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9.xml" ContentType="application/vnd.openxmlformats-officedocument.drawing+xml"/>
  <Default Extension="png" ContentType="image/png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harts/chart4.xml" ContentType="application/vnd.openxmlformats-officedocument.drawingml.char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5"/>
  <workbookPr codeName="ThisWorkbook"/>
  <bookViews>
    <workbookView xWindow="0" yWindow="0" windowWidth="19440" windowHeight="8760" activeTab="1"/>
  </bookViews>
  <sheets>
    <sheet name="All" sheetId="18" r:id="rId1"/>
    <sheet name="Thông Tin Chung" sheetId="2" r:id="rId2"/>
    <sheet name="Danh Sách Sản Phẩm" sheetId="1" r:id="rId3"/>
    <sheet name="Danh Sách Khách Hàng" sheetId="3" r:id="rId4"/>
    <sheet name="Danh Sách Nhà Cung Cấp" sheetId="10" r:id="rId5"/>
    <sheet name="Mua Hàng Và Trả Tiền" sheetId="7" r:id="rId6"/>
    <sheet name="Bán Hàng Và Thu Tiền" sheetId="14" r:id="rId7"/>
    <sheet name="Nghiệp Vụ Khác" sheetId="13" r:id="rId8"/>
    <sheet name="Báo Cáo Tổng Hợp" sheetId="22" r:id="rId9"/>
  </sheets>
  <definedNames>
    <definedName name="B2MaTuyen" localSheetId="8">B.2[Mã tuyến]</definedName>
    <definedName name="B2MaTuyen">B.2[Mã tuyến]</definedName>
    <definedName name="B2SoHDBH" localSheetId="8">#REF!</definedName>
    <definedName name="B2SoHDBH">#REF!</definedName>
    <definedName name="B3DenNgay">#REF!</definedName>
    <definedName name="B3LocDenNgay">#REF!</definedName>
    <definedName name="B3LocTuNgay">#REF!</definedName>
    <definedName name="B3TuNgay">#REF!</definedName>
    <definedName name="B4DenNgay">#REF!</definedName>
    <definedName name="B4LocDenNgay">#REF!</definedName>
    <definedName name="B4LocTuNgay">#REF!</definedName>
    <definedName name="B4TuNgay">#REF!</definedName>
    <definedName name="B5DenNgay">#REF!</definedName>
    <definedName name="B5LocDenNgay">#REF!</definedName>
    <definedName name="B5LocTuNgay">#REF!</definedName>
    <definedName name="B5TuNgay">#REF!</definedName>
    <definedName name="B6DoanhThuKH" localSheetId="8">'Báo Cáo Tổng Hợp'!$E$302:$E$501</definedName>
    <definedName name="B6DoanhThuKH">#REF!</definedName>
    <definedName name="B6DoanhThuNVBH" localSheetId="8">'Báo Cáo Tổng Hợp'!$D$507:$D$706</definedName>
    <definedName name="B6DoanhThuNVBH">#REF!</definedName>
    <definedName name="B6DoanhThuSP" localSheetId="8">'Báo Cáo Tổng Hợp'!$E$97:$E$296</definedName>
    <definedName name="B6DoanhThuSP">#REF!</definedName>
    <definedName name="B6LoiNhuanGopNVBH" localSheetId="8">'Báo Cáo Tổng Hợp'!$E$507:$E$706</definedName>
    <definedName name="B6LoiNhuanGopNVBH">#REF!</definedName>
    <definedName name="B6LoiNhuanKH" localSheetId="8">'Báo Cáo Tổng Hợp'!$F$302:$F$501</definedName>
    <definedName name="B6LoiNhuanKH">#REF!</definedName>
    <definedName name="B6LoiNhuanSP" localSheetId="8">'Báo Cáo Tổng Hợp'!$F$97:$F$296</definedName>
    <definedName name="B6LoiNhuanSP">#REF!</definedName>
    <definedName name="B6STTNhomKH" localSheetId="8">'Báo Cáo Tổng Hợp'!$B$302:$B$501</definedName>
    <definedName name="B6STTNhomKH">#REF!</definedName>
    <definedName name="B6STTNVBH" localSheetId="8">'Báo Cáo Tổng Hợp'!$B$507:$B$706</definedName>
    <definedName name="B6STTNVBH">#REF!</definedName>
    <definedName name="B6STTSP" localSheetId="8">'Báo Cáo Tổng Hợp'!$B$97:$B$296</definedName>
    <definedName name="B6STTSP">#REF!</definedName>
    <definedName name="B6TenNhomKH" localSheetId="8">'Báo Cáo Tổng Hợp'!$C$302:$C$501</definedName>
    <definedName name="B6TenNhomKH">#REF!</definedName>
    <definedName name="B6TenNVBH" localSheetId="8">'Báo Cáo Tổng Hợp'!$C$507:$C$706</definedName>
    <definedName name="B6TenNVBH">#REF!</definedName>
    <definedName name="B6TenSP" localSheetId="8">'Báo Cáo Tổng Hợp'!$C$97:$C$296</definedName>
    <definedName name="B6TenSP">#REF!</definedName>
    <definedName name="D.1TenSanPham" localSheetId="8">D.1[Tên sản phẩm]</definedName>
    <definedName name="D.1TenSanPham">D.1[Tên sản phẩm]</definedName>
    <definedName name="D.2TenKhachHang" localSheetId="8">D.2[Tên khách hàng]</definedName>
    <definedName name="D.2TenKhachHang">D.2[Tên khách hàng]</definedName>
    <definedName name="D.3TenNhaCungCap" localSheetId="8">D.3[Tên nhà cung cấp]</definedName>
    <definedName name="D.3TenNhaCungCap">D.3[Tên nhà cung cấp]</definedName>
    <definedName name="MaTuyenInPhieuBH">#REF!</definedName>
    <definedName name="NgayBatDau">'Thông Tin Chung'!$C$11</definedName>
    <definedName name="NgayKetThuc">'Thông Tin Chung'!$C$12</definedName>
    <definedName name="SoChungTuInPXK">#REF!</definedName>
    <definedName name="T.2TenLoaiDTCP" localSheetId="8">#REF!</definedName>
    <definedName name="T.2TenLoaiDTCP">#REF!</definedName>
    <definedName name="T.3TenTaiKhoan" localSheetId="8">#REF!</definedName>
    <definedName name="T.3TenTaiKhoan">#REF!</definedName>
  </definedNames>
  <calcPr calcId="124519"/>
  <extLst xmlns:x15="http://schemas.microsoft.com/office/spreadsheetml/2010/11/main"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4" i="7"/>
  <c r="K4" s="1"/>
  <c r="M4" l="1"/>
  <c r="B4"/>
  <c r="D4" s="1"/>
  <c r="H4"/>
  <c r="I4"/>
  <c r="U4"/>
  <c r="B5"/>
  <c r="E5" s="1"/>
  <c r="D5"/>
  <c r="H5"/>
  <c r="I5"/>
  <c r="J5"/>
  <c r="K5" s="1"/>
  <c r="U5"/>
  <c r="B6"/>
  <c r="D6" s="1"/>
  <c r="F6"/>
  <c r="H6"/>
  <c r="I6"/>
  <c r="J6"/>
  <c r="K6" s="1"/>
  <c r="M6" s="1"/>
  <c r="U6"/>
  <c r="B7"/>
  <c r="D7" s="1"/>
  <c r="H7"/>
  <c r="I7"/>
  <c r="J7"/>
  <c r="K7" s="1"/>
  <c r="U7"/>
  <c r="B8"/>
  <c r="F8" s="1"/>
  <c r="E8"/>
  <c r="H8"/>
  <c r="I8"/>
  <c r="J8"/>
  <c r="K8" s="1"/>
  <c r="U8"/>
  <c r="B9"/>
  <c r="F9" s="1"/>
  <c r="E9"/>
  <c r="H9"/>
  <c r="I9"/>
  <c r="J9"/>
  <c r="K9" s="1"/>
  <c r="U9"/>
  <c r="B10"/>
  <c r="H10"/>
  <c r="I10"/>
  <c r="J10"/>
  <c r="K10" s="1"/>
  <c r="M10" s="1"/>
  <c r="U10"/>
  <c r="B11"/>
  <c r="D11" s="1"/>
  <c r="H11"/>
  <c r="I11"/>
  <c r="J11"/>
  <c r="U11"/>
  <c r="B12"/>
  <c r="D12" s="1"/>
  <c r="H12"/>
  <c r="I12"/>
  <c r="J12"/>
  <c r="K12" s="1"/>
  <c r="U12"/>
  <c r="B13"/>
  <c r="D13"/>
  <c r="E13"/>
  <c r="F13"/>
  <c r="H13"/>
  <c r="I13"/>
  <c r="J13"/>
  <c r="K13" s="1"/>
  <c r="U13"/>
  <c r="B14"/>
  <c r="D14"/>
  <c r="E14"/>
  <c r="F14"/>
  <c r="H14"/>
  <c r="I14"/>
  <c r="J14"/>
  <c r="K14" s="1"/>
  <c r="M14" s="1"/>
  <c r="U14"/>
  <c r="B15"/>
  <c r="D15" s="1"/>
  <c r="E15"/>
  <c r="H15"/>
  <c r="I15"/>
  <c r="J15"/>
  <c r="K15" s="1"/>
  <c r="M15" s="1"/>
  <c r="U15"/>
  <c r="B16"/>
  <c r="E16" s="1"/>
  <c r="D16"/>
  <c r="H16"/>
  <c r="I16"/>
  <c r="J16"/>
  <c r="K16" s="1"/>
  <c r="U16"/>
  <c r="B17"/>
  <c r="F17" s="1"/>
  <c r="D17"/>
  <c r="H17"/>
  <c r="I17"/>
  <c r="J17"/>
  <c r="K17" s="1"/>
  <c r="U17"/>
  <c r="B18"/>
  <c r="H18"/>
  <c r="I18"/>
  <c r="J18"/>
  <c r="K18" s="1"/>
  <c r="M18" s="1"/>
  <c r="U18"/>
  <c r="B19"/>
  <c r="D19" s="1"/>
  <c r="H19"/>
  <c r="I19"/>
  <c r="J19"/>
  <c r="U19"/>
  <c r="B20"/>
  <c r="D20" s="1"/>
  <c r="H20"/>
  <c r="I20"/>
  <c r="J20"/>
  <c r="U20"/>
  <c r="B21"/>
  <c r="E21" s="1"/>
  <c r="H21"/>
  <c r="I21"/>
  <c r="J21"/>
  <c r="K21" s="1"/>
  <c r="U21"/>
  <c r="B22"/>
  <c r="H22"/>
  <c r="I22"/>
  <c r="J22"/>
  <c r="K22" s="1"/>
  <c r="M22" s="1"/>
  <c r="U22"/>
  <c r="B23"/>
  <c r="D23" s="1"/>
  <c r="H23"/>
  <c r="I23"/>
  <c r="J23"/>
  <c r="K23" s="1"/>
  <c r="M23" s="1"/>
  <c r="U23"/>
  <c r="B24"/>
  <c r="H24"/>
  <c r="I24"/>
  <c r="J24"/>
  <c r="K24" s="1"/>
  <c r="U24"/>
  <c r="B25"/>
  <c r="F25" s="1"/>
  <c r="H25"/>
  <c r="I25"/>
  <c r="J25"/>
  <c r="U25"/>
  <c r="B26"/>
  <c r="H26"/>
  <c r="I26"/>
  <c r="J26"/>
  <c r="K26" s="1"/>
  <c r="M26" s="1"/>
  <c r="U26"/>
  <c r="B27"/>
  <c r="H27"/>
  <c r="I27"/>
  <c r="J27"/>
  <c r="U27"/>
  <c r="B28"/>
  <c r="D28" s="1"/>
  <c r="H28"/>
  <c r="I28"/>
  <c r="J28"/>
  <c r="K28" s="1"/>
  <c r="U28"/>
  <c r="B29"/>
  <c r="E29" s="1"/>
  <c r="D29"/>
  <c r="H29"/>
  <c r="I29"/>
  <c r="J29"/>
  <c r="K29" s="1"/>
  <c r="U29"/>
  <c r="B30"/>
  <c r="E30" s="1"/>
  <c r="D30"/>
  <c r="H30"/>
  <c r="I30"/>
  <c r="J30"/>
  <c r="K30" s="1"/>
  <c r="M30" s="1"/>
  <c r="U30"/>
  <c r="B31"/>
  <c r="D31" s="1"/>
  <c r="E31"/>
  <c r="H31"/>
  <c r="I31"/>
  <c r="J31"/>
  <c r="K31" s="1"/>
  <c r="M31" s="1"/>
  <c r="U31"/>
  <c r="B32"/>
  <c r="D32" s="1"/>
  <c r="E32"/>
  <c r="H32"/>
  <c r="I32"/>
  <c r="J32"/>
  <c r="K32" s="1"/>
  <c r="U32"/>
  <c r="B33"/>
  <c r="F33" s="1"/>
  <c r="D33"/>
  <c r="E33"/>
  <c r="H33"/>
  <c r="I33"/>
  <c r="J33"/>
  <c r="U33"/>
  <c r="B34"/>
  <c r="H34"/>
  <c r="I34"/>
  <c r="J34"/>
  <c r="K34" s="1"/>
  <c r="M34" s="1"/>
  <c r="U34"/>
  <c r="B35"/>
  <c r="D35" s="1"/>
  <c r="H35"/>
  <c r="I35"/>
  <c r="J35"/>
  <c r="U35"/>
  <c r="B36"/>
  <c r="H36"/>
  <c r="I36"/>
  <c r="J36"/>
  <c r="U36"/>
  <c r="B37"/>
  <c r="D37" s="1"/>
  <c r="H37"/>
  <c r="I37"/>
  <c r="J37"/>
  <c r="K37" s="1"/>
  <c r="U37"/>
  <c r="B38"/>
  <c r="H38"/>
  <c r="I38"/>
  <c r="J38"/>
  <c r="K38" s="1"/>
  <c r="U38"/>
  <c r="B39"/>
  <c r="E39" s="1"/>
  <c r="H39"/>
  <c r="I39"/>
  <c r="J39"/>
  <c r="K39" s="1"/>
  <c r="M39" s="1"/>
  <c r="U39"/>
  <c r="B40"/>
  <c r="E40" s="1"/>
  <c r="D40"/>
  <c r="H40"/>
  <c r="I40"/>
  <c r="J40"/>
  <c r="U40"/>
  <c r="B41"/>
  <c r="F41" s="1"/>
  <c r="D41"/>
  <c r="H41"/>
  <c r="I41"/>
  <c r="J41"/>
  <c r="K41" s="1"/>
  <c r="M41" s="1"/>
  <c r="U41"/>
  <c r="B42"/>
  <c r="D42" s="1"/>
  <c r="H42"/>
  <c r="I42"/>
  <c r="J42"/>
  <c r="K42" s="1"/>
  <c r="M42" s="1"/>
  <c r="U42"/>
  <c r="B43"/>
  <c r="D43" s="1"/>
  <c r="H43"/>
  <c r="I43"/>
  <c r="J43"/>
  <c r="K43" s="1"/>
  <c r="U43"/>
  <c r="B44"/>
  <c r="E44" s="1"/>
  <c r="H44"/>
  <c r="I44"/>
  <c r="J44"/>
  <c r="K44" s="1"/>
  <c r="U44"/>
  <c r="B45"/>
  <c r="D45" s="1"/>
  <c r="H45"/>
  <c r="I45"/>
  <c r="J45"/>
  <c r="U45"/>
  <c r="B46"/>
  <c r="H46"/>
  <c r="I46"/>
  <c r="J46"/>
  <c r="K46" s="1"/>
  <c r="U46"/>
  <c r="B47"/>
  <c r="E47" s="1"/>
  <c r="H47"/>
  <c r="I47"/>
  <c r="J47"/>
  <c r="K47" s="1"/>
  <c r="M47" s="1"/>
  <c r="U47"/>
  <c r="B48"/>
  <c r="E48" s="1"/>
  <c r="D48"/>
  <c r="H48"/>
  <c r="I48"/>
  <c r="J48"/>
  <c r="U48"/>
  <c r="B49"/>
  <c r="F49" s="1"/>
  <c r="D49"/>
  <c r="H49"/>
  <c r="I49"/>
  <c r="J49"/>
  <c r="K49" s="1"/>
  <c r="U49"/>
  <c r="B50"/>
  <c r="D50" s="1"/>
  <c r="H50"/>
  <c r="I50"/>
  <c r="J50"/>
  <c r="K50" s="1"/>
  <c r="U50"/>
  <c r="B51"/>
  <c r="F51" s="1"/>
  <c r="H51"/>
  <c r="I51"/>
  <c r="J51"/>
  <c r="K51" s="1"/>
  <c r="M51" s="1"/>
  <c r="U51"/>
  <c r="B52"/>
  <c r="H52"/>
  <c r="I52"/>
  <c r="J52"/>
  <c r="K52" s="1"/>
  <c r="U52"/>
  <c r="B53"/>
  <c r="F53" s="1"/>
  <c r="E53"/>
  <c r="H53"/>
  <c r="I53"/>
  <c r="J53"/>
  <c r="U53"/>
  <c r="B54"/>
  <c r="F54" s="1"/>
  <c r="E54"/>
  <c r="H54"/>
  <c r="I54"/>
  <c r="J54"/>
  <c r="U54"/>
  <c r="B55"/>
  <c r="F55" s="1"/>
  <c r="E55"/>
  <c r="H55"/>
  <c r="I55"/>
  <c r="J55"/>
  <c r="K55" s="1"/>
  <c r="U55"/>
  <c r="B56"/>
  <c r="F56" s="1"/>
  <c r="H56"/>
  <c r="I56"/>
  <c r="J56"/>
  <c r="K56" s="1"/>
  <c r="M56" s="1"/>
  <c r="U56"/>
  <c r="B57"/>
  <c r="F57" s="1"/>
  <c r="H57"/>
  <c r="I57"/>
  <c r="J57"/>
  <c r="K57" s="1"/>
  <c r="M57" s="1"/>
  <c r="U57"/>
  <c r="B58"/>
  <c r="D58" s="1"/>
  <c r="H58"/>
  <c r="I58"/>
  <c r="J58"/>
  <c r="K58" s="1"/>
  <c r="M58" s="1"/>
  <c r="U58"/>
  <c r="B59"/>
  <c r="D59" s="1"/>
  <c r="H59"/>
  <c r="I59"/>
  <c r="J59"/>
  <c r="K59" s="1"/>
  <c r="U59"/>
  <c r="B60"/>
  <c r="H60"/>
  <c r="I60"/>
  <c r="J60"/>
  <c r="U60"/>
  <c r="B61"/>
  <c r="H61"/>
  <c r="I61"/>
  <c r="J61"/>
  <c r="K61" s="1"/>
  <c r="U61"/>
  <c r="B62"/>
  <c r="H62"/>
  <c r="I62"/>
  <c r="J62"/>
  <c r="U62"/>
  <c r="B63"/>
  <c r="E63" s="1"/>
  <c r="H63"/>
  <c r="I63"/>
  <c r="J63"/>
  <c r="K63" s="1"/>
  <c r="M63" s="1"/>
  <c r="U63"/>
  <c r="B64"/>
  <c r="F64" s="1"/>
  <c r="E64"/>
  <c r="H64"/>
  <c r="I64"/>
  <c r="J64"/>
  <c r="K64" s="1"/>
  <c r="U64"/>
  <c r="B65"/>
  <c r="D65" s="1"/>
  <c r="H65"/>
  <c r="I65"/>
  <c r="J65"/>
  <c r="K65" s="1"/>
  <c r="M65" s="1"/>
  <c r="U65"/>
  <c r="B66"/>
  <c r="D66" s="1"/>
  <c r="H66"/>
  <c r="I66"/>
  <c r="J66"/>
  <c r="K66" s="1"/>
  <c r="U66"/>
  <c r="B67"/>
  <c r="F67" s="1"/>
  <c r="H67"/>
  <c r="I67"/>
  <c r="J67"/>
  <c r="K67" s="1"/>
  <c r="U67"/>
  <c r="B68"/>
  <c r="H68"/>
  <c r="I68"/>
  <c r="J68"/>
  <c r="U68"/>
  <c r="B69"/>
  <c r="H69"/>
  <c r="I69"/>
  <c r="J69"/>
  <c r="K69" s="1"/>
  <c r="M69" s="1"/>
  <c r="O69" s="1"/>
  <c r="U69"/>
  <c r="B70"/>
  <c r="D70" s="1"/>
  <c r="H70"/>
  <c r="I70"/>
  <c r="J70"/>
  <c r="K70" s="1"/>
  <c r="M70" s="1"/>
  <c r="U70"/>
  <c r="B71"/>
  <c r="E71" s="1"/>
  <c r="H71"/>
  <c r="I71"/>
  <c r="J71"/>
  <c r="K71" s="1"/>
  <c r="M71" s="1"/>
  <c r="U71"/>
  <c r="B72"/>
  <c r="F72" s="1"/>
  <c r="H72"/>
  <c r="I72"/>
  <c r="J72"/>
  <c r="K72" s="1"/>
  <c r="U72"/>
  <c r="B73"/>
  <c r="D73" s="1"/>
  <c r="H73"/>
  <c r="I73"/>
  <c r="J73"/>
  <c r="K73" s="1"/>
  <c r="M73" s="1"/>
  <c r="O73" s="1"/>
  <c r="U73"/>
  <c r="B74"/>
  <c r="D74" s="1"/>
  <c r="H74"/>
  <c r="I74"/>
  <c r="J74"/>
  <c r="K74" s="1"/>
  <c r="U74"/>
  <c r="B75"/>
  <c r="F75" s="1"/>
  <c r="H75"/>
  <c r="I75"/>
  <c r="J75"/>
  <c r="K75" s="1"/>
  <c r="U75"/>
  <c r="B76"/>
  <c r="H76"/>
  <c r="I76"/>
  <c r="J76"/>
  <c r="U76"/>
  <c r="B77"/>
  <c r="E77" s="1"/>
  <c r="H77"/>
  <c r="I77"/>
  <c r="J77"/>
  <c r="K77" s="1"/>
  <c r="M77" s="1"/>
  <c r="U77"/>
  <c r="B78"/>
  <c r="H78"/>
  <c r="I78"/>
  <c r="J78"/>
  <c r="K78" s="1"/>
  <c r="U78"/>
  <c r="B79"/>
  <c r="E79" s="1"/>
  <c r="H79"/>
  <c r="I79"/>
  <c r="J79"/>
  <c r="K79" s="1"/>
  <c r="M79" s="1"/>
  <c r="U79"/>
  <c r="B80"/>
  <c r="F80" s="1"/>
  <c r="E80"/>
  <c r="H80"/>
  <c r="I80"/>
  <c r="J80"/>
  <c r="U80"/>
  <c r="B81"/>
  <c r="D81" s="1"/>
  <c r="H81"/>
  <c r="I81"/>
  <c r="J81"/>
  <c r="K81" s="1"/>
  <c r="U81"/>
  <c r="B82"/>
  <c r="D82" s="1"/>
  <c r="H82"/>
  <c r="I82"/>
  <c r="J82"/>
  <c r="K82" s="1"/>
  <c r="U82"/>
  <c r="B83"/>
  <c r="F83"/>
  <c r="H83"/>
  <c r="I83"/>
  <c r="J83"/>
  <c r="K83" s="1"/>
  <c r="U83"/>
  <c r="B84"/>
  <c r="D84" s="1"/>
  <c r="E84"/>
  <c r="F84"/>
  <c r="H84"/>
  <c r="I84"/>
  <c r="J84"/>
  <c r="U84"/>
  <c r="B85"/>
  <c r="H85"/>
  <c r="I85"/>
  <c r="J85"/>
  <c r="K85" s="1"/>
  <c r="M85" s="1"/>
  <c r="U85"/>
  <c r="B86"/>
  <c r="E86" s="1"/>
  <c r="D86"/>
  <c r="F86"/>
  <c r="H86"/>
  <c r="I86"/>
  <c r="J86"/>
  <c r="U86"/>
  <c r="B87"/>
  <c r="F87" s="1"/>
  <c r="D87"/>
  <c r="H87"/>
  <c r="I87"/>
  <c r="J87"/>
  <c r="K87" s="1"/>
  <c r="M87" s="1"/>
  <c r="U87"/>
  <c r="B88"/>
  <c r="F88" s="1"/>
  <c r="E88"/>
  <c r="H88"/>
  <c r="I88"/>
  <c r="J88"/>
  <c r="K88" s="1"/>
  <c r="U88"/>
  <c r="B89"/>
  <c r="D89" s="1"/>
  <c r="H89"/>
  <c r="I89"/>
  <c r="J89"/>
  <c r="K89" s="1"/>
  <c r="U89"/>
  <c r="B90"/>
  <c r="H90"/>
  <c r="I90"/>
  <c r="J90"/>
  <c r="K90" s="1"/>
  <c r="U90"/>
  <c r="B91"/>
  <c r="F91"/>
  <c r="H91"/>
  <c r="I91"/>
  <c r="J91"/>
  <c r="K91" s="1"/>
  <c r="U91"/>
  <c r="B92"/>
  <c r="D92"/>
  <c r="E92"/>
  <c r="F92"/>
  <c r="H92"/>
  <c r="I92"/>
  <c r="J92"/>
  <c r="U92"/>
  <c r="B93"/>
  <c r="D93"/>
  <c r="E93"/>
  <c r="F93"/>
  <c r="H93"/>
  <c r="I93"/>
  <c r="J93"/>
  <c r="K93" s="1"/>
  <c r="M93" s="1"/>
  <c r="U93"/>
  <c r="B94"/>
  <c r="D94"/>
  <c r="E94"/>
  <c r="F94"/>
  <c r="H94"/>
  <c r="I94"/>
  <c r="J94"/>
  <c r="K94" s="1"/>
  <c r="U94"/>
  <c r="B95"/>
  <c r="H95"/>
  <c r="I95"/>
  <c r="J95"/>
  <c r="K95" s="1"/>
  <c r="M95" s="1"/>
  <c r="U95"/>
  <c r="B96"/>
  <c r="F96" s="1"/>
  <c r="H96"/>
  <c r="I96"/>
  <c r="J96"/>
  <c r="K96" s="1"/>
  <c r="U96"/>
  <c r="B97"/>
  <c r="D97" s="1"/>
  <c r="H97"/>
  <c r="I97"/>
  <c r="J97"/>
  <c r="K97" s="1"/>
  <c r="M97" s="1"/>
  <c r="U97"/>
  <c r="B98"/>
  <c r="F98" s="1"/>
  <c r="H98"/>
  <c r="I98"/>
  <c r="J98"/>
  <c r="K98" s="1"/>
  <c r="U98"/>
  <c r="B99"/>
  <c r="D99" s="1"/>
  <c r="H99"/>
  <c r="I99"/>
  <c r="J99"/>
  <c r="U99"/>
  <c r="B100"/>
  <c r="D100" s="1"/>
  <c r="E100"/>
  <c r="H100"/>
  <c r="I100"/>
  <c r="J100"/>
  <c r="U100"/>
  <c r="B101"/>
  <c r="D101" s="1"/>
  <c r="E101"/>
  <c r="H101"/>
  <c r="I101"/>
  <c r="J101"/>
  <c r="K101" s="1"/>
  <c r="M101" s="1"/>
  <c r="U101"/>
  <c r="B102"/>
  <c r="D102" s="1"/>
  <c r="H102"/>
  <c r="I102"/>
  <c r="J102"/>
  <c r="K102" s="1"/>
  <c r="M102" s="1"/>
  <c r="U102"/>
  <c r="B103"/>
  <c r="H103"/>
  <c r="I103"/>
  <c r="J103"/>
  <c r="K103" s="1"/>
  <c r="U103"/>
  <c r="B104"/>
  <c r="D104" s="1"/>
  <c r="H104"/>
  <c r="I104"/>
  <c r="J104"/>
  <c r="U104"/>
  <c r="B105"/>
  <c r="H105"/>
  <c r="I105"/>
  <c r="J105"/>
  <c r="U105"/>
  <c r="B106"/>
  <c r="H106"/>
  <c r="I106"/>
  <c r="J106"/>
  <c r="K106" s="1"/>
  <c r="M106" s="1"/>
  <c r="U106"/>
  <c r="B107"/>
  <c r="F107" s="1"/>
  <c r="H107"/>
  <c r="I107"/>
  <c r="J107"/>
  <c r="K107" s="1"/>
  <c r="U107"/>
  <c r="B108"/>
  <c r="H108"/>
  <c r="I108"/>
  <c r="J108"/>
  <c r="U108"/>
  <c r="B109"/>
  <c r="D109" s="1"/>
  <c r="H109"/>
  <c r="I109"/>
  <c r="J109"/>
  <c r="K109" s="1"/>
  <c r="U109"/>
  <c r="B110"/>
  <c r="D110" s="1"/>
  <c r="H110"/>
  <c r="I110"/>
  <c r="J110"/>
  <c r="K110" s="1"/>
  <c r="M110" s="1"/>
  <c r="U110"/>
  <c r="B111"/>
  <c r="D111" s="1"/>
  <c r="H111"/>
  <c r="I111"/>
  <c r="J111"/>
  <c r="K111" s="1"/>
  <c r="U111"/>
  <c r="B112"/>
  <c r="D112" s="1"/>
  <c r="H112"/>
  <c r="I112"/>
  <c r="J112"/>
  <c r="U112"/>
  <c r="B113"/>
  <c r="F113" s="1"/>
  <c r="H113"/>
  <c r="I113"/>
  <c r="J113"/>
  <c r="K113" s="1"/>
  <c r="M113" s="1"/>
  <c r="U113"/>
  <c r="B114"/>
  <c r="H114"/>
  <c r="I114"/>
  <c r="J114"/>
  <c r="K114" s="1"/>
  <c r="M114" s="1"/>
  <c r="U114"/>
  <c r="B115"/>
  <c r="D115" s="1"/>
  <c r="H115"/>
  <c r="I115"/>
  <c r="J115"/>
  <c r="U115"/>
  <c r="B116"/>
  <c r="H116"/>
  <c r="I116"/>
  <c r="J116"/>
  <c r="K116" s="1"/>
  <c r="U116"/>
  <c r="B117"/>
  <c r="E117" s="1"/>
  <c r="F117"/>
  <c r="H117"/>
  <c r="I117"/>
  <c r="J117"/>
  <c r="K117" s="1"/>
  <c r="U117"/>
  <c r="B118"/>
  <c r="H118"/>
  <c r="I118"/>
  <c r="J118"/>
  <c r="K118" s="1"/>
  <c r="M118" s="1"/>
  <c r="U118"/>
  <c r="B119"/>
  <c r="H119"/>
  <c r="I119"/>
  <c r="J119"/>
  <c r="K119" s="1"/>
  <c r="U119"/>
  <c r="B120"/>
  <c r="E120" s="1"/>
  <c r="D120"/>
  <c r="F120"/>
  <c r="H120"/>
  <c r="I120"/>
  <c r="J120"/>
  <c r="U120"/>
  <c r="B121"/>
  <c r="F121" s="1"/>
  <c r="D121"/>
  <c r="H121"/>
  <c r="I121"/>
  <c r="J121"/>
  <c r="K121" s="1"/>
  <c r="M121" s="1"/>
  <c r="U121"/>
  <c r="B122"/>
  <c r="E122" s="1"/>
  <c r="H122"/>
  <c r="I122"/>
  <c r="J122"/>
  <c r="K122" s="1"/>
  <c r="M122" s="1"/>
  <c r="U122"/>
  <c r="B123"/>
  <c r="E123" s="1"/>
  <c r="H123"/>
  <c r="I123"/>
  <c r="J123"/>
  <c r="K123" s="1"/>
  <c r="M123" s="1"/>
  <c r="U123"/>
  <c r="B124"/>
  <c r="H124"/>
  <c r="I124"/>
  <c r="J124"/>
  <c r="K124" s="1"/>
  <c r="U124"/>
  <c r="B125"/>
  <c r="E125" s="1"/>
  <c r="H125"/>
  <c r="I125"/>
  <c r="J125"/>
  <c r="U125"/>
  <c r="B126"/>
  <c r="F126" s="1"/>
  <c r="H126"/>
  <c r="I126"/>
  <c r="J126"/>
  <c r="K126" s="1"/>
  <c r="M126" s="1"/>
  <c r="U126"/>
  <c r="B127"/>
  <c r="H127"/>
  <c r="I127"/>
  <c r="J127"/>
  <c r="K127" s="1"/>
  <c r="U127"/>
  <c r="B128"/>
  <c r="D128"/>
  <c r="E128"/>
  <c r="F128"/>
  <c r="H128"/>
  <c r="I128"/>
  <c r="J128"/>
  <c r="U128"/>
  <c r="B129"/>
  <c r="F129" s="1"/>
  <c r="D129"/>
  <c r="E129"/>
  <c r="H129"/>
  <c r="I129"/>
  <c r="J129"/>
  <c r="K129" s="1"/>
  <c r="U129"/>
  <c r="B130"/>
  <c r="D130" s="1"/>
  <c r="H130"/>
  <c r="I130"/>
  <c r="J130"/>
  <c r="K130" s="1"/>
  <c r="U130"/>
  <c r="B131"/>
  <c r="E131" s="1"/>
  <c r="H131"/>
  <c r="I131"/>
  <c r="J131"/>
  <c r="K131" s="1"/>
  <c r="U131"/>
  <c r="B132"/>
  <c r="F132" s="1"/>
  <c r="H132"/>
  <c r="I132"/>
  <c r="J132"/>
  <c r="K132" s="1"/>
  <c r="U132"/>
  <c r="B133"/>
  <c r="E133" s="1"/>
  <c r="H133"/>
  <c r="I133"/>
  <c r="J133"/>
  <c r="K133" s="1"/>
  <c r="U133"/>
  <c r="B134"/>
  <c r="E134" s="1"/>
  <c r="H134"/>
  <c r="I134"/>
  <c r="J134"/>
  <c r="K134" s="1"/>
  <c r="M134" s="1"/>
  <c r="U134"/>
  <c r="B135"/>
  <c r="D135" s="1"/>
  <c r="E135"/>
  <c r="H135"/>
  <c r="I135"/>
  <c r="J135"/>
  <c r="U135"/>
  <c r="B136"/>
  <c r="E136" s="1"/>
  <c r="D136"/>
  <c r="H136"/>
  <c r="I136"/>
  <c r="J136"/>
  <c r="U136"/>
  <c r="B137"/>
  <c r="F137" s="1"/>
  <c r="E137"/>
  <c r="H137"/>
  <c r="I137"/>
  <c r="J137"/>
  <c r="K137" s="1"/>
  <c r="M137" s="1"/>
  <c r="U137"/>
  <c r="B138"/>
  <c r="E138" s="1"/>
  <c r="F138"/>
  <c r="H138"/>
  <c r="I138"/>
  <c r="J138"/>
  <c r="K138" s="1"/>
  <c r="U138"/>
  <c r="B139"/>
  <c r="E139" s="1"/>
  <c r="H139"/>
  <c r="I139"/>
  <c r="J139"/>
  <c r="K139" s="1"/>
  <c r="M139" s="1"/>
  <c r="U139"/>
  <c r="B140"/>
  <c r="F140" s="1"/>
  <c r="H140"/>
  <c r="I140"/>
  <c r="J140"/>
  <c r="U140"/>
  <c r="B141"/>
  <c r="E141" s="1"/>
  <c r="H141"/>
  <c r="I141"/>
  <c r="J141"/>
  <c r="K141" s="1"/>
  <c r="M141" s="1"/>
  <c r="U141"/>
  <c r="B142"/>
  <c r="D142" s="1"/>
  <c r="E142"/>
  <c r="H142"/>
  <c r="I142"/>
  <c r="J142"/>
  <c r="U142"/>
  <c r="B143"/>
  <c r="E143" s="1"/>
  <c r="F143"/>
  <c r="H143"/>
  <c r="I143"/>
  <c r="J143"/>
  <c r="K143" s="1"/>
  <c r="U143"/>
  <c r="B144"/>
  <c r="D144" s="1"/>
  <c r="E144"/>
  <c r="H144"/>
  <c r="I144"/>
  <c r="J144"/>
  <c r="K144" s="1"/>
  <c r="U144"/>
  <c r="B145"/>
  <c r="D145" s="1"/>
  <c r="H145"/>
  <c r="I145"/>
  <c r="J145"/>
  <c r="K145" s="1"/>
  <c r="M145" s="1"/>
  <c r="U145"/>
  <c r="B146"/>
  <c r="H146"/>
  <c r="I146"/>
  <c r="J146"/>
  <c r="K146" s="1"/>
  <c r="U146"/>
  <c r="B147"/>
  <c r="F147"/>
  <c r="H147"/>
  <c r="I147"/>
  <c r="J147"/>
  <c r="K147" s="1"/>
  <c r="U147"/>
  <c r="B148"/>
  <c r="D148" s="1"/>
  <c r="E148"/>
  <c r="H148"/>
  <c r="I148"/>
  <c r="J148"/>
  <c r="U148"/>
  <c r="B149"/>
  <c r="E149" s="1"/>
  <c r="H149"/>
  <c r="I149"/>
  <c r="J149"/>
  <c r="K149" s="1"/>
  <c r="M149" s="1"/>
  <c r="U149"/>
  <c r="B150"/>
  <c r="D150" s="1"/>
  <c r="H150"/>
  <c r="I150"/>
  <c r="J150"/>
  <c r="K150" s="1"/>
  <c r="M150" s="1"/>
  <c r="U150"/>
  <c r="B151"/>
  <c r="E151" s="1"/>
  <c r="F151"/>
  <c r="H151"/>
  <c r="I151"/>
  <c r="J151"/>
  <c r="K151" s="1"/>
  <c r="U151"/>
  <c r="B152"/>
  <c r="E152" s="1"/>
  <c r="D152"/>
  <c r="H152"/>
  <c r="I152"/>
  <c r="J152"/>
  <c r="U152"/>
  <c r="B153"/>
  <c r="D153" s="1"/>
  <c r="H153"/>
  <c r="I153"/>
  <c r="J153"/>
  <c r="K153" s="1"/>
  <c r="M153" s="1"/>
  <c r="U153"/>
  <c r="B154"/>
  <c r="H154"/>
  <c r="I154"/>
  <c r="J154"/>
  <c r="K154" s="1"/>
  <c r="U154"/>
  <c r="B155"/>
  <c r="F155" s="1"/>
  <c r="H155"/>
  <c r="I155"/>
  <c r="J155"/>
  <c r="K155" s="1"/>
  <c r="U155"/>
  <c r="B156"/>
  <c r="D156"/>
  <c r="E156"/>
  <c r="F156"/>
  <c r="H156"/>
  <c r="I156"/>
  <c r="J156"/>
  <c r="U156"/>
  <c r="B157"/>
  <c r="E157" s="1"/>
  <c r="H157"/>
  <c r="I157"/>
  <c r="J157"/>
  <c r="K157" s="1"/>
  <c r="M157" s="1"/>
  <c r="U157"/>
  <c r="B158"/>
  <c r="D158" s="1"/>
  <c r="H158"/>
  <c r="I158"/>
  <c r="J158"/>
  <c r="K158" s="1"/>
  <c r="U158"/>
  <c r="B159"/>
  <c r="E159" s="1"/>
  <c r="H159"/>
  <c r="I159"/>
  <c r="J159"/>
  <c r="K159" s="1"/>
  <c r="U159"/>
  <c r="B160"/>
  <c r="H160"/>
  <c r="I160"/>
  <c r="J160"/>
  <c r="K160" s="1"/>
  <c r="U160"/>
  <c r="B161"/>
  <c r="H161"/>
  <c r="I161"/>
  <c r="J161"/>
  <c r="K161" s="1"/>
  <c r="M161" s="1"/>
  <c r="U161"/>
  <c r="B162"/>
  <c r="D162" s="1"/>
  <c r="F162"/>
  <c r="H162"/>
  <c r="I162"/>
  <c r="J162"/>
  <c r="K162" s="1"/>
  <c r="U162"/>
  <c r="B163"/>
  <c r="E163" s="1"/>
  <c r="H163"/>
  <c r="I163"/>
  <c r="J163"/>
  <c r="K163" s="1"/>
  <c r="U163"/>
  <c r="B164"/>
  <c r="D164" s="1"/>
  <c r="H164"/>
  <c r="I164"/>
  <c r="J164"/>
  <c r="K164" s="1"/>
  <c r="U164"/>
  <c r="B165"/>
  <c r="E165" s="1"/>
  <c r="H165"/>
  <c r="I165"/>
  <c r="J165"/>
  <c r="K165" s="1"/>
  <c r="M165" s="1"/>
  <c r="U165"/>
  <c r="B166"/>
  <c r="D166" s="1"/>
  <c r="E166"/>
  <c r="H166"/>
  <c r="I166"/>
  <c r="J166"/>
  <c r="K166" s="1"/>
  <c r="M166" s="1"/>
  <c r="U166"/>
  <c r="B167"/>
  <c r="E167" s="1"/>
  <c r="F167"/>
  <c r="H167"/>
  <c r="I167"/>
  <c r="J167"/>
  <c r="K167" s="1"/>
  <c r="U167"/>
  <c r="B168"/>
  <c r="D168" s="1"/>
  <c r="H168"/>
  <c r="I168"/>
  <c r="J168"/>
  <c r="K168" s="1"/>
  <c r="U168"/>
  <c r="B169"/>
  <c r="E169" s="1"/>
  <c r="H169"/>
  <c r="I169"/>
  <c r="J169"/>
  <c r="K169" s="1"/>
  <c r="M169" s="1"/>
  <c r="U169"/>
  <c r="B170"/>
  <c r="D170" s="1"/>
  <c r="H170"/>
  <c r="I170"/>
  <c r="J170"/>
  <c r="K170" s="1"/>
  <c r="U170"/>
  <c r="B171"/>
  <c r="H171"/>
  <c r="I171"/>
  <c r="J171"/>
  <c r="K171" s="1"/>
  <c r="U171"/>
  <c r="B172"/>
  <c r="F172" s="1"/>
  <c r="D172"/>
  <c r="E172"/>
  <c r="H172"/>
  <c r="I172"/>
  <c r="J172"/>
  <c r="U172"/>
  <c r="B173"/>
  <c r="H173"/>
  <c r="I173"/>
  <c r="J173"/>
  <c r="K173" s="1"/>
  <c r="U173"/>
  <c r="B174"/>
  <c r="E174" s="1"/>
  <c r="H174"/>
  <c r="I174"/>
  <c r="J174"/>
  <c r="K174" s="1"/>
  <c r="U174"/>
  <c r="B175"/>
  <c r="E175" s="1"/>
  <c r="H175"/>
  <c r="I175"/>
  <c r="J175"/>
  <c r="K175" s="1"/>
  <c r="U175"/>
  <c r="B176"/>
  <c r="H176"/>
  <c r="I176"/>
  <c r="J176"/>
  <c r="K176" s="1"/>
  <c r="U176"/>
  <c r="B177"/>
  <c r="E177" s="1"/>
  <c r="H177"/>
  <c r="I177"/>
  <c r="J177"/>
  <c r="K177" s="1"/>
  <c r="M177" s="1"/>
  <c r="U177"/>
  <c r="B178"/>
  <c r="H178"/>
  <c r="I178"/>
  <c r="J178"/>
  <c r="K178" s="1"/>
  <c r="M178" s="1"/>
  <c r="U178"/>
  <c r="B179"/>
  <c r="H179"/>
  <c r="I179"/>
  <c r="J179"/>
  <c r="U179"/>
  <c r="B180"/>
  <c r="F180" s="1"/>
  <c r="D180"/>
  <c r="H180"/>
  <c r="I180"/>
  <c r="J180"/>
  <c r="K180" s="1"/>
  <c r="U180"/>
  <c r="B181"/>
  <c r="D181" s="1"/>
  <c r="H181"/>
  <c r="I181"/>
  <c r="J181"/>
  <c r="K181" s="1"/>
  <c r="U181"/>
  <c r="B182"/>
  <c r="D182" s="1"/>
  <c r="H182"/>
  <c r="I182"/>
  <c r="J182"/>
  <c r="K182" s="1"/>
  <c r="U182"/>
  <c r="B183"/>
  <c r="H183"/>
  <c r="I183"/>
  <c r="J183"/>
  <c r="U183"/>
  <c r="B184"/>
  <c r="F184" s="1"/>
  <c r="E184"/>
  <c r="H184"/>
  <c r="I184"/>
  <c r="J184"/>
  <c r="K184" s="1"/>
  <c r="U184"/>
  <c r="B185"/>
  <c r="F185" s="1"/>
  <c r="H185"/>
  <c r="I185"/>
  <c r="J185"/>
  <c r="K185" s="1"/>
  <c r="M185" s="1"/>
  <c r="U185"/>
  <c r="B186"/>
  <c r="H186"/>
  <c r="I186"/>
  <c r="J186"/>
  <c r="K186" s="1"/>
  <c r="U186"/>
  <c r="B187"/>
  <c r="H187"/>
  <c r="I187"/>
  <c r="J187"/>
  <c r="U187"/>
  <c r="B188"/>
  <c r="H188"/>
  <c r="I188"/>
  <c r="J188"/>
  <c r="U188"/>
  <c r="B189"/>
  <c r="F189" s="1"/>
  <c r="H189"/>
  <c r="I189"/>
  <c r="J189"/>
  <c r="K189" s="1"/>
  <c r="M189" s="1"/>
  <c r="U189"/>
  <c r="B190"/>
  <c r="D190" s="1"/>
  <c r="H190"/>
  <c r="I190"/>
  <c r="J190"/>
  <c r="K190" s="1"/>
  <c r="U190"/>
  <c r="B191"/>
  <c r="D191" s="1"/>
  <c r="H191"/>
  <c r="I191"/>
  <c r="J191"/>
  <c r="U191"/>
  <c r="B192"/>
  <c r="H192"/>
  <c r="I192"/>
  <c r="J192"/>
  <c r="K192" s="1"/>
  <c r="U192"/>
  <c r="B193"/>
  <c r="F193" s="1"/>
  <c r="H193"/>
  <c r="I193"/>
  <c r="J193"/>
  <c r="K193" s="1"/>
  <c r="U193"/>
  <c r="B194"/>
  <c r="H194"/>
  <c r="I194"/>
  <c r="J194"/>
  <c r="K194" s="1"/>
  <c r="U194"/>
  <c r="B195"/>
  <c r="F195" s="1"/>
  <c r="H195"/>
  <c r="I195"/>
  <c r="J195"/>
  <c r="U195"/>
  <c r="B196"/>
  <c r="H196"/>
  <c r="I196"/>
  <c r="J196"/>
  <c r="K196" s="1"/>
  <c r="U196"/>
  <c r="B197"/>
  <c r="H197"/>
  <c r="I197"/>
  <c r="J197"/>
  <c r="K197" s="1"/>
  <c r="M197" s="1"/>
  <c r="U197"/>
  <c r="B198"/>
  <c r="D198" s="1"/>
  <c r="H198"/>
  <c r="I198"/>
  <c r="J198"/>
  <c r="K198" s="1"/>
  <c r="U198"/>
  <c r="B199"/>
  <c r="D199" s="1"/>
  <c r="F199"/>
  <c r="H199"/>
  <c r="I199"/>
  <c r="J199"/>
  <c r="U199"/>
  <c r="B200"/>
  <c r="F200" s="1"/>
  <c r="H200"/>
  <c r="I200"/>
  <c r="J200"/>
  <c r="K200" s="1"/>
  <c r="U200"/>
  <c r="B201"/>
  <c r="E201" s="1"/>
  <c r="H201"/>
  <c r="I201"/>
  <c r="J201"/>
  <c r="K201" s="1"/>
  <c r="U201"/>
  <c r="B202"/>
  <c r="H202"/>
  <c r="I202"/>
  <c r="J202"/>
  <c r="K202" s="1"/>
  <c r="M202" s="1"/>
  <c r="U202"/>
  <c r="B203"/>
  <c r="H203"/>
  <c r="I203"/>
  <c r="J203"/>
  <c r="K203" s="1"/>
  <c r="U203"/>
  <c r="B204"/>
  <c r="H204"/>
  <c r="I204"/>
  <c r="J204"/>
  <c r="K204" s="1"/>
  <c r="U204"/>
  <c r="B205"/>
  <c r="F205" s="1"/>
  <c r="H205"/>
  <c r="I205"/>
  <c r="J205"/>
  <c r="K205" s="1"/>
  <c r="U205"/>
  <c r="B206"/>
  <c r="H206"/>
  <c r="I206"/>
  <c r="J206"/>
  <c r="U206"/>
  <c r="B207"/>
  <c r="D207" s="1"/>
  <c r="E207"/>
  <c r="H207"/>
  <c r="I207"/>
  <c r="J207"/>
  <c r="U207"/>
  <c r="B208"/>
  <c r="F208" s="1"/>
  <c r="H208"/>
  <c r="I208"/>
  <c r="J208"/>
  <c r="K208" s="1"/>
  <c r="U208"/>
  <c r="B209"/>
  <c r="H209"/>
  <c r="I209"/>
  <c r="J209"/>
  <c r="K209" s="1"/>
  <c r="M209" s="1"/>
  <c r="U209"/>
  <c r="B210"/>
  <c r="D210" s="1"/>
  <c r="H210"/>
  <c r="I210"/>
  <c r="J210"/>
  <c r="K210" s="1"/>
  <c r="U210"/>
  <c r="B211"/>
  <c r="F211" s="1"/>
  <c r="D211"/>
  <c r="H211"/>
  <c r="I211"/>
  <c r="J211"/>
  <c r="K211" s="1"/>
  <c r="U211"/>
  <c r="B212"/>
  <c r="D212"/>
  <c r="E212"/>
  <c r="F212"/>
  <c r="H212"/>
  <c r="I212"/>
  <c r="J212"/>
  <c r="U212"/>
  <c r="B213"/>
  <c r="F213"/>
  <c r="H213"/>
  <c r="I213"/>
  <c r="J213"/>
  <c r="K213" s="1"/>
  <c r="M213" s="1"/>
  <c r="U213"/>
  <c r="B214"/>
  <c r="D214" s="1"/>
  <c r="H214"/>
  <c r="I214"/>
  <c r="J214"/>
  <c r="K214" s="1"/>
  <c r="U214"/>
  <c r="B215"/>
  <c r="H215"/>
  <c r="I215"/>
  <c r="J215"/>
  <c r="U215"/>
  <c r="B216"/>
  <c r="F216" s="1"/>
  <c r="E216"/>
  <c r="H216"/>
  <c r="I216"/>
  <c r="J216"/>
  <c r="K216" s="1"/>
  <c r="U216"/>
  <c r="B217"/>
  <c r="H217"/>
  <c r="I217"/>
  <c r="J217"/>
  <c r="K217" s="1"/>
  <c r="U217"/>
  <c r="B218"/>
  <c r="D218" s="1"/>
  <c r="H218"/>
  <c r="I218"/>
  <c r="J218"/>
  <c r="K218" s="1"/>
  <c r="M218" s="1"/>
  <c r="U218"/>
  <c r="B219"/>
  <c r="H219"/>
  <c r="I219"/>
  <c r="J219"/>
  <c r="K219" s="1"/>
  <c r="U219"/>
  <c r="B220"/>
  <c r="D220"/>
  <c r="E220"/>
  <c r="F220"/>
  <c r="H220"/>
  <c r="I220"/>
  <c r="J220"/>
  <c r="K220" s="1"/>
  <c r="U220"/>
  <c r="B221"/>
  <c r="D221" s="1"/>
  <c r="E221"/>
  <c r="H221"/>
  <c r="I221"/>
  <c r="J221"/>
  <c r="K221" s="1"/>
  <c r="M221" s="1"/>
  <c r="U221"/>
  <c r="B222"/>
  <c r="D222" s="1"/>
  <c r="H222"/>
  <c r="I222"/>
  <c r="J222"/>
  <c r="K222" s="1"/>
  <c r="U222"/>
  <c r="B223"/>
  <c r="H223"/>
  <c r="I223"/>
  <c r="J223"/>
  <c r="K223" s="1"/>
  <c r="U223"/>
  <c r="B224"/>
  <c r="H224"/>
  <c r="I224"/>
  <c r="J224"/>
  <c r="K224" s="1"/>
  <c r="M224" s="1"/>
  <c r="U224"/>
  <c r="B225"/>
  <c r="E225" s="1"/>
  <c r="F225"/>
  <c r="H225"/>
  <c r="I225"/>
  <c r="J225"/>
  <c r="U225"/>
  <c r="B226"/>
  <c r="E226"/>
  <c r="H226"/>
  <c r="I226"/>
  <c r="J226"/>
  <c r="K226" s="1"/>
  <c r="M226" s="1"/>
  <c r="U226"/>
  <c r="B227"/>
  <c r="H227"/>
  <c r="I227"/>
  <c r="J227"/>
  <c r="K227" s="1"/>
  <c r="U227"/>
  <c r="B228"/>
  <c r="H228"/>
  <c r="I228"/>
  <c r="J228"/>
  <c r="U228"/>
  <c r="B229"/>
  <c r="F229" s="1"/>
  <c r="H229"/>
  <c r="I229"/>
  <c r="J229"/>
  <c r="K229" s="1"/>
  <c r="M229" s="1"/>
  <c r="U229"/>
  <c r="B230"/>
  <c r="F230" s="1"/>
  <c r="H230"/>
  <c r="I230"/>
  <c r="J230"/>
  <c r="K230" s="1"/>
  <c r="U230"/>
  <c r="B231"/>
  <c r="D231" s="1"/>
  <c r="E231"/>
  <c r="H231"/>
  <c r="I231"/>
  <c r="J231"/>
  <c r="U231"/>
  <c r="B232"/>
  <c r="E232" s="1"/>
  <c r="F232"/>
  <c r="H232"/>
  <c r="I232"/>
  <c r="J232"/>
  <c r="K232" s="1"/>
  <c r="M232" s="1"/>
  <c r="U232"/>
  <c r="B233"/>
  <c r="D233" s="1"/>
  <c r="E233"/>
  <c r="H233"/>
  <c r="I233"/>
  <c r="J233"/>
  <c r="K233" s="1"/>
  <c r="U233"/>
  <c r="B234"/>
  <c r="E234" s="1"/>
  <c r="H234"/>
  <c r="I234"/>
  <c r="J234"/>
  <c r="K234" s="1"/>
  <c r="U234"/>
  <c r="B235"/>
  <c r="F235" s="1"/>
  <c r="H235"/>
  <c r="I235"/>
  <c r="J235"/>
  <c r="K235" s="1"/>
  <c r="U235"/>
  <c r="B236"/>
  <c r="D236" s="1"/>
  <c r="H236"/>
  <c r="I236"/>
  <c r="J236"/>
  <c r="K236" s="1"/>
  <c r="U236"/>
  <c r="B237"/>
  <c r="D237" s="1"/>
  <c r="H237"/>
  <c r="I237"/>
  <c r="J237"/>
  <c r="K237" s="1"/>
  <c r="U237"/>
  <c r="B238"/>
  <c r="F238" s="1"/>
  <c r="H238"/>
  <c r="I238"/>
  <c r="J238"/>
  <c r="K238" s="1"/>
  <c r="U238"/>
  <c r="B239"/>
  <c r="D239" s="1"/>
  <c r="E239"/>
  <c r="H239"/>
  <c r="I239"/>
  <c r="J239"/>
  <c r="U239"/>
  <c r="B240"/>
  <c r="E240" s="1"/>
  <c r="F240"/>
  <c r="H240"/>
  <c r="I240"/>
  <c r="J240"/>
  <c r="K240" s="1"/>
  <c r="M240" s="1"/>
  <c r="U240"/>
  <c r="B241"/>
  <c r="D241" s="1"/>
  <c r="E241"/>
  <c r="H241"/>
  <c r="I241"/>
  <c r="J241"/>
  <c r="K241" s="1"/>
  <c r="M241" s="1"/>
  <c r="U241"/>
  <c r="B242"/>
  <c r="E242" s="1"/>
  <c r="D242"/>
  <c r="H242"/>
  <c r="I242"/>
  <c r="J242"/>
  <c r="K242" s="1"/>
  <c r="U242"/>
  <c r="B243"/>
  <c r="F243" s="1"/>
  <c r="H243"/>
  <c r="I243"/>
  <c r="J243"/>
  <c r="K243" s="1"/>
  <c r="U243"/>
  <c r="B244"/>
  <c r="D244" s="1"/>
  <c r="H244"/>
  <c r="I244"/>
  <c r="J244"/>
  <c r="K244" s="1"/>
  <c r="U244"/>
  <c r="B245"/>
  <c r="D245" s="1"/>
  <c r="F245"/>
  <c r="H245"/>
  <c r="I245"/>
  <c r="J245"/>
  <c r="K245" s="1"/>
  <c r="U245"/>
  <c r="B246"/>
  <c r="F246" s="1"/>
  <c r="H246"/>
  <c r="I246"/>
  <c r="J246"/>
  <c r="K246" s="1"/>
  <c r="U246"/>
  <c r="B247"/>
  <c r="F247" s="1"/>
  <c r="E247"/>
  <c r="H247"/>
  <c r="I247"/>
  <c r="J247"/>
  <c r="U247"/>
  <c r="B248"/>
  <c r="E248" s="1"/>
  <c r="F248"/>
  <c r="H248"/>
  <c r="I248"/>
  <c r="J248"/>
  <c r="K248" s="1"/>
  <c r="M248" s="1"/>
  <c r="U248"/>
  <c r="B249"/>
  <c r="D249" s="1"/>
  <c r="H249"/>
  <c r="I249"/>
  <c r="J249"/>
  <c r="K249" s="1"/>
  <c r="M249" s="1"/>
  <c r="U249"/>
  <c r="B250"/>
  <c r="E250" s="1"/>
  <c r="F250"/>
  <c r="H250"/>
  <c r="I250"/>
  <c r="J250"/>
  <c r="K250" s="1"/>
  <c r="U250"/>
  <c r="B251"/>
  <c r="F251" s="1"/>
  <c r="E251"/>
  <c r="H251"/>
  <c r="I251"/>
  <c r="J251"/>
  <c r="K251" s="1"/>
  <c r="U251"/>
  <c r="B252"/>
  <c r="E252" s="1"/>
  <c r="H252"/>
  <c r="I252"/>
  <c r="J252"/>
  <c r="K252" s="1"/>
  <c r="U252"/>
  <c r="B253"/>
  <c r="H253"/>
  <c r="I253"/>
  <c r="J253"/>
  <c r="K253" s="1"/>
  <c r="U253"/>
  <c r="B254"/>
  <c r="H254"/>
  <c r="I254"/>
  <c r="J254"/>
  <c r="K254" s="1"/>
  <c r="M254" s="1"/>
  <c r="U254"/>
  <c r="B255"/>
  <c r="D255" s="1"/>
  <c r="H255"/>
  <c r="I255"/>
  <c r="J255"/>
  <c r="K255" s="1"/>
  <c r="U255"/>
  <c r="B256"/>
  <c r="E256" s="1"/>
  <c r="H256"/>
  <c r="I256"/>
  <c r="J256"/>
  <c r="K256" s="1"/>
  <c r="M256" s="1"/>
  <c r="U256"/>
  <c r="B257"/>
  <c r="D257" s="1"/>
  <c r="E257"/>
  <c r="H257"/>
  <c r="I257"/>
  <c r="J257"/>
  <c r="K257" s="1"/>
  <c r="U257"/>
  <c r="B258"/>
  <c r="H258"/>
  <c r="I258"/>
  <c r="J258"/>
  <c r="K258" s="1"/>
  <c r="U258"/>
  <c r="B259"/>
  <c r="H259"/>
  <c r="I259"/>
  <c r="J259"/>
  <c r="U259"/>
  <c r="B260"/>
  <c r="E260" s="1"/>
  <c r="H260"/>
  <c r="I260"/>
  <c r="J260"/>
  <c r="K260" s="1"/>
  <c r="U260"/>
  <c r="B261"/>
  <c r="D261" s="1"/>
  <c r="E261"/>
  <c r="H261"/>
  <c r="I261"/>
  <c r="J261"/>
  <c r="K261" s="1"/>
  <c r="U261"/>
  <c r="B262"/>
  <c r="E262" s="1"/>
  <c r="H262"/>
  <c r="I262"/>
  <c r="J262"/>
  <c r="K262" s="1"/>
  <c r="U262"/>
  <c r="B263"/>
  <c r="D263" s="1"/>
  <c r="H263"/>
  <c r="I263"/>
  <c r="J263"/>
  <c r="U263"/>
  <c r="B264"/>
  <c r="E264" s="1"/>
  <c r="H264"/>
  <c r="I264"/>
  <c r="J264"/>
  <c r="K264" s="1"/>
  <c r="M264" s="1"/>
  <c r="U264"/>
  <c r="B265"/>
  <c r="E265" s="1"/>
  <c r="H265"/>
  <c r="I265"/>
  <c r="J265"/>
  <c r="K265" s="1"/>
  <c r="M265" s="1"/>
  <c r="U265"/>
  <c r="B266"/>
  <c r="H266"/>
  <c r="I266"/>
  <c r="J266"/>
  <c r="K266" s="1"/>
  <c r="U266"/>
  <c r="B267"/>
  <c r="H267"/>
  <c r="I267"/>
  <c r="J267"/>
  <c r="K267" s="1"/>
  <c r="U267"/>
  <c r="B268"/>
  <c r="H268"/>
  <c r="I268"/>
  <c r="J268"/>
  <c r="U268"/>
  <c r="B269"/>
  <c r="D269" s="1"/>
  <c r="H269"/>
  <c r="I269"/>
  <c r="J269"/>
  <c r="K269" s="1"/>
  <c r="U269"/>
  <c r="B270"/>
  <c r="H270"/>
  <c r="I270"/>
  <c r="J270"/>
  <c r="K270" s="1"/>
  <c r="U270"/>
  <c r="B271"/>
  <c r="E271" s="1"/>
  <c r="H271"/>
  <c r="I271"/>
  <c r="J271"/>
  <c r="K271" s="1"/>
  <c r="U271"/>
  <c r="B272"/>
  <c r="H272"/>
  <c r="I272"/>
  <c r="J272"/>
  <c r="K272" s="1"/>
  <c r="M272" s="1"/>
  <c r="U272"/>
  <c r="B273"/>
  <c r="H273"/>
  <c r="I273"/>
  <c r="J273"/>
  <c r="U273"/>
  <c r="B274"/>
  <c r="D274" s="1"/>
  <c r="E274"/>
  <c r="H274"/>
  <c r="I274"/>
  <c r="J274"/>
  <c r="K274" s="1"/>
  <c r="M274" s="1"/>
  <c r="U274"/>
  <c r="B275"/>
  <c r="H275"/>
  <c r="I275"/>
  <c r="J275"/>
  <c r="K275" s="1"/>
  <c r="U275"/>
  <c r="B276"/>
  <c r="D276" s="1"/>
  <c r="E276"/>
  <c r="H276"/>
  <c r="I276"/>
  <c r="J276"/>
  <c r="U276"/>
  <c r="B277"/>
  <c r="D277" s="1"/>
  <c r="H277"/>
  <c r="I277"/>
  <c r="J277"/>
  <c r="K277" s="1"/>
  <c r="U277"/>
  <c r="B278"/>
  <c r="D278" s="1"/>
  <c r="H278"/>
  <c r="I278"/>
  <c r="J278"/>
  <c r="K278" s="1"/>
  <c r="U278"/>
  <c r="B279"/>
  <c r="E279" s="1"/>
  <c r="H279"/>
  <c r="I279"/>
  <c r="J279"/>
  <c r="K279" s="1"/>
  <c r="U279"/>
  <c r="B280"/>
  <c r="E280" s="1"/>
  <c r="H280"/>
  <c r="I280"/>
  <c r="J280"/>
  <c r="K280" s="1"/>
  <c r="M280" s="1"/>
  <c r="U280"/>
  <c r="B281"/>
  <c r="E281" s="1"/>
  <c r="D281"/>
  <c r="H281"/>
  <c r="I281"/>
  <c r="J281"/>
  <c r="U281"/>
  <c r="B282"/>
  <c r="D282" s="1"/>
  <c r="F282"/>
  <c r="H282"/>
  <c r="I282"/>
  <c r="J282"/>
  <c r="K282" s="1"/>
  <c r="U282"/>
  <c r="B283"/>
  <c r="H283"/>
  <c r="I283"/>
  <c r="J283"/>
  <c r="K283" s="1"/>
  <c r="U283"/>
  <c r="B284"/>
  <c r="F284" s="1"/>
  <c r="E284"/>
  <c r="H284"/>
  <c r="I284"/>
  <c r="J284"/>
  <c r="U284"/>
  <c r="B285"/>
  <c r="D285" s="1"/>
  <c r="H285"/>
  <c r="I285"/>
  <c r="J285"/>
  <c r="K285" s="1"/>
  <c r="U285"/>
  <c r="B286"/>
  <c r="D286" s="1"/>
  <c r="H286"/>
  <c r="I286"/>
  <c r="J286"/>
  <c r="K286" s="1"/>
  <c r="U286"/>
  <c r="B287"/>
  <c r="H287"/>
  <c r="I287"/>
  <c r="J287"/>
  <c r="U287"/>
  <c r="B288"/>
  <c r="E288" s="1"/>
  <c r="H288"/>
  <c r="I288"/>
  <c r="J288"/>
  <c r="K288" s="1"/>
  <c r="M288" s="1"/>
  <c r="U288"/>
  <c r="B289"/>
  <c r="H289"/>
  <c r="I289"/>
  <c r="J289"/>
  <c r="U289"/>
  <c r="B290"/>
  <c r="D290" s="1"/>
  <c r="H290"/>
  <c r="I290"/>
  <c r="J290"/>
  <c r="K290" s="1"/>
  <c r="M290" s="1"/>
  <c r="U290"/>
  <c r="B291"/>
  <c r="H291"/>
  <c r="I291"/>
  <c r="J291"/>
  <c r="K291" s="1"/>
  <c r="U291"/>
  <c r="B292"/>
  <c r="H292"/>
  <c r="I292"/>
  <c r="J292"/>
  <c r="U292"/>
  <c r="B293"/>
  <c r="D293" s="1"/>
  <c r="E293"/>
  <c r="H293"/>
  <c r="I293"/>
  <c r="J293"/>
  <c r="K293" s="1"/>
  <c r="U293"/>
  <c r="B294"/>
  <c r="D294" s="1"/>
  <c r="H294"/>
  <c r="I294"/>
  <c r="J294"/>
  <c r="K294" s="1"/>
  <c r="U294"/>
  <c r="B295"/>
  <c r="E295" s="1"/>
  <c r="H295"/>
  <c r="I295"/>
  <c r="J295"/>
  <c r="K295" s="1"/>
  <c r="U295"/>
  <c r="B296"/>
  <c r="E296" s="1"/>
  <c r="H296"/>
  <c r="I296"/>
  <c r="J296"/>
  <c r="K296" s="1"/>
  <c r="M296" s="1"/>
  <c r="U296"/>
  <c r="B297"/>
  <c r="E297" s="1"/>
  <c r="D297"/>
  <c r="H297"/>
  <c r="I297"/>
  <c r="J297"/>
  <c r="U297"/>
  <c r="B298"/>
  <c r="D298" s="1"/>
  <c r="H298"/>
  <c r="I298"/>
  <c r="J298"/>
  <c r="K298" s="1"/>
  <c r="U298"/>
  <c r="B299"/>
  <c r="F299" s="1"/>
  <c r="H299"/>
  <c r="I299"/>
  <c r="J299"/>
  <c r="K299" s="1"/>
  <c r="U299"/>
  <c r="B300"/>
  <c r="H300"/>
  <c r="I300"/>
  <c r="J300"/>
  <c r="U300"/>
  <c r="B301"/>
  <c r="E301" s="1"/>
  <c r="H301"/>
  <c r="I301"/>
  <c r="J301"/>
  <c r="U301"/>
  <c r="B302"/>
  <c r="D302" s="1"/>
  <c r="H302"/>
  <c r="I302"/>
  <c r="J302"/>
  <c r="K302" s="1"/>
  <c r="U302"/>
  <c r="B303"/>
  <c r="H303"/>
  <c r="I303"/>
  <c r="J303"/>
  <c r="K303" s="1"/>
  <c r="U303"/>
  <c r="B304"/>
  <c r="E304" s="1"/>
  <c r="H304"/>
  <c r="I304"/>
  <c r="J304"/>
  <c r="K304" s="1"/>
  <c r="M304" s="1"/>
  <c r="U304"/>
  <c r="B305"/>
  <c r="H305"/>
  <c r="I305"/>
  <c r="J305"/>
  <c r="K305" s="1"/>
  <c r="U305"/>
  <c r="B306"/>
  <c r="D306" s="1"/>
  <c r="H306"/>
  <c r="I306"/>
  <c r="J306"/>
  <c r="K306" s="1"/>
  <c r="U306"/>
  <c r="B307"/>
  <c r="F307" s="1"/>
  <c r="D307"/>
  <c r="E307"/>
  <c r="H307"/>
  <c r="I307"/>
  <c r="J307"/>
  <c r="K307" s="1"/>
  <c r="U307"/>
  <c r="B308"/>
  <c r="H308"/>
  <c r="I308"/>
  <c r="J308"/>
  <c r="K308" s="1"/>
  <c r="U308"/>
  <c r="B309"/>
  <c r="D309" s="1"/>
  <c r="H309"/>
  <c r="I309"/>
  <c r="J309"/>
  <c r="K309" s="1"/>
  <c r="M309" s="1"/>
  <c r="U309"/>
  <c r="B310"/>
  <c r="H310"/>
  <c r="I310"/>
  <c r="J310"/>
  <c r="K310" s="1"/>
  <c r="M310" s="1"/>
  <c r="U310"/>
  <c r="B311"/>
  <c r="H311"/>
  <c r="I311"/>
  <c r="J311"/>
  <c r="U311"/>
  <c r="B312"/>
  <c r="H312"/>
  <c r="I312"/>
  <c r="J312"/>
  <c r="K312" s="1"/>
  <c r="U312"/>
  <c r="B313"/>
  <c r="E313" s="1"/>
  <c r="H313"/>
  <c r="I313"/>
  <c r="J313"/>
  <c r="K313" s="1"/>
  <c r="U313"/>
  <c r="B314"/>
  <c r="D314" s="1"/>
  <c r="E314"/>
  <c r="F314"/>
  <c r="H314"/>
  <c r="I314"/>
  <c r="J314"/>
  <c r="U314"/>
  <c r="B315"/>
  <c r="H315"/>
  <c r="I315"/>
  <c r="J315"/>
  <c r="K315" s="1"/>
  <c r="U315"/>
  <c r="B316"/>
  <c r="D316" s="1"/>
  <c r="H316"/>
  <c r="I316"/>
  <c r="J316"/>
  <c r="K316" s="1"/>
  <c r="U316"/>
  <c r="B317"/>
  <c r="E317" s="1"/>
  <c r="H317"/>
  <c r="I317"/>
  <c r="J317"/>
  <c r="K317" s="1"/>
  <c r="U317"/>
  <c r="B318"/>
  <c r="H318"/>
  <c r="I318"/>
  <c r="J318"/>
  <c r="K318" s="1"/>
  <c r="U318"/>
  <c r="B319"/>
  <c r="H319"/>
  <c r="I319"/>
  <c r="J319"/>
  <c r="K319" s="1"/>
  <c r="U319"/>
  <c r="B320"/>
  <c r="H320"/>
  <c r="I320"/>
  <c r="J320"/>
  <c r="K320" s="1"/>
  <c r="U320"/>
  <c r="B321"/>
  <c r="H321"/>
  <c r="I321"/>
  <c r="J321"/>
  <c r="U321"/>
  <c r="B322"/>
  <c r="D322" s="1"/>
  <c r="H322"/>
  <c r="I322"/>
  <c r="J322"/>
  <c r="K322" s="1"/>
  <c r="U322"/>
  <c r="B323"/>
  <c r="H323"/>
  <c r="I323"/>
  <c r="J323"/>
  <c r="K323" s="1"/>
  <c r="U323"/>
  <c r="B324"/>
  <c r="D324"/>
  <c r="E324"/>
  <c r="F324"/>
  <c r="H324"/>
  <c r="I324"/>
  <c r="J324"/>
  <c r="K324" s="1"/>
  <c r="U324"/>
  <c r="B325"/>
  <c r="D325" s="1"/>
  <c r="H325"/>
  <c r="I325"/>
  <c r="J325"/>
  <c r="K325" s="1"/>
  <c r="M325" s="1"/>
  <c r="U325"/>
  <c r="B326"/>
  <c r="D326" s="1"/>
  <c r="H326"/>
  <c r="I326"/>
  <c r="J326"/>
  <c r="K326" s="1"/>
  <c r="M326" s="1"/>
  <c r="U326"/>
  <c r="B327"/>
  <c r="D327" s="1"/>
  <c r="F327"/>
  <c r="H327"/>
  <c r="I327"/>
  <c r="J327"/>
  <c r="K327" s="1"/>
  <c r="U327"/>
  <c r="B328"/>
  <c r="D328" s="1"/>
  <c r="H328"/>
  <c r="I328"/>
  <c r="J328"/>
  <c r="K328" s="1"/>
  <c r="U328"/>
  <c r="B329"/>
  <c r="H329"/>
  <c r="I329"/>
  <c r="J329"/>
  <c r="K329" s="1"/>
  <c r="U329"/>
  <c r="B330"/>
  <c r="E330" s="1"/>
  <c r="D330"/>
  <c r="H330"/>
  <c r="I330"/>
  <c r="J330"/>
  <c r="K330" s="1"/>
  <c r="M330" s="1"/>
  <c r="U330"/>
  <c r="B331"/>
  <c r="E331" s="1"/>
  <c r="H331"/>
  <c r="I331"/>
  <c r="J331"/>
  <c r="K331" s="1"/>
  <c r="M331" s="1"/>
  <c r="U331"/>
  <c r="B332"/>
  <c r="E332" s="1"/>
  <c r="H332"/>
  <c r="I332"/>
  <c r="J332"/>
  <c r="K332" s="1"/>
  <c r="U332"/>
  <c r="B333"/>
  <c r="E333" s="1"/>
  <c r="D333"/>
  <c r="H333"/>
  <c r="I333"/>
  <c r="J333"/>
  <c r="K333" s="1"/>
  <c r="U333"/>
  <c r="B334"/>
  <c r="E334" s="1"/>
  <c r="H334"/>
  <c r="I334"/>
  <c r="J334"/>
  <c r="K334" s="1"/>
  <c r="M334" s="1"/>
  <c r="U334"/>
  <c r="B335"/>
  <c r="H335"/>
  <c r="I335"/>
  <c r="J335"/>
  <c r="K335" s="1"/>
  <c r="U335"/>
  <c r="B336"/>
  <c r="D336" s="1"/>
  <c r="H336"/>
  <c r="I336"/>
  <c r="J336"/>
  <c r="K336" s="1"/>
  <c r="U336"/>
  <c r="B337"/>
  <c r="H337"/>
  <c r="I337"/>
  <c r="J337"/>
  <c r="K337" s="1"/>
  <c r="U337"/>
  <c r="B338"/>
  <c r="E338" s="1"/>
  <c r="H338"/>
  <c r="I338"/>
  <c r="J338"/>
  <c r="K338" s="1"/>
  <c r="U338"/>
  <c r="B339"/>
  <c r="H339"/>
  <c r="I339"/>
  <c r="J339"/>
  <c r="K339" s="1"/>
  <c r="M339" s="1"/>
  <c r="U339"/>
  <c r="B340"/>
  <c r="E340" s="1"/>
  <c r="H340"/>
  <c r="I340"/>
  <c r="J340"/>
  <c r="K340" s="1"/>
  <c r="U340"/>
  <c r="B341"/>
  <c r="H341"/>
  <c r="I341"/>
  <c r="J341"/>
  <c r="U341"/>
  <c r="B342"/>
  <c r="E342" s="1"/>
  <c r="H342"/>
  <c r="I342"/>
  <c r="J342"/>
  <c r="K342" s="1"/>
  <c r="M342" s="1"/>
  <c r="U342"/>
  <c r="B343"/>
  <c r="H343"/>
  <c r="I343"/>
  <c r="J343"/>
  <c r="K343" s="1"/>
  <c r="U343"/>
  <c r="B344"/>
  <c r="H344"/>
  <c r="I344"/>
  <c r="J344"/>
  <c r="K344" s="1"/>
  <c r="U344"/>
  <c r="B345"/>
  <c r="F345" s="1"/>
  <c r="D345"/>
  <c r="H345"/>
  <c r="I345"/>
  <c r="J345"/>
  <c r="U345"/>
  <c r="B346"/>
  <c r="E346" s="1"/>
  <c r="H346"/>
  <c r="I346"/>
  <c r="J346"/>
  <c r="K346" s="1"/>
  <c r="U346"/>
  <c r="B347"/>
  <c r="H347"/>
  <c r="I347"/>
  <c r="J347"/>
  <c r="K347" s="1"/>
  <c r="U347"/>
  <c r="B348"/>
  <c r="D348" s="1"/>
  <c r="F348"/>
  <c r="H348"/>
  <c r="I348"/>
  <c r="J348"/>
  <c r="K348" s="1"/>
  <c r="U348"/>
  <c r="B349"/>
  <c r="D349" s="1"/>
  <c r="E349"/>
  <c r="H349"/>
  <c r="I349"/>
  <c r="J349"/>
  <c r="K349" s="1"/>
  <c r="U349"/>
  <c r="B350"/>
  <c r="E350" s="1"/>
  <c r="H350"/>
  <c r="I350"/>
  <c r="J350"/>
  <c r="K350" s="1"/>
  <c r="M350" s="1"/>
  <c r="U350"/>
  <c r="B351"/>
  <c r="E351" s="1"/>
  <c r="H351"/>
  <c r="I351"/>
  <c r="J351"/>
  <c r="U351"/>
  <c r="B352"/>
  <c r="E352" s="1"/>
  <c r="D352"/>
  <c r="F352"/>
  <c r="H352"/>
  <c r="I352"/>
  <c r="J352"/>
  <c r="K352" s="1"/>
  <c r="M352" s="1"/>
  <c r="U352"/>
  <c r="B353"/>
  <c r="H353"/>
  <c r="I353"/>
  <c r="J353"/>
  <c r="U353"/>
  <c r="B354"/>
  <c r="E354" s="1"/>
  <c r="H354"/>
  <c r="I354"/>
  <c r="J354"/>
  <c r="K354" s="1"/>
  <c r="M354" s="1"/>
  <c r="U354"/>
  <c r="B355"/>
  <c r="H355"/>
  <c r="I355"/>
  <c r="J355"/>
  <c r="K355" s="1"/>
  <c r="M355" s="1"/>
  <c r="U355"/>
  <c r="B356"/>
  <c r="H356"/>
  <c r="I356"/>
  <c r="J356"/>
  <c r="U356"/>
  <c r="B357"/>
  <c r="E357" s="1"/>
  <c r="F357"/>
  <c r="H357"/>
  <c r="I357"/>
  <c r="J357"/>
  <c r="K357" s="1"/>
  <c r="M357" s="1"/>
  <c r="U357"/>
  <c r="B358"/>
  <c r="D358" s="1"/>
  <c r="H358"/>
  <c r="I358"/>
  <c r="J358"/>
  <c r="K358" s="1"/>
  <c r="M358" s="1"/>
  <c r="U358"/>
  <c r="B359"/>
  <c r="F359" s="1"/>
  <c r="E359"/>
  <c r="H359"/>
  <c r="I359"/>
  <c r="J359"/>
  <c r="K359" s="1"/>
  <c r="U359"/>
  <c r="B360"/>
  <c r="F360" s="1"/>
  <c r="E360"/>
  <c r="H360"/>
  <c r="I360"/>
  <c r="J360"/>
  <c r="K360" s="1"/>
  <c r="M360" s="1"/>
  <c r="U360"/>
  <c r="B361"/>
  <c r="F361" s="1"/>
  <c r="E361"/>
  <c r="H361"/>
  <c r="I361"/>
  <c r="J361"/>
  <c r="U361"/>
  <c r="B362"/>
  <c r="E362" s="1"/>
  <c r="F362"/>
  <c r="H362"/>
  <c r="I362"/>
  <c r="J362"/>
  <c r="K362" s="1"/>
  <c r="U362"/>
  <c r="B363"/>
  <c r="H363"/>
  <c r="I363"/>
  <c r="J363"/>
  <c r="K363" s="1"/>
  <c r="M363" s="1"/>
  <c r="U363"/>
  <c r="B364"/>
  <c r="E364" s="1"/>
  <c r="H364"/>
  <c r="I364"/>
  <c r="J364"/>
  <c r="U364"/>
  <c r="B365"/>
  <c r="D365"/>
  <c r="E365"/>
  <c r="F365"/>
  <c r="H365"/>
  <c r="I365"/>
  <c r="J365"/>
  <c r="K365" s="1"/>
  <c r="M365" s="1"/>
  <c r="U365"/>
  <c r="B366"/>
  <c r="D366" s="1"/>
  <c r="H366"/>
  <c r="I366"/>
  <c r="J366"/>
  <c r="K366" s="1"/>
  <c r="M366" s="1"/>
  <c r="U366"/>
  <c r="B367"/>
  <c r="E367" s="1"/>
  <c r="H367"/>
  <c r="I367"/>
  <c r="J367"/>
  <c r="K367" s="1"/>
  <c r="U367"/>
  <c r="B368"/>
  <c r="E368" s="1"/>
  <c r="H368"/>
  <c r="I368"/>
  <c r="J368"/>
  <c r="K368" s="1"/>
  <c r="M368" s="1"/>
  <c r="U368"/>
  <c r="B369"/>
  <c r="E369" s="1"/>
  <c r="H369"/>
  <c r="I369"/>
  <c r="J369"/>
  <c r="K369" s="1"/>
  <c r="U369"/>
  <c r="B370"/>
  <c r="D370"/>
  <c r="H370"/>
  <c r="I370"/>
  <c r="J370"/>
  <c r="K370" s="1"/>
  <c r="U370"/>
  <c r="B371"/>
  <c r="E371" s="1"/>
  <c r="H371"/>
  <c r="I371"/>
  <c r="J371"/>
  <c r="K371" s="1"/>
  <c r="M371" s="1"/>
  <c r="U371"/>
  <c r="B372"/>
  <c r="E372" s="1"/>
  <c r="H372"/>
  <c r="I372"/>
  <c r="J372"/>
  <c r="U372"/>
  <c r="B373"/>
  <c r="H373"/>
  <c r="I373"/>
  <c r="J373"/>
  <c r="K373" s="1"/>
  <c r="M373" s="1"/>
  <c r="U373"/>
  <c r="B374"/>
  <c r="H374"/>
  <c r="I374"/>
  <c r="J374"/>
  <c r="K374" s="1"/>
  <c r="M374" s="1"/>
  <c r="U374"/>
  <c r="B375"/>
  <c r="E375" s="1"/>
  <c r="D375"/>
  <c r="F375"/>
  <c r="H375"/>
  <c r="I375"/>
  <c r="J375"/>
  <c r="U375"/>
  <c r="B376"/>
  <c r="H376"/>
  <c r="I376"/>
  <c r="J376"/>
  <c r="K376" s="1"/>
  <c r="M376" s="1"/>
  <c r="U376"/>
  <c r="B377"/>
  <c r="F377" s="1"/>
  <c r="D377"/>
  <c r="H377"/>
  <c r="I377"/>
  <c r="J377"/>
  <c r="K377" s="1"/>
  <c r="M377" s="1"/>
  <c r="U377"/>
  <c r="B378"/>
  <c r="F378" s="1"/>
  <c r="H378"/>
  <c r="I378"/>
  <c r="J378"/>
  <c r="K378" s="1"/>
  <c r="U378"/>
  <c r="B379"/>
  <c r="E379" s="1"/>
  <c r="H379"/>
  <c r="I379"/>
  <c r="J379"/>
  <c r="K379" s="1"/>
  <c r="M379" s="1"/>
  <c r="U379"/>
  <c r="B380"/>
  <c r="D380" s="1"/>
  <c r="H380"/>
  <c r="I380"/>
  <c r="J380"/>
  <c r="K380" s="1"/>
  <c r="U380"/>
  <c r="B381"/>
  <c r="D381" s="1"/>
  <c r="F381"/>
  <c r="H381"/>
  <c r="I381"/>
  <c r="J381"/>
  <c r="K381" s="1"/>
  <c r="U381"/>
  <c r="B382"/>
  <c r="H382"/>
  <c r="I382"/>
  <c r="J382"/>
  <c r="K382" s="1"/>
  <c r="M382" s="1"/>
  <c r="U382"/>
  <c r="B383"/>
  <c r="F383" s="1"/>
  <c r="E383"/>
  <c r="H383"/>
  <c r="I383"/>
  <c r="J383"/>
  <c r="U383"/>
  <c r="B384"/>
  <c r="F384" s="1"/>
  <c r="E384"/>
  <c r="H384"/>
  <c r="I384"/>
  <c r="J384"/>
  <c r="K384" s="1"/>
  <c r="M384" s="1"/>
  <c r="U384"/>
  <c r="B385"/>
  <c r="F385" s="1"/>
  <c r="E385"/>
  <c r="H385"/>
  <c r="I385"/>
  <c r="J385"/>
  <c r="U385"/>
  <c r="B386"/>
  <c r="E386" s="1"/>
  <c r="D386"/>
  <c r="F386"/>
  <c r="H386"/>
  <c r="I386"/>
  <c r="J386"/>
  <c r="K386" s="1"/>
  <c r="U386"/>
  <c r="B387"/>
  <c r="E387" s="1"/>
  <c r="H387"/>
  <c r="I387"/>
  <c r="J387"/>
  <c r="K387" s="1"/>
  <c r="M387" s="1"/>
  <c r="U387"/>
  <c r="B388"/>
  <c r="D388" s="1"/>
  <c r="H388"/>
  <c r="I388"/>
  <c r="J388"/>
  <c r="K388" s="1"/>
  <c r="U388"/>
  <c r="B389"/>
  <c r="D389" s="1"/>
  <c r="H389"/>
  <c r="I389"/>
  <c r="J389"/>
  <c r="K389" s="1"/>
  <c r="U389"/>
  <c r="B390"/>
  <c r="F390" s="1"/>
  <c r="H390"/>
  <c r="I390"/>
  <c r="J390"/>
  <c r="K390" s="1"/>
  <c r="M390" s="1"/>
  <c r="U390"/>
  <c r="B391"/>
  <c r="H391"/>
  <c r="I391"/>
  <c r="J391"/>
  <c r="U391"/>
  <c r="B392"/>
  <c r="D392" s="1"/>
  <c r="E392"/>
  <c r="H392"/>
  <c r="I392"/>
  <c r="J392"/>
  <c r="K392" s="1"/>
  <c r="M392" s="1"/>
  <c r="O392" s="1"/>
  <c r="U392"/>
  <c r="B393"/>
  <c r="F393" s="1"/>
  <c r="E393"/>
  <c r="H393"/>
  <c r="I393"/>
  <c r="J393"/>
  <c r="K393" s="1"/>
  <c r="U393"/>
  <c r="B394"/>
  <c r="E394" s="1"/>
  <c r="H394"/>
  <c r="I394"/>
  <c r="J394"/>
  <c r="K394" s="1"/>
  <c r="M394" s="1"/>
  <c r="U394"/>
  <c r="B395"/>
  <c r="E395" s="1"/>
  <c r="H395"/>
  <c r="I395"/>
  <c r="J395"/>
  <c r="K395" s="1"/>
  <c r="U395"/>
  <c r="B396"/>
  <c r="D396" s="1"/>
  <c r="H396"/>
  <c r="I396"/>
  <c r="J396"/>
  <c r="K396" s="1"/>
  <c r="U396"/>
  <c r="B397"/>
  <c r="H397"/>
  <c r="I397"/>
  <c r="J397"/>
  <c r="K397" s="1"/>
  <c r="U397"/>
  <c r="B398"/>
  <c r="F398" s="1"/>
  <c r="H398"/>
  <c r="I398"/>
  <c r="J398"/>
  <c r="K398" s="1"/>
  <c r="M398" s="1"/>
  <c r="U398"/>
  <c r="B399"/>
  <c r="D399"/>
  <c r="E399"/>
  <c r="F399"/>
  <c r="H399"/>
  <c r="I399"/>
  <c r="J399"/>
  <c r="U399"/>
  <c r="B400"/>
  <c r="D400"/>
  <c r="E400"/>
  <c r="F400"/>
  <c r="H400"/>
  <c r="I400"/>
  <c r="J400"/>
  <c r="K400" s="1"/>
  <c r="M400" s="1"/>
  <c r="U400"/>
  <c r="B401"/>
  <c r="F401" s="1"/>
  <c r="D401"/>
  <c r="E401"/>
  <c r="H401"/>
  <c r="I401"/>
  <c r="J401"/>
  <c r="K401" s="1"/>
  <c r="U401"/>
  <c r="B402"/>
  <c r="E402" s="1"/>
  <c r="H402"/>
  <c r="I402"/>
  <c r="J402"/>
  <c r="K402" s="1"/>
  <c r="M402" s="1"/>
  <c r="U402"/>
  <c r="B403"/>
  <c r="E403" s="1"/>
  <c r="H403"/>
  <c r="I403"/>
  <c r="J403"/>
  <c r="K403" s="1"/>
  <c r="U403"/>
  <c r="B404"/>
  <c r="D404" s="1"/>
  <c r="H404"/>
  <c r="I404"/>
  <c r="J404"/>
  <c r="K404" s="1"/>
  <c r="U404"/>
  <c r="B405"/>
  <c r="D405" s="1"/>
  <c r="H405"/>
  <c r="I405"/>
  <c r="J405"/>
  <c r="K405" s="1"/>
  <c r="U405"/>
  <c r="B406"/>
  <c r="F406" s="1"/>
  <c r="H406"/>
  <c r="I406"/>
  <c r="J406"/>
  <c r="K406" s="1"/>
  <c r="M406" s="1"/>
  <c r="U406"/>
  <c r="B407"/>
  <c r="F407" s="1"/>
  <c r="E407"/>
  <c r="H407"/>
  <c r="I407"/>
  <c r="J407"/>
  <c r="U407"/>
  <c r="B408"/>
  <c r="F408" s="1"/>
  <c r="E408"/>
  <c r="H408"/>
  <c r="I408"/>
  <c r="J408"/>
  <c r="K408" s="1"/>
  <c r="M408" s="1"/>
  <c r="U408"/>
  <c r="B409"/>
  <c r="F409" s="1"/>
  <c r="E409"/>
  <c r="H409"/>
  <c r="I409"/>
  <c r="J409"/>
  <c r="U409"/>
  <c r="B410"/>
  <c r="E410" s="1"/>
  <c r="D410"/>
  <c r="H410"/>
  <c r="I410"/>
  <c r="J410"/>
  <c r="K410" s="1"/>
  <c r="U410"/>
  <c r="B411"/>
  <c r="E411" s="1"/>
  <c r="H411"/>
  <c r="I411"/>
  <c r="J411"/>
  <c r="K411" s="1"/>
  <c r="M411" s="1"/>
  <c r="U411"/>
  <c r="B412"/>
  <c r="D412" s="1"/>
  <c r="H412"/>
  <c r="I412"/>
  <c r="J412"/>
  <c r="K412" s="1"/>
  <c r="U412"/>
  <c r="B413"/>
  <c r="E413" s="1"/>
  <c r="D413"/>
  <c r="H413"/>
  <c r="I413"/>
  <c r="J413"/>
  <c r="K413" s="1"/>
  <c r="U413"/>
  <c r="B414"/>
  <c r="D414" s="1"/>
  <c r="H414"/>
  <c r="I414"/>
  <c r="J414"/>
  <c r="K414" s="1"/>
  <c r="M414" s="1"/>
  <c r="U414"/>
  <c r="B415"/>
  <c r="D415" s="1"/>
  <c r="H415"/>
  <c r="I415"/>
  <c r="J415"/>
  <c r="U415"/>
  <c r="B416"/>
  <c r="D416" s="1"/>
  <c r="H416"/>
  <c r="I416"/>
  <c r="J416"/>
  <c r="K416" s="1"/>
  <c r="M416" s="1"/>
  <c r="U416"/>
  <c r="B417"/>
  <c r="F417" s="1"/>
  <c r="H417"/>
  <c r="I417"/>
  <c r="J417"/>
  <c r="K417" s="1"/>
  <c r="M417" s="1"/>
  <c r="U417"/>
  <c r="B418"/>
  <c r="E418" s="1"/>
  <c r="H418"/>
  <c r="I418"/>
  <c r="J418"/>
  <c r="K418" s="1"/>
  <c r="U418"/>
  <c r="B419"/>
  <c r="D419" s="1"/>
  <c r="H419"/>
  <c r="I419"/>
  <c r="J419"/>
  <c r="K419" s="1"/>
  <c r="M419" s="1"/>
  <c r="U419"/>
  <c r="B420"/>
  <c r="F420" s="1"/>
  <c r="D420"/>
  <c r="H420"/>
  <c r="I420"/>
  <c r="J420"/>
  <c r="K420" s="1"/>
  <c r="U420"/>
  <c r="B421"/>
  <c r="D421" s="1"/>
  <c r="H421"/>
  <c r="I421"/>
  <c r="J421"/>
  <c r="K421" s="1"/>
  <c r="U421"/>
  <c r="B422"/>
  <c r="D422" s="1"/>
  <c r="H422"/>
  <c r="I422"/>
  <c r="J422"/>
  <c r="K422" s="1"/>
  <c r="M422" s="1"/>
  <c r="U422"/>
  <c r="B423"/>
  <c r="D423" s="1"/>
  <c r="H423"/>
  <c r="I423"/>
  <c r="J423"/>
  <c r="K423" s="1"/>
  <c r="U423"/>
  <c r="B424"/>
  <c r="D424" s="1"/>
  <c r="H424"/>
  <c r="I424"/>
  <c r="J424"/>
  <c r="K424" s="1"/>
  <c r="U424"/>
  <c r="B425"/>
  <c r="F425" s="1"/>
  <c r="H425"/>
  <c r="I425"/>
  <c r="J425"/>
  <c r="K425" s="1"/>
  <c r="U425"/>
  <c r="B426"/>
  <c r="E426" s="1"/>
  <c r="H426"/>
  <c r="I426"/>
  <c r="J426"/>
  <c r="K426" s="1"/>
  <c r="U426"/>
  <c r="B427"/>
  <c r="D427" s="1"/>
  <c r="H427"/>
  <c r="I427"/>
  <c r="J427"/>
  <c r="K427" s="1"/>
  <c r="U427"/>
  <c r="B428"/>
  <c r="F428" s="1"/>
  <c r="H428"/>
  <c r="I428"/>
  <c r="J428"/>
  <c r="K428" s="1"/>
  <c r="U428"/>
  <c r="B429"/>
  <c r="D429" s="1"/>
  <c r="E429"/>
  <c r="H429"/>
  <c r="I429"/>
  <c r="J429"/>
  <c r="U429"/>
  <c r="B430"/>
  <c r="D430" s="1"/>
  <c r="F430"/>
  <c r="H430"/>
  <c r="I430"/>
  <c r="J430"/>
  <c r="K430" s="1"/>
  <c r="M430" s="1"/>
  <c r="U430"/>
  <c r="B431"/>
  <c r="D431" s="1"/>
  <c r="H431"/>
  <c r="I431"/>
  <c r="J431"/>
  <c r="K431" s="1"/>
  <c r="U431"/>
  <c r="B432"/>
  <c r="D432" s="1"/>
  <c r="H432"/>
  <c r="I432"/>
  <c r="J432"/>
  <c r="U432"/>
  <c r="B433"/>
  <c r="F433" s="1"/>
  <c r="H433"/>
  <c r="I433"/>
  <c r="J433"/>
  <c r="U433"/>
  <c r="B434"/>
  <c r="E434" s="1"/>
  <c r="H434"/>
  <c r="I434"/>
  <c r="J434"/>
  <c r="K434" s="1"/>
  <c r="U434"/>
  <c r="B435"/>
  <c r="D435" s="1"/>
  <c r="H435"/>
  <c r="I435"/>
  <c r="J435"/>
  <c r="K435" s="1"/>
  <c r="U435"/>
  <c r="B436"/>
  <c r="F436" s="1"/>
  <c r="D436"/>
  <c r="H436"/>
  <c r="I436"/>
  <c r="J436"/>
  <c r="K436" s="1"/>
  <c r="U436"/>
  <c r="B437"/>
  <c r="D437" s="1"/>
  <c r="H437"/>
  <c r="I437"/>
  <c r="J437"/>
  <c r="K437" s="1"/>
  <c r="U437"/>
  <c r="B438"/>
  <c r="D438" s="1"/>
  <c r="H438"/>
  <c r="I438"/>
  <c r="J438"/>
  <c r="K438" s="1"/>
  <c r="M438" s="1"/>
  <c r="U438"/>
  <c r="B439"/>
  <c r="D439" s="1"/>
  <c r="F439"/>
  <c r="H439"/>
  <c r="I439"/>
  <c r="J439"/>
  <c r="K439" s="1"/>
  <c r="U439"/>
  <c r="B440"/>
  <c r="F440" s="1"/>
  <c r="D440"/>
  <c r="H440"/>
  <c r="I440"/>
  <c r="J440"/>
  <c r="K440" s="1"/>
  <c r="U440"/>
  <c r="B441"/>
  <c r="F441" s="1"/>
  <c r="H441"/>
  <c r="I441"/>
  <c r="J441"/>
  <c r="K441" s="1"/>
  <c r="U441"/>
  <c r="B442"/>
  <c r="F442" s="1"/>
  <c r="E442"/>
  <c r="H442"/>
  <c r="I442"/>
  <c r="J442"/>
  <c r="K442" s="1"/>
  <c r="U442"/>
  <c r="B443"/>
  <c r="E443" s="1"/>
  <c r="F443"/>
  <c r="H443"/>
  <c r="I443"/>
  <c r="J443"/>
  <c r="K443" s="1"/>
  <c r="M443" s="1"/>
  <c r="U443"/>
  <c r="B444"/>
  <c r="D444" s="1"/>
  <c r="F444"/>
  <c r="H444"/>
  <c r="I444"/>
  <c r="J444"/>
  <c r="K444" s="1"/>
  <c r="U444"/>
  <c r="B445"/>
  <c r="E445" s="1"/>
  <c r="H445"/>
  <c r="I445"/>
  <c r="J445"/>
  <c r="K445" s="1"/>
  <c r="U445"/>
  <c r="B446"/>
  <c r="E446" s="1"/>
  <c r="F446"/>
  <c r="H446"/>
  <c r="I446"/>
  <c r="J446"/>
  <c r="K446" s="1"/>
  <c r="M446" s="1"/>
  <c r="U446"/>
  <c r="B447"/>
  <c r="H447"/>
  <c r="I447"/>
  <c r="J447"/>
  <c r="K447" s="1"/>
  <c r="M447" s="1"/>
  <c r="U447"/>
  <c r="B448"/>
  <c r="D448" s="1"/>
  <c r="H448"/>
  <c r="I448"/>
  <c r="J448"/>
  <c r="U448"/>
  <c r="B449"/>
  <c r="D449" s="1"/>
  <c r="F449"/>
  <c r="H449"/>
  <c r="I449"/>
  <c r="J449"/>
  <c r="K449" s="1"/>
  <c r="U449"/>
  <c r="B450"/>
  <c r="F450" s="1"/>
  <c r="D450"/>
  <c r="H450"/>
  <c r="I450"/>
  <c r="J450"/>
  <c r="K450" s="1"/>
  <c r="U450"/>
  <c r="B451"/>
  <c r="E451" s="1"/>
  <c r="H451"/>
  <c r="I451"/>
  <c r="J451"/>
  <c r="K451" s="1"/>
  <c r="U451"/>
  <c r="B452"/>
  <c r="D452" s="1"/>
  <c r="H452"/>
  <c r="I452"/>
  <c r="J452"/>
  <c r="K452" s="1"/>
  <c r="U452"/>
  <c r="B453"/>
  <c r="D453" s="1"/>
  <c r="H453"/>
  <c r="I453"/>
  <c r="J453"/>
  <c r="K453" s="1"/>
  <c r="U453"/>
  <c r="B454"/>
  <c r="D454" s="1"/>
  <c r="H454"/>
  <c r="I454"/>
  <c r="J454"/>
  <c r="K454" s="1"/>
  <c r="U454"/>
  <c r="B455"/>
  <c r="H455"/>
  <c r="I455"/>
  <c r="J455"/>
  <c r="K455" s="1"/>
  <c r="M455" s="1"/>
  <c r="U455"/>
  <c r="B456"/>
  <c r="D456" s="1"/>
  <c r="H456"/>
  <c r="I456"/>
  <c r="J456"/>
  <c r="U456"/>
  <c r="B457"/>
  <c r="D457" s="1"/>
  <c r="H457"/>
  <c r="I457"/>
  <c r="J457"/>
  <c r="K457" s="1"/>
  <c r="U457"/>
  <c r="B458"/>
  <c r="H458"/>
  <c r="I458"/>
  <c r="J458"/>
  <c r="K458" s="1"/>
  <c r="U458"/>
  <c r="B459"/>
  <c r="E459" s="1"/>
  <c r="F459"/>
  <c r="H459"/>
  <c r="I459"/>
  <c r="J459"/>
  <c r="K459" s="1"/>
  <c r="M459" s="1"/>
  <c r="U459"/>
  <c r="B460"/>
  <c r="D460" s="1"/>
  <c r="E460"/>
  <c r="F460"/>
  <c r="H460"/>
  <c r="I460"/>
  <c r="J460"/>
  <c r="U460"/>
  <c r="B461"/>
  <c r="D461" s="1"/>
  <c r="H461"/>
  <c r="I461"/>
  <c r="J461"/>
  <c r="K461" s="1"/>
  <c r="U461"/>
  <c r="B462"/>
  <c r="D462" s="1"/>
  <c r="H462"/>
  <c r="I462"/>
  <c r="J462"/>
  <c r="K462" s="1"/>
  <c r="U462"/>
  <c r="B463"/>
  <c r="H463"/>
  <c r="I463"/>
  <c r="J463"/>
  <c r="K463" s="1"/>
  <c r="M463" s="1"/>
  <c r="U463"/>
  <c r="B464"/>
  <c r="H464"/>
  <c r="I464"/>
  <c r="J464"/>
  <c r="K464" s="1"/>
  <c r="U464"/>
  <c r="B465"/>
  <c r="D465" s="1"/>
  <c r="H465"/>
  <c r="I465"/>
  <c r="J465"/>
  <c r="U465"/>
  <c r="B466"/>
  <c r="F466" s="1"/>
  <c r="E466"/>
  <c r="H466"/>
  <c r="I466"/>
  <c r="J466"/>
  <c r="K466" s="1"/>
  <c r="U466"/>
  <c r="B467"/>
  <c r="E467" s="1"/>
  <c r="D467"/>
  <c r="H467"/>
  <c r="I467"/>
  <c r="J467"/>
  <c r="K467" s="1"/>
  <c r="M467" s="1"/>
  <c r="U467"/>
  <c r="B468"/>
  <c r="D468" s="1"/>
  <c r="E468"/>
  <c r="H468"/>
  <c r="I468"/>
  <c r="J468"/>
  <c r="K468" s="1"/>
  <c r="M468" s="1"/>
  <c r="U468"/>
  <c r="B469"/>
  <c r="F469" s="1"/>
  <c r="H469"/>
  <c r="I469"/>
  <c r="J469"/>
  <c r="K469" s="1"/>
  <c r="U469"/>
  <c r="B470"/>
  <c r="H470"/>
  <c r="I470"/>
  <c r="J470"/>
  <c r="K470" s="1"/>
  <c r="U470"/>
  <c r="B471"/>
  <c r="H471"/>
  <c r="I471"/>
  <c r="J471"/>
  <c r="K471" s="1"/>
  <c r="M471" s="1"/>
  <c r="U471"/>
  <c r="B472"/>
  <c r="H472"/>
  <c r="I472"/>
  <c r="J472"/>
  <c r="K472" s="1"/>
  <c r="U472"/>
  <c r="B473"/>
  <c r="D473" s="1"/>
  <c r="F473"/>
  <c r="H473"/>
  <c r="I473"/>
  <c r="J473"/>
  <c r="U473"/>
  <c r="B474"/>
  <c r="F474" s="1"/>
  <c r="D474"/>
  <c r="H474"/>
  <c r="I474"/>
  <c r="J474"/>
  <c r="U474"/>
  <c r="B475"/>
  <c r="E475" s="1"/>
  <c r="H475"/>
  <c r="I475"/>
  <c r="J475"/>
  <c r="K475" s="1"/>
  <c r="U475"/>
  <c r="B476"/>
  <c r="D476" s="1"/>
  <c r="H476"/>
  <c r="I476"/>
  <c r="J476"/>
  <c r="K476" s="1"/>
  <c r="U476"/>
  <c r="B477"/>
  <c r="D477" s="1"/>
  <c r="E477"/>
  <c r="H477"/>
  <c r="I477"/>
  <c r="J477"/>
  <c r="K477" s="1"/>
  <c r="U477"/>
  <c r="B478"/>
  <c r="E478" s="1"/>
  <c r="D478"/>
  <c r="F478"/>
  <c r="H478"/>
  <c r="I478"/>
  <c r="J478"/>
  <c r="K478" s="1"/>
  <c r="U478"/>
  <c r="B479"/>
  <c r="D479" s="1"/>
  <c r="H479"/>
  <c r="I479"/>
  <c r="J479"/>
  <c r="K479" s="1"/>
  <c r="M479" s="1"/>
  <c r="U479"/>
  <c r="B480"/>
  <c r="H480"/>
  <c r="I480"/>
  <c r="J480"/>
  <c r="K480" s="1"/>
  <c r="U480"/>
  <c r="B481"/>
  <c r="F481" s="1"/>
  <c r="H481"/>
  <c r="I481"/>
  <c r="J481"/>
  <c r="K481" s="1"/>
  <c r="U481"/>
  <c r="B482"/>
  <c r="E482" s="1"/>
  <c r="H482"/>
  <c r="I482"/>
  <c r="J482"/>
  <c r="U482"/>
  <c r="B483"/>
  <c r="E483" s="1"/>
  <c r="F483"/>
  <c r="H483"/>
  <c r="I483"/>
  <c r="J483"/>
  <c r="K483" s="1"/>
  <c r="M483" s="1"/>
  <c r="U483"/>
  <c r="B484"/>
  <c r="D484" s="1"/>
  <c r="F484"/>
  <c r="H484"/>
  <c r="I484"/>
  <c r="J484"/>
  <c r="K484" s="1"/>
  <c r="M484" s="1"/>
  <c r="U484"/>
  <c r="B485"/>
  <c r="E485" s="1"/>
  <c r="D485"/>
  <c r="F485"/>
  <c r="H485"/>
  <c r="I485"/>
  <c r="J485"/>
  <c r="K485" s="1"/>
  <c r="U485"/>
  <c r="B486"/>
  <c r="D486"/>
  <c r="E486"/>
  <c r="F486"/>
  <c r="H486"/>
  <c r="I486"/>
  <c r="J486"/>
  <c r="K486" s="1"/>
  <c r="U486"/>
  <c r="B487"/>
  <c r="D487" s="1"/>
  <c r="H487"/>
  <c r="I487"/>
  <c r="J487"/>
  <c r="K487" s="1"/>
  <c r="M487" s="1"/>
  <c r="U487"/>
  <c r="B488"/>
  <c r="F488" s="1"/>
  <c r="H488"/>
  <c r="I488"/>
  <c r="J488"/>
  <c r="K488" s="1"/>
  <c r="M488" s="1"/>
  <c r="U488"/>
  <c r="B489"/>
  <c r="D489" s="1"/>
  <c r="F489"/>
  <c r="H489"/>
  <c r="I489"/>
  <c r="J489"/>
  <c r="K489" s="1"/>
  <c r="U489"/>
  <c r="B490"/>
  <c r="F490" s="1"/>
  <c r="D490"/>
  <c r="H490"/>
  <c r="I490"/>
  <c r="J490"/>
  <c r="U490"/>
  <c r="B491"/>
  <c r="E491" s="1"/>
  <c r="H491"/>
  <c r="I491"/>
  <c r="J491"/>
  <c r="K491" s="1"/>
  <c r="U491"/>
  <c r="B492"/>
  <c r="F492" s="1"/>
  <c r="H492"/>
  <c r="I492"/>
  <c r="J492"/>
  <c r="K492" s="1"/>
  <c r="M492" s="1"/>
  <c r="U492"/>
  <c r="B493"/>
  <c r="D493" s="1"/>
  <c r="H493"/>
  <c r="I493"/>
  <c r="J493"/>
  <c r="K493" s="1"/>
  <c r="U493"/>
  <c r="B494"/>
  <c r="F494" s="1"/>
  <c r="H494"/>
  <c r="I494"/>
  <c r="J494"/>
  <c r="K494" s="1"/>
  <c r="U494"/>
  <c r="B495"/>
  <c r="D495" s="1"/>
  <c r="H495"/>
  <c r="I495"/>
  <c r="J495"/>
  <c r="K495" s="1"/>
  <c r="M495" s="1"/>
  <c r="U495"/>
  <c r="B496"/>
  <c r="F496" s="1"/>
  <c r="H496"/>
  <c r="I496"/>
  <c r="J496"/>
  <c r="K496" s="1"/>
  <c r="U496"/>
  <c r="B497"/>
  <c r="D497" s="1"/>
  <c r="H497"/>
  <c r="I497"/>
  <c r="J497"/>
  <c r="K497" s="1"/>
  <c r="U497"/>
  <c r="B498"/>
  <c r="F498" s="1"/>
  <c r="E498"/>
  <c r="H498"/>
  <c r="I498"/>
  <c r="J498"/>
  <c r="U498"/>
  <c r="B499"/>
  <c r="E499" s="1"/>
  <c r="D499"/>
  <c r="H499"/>
  <c r="I499"/>
  <c r="J499"/>
  <c r="K499" s="1"/>
  <c r="M499" s="1"/>
  <c r="U499"/>
  <c r="B500"/>
  <c r="H500"/>
  <c r="I500"/>
  <c r="J500"/>
  <c r="U500"/>
  <c r="B501"/>
  <c r="H501"/>
  <c r="I501"/>
  <c r="J501"/>
  <c r="K501" s="1"/>
  <c r="U501"/>
  <c r="B502"/>
  <c r="H502"/>
  <c r="I502"/>
  <c r="J502"/>
  <c r="K502" s="1"/>
  <c r="U502"/>
  <c r="B503"/>
  <c r="D503" s="1"/>
  <c r="H503"/>
  <c r="I503"/>
  <c r="J503"/>
  <c r="U503"/>
  <c r="B504"/>
  <c r="F504" s="1"/>
  <c r="H504"/>
  <c r="I504"/>
  <c r="J504"/>
  <c r="K504" s="1"/>
  <c r="M504" s="1"/>
  <c r="U504"/>
  <c r="B505"/>
  <c r="H505"/>
  <c r="I505"/>
  <c r="J505"/>
  <c r="K505" s="1"/>
  <c r="U505"/>
  <c r="B506"/>
  <c r="H506"/>
  <c r="I506"/>
  <c r="J506"/>
  <c r="U506"/>
  <c r="B507"/>
  <c r="E507" s="1"/>
  <c r="H507"/>
  <c r="I507"/>
  <c r="J507"/>
  <c r="K507" s="1"/>
  <c r="U507"/>
  <c r="B508"/>
  <c r="D508" s="1"/>
  <c r="H508"/>
  <c r="I508"/>
  <c r="J508"/>
  <c r="K508" s="1"/>
  <c r="M508" s="1"/>
  <c r="U508"/>
  <c r="B509"/>
  <c r="D509" s="1"/>
  <c r="H509"/>
  <c r="I509"/>
  <c r="J509"/>
  <c r="K509" s="1"/>
  <c r="U509"/>
  <c r="B510"/>
  <c r="H510"/>
  <c r="I510"/>
  <c r="J510"/>
  <c r="K510" s="1"/>
  <c r="U510"/>
  <c r="B511"/>
  <c r="D511" s="1"/>
  <c r="H511"/>
  <c r="I511"/>
  <c r="J511"/>
  <c r="K511" s="1"/>
  <c r="M511" s="1"/>
  <c r="U511"/>
  <c r="B512"/>
  <c r="F512" s="1"/>
  <c r="H512"/>
  <c r="I512"/>
  <c r="J512"/>
  <c r="U512"/>
  <c r="B513"/>
  <c r="H513"/>
  <c r="I513"/>
  <c r="J513"/>
  <c r="K513" s="1"/>
  <c r="U513"/>
  <c r="B514"/>
  <c r="H514"/>
  <c r="I514"/>
  <c r="J514"/>
  <c r="U514"/>
  <c r="B515"/>
  <c r="E515" s="1"/>
  <c r="H515"/>
  <c r="I515"/>
  <c r="J515"/>
  <c r="K515" s="1"/>
  <c r="U515"/>
  <c r="B516"/>
  <c r="D516" s="1"/>
  <c r="H516"/>
  <c r="I516"/>
  <c r="J516"/>
  <c r="K516" s="1"/>
  <c r="M516" s="1"/>
  <c r="U516"/>
  <c r="B517"/>
  <c r="H517"/>
  <c r="I517"/>
  <c r="J517"/>
  <c r="U517"/>
  <c r="B518"/>
  <c r="H518"/>
  <c r="I518"/>
  <c r="J518"/>
  <c r="U518"/>
  <c r="B519"/>
  <c r="H519"/>
  <c r="I519"/>
  <c r="J519"/>
  <c r="K519" s="1"/>
  <c r="M519" s="1"/>
  <c r="U519"/>
  <c r="B520"/>
  <c r="F520" s="1"/>
  <c r="E520"/>
  <c r="H520"/>
  <c r="I520"/>
  <c r="J520"/>
  <c r="K520" s="1"/>
  <c r="U520"/>
  <c r="B521"/>
  <c r="F521" s="1"/>
  <c r="H521"/>
  <c r="I521"/>
  <c r="J521"/>
  <c r="K521" s="1"/>
  <c r="M521" s="1"/>
  <c r="U521"/>
  <c r="B522"/>
  <c r="F522" s="1"/>
  <c r="D522"/>
  <c r="H522"/>
  <c r="I522"/>
  <c r="J522"/>
  <c r="K522" s="1"/>
  <c r="U522"/>
  <c r="B523"/>
  <c r="E523" s="1"/>
  <c r="H523"/>
  <c r="I523"/>
  <c r="J523"/>
  <c r="K523" s="1"/>
  <c r="U523"/>
  <c r="B524"/>
  <c r="D524" s="1"/>
  <c r="H524"/>
  <c r="I524"/>
  <c r="J524"/>
  <c r="K524" s="1"/>
  <c r="M524" s="1"/>
  <c r="U524"/>
  <c r="B525"/>
  <c r="D525" s="1"/>
  <c r="H525"/>
  <c r="I525"/>
  <c r="J525"/>
  <c r="K525" s="1"/>
  <c r="U525"/>
  <c r="B526"/>
  <c r="H526"/>
  <c r="I526"/>
  <c r="J526"/>
  <c r="K526" s="1"/>
  <c r="U526"/>
  <c r="B527"/>
  <c r="E527" s="1"/>
  <c r="H527"/>
  <c r="I527"/>
  <c r="J527"/>
  <c r="K527" s="1"/>
  <c r="M527" s="1"/>
  <c r="U527"/>
  <c r="B528"/>
  <c r="E528" s="1"/>
  <c r="D528"/>
  <c r="H528"/>
  <c r="I528"/>
  <c r="J528"/>
  <c r="U528"/>
  <c r="B529"/>
  <c r="D529" s="1"/>
  <c r="F529"/>
  <c r="H529"/>
  <c r="I529"/>
  <c r="J529"/>
  <c r="K529" s="1"/>
  <c r="M529" s="1"/>
  <c r="U529"/>
  <c r="B530"/>
  <c r="F530" s="1"/>
  <c r="H530"/>
  <c r="I530"/>
  <c r="J530"/>
  <c r="U530"/>
  <c r="B531"/>
  <c r="E531" s="1"/>
  <c r="H531"/>
  <c r="I531"/>
  <c r="J531"/>
  <c r="K531" s="1"/>
  <c r="M531" s="1"/>
  <c r="U531"/>
  <c r="B532"/>
  <c r="H532"/>
  <c r="I532"/>
  <c r="J532"/>
  <c r="K532" s="1"/>
  <c r="U532"/>
  <c r="B533"/>
  <c r="F533" s="1"/>
  <c r="E533"/>
  <c r="H533"/>
  <c r="I533"/>
  <c r="J533"/>
  <c r="K533" s="1"/>
  <c r="U533"/>
  <c r="B534"/>
  <c r="F534" s="1"/>
  <c r="H534"/>
  <c r="I534"/>
  <c r="J534"/>
  <c r="K534" s="1"/>
  <c r="U534"/>
  <c r="B535"/>
  <c r="F535" s="1"/>
  <c r="E535"/>
  <c r="H535"/>
  <c r="I535"/>
  <c r="J535"/>
  <c r="K535" s="1"/>
  <c r="M535" s="1"/>
  <c r="U535"/>
  <c r="B536"/>
  <c r="F536" s="1"/>
  <c r="H536"/>
  <c r="I536"/>
  <c r="J536"/>
  <c r="K536" s="1"/>
  <c r="U536"/>
  <c r="B537"/>
  <c r="F537" s="1"/>
  <c r="E537"/>
  <c r="H537"/>
  <c r="I537"/>
  <c r="J537"/>
  <c r="K537" s="1"/>
  <c r="M537" s="1"/>
  <c r="U537"/>
  <c r="B538"/>
  <c r="F538" s="1"/>
  <c r="H538"/>
  <c r="I538"/>
  <c r="J538"/>
  <c r="K538" s="1"/>
  <c r="U538"/>
  <c r="B539"/>
  <c r="E539" s="1"/>
  <c r="H539"/>
  <c r="I539"/>
  <c r="J539"/>
  <c r="K539" s="1"/>
  <c r="U539"/>
  <c r="B540"/>
  <c r="H540"/>
  <c r="I540"/>
  <c r="J540"/>
  <c r="K540" s="1"/>
  <c r="M540" s="1"/>
  <c r="U540"/>
  <c r="B541"/>
  <c r="D541" s="1"/>
  <c r="H541"/>
  <c r="I541"/>
  <c r="J541"/>
  <c r="K541" s="1"/>
  <c r="U541"/>
  <c r="B542"/>
  <c r="H542"/>
  <c r="I542"/>
  <c r="J542"/>
  <c r="K542" s="1"/>
  <c r="U542"/>
  <c r="B543"/>
  <c r="H543"/>
  <c r="I543"/>
  <c r="J543"/>
  <c r="K543" s="1"/>
  <c r="M543" s="1"/>
  <c r="U543"/>
  <c r="B544"/>
  <c r="E544" s="1"/>
  <c r="D544"/>
  <c r="H544"/>
  <c r="I544"/>
  <c r="J544"/>
  <c r="U544"/>
  <c r="B545"/>
  <c r="H545"/>
  <c r="I545"/>
  <c r="J545"/>
  <c r="K545" s="1"/>
  <c r="M545" s="1"/>
  <c r="U545"/>
  <c r="B546"/>
  <c r="H546"/>
  <c r="I546"/>
  <c r="J546"/>
  <c r="U546"/>
  <c r="B547"/>
  <c r="E547" s="1"/>
  <c r="H547"/>
  <c r="I547"/>
  <c r="J547"/>
  <c r="K547" s="1"/>
  <c r="M547" s="1"/>
  <c r="U547"/>
  <c r="B548"/>
  <c r="H548"/>
  <c r="I548"/>
  <c r="J548"/>
  <c r="K548" s="1"/>
  <c r="U548"/>
  <c r="B549"/>
  <c r="F549" s="1"/>
  <c r="H549"/>
  <c r="I549"/>
  <c r="J549"/>
  <c r="K549" s="1"/>
  <c r="U549"/>
  <c r="B550"/>
  <c r="H550"/>
  <c r="I550"/>
  <c r="J550"/>
  <c r="K550" s="1"/>
  <c r="U550"/>
  <c r="B551"/>
  <c r="F551" s="1"/>
  <c r="H551"/>
  <c r="I551"/>
  <c r="J551"/>
  <c r="K551" s="1"/>
  <c r="M551" s="1"/>
  <c r="U551"/>
  <c r="B552"/>
  <c r="H552"/>
  <c r="I552"/>
  <c r="J552"/>
  <c r="K552" s="1"/>
  <c r="U552"/>
  <c r="B553"/>
  <c r="F553" s="1"/>
  <c r="H553"/>
  <c r="I553"/>
  <c r="J553"/>
  <c r="K553" s="1"/>
  <c r="M553" s="1"/>
  <c r="U553"/>
  <c r="B554"/>
  <c r="H554"/>
  <c r="I554"/>
  <c r="J554"/>
  <c r="U554"/>
  <c r="B555"/>
  <c r="H555"/>
  <c r="I555"/>
  <c r="J555"/>
  <c r="K555" s="1"/>
  <c r="M555" s="1"/>
  <c r="U555"/>
  <c r="B556"/>
  <c r="E556" s="1"/>
  <c r="H556"/>
  <c r="I556"/>
  <c r="J556"/>
  <c r="U556"/>
  <c r="B557"/>
  <c r="D557" s="1"/>
  <c r="H557"/>
  <c r="I557"/>
  <c r="J557"/>
  <c r="K557" s="1"/>
  <c r="M557" s="1"/>
  <c r="U557"/>
  <c r="B558"/>
  <c r="D558" s="1"/>
  <c r="H558"/>
  <c r="I558"/>
  <c r="J558"/>
  <c r="K558" s="1"/>
  <c r="M558" s="1"/>
  <c r="U558"/>
  <c r="B559"/>
  <c r="D559" s="1"/>
  <c r="H559"/>
  <c r="I559"/>
  <c r="J559"/>
  <c r="U559"/>
  <c r="B560"/>
  <c r="D560" s="1"/>
  <c r="H560"/>
  <c r="I560"/>
  <c r="J560"/>
  <c r="K560" s="1"/>
  <c r="U560"/>
  <c r="B561"/>
  <c r="F561" s="1"/>
  <c r="H561"/>
  <c r="I561"/>
  <c r="J561"/>
  <c r="K561" s="1"/>
  <c r="M561" s="1"/>
  <c r="U561"/>
  <c r="B562"/>
  <c r="E562" s="1"/>
  <c r="F562"/>
  <c r="H562"/>
  <c r="I562"/>
  <c r="J562"/>
  <c r="K562" s="1"/>
  <c r="U562"/>
  <c r="B563"/>
  <c r="E563" s="1"/>
  <c r="H563"/>
  <c r="I563"/>
  <c r="J563"/>
  <c r="K563" s="1"/>
  <c r="M563" s="1"/>
  <c r="U563"/>
  <c r="B564"/>
  <c r="E564" s="1"/>
  <c r="H564"/>
  <c r="I564"/>
  <c r="J564"/>
  <c r="U564"/>
  <c r="B565"/>
  <c r="H565"/>
  <c r="I565"/>
  <c r="J565"/>
  <c r="U565"/>
  <c r="B566"/>
  <c r="H566"/>
  <c r="I566"/>
  <c r="J566"/>
  <c r="K566" s="1"/>
  <c r="M566" s="1"/>
  <c r="U566"/>
  <c r="B567"/>
  <c r="D567" s="1"/>
  <c r="E567"/>
  <c r="F567"/>
  <c r="H567"/>
  <c r="I567"/>
  <c r="J567"/>
  <c r="U567"/>
  <c r="B568"/>
  <c r="F568" s="1"/>
  <c r="H568"/>
  <c r="I568"/>
  <c r="J568"/>
  <c r="K568" s="1"/>
  <c r="U568"/>
  <c r="B569"/>
  <c r="H569"/>
  <c r="I569"/>
  <c r="J569"/>
  <c r="K569" s="1"/>
  <c r="M569" s="1"/>
  <c r="U569"/>
  <c r="B570"/>
  <c r="E570" s="1"/>
  <c r="H570"/>
  <c r="I570"/>
  <c r="J570"/>
  <c r="U570"/>
  <c r="B571"/>
  <c r="E571" s="1"/>
  <c r="H571"/>
  <c r="I571"/>
  <c r="J571"/>
  <c r="K571" s="1"/>
  <c r="M571" s="1"/>
  <c r="U571"/>
  <c r="B572"/>
  <c r="E572" s="1"/>
  <c r="H572"/>
  <c r="I572"/>
  <c r="J572"/>
  <c r="U572"/>
  <c r="B573"/>
  <c r="D573" s="1"/>
  <c r="E573"/>
  <c r="F573"/>
  <c r="H573"/>
  <c r="I573"/>
  <c r="J573"/>
  <c r="K573" s="1"/>
  <c r="M573" s="1"/>
  <c r="U573"/>
  <c r="B574"/>
  <c r="H574"/>
  <c r="I574"/>
  <c r="J574"/>
  <c r="K574" s="1"/>
  <c r="M574" s="1"/>
  <c r="U574"/>
  <c r="B575"/>
  <c r="D575" s="1"/>
  <c r="E575"/>
  <c r="H575"/>
  <c r="I575"/>
  <c r="J575"/>
  <c r="U575"/>
  <c r="B576"/>
  <c r="D576" s="1"/>
  <c r="H576"/>
  <c r="I576"/>
  <c r="J576"/>
  <c r="K576" s="1"/>
  <c r="U576"/>
  <c r="B577"/>
  <c r="F577" s="1"/>
  <c r="H577"/>
  <c r="I577"/>
  <c r="J577"/>
  <c r="K577" s="1"/>
  <c r="M577" s="1"/>
  <c r="U577"/>
  <c r="B578"/>
  <c r="E578" s="1"/>
  <c r="D578"/>
  <c r="F578"/>
  <c r="H578"/>
  <c r="I578"/>
  <c r="J578"/>
  <c r="K578" s="1"/>
  <c r="U578"/>
  <c r="B579"/>
  <c r="E579"/>
  <c r="H579"/>
  <c r="I579"/>
  <c r="J579"/>
  <c r="U579"/>
  <c r="B580"/>
  <c r="D580" s="1"/>
  <c r="H580"/>
  <c r="I580"/>
  <c r="J580"/>
  <c r="K580" s="1"/>
  <c r="U580"/>
  <c r="B581"/>
  <c r="D581" s="1"/>
  <c r="H581"/>
  <c r="I581"/>
  <c r="J581"/>
  <c r="K581" s="1"/>
  <c r="U581"/>
  <c r="B582"/>
  <c r="H582"/>
  <c r="I582"/>
  <c r="J582"/>
  <c r="K582" s="1"/>
  <c r="M582" s="1"/>
  <c r="U582"/>
  <c r="B583"/>
  <c r="D583" s="1"/>
  <c r="H583"/>
  <c r="I583"/>
  <c r="J583"/>
  <c r="U583"/>
  <c r="B584"/>
  <c r="H584"/>
  <c r="I584"/>
  <c r="J584"/>
  <c r="K584" s="1"/>
  <c r="U584"/>
  <c r="B585"/>
  <c r="F585" s="1"/>
  <c r="E585"/>
  <c r="H585"/>
  <c r="I585"/>
  <c r="J585"/>
  <c r="K585" s="1"/>
  <c r="M585" s="1"/>
  <c r="U585"/>
  <c r="B586"/>
  <c r="E586" s="1"/>
  <c r="H586"/>
  <c r="I586"/>
  <c r="J586"/>
  <c r="K586" s="1"/>
  <c r="M586" s="1"/>
  <c r="U586"/>
  <c r="B587"/>
  <c r="E587" s="1"/>
  <c r="H587"/>
  <c r="I587"/>
  <c r="J587"/>
  <c r="K587" s="1"/>
  <c r="U587"/>
  <c r="B588"/>
  <c r="D588" s="1"/>
  <c r="H588"/>
  <c r="I588"/>
  <c r="J588"/>
  <c r="K588" s="1"/>
  <c r="U588"/>
  <c r="B589"/>
  <c r="H589"/>
  <c r="I589"/>
  <c r="J589"/>
  <c r="K589" s="1"/>
  <c r="U589"/>
  <c r="B590"/>
  <c r="H590"/>
  <c r="I590"/>
  <c r="J590"/>
  <c r="K590" s="1"/>
  <c r="M590" s="1"/>
  <c r="U590"/>
  <c r="B591"/>
  <c r="D591" s="1"/>
  <c r="H591"/>
  <c r="I591"/>
  <c r="J591"/>
  <c r="U591"/>
  <c r="B592"/>
  <c r="D592" s="1"/>
  <c r="F592"/>
  <c r="H592"/>
  <c r="I592"/>
  <c r="J592"/>
  <c r="K592" s="1"/>
  <c r="U592"/>
  <c r="B593"/>
  <c r="F593" s="1"/>
  <c r="H593"/>
  <c r="I593"/>
  <c r="J593"/>
  <c r="K593" s="1"/>
  <c r="M593" s="1"/>
  <c r="U593"/>
  <c r="B594"/>
  <c r="H594"/>
  <c r="I594"/>
  <c r="J594"/>
  <c r="U594"/>
  <c r="B595"/>
  <c r="E595" s="1"/>
  <c r="H595"/>
  <c r="I595"/>
  <c r="J595"/>
  <c r="K595" s="1"/>
  <c r="M595" s="1"/>
  <c r="U595"/>
  <c r="B596"/>
  <c r="D596" s="1"/>
  <c r="H596"/>
  <c r="I596"/>
  <c r="J596"/>
  <c r="K596" s="1"/>
  <c r="U596"/>
  <c r="B597"/>
  <c r="H597"/>
  <c r="I597"/>
  <c r="J597"/>
  <c r="K597" s="1"/>
  <c r="U597"/>
  <c r="B598"/>
  <c r="F598" s="1"/>
  <c r="H598"/>
  <c r="I598"/>
  <c r="J598"/>
  <c r="K598" s="1"/>
  <c r="M598" s="1"/>
  <c r="U598"/>
  <c r="B599"/>
  <c r="H599"/>
  <c r="I599"/>
  <c r="J599"/>
  <c r="U599"/>
  <c r="B600"/>
  <c r="D600" s="1"/>
  <c r="E600"/>
  <c r="H600"/>
  <c r="I600"/>
  <c r="J600"/>
  <c r="K600" s="1"/>
  <c r="U600"/>
  <c r="B601"/>
  <c r="F601" s="1"/>
  <c r="H601"/>
  <c r="I601"/>
  <c r="J601"/>
  <c r="K601" s="1"/>
  <c r="M601" s="1"/>
  <c r="U601"/>
  <c r="B602"/>
  <c r="E602" s="1"/>
  <c r="H602"/>
  <c r="I602"/>
  <c r="J602"/>
  <c r="K602" s="1"/>
  <c r="M602" s="1"/>
  <c r="U602"/>
  <c r="B603"/>
  <c r="H603"/>
  <c r="I603"/>
  <c r="J603"/>
  <c r="K603" s="1"/>
  <c r="M603" s="1"/>
  <c r="U603"/>
  <c r="B604"/>
  <c r="D604" s="1"/>
  <c r="H604"/>
  <c r="I604"/>
  <c r="J604"/>
  <c r="K604" s="1"/>
  <c r="U604"/>
  <c r="B605"/>
  <c r="D605" s="1"/>
  <c r="E605"/>
  <c r="H605"/>
  <c r="I605"/>
  <c r="J605"/>
  <c r="K605" s="1"/>
  <c r="U605"/>
  <c r="B606"/>
  <c r="F606" s="1"/>
  <c r="H606"/>
  <c r="I606"/>
  <c r="J606"/>
  <c r="K606" s="1"/>
  <c r="M606" s="1"/>
  <c r="U606"/>
  <c r="B607"/>
  <c r="D607" s="1"/>
  <c r="H607"/>
  <c r="I607"/>
  <c r="J607"/>
  <c r="U607"/>
  <c r="B608"/>
  <c r="D608" s="1"/>
  <c r="H608"/>
  <c r="I608"/>
  <c r="J608"/>
  <c r="K608" s="1"/>
  <c r="U608"/>
  <c r="B609"/>
  <c r="F609" s="1"/>
  <c r="H609"/>
  <c r="I609"/>
  <c r="J609"/>
  <c r="K609" s="1"/>
  <c r="U609"/>
  <c r="B610"/>
  <c r="E610" s="1"/>
  <c r="H610"/>
  <c r="I610"/>
  <c r="J610"/>
  <c r="K610" s="1"/>
  <c r="M610" s="1"/>
  <c r="U610"/>
  <c r="B611"/>
  <c r="E611" s="1"/>
  <c r="H611"/>
  <c r="I611"/>
  <c r="J611"/>
  <c r="K611" s="1"/>
  <c r="U611"/>
  <c r="B612"/>
  <c r="H612"/>
  <c r="I612"/>
  <c r="J612"/>
  <c r="K612" s="1"/>
  <c r="U612"/>
  <c r="B613"/>
  <c r="F613" s="1"/>
  <c r="D613"/>
  <c r="E613"/>
  <c r="H613"/>
  <c r="I613"/>
  <c r="J613"/>
  <c r="K613" s="1"/>
  <c r="U613"/>
  <c r="B614"/>
  <c r="F614"/>
  <c r="H614"/>
  <c r="I614"/>
  <c r="J614"/>
  <c r="K614" s="1"/>
  <c r="U614"/>
  <c r="B615"/>
  <c r="D615" s="1"/>
  <c r="H615"/>
  <c r="I615"/>
  <c r="J615"/>
  <c r="U615"/>
  <c r="B616"/>
  <c r="D616" s="1"/>
  <c r="H616"/>
  <c r="I616"/>
  <c r="J616"/>
  <c r="U616"/>
  <c r="B617"/>
  <c r="F617" s="1"/>
  <c r="H617"/>
  <c r="I617"/>
  <c r="J617"/>
  <c r="K617" s="1"/>
  <c r="M617" s="1"/>
  <c r="U617"/>
  <c r="B618"/>
  <c r="H618"/>
  <c r="I618"/>
  <c r="J618"/>
  <c r="K618" s="1"/>
  <c r="U618"/>
  <c r="B619"/>
  <c r="D619" s="1"/>
  <c r="H619"/>
  <c r="I619"/>
  <c r="J619"/>
  <c r="K619" s="1"/>
  <c r="M619" s="1"/>
  <c r="U619"/>
  <c r="B620"/>
  <c r="E620" s="1"/>
  <c r="D620"/>
  <c r="F620"/>
  <c r="H620"/>
  <c r="I620"/>
  <c r="J620"/>
  <c r="K620" s="1"/>
  <c r="U620"/>
  <c r="B621"/>
  <c r="D621"/>
  <c r="E621"/>
  <c r="F621"/>
  <c r="H621"/>
  <c r="I621"/>
  <c r="J621"/>
  <c r="K621" s="1"/>
  <c r="U621"/>
  <c r="B622"/>
  <c r="E622" s="1"/>
  <c r="F622"/>
  <c r="H622"/>
  <c r="I622"/>
  <c r="J622"/>
  <c r="K622" s="1"/>
  <c r="M622" s="1"/>
  <c r="U622"/>
  <c r="B623"/>
  <c r="D623" s="1"/>
  <c r="H623"/>
  <c r="I623"/>
  <c r="J623"/>
  <c r="K623" s="1"/>
  <c r="U623"/>
  <c r="B624"/>
  <c r="D624" s="1"/>
  <c r="H624"/>
  <c r="I624"/>
  <c r="J624"/>
  <c r="K624" s="1"/>
  <c r="U624"/>
  <c r="B625"/>
  <c r="F625" s="1"/>
  <c r="E625"/>
  <c r="H625"/>
  <c r="I625"/>
  <c r="J625"/>
  <c r="K625" s="1"/>
  <c r="U625"/>
  <c r="B626"/>
  <c r="H626"/>
  <c r="I626"/>
  <c r="J626"/>
  <c r="K626" s="1"/>
  <c r="M626" s="1"/>
  <c r="U626"/>
  <c r="B627"/>
  <c r="D627" s="1"/>
  <c r="H627"/>
  <c r="I627"/>
  <c r="J627"/>
  <c r="K627" s="1"/>
  <c r="U627"/>
  <c r="B628"/>
  <c r="D628" s="1"/>
  <c r="H628"/>
  <c r="I628"/>
  <c r="J628"/>
  <c r="K628" s="1"/>
  <c r="U628"/>
  <c r="B629"/>
  <c r="H629"/>
  <c r="I629"/>
  <c r="J629"/>
  <c r="U629"/>
  <c r="B630"/>
  <c r="E630" s="1"/>
  <c r="H630"/>
  <c r="I630"/>
  <c r="J630"/>
  <c r="K630" s="1"/>
  <c r="U630"/>
  <c r="B631"/>
  <c r="H631"/>
  <c r="I631"/>
  <c r="J631"/>
  <c r="K631" s="1"/>
  <c r="U631"/>
  <c r="B632"/>
  <c r="D632" s="1"/>
  <c r="H632"/>
  <c r="I632"/>
  <c r="J632"/>
  <c r="K632" s="1"/>
  <c r="U632"/>
  <c r="B633"/>
  <c r="H633"/>
  <c r="I633"/>
  <c r="J633"/>
  <c r="K633" s="1"/>
  <c r="U633"/>
  <c r="B634"/>
  <c r="E634" s="1"/>
  <c r="H634"/>
  <c r="I634"/>
  <c r="J634"/>
  <c r="K634" s="1"/>
  <c r="U634"/>
  <c r="B635"/>
  <c r="H635"/>
  <c r="I635"/>
  <c r="J635"/>
  <c r="K635" s="1"/>
  <c r="M635" s="1"/>
  <c r="U635"/>
  <c r="B636"/>
  <c r="D636" s="1"/>
  <c r="H636"/>
  <c r="I636"/>
  <c r="J636"/>
  <c r="K636" s="1"/>
  <c r="U636"/>
  <c r="B637"/>
  <c r="H637"/>
  <c r="I637"/>
  <c r="J637"/>
  <c r="K637" s="1"/>
  <c r="U637"/>
  <c r="B638"/>
  <c r="E638" s="1"/>
  <c r="F638"/>
  <c r="H638"/>
  <c r="I638"/>
  <c r="J638"/>
  <c r="K638" s="1"/>
  <c r="M638" s="1"/>
  <c r="U638"/>
  <c r="B639"/>
  <c r="D639" s="1"/>
  <c r="H639"/>
  <c r="I639"/>
  <c r="J639"/>
  <c r="K639" s="1"/>
  <c r="M639" s="1"/>
  <c r="U639"/>
  <c r="B640"/>
  <c r="H640"/>
  <c r="I640"/>
  <c r="J640"/>
  <c r="K640" s="1"/>
  <c r="U640"/>
  <c r="B641"/>
  <c r="F641" s="1"/>
  <c r="H641"/>
  <c r="I641"/>
  <c r="J641"/>
  <c r="K641" s="1"/>
  <c r="U641"/>
  <c r="B642"/>
  <c r="H642"/>
  <c r="I642"/>
  <c r="J642"/>
  <c r="K642" s="1"/>
  <c r="M642" s="1"/>
  <c r="U642"/>
  <c r="B643"/>
  <c r="D643" s="1"/>
  <c r="F643"/>
  <c r="H643"/>
  <c r="I643"/>
  <c r="J643"/>
  <c r="K643" s="1"/>
  <c r="M643" s="1"/>
  <c r="U643"/>
  <c r="B644"/>
  <c r="H644"/>
  <c r="I644"/>
  <c r="J644"/>
  <c r="K644" s="1"/>
  <c r="U644"/>
  <c r="B645"/>
  <c r="D645" s="1"/>
  <c r="E645"/>
  <c r="F645"/>
  <c r="H645"/>
  <c r="I645"/>
  <c r="J645"/>
  <c r="K645" s="1"/>
  <c r="U645"/>
  <c r="B646"/>
  <c r="E646" s="1"/>
  <c r="H646"/>
  <c r="I646"/>
  <c r="J646"/>
  <c r="K646" s="1"/>
  <c r="U646"/>
  <c r="B647"/>
  <c r="D647" s="1"/>
  <c r="H647"/>
  <c r="I647"/>
  <c r="J647"/>
  <c r="U647"/>
  <c r="B648"/>
  <c r="E648" s="1"/>
  <c r="H648"/>
  <c r="I648"/>
  <c r="J648"/>
  <c r="K648" s="1"/>
  <c r="U648"/>
  <c r="B649"/>
  <c r="F649" s="1"/>
  <c r="H649"/>
  <c r="I649"/>
  <c r="J649"/>
  <c r="U649"/>
  <c r="B650"/>
  <c r="E650" s="1"/>
  <c r="H650"/>
  <c r="I650"/>
  <c r="J650"/>
  <c r="K650" s="1"/>
  <c r="U650"/>
  <c r="B651"/>
  <c r="D651" s="1"/>
  <c r="H651"/>
  <c r="I651"/>
  <c r="J651"/>
  <c r="U651"/>
  <c r="B652"/>
  <c r="H652"/>
  <c r="I652"/>
  <c r="J652"/>
  <c r="K652" s="1"/>
  <c r="U652"/>
  <c r="B653"/>
  <c r="D653" s="1"/>
  <c r="E653"/>
  <c r="F653"/>
  <c r="H653"/>
  <c r="I653"/>
  <c r="J653"/>
  <c r="K653" s="1"/>
  <c r="U653"/>
  <c r="B654"/>
  <c r="E654" s="1"/>
  <c r="H654"/>
  <c r="I654"/>
  <c r="J654"/>
  <c r="K654" s="1"/>
  <c r="M654" s="1"/>
  <c r="U654"/>
  <c r="B655"/>
  <c r="D655" s="1"/>
  <c r="H655"/>
  <c r="I655"/>
  <c r="J655"/>
  <c r="K655" s="1"/>
  <c r="U655"/>
  <c r="B656"/>
  <c r="D656" s="1"/>
  <c r="H656"/>
  <c r="I656"/>
  <c r="J656"/>
  <c r="U656"/>
  <c r="B657"/>
  <c r="F657" s="1"/>
  <c r="H657"/>
  <c r="I657"/>
  <c r="J657"/>
  <c r="K657" s="1"/>
  <c r="U657"/>
  <c r="B658"/>
  <c r="E658" s="1"/>
  <c r="F658"/>
  <c r="H658"/>
  <c r="I658"/>
  <c r="J658"/>
  <c r="K658" s="1"/>
  <c r="M658" s="1"/>
  <c r="U658"/>
  <c r="B659"/>
  <c r="D659" s="1"/>
  <c r="H659"/>
  <c r="I659"/>
  <c r="J659"/>
  <c r="K659" s="1"/>
  <c r="U659"/>
  <c r="B660"/>
  <c r="D660" s="1"/>
  <c r="H660"/>
  <c r="I660"/>
  <c r="J660"/>
  <c r="U660"/>
  <c r="B661"/>
  <c r="D661" s="1"/>
  <c r="F661"/>
  <c r="H661"/>
  <c r="I661"/>
  <c r="J661"/>
  <c r="K661" s="1"/>
  <c r="U661"/>
  <c r="B662"/>
  <c r="D662" s="1"/>
  <c r="H662"/>
  <c r="I662"/>
  <c r="J662"/>
  <c r="K662" s="1"/>
  <c r="M662" s="1"/>
  <c r="U662"/>
  <c r="B663"/>
  <c r="F663" s="1"/>
  <c r="D663"/>
  <c r="E663"/>
  <c r="H663"/>
  <c r="I663"/>
  <c r="J663"/>
  <c r="U663"/>
  <c r="B664"/>
  <c r="H664"/>
  <c r="I664"/>
  <c r="J664"/>
  <c r="K664" s="1"/>
  <c r="M664" s="1"/>
  <c r="U664"/>
  <c r="B665"/>
  <c r="D665" s="1"/>
  <c r="H665"/>
  <c r="I665"/>
  <c r="J665"/>
  <c r="U665"/>
  <c r="B666"/>
  <c r="D666" s="1"/>
  <c r="H666"/>
  <c r="I666"/>
  <c r="J666"/>
  <c r="K666" s="1"/>
  <c r="U666"/>
  <c r="B667"/>
  <c r="E667" s="1"/>
  <c r="D667"/>
  <c r="F667"/>
  <c r="H667"/>
  <c r="I667"/>
  <c r="J667"/>
  <c r="K667" s="1"/>
  <c r="U667"/>
  <c r="B668"/>
  <c r="E668" s="1"/>
  <c r="D668"/>
  <c r="H668"/>
  <c r="I668"/>
  <c r="J668"/>
  <c r="K668" s="1"/>
  <c r="M668" s="1"/>
  <c r="U668"/>
  <c r="B669"/>
  <c r="D669" s="1"/>
  <c r="H669"/>
  <c r="I669"/>
  <c r="J669"/>
  <c r="K669" s="1"/>
  <c r="M669" s="1"/>
  <c r="U669"/>
  <c r="B670"/>
  <c r="F670" s="1"/>
  <c r="H670"/>
  <c r="I670"/>
  <c r="J670"/>
  <c r="K670" s="1"/>
  <c r="U670"/>
  <c r="B671"/>
  <c r="D671" s="1"/>
  <c r="E671"/>
  <c r="F671"/>
  <c r="H671"/>
  <c r="I671"/>
  <c r="J671"/>
  <c r="K671" s="1"/>
  <c r="M671" s="1"/>
  <c r="U671"/>
  <c r="B672"/>
  <c r="H672"/>
  <c r="I672"/>
  <c r="J672"/>
  <c r="K672" s="1"/>
  <c r="M672" s="1"/>
  <c r="U672"/>
  <c r="B673"/>
  <c r="D673" s="1"/>
  <c r="E673"/>
  <c r="H673"/>
  <c r="I673"/>
  <c r="J673"/>
  <c r="U673"/>
  <c r="B674"/>
  <c r="D674" s="1"/>
  <c r="H674"/>
  <c r="I674"/>
  <c r="J674"/>
  <c r="K674" s="1"/>
  <c r="U674"/>
  <c r="B675"/>
  <c r="F675" s="1"/>
  <c r="D675"/>
  <c r="E675"/>
  <c r="H675"/>
  <c r="I675"/>
  <c r="J675"/>
  <c r="K675" s="1"/>
  <c r="U675"/>
  <c r="B676"/>
  <c r="E676" s="1"/>
  <c r="D676"/>
  <c r="F676"/>
  <c r="H676"/>
  <c r="I676"/>
  <c r="J676"/>
  <c r="K676" s="1"/>
  <c r="M676" s="1"/>
  <c r="U676"/>
  <c r="B677"/>
  <c r="D677" s="1"/>
  <c r="F677"/>
  <c r="H677"/>
  <c r="I677"/>
  <c r="J677"/>
  <c r="K677" s="1"/>
  <c r="M677" s="1"/>
  <c r="U677"/>
  <c r="B678"/>
  <c r="F678" s="1"/>
  <c r="H678"/>
  <c r="I678"/>
  <c r="J678"/>
  <c r="K678" s="1"/>
  <c r="U678"/>
  <c r="B679"/>
  <c r="D679" s="1"/>
  <c r="H679"/>
  <c r="I679"/>
  <c r="J679"/>
  <c r="K679" s="1"/>
  <c r="M679" s="1"/>
  <c r="U679"/>
  <c r="B680"/>
  <c r="H680"/>
  <c r="I680"/>
  <c r="J680"/>
  <c r="K680" s="1"/>
  <c r="M680" s="1"/>
  <c r="U680"/>
  <c r="B681"/>
  <c r="D681" s="1"/>
  <c r="E681"/>
  <c r="H681"/>
  <c r="I681"/>
  <c r="J681"/>
  <c r="U681"/>
  <c r="B682"/>
  <c r="D682" s="1"/>
  <c r="H682"/>
  <c r="I682"/>
  <c r="J682"/>
  <c r="U682"/>
  <c r="B683"/>
  <c r="D683" s="1"/>
  <c r="F683"/>
  <c r="H683"/>
  <c r="I683"/>
  <c r="J683"/>
  <c r="K683" s="1"/>
  <c r="U683"/>
  <c r="B684"/>
  <c r="E684" s="1"/>
  <c r="H684"/>
  <c r="I684"/>
  <c r="J684"/>
  <c r="K684" s="1"/>
  <c r="M684" s="1"/>
  <c r="U684"/>
  <c r="B685"/>
  <c r="D685" s="1"/>
  <c r="H685"/>
  <c r="I685"/>
  <c r="J685"/>
  <c r="K685" s="1"/>
  <c r="M685" s="1"/>
  <c r="U685"/>
  <c r="B686"/>
  <c r="F686" s="1"/>
  <c r="D686"/>
  <c r="H686"/>
  <c r="I686"/>
  <c r="J686"/>
  <c r="K686" s="1"/>
  <c r="U686"/>
  <c r="B687"/>
  <c r="F687" s="1"/>
  <c r="E687"/>
  <c r="H687"/>
  <c r="I687"/>
  <c r="J687"/>
  <c r="U687"/>
  <c r="B688"/>
  <c r="H688"/>
  <c r="I688"/>
  <c r="J688"/>
  <c r="K688" s="1"/>
  <c r="M688" s="1"/>
  <c r="U688"/>
  <c r="B689"/>
  <c r="D689" s="1"/>
  <c r="H689"/>
  <c r="I689"/>
  <c r="J689"/>
  <c r="U689"/>
  <c r="B690"/>
  <c r="D690" s="1"/>
  <c r="H690"/>
  <c r="I690"/>
  <c r="J690"/>
  <c r="K690" s="1"/>
  <c r="U690"/>
  <c r="B691"/>
  <c r="D691" s="1"/>
  <c r="H691"/>
  <c r="I691"/>
  <c r="J691"/>
  <c r="K691" s="1"/>
  <c r="U691"/>
  <c r="B692"/>
  <c r="E692" s="1"/>
  <c r="H692"/>
  <c r="I692"/>
  <c r="J692"/>
  <c r="K692" s="1"/>
  <c r="M692" s="1"/>
  <c r="U692"/>
  <c r="B693"/>
  <c r="D693" s="1"/>
  <c r="H693"/>
  <c r="I693"/>
  <c r="J693"/>
  <c r="K693" s="1"/>
  <c r="U693"/>
  <c r="B694"/>
  <c r="H694"/>
  <c r="I694"/>
  <c r="J694"/>
  <c r="K694" s="1"/>
  <c r="U694"/>
  <c r="B695"/>
  <c r="F695" s="1"/>
  <c r="E695"/>
  <c r="H695"/>
  <c r="I695"/>
  <c r="J695"/>
  <c r="K695" s="1"/>
  <c r="U695"/>
  <c r="B696"/>
  <c r="H696"/>
  <c r="I696"/>
  <c r="J696"/>
  <c r="K696" s="1"/>
  <c r="M696" s="1"/>
  <c r="U696"/>
  <c r="B697"/>
  <c r="D697" s="1"/>
  <c r="E697"/>
  <c r="F697"/>
  <c r="H697"/>
  <c r="I697"/>
  <c r="J697"/>
  <c r="K697" s="1"/>
  <c r="U697"/>
  <c r="B698"/>
  <c r="H698"/>
  <c r="I698"/>
  <c r="J698"/>
  <c r="K698" s="1"/>
  <c r="U698"/>
  <c r="B699"/>
  <c r="D699"/>
  <c r="E699"/>
  <c r="F699"/>
  <c r="H699"/>
  <c r="I699"/>
  <c r="J699"/>
  <c r="U699"/>
  <c r="B700"/>
  <c r="E700" s="1"/>
  <c r="D700"/>
  <c r="F700"/>
  <c r="H700"/>
  <c r="I700"/>
  <c r="J700"/>
  <c r="K700" s="1"/>
  <c r="M700" s="1"/>
  <c r="U700"/>
  <c r="B701"/>
  <c r="D701" s="1"/>
  <c r="H701"/>
  <c r="I701"/>
  <c r="J701"/>
  <c r="K701" s="1"/>
  <c r="M701" s="1"/>
  <c r="U701"/>
  <c r="B702"/>
  <c r="H702"/>
  <c r="I702"/>
  <c r="J702"/>
  <c r="K702" s="1"/>
  <c r="U702"/>
  <c r="B703"/>
  <c r="D703" s="1"/>
  <c r="E703"/>
  <c r="F703"/>
  <c r="H703"/>
  <c r="I703"/>
  <c r="J703"/>
  <c r="K703" s="1"/>
  <c r="U703"/>
  <c r="B704"/>
  <c r="D704" s="1"/>
  <c r="H704"/>
  <c r="I704"/>
  <c r="J704"/>
  <c r="K704" s="1"/>
  <c r="M704" s="1"/>
  <c r="U704"/>
  <c r="B705"/>
  <c r="D705" s="1"/>
  <c r="H705"/>
  <c r="I705"/>
  <c r="J705"/>
  <c r="K705" s="1"/>
  <c r="U705"/>
  <c r="B706"/>
  <c r="F706" s="1"/>
  <c r="H706"/>
  <c r="I706"/>
  <c r="J706"/>
  <c r="K706" s="1"/>
  <c r="U706"/>
  <c r="B707"/>
  <c r="F707" s="1"/>
  <c r="E707"/>
  <c r="H707"/>
  <c r="I707"/>
  <c r="J707"/>
  <c r="U707"/>
  <c r="B708"/>
  <c r="H708"/>
  <c r="I708"/>
  <c r="J708"/>
  <c r="K708" s="1"/>
  <c r="M708" s="1"/>
  <c r="U708"/>
  <c r="B709"/>
  <c r="D709" s="1"/>
  <c r="H709"/>
  <c r="I709"/>
  <c r="J709"/>
  <c r="K709" s="1"/>
  <c r="M709" s="1"/>
  <c r="U709"/>
  <c r="B710"/>
  <c r="E710" s="1"/>
  <c r="H710"/>
  <c r="I710"/>
  <c r="J710"/>
  <c r="K710" s="1"/>
  <c r="U710"/>
  <c r="B711"/>
  <c r="H711"/>
  <c r="I711"/>
  <c r="J711"/>
  <c r="K711" s="1"/>
  <c r="U711"/>
  <c r="B712"/>
  <c r="H712"/>
  <c r="I712"/>
  <c r="J712"/>
  <c r="K712" s="1"/>
  <c r="M712" s="1"/>
  <c r="U712"/>
  <c r="B713"/>
  <c r="D713" s="1"/>
  <c r="E713"/>
  <c r="F713"/>
  <c r="H713"/>
  <c r="I713"/>
  <c r="J713"/>
  <c r="U713"/>
  <c r="B714"/>
  <c r="E714" s="1"/>
  <c r="H714"/>
  <c r="I714"/>
  <c r="J714"/>
  <c r="K714" s="1"/>
  <c r="U714"/>
  <c r="B715"/>
  <c r="E715" s="1"/>
  <c r="D715"/>
  <c r="F715"/>
  <c r="H715"/>
  <c r="I715"/>
  <c r="J715"/>
  <c r="U715"/>
  <c r="B716"/>
  <c r="E716" s="1"/>
  <c r="F716"/>
  <c r="H716"/>
  <c r="I716"/>
  <c r="J716"/>
  <c r="K716" s="1"/>
  <c r="M716" s="1"/>
  <c r="U716"/>
  <c r="B717"/>
  <c r="D717" s="1"/>
  <c r="H717"/>
  <c r="I717"/>
  <c r="J717"/>
  <c r="K717" s="1"/>
  <c r="U717"/>
  <c r="B718"/>
  <c r="E718" s="1"/>
  <c r="H718"/>
  <c r="I718"/>
  <c r="J718"/>
  <c r="K718" s="1"/>
  <c r="U718"/>
  <c r="B719"/>
  <c r="F719" s="1"/>
  <c r="H719"/>
  <c r="I719"/>
  <c r="J719"/>
  <c r="K719" s="1"/>
  <c r="U719"/>
  <c r="B720"/>
  <c r="E720" s="1"/>
  <c r="H720"/>
  <c r="I720"/>
  <c r="J720"/>
  <c r="K720" s="1"/>
  <c r="M720" s="1"/>
  <c r="U720"/>
  <c r="B721"/>
  <c r="H721"/>
  <c r="I721"/>
  <c r="J721"/>
  <c r="K721" s="1"/>
  <c r="U721"/>
  <c r="B722"/>
  <c r="E722" s="1"/>
  <c r="H722"/>
  <c r="I722"/>
  <c r="J722"/>
  <c r="K722" s="1"/>
  <c r="U722"/>
  <c r="B723"/>
  <c r="F723" s="1"/>
  <c r="D723"/>
  <c r="E723"/>
  <c r="H723"/>
  <c r="I723"/>
  <c r="J723"/>
  <c r="K723" s="1"/>
  <c r="U723"/>
  <c r="B724"/>
  <c r="E724" s="1"/>
  <c r="F724"/>
  <c r="H724"/>
  <c r="I724"/>
  <c r="J724"/>
  <c r="K724" s="1"/>
  <c r="M724" s="1"/>
  <c r="U724"/>
  <c r="B725"/>
  <c r="H725"/>
  <c r="I725"/>
  <c r="J725"/>
  <c r="K725" s="1"/>
  <c r="M725" s="1"/>
  <c r="U725"/>
  <c r="B726"/>
  <c r="E726" s="1"/>
  <c r="H726"/>
  <c r="I726"/>
  <c r="J726"/>
  <c r="K726" s="1"/>
  <c r="U726"/>
  <c r="B727"/>
  <c r="F727" s="1"/>
  <c r="D727"/>
  <c r="E727"/>
  <c r="H727"/>
  <c r="I727"/>
  <c r="J727"/>
  <c r="U727"/>
  <c r="B728"/>
  <c r="E728" s="1"/>
  <c r="F728"/>
  <c r="H728"/>
  <c r="I728"/>
  <c r="J728"/>
  <c r="K728" s="1"/>
  <c r="M728" s="1"/>
  <c r="U728"/>
  <c r="B729"/>
  <c r="D729" s="1"/>
  <c r="H729"/>
  <c r="I729"/>
  <c r="J729"/>
  <c r="K729" s="1"/>
  <c r="U729"/>
  <c r="B730"/>
  <c r="E730" s="1"/>
  <c r="H730"/>
  <c r="I730"/>
  <c r="J730"/>
  <c r="U730"/>
  <c r="B731"/>
  <c r="D731" s="1"/>
  <c r="E731"/>
  <c r="F731"/>
  <c r="H731"/>
  <c r="I731"/>
  <c r="J731"/>
  <c r="K731" s="1"/>
  <c r="U731"/>
  <c r="B732"/>
  <c r="E732" s="1"/>
  <c r="D732"/>
  <c r="H732"/>
  <c r="I732"/>
  <c r="J732"/>
  <c r="U732"/>
  <c r="B733"/>
  <c r="D733" s="1"/>
  <c r="H733"/>
  <c r="I733"/>
  <c r="J733"/>
  <c r="K733" s="1"/>
  <c r="U733"/>
  <c r="B734"/>
  <c r="D734" s="1"/>
  <c r="H734"/>
  <c r="I734"/>
  <c r="J734"/>
  <c r="U734"/>
  <c r="B735"/>
  <c r="D735"/>
  <c r="E735"/>
  <c r="F735"/>
  <c r="H735"/>
  <c r="I735"/>
  <c r="J735"/>
  <c r="U735"/>
  <c r="B736"/>
  <c r="E736" s="1"/>
  <c r="D736"/>
  <c r="F736"/>
  <c r="H736"/>
  <c r="I736"/>
  <c r="J736"/>
  <c r="K736" s="1"/>
  <c r="M736" s="1"/>
  <c r="U736"/>
  <c r="B737"/>
  <c r="D737" s="1"/>
  <c r="F737"/>
  <c r="H737"/>
  <c r="I737"/>
  <c r="J737"/>
  <c r="K737" s="1"/>
  <c r="U737"/>
  <c r="B738"/>
  <c r="H738"/>
  <c r="I738"/>
  <c r="J738"/>
  <c r="K738" s="1"/>
  <c r="U738"/>
  <c r="B739"/>
  <c r="F739" s="1"/>
  <c r="E739"/>
  <c r="H739"/>
  <c r="I739"/>
  <c r="J739"/>
  <c r="K739" s="1"/>
  <c r="U739"/>
  <c r="B740"/>
  <c r="H740"/>
  <c r="I740"/>
  <c r="J740"/>
  <c r="K740" s="1"/>
  <c r="U740"/>
  <c r="B741"/>
  <c r="E741" s="1"/>
  <c r="H741"/>
  <c r="I741"/>
  <c r="J741"/>
  <c r="K741" s="1"/>
  <c r="U741"/>
  <c r="B742"/>
  <c r="D742"/>
  <c r="E742"/>
  <c r="F742"/>
  <c r="H742"/>
  <c r="I742"/>
  <c r="J742"/>
  <c r="K742" s="1"/>
  <c r="U742"/>
  <c r="B743"/>
  <c r="D743"/>
  <c r="E743"/>
  <c r="F743"/>
  <c r="H743"/>
  <c r="I743"/>
  <c r="J743"/>
  <c r="K743" s="1"/>
  <c r="U743"/>
  <c r="B744"/>
  <c r="E744" s="1"/>
  <c r="H744"/>
  <c r="I744"/>
  <c r="J744"/>
  <c r="K744" s="1"/>
  <c r="M744" s="1"/>
  <c r="U744"/>
  <c r="B745"/>
  <c r="D745" s="1"/>
  <c r="F745"/>
  <c r="H745"/>
  <c r="I745"/>
  <c r="J745"/>
  <c r="K745" s="1"/>
  <c r="M745" s="1"/>
  <c r="U745"/>
  <c r="B746"/>
  <c r="E746" s="1"/>
  <c r="H746"/>
  <c r="I746"/>
  <c r="J746"/>
  <c r="K746" s="1"/>
  <c r="U746"/>
  <c r="B747"/>
  <c r="D747" s="1"/>
  <c r="H747"/>
  <c r="I747"/>
  <c r="J747"/>
  <c r="K747" s="1"/>
  <c r="U747"/>
  <c r="B748"/>
  <c r="D748" s="1"/>
  <c r="H748"/>
  <c r="I748"/>
  <c r="J748"/>
  <c r="K748" s="1"/>
  <c r="M748" s="1"/>
  <c r="U748"/>
  <c r="B749"/>
  <c r="H749"/>
  <c r="I749"/>
  <c r="J749"/>
  <c r="K749" s="1"/>
  <c r="U749"/>
  <c r="B750"/>
  <c r="H750"/>
  <c r="I750"/>
  <c r="J750"/>
  <c r="K750" s="1"/>
  <c r="M750" s="1"/>
  <c r="U750"/>
  <c r="B751"/>
  <c r="D751" s="1"/>
  <c r="H751"/>
  <c r="I751"/>
  <c r="J751"/>
  <c r="K751" s="1"/>
  <c r="M751" s="1"/>
  <c r="U751"/>
  <c r="B752"/>
  <c r="E752" s="1"/>
  <c r="D752"/>
  <c r="F752"/>
  <c r="H752"/>
  <c r="I752"/>
  <c r="J752"/>
  <c r="K752" s="1"/>
  <c r="U752"/>
  <c r="B753"/>
  <c r="H753"/>
  <c r="I753"/>
  <c r="J753"/>
  <c r="K753" s="1"/>
  <c r="M753" s="1"/>
  <c r="U753"/>
  <c r="B754"/>
  <c r="D754" s="1"/>
  <c r="H754"/>
  <c r="I754"/>
  <c r="J754"/>
  <c r="U754"/>
  <c r="B755"/>
  <c r="D755" s="1"/>
  <c r="H755"/>
  <c r="I755"/>
  <c r="J755"/>
  <c r="K755" s="1"/>
  <c r="U755"/>
  <c r="B756"/>
  <c r="D756" s="1"/>
  <c r="H756"/>
  <c r="I756"/>
  <c r="J756"/>
  <c r="K756" s="1"/>
  <c r="U756"/>
  <c r="B757"/>
  <c r="E757" s="1"/>
  <c r="F757"/>
  <c r="H757"/>
  <c r="I757"/>
  <c r="J757"/>
  <c r="K757" s="1"/>
  <c r="U757"/>
  <c r="B758"/>
  <c r="H758"/>
  <c r="I758"/>
  <c r="J758"/>
  <c r="K758" s="1"/>
  <c r="U758"/>
  <c r="B759"/>
  <c r="D759"/>
  <c r="H759"/>
  <c r="I759"/>
  <c r="J759"/>
  <c r="K759" s="1"/>
  <c r="M759" s="1"/>
  <c r="U759"/>
  <c r="B760"/>
  <c r="D760" s="1"/>
  <c r="H760"/>
  <c r="I760"/>
  <c r="J760"/>
  <c r="K760" s="1"/>
  <c r="U760"/>
  <c r="B761"/>
  <c r="H761"/>
  <c r="I761"/>
  <c r="J761"/>
  <c r="K761" s="1"/>
  <c r="M761" s="1"/>
  <c r="U761"/>
  <c r="B762"/>
  <c r="D762" s="1"/>
  <c r="H762"/>
  <c r="I762"/>
  <c r="J762"/>
  <c r="U762"/>
  <c r="B763"/>
  <c r="H763"/>
  <c r="I763"/>
  <c r="J763"/>
  <c r="K763" s="1"/>
  <c r="U763"/>
  <c r="B764"/>
  <c r="D764" s="1"/>
  <c r="E764"/>
  <c r="H764"/>
  <c r="I764"/>
  <c r="J764"/>
  <c r="K764" s="1"/>
  <c r="U764"/>
  <c r="B765"/>
  <c r="H765"/>
  <c r="I765"/>
  <c r="J765"/>
  <c r="K765" s="1"/>
  <c r="U765"/>
  <c r="B766"/>
  <c r="H766"/>
  <c r="I766"/>
  <c r="J766"/>
  <c r="K766" s="1"/>
  <c r="M766" s="1"/>
  <c r="U766"/>
  <c r="B767"/>
  <c r="D767" s="1"/>
  <c r="H767"/>
  <c r="I767"/>
  <c r="J767"/>
  <c r="K767" s="1"/>
  <c r="M767" s="1"/>
  <c r="U767"/>
  <c r="B768"/>
  <c r="D768" s="1"/>
  <c r="F768"/>
  <c r="H768"/>
  <c r="I768"/>
  <c r="J768"/>
  <c r="K768" s="1"/>
  <c r="U768"/>
  <c r="B769"/>
  <c r="H769"/>
  <c r="I769"/>
  <c r="J769"/>
  <c r="K769" s="1"/>
  <c r="M769" s="1"/>
  <c r="U769"/>
  <c r="B770"/>
  <c r="D770" s="1"/>
  <c r="H770"/>
  <c r="I770"/>
  <c r="J770"/>
  <c r="U770"/>
  <c r="B771"/>
  <c r="D771" s="1"/>
  <c r="H771"/>
  <c r="I771"/>
  <c r="J771"/>
  <c r="U771"/>
  <c r="B772"/>
  <c r="D772" s="1"/>
  <c r="H772"/>
  <c r="I772"/>
  <c r="J772"/>
  <c r="K772" s="1"/>
  <c r="U772"/>
  <c r="B773"/>
  <c r="H773"/>
  <c r="I773"/>
  <c r="J773"/>
  <c r="K773" s="1"/>
  <c r="U773"/>
  <c r="B774"/>
  <c r="D774" s="1"/>
  <c r="F774"/>
  <c r="H774"/>
  <c r="I774"/>
  <c r="J774"/>
  <c r="K774" s="1"/>
  <c r="M774" s="1"/>
  <c r="U774"/>
  <c r="B775"/>
  <c r="H775"/>
  <c r="I775"/>
  <c r="J775"/>
  <c r="K775" s="1"/>
  <c r="M775" s="1"/>
  <c r="U775"/>
  <c r="B776"/>
  <c r="F776" s="1"/>
  <c r="E776"/>
  <c r="H776"/>
  <c r="I776"/>
  <c r="J776"/>
  <c r="K776" s="1"/>
  <c r="U776"/>
  <c r="B777"/>
  <c r="H777"/>
  <c r="I777"/>
  <c r="J777"/>
  <c r="U777"/>
  <c r="B778"/>
  <c r="H778"/>
  <c r="I778"/>
  <c r="J778"/>
  <c r="K778" s="1"/>
  <c r="U778"/>
  <c r="B779"/>
  <c r="D779" s="1"/>
  <c r="H779"/>
  <c r="I779"/>
  <c r="J779"/>
  <c r="U779"/>
  <c r="B780"/>
  <c r="D780" s="1"/>
  <c r="E780"/>
  <c r="H780"/>
  <c r="I780"/>
  <c r="J780"/>
  <c r="K780" s="1"/>
  <c r="U780"/>
  <c r="B781"/>
  <c r="H781"/>
  <c r="I781"/>
  <c r="J781"/>
  <c r="U781"/>
  <c r="B782"/>
  <c r="E782" s="1"/>
  <c r="D782"/>
  <c r="H782"/>
  <c r="I782"/>
  <c r="J782"/>
  <c r="K782" s="1"/>
  <c r="M782" s="1"/>
  <c r="U782"/>
  <c r="B783"/>
  <c r="F783" s="1"/>
  <c r="D783"/>
  <c r="H783"/>
  <c r="I783"/>
  <c r="J783"/>
  <c r="K783" s="1"/>
  <c r="M783" s="1"/>
  <c r="U783"/>
  <c r="B784"/>
  <c r="D784" s="1"/>
  <c r="H784"/>
  <c r="I784"/>
  <c r="J784"/>
  <c r="K784" s="1"/>
  <c r="U784"/>
  <c r="B785"/>
  <c r="E785" s="1"/>
  <c r="H785"/>
  <c r="I785"/>
  <c r="J785"/>
  <c r="K785" s="1"/>
  <c r="M785" s="1"/>
  <c r="U785"/>
  <c r="B786"/>
  <c r="D786"/>
  <c r="H786"/>
  <c r="I786"/>
  <c r="J786"/>
  <c r="K786" s="1"/>
  <c r="U786"/>
  <c r="B787"/>
  <c r="D787" s="1"/>
  <c r="H787"/>
  <c r="I787"/>
  <c r="J787"/>
  <c r="U787"/>
  <c r="B788"/>
  <c r="E788" s="1"/>
  <c r="H788"/>
  <c r="I788"/>
  <c r="J788"/>
  <c r="K788" s="1"/>
  <c r="U788"/>
  <c r="B789"/>
  <c r="F789" s="1"/>
  <c r="E789"/>
  <c r="H789"/>
  <c r="I789"/>
  <c r="J789"/>
  <c r="U789"/>
  <c r="B790"/>
  <c r="H790"/>
  <c r="I790"/>
  <c r="J790"/>
  <c r="K790" s="1"/>
  <c r="M790" s="1"/>
  <c r="U790"/>
  <c r="B791"/>
  <c r="F791" s="1"/>
  <c r="H791"/>
  <c r="I791"/>
  <c r="J791"/>
  <c r="K791" s="1"/>
  <c r="M791" s="1"/>
  <c r="U791"/>
  <c r="B792"/>
  <c r="E792" s="1"/>
  <c r="D792"/>
  <c r="H792"/>
  <c r="I792"/>
  <c r="J792"/>
  <c r="U792"/>
  <c r="B793"/>
  <c r="E793"/>
  <c r="H793"/>
  <c r="I793"/>
  <c r="J793"/>
  <c r="K793" s="1"/>
  <c r="U793"/>
  <c r="B794"/>
  <c r="D794" s="1"/>
  <c r="H794"/>
  <c r="I794"/>
  <c r="J794"/>
  <c r="K794" s="1"/>
  <c r="U794"/>
  <c r="B795"/>
  <c r="D795" s="1"/>
  <c r="H795"/>
  <c r="I795"/>
  <c r="J795"/>
  <c r="K795" s="1"/>
  <c r="U795"/>
  <c r="B796"/>
  <c r="E796" s="1"/>
  <c r="H796"/>
  <c r="I796"/>
  <c r="J796"/>
  <c r="K796" s="1"/>
  <c r="U796"/>
  <c r="B797"/>
  <c r="H797"/>
  <c r="I797"/>
  <c r="J797"/>
  <c r="U797"/>
  <c r="B798"/>
  <c r="H798"/>
  <c r="I798"/>
  <c r="J798"/>
  <c r="K798" s="1"/>
  <c r="M798" s="1"/>
  <c r="U798"/>
  <c r="B799"/>
  <c r="H799"/>
  <c r="I799"/>
  <c r="J799"/>
  <c r="K799" s="1"/>
  <c r="M799" s="1"/>
  <c r="U799"/>
  <c r="B800"/>
  <c r="D800" s="1"/>
  <c r="H800"/>
  <c r="I800"/>
  <c r="J800"/>
  <c r="K800" s="1"/>
  <c r="U800"/>
  <c r="B801"/>
  <c r="F801" s="1"/>
  <c r="H801"/>
  <c r="I801"/>
  <c r="J801"/>
  <c r="K801" s="1"/>
  <c r="M801" s="1"/>
  <c r="U801"/>
  <c r="B802"/>
  <c r="D802" s="1"/>
  <c r="H802"/>
  <c r="I802"/>
  <c r="J802"/>
  <c r="K802" s="1"/>
  <c r="U802"/>
  <c r="B803"/>
  <c r="F803" s="1"/>
  <c r="H803"/>
  <c r="I803"/>
  <c r="J803"/>
  <c r="K803" s="1"/>
  <c r="M803" s="1"/>
  <c r="U803"/>
  <c r="B804"/>
  <c r="H804"/>
  <c r="I804"/>
  <c r="J804"/>
  <c r="K804" s="1"/>
  <c r="U804"/>
  <c r="B805"/>
  <c r="D805" s="1"/>
  <c r="H805"/>
  <c r="I805"/>
  <c r="J805"/>
  <c r="U805"/>
  <c r="B806"/>
  <c r="D806" s="1"/>
  <c r="H806"/>
  <c r="I806"/>
  <c r="J806"/>
  <c r="K806" s="1"/>
  <c r="M806" s="1"/>
  <c r="U806"/>
  <c r="B807"/>
  <c r="H807"/>
  <c r="I807"/>
  <c r="J807"/>
  <c r="K807" s="1"/>
  <c r="M807" s="1"/>
  <c r="U807"/>
  <c r="B808"/>
  <c r="H808"/>
  <c r="I808"/>
  <c r="J808"/>
  <c r="K808" s="1"/>
  <c r="M808" s="1"/>
  <c r="U808"/>
  <c r="B809"/>
  <c r="H809"/>
  <c r="I809"/>
  <c r="J809"/>
  <c r="K809" s="1"/>
  <c r="U809"/>
  <c r="B810"/>
  <c r="D810" s="1"/>
  <c r="H810"/>
  <c r="I810"/>
  <c r="J810"/>
  <c r="K810" s="1"/>
  <c r="U810"/>
  <c r="B811"/>
  <c r="F811" s="1"/>
  <c r="H811"/>
  <c r="I811"/>
  <c r="J811"/>
  <c r="U811"/>
  <c r="B812"/>
  <c r="H812"/>
  <c r="I812"/>
  <c r="J812"/>
  <c r="K812" s="1"/>
  <c r="U812"/>
  <c r="B813"/>
  <c r="D813" s="1"/>
  <c r="F813"/>
  <c r="H813"/>
  <c r="I813"/>
  <c r="J813"/>
  <c r="U813"/>
  <c r="B814"/>
  <c r="H814"/>
  <c r="I814"/>
  <c r="J814"/>
  <c r="K814" s="1"/>
  <c r="M814" s="1"/>
  <c r="U814"/>
  <c r="B815"/>
  <c r="H815"/>
  <c r="I815"/>
  <c r="J815"/>
  <c r="K815" s="1"/>
  <c r="M815" s="1"/>
  <c r="U815"/>
  <c r="B816"/>
  <c r="H816"/>
  <c r="I816"/>
  <c r="J816"/>
  <c r="K816" s="1"/>
  <c r="M816" s="1"/>
  <c r="U816"/>
  <c r="B817"/>
  <c r="H817"/>
  <c r="I817"/>
  <c r="J817"/>
  <c r="K817" s="1"/>
  <c r="U817"/>
  <c r="B818"/>
  <c r="D818" s="1"/>
  <c r="H818"/>
  <c r="I818"/>
  <c r="J818"/>
  <c r="K818" s="1"/>
  <c r="U818"/>
  <c r="B819"/>
  <c r="F819" s="1"/>
  <c r="H819"/>
  <c r="I819"/>
  <c r="J819"/>
  <c r="U819"/>
  <c r="B820"/>
  <c r="H820"/>
  <c r="I820"/>
  <c r="J820"/>
  <c r="K820" s="1"/>
  <c r="U820"/>
  <c r="B821"/>
  <c r="H821"/>
  <c r="I821"/>
  <c r="J821"/>
  <c r="U821"/>
  <c r="B822"/>
  <c r="D822" s="1"/>
  <c r="F822"/>
  <c r="H822"/>
  <c r="I822"/>
  <c r="J822"/>
  <c r="K822" s="1"/>
  <c r="M822" s="1"/>
  <c r="U822"/>
  <c r="B823"/>
  <c r="H823"/>
  <c r="I823"/>
  <c r="J823"/>
  <c r="K823" s="1"/>
  <c r="M823" s="1"/>
  <c r="U823"/>
  <c r="B824"/>
  <c r="H824"/>
  <c r="I824"/>
  <c r="J824"/>
  <c r="K824" s="1"/>
  <c r="M824" s="1"/>
  <c r="U824"/>
  <c r="B825"/>
  <c r="H825"/>
  <c r="I825"/>
  <c r="J825"/>
  <c r="K825" s="1"/>
  <c r="U825"/>
  <c r="B826"/>
  <c r="D826" s="1"/>
  <c r="H826"/>
  <c r="I826"/>
  <c r="J826"/>
  <c r="K826" s="1"/>
  <c r="U826"/>
  <c r="B827"/>
  <c r="F827" s="1"/>
  <c r="H827"/>
  <c r="I827"/>
  <c r="J827"/>
  <c r="U827"/>
  <c r="B828"/>
  <c r="H828"/>
  <c r="I828"/>
  <c r="J828"/>
  <c r="K828" s="1"/>
  <c r="U828"/>
  <c r="B829"/>
  <c r="F829" s="1"/>
  <c r="D829"/>
  <c r="E829"/>
  <c r="H829"/>
  <c r="I829"/>
  <c r="J829"/>
  <c r="K829" s="1"/>
  <c r="U829"/>
  <c r="B830"/>
  <c r="F830" s="1"/>
  <c r="D830"/>
  <c r="E830"/>
  <c r="H830"/>
  <c r="I830"/>
  <c r="J830"/>
  <c r="K830" s="1"/>
  <c r="U830"/>
  <c r="B831"/>
  <c r="D831" s="1"/>
  <c r="H831"/>
  <c r="I831"/>
  <c r="J831"/>
  <c r="K831" s="1"/>
  <c r="U831"/>
  <c r="B832"/>
  <c r="D832" s="1"/>
  <c r="H832"/>
  <c r="I832"/>
  <c r="J832"/>
  <c r="U832"/>
  <c r="B833"/>
  <c r="H833"/>
  <c r="I833"/>
  <c r="J833"/>
  <c r="K833" s="1"/>
  <c r="U833"/>
  <c r="B834"/>
  <c r="F834" s="1"/>
  <c r="D834"/>
  <c r="E834"/>
  <c r="H834"/>
  <c r="I834"/>
  <c r="J834"/>
  <c r="K834" s="1"/>
  <c r="U834"/>
  <c r="B835"/>
  <c r="E835" s="1"/>
  <c r="D835"/>
  <c r="F835"/>
  <c r="H835"/>
  <c r="I835"/>
  <c r="J835"/>
  <c r="K835" s="1"/>
  <c r="U835"/>
  <c r="B836"/>
  <c r="E836"/>
  <c r="H836"/>
  <c r="I836"/>
  <c r="J836"/>
  <c r="K836" s="1"/>
  <c r="M836" s="1"/>
  <c r="U836"/>
  <c r="B837"/>
  <c r="E837" s="1"/>
  <c r="H837"/>
  <c r="I837"/>
  <c r="J837"/>
  <c r="U837"/>
  <c r="B838"/>
  <c r="F838" s="1"/>
  <c r="D838"/>
  <c r="E838"/>
  <c r="H838"/>
  <c r="I838"/>
  <c r="J838"/>
  <c r="K838" s="1"/>
  <c r="U838"/>
  <c r="B839"/>
  <c r="H839"/>
  <c r="I839"/>
  <c r="J839"/>
  <c r="K839" s="1"/>
  <c r="M839" s="1"/>
  <c r="U839"/>
  <c r="B840"/>
  <c r="D840" s="1"/>
  <c r="H840"/>
  <c r="I840"/>
  <c r="J840"/>
  <c r="U840"/>
  <c r="B841"/>
  <c r="F841" s="1"/>
  <c r="E841"/>
  <c r="H841"/>
  <c r="I841"/>
  <c r="J841"/>
  <c r="K841" s="1"/>
  <c r="U841"/>
  <c r="B842"/>
  <c r="H842"/>
  <c r="I842"/>
  <c r="J842"/>
  <c r="K842" s="1"/>
  <c r="U842"/>
  <c r="B843"/>
  <c r="H843"/>
  <c r="I843"/>
  <c r="J843"/>
  <c r="K843" s="1"/>
  <c r="M843" s="1"/>
  <c r="U843"/>
  <c r="B844"/>
  <c r="E844" s="1"/>
  <c r="H844"/>
  <c r="I844"/>
  <c r="J844"/>
  <c r="K844" s="1"/>
  <c r="M844" s="1"/>
  <c r="U844"/>
  <c r="B845"/>
  <c r="E845" s="1"/>
  <c r="H845"/>
  <c r="I845"/>
  <c r="J845"/>
  <c r="U845"/>
  <c r="B846"/>
  <c r="F846" s="1"/>
  <c r="H846"/>
  <c r="I846"/>
  <c r="J846"/>
  <c r="K846" s="1"/>
  <c r="M846" s="1"/>
  <c r="U846"/>
  <c r="B847"/>
  <c r="H847"/>
  <c r="I847"/>
  <c r="J847"/>
  <c r="K847" s="1"/>
  <c r="M847" s="1"/>
  <c r="U847"/>
  <c r="B848"/>
  <c r="D848" s="1"/>
  <c r="E848"/>
  <c r="H848"/>
  <c r="I848"/>
  <c r="J848"/>
  <c r="U848"/>
  <c r="B849"/>
  <c r="F849" s="1"/>
  <c r="H849"/>
  <c r="I849"/>
  <c r="J849"/>
  <c r="U849"/>
  <c r="B850"/>
  <c r="F850" s="1"/>
  <c r="E850"/>
  <c r="H850"/>
  <c r="I850"/>
  <c r="J850"/>
  <c r="K850" s="1"/>
  <c r="U850"/>
  <c r="B851"/>
  <c r="E851" s="1"/>
  <c r="F851"/>
  <c r="H851"/>
  <c r="I851"/>
  <c r="J851"/>
  <c r="U851"/>
  <c r="B852"/>
  <c r="E852" s="1"/>
  <c r="H852"/>
  <c r="I852"/>
  <c r="J852"/>
  <c r="K852" s="1"/>
  <c r="M852" s="1"/>
  <c r="U852"/>
  <c r="B853"/>
  <c r="E853" s="1"/>
  <c r="F853"/>
  <c r="H853"/>
  <c r="I853"/>
  <c r="J853"/>
  <c r="U853"/>
  <c r="B854"/>
  <c r="F854" s="1"/>
  <c r="E854"/>
  <c r="H854"/>
  <c r="I854"/>
  <c r="J854"/>
  <c r="K854" s="1"/>
  <c r="U854"/>
  <c r="B855"/>
  <c r="H855"/>
  <c r="I855"/>
  <c r="J855"/>
  <c r="K855" s="1"/>
  <c r="M855" s="1"/>
  <c r="U855"/>
  <c r="B856"/>
  <c r="H856"/>
  <c r="I856"/>
  <c r="J856"/>
  <c r="U856"/>
  <c r="B857"/>
  <c r="F857" s="1"/>
  <c r="E857"/>
  <c r="H857"/>
  <c r="I857"/>
  <c r="J857"/>
  <c r="K857" s="1"/>
  <c r="U857"/>
  <c r="B858"/>
  <c r="D858" s="1"/>
  <c r="H858"/>
  <c r="I858"/>
  <c r="J858"/>
  <c r="K858" s="1"/>
  <c r="U858"/>
  <c r="B859"/>
  <c r="E859" s="1"/>
  <c r="H859"/>
  <c r="I859"/>
  <c r="J859"/>
  <c r="K859" s="1"/>
  <c r="U859"/>
  <c r="B860"/>
  <c r="E860" s="1"/>
  <c r="H860"/>
  <c r="I860"/>
  <c r="J860"/>
  <c r="K860" s="1"/>
  <c r="M860" s="1"/>
  <c r="U860"/>
  <c r="B861"/>
  <c r="E861" s="1"/>
  <c r="H861"/>
  <c r="I861"/>
  <c r="J861"/>
  <c r="U861"/>
  <c r="B862"/>
  <c r="F862" s="1"/>
  <c r="D862"/>
  <c r="E862"/>
  <c r="H862"/>
  <c r="I862"/>
  <c r="J862"/>
  <c r="K862" s="1"/>
  <c r="M862" s="1"/>
  <c r="U862"/>
  <c r="B863"/>
  <c r="H863"/>
  <c r="I863"/>
  <c r="J863"/>
  <c r="K863" s="1"/>
  <c r="M863" s="1"/>
  <c r="U863"/>
  <c r="B864"/>
  <c r="D864" s="1"/>
  <c r="H864"/>
  <c r="I864"/>
  <c r="J864"/>
  <c r="U864"/>
  <c r="B865"/>
  <c r="H865"/>
  <c r="I865"/>
  <c r="J865"/>
  <c r="K865" s="1"/>
  <c r="U865"/>
  <c r="B866"/>
  <c r="D866" s="1"/>
  <c r="E866"/>
  <c r="H866"/>
  <c r="I866"/>
  <c r="J866"/>
  <c r="K866" s="1"/>
  <c r="U866"/>
  <c r="B867"/>
  <c r="E867" s="1"/>
  <c r="H867"/>
  <c r="I867"/>
  <c r="J867"/>
  <c r="K867" s="1"/>
  <c r="M867" s="1"/>
  <c r="U867"/>
  <c r="B868"/>
  <c r="E868" s="1"/>
  <c r="H868"/>
  <c r="I868"/>
  <c r="J868"/>
  <c r="K868" s="1"/>
  <c r="M868" s="1"/>
  <c r="U868"/>
  <c r="B869"/>
  <c r="E869" s="1"/>
  <c r="F869"/>
  <c r="H869"/>
  <c r="I869"/>
  <c r="J869"/>
  <c r="U869"/>
  <c r="B870"/>
  <c r="F870" s="1"/>
  <c r="H870"/>
  <c r="I870"/>
  <c r="J870"/>
  <c r="K870" s="1"/>
  <c r="U870"/>
  <c r="B871"/>
  <c r="H871"/>
  <c r="I871"/>
  <c r="J871"/>
  <c r="K871" s="1"/>
  <c r="M871" s="1"/>
  <c r="U871"/>
  <c r="B872"/>
  <c r="D872" s="1"/>
  <c r="E872"/>
  <c r="F872"/>
  <c r="H872"/>
  <c r="I872"/>
  <c r="J872"/>
  <c r="U872"/>
  <c r="B873"/>
  <c r="F873" s="1"/>
  <c r="H873"/>
  <c r="I873"/>
  <c r="J873"/>
  <c r="U873"/>
  <c r="B874"/>
  <c r="D874"/>
  <c r="E874"/>
  <c r="F874"/>
  <c r="H874"/>
  <c r="I874"/>
  <c r="J874"/>
  <c r="K874" s="1"/>
  <c r="U874"/>
  <c r="B875"/>
  <c r="E875" s="1"/>
  <c r="D875"/>
  <c r="F875"/>
  <c r="H875"/>
  <c r="I875"/>
  <c r="J875"/>
  <c r="U875"/>
  <c r="B876"/>
  <c r="E876" s="1"/>
  <c r="H876"/>
  <c r="I876"/>
  <c r="J876"/>
  <c r="K876" s="1"/>
  <c r="M876" s="1"/>
  <c r="U876"/>
  <c r="B877"/>
  <c r="E877" s="1"/>
  <c r="H877"/>
  <c r="I877"/>
  <c r="J877"/>
  <c r="U877"/>
  <c r="B878"/>
  <c r="F878" s="1"/>
  <c r="H878"/>
  <c r="I878"/>
  <c r="J878"/>
  <c r="U878"/>
  <c r="B879"/>
  <c r="H879"/>
  <c r="I879"/>
  <c r="J879"/>
  <c r="K879" s="1"/>
  <c r="M879" s="1"/>
  <c r="U879"/>
  <c r="B880"/>
  <c r="D880" s="1"/>
  <c r="F880"/>
  <c r="H880"/>
  <c r="I880"/>
  <c r="J880"/>
  <c r="U880"/>
  <c r="B881"/>
  <c r="F881" s="1"/>
  <c r="H881"/>
  <c r="I881"/>
  <c r="J881"/>
  <c r="K881" s="1"/>
  <c r="U881"/>
  <c r="B882"/>
  <c r="H882"/>
  <c r="I882"/>
  <c r="J882"/>
  <c r="K882" s="1"/>
  <c r="U882"/>
  <c r="B883"/>
  <c r="H883"/>
  <c r="I883"/>
  <c r="J883"/>
  <c r="K883" s="1"/>
  <c r="U883"/>
  <c r="B884"/>
  <c r="E884" s="1"/>
  <c r="H884"/>
  <c r="I884"/>
  <c r="J884"/>
  <c r="K884" s="1"/>
  <c r="M884" s="1"/>
  <c r="U884"/>
  <c r="B885"/>
  <c r="H885"/>
  <c r="I885"/>
  <c r="J885"/>
  <c r="U885"/>
  <c r="B886"/>
  <c r="F886" s="1"/>
  <c r="D886"/>
  <c r="E886"/>
  <c r="H886"/>
  <c r="I886"/>
  <c r="J886"/>
  <c r="K886" s="1"/>
  <c r="U886"/>
  <c r="B887"/>
  <c r="H887"/>
  <c r="I887"/>
  <c r="J887"/>
  <c r="K887" s="1"/>
  <c r="M887" s="1"/>
  <c r="U887"/>
  <c r="B888"/>
  <c r="D888" s="1"/>
  <c r="E888"/>
  <c r="F888"/>
  <c r="H888"/>
  <c r="I888"/>
  <c r="J888"/>
  <c r="U888"/>
  <c r="B889"/>
  <c r="H889"/>
  <c r="I889"/>
  <c r="J889"/>
  <c r="K889" s="1"/>
  <c r="U889"/>
  <c r="B890"/>
  <c r="D890" s="1"/>
  <c r="H890"/>
  <c r="I890"/>
  <c r="J890"/>
  <c r="K890" s="1"/>
  <c r="U890"/>
  <c r="B891"/>
  <c r="E891" s="1"/>
  <c r="H891"/>
  <c r="I891"/>
  <c r="J891"/>
  <c r="K891" s="1"/>
  <c r="U891"/>
  <c r="B892"/>
  <c r="E892" s="1"/>
  <c r="H892"/>
  <c r="I892"/>
  <c r="J892"/>
  <c r="K892" s="1"/>
  <c r="M892" s="1"/>
  <c r="U892"/>
  <c r="B893"/>
  <c r="H893"/>
  <c r="I893"/>
  <c r="J893"/>
  <c r="U893"/>
  <c r="B894"/>
  <c r="E894" s="1"/>
  <c r="D894"/>
  <c r="F894"/>
  <c r="H894"/>
  <c r="I894"/>
  <c r="J894"/>
  <c r="K894" s="1"/>
  <c r="U894"/>
  <c r="B895"/>
  <c r="D895" s="1"/>
  <c r="H895"/>
  <c r="I895"/>
  <c r="J895"/>
  <c r="K895" s="1"/>
  <c r="M895" s="1"/>
  <c r="U895"/>
  <c r="B896"/>
  <c r="H896"/>
  <c r="I896"/>
  <c r="J896"/>
  <c r="K896" s="1"/>
  <c r="U896"/>
  <c r="B897"/>
  <c r="E897" s="1"/>
  <c r="H897"/>
  <c r="I897"/>
  <c r="J897"/>
  <c r="K897" s="1"/>
  <c r="U897"/>
  <c r="B898"/>
  <c r="H898"/>
  <c r="I898"/>
  <c r="J898"/>
  <c r="U898"/>
  <c r="B899"/>
  <c r="H899"/>
  <c r="I899"/>
  <c r="J899"/>
  <c r="K899" s="1"/>
  <c r="U899"/>
  <c r="B900"/>
  <c r="E900"/>
  <c r="H900"/>
  <c r="I900"/>
  <c r="J900"/>
  <c r="K900" s="1"/>
  <c r="M900" s="1"/>
  <c r="U900"/>
  <c r="B901"/>
  <c r="E901" s="1"/>
  <c r="H901"/>
  <c r="I901"/>
  <c r="J901"/>
  <c r="U901"/>
  <c r="B902"/>
  <c r="H902"/>
  <c r="I902"/>
  <c r="J902"/>
  <c r="K902" s="1"/>
  <c r="U902"/>
  <c r="B903"/>
  <c r="D903" s="1"/>
  <c r="H903"/>
  <c r="I903"/>
  <c r="J903"/>
  <c r="K903" s="1"/>
  <c r="M903" s="1"/>
  <c r="U903"/>
  <c r="B904"/>
  <c r="H904"/>
  <c r="I904"/>
  <c r="J904"/>
  <c r="K904" s="1"/>
  <c r="U904"/>
  <c r="B905"/>
  <c r="E905" s="1"/>
  <c r="H905"/>
  <c r="I905"/>
  <c r="J905"/>
  <c r="K905" s="1"/>
  <c r="U905"/>
  <c r="B906"/>
  <c r="E906" s="1"/>
  <c r="D906"/>
  <c r="F906"/>
  <c r="H906"/>
  <c r="I906"/>
  <c r="J906"/>
  <c r="U906"/>
  <c r="B907"/>
  <c r="E907" s="1"/>
  <c r="D907"/>
  <c r="H907"/>
  <c r="I907"/>
  <c r="J907"/>
  <c r="K907" s="1"/>
  <c r="U907"/>
  <c r="B908"/>
  <c r="E908" s="1"/>
  <c r="H908"/>
  <c r="I908"/>
  <c r="J908"/>
  <c r="K908" s="1"/>
  <c r="U908"/>
  <c r="B909"/>
  <c r="E909" s="1"/>
  <c r="H909"/>
  <c r="I909"/>
  <c r="J909"/>
  <c r="K909" s="1"/>
  <c r="U909"/>
  <c r="B910"/>
  <c r="F910" s="1"/>
  <c r="H910"/>
  <c r="I910"/>
  <c r="J910"/>
  <c r="U910"/>
  <c r="B911"/>
  <c r="D911" s="1"/>
  <c r="H911"/>
  <c r="I911"/>
  <c r="J911"/>
  <c r="K911" s="1"/>
  <c r="M911" s="1"/>
  <c r="U911"/>
  <c r="B912"/>
  <c r="H912"/>
  <c r="I912"/>
  <c r="J912"/>
  <c r="K912" s="1"/>
  <c r="U912"/>
  <c r="B913"/>
  <c r="H913"/>
  <c r="I913"/>
  <c r="J913"/>
  <c r="K913" s="1"/>
  <c r="U913"/>
  <c r="B914"/>
  <c r="H914"/>
  <c r="I914"/>
  <c r="J914"/>
  <c r="U914"/>
  <c r="B915"/>
  <c r="E915" s="1"/>
  <c r="H915"/>
  <c r="I915"/>
  <c r="J915"/>
  <c r="K915" s="1"/>
  <c r="U915"/>
  <c r="B916"/>
  <c r="E916" s="1"/>
  <c r="H916"/>
  <c r="I916"/>
  <c r="J916"/>
  <c r="K916" s="1"/>
  <c r="U916"/>
  <c r="B917"/>
  <c r="E917" s="1"/>
  <c r="H917"/>
  <c r="I917"/>
  <c r="J917"/>
  <c r="K917" s="1"/>
  <c r="U917"/>
  <c r="B918"/>
  <c r="F918" s="1"/>
  <c r="H918"/>
  <c r="I918"/>
  <c r="J918"/>
  <c r="K918" s="1"/>
  <c r="U918"/>
  <c r="B919"/>
  <c r="E919" s="1"/>
  <c r="H919"/>
  <c r="I919"/>
  <c r="J919"/>
  <c r="K919" s="1"/>
  <c r="M919" s="1"/>
  <c r="U919"/>
  <c r="B920"/>
  <c r="D920" s="1"/>
  <c r="F920"/>
  <c r="H920"/>
  <c r="I920"/>
  <c r="J920"/>
  <c r="U920"/>
  <c r="B921"/>
  <c r="D921" s="1"/>
  <c r="E921"/>
  <c r="F921"/>
  <c r="H921"/>
  <c r="I921"/>
  <c r="J921"/>
  <c r="K921" s="1"/>
  <c r="U921"/>
  <c r="B922"/>
  <c r="H922"/>
  <c r="I922"/>
  <c r="J922"/>
  <c r="K922" s="1"/>
  <c r="U922"/>
  <c r="B923"/>
  <c r="H923"/>
  <c r="I923"/>
  <c r="J923"/>
  <c r="K923" s="1"/>
  <c r="M923" s="1"/>
  <c r="U923"/>
  <c r="B924"/>
  <c r="E924" s="1"/>
  <c r="H924"/>
  <c r="I924"/>
  <c r="J924"/>
  <c r="U924"/>
  <c r="B925"/>
  <c r="E925" s="1"/>
  <c r="H925"/>
  <c r="I925"/>
  <c r="J925"/>
  <c r="K925" s="1"/>
  <c r="U925"/>
  <c r="B926"/>
  <c r="F926" s="1"/>
  <c r="D926"/>
  <c r="H926"/>
  <c r="I926"/>
  <c r="J926"/>
  <c r="K926" s="1"/>
  <c r="U926"/>
  <c r="B927"/>
  <c r="E927" s="1"/>
  <c r="H927"/>
  <c r="I927"/>
  <c r="J927"/>
  <c r="K927" s="1"/>
  <c r="M927" s="1"/>
  <c r="U927"/>
  <c r="B928"/>
  <c r="H928"/>
  <c r="I928"/>
  <c r="J928"/>
  <c r="K928" s="1"/>
  <c r="U928"/>
  <c r="B929"/>
  <c r="H929"/>
  <c r="I929"/>
  <c r="J929"/>
  <c r="K929" s="1"/>
  <c r="U929"/>
  <c r="B930"/>
  <c r="D930"/>
  <c r="E930"/>
  <c r="F930"/>
  <c r="H930"/>
  <c r="I930"/>
  <c r="J930"/>
  <c r="K930" s="1"/>
  <c r="U930"/>
  <c r="B931"/>
  <c r="E931" s="1"/>
  <c r="D931"/>
  <c r="H931"/>
  <c r="I931"/>
  <c r="J931"/>
  <c r="K931" s="1"/>
  <c r="U931"/>
  <c r="B932"/>
  <c r="H932"/>
  <c r="I932"/>
  <c r="J932"/>
  <c r="K932" s="1"/>
  <c r="M932" s="1"/>
  <c r="U932"/>
  <c r="B933"/>
  <c r="E933" s="1"/>
  <c r="H933"/>
  <c r="I933"/>
  <c r="J933"/>
  <c r="K933" s="1"/>
  <c r="U933"/>
  <c r="B934"/>
  <c r="F934" s="1"/>
  <c r="H934"/>
  <c r="I934"/>
  <c r="J934"/>
  <c r="K934" s="1"/>
  <c r="U934"/>
  <c r="B935"/>
  <c r="E935" s="1"/>
  <c r="H935"/>
  <c r="I935"/>
  <c r="J935"/>
  <c r="K935" s="1"/>
  <c r="M935" s="1"/>
  <c r="U935"/>
  <c r="B936"/>
  <c r="H936"/>
  <c r="I936"/>
  <c r="J936"/>
  <c r="U936"/>
  <c r="B937"/>
  <c r="H937"/>
  <c r="I937"/>
  <c r="J937"/>
  <c r="K937" s="1"/>
  <c r="U937"/>
  <c r="B938"/>
  <c r="E938" s="1"/>
  <c r="D938"/>
  <c r="F938"/>
  <c r="H938"/>
  <c r="I938"/>
  <c r="J938"/>
  <c r="K938" s="1"/>
  <c r="U938"/>
  <c r="B939"/>
  <c r="E939" s="1"/>
  <c r="H939"/>
  <c r="I939"/>
  <c r="J939"/>
  <c r="K939" s="1"/>
  <c r="U939"/>
  <c r="B940"/>
  <c r="D940" s="1"/>
  <c r="H940"/>
  <c r="I940"/>
  <c r="J940"/>
  <c r="U940"/>
  <c r="B941"/>
  <c r="E941" s="1"/>
  <c r="D941"/>
  <c r="F941"/>
  <c r="H941"/>
  <c r="I941"/>
  <c r="J941"/>
  <c r="K941" s="1"/>
  <c r="U941"/>
  <c r="B942"/>
  <c r="H942"/>
  <c r="I942"/>
  <c r="J942"/>
  <c r="U942"/>
  <c r="B943"/>
  <c r="E943" s="1"/>
  <c r="H943"/>
  <c r="I943"/>
  <c r="J943"/>
  <c r="K943" s="1"/>
  <c r="M943" s="1"/>
  <c r="U943"/>
  <c r="B944"/>
  <c r="D944" s="1"/>
  <c r="H944"/>
  <c r="I944"/>
  <c r="J944"/>
  <c r="U944"/>
  <c r="B945"/>
  <c r="E945" s="1"/>
  <c r="H945"/>
  <c r="I945"/>
  <c r="J945"/>
  <c r="K945" s="1"/>
  <c r="U945"/>
  <c r="B946"/>
  <c r="D946" s="1"/>
  <c r="H946"/>
  <c r="I946"/>
  <c r="J946"/>
  <c r="K946" s="1"/>
  <c r="U946"/>
  <c r="B947"/>
  <c r="E947" s="1"/>
  <c r="H947"/>
  <c r="I947"/>
  <c r="J947"/>
  <c r="K947" s="1"/>
  <c r="U947"/>
  <c r="B948"/>
  <c r="H948"/>
  <c r="I948"/>
  <c r="J948"/>
  <c r="K948" s="1"/>
  <c r="U948"/>
  <c r="B949"/>
  <c r="D949" s="1"/>
  <c r="H949"/>
  <c r="I949"/>
  <c r="J949"/>
  <c r="U949"/>
  <c r="B950"/>
  <c r="H950"/>
  <c r="I950"/>
  <c r="J950"/>
  <c r="K950" s="1"/>
  <c r="U950"/>
  <c r="B951"/>
  <c r="E951" s="1"/>
  <c r="H951"/>
  <c r="I951"/>
  <c r="J951"/>
  <c r="U951"/>
  <c r="B952"/>
  <c r="H952"/>
  <c r="I952"/>
  <c r="J952"/>
  <c r="K952" s="1"/>
  <c r="U952"/>
  <c r="B953"/>
  <c r="D953" s="1"/>
  <c r="H953"/>
  <c r="I953"/>
  <c r="J953"/>
  <c r="U953"/>
  <c r="B954"/>
  <c r="D954" s="1"/>
  <c r="H954"/>
  <c r="I954"/>
  <c r="J954"/>
  <c r="U954"/>
  <c r="B955"/>
  <c r="F955" s="1"/>
  <c r="H955"/>
  <c r="I955"/>
  <c r="J955"/>
  <c r="U955"/>
  <c r="B956"/>
  <c r="F956" s="1"/>
  <c r="D956"/>
  <c r="E956"/>
  <c r="H956"/>
  <c r="I956"/>
  <c r="J956"/>
  <c r="K956" s="1"/>
  <c r="M956" s="1"/>
  <c r="U956"/>
  <c r="B957"/>
  <c r="H957"/>
  <c r="I957"/>
  <c r="J957"/>
  <c r="K957" s="1"/>
  <c r="M957" s="1"/>
  <c r="U957"/>
  <c r="B958"/>
  <c r="D958" s="1"/>
  <c r="H958"/>
  <c r="I958"/>
  <c r="J958"/>
  <c r="U958"/>
  <c r="B959"/>
  <c r="H959"/>
  <c r="I959"/>
  <c r="J959"/>
  <c r="K959" s="1"/>
  <c r="U959"/>
  <c r="B960"/>
  <c r="E960" s="1"/>
  <c r="D960"/>
  <c r="F960"/>
  <c r="H960"/>
  <c r="I960"/>
  <c r="J960"/>
  <c r="K960" s="1"/>
  <c r="U960"/>
  <c r="B961"/>
  <c r="E961" s="1"/>
  <c r="D961"/>
  <c r="H961"/>
  <c r="I961"/>
  <c r="J961"/>
  <c r="K961" s="1"/>
  <c r="M961" s="1"/>
  <c r="U961"/>
  <c r="B962"/>
  <c r="D962" s="1"/>
  <c r="H962"/>
  <c r="I962"/>
  <c r="J962"/>
  <c r="K962" s="1"/>
  <c r="U962"/>
  <c r="B963"/>
  <c r="F963" s="1"/>
  <c r="H963"/>
  <c r="I963"/>
  <c r="J963"/>
  <c r="K963" s="1"/>
  <c r="U963"/>
  <c r="B964"/>
  <c r="F964" s="1"/>
  <c r="H964"/>
  <c r="I964"/>
  <c r="J964"/>
  <c r="K964" s="1"/>
  <c r="U964"/>
  <c r="B965"/>
  <c r="H965"/>
  <c r="I965"/>
  <c r="J965"/>
  <c r="K965" s="1"/>
  <c r="M965" s="1"/>
  <c r="U965"/>
  <c r="B966"/>
  <c r="D966" s="1"/>
  <c r="F966"/>
  <c r="H966"/>
  <c r="I966"/>
  <c r="J966"/>
  <c r="U966"/>
  <c r="B967"/>
  <c r="D967" s="1"/>
  <c r="H967"/>
  <c r="I967"/>
  <c r="J967"/>
  <c r="K967" s="1"/>
  <c r="U967"/>
  <c r="B968"/>
  <c r="D968" s="1"/>
  <c r="H968"/>
  <c r="I968"/>
  <c r="J968"/>
  <c r="K968" s="1"/>
  <c r="U968"/>
  <c r="B969"/>
  <c r="E969" s="1"/>
  <c r="H969"/>
  <c r="I969"/>
  <c r="J969"/>
  <c r="K969" s="1"/>
  <c r="U969"/>
  <c r="B970"/>
  <c r="D970" s="1"/>
  <c r="H970"/>
  <c r="I970"/>
  <c r="J970"/>
  <c r="K970" s="1"/>
  <c r="U970"/>
  <c r="B971"/>
  <c r="F971" s="1"/>
  <c r="H971"/>
  <c r="I971"/>
  <c r="J971"/>
  <c r="K971" s="1"/>
  <c r="U971"/>
  <c r="B972"/>
  <c r="F972" s="1"/>
  <c r="D972"/>
  <c r="E972"/>
  <c r="H972"/>
  <c r="I972"/>
  <c r="J972"/>
  <c r="K972" s="1"/>
  <c r="M972" s="1"/>
  <c r="U972"/>
  <c r="B973"/>
  <c r="H973"/>
  <c r="I973"/>
  <c r="J973"/>
  <c r="K973" s="1"/>
  <c r="M973" s="1"/>
  <c r="U973"/>
  <c r="B974"/>
  <c r="D974" s="1"/>
  <c r="H974"/>
  <c r="I974"/>
  <c r="J974"/>
  <c r="U974"/>
  <c r="B975"/>
  <c r="H975"/>
  <c r="I975"/>
  <c r="J975"/>
  <c r="K975" s="1"/>
  <c r="U975"/>
  <c r="B976"/>
  <c r="D976"/>
  <c r="E976"/>
  <c r="F976"/>
  <c r="H976"/>
  <c r="I976"/>
  <c r="J976"/>
  <c r="K976" s="1"/>
  <c r="U976"/>
  <c r="B977"/>
  <c r="E977" s="1"/>
  <c r="D977"/>
  <c r="F977"/>
  <c r="H977"/>
  <c r="I977"/>
  <c r="J977"/>
  <c r="K977" s="1"/>
  <c r="U977"/>
  <c r="B978"/>
  <c r="H978"/>
  <c r="I978"/>
  <c r="J978"/>
  <c r="K978" s="1"/>
  <c r="M978" s="1"/>
  <c r="U978"/>
  <c r="B979"/>
  <c r="F979" s="1"/>
  <c r="H979"/>
  <c r="I979"/>
  <c r="J979"/>
  <c r="K979" s="1"/>
  <c r="U979"/>
  <c r="B980"/>
  <c r="F980" s="1"/>
  <c r="E980"/>
  <c r="H980"/>
  <c r="I980"/>
  <c r="J980"/>
  <c r="K980" s="1"/>
  <c r="U980"/>
  <c r="B981"/>
  <c r="H981"/>
  <c r="I981"/>
  <c r="J981"/>
  <c r="K981" s="1"/>
  <c r="M981" s="1"/>
  <c r="U981"/>
  <c r="B982"/>
  <c r="H982"/>
  <c r="I982"/>
  <c r="J982"/>
  <c r="U982"/>
  <c r="B983"/>
  <c r="D983" s="1"/>
  <c r="E983"/>
  <c r="F983"/>
  <c r="H983"/>
  <c r="I983"/>
  <c r="J983"/>
  <c r="K983" s="1"/>
  <c r="U983"/>
  <c r="B984"/>
  <c r="F984" s="1"/>
  <c r="E984"/>
  <c r="H984"/>
  <c r="I984"/>
  <c r="J984"/>
  <c r="K984" s="1"/>
  <c r="U984"/>
  <c r="B985"/>
  <c r="E985" s="1"/>
  <c r="F985"/>
  <c r="H985"/>
  <c r="I985"/>
  <c r="J985"/>
  <c r="U985"/>
  <c r="B986"/>
  <c r="D986" s="1"/>
  <c r="E986"/>
  <c r="H986"/>
  <c r="I986"/>
  <c r="J986"/>
  <c r="U986"/>
  <c r="B987"/>
  <c r="F987" s="1"/>
  <c r="H987"/>
  <c r="I987"/>
  <c r="J987"/>
  <c r="U987"/>
  <c r="B988"/>
  <c r="H988"/>
  <c r="I988"/>
  <c r="J988"/>
  <c r="U988"/>
  <c r="B989"/>
  <c r="H989"/>
  <c r="I989"/>
  <c r="J989"/>
  <c r="K989" s="1"/>
  <c r="M989" s="1"/>
  <c r="U989"/>
  <c r="B990"/>
  <c r="D990" s="1"/>
  <c r="H990"/>
  <c r="I990"/>
  <c r="J990"/>
  <c r="U990"/>
  <c r="B991"/>
  <c r="D991" s="1"/>
  <c r="E991"/>
  <c r="F991"/>
  <c r="H991"/>
  <c r="I991"/>
  <c r="J991"/>
  <c r="K991" s="1"/>
  <c r="U991"/>
  <c r="B992"/>
  <c r="F992" s="1"/>
  <c r="E992"/>
  <c r="H992"/>
  <c r="I992"/>
  <c r="J992"/>
  <c r="K992" s="1"/>
  <c r="U992"/>
  <c r="B993"/>
  <c r="E993" s="1"/>
  <c r="D993"/>
  <c r="F993"/>
  <c r="H993"/>
  <c r="I993"/>
  <c r="J993"/>
  <c r="U993"/>
  <c r="B994"/>
  <c r="D994" s="1"/>
  <c r="H994"/>
  <c r="I994"/>
  <c r="J994"/>
  <c r="K994" s="1"/>
  <c r="U994"/>
  <c r="B995"/>
  <c r="F995" s="1"/>
  <c r="H995"/>
  <c r="I995"/>
  <c r="J995"/>
  <c r="K995" s="1"/>
  <c r="U995"/>
  <c r="B996"/>
  <c r="F996" s="1"/>
  <c r="E996"/>
  <c r="H996"/>
  <c r="I996"/>
  <c r="J996"/>
  <c r="K996" s="1"/>
  <c r="M996" s="1"/>
  <c r="U996"/>
  <c r="B997"/>
  <c r="H997"/>
  <c r="I997"/>
  <c r="J997"/>
  <c r="K997" s="1"/>
  <c r="M997" s="1"/>
  <c r="U997"/>
  <c r="B998"/>
  <c r="D998" s="1"/>
  <c r="H998"/>
  <c r="I998"/>
  <c r="J998"/>
  <c r="U998"/>
  <c r="B999"/>
  <c r="H999"/>
  <c r="I999"/>
  <c r="J999"/>
  <c r="K999" s="1"/>
  <c r="U999"/>
  <c r="B1000"/>
  <c r="H1000"/>
  <c r="I1000"/>
  <c r="J1000"/>
  <c r="K1000" s="1"/>
  <c r="U1000"/>
  <c r="B1001"/>
  <c r="H1001"/>
  <c r="I1001"/>
  <c r="J1001"/>
  <c r="K1001" s="1"/>
  <c r="U1001"/>
  <c r="B1002"/>
  <c r="D1002" s="1"/>
  <c r="H1002"/>
  <c r="I1002"/>
  <c r="J1002"/>
  <c r="K1002" s="1"/>
  <c r="U1002"/>
  <c r="B1003"/>
  <c r="F1003" s="1"/>
  <c r="H1003"/>
  <c r="I1003"/>
  <c r="J1003"/>
  <c r="K1003" s="1"/>
  <c r="U1003"/>
  <c r="B1004"/>
  <c r="H1004"/>
  <c r="I1004"/>
  <c r="J1004"/>
  <c r="U1004"/>
  <c r="B1005"/>
  <c r="H1005"/>
  <c r="I1005"/>
  <c r="J1005"/>
  <c r="K1005" s="1"/>
  <c r="M1005" s="1"/>
  <c r="U1005"/>
  <c r="B1006"/>
  <c r="D1006" s="1"/>
  <c r="E1006"/>
  <c r="H1006"/>
  <c r="I1006"/>
  <c r="J1006"/>
  <c r="U1006"/>
  <c r="B1007"/>
  <c r="D1007" s="1"/>
  <c r="H1007"/>
  <c r="I1007"/>
  <c r="J1007"/>
  <c r="K1007" s="1"/>
  <c r="U1007"/>
  <c r="B1008"/>
  <c r="D1008" s="1"/>
  <c r="E1008"/>
  <c r="F1008"/>
  <c r="H1008"/>
  <c r="I1008"/>
  <c r="J1008"/>
  <c r="K1008" s="1"/>
  <c r="U1008"/>
  <c r="B1009"/>
  <c r="H1009"/>
  <c r="I1009"/>
  <c r="J1009"/>
  <c r="K1009" s="1"/>
  <c r="U1009"/>
  <c r="B1010"/>
  <c r="D1010" s="1"/>
  <c r="H1010"/>
  <c r="I1010"/>
  <c r="J1010"/>
  <c r="K1010" s="1"/>
  <c r="U1010"/>
  <c r="B1011"/>
  <c r="H1011"/>
  <c r="I1011"/>
  <c r="J1011"/>
  <c r="K1011" s="1"/>
  <c r="U1011"/>
  <c r="B1012"/>
  <c r="D1012" s="1"/>
  <c r="F1012"/>
  <c r="H1012"/>
  <c r="I1012"/>
  <c r="J1012"/>
  <c r="K1012" s="1"/>
  <c r="U1012"/>
  <c r="B1013"/>
  <c r="H1013"/>
  <c r="I1013"/>
  <c r="J1013"/>
  <c r="K1013" s="1"/>
  <c r="M1013" s="1"/>
  <c r="U1013"/>
  <c r="B1014"/>
  <c r="D1014" s="1"/>
  <c r="F1014"/>
  <c r="H1014"/>
  <c r="I1014"/>
  <c r="J1014"/>
  <c r="U1014"/>
  <c r="B1015"/>
  <c r="D1015" s="1"/>
  <c r="E1015"/>
  <c r="F1015"/>
  <c r="H1015"/>
  <c r="I1015"/>
  <c r="J1015"/>
  <c r="K1015" s="1"/>
  <c r="U1015"/>
  <c r="B1016"/>
  <c r="H1016"/>
  <c r="I1016"/>
  <c r="J1016"/>
  <c r="K1016" s="1"/>
  <c r="U1016"/>
  <c r="B1017"/>
  <c r="H1017"/>
  <c r="I1017"/>
  <c r="J1017"/>
  <c r="K1017" s="1"/>
  <c r="U1017"/>
  <c r="B1018"/>
  <c r="D1018" s="1"/>
  <c r="E1018"/>
  <c r="H1018"/>
  <c r="I1018"/>
  <c r="J1018"/>
  <c r="U1018"/>
  <c r="B1019"/>
  <c r="D1019" s="1"/>
  <c r="H1019"/>
  <c r="I1019"/>
  <c r="J1019"/>
  <c r="K1019" s="1"/>
  <c r="U1019"/>
  <c r="B1020"/>
  <c r="D1020" s="1"/>
  <c r="H1020"/>
  <c r="I1020"/>
  <c r="J1020"/>
  <c r="K1020" s="1"/>
  <c r="U1020"/>
  <c r="B1021"/>
  <c r="H1021"/>
  <c r="I1021"/>
  <c r="J1021"/>
  <c r="K1021" s="1"/>
  <c r="M1021" s="1"/>
  <c r="U1021"/>
  <c r="B1022"/>
  <c r="D1022" s="1"/>
  <c r="E1022"/>
  <c r="F1022"/>
  <c r="H1022"/>
  <c r="I1022"/>
  <c r="J1022"/>
  <c r="U1022"/>
  <c r="B1023"/>
  <c r="H1023"/>
  <c r="I1023"/>
  <c r="J1023"/>
  <c r="K1023" s="1"/>
  <c r="M1023" s="1"/>
  <c r="U1023"/>
  <c r="B1024"/>
  <c r="F1024" s="1"/>
  <c r="D1024"/>
  <c r="H1024"/>
  <c r="I1024"/>
  <c r="J1024"/>
  <c r="K1024" s="1"/>
  <c r="U1024"/>
  <c r="B1025"/>
  <c r="E1025" s="1"/>
  <c r="H1025"/>
  <c r="I1025"/>
  <c r="J1025"/>
  <c r="K1025" s="1"/>
  <c r="M1025" s="1"/>
  <c r="U1025"/>
  <c r="B1026"/>
  <c r="E1026" s="1"/>
  <c r="H1026"/>
  <c r="I1026"/>
  <c r="J1026"/>
  <c r="K1026" s="1"/>
  <c r="U1026"/>
  <c r="B1027"/>
  <c r="D1027" s="1"/>
  <c r="H1027"/>
  <c r="I1027"/>
  <c r="J1027"/>
  <c r="K1027" s="1"/>
  <c r="U1027"/>
  <c r="B1028"/>
  <c r="F1028" s="1"/>
  <c r="E1028"/>
  <c r="H1028"/>
  <c r="I1028"/>
  <c r="J1028"/>
  <c r="K1028" s="1"/>
  <c r="U1028"/>
  <c r="B1029"/>
  <c r="H1029"/>
  <c r="I1029"/>
  <c r="J1029"/>
  <c r="K1029" s="1"/>
  <c r="M1029" s="1"/>
  <c r="U1029"/>
  <c r="B1030"/>
  <c r="H1030"/>
  <c r="I1030"/>
  <c r="J1030"/>
  <c r="U1030"/>
  <c r="B1031"/>
  <c r="H1031"/>
  <c r="I1031"/>
  <c r="J1031"/>
  <c r="K1031" s="1"/>
  <c r="M1031" s="1"/>
  <c r="U1031"/>
  <c r="B1032"/>
  <c r="H1032"/>
  <c r="I1032"/>
  <c r="J1032"/>
  <c r="K1032" s="1"/>
  <c r="M1032" s="1"/>
  <c r="U1032"/>
  <c r="B1033"/>
  <c r="D1033" s="1"/>
  <c r="H1033"/>
  <c r="I1033"/>
  <c r="J1033"/>
  <c r="K1033" s="1"/>
  <c r="U1033"/>
  <c r="B1034"/>
  <c r="E1034" s="1"/>
  <c r="H1034"/>
  <c r="I1034"/>
  <c r="J1034"/>
  <c r="K1034" s="1"/>
  <c r="U1034"/>
  <c r="B1035"/>
  <c r="D1035" s="1"/>
  <c r="H1035"/>
  <c r="I1035"/>
  <c r="J1035"/>
  <c r="K1035" s="1"/>
  <c r="U1035"/>
  <c r="B1036"/>
  <c r="H1036"/>
  <c r="I1036"/>
  <c r="J1036"/>
  <c r="K1036" s="1"/>
  <c r="U1036"/>
  <c r="B1037"/>
  <c r="F1037" s="1"/>
  <c r="H1037"/>
  <c r="I1037"/>
  <c r="J1037"/>
  <c r="K1037" s="1"/>
  <c r="U1037"/>
  <c r="B1038"/>
  <c r="H1038"/>
  <c r="I1038"/>
  <c r="J1038"/>
  <c r="K1038" s="1"/>
  <c r="U1038"/>
  <c r="B1039"/>
  <c r="D1039" s="1"/>
  <c r="E1039"/>
  <c r="F1039"/>
  <c r="H1039"/>
  <c r="I1039"/>
  <c r="J1039"/>
  <c r="K1039" s="1"/>
  <c r="M1039" s="1"/>
  <c r="U1039"/>
  <c r="B1040"/>
  <c r="F1040" s="1"/>
  <c r="E1040"/>
  <c r="H1040"/>
  <c r="I1040"/>
  <c r="J1040"/>
  <c r="K1040" s="1"/>
  <c r="U1040"/>
  <c r="B1041"/>
  <c r="E1041" s="1"/>
  <c r="H1041"/>
  <c r="I1041"/>
  <c r="J1041"/>
  <c r="K1041" s="1"/>
  <c r="M1041" s="1"/>
  <c r="U1041"/>
  <c r="B1042"/>
  <c r="E1042" s="1"/>
  <c r="H1042"/>
  <c r="I1042"/>
  <c r="J1042"/>
  <c r="K1042" s="1"/>
  <c r="M1042" s="1"/>
  <c r="U1042"/>
  <c r="B1043"/>
  <c r="E1043" s="1"/>
  <c r="D1043"/>
  <c r="F1043"/>
  <c r="H1043"/>
  <c r="I1043"/>
  <c r="J1043"/>
  <c r="K1043" s="1"/>
  <c r="U1043"/>
  <c r="B1044"/>
  <c r="D1044" s="1"/>
  <c r="H1044"/>
  <c r="I1044"/>
  <c r="J1044"/>
  <c r="K1044" s="1"/>
  <c r="U1044"/>
  <c r="B1045"/>
  <c r="H1045"/>
  <c r="I1045"/>
  <c r="J1045"/>
  <c r="K1045" s="1"/>
  <c r="U1045"/>
  <c r="B1046"/>
  <c r="D1046" s="1"/>
  <c r="H1046"/>
  <c r="I1046"/>
  <c r="J1046"/>
  <c r="K1046" s="1"/>
  <c r="U1046"/>
  <c r="B1047"/>
  <c r="H1047"/>
  <c r="I1047"/>
  <c r="J1047"/>
  <c r="K1047" s="1"/>
  <c r="M1047" s="1"/>
  <c r="U1047"/>
  <c r="B1048"/>
  <c r="F1048" s="1"/>
  <c r="D1048"/>
  <c r="E1048"/>
  <c r="H1048"/>
  <c r="I1048"/>
  <c r="J1048"/>
  <c r="K1048" s="1"/>
  <c r="U1048"/>
  <c r="B1049"/>
  <c r="E1049" s="1"/>
  <c r="F1049"/>
  <c r="H1049"/>
  <c r="I1049"/>
  <c r="J1049"/>
  <c r="K1049" s="1"/>
  <c r="M1049" s="1"/>
  <c r="U1049"/>
  <c r="B1050"/>
  <c r="E1050" s="1"/>
  <c r="H1050"/>
  <c r="I1050"/>
  <c r="J1050"/>
  <c r="U1050"/>
  <c r="B1051"/>
  <c r="E1051" s="1"/>
  <c r="H1051"/>
  <c r="I1051"/>
  <c r="J1051"/>
  <c r="K1051" s="1"/>
  <c r="U1051"/>
  <c r="B1052"/>
  <c r="E1052" s="1"/>
  <c r="H1052"/>
  <c r="I1052"/>
  <c r="J1052"/>
  <c r="U1052"/>
  <c r="B1053"/>
  <c r="E1053" s="1"/>
  <c r="H1053"/>
  <c r="I1053"/>
  <c r="J1053"/>
  <c r="K1053" s="1"/>
  <c r="U1053"/>
  <c r="B1054"/>
  <c r="D1054" s="1"/>
  <c r="F1054"/>
  <c r="H1054"/>
  <c r="I1054"/>
  <c r="J1054"/>
  <c r="K1054" s="1"/>
  <c r="U1054"/>
  <c r="B1055"/>
  <c r="D1055" s="1"/>
  <c r="H1055"/>
  <c r="I1055"/>
  <c r="J1055"/>
  <c r="K1055" s="1"/>
  <c r="M1055" s="1"/>
  <c r="U1055"/>
  <c r="B1056"/>
  <c r="H1056"/>
  <c r="I1056"/>
  <c r="J1056"/>
  <c r="K1056" s="1"/>
  <c r="U1056"/>
  <c r="B1057"/>
  <c r="E1057" s="1"/>
  <c r="H1057"/>
  <c r="I1057"/>
  <c r="J1057"/>
  <c r="K1057" s="1"/>
  <c r="M1057" s="1"/>
  <c r="U1057"/>
  <c r="B1058"/>
  <c r="E1058" s="1"/>
  <c r="H1058"/>
  <c r="I1058"/>
  <c r="J1058"/>
  <c r="U1058"/>
  <c r="B1059"/>
  <c r="E1059" s="1"/>
  <c r="H1059"/>
  <c r="I1059"/>
  <c r="J1059"/>
  <c r="K1059" s="1"/>
  <c r="U1059"/>
  <c r="B1060"/>
  <c r="D1060" s="1"/>
  <c r="F1060"/>
  <c r="H1060"/>
  <c r="I1060"/>
  <c r="J1060"/>
  <c r="K1060" s="1"/>
  <c r="U1060"/>
  <c r="B1061"/>
  <c r="F1061" s="1"/>
  <c r="H1061"/>
  <c r="I1061"/>
  <c r="J1061"/>
  <c r="K1061" s="1"/>
  <c r="U1061"/>
  <c r="B1062"/>
  <c r="D1062" s="1"/>
  <c r="E1062"/>
  <c r="F1062"/>
  <c r="H1062"/>
  <c r="I1062"/>
  <c r="J1062"/>
  <c r="K1062" s="1"/>
  <c r="U1062"/>
  <c r="B1063"/>
  <c r="D1063" s="1"/>
  <c r="H1063"/>
  <c r="I1063"/>
  <c r="J1063"/>
  <c r="K1063" s="1"/>
  <c r="M1063" s="1"/>
  <c r="U1063"/>
  <c r="B1064"/>
  <c r="F1064" s="1"/>
  <c r="D1064"/>
  <c r="E1064"/>
  <c r="H1064"/>
  <c r="I1064"/>
  <c r="J1064"/>
  <c r="K1064" s="1"/>
  <c r="U1064"/>
  <c r="B1065"/>
  <c r="E1065" s="1"/>
  <c r="H1065"/>
  <c r="I1065"/>
  <c r="J1065"/>
  <c r="K1065" s="1"/>
  <c r="M1065" s="1"/>
  <c r="U1065"/>
  <c r="B1066"/>
  <c r="E1066" s="1"/>
  <c r="H1066"/>
  <c r="I1066"/>
  <c r="J1066"/>
  <c r="K1066" s="1"/>
  <c r="U1066"/>
  <c r="B1067"/>
  <c r="E1067" s="1"/>
  <c r="D1067"/>
  <c r="H1067"/>
  <c r="I1067"/>
  <c r="J1067"/>
  <c r="K1067" s="1"/>
  <c r="U1067"/>
  <c r="B1068"/>
  <c r="D1068" s="1"/>
  <c r="H1068"/>
  <c r="I1068"/>
  <c r="J1068"/>
  <c r="K1068" s="1"/>
  <c r="U1068"/>
  <c r="B1069"/>
  <c r="F1069"/>
  <c r="H1069"/>
  <c r="I1069"/>
  <c r="J1069"/>
  <c r="K1069" s="1"/>
  <c r="U1069"/>
  <c r="B1070"/>
  <c r="D1070" s="1"/>
  <c r="F1070"/>
  <c r="H1070"/>
  <c r="I1070"/>
  <c r="J1070"/>
  <c r="K1070" s="1"/>
  <c r="U1070"/>
  <c r="B1071"/>
  <c r="D1071" s="1"/>
  <c r="H1071"/>
  <c r="I1071"/>
  <c r="J1071"/>
  <c r="K1071" s="1"/>
  <c r="M1071" s="1"/>
  <c r="U1071"/>
  <c r="B1072"/>
  <c r="D1072" s="1"/>
  <c r="H1072"/>
  <c r="I1072"/>
  <c r="J1072"/>
  <c r="K1072" s="1"/>
  <c r="U1072"/>
  <c r="B1073"/>
  <c r="E1073" s="1"/>
  <c r="H1073"/>
  <c r="I1073"/>
  <c r="J1073"/>
  <c r="K1073" s="1"/>
  <c r="M1073" s="1"/>
  <c r="U1073"/>
  <c r="B1074"/>
  <c r="E1074" s="1"/>
  <c r="H1074"/>
  <c r="I1074"/>
  <c r="J1074"/>
  <c r="K1074" s="1"/>
  <c r="U1074"/>
  <c r="B1075"/>
  <c r="E1075" s="1"/>
  <c r="H1075"/>
  <c r="I1075"/>
  <c r="J1075"/>
  <c r="K1075" s="1"/>
  <c r="U1075"/>
  <c r="B1076"/>
  <c r="H1076"/>
  <c r="I1076"/>
  <c r="J1076"/>
  <c r="U1076"/>
  <c r="B1077"/>
  <c r="D1077" s="1"/>
  <c r="E1077"/>
  <c r="F1077"/>
  <c r="H1077"/>
  <c r="I1077"/>
  <c r="J1077"/>
  <c r="U1077"/>
  <c r="B1078"/>
  <c r="D1078" s="1"/>
  <c r="H1078"/>
  <c r="I1078"/>
  <c r="J1078"/>
  <c r="K1078" s="1"/>
  <c r="M1078" s="1"/>
  <c r="U1078"/>
  <c r="B1079"/>
  <c r="E1079"/>
  <c r="H1079"/>
  <c r="I1079"/>
  <c r="J1079"/>
  <c r="K1079" s="1"/>
  <c r="U1079"/>
  <c r="B1080"/>
  <c r="H1080"/>
  <c r="I1080"/>
  <c r="J1080"/>
  <c r="K1080" s="1"/>
  <c r="U1080"/>
  <c r="B1081"/>
  <c r="F1081" s="1"/>
  <c r="D1081"/>
  <c r="E1081"/>
  <c r="H1081"/>
  <c r="I1081"/>
  <c r="J1081"/>
  <c r="K1081" s="1"/>
  <c r="M1081" s="1"/>
  <c r="U1081"/>
  <c r="B1082"/>
  <c r="E1082" s="1"/>
  <c r="H1082"/>
  <c r="I1082"/>
  <c r="J1082"/>
  <c r="K1082" s="1"/>
  <c r="M1082" s="1"/>
  <c r="U1082"/>
  <c r="B1083"/>
  <c r="H1083"/>
  <c r="I1083"/>
  <c r="J1083"/>
  <c r="K1083" s="1"/>
  <c r="M1083" s="1"/>
  <c r="U1083"/>
  <c r="B1084"/>
  <c r="D1084" s="1"/>
  <c r="H1084"/>
  <c r="I1084"/>
  <c r="J1084"/>
  <c r="U1084"/>
  <c r="B1085"/>
  <c r="D1085" s="1"/>
  <c r="H1085"/>
  <c r="I1085"/>
  <c r="J1085"/>
  <c r="U1085"/>
  <c r="B1086"/>
  <c r="D1086" s="1"/>
  <c r="H1086"/>
  <c r="I1086"/>
  <c r="J1086"/>
  <c r="K1086" s="1"/>
  <c r="M1086" s="1"/>
  <c r="U1086"/>
  <c r="B1087"/>
  <c r="D1087" s="1"/>
  <c r="H1087"/>
  <c r="I1087"/>
  <c r="J1087"/>
  <c r="K1087" s="1"/>
  <c r="U1087"/>
  <c r="B1088"/>
  <c r="H1088"/>
  <c r="I1088"/>
  <c r="J1088"/>
  <c r="K1088" s="1"/>
  <c r="U1088"/>
  <c r="B1089"/>
  <c r="H1089"/>
  <c r="I1089"/>
  <c r="J1089"/>
  <c r="K1089" s="1"/>
  <c r="M1089" s="1"/>
  <c r="U1089"/>
  <c r="B1090"/>
  <c r="D1090" s="1"/>
  <c r="H1090"/>
  <c r="I1090"/>
  <c r="J1090"/>
  <c r="K1090" s="1"/>
  <c r="M1090" s="1"/>
  <c r="U1090"/>
  <c r="B1091"/>
  <c r="F1091" s="1"/>
  <c r="E1091"/>
  <c r="H1091"/>
  <c r="I1091"/>
  <c r="J1091"/>
  <c r="K1091" s="1"/>
  <c r="M1091" s="1"/>
  <c r="U1091"/>
  <c r="B1092"/>
  <c r="D1092" s="1"/>
  <c r="H1092"/>
  <c r="I1092"/>
  <c r="J1092"/>
  <c r="U1092"/>
  <c r="B1093"/>
  <c r="D1093"/>
  <c r="E1093"/>
  <c r="F1093"/>
  <c r="H1093"/>
  <c r="I1093"/>
  <c r="J1093"/>
  <c r="U1093"/>
  <c r="B1094"/>
  <c r="D1094" s="1"/>
  <c r="H1094"/>
  <c r="I1094"/>
  <c r="J1094"/>
  <c r="K1094" s="1"/>
  <c r="M1094" s="1"/>
  <c r="U1094"/>
  <c r="B1095"/>
  <c r="E1095" s="1"/>
  <c r="H1095"/>
  <c r="I1095"/>
  <c r="J1095"/>
  <c r="K1095" s="1"/>
  <c r="U1095"/>
  <c r="B1096"/>
  <c r="E1096" s="1"/>
  <c r="H1096"/>
  <c r="I1096"/>
  <c r="J1096"/>
  <c r="K1096" s="1"/>
  <c r="U1096"/>
  <c r="B1097"/>
  <c r="F1097" s="1"/>
  <c r="D1097"/>
  <c r="H1097"/>
  <c r="I1097"/>
  <c r="J1097"/>
  <c r="K1097" s="1"/>
  <c r="M1097" s="1"/>
  <c r="U1097"/>
  <c r="B1098"/>
  <c r="E1098" s="1"/>
  <c r="F1098"/>
  <c r="H1098"/>
  <c r="I1098"/>
  <c r="J1098"/>
  <c r="K1098" s="1"/>
  <c r="M1098" s="1"/>
  <c r="U1098"/>
  <c r="B1099"/>
  <c r="F1099" s="1"/>
  <c r="H1099"/>
  <c r="I1099"/>
  <c r="J1099"/>
  <c r="K1099" s="1"/>
  <c r="M1099" s="1"/>
  <c r="U1099"/>
  <c r="B1100"/>
  <c r="D1100" s="1"/>
  <c r="H1100"/>
  <c r="I1100"/>
  <c r="J1100"/>
  <c r="U1100"/>
  <c r="B1101"/>
  <c r="F1101" s="1"/>
  <c r="H1101"/>
  <c r="I1101"/>
  <c r="J1101"/>
  <c r="U1101"/>
  <c r="B1102"/>
  <c r="D1102" s="1"/>
  <c r="H1102"/>
  <c r="I1102"/>
  <c r="J1102"/>
  <c r="K1102" s="1"/>
  <c r="M1102" s="1"/>
  <c r="U1102"/>
  <c r="B1103"/>
  <c r="D1103" s="1"/>
  <c r="F1103"/>
  <c r="H1103"/>
  <c r="I1103"/>
  <c r="J1103"/>
  <c r="K1103" s="1"/>
  <c r="U1103"/>
  <c r="B1104"/>
  <c r="E1104" s="1"/>
  <c r="H1104"/>
  <c r="I1104"/>
  <c r="J1104"/>
  <c r="K1104" s="1"/>
  <c r="U1104"/>
  <c r="B1105"/>
  <c r="F1105" s="1"/>
  <c r="E1105"/>
  <c r="H1105"/>
  <c r="I1105"/>
  <c r="J1105"/>
  <c r="K1105" s="1"/>
  <c r="M1105" s="1"/>
  <c r="U1105"/>
  <c r="B1106"/>
  <c r="H1106"/>
  <c r="I1106"/>
  <c r="J1106"/>
  <c r="K1106" s="1"/>
  <c r="M1106" s="1"/>
  <c r="U1106"/>
  <c r="B1107"/>
  <c r="H1107"/>
  <c r="I1107"/>
  <c r="J1107"/>
  <c r="K1107" s="1"/>
  <c r="M1107" s="1"/>
  <c r="U1107"/>
  <c r="B1108"/>
  <c r="D1108" s="1"/>
  <c r="H1108"/>
  <c r="I1108"/>
  <c r="J1108"/>
  <c r="U1108"/>
  <c r="B1109"/>
  <c r="D1109"/>
  <c r="H1109"/>
  <c r="I1109"/>
  <c r="J1109"/>
  <c r="U1109"/>
  <c r="B1110"/>
  <c r="D1110" s="1"/>
  <c r="H1110"/>
  <c r="I1110"/>
  <c r="J1110"/>
  <c r="K1110" s="1"/>
  <c r="M1110" s="1"/>
  <c r="U1110"/>
  <c r="B1111"/>
  <c r="D1111" s="1"/>
  <c r="F1111"/>
  <c r="H1111"/>
  <c r="I1111"/>
  <c r="J1111"/>
  <c r="K1111" s="1"/>
  <c r="U1111"/>
  <c r="B1112"/>
  <c r="H1112"/>
  <c r="I1112"/>
  <c r="J1112"/>
  <c r="K1112" s="1"/>
  <c r="U1112"/>
  <c r="B1113"/>
  <c r="H1113"/>
  <c r="I1113"/>
  <c r="J1113"/>
  <c r="K1113" s="1"/>
  <c r="M1113" s="1"/>
  <c r="U1113"/>
  <c r="B1114"/>
  <c r="D1114"/>
  <c r="H1114"/>
  <c r="I1114"/>
  <c r="J1114"/>
  <c r="K1114" s="1"/>
  <c r="M1114" s="1"/>
  <c r="U1114"/>
  <c r="B1115"/>
  <c r="F1115" s="1"/>
  <c r="H1115"/>
  <c r="I1115"/>
  <c r="J1115"/>
  <c r="K1115" s="1"/>
  <c r="U1115"/>
  <c r="B1116"/>
  <c r="H1116"/>
  <c r="I1116"/>
  <c r="J1116"/>
  <c r="K1116" s="1"/>
  <c r="U1116"/>
  <c r="B1117"/>
  <c r="D1117" s="1"/>
  <c r="E1117"/>
  <c r="H1117"/>
  <c r="I1117"/>
  <c r="J1117"/>
  <c r="U1117"/>
  <c r="B1118"/>
  <c r="D1118" s="1"/>
  <c r="H1118"/>
  <c r="I1118"/>
  <c r="J1118"/>
  <c r="K1118" s="1"/>
  <c r="M1118" s="1"/>
  <c r="U1118"/>
  <c r="B1119"/>
  <c r="D1119" s="1"/>
  <c r="F1119"/>
  <c r="H1119"/>
  <c r="I1119"/>
  <c r="J1119"/>
  <c r="K1119" s="1"/>
  <c r="U1119"/>
  <c r="B1120"/>
  <c r="H1120"/>
  <c r="I1120"/>
  <c r="J1120"/>
  <c r="K1120" s="1"/>
  <c r="U1120"/>
  <c r="B1121"/>
  <c r="H1121"/>
  <c r="I1121"/>
  <c r="J1121"/>
  <c r="K1121" s="1"/>
  <c r="M1121" s="1"/>
  <c r="U1121"/>
  <c r="B1122"/>
  <c r="D1122"/>
  <c r="H1122"/>
  <c r="I1122"/>
  <c r="J1122"/>
  <c r="K1122" s="1"/>
  <c r="M1122" s="1"/>
  <c r="U1122"/>
  <c r="B1123"/>
  <c r="F1123" s="1"/>
  <c r="H1123"/>
  <c r="I1123"/>
  <c r="J1123"/>
  <c r="K1123" s="1"/>
  <c r="U1123"/>
  <c r="B1124"/>
  <c r="H1124"/>
  <c r="I1124"/>
  <c r="J1124"/>
  <c r="K1124" s="1"/>
  <c r="U1124"/>
  <c r="B1125"/>
  <c r="E1125" s="1"/>
  <c r="H1125"/>
  <c r="I1125"/>
  <c r="J1125"/>
  <c r="U1125"/>
  <c r="B1126"/>
  <c r="D1126" s="1"/>
  <c r="H1126"/>
  <c r="I1126"/>
  <c r="J1126"/>
  <c r="K1126" s="1"/>
  <c r="M1126" s="1"/>
  <c r="U1126"/>
  <c r="B1127"/>
  <c r="H1127"/>
  <c r="I1127"/>
  <c r="J1127"/>
  <c r="K1127" s="1"/>
  <c r="U1127"/>
  <c r="B1128"/>
  <c r="D1128"/>
  <c r="H1128"/>
  <c r="I1128"/>
  <c r="J1128"/>
  <c r="K1128" s="1"/>
  <c r="U1128"/>
  <c r="B1129"/>
  <c r="D1129" s="1"/>
  <c r="H1129"/>
  <c r="I1129"/>
  <c r="J1129"/>
  <c r="K1129" s="1"/>
  <c r="M1129" s="1"/>
  <c r="U1129"/>
  <c r="B1130"/>
  <c r="E1130" s="1"/>
  <c r="H1130"/>
  <c r="I1130"/>
  <c r="J1130"/>
  <c r="K1130" s="1"/>
  <c r="M1130" s="1"/>
  <c r="U1130"/>
  <c r="B1131"/>
  <c r="F1131" s="1"/>
  <c r="H1131"/>
  <c r="I1131"/>
  <c r="J1131"/>
  <c r="K1131" s="1"/>
  <c r="M1131" s="1"/>
  <c r="U1131"/>
  <c r="B1132"/>
  <c r="H1132"/>
  <c r="I1132"/>
  <c r="J1132"/>
  <c r="K1132" s="1"/>
  <c r="U1132"/>
  <c r="B1133"/>
  <c r="D1133" s="1"/>
  <c r="E1133"/>
  <c r="F1133"/>
  <c r="H1133"/>
  <c r="I1133"/>
  <c r="J1133"/>
  <c r="U1133"/>
  <c r="B1134"/>
  <c r="D1134" s="1"/>
  <c r="H1134"/>
  <c r="I1134"/>
  <c r="J1134"/>
  <c r="K1134" s="1"/>
  <c r="M1134" s="1"/>
  <c r="U1134"/>
  <c r="B1135"/>
  <c r="D1135" s="1"/>
  <c r="E1135"/>
  <c r="F1135"/>
  <c r="H1135"/>
  <c r="I1135"/>
  <c r="J1135"/>
  <c r="K1135" s="1"/>
  <c r="U1135"/>
  <c r="B1136"/>
  <c r="E1136" s="1"/>
  <c r="F1136"/>
  <c r="H1136"/>
  <c r="I1136"/>
  <c r="J1136"/>
  <c r="U1136"/>
  <c r="B1137"/>
  <c r="D1137" s="1"/>
  <c r="H1137"/>
  <c r="I1137"/>
  <c r="J1137"/>
  <c r="K1137" s="1"/>
  <c r="M1137" s="1"/>
  <c r="U1137"/>
  <c r="B1138"/>
  <c r="E1138" s="1"/>
  <c r="H1138"/>
  <c r="I1138"/>
  <c r="J1138"/>
  <c r="K1138" s="1"/>
  <c r="M1138" s="1"/>
  <c r="U1138"/>
  <c r="B1139"/>
  <c r="D1139" s="1"/>
  <c r="H1139"/>
  <c r="I1139"/>
  <c r="J1139"/>
  <c r="K1139" s="1"/>
  <c r="M1139" s="1"/>
  <c r="U1139"/>
  <c r="B1140"/>
  <c r="D1140" s="1"/>
  <c r="H1140"/>
  <c r="I1140"/>
  <c r="J1140"/>
  <c r="U1140"/>
  <c r="B1141"/>
  <c r="F1141" s="1"/>
  <c r="D1141"/>
  <c r="E1141"/>
  <c r="H1141"/>
  <c r="I1141"/>
  <c r="J1141"/>
  <c r="K1141" s="1"/>
  <c r="U1141"/>
  <c r="B1142"/>
  <c r="H1142"/>
  <c r="I1142"/>
  <c r="J1142"/>
  <c r="K1142" s="1"/>
  <c r="M1142" s="1"/>
  <c r="U1142"/>
  <c r="B1143"/>
  <c r="D1143" s="1"/>
  <c r="H1143"/>
  <c r="I1143"/>
  <c r="J1143"/>
  <c r="U1143"/>
  <c r="B1144"/>
  <c r="E1144" s="1"/>
  <c r="D1144"/>
  <c r="H1144"/>
  <c r="I1144"/>
  <c r="J1144"/>
  <c r="K1144" s="1"/>
  <c r="U1144"/>
  <c r="B1145"/>
  <c r="F1145" s="1"/>
  <c r="H1145"/>
  <c r="I1145"/>
  <c r="J1145"/>
  <c r="K1145" s="1"/>
  <c r="M1145" s="1"/>
  <c r="U1145"/>
  <c r="B1146"/>
  <c r="E1146" s="1"/>
  <c r="D1146"/>
  <c r="H1146"/>
  <c r="I1146"/>
  <c r="J1146"/>
  <c r="K1146" s="1"/>
  <c r="M1146" s="1"/>
  <c r="U1146"/>
  <c r="B1147"/>
  <c r="D1147" s="1"/>
  <c r="E1147"/>
  <c r="F1147"/>
  <c r="H1147"/>
  <c r="I1147"/>
  <c r="J1147"/>
  <c r="K1147" s="1"/>
  <c r="U1147"/>
  <c r="B1148"/>
  <c r="D1148" s="1"/>
  <c r="H1148"/>
  <c r="I1148"/>
  <c r="J1148"/>
  <c r="K1148" s="1"/>
  <c r="U1148"/>
  <c r="B1149"/>
  <c r="F1149" s="1"/>
  <c r="D1149"/>
  <c r="H1149"/>
  <c r="I1149"/>
  <c r="J1149"/>
  <c r="K1149" s="1"/>
  <c r="U1149"/>
  <c r="B1150"/>
  <c r="H1150"/>
  <c r="I1150"/>
  <c r="J1150"/>
  <c r="K1150" s="1"/>
  <c r="M1150" s="1"/>
  <c r="U1150"/>
  <c r="B1151"/>
  <c r="D1151" s="1"/>
  <c r="E1151"/>
  <c r="H1151"/>
  <c r="I1151"/>
  <c r="J1151"/>
  <c r="U1151"/>
  <c r="B1152"/>
  <c r="E1152" s="1"/>
  <c r="F1152"/>
  <c r="H1152"/>
  <c r="I1152"/>
  <c r="J1152"/>
  <c r="K1152" s="1"/>
  <c r="U1152"/>
  <c r="B1153"/>
  <c r="D1153" s="1"/>
  <c r="E1153"/>
  <c r="F1153"/>
  <c r="H1153"/>
  <c r="I1153"/>
  <c r="J1153"/>
  <c r="K1153" s="1"/>
  <c r="M1153" s="1"/>
  <c r="U1153"/>
  <c r="B1154"/>
  <c r="E1154" s="1"/>
  <c r="H1154"/>
  <c r="I1154"/>
  <c r="J1154"/>
  <c r="K1154" s="1"/>
  <c r="M1154" s="1"/>
  <c r="U1154"/>
  <c r="B1155"/>
  <c r="D1155" s="1"/>
  <c r="F1155"/>
  <c r="H1155"/>
  <c r="I1155"/>
  <c r="J1155"/>
  <c r="K1155" s="1"/>
  <c r="M1155"/>
  <c r="U1155"/>
  <c r="B1156"/>
  <c r="D1156" s="1"/>
  <c r="H1156"/>
  <c r="I1156"/>
  <c r="J1156"/>
  <c r="K1156" s="1"/>
  <c r="U1156"/>
  <c r="B1157"/>
  <c r="F1157" s="1"/>
  <c r="D1157"/>
  <c r="H1157"/>
  <c r="I1157"/>
  <c r="J1157"/>
  <c r="K1157" s="1"/>
  <c r="M1157" s="1"/>
  <c r="U1157"/>
  <c r="B1158"/>
  <c r="H1158"/>
  <c r="I1158"/>
  <c r="J1158"/>
  <c r="K1158" s="1"/>
  <c r="M1158" s="1"/>
  <c r="U1158"/>
  <c r="B1159"/>
  <c r="D1159" s="1"/>
  <c r="E1159"/>
  <c r="H1159"/>
  <c r="I1159"/>
  <c r="J1159"/>
  <c r="U1159"/>
  <c r="B1160"/>
  <c r="E1160" s="1"/>
  <c r="H1160"/>
  <c r="I1160"/>
  <c r="J1160"/>
  <c r="K1160" s="1"/>
  <c r="U1160"/>
  <c r="B1161"/>
  <c r="E1161" s="1"/>
  <c r="H1161"/>
  <c r="I1161"/>
  <c r="J1161"/>
  <c r="K1161" s="1"/>
  <c r="M1161" s="1"/>
  <c r="U1161"/>
  <c r="B1162"/>
  <c r="E1162" s="1"/>
  <c r="H1162"/>
  <c r="I1162"/>
  <c r="J1162"/>
  <c r="K1162" s="1"/>
  <c r="M1162" s="1"/>
  <c r="U1162"/>
  <c r="B1163"/>
  <c r="D1163" s="1"/>
  <c r="E1163"/>
  <c r="H1163"/>
  <c r="I1163"/>
  <c r="J1163"/>
  <c r="K1163" s="1"/>
  <c r="U1163"/>
  <c r="B1164"/>
  <c r="D1164" s="1"/>
  <c r="H1164"/>
  <c r="I1164"/>
  <c r="J1164"/>
  <c r="U1164"/>
  <c r="B1165"/>
  <c r="F1165" s="1"/>
  <c r="E1165"/>
  <c r="H1165"/>
  <c r="I1165"/>
  <c r="J1165"/>
  <c r="K1165" s="1"/>
  <c r="U1165"/>
  <c r="B1166"/>
  <c r="F1166" s="1"/>
  <c r="H1166"/>
  <c r="I1166"/>
  <c r="J1166"/>
  <c r="K1166" s="1"/>
  <c r="M1166" s="1"/>
  <c r="U1166"/>
  <c r="B1167"/>
  <c r="D1167" s="1"/>
  <c r="H1167"/>
  <c r="I1167"/>
  <c r="J1167"/>
  <c r="U1167"/>
  <c r="B1168"/>
  <c r="E1168" s="1"/>
  <c r="F1168"/>
  <c r="H1168"/>
  <c r="I1168"/>
  <c r="J1168"/>
  <c r="K1168" s="1"/>
  <c r="U1168"/>
  <c r="B1169"/>
  <c r="D1169" s="1"/>
  <c r="H1169"/>
  <c r="I1169"/>
  <c r="J1169"/>
  <c r="K1169" s="1"/>
  <c r="M1169" s="1"/>
  <c r="U1169"/>
  <c r="B1170"/>
  <c r="E1170" s="1"/>
  <c r="H1170"/>
  <c r="I1170"/>
  <c r="J1170"/>
  <c r="K1170" s="1"/>
  <c r="M1170" s="1"/>
  <c r="O1170" s="1"/>
  <c r="U1170"/>
  <c r="B1171"/>
  <c r="D1171" s="1"/>
  <c r="H1171"/>
  <c r="I1171"/>
  <c r="J1171"/>
  <c r="K1171" s="1"/>
  <c r="U1171"/>
  <c r="B1172"/>
  <c r="D1172"/>
  <c r="H1172"/>
  <c r="I1172"/>
  <c r="J1172"/>
  <c r="K1172" s="1"/>
  <c r="U1172"/>
  <c r="B1173"/>
  <c r="F1173" s="1"/>
  <c r="H1173"/>
  <c r="I1173"/>
  <c r="J1173"/>
  <c r="K1173" s="1"/>
  <c r="U1173"/>
  <c r="B1174"/>
  <c r="F1174" s="1"/>
  <c r="H1174"/>
  <c r="I1174"/>
  <c r="J1174"/>
  <c r="K1174" s="1"/>
  <c r="M1174" s="1"/>
  <c r="U1174"/>
  <c r="B1175"/>
  <c r="D1175" s="1"/>
  <c r="E1175"/>
  <c r="H1175"/>
  <c r="I1175"/>
  <c r="J1175"/>
  <c r="U1175"/>
  <c r="B1176"/>
  <c r="E1176" s="1"/>
  <c r="F1176"/>
  <c r="H1176"/>
  <c r="I1176"/>
  <c r="J1176"/>
  <c r="K1176" s="1"/>
  <c r="U1176"/>
  <c r="B1177"/>
  <c r="D1177" s="1"/>
  <c r="F1177"/>
  <c r="H1177"/>
  <c r="I1177"/>
  <c r="J1177"/>
  <c r="K1177" s="1"/>
  <c r="U1177"/>
  <c r="B1178"/>
  <c r="E1178" s="1"/>
  <c r="D1178"/>
  <c r="F1178"/>
  <c r="H1178"/>
  <c r="I1178"/>
  <c r="J1178"/>
  <c r="K1178" s="1"/>
  <c r="M1178" s="1"/>
  <c r="U1178"/>
  <c r="B1179"/>
  <c r="D1179" s="1"/>
  <c r="H1179"/>
  <c r="I1179"/>
  <c r="J1179"/>
  <c r="K1179" s="1"/>
  <c r="U1179"/>
  <c r="B1180"/>
  <c r="D1180" s="1"/>
  <c r="H1180"/>
  <c r="I1180"/>
  <c r="J1180"/>
  <c r="K1180" s="1"/>
  <c r="U1180"/>
  <c r="B1181"/>
  <c r="F1181" s="1"/>
  <c r="H1181"/>
  <c r="I1181"/>
  <c r="J1181"/>
  <c r="K1181" s="1"/>
  <c r="U1181"/>
  <c r="B1182"/>
  <c r="F1182" s="1"/>
  <c r="H1182"/>
  <c r="I1182"/>
  <c r="J1182"/>
  <c r="K1182" s="1"/>
  <c r="M1182" s="1"/>
  <c r="U1182"/>
  <c r="B1183"/>
  <c r="D1183" s="1"/>
  <c r="E1183"/>
  <c r="H1183"/>
  <c r="I1183"/>
  <c r="J1183"/>
  <c r="U1183"/>
  <c r="B1184"/>
  <c r="E1184" s="1"/>
  <c r="D1184"/>
  <c r="H1184"/>
  <c r="I1184"/>
  <c r="J1184"/>
  <c r="U1184"/>
  <c r="B1185"/>
  <c r="E1185" s="1"/>
  <c r="D1185"/>
  <c r="F1185"/>
  <c r="H1185"/>
  <c r="I1185"/>
  <c r="J1185"/>
  <c r="K1185" s="1"/>
  <c r="U1185"/>
  <c r="B1186"/>
  <c r="E1186" s="1"/>
  <c r="D1186"/>
  <c r="H1186"/>
  <c r="I1186"/>
  <c r="J1186"/>
  <c r="K1186" s="1"/>
  <c r="M1186" s="1"/>
  <c r="U1186"/>
  <c r="B1187"/>
  <c r="D1187" s="1"/>
  <c r="E1187"/>
  <c r="H1187"/>
  <c r="I1187"/>
  <c r="J1187"/>
  <c r="K1187" s="1"/>
  <c r="U1187"/>
  <c r="B1188"/>
  <c r="D1188"/>
  <c r="H1188"/>
  <c r="I1188"/>
  <c r="J1188"/>
  <c r="K1188" s="1"/>
  <c r="U1188"/>
  <c r="B1189"/>
  <c r="F1189" s="1"/>
  <c r="D1189"/>
  <c r="H1189"/>
  <c r="I1189"/>
  <c r="J1189"/>
  <c r="K1189" s="1"/>
  <c r="U1189"/>
  <c r="B1190"/>
  <c r="F1190" s="1"/>
  <c r="H1190"/>
  <c r="I1190"/>
  <c r="J1190"/>
  <c r="K1190" s="1"/>
  <c r="M1190" s="1"/>
  <c r="U1190"/>
  <c r="B1191"/>
  <c r="D1191" s="1"/>
  <c r="H1191"/>
  <c r="I1191"/>
  <c r="J1191"/>
  <c r="U1191"/>
  <c r="B1192"/>
  <c r="E1192" s="1"/>
  <c r="H1192"/>
  <c r="I1192"/>
  <c r="J1192"/>
  <c r="K1192" s="1"/>
  <c r="U1192"/>
  <c r="B1193"/>
  <c r="E1193" s="1"/>
  <c r="H1193"/>
  <c r="I1193"/>
  <c r="J1193"/>
  <c r="K1193" s="1"/>
  <c r="U1193"/>
  <c r="B1194"/>
  <c r="E1194" s="1"/>
  <c r="H1194"/>
  <c r="I1194"/>
  <c r="J1194"/>
  <c r="K1194" s="1"/>
  <c r="M1194" s="1"/>
  <c r="U1194"/>
  <c r="B1195"/>
  <c r="D1195" s="1"/>
  <c r="E1195"/>
  <c r="H1195"/>
  <c r="I1195"/>
  <c r="J1195"/>
  <c r="K1195" s="1"/>
  <c r="U1195"/>
  <c r="B1196"/>
  <c r="D1196"/>
  <c r="H1196"/>
  <c r="I1196"/>
  <c r="J1196"/>
  <c r="K1196" s="1"/>
  <c r="U1196"/>
  <c r="B1197"/>
  <c r="F1197" s="1"/>
  <c r="D1197"/>
  <c r="H1197"/>
  <c r="I1197"/>
  <c r="J1197"/>
  <c r="K1197" s="1"/>
  <c r="U1197"/>
  <c r="B1198"/>
  <c r="F1198" s="1"/>
  <c r="H1198"/>
  <c r="I1198"/>
  <c r="J1198"/>
  <c r="K1198" s="1"/>
  <c r="M1198" s="1"/>
  <c r="U1198"/>
  <c r="B1199"/>
  <c r="D1199" s="1"/>
  <c r="H1199"/>
  <c r="I1199"/>
  <c r="J1199"/>
  <c r="U1199"/>
  <c r="B1200"/>
  <c r="E1200" s="1"/>
  <c r="D1200"/>
  <c r="H1200"/>
  <c r="I1200"/>
  <c r="J1200"/>
  <c r="K1200" s="1"/>
  <c r="U1200"/>
  <c r="B1201"/>
  <c r="E1201" s="1"/>
  <c r="D1201"/>
  <c r="H1201"/>
  <c r="I1201"/>
  <c r="J1201"/>
  <c r="K1201" s="1"/>
  <c r="M1201" s="1"/>
  <c r="U1201"/>
  <c r="B1202"/>
  <c r="E1202" s="1"/>
  <c r="H1202"/>
  <c r="I1202"/>
  <c r="J1202"/>
  <c r="K1202" s="1"/>
  <c r="M1202" s="1"/>
  <c r="U1202"/>
  <c r="B1203"/>
  <c r="D1203" s="1"/>
  <c r="H1203"/>
  <c r="I1203"/>
  <c r="J1203"/>
  <c r="K1203" s="1"/>
  <c r="U1203"/>
  <c r="B1204"/>
  <c r="D1204"/>
  <c r="H1204"/>
  <c r="I1204"/>
  <c r="J1204"/>
  <c r="K1204" s="1"/>
  <c r="U1204"/>
  <c r="B1205"/>
  <c r="F1205" s="1"/>
  <c r="H1205"/>
  <c r="I1205"/>
  <c r="J1205"/>
  <c r="K1205" s="1"/>
  <c r="U1205"/>
  <c r="B1206"/>
  <c r="F1206" s="1"/>
  <c r="H1206"/>
  <c r="I1206"/>
  <c r="J1206"/>
  <c r="K1206" s="1"/>
  <c r="M1206" s="1"/>
  <c r="U1206"/>
  <c r="B1207"/>
  <c r="D1207" s="1"/>
  <c r="H1207"/>
  <c r="I1207"/>
  <c r="J1207"/>
  <c r="U1207"/>
  <c r="B1208"/>
  <c r="E1208" s="1"/>
  <c r="H1208"/>
  <c r="I1208"/>
  <c r="J1208"/>
  <c r="K1208" s="1"/>
  <c r="U1208"/>
  <c r="B1209"/>
  <c r="E1209" s="1"/>
  <c r="H1209"/>
  <c r="I1209"/>
  <c r="J1209"/>
  <c r="K1209" s="1"/>
  <c r="M1209" s="1"/>
  <c r="U1209"/>
  <c r="B1210"/>
  <c r="E1210" s="1"/>
  <c r="H1210"/>
  <c r="I1210"/>
  <c r="J1210"/>
  <c r="K1210" s="1"/>
  <c r="M1210" s="1"/>
  <c r="U1210"/>
  <c r="B1211"/>
  <c r="D1211" s="1"/>
  <c r="H1211"/>
  <c r="I1211"/>
  <c r="J1211"/>
  <c r="K1211" s="1"/>
  <c r="U1211"/>
  <c r="B1212"/>
  <c r="E1212" s="1"/>
  <c r="F1212"/>
  <c r="H1212"/>
  <c r="I1212"/>
  <c r="J1212"/>
  <c r="K1212" s="1"/>
  <c r="U1212"/>
  <c r="B1213"/>
  <c r="F1213" s="1"/>
  <c r="D1213"/>
  <c r="E1213"/>
  <c r="H1213"/>
  <c r="I1213"/>
  <c r="J1213"/>
  <c r="K1213" s="1"/>
  <c r="M1213" s="1"/>
  <c r="U1213"/>
  <c r="B1214"/>
  <c r="E1214" s="1"/>
  <c r="H1214"/>
  <c r="I1214"/>
  <c r="J1214"/>
  <c r="K1214" s="1"/>
  <c r="M1214" s="1"/>
  <c r="U1214"/>
  <c r="B1215"/>
  <c r="D1215" s="1"/>
  <c r="E1215"/>
  <c r="H1215"/>
  <c r="I1215"/>
  <c r="J1215"/>
  <c r="K1215" s="1"/>
  <c r="U1215"/>
  <c r="B1216"/>
  <c r="E1216" s="1"/>
  <c r="H1216"/>
  <c r="I1216"/>
  <c r="J1216"/>
  <c r="K1216" s="1"/>
  <c r="U1216"/>
  <c r="B1217"/>
  <c r="D1217" s="1"/>
  <c r="H1217"/>
  <c r="I1217"/>
  <c r="J1217"/>
  <c r="K1217" s="1"/>
  <c r="U1217"/>
  <c r="B1218"/>
  <c r="E1218" s="1"/>
  <c r="H1218"/>
  <c r="I1218"/>
  <c r="J1218"/>
  <c r="K1218" s="1"/>
  <c r="M1218" s="1"/>
  <c r="U1218"/>
  <c r="B1219"/>
  <c r="D1219" s="1"/>
  <c r="H1219"/>
  <c r="I1219"/>
  <c r="J1219"/>
  <c r="K1219" s="1"/>
  <c r="M1219" s="1"/>
  <c r="U1219"/>
  <c r="B1220"/>
  <c r="E1220" s="1"/>
  <c r="F1220"/>
  <c r="H1220"/>
  <c r="I1220"/>
  <c r="J1220"/>
  <c r="K1220" s="1"/>
  <c r="U1220"/>
  <c r="B1221"/>
  <c r="F1221" s="1"/>
  <c r="D1221"/>
  <c r="H1221"/>
  <c r="I1221"/>
  <c r="J1221"/>
  <c r="K1221" s="1"/>
  <c r="U1221"/>
  <c r="B1222"/>
  <c r="E1222" s="1"/>
  <c r="H1222"/>
  <c r="I1222"/>
  <c r="J1222"/>
  <c r="K1222" s="1"/>
  <c r="M1222" s="1"/>
  <c r="U1222"/>
  <c r="B1223"/>
  <c r="D1223" s="1"/>
  <c r="H1223"/>
  <c r="I1223"/>
  <c r="J1223"/>
  <c r="K1223" s="1"/>
  <c r="U1223"/>
  <c r="B1224"/>
  <c r="E1224" s="1"/>
  <c r="H1224"/>
  <c r="I1224"/>
  <c r="J1224"/>
  <c r="K1224" s="1"/>
  <c r="U1224"/>
  <c r="B1225"/>
  <c r="F1225" s="1"/>
  <c r="D1225"/>
  <c r="E1225"/>
  <c r="H1225"/>
  <c r="I1225"/>
  <c r="J1225"/>
  <c r="K1225" s="1"/>
  <c r="U1225"/>
  <c r="B1226"/>
  <c r="E1226" s="1"/>
  <c r="H1226"/>
  <c r="I1226"/>
  <c r="J1226"/>
  <c r="K1226" s="1"/>
  <c r="M1226" s="1"/>
  <c r="U1226"/>
  <c r="B1227"/>
  <c r="D1227" s="1"/>
  <c r="H1227"/>
  <c r="I1227"/>
  <c r="J1227"/>
  <c r="K1227" s="1"/>
  <c r="U1227"/>
  <c r="B1228"/>
  <c r="D1228" s="1"/>
  <c r="H1228"/>
  <c r="I1228"/>
  <c r="J1228"/>
  <c r="K1228" s="1"/>
  <c r="U1228"/>
  <c r="B1229"/>
  <c r="F1229" s="1"/>
  <c r="E1229"/>
  <c r="H1229"/>
  <c r="I1229"/>
  <c r="J1229"/>
  <c r="K1229" s="1"/>
  <c r="U1229"/>
  <c r="B1230"/>
  <c r="E1230" s="1"/>
  <c r="D1230"/>
  <c r="H1230"/>
  <c r="I1230"/>
  <c r="J1230"/>
  <c r="K1230" s="1"/>
  <c r="M1230" s="1"/>
  <c r="U1230"/>
  <c r="B1231"/>
  <c r="H1231"/>
  <c r="I1231"/>
  <c r="J1231"/>
  <c r="K1231" s="1"/>
  <c r="U1231"/>
  <c r="B1232"/>
  <c r="E1232" s="1"/>
  <c r="H1232"/>
  <c r="I1232"/>
  <c r="J1232"/>
  <c r="K1232" s="1"/>
  <c r="U1232"/>
  <c r="B1233"/>
  <c r="E1233" s="1"/>
  <c r="H1233"/>
  <c r="I1233"/>
  <c r="J1233"/>
  <c r="K1233" s="1"/>
  <c r="U1233"/>
  <c r="B1234"/>
  <c r="E1234" s="1"/>
  <c r="H1234"/>
  <c r="I1234"/>
  <c r="J1234"/>
  <c r="K1234" s="1"/>
  <c r="M1234" s="1"/>
  <c r="U1234"/>
  <c r="B1235"/>
  <c r="D1235" s="1"/>
  <c r="H1235"/>
  <c r="I1235"/>
  <c r="J1235"/>
  <c r="K1235" s="1"/>
  <c r="U1235"/>
  <c r="B1236"/>
  <c r="F1236" s="1"/>
  <c r="E1236"/>
  <c r="H1236"/>
  <c r="I1236"/>
  <c r="J1236"/>
  <c r="K1236" s="1"/>
  <c r="U1236"/>
  <c r="B1237"/>
  <c r="F1237" s="1"/>
  <c r="D1237"/>
  <c r="H1237"/>
  <c r="I1237"/>
  <c r="J1237"/>
  <c r="K1237" s="1"/>
  <c r="U1237"/>
  <c r="B1238"/>
  <c r="E1238" s="1"/>
  <c r="H1238"/>
  <c r="I1238"/>
  <c r="J1238"/>
  <c r="K1238" s="1"/>
  <c r="M1238" s="1"/>
  <c r="U1238"/>
  <c r="B1239"/>
  <c r="E1239" s="1"/>
  <c r="H1239"/>
  <c r="I1239"/>
  <c r="J1239"/>
  <c r="K1239" s="1"/>
  <c r="M1239" s="1"/>
  <c r="U1239"/>
  <c r="B1240"/>
  <c r="E1240" s="1"/>
  <c r="H1240"/>
  <c r="I1240"/>
  <c r="J1240"/>
  <c r="K1240" s="1"/>
  <c r="U1240"/>
  <c r="B1241"/>
  <c r="F1241" s="1"/>
  <c r="E1241"/>
  <c r="H1241"/>
  <c r="I1241"/>
  <c r="J1241"/>
  <c r="K1241" s="1"/>
  <c r="U1241"/>
  <c r="B1242"/>
  <c r="E1242" s="1"/>
  <c r="H1242"/>
  <c r="I1242"/>
  <c r="J1242"/>
  <c r="K1242" s="1"/>
  <c r="M1242" s="1"/>
  <c r="U1242"/>
  <c r="B1243"/>
  <c r="D1243" s="1"/>
  <c r="H1243"/>
  <c r="I1243"/>
  <c r="J1243"/>
  <c r="K1243" s="1"/>
  <c r="U1243"/>
  <c r="B1244"/>
  <c r="D1244" s="1"/>
  <c r="F1244"/>
  <c r="H1244"/>
  <c r="I1244"/>
  <c r="J1244"/>
  <c r="U1244"/>
  <c r="B1245"/>
  <c r="F1245" s="1"/>
  <c r="E1245"/>
  <c r="H1245"/>
  <c r="I1245"/>
  <c r="J1245"/>
  <c r="K1245" s="1"/>
  <c r="U1245"/>
  <c r="B1246"/>
  <c r="E1246" s="1"/>
  <c r="H1246"/>
  <c r="I1246"/>
  <c r="J1246"/>
  <c r="K1246" s="1"/>
  <c r="M1246" s="1"/>
  <c r="U1246"/>
  <c r="B1247"/>
  <c r="D1247" s="1"/>
  <c r="H1247"/>
  <c r="I1247"/>
  <c r="J1247"/>
  <c r="K1247" s="1"/>
  <c r="U1247"/>
  <c r="B1248"/>
  <c r="D1248" s="1"/>
  <c r="E1248"/>
  <c r="H1248"/>
  <c r="I1248"/>
  <c r="J1248"/>
  <c r="U1248"/>
  <c r="B1249"/>
  <c r="E1249" s="1"/>
  <c r="H1249"/>
  <c r="I1249"/>
  <c r="J1249"/>
  <c r="K1249" s="1"/>
  <c r="U1249"/>
  <c r="B1250"/>
  <c r="E1250" s="1"/>
  <c r="D1250"/>
  <c r="H1250"/>
  <c r="I1250"/>
  <c r="J1250"/>
  <c r="K1250" s="1"/>
  <c r="M1250" s="1"/>
  <c r="U1250"/>
  <c r="B1251"/>
  <c r="D1251" s="1"/>
  <c r="H1251"/>
  <c r="I1251"/>
  <c r="J1251"/>
  <c r="K1251" s="1"/>
  <c r="M1251" s="1"/>
  <c r="U1251"/>
  <c r="B1252"/>
  <c r="F1252" s="1"/>
  <c r="D1252"/>
  <c r="E1252"/>
  <c r="H1252"/>
  <c r="I1252"/>
  <c r="J1252"/>
  <c r="K1252" s="1"/>
  <c r="U1252"/>
  <c r="B1253"/>
  <c r="F1253" s="1"/>
  <c r="H1253"/>
  <c r="I1253"/>
  <c r="J1253"/>
  <c r="K1253" s="1"/>
  <c r="U1253"/>
  <c r="B1254"/>
  <c r="E1254" s="1"/>
  <c r="H1254"/>
  <c r="I1254"/>
  <c r="J1254"/>
  <c r="K1254" s="1"/>
  <c r="M1254" s="1"/>
  <c r="U1254"/>
  <c r="B1255"/>
  <c r="D1255" s="1"/>
  <c r="H1255"/>
  <c r="I1255"/>
  <c r="J1255"/>
  <c r="K1255" s="1"/>
  <c r="M1255" s="1"/>
  <c r="U1255"/>
  <c r="B1256"/>
  <c r="F1256" s="1"/>
  <c r="H1256"/>
  <c r="I1256"/>
  <c r="J1256"/>
  <c r="K1256" s="1"/>
  <c r="U1256"/>
  <c r="B1257"/>
  <c r="E1257" s="1"/>
  <c r="F1257"/>
  <c r="H1257"/>
  <c r="I1257"/>
  <c r="J1257"/>
  <c r="U1257"/>
  <c r="B1258"/>
  <c r="E1258" s="1"/>
  <c r="F1258"/>
  <c r="H1258"/>
  <c r="I1258"/>
  <c r="J1258"/>
  <c r="K1258" s="1"/>
  <c r="U1258"/>
  <c r="B1259"/>
  <c r="D1259" s="1"/>
  <c r="F1259"/>
  <c r="H1259"/>
  <c r="I1259"/>
  <c r="J1259"/>
  <c r="K1259" s="1"/>
  <c r="M1259" s="1"/>
  <c r="U1259"/>
  <c r="B1260"/>
  <c r="D1260" s="1"/>
  <c r="F1260"/>
  <c r="H1260"/>
  <c r="I1260"/>
  <c r="J1260"/>
  <c r="K1260" s="1"/>
  <c r="M1260" s="1"/>
  <c r="U1260"/>
  <c r="B1261"/>
  <c r="F1261" s="1"/>
  <c r="H1261"/>
  <c r="I1261"/>
  <c r="J1261"/>
  <c r="K1261" s="1"/>
  <c r="M1261" s="1"/>
  <c r="U1261"/>
  <c r="B1262"/>
  <c r="E1262" s="1"/>
  <c r="H1262"/>
  <c r="I1262"/>
  <c r="J1262"/>
  <c r="K1262" s="1"/>
  <c r="U1262"/>
  <c r="B1263"/>
  <c r="D1263" s="1"/>
  <c r="F1263"/>
  <c r="H1263"/>
  <c r="I1263"/>
  <c r="J1263"/>
  <c r="U1263"/>
  <c r="B1264"/>
  <c r="E1264" s="1"/>
  <c r="H1264"/>
  <c r="I1264"/>
  <c r="J1264"/>
  <c r="K1264" s="1"/>
  <c r="U1264"/>
  <c r="B1265"/>
  <c r="F1265" s="1"/>
  <c r="E1265"/>
  <c r="H1265"/>
  <c r="I1265"/>
  <c r="J1265"/>
  <c r="K1265" s="1"/>
  <c r="U1265"/>
  <c r="B1266"/>
  <c r="D1266" s="1"/>
  <c r="H1266"/>
  <c r="I1266"/>
  <c r="J1266"/>
  <c r="K1266" s="1"/>
  <c r="M1266" s="1"/>
  <c r="U1266"/>
  <c r="B1267"/>
  <c r="D1267" s="1"/>
  <c r="H1267"/>
  <c r="I1267"/>
  <c r="J1267"/>
  <c r="K1267" s="1"/>
  <c r="M1267" s="1"/>
  <c r="U1267"/>
  <c r="B1268"/>
  <c r="H1268"/>
  <c r="I1268"/>
  <c r="J1268"/>
  <c r="K1268" s="1"/>
  <c r="U1268"/>
  <c r="B1269"/>
  <c r="H1269"/>
  <c r="I1269"/>
  <c r="J1269"/>
  <c r="K1269" s="1"/>
  <c r="U1269"/>
  <c r="B1270"/>
  <c r="D1270" s="1"/>
  <c r="F1270"/>
  <c r="H1270"/>
  <c r="I1270"/>
  <c r="J1270"/>
  <c r="U1270"/>
  <c r="B1271"/>
  <c r="F1271" s="1"/>
  <c r="H1271"/>
  <c r="I1271"/>
  <c r="J1271"/>
  <c r="K1271" s="1"/>
  <c r="U1271"/>
  <c r="B1272"/>
  <c r="E1272" s="1"/>
  <c r="H1272"/>
  <c r="I1272"/>
  <c r="J1272"/>
  <c r="K1272" s="1"/>
  <c r="M1272" s="1"/>
  <c r="U1272"/>
  <c r="B1273"/>
  <c r="D1273" s="1"/>
  <c r="F1273"/>
  <c r="H1273"/>
  <c r="I1273"/>
  <c r="J1273"/>
  <c r="K1273" s="1"/>
  <c r="M1273" s="1"/>
  <c r="U1273"/>
  <c r="B1274"/>
  <c r="F1274" s="1"/>
  <c r="H1274"/>
  <c r="I1274"/>
  <c r="J1274"/>
  <c r="K1274" s="1"/>
  <c r="U1274"/>
  <c r="B1275"/>
  <c r="D1275" s="1"/>
  <c r="H1275"/>
  <c r="I1275"/>
  <c r="J1275"/>
  <c r="K1275" s="1"/>
  <c r="U1275"/>
  <c r="B1276"/>
  <c r="D1276" s="1"/>
  <c r="H1276"/>
  <c r="I1276"/>
  <c r="J1276"/>
  <c r="K1276" s="1"/>
  <c r="M1276" s="1"/>
  <c r="U1276"/>
  <c r="B1277"/>
  <c r="H1277"/>
  <c r="I1277"/>
  <c r="J1277"/>
  <c r="K1277" s="1"/>
  <c r="U1277"/>
  <c r="B1278"/>
  <c r="D1278" s="1"/>
  <c r="H1278"/>
  <c r="I1278"/>
  <c r="J1278"/>
  <c r="U1278"/>
  <c r="B1279"/>
  <c r="F1279" s="1"/>
  <c r="D1279"/>
  <c r="H1279"/>
  <c r="I1279"/>
  <c r="J1279"/>
  <c r="K1279" s="1"/>
  <c r="U1279"/>
  <c r="B1280"/>
  <c r="E1280" s="1"/>
  <c r="H1280"/>
  <c r="I1280"/>
  <c r="J1280"/>
  <c r="K1280" s="1"/>
  <c r="M1280" s="1"/>
  <c r="U1280"/>
  <c r="B1281"/>
  <c r="D1281" s="1"/>
  <c r="H1281"/>
  <c r="I1281"/>
  <c r="J1281"/>
  <c r="K1281" s="1"/>
  <c r="M1281" s="1"/>
  <c r="U1281"/>
  <c r="B1282"/>
  <c r="F1282" s="1"/>
  <c r="H1282"/>
  <c r="I1282"/>
  <c r="J1282"/>
  <c r="K1282" s="1"/>
  <c r="U1282"/>
  <c r="B1283"/>
  <c r="D1283" s="1"/>
  <c r="H1283"/>
  <c r="I1283"/>
  <c r="J1283"/>
  <c r="K1283" s="1"/>
  <c r="U1283"/>
  <c r="B1284"/>
  <c r="D1284" s="1"/>
  <c r="H1284"/>
  <c r="I1284"/>
  <c r="J1284"/>
  <c r="K1284" s="1"/>
  <c r="U1284"/>
  <c r="B1285"/>
  <c r="H1285"/>
  <c r="I1285"/>
  <c r="J1285"/>
  <c r="K1285" s="1"/>
  <c r="U1285"/>
  <c r="B1286"/>
  <c r="D1286" s="1"/>
  <c r="H1286"/>
  <c r="I1286"/>
  <c r="J1286"/>
  <c r="U1286"/>
  <c r="B1287"/>
  <c r="F1287" s="1"/>
  <c r="H1287"/>
  <c r="I1287"/>
  <c r="J1287"/>
  <c r="K1287" s="1"/>
  <c r="U1287"/>
  <c r="B1288"/>
  <c r="E1288" s="1"/>
  <c r="D1288"/>
  <c r="F1288"/>
  <c r="H1288"/>
  <c r="I1288"/>
  <c r="J1288"/>
  <c r="K1288" s="1"/>
  <c r="M1288" s="1"/>
  <c r="U1288"/>
  <c r="B1289"/>
  <c r="D1289" s="1"/>
  <c r="H1289"/>
  <c r="I1289"/>
  <c r="J1289"/>
  <c r="K1289" s="1"/>
  <c r="M1289" s="1"/>
  <c r="U1289"/>
  <c r="B1290"/>
  <c r="F1290" s="1"/>
  <c r="H1290"/>
  <c r="I1290"/>
  <c r="J1290"/>
  <c r="K1290" s="1"/>
  <c r="U1290"/>
  <c r="B1291"/>
  <c r="D1291" s="1"/>
  <c r="H1291"/>
  <c r="I1291"/>
  <c r="J1291"/>
  <c r="K1291" s="1"/>
  <c r="U1291"/>
  <c r="B1292"/>
  <c r="D1292" s="1"/>
  <c r="H1292"/>
  <c r="I1292"/>
  <c r="J1292"/>
  <c r="U1292"/>
  <c r="B1293"/>
  <c r="H1293"/>
  <c r="I1293"/>
  <c r="J1293"/>
  <c r="K1293" s="1"/>
  <c r="U1293"/>
  <c r="B1294"/>
  <c r="D1294" s="1"/>
  <c r="F1294"/>
  <c r="H1294"/>
  <c r="I1294"/>
  <c r="J1294"/>
  <c r="U1294"/>
  <c r="B1295"/>
  <c r="F1295" s="1"/>
  <c r="D1295"/>
  <c r="H1295"/>
  <c r="I1295"/>
  <c r="J1295"/>
  <c r="K1295" s="1"/>
  <c r="U1295"/>
  <c r="B1296"/>
  <c r="E1296" s="1"/>
  <c r="D1296"/>
  <c r="H1296"/>
  <c r="I1296"/>
  <c r="J1296"/>
  <c r="K1296" s="1"/>
  <c r="M1296" s="1"/>
  <c r="U1296"/>
  <c r="B1297"/>
  <c r="D1297" s="1"/>
  <c r="H1297"/>
  <c r="I1297"/>
  <c r="J1297"/>
  <c r="K1297" s="1"/>
  <c r="M1297" s="1"/>
  <c r="U1297"/>
  <c r="B1298"/>
  <c r="F1298" s="1"/>
  <c r="H1298"/>
  <c r="I1298"/>
  <c r="J1298"/>
  <c r="K1298" s="1"/>
  <c r="U1298"/>
  <c r="B1299"/>
  <c r="E1299" s="1"/>
  <c r="H1299"/>
  <c r="I1299"/>
  <c r="J1299"/>
  <c r="K1299" s="1"/>
  <c r="U1299"/>
  <c r="B1300"/>
  <c r="D1300" s="1"/>
  <c r="E1300"/>
  <c r="H1300"/>
  <c r="I1300"/>
  <c r="J1300"/>
  <c r="K1300" s="1"/>
  <c r="M1300" s="1"/>
  <c r="U1300"/>
  <c r="B1301"/>
  <c r="H1301"/>
  <c r="I1301"/>
  <c r="J1301"/>
  <c r="K1301" s="1"/>
  <c r="U1301"/>
  <c r="B1302"/>
  <c r="D1302" s="1"/>
  <c r="H1302"/>
  <c r="I1302"/>
  <c r="J1302"/>
  <c r="U1302"/>
  <c r="B1303"/>
  <c r="F1303" s="1"/>
  <c r="H1303"/>
  <c r="I1303"/>
  <c r="J1303"/>
  <c r="K1303" s="1"/>
  <c r="U1303"/>
  <c r="B1304"/>
  <c r="E1304" s="1"/>
  <c r="H1304"/>
  <c r="I1304"/>
  <c r="J1304"/>
  <c r="K1304" s="1"/>
  <c r="M1304" s="1"/>
  <c r="U1304"/>
  <c r="B1305"/>
  <c r="D1305" s="1"/>
  <c r="H1305"/>
  <c r="I1305"/>
  <c r="J1305"/>
  <c r="K1305" s="1"/>
  <c r="M1305" s="1"/>
  <c r="U1305"/>
  <c r="B1306"/>
  <c r="F1306" s="1"/>
  <c r="H1306"/>
  <c r="I1306"/>
  <c r="J1306"/>
  <c r="K1306" s="1"/>
  <c r="U1306"/>
  <c r="B1307"/>
  <c r="F1307" s="1"/>
  <c r="E1307"/>
  <c r="H1307"/>
  <c r="I1307"/>
  <c r="J1307"/>
  <c r="K1307" s="1"/>
  <c r="U1307"/>
  <c r="B1308"/>
  <c r="D1308" s="1"/>
  <c r="H1308"/>
  <c r="I1308"/>
  <c r="J1308"/>
  <c r="K1308" s="1"/>
  <c r="U1308"/>
  <c r="B1309"/>
  <c r="H1309"/>
  <c r="I1309"/>
  <c r="J1309"/>
  <c r="K1309" s="1"/>
  <c r="U1309"/>
  <c r="B1310"/>
  <c r="D1310" s="1"/>
  <c r="E1310"/>
  <c r="H1310"/>
  <c r="I1310"/>
  <c r="J1310"/>
  <c r="U1310"/>
  <c r="B1311"/>
  <c r="F1311" s="1"/>
  <c r="H1311"/>
  <c r="I1311"/>
  <c r="J1311"/>
  <c r="K1311" s="1"/>
  <c r="U1311"/>
  <c r="B1312"/>
  <c r="E1312" s="1"/>
  <c r="H1312"/>
  <c r="I1312"/>
  <c r="J1312"/>
  <c r="K1312" s="1"/>
  <c r="M1312" s="1"/>
  <c r="U1312"/>
  <c r="B1313"/>
  <c r="D1313" s="1"/>
  <c r="H1313"/>
  <c r="I1313"/>
  <c r="J1313"/>
  <c r="K1313" s="1"/>
  <c r="M1313" s="1"/>
  <c r="U1313"/>
  <c r="B1314"/>
  <c r="F1314" s="1"/>
  <c r="H1314"/>
  <c r="I1314"/>
  <c r="J1314"/>
  <c r="K1314" s="1"/>
  <c r="U1314"/>
  <c r="B1315"/>
  <c r="F1315" s="1"/>
  <c r="E1315"/>
  <c r="H1315"/>
  <c r="I1315"/>
  <c r="J1315"/>
  <c r="K1315" s="1"/>
  <c r="U1315"/>
  <c r="B1316"/>
  <c r="D1316" s="1"/>
  <c r="H1316"/>
  <c r="I1316"/>
  <c r="J1316"/>
  <c r="K1316" s="1"/>
  <c r="M1316" s="1"/>
  <c r="U1316"/>
  <c r="B1317"/>
  <c r="H1317"/>
  <c r="I1317"/>
  <c r="J1317"/>
  <c r="K1317" s="1"/>
  <c r="U1317"/>
  <c r="B1318"/>
  <c r="D1318" s="1"/>
  <c r="H1318"/>
  <c r="I1318"/>
  <c r="J1318"/>
  <c r="U1318"/>
  <c r="B1319"/>
  <c r="F1319" s="1"/>
  <c r="E1319"/>
  <c r="H1319"/>
  <c r="I1319"/>
  <c r="J1319"/>
  <c r="K1319" s="1"/>
  <c r="U1319"/>
  <c r="B1320"/>
  <c r="E1320" s="1"/>
  <c r="D1320"/>
  <c r="F1320"/>
  <c r="H1320"/>
  <c r="I1320"/>
  <c r="J1320"/>
  <c r="K1320" s="1"/>
  <c r="M1320" s="1"/>
  <c r="U1320"/>
  <c r="B1321"/>
  <c r="D1321" s="1"/>
  <c r="H1321"/>
  <c r="I1321"/>
  <c r="J1321"/>
  <c r="K1321" s="1"/>
  <c r="M1321" s="1"/>
  <c r="U1321"/>
  <c r="B1322"/>
  <c r="F1322" s="1"/>
  <c r="E1322"/>
  <c r="H1322"/>
  <c r="I1322"/>
  <c r="J1322"/>
  <c r="K1322" s="1"/>
  <c r="U1322"/>
  <c r="B1323"/>
  <c r="E1323" s="1"/>
  <c r="D1323"/>
  <c r="H1323"/>
  <c r="I1323"/>
  <c r="J1323"/>
  <c r="K1323" s="1"/>
  <c r="U1323"/>
  <c r="B1324"/>
  <c r="D1324" s="1"/>
  <c r="H1324"/>
  <c r="I1324"/>
  <c r="J1324"/>
  <c r="K1324" s="1"/>
  <c r="M1324" s="1"/>
  <c r="U1324"/>
  <c r="B1325"/>
  <c r="H1325"/>
  <c r="I1325"/>
  <c r="J1325"/>
  <c r="K1325" s="1"/>
  <c r="U1325"/>
  <c r="B1326"/>
  <c r="D1326" s="1"/>
  <c r="E1326"/>
  <c r="F1326"/>
  <c r="H1326"/>
  <c r="I1326"/>
  <c r="J1326"/>
  <c r="U1326"/>
  <c r="B1327"/>
  <c r="F1327" s="1"/>
  <c r="H1327"/>
  <c r="I1327"/>
  <c r="J1327"/>
  <c r="K1327" s="1"/>
  <c r="U1327"/>
  <c r="B1328"/>
  <c r="E1328" s="1"/>
  <c r="H1328"/>
  <c r="I1328"/>
  <c r="J1328"/>
  <c r="K1328" s="1"/>
  <c r="M1328" s="1"/>
  <c r="U1328"/>
  <c r="B1329"/>
  <c r="D1329" s="1"/>
  <c r="H1329"/>
  <c r="I1329"/>
  <c r="J1329"/>
  <c r="K1329" s="1"/>
  <c r="M1329" s="1"/>
  <c r="U1329"/>
  <c r="B1330"/>
  <c r="F1330" s="1"/>
  <c r="H1330"/>
  <c r="I1330"/>
  <c r="J1330"/>
  <c r="K1330" s="1"/>
  <c r="U1330"/>
  <c r="B1331"/>
  <c r="E1331" s="1"/>
  <c r="H1331"/>
  <c r="I1331"/>
  <c r="J1331"/>
  <c r="K1331" s="1"/>
  <c r="U1331"/>
  <c r="B1332"/>
  <c r="D1332" s="1"/>
  <c r="H1332"/>
  <c r="I1332"/>
  <c r="J1332"/>
  <c r="K1332" s="1"/>
  <c r="M1332" s="1"/>
  <c r="U1332"/>
  <c r="B1333"/>
  <c r="H1333"/>
  <c r="I1333"/>
  <c r="J1333"/>
  <c r="K1333" s="1"/>
  <c r="U1333"/>
  <c r="B1334"/>
  <c r="D1334" s="1"/>
  <c r="H1334"/>
  <c r="I1334"/>
  <c r="J1334"/>
  <c r="U1334"/>
  <c r="B1335"/>
  <c r="F1335" s="1"/>
  <c r="E1335"/>
  <c r="H1335"/>
  <c r="I1335"/>
  <c r="J1335"/>
  <c r="K1335" s="1"/>
  <c r="U1335"/>
  <c r="B1336"/>
  <c r="E1336" s="1"/>
  <c r="F1336"/>
  <c r="H1336"/>
  <c r="I1336"/>
  <c r="J1336"/>
  <c r="K1336" s="1"/>
  <c r="M1336" s="1"/>
  <c r="U1336"/>
  <c r="B1337"/>
  <c r="F1337"/>
  <c r="H1337"/>
  <c r="I1337"/>
  <c r="J1337"/>
  <c r="K1337" s="1"/>
  <c r="M1337" s="1"/>
  <c r="U1337"/>
  <c r="B1338"/>
  <c r="F1338" s="1"/>
  <c r="H1338"/>
  <c r="I1338"/>
  <c r="J1338"/>
  <c r="U1338"/>
  <c r="B1339"/>
  <c r="D1339" s="1"/>
  <c r="H1339"/>
  <c r="I1339"/>
  <c r="J1339"/>
  <c r="K1339" s="1"/>
  <c r="U1339"/>
  <c r="B1340"/>
  <c r="D1340" s="1"/>
  <c r="H1340"/>
  <c r="I1340"/>
  <c r="J1340"/>
  <c r="K1340" s="1"/>
  <c r="M1340" s="1"/>
  <c r="U1340"/>
  <c r="B1341"/>
  <c r="F1341" s="1"/>
  <c r="H1341"/>
  <c r="I1341"/>
  <c r="J1341"/>
  <c r="K1341" s="1"/>
  <c r="U1341"/>
  <c r="B1342"/>
  <c r="D1342" s="1"/>
  <c r="F1342"/>
  <c r="H1342"/>
  <c r="I1342"/>
  <c r="J1342"/>
  <c r="U1342"/>
  <c r="B1343"/>
  <c r="F1343" s="1"/>
  <c r="E1343"/>
  <c r="H1343"/>
  <c r="I1343"/>
  <c r="J1343"/>
  <c r="K1343" s="1"/>
  <c r="U1343"/>
  <c r="B1344"/>
  <c r="E1344" s="1"/>
  <c r="F1344"/>
  <c r="H1344"/>
  <c r="I1344"/>
  <c r="J1344"/>
  <c r="K1344" s="1"/>
  <c r="M1344" s="1"/>
  <c r="U1344"/>
  <c r="B1345"/>
  <c r="F1345" s="1"/>
  <c r="H1345"/>
  <c r="I1345"/>
  <c r="J1345"/>
  <c r="K1345" s="1"/>
  <c r="M1345" s="1"/>
  <c r="U1345"/>
  <c r="B1346"/>
  <c r="F1346" s="1"/>
  <c r="H1346"/>
  <c r="I1346"/>
  <c r="J1346"/>
  <c r="U1346"/>
  <c r="B1347"/>
  <c r="D1347" s="1"/>
  <c r="H1347"/>
  <c r="I1347"/>
  <c r="J1347"/>
  <c r="K1347" s="1"/>
  <c r="U1347"/>
  <c r="B1348"/>
  <c r="D1348" s="1"/>
  <c r="H1348"/>
  <c r="I1348"/>
  <c r="J1348"/>
  <c r="U1348"/>
  <c r="B1349"/>
  <c r="F1349" s="1"/>
  <c r="H1349"/>
  <c r="I1349"/>
  <c r="J1349"/>
  <c r="K1349" s="1"/>
  <c r="U1349"/>
  <c r="B1350"/>
  <c r="D1350" s="1"/>
  <c r="H1350"/>
  <c r="I1350"/>
  <c r="J1350"/>
  <c r="U1350"/>
  <c r="B1351"/>
  <c r="F1351" s="1"/>
  <c r="D1351"/>
  <c r="H1351"/>
  <c r="I1351"/>
  <c r="J1351"/>
  <c r="K1351" s="1"/>
  <c r="U1351"/>
  <c r="B1352"/>
  <c r="E1352" s="1"/>
  <c r="D1352"/>
  <c r="H1352"/>
  <c r="I1352"/>
  <c r="J1352"/>
  <c r="K1352" s="1"/>
  <c r="M1352" s="1"/>
  <c r="U1352"/>
  <c r="B1353"/>
  <c r="F1353" s="1"/>
  <c r="H1353"/>
  <c r="I1353"/>
  <c r="J1353"/>
  <c r="K1353" s="1"/>
  <c r="M1353" s="1"/>
  <c r="U1353"/>
  <c r="B1354"/>
  <c r="E1354" s="1"/>
  <c r="H1354"/>
  <c r="I1354"/>
  <c r="J1354"/>
  <c r="K1354" s="1"/>
  <c r="U1354"/>
  <c r="B1355"/>
  <c r="E1355" s="1"/>
  <c r="H1355"/>
  <c r="I1355"/>
  <c r="J1355"/>
  <c r="U1355"/>
  <c r="B1356"/>
  <c r="D1356" s="1"/>
  <c r="H1356"/>
  <c r="I1356"/>
  <c r="J1356"/>
  <c r="K1356" s="1"/>
  <c r="U1356"/>
  <c r="B1357"/>
  <c r="F1357" s="1"/>
  <c r="H1357"/>
  <c r="I1357"/>
  <c r="J1357"/>
  <c r="K1357" s="1"/>
  <c r="U1357"/>
  <c r="B1358"/>
  <c r="D1358" s="1"/>
  <c r="H1358"/>
  <c r="I1358"/>
  <c r="J1358"/>
  <c r="U1358"/>
  <c r="B1359"/>
  <c r="F1359" s="1"/>
  <c r="D1359"/>
  <c r="H1359"/>
  <c r="I1359"/>
  <c r="J1359"/>
  <c r="K1359" s="1"/>
  <c r="U1359"/>
  <c r="B1360"/>
  <c r="E1360" s="1"/>
  <c r="F1360"/>
  <c r="H1360"/>
  <c r="I1360"/>
  <c r="J1360"/>
  <c r="K1360" s="1"/>
  <c r="M1360" s="1"/>
  <c r="U1360"/>
  <c r="B1361"/>
  <c r="F1361"/>
  <c r="H1361"/>
  <c r="I1361"/>
  <c r="J1361"/>
  <c r="K1361" s="1"/>
  <c r="M1361" s="1"/>
  <c r="U1361"/>
  <c r="B1362"/>
  <c r="E1362" s="1"/>
  <c r="H1362"/>
  <c r="I1362"/>
  <c r="J1362"/>
  <c r="K1362" s="1"/>
  <c r="U1362"/>
  <c r="B1363"/>
  <c r="D1363" s="1"/>
  <c r="H1363"/>
  <c r="I1363"/>
  <c r="J1363"/>
  <c r="U1363"/>
  <c r="B1364"/>
  <c r="D1364" s="1"/>
  <c r="H1364"/>
  <c r="I1364"/>
  <c r="J1364"/>
  <c r="K1364" s="1"/>
  <c r="M1364" s="1"/>
  <c r="U1364"/>
  <c r="B1365"/>
  <c r="F1365" s="1"/>
  <c r="H1365"/>
  <c r="I1365"/>
  <c r="J1365"/>
  <c r="K1365" s="1"/>
  <c r="U1365"/>
  <c r="B1366"/>
  <c r="D1366" s="1"/>
  <c r="H1366"/>
  <c r="I1366"/>
  <c r="J1366"/>
  <c r="U1366"/>
  <c r="B1367"/>
  <c r="F1367" s="1"/>
  <c r="H1367"/>
  <c r="I1367"/>
  <c r="J1367"/>
  <c r="K1367" s="1"/>
  <c r="U1367"/>
  <c r="B1368"/>
  <c r="E1368" s="1"/>
  <c r="D1368"/>
  <c r="F1368"/>
  <c r="H1368"/>
  <c r="I1368"/>
  <c r="J1368"/>
  <c r="K1368" s="1"/>
  <c r="U1368"/>
  <c r="B1369"/>
  <c r="F1369"/>
  <c r="H1369"/>
  <c r="I1369"/>
  <c r="J1369"/>
  <c r="K1369" s="1"/>
  <c r="M1369" s="1"/>
  <c r="U1369"/>
  <c r="B1370"/>
  <c r="E1370"/>
  <c r="H1370"/>
  <c r="I1370"/>
  <c r="J1370"/>
  <c r="K1370" s="1"/>
  <c r="U1370"/>
  <c r="B1371"/>
  <c r="D1371" s="1"/>
  <c r="H1371"/>
  <c r="I1371"/>
  <c r="J1371"/>
  <c r="U1371"/>
  <c r="B1372"/>
  <c r="D1372" s="1"/>
  <c r="H1372"/>
  <c r="I1372"/>
  <c r="J1372"/>
  <c r="U1372"/>
  <c r="B1373"/>
  <c r="E1373" s="1"/>
  <c r="H1373"/>
  <c r="I1373"/>
  <c r="J1373"/>
  <c r="K1373" s="1"/>
  <c r="U1373"/>
  <c r="B1374"/>
  <c r="D1374" s="1"/>
  <c r="H1374"/>
  <c r="I1374"/>
  <c r="J1374"/>
  <c r="K1374" s="1"/>
  <c r="U1374"/>
  <c r="B1375"/>
  <c r="F1375" s="1"/>
  <c r="H1375"/>
  <c r="I1375"/>
  <c r="J1375"/>
  <c r="K1375" s="1"/>
  <c r="U1375"/>
  <c r="B1376"/>
  <c r="D1376" s="1"/>
  <c r="H1376"/>
  <c r="I1376"/>
  <c r="J1376"/>
  <c r="K1376" s="1"/>
  <c r="U1376"/>
  <c r="B1377"/>
  <c r="F1377" s="1"/>
  <c r="H1377"/>
  <c r="I1377"/>
  <c r="J1377"/>
  <c r="K1377" s="1"/>
  <c r="M1377" s="1"/>
  <c r="U1377"/>
  <c r="B1378"/>
  <c r="E1378" s="1"/>
  <c r="H1378"/>
  <c r="I1378"/>
  <c r="J1378"/>
  <c r="K1378" s="1"/>
  <c r="U1378"/>
  <c r="B1379"/>
  <c r="F1379" s="1"/>
  <c r="D1379"/>
  <c r="E1379"/>
  <c r="H1379"/>
  <c r="I1379"/>
  <c r="J1379"/>
  <c r="U1379"/>
  <c r="B1380"/>
  <c r="D1380" s="1"/>
  <c r="E1380"/>
  <c r="H1380"/>
  <c r="I1380"/>
  <c r="J1380"/>
  <c r="K1380" s="1"/>
  <c r="M1380" s="1"/>
  <c r="U1380"/>
  <c r="B1381"/>
  <c r="E1381" s="1"/>
  <c r="H1381"/>
  <c r="I1381"/>
  <c r="J1381"/>
  <c r="K1381" s="1"/>
  <c r="U1381"/>
  <c r="B1382"/>
  <c r="D1382" s="1"/>
  <c r="H1382"/>
  <c r="I1382"/>
  <c r="J1382"/>
  <c r="K1382" s="1"/>
  <c r="U1382"/>
  <c r="B1383"/>
  <c r="F1383" s="1"/>
  <c r="D1383"/>
  <c r="H1383"/>
  <c r="I1383"/>
  <c r="J1383"/>
  <c r="K1383" s="1"/>
  <c r="U1383"/>
  <c r="B1384"/>
  <c r="D1384" s="1"/>
  <c r="E1384"/>
  <c r="H1384"/>
  <c r="I1384"/>
  <c r="J1384"/>
  <c r="K1384" s="1"/>
  <c r="U1384"/>
  <c r="B1385"/>
  <c r="F1385" s="1"/>
  <c r="H1385"/>
  <c r="I1385"/>
  <c r="J1385"/>
  <c r="K1385" s="1"/>
  <c r="M1385" s="1"/>
  <c r="U1385"/>
  <c r="B1386"/>
  <c r="E1386" s="1"/>
  <c r="H1386"/>
  <c r="I1386"/>
  <c r="J1386"/>
  <c r="K1386" s="1"/>
  <c r="U1386"/>
  <c r="B1387"/>
  <c r="D1387" s="1"/>
  <c r="E1387"/>
  <c r="H1387"/>
  <c r="I1387"/>
  <c r="J1387"/>
  <c r="U1387"/>
  <c r="B1388"/>
  <c r="D1388" s="1"/>
  <c r="H1388"/>
  <c r="I1388"/>
  <c r="J1388"/>
  <c r="U1388"/>
  <c r="B1389"/>
  <c r="E1389" s="1"/>
  <c r="H1389"/>
  <c r="I1389"/>
  <c r="J1389"/>
  <c r="K1389" s="1"/>
  <c r="U1389"/>
  <c r="B1390"/>
  <c r="D1390" s="1"/>
  <c r="F1390"/>
  <c r="H1390"/>
  <c r="I1390"/>
  <c r="J1390"/>
  <c r="K1390" s="1"/>
  <c r="U1390"/>
  <c r="B1391"/>
  <c r="F1391" s="1"/>
  <c r="H1391"/>
  <c r="I1391"/>
  <c r="J1391"/>
  <c r="K1391" s="1"/>
  <c r="U1391"/>
  <c r="B1392"/>
  <c r="E1392" s="1"/>
  <c r="D1392"/>
  <c r="F1392"/>
  <c r="H1392"/>
  <c r="I1392"/>
  <c r="J1392"/>
  <c r="K1392" s="1"/>
  <c r="U1392"/>
  <c r="B1393"/>
  <c r="H1393"/>
  <c r="I1393"/>
  <c r="J1393"/>
  <c r="K1393" s="1"/>
  <c r="M1393" s="1"/>
  <c r="U1393"/>
  <c r="B1394"/>
  <c r="E1394" s="1"/>
  <c r="H1394"/>
  <c r="I1394"/>
  <c r="J1394"/>
  <c r="K1394" s="1"/>
  <c r="U1394"/>
  <c r="B1395"/>
  <c r="F1395" s="1"/>
  <c r="D1395"/>
  <c r="E1395"/>
  <c r="H1395"/>
  <c r="I1395"/>
  <c r="J1395"/>
  <c r="U1395"/>
  <c r="B1396"/>
  <c r="D1396" s="1"/>
  <c r="E1396"/>
  <c r="H1396"/>
  <c r="I1396"/>
  <c r="J1396"/>
  <c r="U1396"/>
  <c r="B1397"/>
  <c r="E1397" s="1"/>
  <c r="H1397"/>
  <c r="I1397"/>
  <c r="J1397"/>
  <c r="K1397" s="1"/>
  <c r="U1397"/>
  <c r="B1398"/>
  <c r="D1398" s="1"/>
  <c r="E1398"/>
  <c r="F1398"/>
  <c r="H1398"/>
  <c r="I1398"/>
  <c r="J1398"/>
  <c r="K1398" s="1"/>
  <c r="U1398"/>
  <c r="B1399"/>
  <c r="F1399" s="1"/>
  <c r="H1399"/>
  <c r="I1399"/>
  <c r="J1399"/>
  <c r="K1399" s="1"/>
  <c r="U1399"/>
  <c r="B1400"/>
  <c r="E1400" s="1"/>
  <c r="D1400"/>
  <c r="F1400"/>
  <c r="H1400"/>
  <c r="I1400"/>
  <c r="J1400"/>
  <c r="K1400" s="1"/>
  <c r="U1400"/>
  <c r="B1401"/>
  <c r="F1401" s="1"/>
  <c r="H1401"/>
  <c r="I1401"/>
  <c r="J1401"/>
  <c r="K1401" s="1"/>
  <c r="M1401" s="1"/>
  <c r="U1401"/>
  <c r="B1402"/>
  <c r="E1402"/>
  <c r="H1402"/>
  <c r="I1402"/>
  <c r="J1402"/>
  <c r="K1402" s="1"/>
  <c r="U1402"/>
  <c r="B1403"/>
  <c r="D1403" s="1"/>
  <c r="H1403"/>
  <c r="I1403"/>
  <c r="J1403"/>
  <c r="U1403"/>
  <c r="B1404"/>
  <c r="D1404" s="1"/>
  <c r="H1404"/>
  <c r="I1404"/>
  <c r="J1404"/>
  <c r="K1404" s="1"/>
  <c r="U1404"/>
  <c r="B1405"/>
  <c r="E1405" s="1"/>
  <c r="D1405"/>
  <c r="H1405"/>
  <c r="I1405"/>
  <c r="J1405"/>
  <c r="K1405" s="1"/>
  <c r="U1405"/>
  <c r="B1406"/>
  <c r="D1406" s="1"/>
  <c r="H1406"/>
  <c r="I1406"/>
  <c r="J1406"/>
  <c r="K1406" s="1"/>
  <c r="U1406"/>
  <c r="B1407"/>
  <c r="F1407" s="1"/>
  <c r="H1407"/>
  <c r="I1407"/>
  <c r="J1407"/>
  <c r="K1407" s="1"/>
  <c r="U1407"/>
  <c r="B1408"/>
  <c r="E1408" s="1"/>
  <c r="D1408"/>
  <c r="H1408"/>
  <c r="I1408"/>
  <c r="J1408"/>
  <c r="K1408" s="1"/>
  <c r="U1408"/>
  <c r="B1409"/>
  <c r="D1409" s="1"/>
  <c r="H1409"/>
  <c r="I1409"/>
  <c r="J1409"/>
  <c r="K1409" s="1"/>
  <c r="M1409" s="1"/>
  <c r="U1409"/>
  <c r="B1410"/>
  <c r="F1410" s="1"/>
  <c r="H1410"/>
  <c r="I1410"/>
  <c r="J1410"/>
  <c r="K1410" s="1"/>
  <c r="U1410"/>
  <c r="B1411"/>
  <c r="D1411" s="1"/>
  <c r="E1411"/>
  <c r="H1411"/>
  <c r="I1411"/>
  <c r="J1411"/>
  <c r="K1411" s="1"/>
  <c r="U1411"/>
  <c r="B1412"/>
  <c r="E1412" s="1"/>
  <c r="H1412"/>
  <c r="I1412"/>
  <c r="J1412"/>
  <c r="K1412" s="1"/>
  <c r="M1412" s="1"/>
  <c r="U1412"/>
  <c r="B1413"/>
  <c r="E1413" s="1"/>
  <c r="H1413"/>
  <c r="I1413"/>
  <c r="J1413"/>
  <c r="K1413" s="1"/>
  <c r="U1413"/>
  <c r="B1414"/>
  <c r="D1414" s="1"/>
  <c r="H1414"/>
  <c r="I1414"/>
  <c r="J1414"/>
  <c r="K1414" s="1"/>
  <c r="U1414"/>
  <c r="B1415"/>
  <c r="F1415" s="1"/>
  <c r="H1415"/>
  <c r="I1415"/>
  <c r="J1415"/>
  <c r="K1415" s="1"/>
  <c r="U1415"/>
  <c r="B1416"/>
  <c r="E1416" s="1"/>
  <c r="D1416"/>
  <c r="H1416"/>
  <c r="I1416"/>
  <c r="J1416"/>
  <c r="K1416" s="1"/>
  <c r="U1416"/>
  <c r="B1417"/>
  <c r="D1417" s="1"/>
  <c r="H1417"/>
  <c r="I1417"/>
  <c r="J1417"/>
  <c r="K1417" s="1"/>
  <c r="M1417" s="1"/>
  <c r="U1417"/>
  <c r="B1418"/>
  <c r="F1418" s="1"/>
  <c r="D1418"/>
  <c r="H1418"/>
  <c r="I1418"/>
  <c r="J1418"/>
  <c r="K1418" s="1"/>
  <c r="U1418"/>
  <c r="B1419"/>
  <c r="D1419" s="1"/>
  <c r="H1419"/>
  <c r="I1419"/>
  <c r="J1419"/>
  <c r="K1419" s="1"/>
  <c r="U1419"/>
  <c r="B1420"/>
  <c r="E1420" s="1"/>
  <c r="H1420"/>
  <c r="I1420"/>
  <c r="J1420"/>
  <c r="K1420" s="1"/>
  <c r="U1420"/>
  <c r="B1421"/>
  <c r="E1421" s="1"/>
  <c r="H1421"/>
  <c r="I1421"/>
  <c r="J1421"/>
  <c r="K1421" s="1"/>
  <c r="U1421"/>
  <c r="B1422"/>
  <c r="D1422" s="1"/>
  <c r="H1422"/>
  <c r="I1422"/>
  <c r="J1422"/>
  <c r="K1422" s="1"/>
  <c r="U1422"/>
  <c r="B1423"/>
  <c r="F1423" s="1"/>
  <c r="E1423"/>
  <c r="H1423"/>
  <c r="I1423"/>
  <c r="J1423"/>
  <c r="K1423" s="1"/>
  <c r="U1423"/>
  <c r="B1424"/>
  <c r="D1424" s="1"/>
  <c r="E1424"/>
  <c r="H1424"/>
  <c r="I1424"/>
  <c r="J1424"/>
  <c r="K1424" s="1"/>
  <c r="U1424"/>
  <c r="B1425"/>
  <c r="D1425" s="1"/>
  <c r="H1425"/>
  <c r="I1425"/>
  <c r="J1425"/>
  <c r="K1425" s="1"/>
  <c r="M1425" s="1"/>
  <c r="U1425"/>
  <c r="B1426"/>
  <c r="E1426" s="1"/>
  <c r="H1426"/>
  <c r="I1426"/>
  <c r="J1426"/>
  <c r="K1426" s="1"/>
  <c r="U1426"/>
  <c r="B1427"/>
  <c r="E1427" s="1"/>
  <c r="H1427"/>
  <c r="I1427"/>
  <c r="J1427"/>
  <c r="K1427" s="1"/>
  <c r="U1427"/>
  <c r="B1428"/>
  <c r="F1428" s="1"/>
  <c r="H1428"/>
  <c r="I1428"/>
  <c r="J1428"/>
  <c r="K1428" s="1"/>
  <c r="M1428" s="1"/>
  <c r="U1428"/>
  <c r="B1429"/>
  <c r="E1429" s="1"/>
  <c r="H1429"/>
  <c r="I1429"/>
  <c r="J1429"/>
  <c r="K1429" s="1"/>
  <c r="U1429"/>
  <c r="B1430"/>
  <c r="D1430" s="1"/>
  <c r="H1430"/>
  <c r="I1430"/>
  <c r="J1430"/>
  <c r="K1430" s="1"/>
  <c r="M1430" s="1"/>
  <c r="U1430"/>
  <c r="B1431"/>
  <c r="D1431" s="1"/>
  <c r="H1431"/>
  <c r="I1431"/>
  <c r="J1431"/>
  <c r="K1431" s="1"/>
  <c r="U1431"/>
  <c r="B1432"/>
  <c r="D1432" s="1"/>
  <c r="H1432"/>
  <c r="I1432"/>
  <c r="J1432"/>
  <c r="K1432" s="1"/>
  <c r="U1432"/>
  <c r="B1433"/>
  <c r="E1433" s="1"/>
  <c r="H1433"/>
  <c r="I1433"/>
  <c r="J1433"/>
  <c r="K1433" s="1"/>
  <c r="M1433" s="1"/>
  <c r="U1433"/>
  <c r="B1434"/>
  <c r="E1434" s="1"/>
  <c r="H1434"/>
  <c r="I1434"/>
  <c r="J1434"/>
  <c r="K1434" s="1"/>
  <c r="U1434"/>
  <c r="B1435"/>
  <c r="F1435" s="1"/>
  <c r="H1435"/>
  <c r="I1435"/>
  <c r="J1435"/>
  <c r="K1435" s="1"/>
  <c r="M1435" s="1"/>
  <c r="U1435"/>
  <c r="B1436"/>
  <c r="D1436" s="1"/>
  <c r="H1436"/>
  <c r="I1436"/>
  <c r="J1436"/>
  <c r="K1436" s="1"/>
  <c r="M1436" s="1"/>
  <c r="U1436"/>
  <c r="B1437"/>
  <c r="D1437" s="1"/>
  <c r="H1437"/>
  <c r="I1437"/>
  <c r="J1437"/>
  <c r="K1437" s="1"/>
  <c r="U1437"/>
  <c r="B1438"/>
  <c r="D1438" s="1"/>
  <c r="H1438"/>
  <c r="I1438"/>
  <c r="J1438"/>
  <c r="K1438" s="1"/>
  <c r="U1438"/>
  <c r="B1439"/>
  <c r="D1439" s="1"/>
  <c r="H1439"/>
  <c r="I1439"/>
  <c r="J1439"/>
  <c r="K1439" s="1"/>
  <c r="U1439"/>
  <c r="B1440"/>
  <c r="D1440" s="1"/>
  <c r="H1440"/>
  <c r="I1440"/>
  <c r="J1440"/>
  <c r="K1440" s="1"/>
  <c r="M1440" s="1"/>
  <c r="U1440"/>
  <c r="B1441"/>
  <c r="F1441" s="1"/>
  <c r="H1441"/>
  <c r="I1441"/>
  <c r="J1441"/>
  <c r="K1441" s="1"/>
  <c r="U1441"/>
  <c r="B1442"/>
  <c r="E1442" s="1"/>
  <c r="H1442"/>
  <c r="I1442"/>
  <c r="J1442"/>
  <c r="K1442" s="1"/>
  <c r="U1442"/>
  <c r="B1443"/>
  <c r="F1443" s="1"/>
  <c r="H1443"/>
  <c r="I1443"/>
  <c r="J1443"/>
  <c r="K1443" s="1"/>
  <c r="M1443" s="1"/>
  <c r="U1443"/>
  <c r="B1444"/>
  <c r="D1444" s="1"/>
  <c r="H1444"/>
  <c r="I1444"/>
  <c r="J1444"/>
  <c r="K1444" s="1"/>
  <c r="M1444" s="1"/>
  <c r="U1444"/>
  <c r="B1445"/>
  <c r="D1445" s="1"/>
  <c r="H1445"/>
  <c r="I1445"/>
  <c r="J1445"/>
  <c r="K1445" s="1"/>
  <c r="U1445"/>
  <c r="B1446"/>
  <c r="E1446" s="1"/>
  <c r="H1446"/>
  <c r="I1446"/>
  <c r="J1446"/>
  <c r="K1446" s="1"/>
  <c r="U1446"/>
  <c r="B1447"/>
  <c r="E1447" s="1"/>
  <c r="D1447"/>
  <c r="F1447"/>
  <c r="H1447"/>
  <c r="I1447"/>
  <c r="J1447"/>
  <c r="K1447" s="1"/>
  <c r="U1447"/>
  <c r="B1448"/>
  <c r="D1448" s="1"/>
  <c r="H1448"/>
  <c r="I1448"/>
  <c r="J1448"/>
  <c r="K1448" s="1"/>
  <c r="U1448"/>
  <c r="B1449"/>
  <c r="F1449" s="1"/>
  <c r="H1449"/>
  <c r="I1449"/>
  <c r="J1449"/>
  <c r="K1449" s="1"/>
  <c r="U1449"/>
  <c r="B1450"/>
  <c r="E1450" s="1"/>
  <c r="H1450"/>
  <c r="I1450"/>
  <c r="J1450"/>
  <c r="K1450" s="1"/>
  <c r="U1450"/>
  <c r="B1451"/>
  <c r="F1451" s="1"/>
  <c r="D1451"/>
  <c r="E1451"/>
  <c r="H1451"/>
  <c r="I1451"/>
  <c r="J1451"/>
  <c r="K1451" s="1"/>
  <c r="M1451" s="1"/>
  <c r="U1451"/>
  <c r="B1452"/>
  <c r="D1452" s="1"/>
  <c r="H1452"/>
  <c r="I1452"/>
  <c r="J1452"/>
  <c r="K1452" s="1"/>
  <c r="M1452" s="1"/>
  <c r="U1452"/>
  <c r="B1453"/>
  <c r="D1453" s="1"/>
  <c r="E1453"/>
  <c r="F1453"/>
  <c r="H1453"/>
  <c r="I1453"/>
  <c r="J1453"/>
  <c r="K1453" s="1"/>
  <c r="U1453"/>
  <c r="B1454"/>
  <c r="E1454" s="1"/>
  <c r="H1454"/>
  <c r="I1454"/>
  <c r="J1454"/>
  <c r="K1454" s="1"/>
  <c r="U1454"/>
  <c r="B1455"/>
  <c r="D1455" s="1"/>
  <c r="H1455"/>
  <c r="I1455"/>
  <c r="J1455"/>
  <c r="K1455" s="1"/>
  <c r="U1455"/>
  <c r="B1456"/>
  <c r="D1456" s="1"/>
  <c r="H1456"/>
  <c r="I1456"/>
  <c r="J1456"/>
  <c r="U1456"/>
  <c r="B1457"/>
  <c r="F1457" s="1"/>
  <c r="H1457"/>
  <c r="I1457"/>
  <c r="J1457"/>
  <c r="K1457" s="1"/>
  <c r="U1457"/>
  <c r="B1458"/>
  <c r="E1458" s="1"/>
  <c r="D1458"/>
  <c r="F1458"/>
  <c r="H1458"/>
  <c r="I1458"/>
  <c r="J1458"/>
  <c r="K1458" s="1"/>
  <c r="U1458"/>
  <c r="B1459"/>
  <c r="F1459" s="1"/>
  <c r="H1459"/>
  <c r="I1459"/>
  <c r="J1459"/>
  <c r="K1459" s="1"/>
  <c r="M1459" s="1"/>
  <c r="U1459"/>
  <c r="B1460"/>
  <c r="D1460" s="1"/>
  <c r="H1460"/>
  <c r="I1460"/>
  <c r="J1460"/>
  <c r="K1460" s="1"/>
  <c r="M1460" s="1"/>
  <c r="U1460"/>
  <c r="B1461"/>
  <c r="D1461" s="1"/>
  <c r="F1461"/>
  <c r="H1461"/>
  <c r="I1461"/>
  <c r="J1461"/>
  <c r="K1461" s="1"/>
  <c r="U1461"/>
  <c r="B1462"/>
  <c r="D1462" s="1"/>
  <c r="H1462"/>
  <c r="I1462"/>
  <c r="J1462"/>
  <c r="K1462" s="1"/>
  <c r="U1462"/>
  <c r="B1463"/>
  <c r="E1463" s="1"/>
  <c r="H1463"/>
  <c r="I1463"/>
  <c r="J1463"/>
  <c r="K1463" s="1"/>
  <c r="U1463"/>
  <c r="B1464"/>
  <c r="D1464" s="1"/>
  <c r="F1464"/>
  <c r="H1464"/>
  <c r="I1464"/>
  <c r="J1464"/>
  <c r="K1464" s="1"/>
  <c r="U1464"/>
  <c r="B1465"/>
  <c r="F1465" s="1"/>
  <c r="E1465"/>
  <c r="H1465"/>
  <c r="I1465"/>
  <c r="J1465"/>
  <c r="K1465" s="1"/>
  <c r="U1465"/>
  <c r="B1466"/>
  <c r="E1466" s="1"/>
  <c r="H1466"/>
  <c r="I1466"/>
  <c r="J1466"/>
  <c r="K1466" s="1"/>
  <c r="U1466"/>
  <c r="B1467"/>
  <c r="F1467" s="1"/>
  <c r="E1467"/>
  <c r="H1467"/>
  <c r="I1467"/>
  <c r="J1467"/>
  <c r="K1467" s="1"/>
  <c r="M1467" s="1"/>
  <c r="U1467"/>
  <c r="B1468"/>
  <c r="E1468" s="1"/>
  <c r="H1468"/>
  <c r="I1468"/>
  <c r="J1468"/>
  <c r="K1468" s="1"/>
  <c r="M1468" s="1"/>
  <c r="U1468"/>
  <c r="B1469"/>
  <c r="D1469" s="1"/>
  <c r="H1469"/>
  <c r="I1469"/>
  <c r="J1469"/>
  <c r="K1469" s="1"/>
  <c r="M1469" s="1"/>
  <c r="U1469"/>
  <c r="B1470"/>
  <c r="D1470" s="1"/>
  <c r="H1470"/>
  <c r="I1470"/>
  <c r="J1470"/>
  <c r="K1470" s="1"/>
  <c r="U1470"/>
  <c r="B1471"/>
  <c r="F1471" s="1"/>
  <c r="D1471"/>
  <c r="E1471"/>
  <c r="H1471"/>
  <c r="I1471"/>
  <c r="J1471"/>
  <c r="K1471" s="1"/>
  <c r="U1471"/>
  <c r="B1472"/>
  <c r="D1472" s="1"/>
  <c r="H1472"/>
  <c r="I1472"/>
  <c r="J1472"/>
  <c r="K1472" s="1"/>
  <c r="U1472"/>
  <c r="B1473"/>
  <c r="F1473" s="1"/>
  <c r="H1473"/>
  <c r="I1473"/>
  <c r="J1473"/>
  <c r="K1473" s="1"/>
  <c r="U1473"/>
  <c r="B1474"/>
  <c r="E1474" s="1"/>
  <c r="H1474"/>
  <c r="I1474"/>
  <c r="J1474"/>
  <c r="K1474" s="1"/>
  <c r="U1474"/>
  <c r="B1475"/>
  <c r="F1475" s="1"/>
  <c r="D1475"/>
  <c r="E1475"/>
  <c r="H1475"/>
  <c r="I1475"/>
  <c r="J1475"/>
  <c r="K1475" s="1"/>
  <c r="M1475" s="1"/>
  <c r="U1475"/>
  <c r="B1476"/>
  <c r="E1476" s="1"/>
  <c r="H1476"/>
  <c r="I1476"/>
  <c r="J1476"/>
  <c r="K1476" s="1"/>
  <c r="M1476" s="1"/>
  <c r="U1476"/>
  <c r="B1477"/>
  <c r="D1477" s="1"/>
  <c r="E1477"/>
  <c r="F1477"/>
  <c r="H1477"/>
  <c r="I1477"/>
  <c r="J1477"/>
  <c r="K1477" s="1"/>
  <c r="M1477" s="1"/>
  <c r="U1477"/>
  <c r="B1478"/>
  <c r="D1478" s="1"/>
  <c r="H1478"/>
  <c r="I1478"/>
  <c r="J1478"/>
  <c r="K1478" s="1"/>
  <c r="U1478"/>
  <c r="B1479"/>
  <c r="F1479" s="1"/>
  <c r="D1479"/>
  <c r="E1479"/>
  <c r="H1479"/>
  <c r="I1479"/>
  <c r="J1479"/>
  <c r="K1479" s="1"/>
  <c r="U1479"/>
  <c r="B1480"/>
  <c r="D1480" s="1"/>
  <c r="H1480"/>
  <c r="I1480"/>
  <c r="J1480"/>
  <c r="U1480"/>
  <c r="B1481"/>
  <c r="F1481" s="1"/>
  <c r="H1481"/>
  <c r="I1481"/>
  <c r="J1481"/>
  <c r="K1481" s="1"/>
  <c r="U1481"/>
  <c r="B1482"/>
  <c r="E1482" s="1"/>
  <c r="F1482"/>
  <c r="H1482"/>
  <c r="I1482"/>
  <c r="J1482"/>
  <c r="K1482" s="1"/>
  <c r="U1482"/>
  <c r="B1483"/>
  <c r="F1483" s="1"/>
  <c r="D1483"/>
  <c r="E1483"/>
  <c r="H1483"/>
  <c r="I1483"/>
  <c r="J1483"/>
  <c r="K1483" s="1"/>
  <c r="M1483" s="1"/>
  <c r="U1483"/>
  <c r="B1484"/>
  <c r="E1484" s="1"/>
  <c r="H1484"/>
  <c r="I1484"/>
  <c r="J1484"/>
  <c r="K1484" s="1"/>
  <c r="M1484" s="1"/>
  <c r="U1484"/>
  <c r="B1485"/>
  <c r="D1485" s="1"/>
  <c r="F1485"/>
  <c r="H1485"/>
  <c r="I1485"/>
  <c r="J1485"/>
  <c r="K1485" s="1"/>
  <c r="M1485" s="1"/>
  <c r="U1485"/>
  <c r="B1486"/>
  <c r="D1486" s="1"/>
  <c r="H1486"/>
  <c r="I1486"/>
  <c r="J1486"/>
  <c r="U1486"/>
  <c r="B1487"/>
  <c r="D1487" s="1"/>
  <c r="H1487"/>
  <c r="I1487"/>
  <c r="J1487"/>
  <c r="K1487" s="1"/>
  <c r="U1487"/>
  <c r="B1488"/>
  <c r="D1488" s="1"/>
  <c r="H1488"/>
  <c r="I1488"/>
  <c r="J1488"/>
  <c r="K1488" s="1"/>
  <c r="M1488" s="1"/>
  <c r="U1488"/>
  <c r="B1489"/>
  <c r="F1489" s="1"/>
  <c r="E1489"/>
  <c r="H1489"/>
  <c r="I1489"/>
  <c r="J1489"/>
  <c r="K1489" s="1"/>
  <c r="U1489"/>
  <c r="B1490"/>
  <c r="E1490" s="1"/>
  <c r="H1490"/>
  <c r="I1490"/>
  <c r="J1490"/>
  <c r="K1490" s="1"/>
  <c r="U1490"/>
  <c r="B1491"/>
  <c r="F1491" s="1"/>
  <c r="H1491"/>
  <c r="I1491"/>
  <c r="J1491"/>
  <c r="K1491" s="1"/>
  <c r="M1491" s="1"/>
  <c r="U1491"/>
  <c r="B1492"/>
  <c r="E1492" s="1"/>
  <c r="H1492"/>
  <c r="I1492"/>
  <c r="J1492"/>
  <c r="K1492" s="1"/>
  <c r="M1492" s="1"/>
  <c r="U1492"/>
  <c r="B1493"/>
  <c r="D1493" s="1"/>
  <c r="E1493"/>
  <c r="F1493"/>
  <c r="H1493"/>
  <c r="I1493"/>
  <c r="J1493"/>
  <c r="K1493" s="1"/>
  <c r="M1493" s="1"/>
  <c r="U1493"/>
  <c r="B1494"/>
  <c r="D1494" s="1"/>
  <c r="H1494"/>
  <c r="I1494"/>
  <c r="J1494"/>
  <c r="K1494" s="1"/>
  <c r="U1494"/>
  <c r="B1495"/>
  <c r="D1495"/>
  <c r="E1495"/>
  <c r="F1495"/>
  <c r="H1495"/>
  <c r="I1495"/>
  <c r="J1495"/>
  <c r="K1495" s="1"/>
  <c r="U1495"/>
  <c r="B1496"/>
  <c r="E1496" s="1"/>
  <c r="D1496"/>
  <c r="F1496"/>
  <c r="H1496"/>
  <c r="I1496"/>
  <c r="J1496"/>
  <c r="K1496" s="1"/>
  <c r="M1496" s="1"/>
  <c r="U1496"/>
  <c r="B1497"/>
  <c r="F1497" s="1"/>
  <c r="H1497"/>
  <c r="I1497"/>
  <c r="J1497"/>
  <c r="K1497" s="1"/>
  <c r="M1497" s="1"/>
  <c r="U1497"/>
  <c r="B1498"/>
  <c r="E1498" s="1"/>
  <c r="F1498"/>
  <c r="H1498"/>
  <c r="I1498"/>
  <c r="J1498"/>
  <c r="K1498" s="1"/>
  <c r="U1498"/>
  <c r="B1499"/>
  <c r="F1499" s="1"/>
  <c r="D1499"/>
  <c r="H1499"/>
  <c r="I1499"/>
  <c r="J1499"/>
  <c r="K1499" s="1"/>
  <c r="M1499" s="1"/>
  <c r="U1499"/>
  <c r="B1500"/>
  <c r="E1500" s="1"/>
  <c r="H1500"/>
  <c r="I1500"/>
  <c r="J1500"/>
  <c r="K1500" s="1"/>
  <c r="M1500" s="1"/>
  <c r="U1500"/>
  <c r="B1501"/>
  <c r="D1501" s="1"/>
  <c r="F1501"/>
  <c r="H1501"/>
  <c r="I1501"/>
  <c r="J1501"/>
  <c r="K1501" s="1"/>
  <c r="M1501" s="1"/>
  <c r="U1501"/>
  <c r="B1502"/>
  <c r="D1502" s="1"/>
  <c r="H1502"/>
  <c r="I1502"/>
  <c r="J1502"/>
  <c r="K1502" s="1"/>
  <c r="U1502"/>
  <c r="B1503"/>
  <c r="F1503" s="1"/>
  <c r="D1503"/>
  <c r="E1503"/>
  <c r="H1503"/>
  <c r="I1503"/>
  <c r="J1503"/>
  <c r="K1503" s="1"/>
  <c r="U1503"/>
  <c r="F950" l="1"/>
  <c r="D950"/>
  <c r="E950"/>
  <c r="E708"/>
  <c r="F708"/>
  <c r="D341"/>
  <c r="E341"/>
  <c r="E303"/>
  <c r="F303"/>
  <c r="E289"/>
  <c r="F289"/>
  <c r="E270"/>
  <c r="D270"/>
  <c r="F259"/>
  <c r="E259"/>
  <c r="D228"/>
  <c r="E228"/>
  <c r="F228"/>
  <c r="D215"/>
  <c r="E215"/>
  <c r="F215"/>
  <c r="D194"/>
  <c r="E194"/>
  <c r="F194"/>
  <c r="D183"/>
  <c r="E183"/>
  <c r="F183"/>
  <c r="F124"/>
  <c r="E124"/>
  <c r="D108"/>
  <c r="E108"/>
  <c r="E76"/>
  <c r="D76"/>
  <c r="D46"/>
  <c r="F46"/>
  <c r="D36"/>
  <c r="E36"/>
  <c r="E22"/>
  <c r="D22"/>
  <c r="D1023"/>
  <c r="E1023"/>
  <c r="F1023"/>
  <c r="F942"/>
  <c r="D942"/>
  <c r="E942"/>
  <c r="D898"/>
  <c r="E898"/>
  <c r="F898"/>
  <c r="D842"/>
  <c r="E842"/>
  <c r="F842"/>
  <c r="E626"/>
  <c r="F626"/>
  <c r="D1491"/>
  <c r="E1473"/>
  <c r="F1469"/>
  <c r="D1467"/>
  <c r="C1467" s="1"/>
  <c r="E1459"/>
  <c r="F1448"/>
  <c r="F1434"/>
  <c r="E1432"/>
  <c r="E1419"/>
  <c r="F1403"/>
  <c r="F1376"/>
  <c r="F1363"/>
  <c r="E1342"/>
  <c r="C1342" s="1"/>
  <c r="X1342" s="1"/>
  <c r="E1339"/>
  <c r="D1335"/>
  <c r="D1328"/>
  <c r="E1324"/>
  <c r="D1319"/>
  <c r="C1319" s="1"/>
  <c r="E1316"/>
  <c r="D1315"/>
  <c r="C1315" s="1"/>
  <c r="X1315" s="1"/>
  <c r="E1308"/>
  <c r="D1307"/>
  <c r="C1307" s="1"/>
  <c r="X1307" s="1"/>
  <c r="F1305"/>
  <c r="E1302"/>
  <c r="E1298"/>
  <c r="F1281"/>
  <c r="E1275"/>
  <c r="E1270"/>
  <c r="C1270" s="1"/>
  <c r="X1270" s="1"/>
  <c r="D1265"/>
  <c r="C1265" s="1"/>
  <c r="X1265" s="1"/>
  <c r="E1263"/>
  <c r="C1263" s="1"/>
  <c r="X1263" s="1"/>
  <c r="D1257"/>
  <c r="C1257" s="1"/>
  <c r="X1257" s="1"/>
  <c r="F1250"/>
  <c r="C1250" s="1"/>
  <c r="F1248"/>
  <c r="C1248" s="1"/>
  <c r="X1248" s="1"/>
  <c r="E1244"/>
  <c r="C1244" s="1"/>
  <c r="F1242"/>
  <c r="D1241"/>
  <c r="C1241" s="1"/>
  <c r="X1241" s="1"/>
  <c r="D1236"/>
  <c r="C1236" s="1"/>
  <c r="F1230"/>
  <c r="C1230" s="1"/>
  <c r="D1229"/>
  <c r="D1226"/>
  <c r="D1210"/>
  <c r="D1208"/>
  <c r="F1137"/>
  <c r="F1082"/>
  <c r="E1017"/>
  <c r="D1017"/>
  <c r="F1017"/>
  <c r="E1009"/>
  <c r="F1009"/>
  <c r="E929"/>
  <c r="D929"/>
  <c r="F929"/>
  <c r="D922"/>
  <c r="E922"/>
  <c r="F922"/>
  <c r="D904"/>
  <c r="F904"/>
  <c r="E883"/>
  <c r="D883"/>
  <c r="F883"/>
  <c r="D856"/>
  <c r="E856"/>
  <c r="F856"/>
  <c r="F790"/>
  <c r="E790"/>
  <c r="D773"/>
  <c r="F773"/>
  <c r="D766"/>
  <c r="E766"/>
  <c r="F766"/>
  <c r="D763"/>
  <c r="F763"/>
  <c r="F711"/>
  <c r="E711"/>
  <c r="D637"/>
  <c r="E637"/>
  <c r="F637"/>
  <c r="F633"/>
  <c r="D633"/>
  <c r="E633"/>
  <c r="D629"/>
  <c r="E629"/>
  <c r="F629"/>
  <c r="E597"/>
  <c r="D597"/>
  <c r="F597"/>
  <c r="F569"/>
  <c r="E569"/>
  <c r="F552"/>
  <c r="E552"/>
  <c r="F526"/>
  <c r="E526"/>
  <c r="D797"/>
  <c r="E797"/>
  <c r="F797"/>
  <c r="E594"/>
  <c r="F594"/>
  <c r="D545"/>
  <c r="E545"/>
  <c r="F545"/>
  <c r="D542"/>
  <c r="E542"/>
  <c r="F542"/>
  <c r="D517"/>
  <c r="E517"/>
  <c r="F517"/>
  <c r="F1463"/>
  <c r="F1442"/>
  <c r="F1437"/>
  <c r="E1435"/>
  <c r="F1408"/>
  <c r="C1408" s="1"/>
  <c r="X1408" s="1"/>
  <c r="E1403"/>
  <c r="E1376"/>
  <c r="C1376" s="1"/>
  <c r="X1376" s="1"/>
  <c r="F1374"/>
  <c r="E1363"/>
  <c r="F1312"/>
  <c r="F1299"/>
  <c r="E1253"/>
  <c r="F1211"/>
  <c r="E1205"/>
  <c r="F1203"/>
  <c r="F1201"/>
  <c r="C1201" s="1"/>
  <c r="X1201" s="1"/>
  <c r="F1179"/>
  <c r="F1169"/>
  <c r="E1145"/>
  <c r="F1138"/>
  <c r="E1137"/>
  <c r="C1137" s="1"/>
  <c r="X1137" s="1"/>
  <c r="D1136"/>
  <c r="C1136" s="1"/>
  <c r="X1136" s="1"/>
  <c r="E1103"/>
  <c r="C1103" s="1"/>
  <c r="X1103" s="1"/>
  <c r="F1096"/>
  <c r="F1087"/>
  <c r="D1082"/>
  <c r="C1082" s="1"/>
  <c r="X1082" s="1"/>
  <c r="D1016"/>
  <c r="E1016"/>
  <c r="F1016"/>
  <c r="D982"/>
  <c r="E982"/>
  <c r="F982"/>
  <c r="D948"/>
  <c r="E948"/>
  <c r="F948"/>
  <c r="D896"/>
  <c r="E896"/>
  <c r="F896"/>
  <c r="D882"/>
  <c r="E882"/>
  <c r="F882"/>
  <c r="F833"/>
  <c r="E833"/>
  <c r="D814"/>
  <c r="F814"/>
  <c r="E781"/>
  <c r="D781"/>
  <c r="F781"/>
  <c r="D765"/>
  <c r="E765"/>
  <c r="F765"/>
  <c r="D750"/>
  <c r="E750"/>
  <c r="F750"/>
  <c r="D738"/>
  <c r="F738"/>
  <c r="D721"/>
  <c r="E721"/>
  <c r="E652"/>
  <c r="C652" s="1"/>
  <c r="D652"/>
  <c r="F652"/>
  <c r="D589"/>
  <c r="E589"/>
  <c r="F589"/>
  <c r="D540"/>
  <c r="F540"/>
  <c r="E519"/>
  <c r="D519"/>
  <c r="F519"/>
  <c r="E1080"/>
  <c r="F1080"/>
  <c r="D1076"/>
  <c r="F1076"/>
  <c r="D584"/>
  <c r="E584"/>
  <c r="F584"/>
  <c r="E1499"/>
  <c r="E1487"/>
  <c r="F1480"/>
  <c r="F1472"/>
  <c r="F1466"/>
  <c r="D1463"/>
  <c r="E1449"/>
  <c r="D1442"/>
  <c r="E1439"/>
  <c r="E1437"/>
  <c r="D1435"/>
  <c r="F1433"/>
  <c r="E1418"/>
  <c r="C1418" s="1"/>
  <c r="X1418" s="1"/>
  <c r="F1416"/>
  <c r="C1416" s="1"/>
  <c r="X1416" s="1"/>
  <c r="E1406"/>
  <c r="E1404"/>
  <c r="D1397"/>
  <c r="D1381"/>
  <c r="E1374"/>
  <c r="D1367"/>
  <c r="E1364"/>
  <c r="E1327"/>
  <c r="F1323"/>
  <c r="C1323" s="1"/>
  <c r="X1323" s="1"/>
  <c r="E1314"/>
  <c r="D1312"/>
  <c r="E1306"/>
  <c r="D1299"/>
  <c r="C1299" s="1"/>
  <c r="X1299" s="1"/>
  <c r="E1286"/>
  <c r="D1262"/>
  <c r="D1253"/>
  <c r="E1243"/>
  <c r="E1235"/>
  <c r="E1223"/>
  <c r="E1211"/>
  <c r="D1209"/>
  <c r="E1207"/>
  <c r="E1203"/>
  <c r="E1191"/>
  <c r="E1181"/>
  <c r="E1179"/>
  <c r="E1173"/>
  <c r="F1171"/>
  <c r="E1169"/>
  <c r="E1167"/>
  <c r="F1154"/>
  <c r="F1146"/>
  <c r="C1146" s="1"/>
  <c r="D1145"/>
  <c r="C1145" s="1"/>
  <c r="X1145" s="1"/>
  <c r="D1138"/>
  <c r="C1138" s="1"/>
  <c r="F1117"/>
  <c r="E1115"/>
  <c r="F1104"/>
  <c r="E1097"/>
  <c r="C1097" s="1"/>
  <c r="D1096"/>
  <c r="E1087"/>
  <c r="D1080"/>
  <c r="E1076"/>
  <c r="D1038"/>
  <c r="E1038"/>
  <c r="F1038"/>
  <c r="F1011"/>
  <c r="D1011"/>
  <c r="D978"/>
  <c r="E978"/>
  <c r="E899"/>
  <c r="D899"/>
  <c r="F899"/>
  <c r="F889"/>
  <c r="E889"/>
  <c r="E843"/>
  <c r="D843"/>
  <c r="F843"/>
  <c r="D821"/>
  <c r="F821"/>
  <c r="D798"/>
  <c r="E798"/>
  <c r="F798"/>
  <c r="E758"/>
  <c r="D758"/>
  <c r="F758"/>
  <c r="D749"/>
  <c r="E749"/>
  <c r="F749"/>
  <c r="E642"/>
  <c r="D642"/>
  <c r="F642"/>
  <c r="D599"/>
  <c r="E599"/>
  <c r="F599"/>
  <c r="D565"/>
  <c r="F565"/>
  <c r="E554"/>
  <c r="D554"/>
  <c r="F550"/>
  <c r="E550"/>
  <c r="F546"/>
  <c r="D546"/>
  <c r="E546"/>
  <c r="E543"/>
  <c r="D543"/>
  <c r="D518"/>
  <c r="E518"/>
  <c r="F518"/>
  <c r="D510"/>
  <c r="F510"/>
  <c r="F506"/>
  <c r="D506"/>
  <c r="D502"/>
  <c r="E502"/>
  <c r="E1054"/>
  <c r="C1054" s="1"/>
  <c r="X1054" s="1"/>
  <c r="F1044"/>
  <c r="D1040"/>
  <c r="C1040" s="1"/>
  <c r="X1040" s="1"/>
  <c r="D1028"/>
  <c r="C1028" s="1"/>
  <c r="X1028" s="1"/>
  <c r="F1025"/>
  <c r="E1014"/>
  <c r="C1014" s="1"/>
  <c r="X1014" s="1"/>
  <c r="E1012"/>
  <c r="C1012" s="1"/>
  <c r="X1012" s="1"/>
  <c r="E1010"/>
  <c r="F1007"/>
  <c r="E1002"/>
  <c r="D996"/>
  <c r="C996" s="1"/>
  <c r="X996" s="1"/>
  <c r="D992"/>
  <c r="C992" s="1"/>
  <c r="X992" s="1"/>
  <c r="D985"/>
  <c r="D984"/>
  <c r="C984" s="1"/>
  <c r="X984" s="1"/>
  <c r="D979"/>
  <c r="F968"/>
  <c r="E966"/>
  <c r="F954"/>
  <c r="E920"/>
  <c r="C920" s="1"/>
  <c r="X920" s="1"/>
  <c r="F890"/>
  <c r="F867"/>
  <c r="D853"/>
  <c r="C853" s="1"/>
  <c r="D851"/>
  <c r="C851" s="1"/>
  <c r="X851" s="1"/>
  <c r="D850"/>
  <c r="C850" s="1"/>
  <c r="X850" s="1"/>
  <c r="F636"/>
  <c r="F632"/>
  <c r="E593"/>
  <c r="E592"/>
  <c r="C592" s="1"/>
  <c r="F583"/>
  <c r="F581"/>
  <c r="D570"/>
  <c r="E568"/>
  <c r="D564"/>
  <c r="D562"/>
  <c r="C562" s="1"/>
  <c r="X562" s="1"/>
  <c r="E559"/>
  <c r="E553"/>
  <c r="E551"/>
  <c r="E549"/>
  <c r="D533"/>
  <c r="C533" s="1"/>
  <c r="X533" s="1"/>
  <c r="E530"/>
  <c r="E529"/>
  <c r="D505"/>
  <c r="F505"/>
  <c r="D501"/>
  <c r="E501"/>
  <c r="F458"/>
  <c r="D458"/>
  <c r="E458"/>
  <c r="E376"/>
  <c r="D376"/>
  <c r="F376"/>
  <c r="D347"/>
  <c r="E347"/>
  <c r="F347"/>
  <c r="D344"/>
  <c r="E344"/>
  <c r="F344"/>
  <c r="E318"/>
  <c r="D318"/>
  <c r="D308"/>
  <c r="E308"/>
  <c r="E292"/>
  <c r="D292"/>
  <c r="F292"/>
  <c r="F179"/>
  <c r="D179"/>
  <c r="E179"/>
  <c r="D103"/>
  <c r="F103"/>
  <c r="D1075"/>
  <c r="E1070"/>
  <c r="C1070" s="1"/>
  <c r="X1070" s="1"/>
  <c r="F1068"/>
  <c r="D1059"/>
  <c r="F792"/>
  <c r="C792" s="1"/>
  <c r="X792" s="1"/>
  <c r="E768"/>
  <c r="C768" s="1"/>
  <c r="X768" s="1"/>
  <c r="D757"/>
  <c r="C757" s="1"/>
  <c r="E737"/>
  <c r="F682"/>
  <c r="F674"/>
  <c r="D670"/>
  <c r="F666"/>
  <c r="F662"/>
  <c r="E657"/>
  <c r="D650"/>
  <c r="E636"/>
  <c r="E632"/>
  <c r="C632" s="1"/>
  <c r="X632" s="1"/>
  <c r="E619"/>
  <c r="E601"/>
  <c r="D593"/>
  <c r="E583"/>
  <c r="C583" s="1"/>
  <c r="E581"/>
  <c r="D549"/>
  <c r="D538"/>
  <c r="E536"/>
  <c r="E534"/>
  <c r="D530"/>
  <c r="C530" s="1"/>
  <c r="X530" s="1"/>
  <c r="E521"/>
  <c r="D492"/>
  <c r="E492"/>
  <c r="F482"/>
  <c r="D482"/>
  <c r="D373"/>
  <c r="E373"/>
  <c r="F373"/>
  <c r="D335"/>
  <c r="E335"/>
  <c r="E321"/>
  <c r="D321"/>
  <c r="D268"/>
  <c r="E268"/>
  <c r="F268"/>
  <c r="E254"/>
  <c r="D254"/>
  <c r="F224"/>
  <c r="D224"/>
  <c r="E224"/>
  <c r="F203"/>
  <c r="E203"/>
  <c r="F192"/>
  <c r="E192"/>
  <c r="D188"/>
  <c r="E188"/>
  <c r="F188"/>
  <c r="E78"/>
  <c r="D78"/>
  <c r="D38"/>
  <c r="F38"/>
  <c r="D24"/>
  <c r="F24"/>
  <c r="E1024"/>
  <c r="C1024" s="1"/>
  <c r="F1006"/>
  <c r="C1006" s="1"/>
  <c r="X1006" s="1"/>
  <c r="F961"/>
  <c r="C961" s="1"/>
  <c r="E926"/>
  <c r="C926" s="1"/>
  <c r="X926" s="1"/>
  <c r="F907"/>
  <c r="C907" s="1"/>
  <c r="X907" s="1"/>
  <c r="F866"/>
  <c r="C866" s="1"/>
  <c r="X866" s="1"/>
  <c r="F782"/>
  <c r="C782" s="1"/>
  <c r="X782" s="1"/>
  <c r="F514"/>
  <c r="E514"/>
  <c r="E494"/>
  <c r="D494"/>
  <c r="E470"/>
  <c r="D470"/>
  <c r="F470"/>
  <c r="F397"/>
  <c r="E397"/>
  <c r="D391"/>
  <c r="E391"/>
  <c r="F391"/>
  <c r="F353"/>
  <c r="D353"/>
  <c r="F310"/>
  <c r="E310"/>
  <c r="D253"/>
  <c r="E253"/>
  <c r="F253"/>
  <c r="D223"/>
  <c r="E223"/>
  <c r="F223"/>
  <c r="E209"/>
  <c r="F209"/>
  <c r="D206"/>
  <c r="E206"/>
  <c r="F206"/>
  <c r="E173"/>
  <c r="D173"/>
  <c r="F173"/>
  <c r="F105"/>
  <c r="E105"/>
  <c r="D85"/>
  <c r="E85"/>
  <c r="F85"/>
  <c r="D27"/>
  <c r="F27"/>
  <c r="F457"/>
  <c r="E454"/>
  <c r="D446"/>
  <c r="C446" s="1"/>
  <c r="X446" s="1"/>
  <c r="D442"/>
  <c r="D434"/>
  <c r="F414"/>
  <c r="F402"/>
  <c r="D393"/>
  <c r="C393" s="1"/>
  <c r="X393" s="1"/>
  <c r="D385"/>
  <c r="C385" s="1"/>
  <c r="D384"/>
  <c r="C384" s="1"/>
  <c r="D383"/>
  <c r="C383" s="1"/>
  <c r="X383" s="1"/>
  <c r="E381"/>
  <c r="C381" s="1"/>
  <c r="X381" s="1"/>
  <c r="D372"/>
  <c r="D361"/>
  <c r="C361" s="1"/>
  <c r="D360"/>
  <c r="C360" s="1"/>
  <c r="D359"/>
  <c r="D357"/>
  <c r="C357" s="1"/>
  <c r="X357" s="1"/>
  <c r="D354"/>
  <c r="D346"/>
  <c r="D340"/>
  <c r="E322"/>
  <c r="D317"/>
  <c r="F309"/>
  <c r="F295"/>
  <c r="E285"/>
  <c r="D284"/>
  <c r="C284" s="1"/>
  <c r="E282"/>
  <c r="C282" s="1"/>
  <c r="X282" s="1"/>
  <c r="M271"/>
  <c r="D271"/>
  <c r="E255"/>
  <c r="D250"/>
  <c r="C250" s="1"/>
  <c r="X250" s="1"/>
  <c r="D248"/>
  <c r="C248" s="1"/>
  <c r="X248" s="1"/>
  <c r="D247"/>
  <c r="C247" s="1"/>
  <c r="X247" s="1"/>
  <c r="F237"/>
  <c r="E218"/>
  <c r="E208"/>
  <c r="E191"/>
  <c r="F164"/>
  <c r="E162"/>
  <c r="C162" s="1"/>
  <c r="X162" s="1"/>
  <c r="F149"/>
  <c r="D140"/>
  <c r="F109"/>
  <c r="E104"/>
  <c r="D88"/>
  <c r="D77"/>
  <c r="D64"/>
  <c r="C64" s="1"/>
  <c r="X64" s="1"/>
  <c r="D57"/>
  <c r="D55"/>
  <c r="C55" s="1"/>
  <c r="X55" s="1"/>
  <c r="D54"/>
  <c r="C54" s="1"/>
  <c r="X54" s="1"/>
  <c r="D53"/>
  <c r="C53" s="1"/>
  <c r="F45"/>
  <c r="F37"/>
  <c r="E23"/>
  <c r="D21"/>
  <c r="F11"/>
  <c r="D9"/>
  <c r="D8"/>
  <c r="C8" s="1"/>
  <c r="X8" s="1"/>
  <c r="E6"/>
  <c r="C6" s="1"/>
  <c r="X6" s="1"/>
  <c r="F413"/>
  <c r="C413" s="1"/>
  <c r="X413" s="1"/>
  <c r="F392"/>
  <c r="C392" s="1"/>
  <c r="X392" s="1"/>
  <c r="E345"/>
  <c r="C345" s="1"/>
  <c r="X345" s="1"/>
  <c r="F330"/>
  <c r="C330" s="1"/>
  <c r="X330" s="1"/>
  <c r="F281"/>
  <c r="C281" s="1"/>
  <c r="F274"/>
  <c r="F261"/>
  <c r="C261" s="1"/>
  <c r="X261" s="1"/>
  <c r="F207"/>
  <c r="C207" s="1"/>
  <c r="E180"/>
  <c r="C180" s="1"/>
  <c r="F152"/>
  <c r="C152" s="1"/>
  <c r="X152" s="1"/>
  <c r="F148"/>
  <c r="C148" s="1"/>
  <c r="X148" s="1"/>
  <c r="E121"/>
  <c r="C121" s="1"/>
  <c r="X121" s="1"/>
  <c r="E87"/>
  <c r="C87" s="1"/>
  <c r="X87" s="1"/>
  <c r="F5"/>
  <c r="M896"/>
  <c r="M752"/>
  <c r="M133"/>
  <c r="M193"/>
  <c r="M1249"/>
  <c r="M597"/>
  <c r="P597" s="1"/>
  <c r="R597" s="1"/>
  <c r="M915"/>
  <c r="M333"/>
  <c r="P333" s="1"/>
  <c r="R333" s="1"/>
  <c r="M1265"/>
  <c r="M486"/>
  <c r="M609"/>
  <c r="M918"/>
  <c r="P918" s="1"/>
  <c r="R918" s="1"/>
  <c r="M200"/>
  <c r="M452"/>
  <c r="P452" s="1"/>
  <c r="R452" s="1"/>
  <c r="M395"/>
  <c r="M962"/>
  <c r="P962" s="1"/>
  <c r="R962" s="1"/>
  <c r="M854"/>
  <c r="M279"/>
  <c r="M1448"/>
  <c r="M1173"/>
  <c r="P1173" s="1"/>
  <c r="R1173" s="1"/>
  <c r="M1009"/>
  <c r="M1464"/>
  <c r="O1464" s="1"/>
  <c r="M980"/>
  <c r="M693"/>
  <c r="O693" s="1"/>
  <c r="M476"/>
  <c r="M809"/>
  <c r="M630"/>
  <c r="M131"/>
  <c r="P131" s="1"/>
  <c r="R131" s="1"/>
  <c r="M1115"/>
  <c r="M1233"/>
  <c r="O1233" s="1"/>
  <c r="M1229"/>
  <c r="M1185"/>
  <c r="P1185" s="1"/>
  <c r="R1185" s="1"/>
  <c r="M1001"/>
  <c r="O1001" s="1"/>
  <c r="M316"/>
  <c r="P1440"/>
  <c r="O1440"/>
  <c r="P1340"/>
  <c r="O1340"/>
  <c r="P1313"/>
  <c r="R1313" s="1"/>
  <c r="O1313"/>
  <c r="P1297"/>
  <c r="R1297" s="1"/>
  <c r="O1297"/>
  <c r="P1401"/>
  <c r="O1401"/>
  <c r="P1157"/>
  <c r="O1157"/>
  <c r="P1234"/>
  <c r="R1234" s="1"/>
  <c r="O1234"/>
  <c r="P1210"/>
  <c r="O1210"/>
  <c r="P1492"/>
  <c r="O1492"/>
  <c r="P1448"/>
  <c r="O1448"/>
  <c r="P1417"/>
  <c r="O1417"/>
  <c r="P1134"/>
  <c r="O1134"/>
  <c r="P1430"/>
  <c r="O1430"/>
  <c r="P1178"/>
  <c r="O1178"/>
  <c r="P1238"/>
  <c r="O1238"/>
  <c r="P1488"/>
  <c r="O1488"/>
  <c r="P1380"/>
  <c r="R1380" s="1"/>
  <c r="O1380"/>
  <c r="P1321"/>
  <c r="R1321" s="1"/>
  <c r="O1321"/>
  <c r="P1497"/>
  <c r="O1497"/>
  <c r="D1500"/>
  <c r="F1487"/>
  <c r="E1481"/>
  <c r="D1474"/>
  <c r="D1468"/>
  <c r="K1456"/>
  <c r="M1456" s="1"/>
  <c r="E1445"/>
  <c r="P1443"/>
  <c r="O1443"/>
  <c r="F1439"/>
  <c r="F1432"/>
  <c r="D1427"/>
  <c r="D1426"/>
  <c r="E1414"/>
  <c r="D1413"/>
  <c r="P1385"/>
  <c r="O1385"/>
  <c r="F1384"/>
  <c r="C1384" s="1"/>
  <c r="X1384" s="1"/>
  <c r="E1382"/>
  <c r="K1372"/>
  <c r="M1372" s="1"/>
  <c r="E1367"/>
  <c r="E1366"/>
  <c r="P1364"/>
  <c r="O1364"/>
  <c r="E1356"/>
  <c r="D1355"/>
  <c r="P1353"/>
  <c r="R1353" s="1"/>
  <c r="O1353"/>
  <c r="F1352"/>
  <c r="E1351"/>
  <c r="C1351" s="1"/>
  <c r="E1350"/>
  <c r="F1339"/>
  <c r="E1338"/>
  <c r="E1332"/>
  <c r="D1331"/>
  <c r="E1318"/>
  <c r="P1316"/>
  <c r="O1316"/>
  <c r="F1313"/>
  <c r="P1304"/>
  <c r="R1304" s="1"/>
  <c r="O1304"/>
  <c r="D1287"/>
  <c r="D1280"/>
  <c r="F1275"/>
  <c r="C1275" s="1"/>
  <c r="X1275" s="1"/>
  <c r="E1274"/>
  <c r="P1259"/>
  <c r="O1259"/>
  <c r="D1256"/>
  <c r="P1254"/>
  <c r="R1254" s="1"/>
  <c r="O1254"/>
  <c r="D1249"/>
  <c r="E1237"/>
  <c r="C1237" s="1"/>
  <c r="X1237" s="1"/>
  <c r="F1235"/>
  <c r="D1233"/>
  <c r="D1222"/>
  <c r="P1219"/>
  <c r="R1219" s="1"/>
  <c r="O1219"/>
  <c r="P1202"/>
  <c r="R1202" s="1"/>
  <c r="O1202"/>
  <c r="F1200"/>
  <c r="C1200" s="1"/>
  <c r="X1200" s="1"/>
  <c r="F1195"/>
  <c r="C1195" s="1"/>
  <c r="X1195" s="1"/>
  <c r="D1194"/>
  <c r="D1193"/>
  <c r="D1192"/>
  <c r="F1187"/>
  <c r="C1187" s="1"/>
  <c r="X1187" s="1"/>
  <c r="F1186"/>
  <c r="C1186" s="1"/>
  <c r="X1186" s="1"/>
  <c r="F1184"/>
  <c r="C1184" s="1"/>
  <c r="M1181"/>
  <c r="P1170"/>
  <c r="R1170" s="1"/>
  <c r="F1163"/>
  <c r="C1163" s="1"/>
  <c r="X1163" s="1"/>
  <c r="D1162"/>
  <c r="D1161"/>
  <c r="D1160"/>
  <c r="F1144"/>
  <c r="C1144" s="1"/>
  <c r="E1139"/>
  <c r="E1123"/>
  <c r="E1047"/>
  <c r="F1047"/>
  <c r="F1032"/>
  <c r="D1032"/>
  <c r="E1032"/>
  <c r="O961"/>
  <c r="P961"/>
  <c r="R961" s="1"/>
  <c r="O943"/>
  <c r="P943"/>
  <c r="R943" s="1"/>
  <c r="P935"/>
  <c r="R935" s="1"/>
  <c r="O935"/>
  <c r="D913"/>
  <c r="E913"/>
  <c r="F913"/>
  <c r="E893"/>
  <c r="D893"/>
  <c r="F893"/>
  <c r="E885"/>
  <c r="D885"/>
  <c r="F885"/>
  <c r="P863"/>
  <c r="O863"/>
  <c r="P654"/>
  <c r="O654"/>
  <c r="P1329"/>
  <c r="R1329" s="1"/>
  <c r="O1329"/>
  <c r="P1324"/>
  <c r="O1324"/>
  <c r="M1284"/>
  <c r="P1266"/>
  <c r="R1266" s="1"/>
  <c r="O1266"/>
  <c r="P1246"/>
  <c r="O1246"/>
  <c r="P1239"/>
  <c r="O1239"/>
  <c r="P1190"/>
  <c r="R1190" s="1"/>
  <c r="O1190"/>
  <c r="P1158"/>
  <c r="R1158" s="1"/>
  <c r="O1158"/>
  <c r="D1127"/>
  <c r="E1127"/>
  <c r="F1127"/>
  <c r="E1112"/>
  <c r="D1112"/>
  <c r="F1112"/>
  <c r="P1110"/>
  <c r="R1110" s="1"/>
  <c r="O1110"/>
  <c r="P1102"/>
  <c r="O1102"/>
  <c r="D1095"/>
  <c r="F1095"/>
  <c r="E1088"/>
  <c r="D1088"/>
  <c r="F1088"/>
  <c r="P1057"/>
  <c r="O1057"/>
  <c r="F1056"/>
  <c r="D1056"/>
  <c r="E1056"/>
  <c r="M1017"/>
  <c r="O1009"/>
  <c r="P1009"/>
  <c r="R1009" s="1"/>
  <c r="K985"/>
  <c r="M985" s="1"/>
  <c r="P887"/>
  <c r="O887"/>
  <c r="P876"/>
  <c r="R876" s="1"/>
  <c r="O876"/>
  <c r="F865"/>
  <c r="E865"/>
  <c r="P748"/>
  <c r="R748" s="1"/>
  <c r="O748"/>
  <c r="P704"/>
  <c r="O704"/>
  <c r="P531"/>
  <c r="R531" s="1"/>
  <c r="O531"/>
  <c r="P468"/>
  <c r="R468" s="1"/>
  <c r="O468"/>
  <c r="P395"/>
  <c r="R395" s="1"/>
  <c r="O395"/>
  <c r="E1501"/>
  <c r="C1501" s="1"/>
  <c r="X1501" s="1"/>
  <c r="F1488"/>
  <c r="P1485"/>
  <c r="R1485" s="1"/>
  <c r="O1485"/>
  <c r="D1482"/>
  <c r="C1482" s="1"/>
  <c r="X1482" s="1"/>
  <c r="D1476"/>
  <c r="E1469"/>
  <c r="C1469" s="1"/>
  <c r="X1469" s="1"/>
  <c r="E1461"/>
  <c r="C1461" s="1"/>
  <c r="X1461" s="1"/>
  <c r="P1459"/>
  <c r="R1459" s="1"/>
  <c r="O1459"/>
  <c r="F1455"/>
  <c r="E1441"/>
  <c r="F1440"/>
  <c r="P1436"/>
  <c r="O1436"/>
  <c r="D1434"/>
  <c r="D1433"/>
  <c r="M1406"/>
  <c r="E1390"/>
  <c r="C1390" s="1"/>
  <c r="X1390" s="1"/>
  <c r="F1371"/>
  <c r="P1360"/>
  <c r="O1360"/>
  <c r="F1347"/>
  <c r="E1346"/>
  <c r="P1344"/>
  <c r="R1344" s="1"/>
  <c r="O1344"/>
  <c r="E1340"/>
  <c r="P1336"/>
  <c r="O1336"/>
  <c r="F1328"/>
  <c r="D1327"/>
  <c r="F1321"/>
  <c r="P1305"/>
  <c r="R1305" s="1"/>
  <c r="O1305"/>
  <c r="F1302"/>
  <c r="F1296"/>
  <c r="C1296" s="1"/>
  <c r="X1296" s="1"/>
  <c r="E1295"/>
  <c r="C1295" s="1"/>
  <c r="E1294"/>
  <c r="C1294" s="1"/>
  <c r="X1294" s="1"/>
  <c r="F1289"/>
  <c r="F1283"/>
  <c r="E1282"/>
  <c r="E1276"/>
  <c r="P1272"/>
  <c r="R1272" s="1"/>
  <c r="O1272"/>
  <c r="P1260"/>
  <c r="R1260" s="1"/>
  <c r="O1260"/>
  <c r="P1250"/>
  <c r="R1250" s="1"/>
  <c r="O1250"/>
  <c r="P1249"/>
  <c r="R1249" s="1"/>
  <c r="O1249"/>
  <c r="P1233"/>
  <c r="R1233" s="1"/>
  <c r="P1226"/>
  <c r="O1226"/>
  <c r="F1217"/>
  <c r="P1213"/>
  <c r="R1213" s="1"/>
  <c r="O1213"/>
  <c r="F1209"/>
  <c r="P1198"/>
  <c r="R1198" s="1"/>
  <c r="O1198"/>
  <c r="P1182"/>
  <c r="R1182" s="1"/>
  <c r="O1182"/>
  <c r="E1177"/>
  <c r="C1177" s="1"/>
  <c r="X1177" s="1"/>
  <c r="P1142"/>
  <c r="O1142"/>
  <c r="P1137"/>
  <c r="R1137" s="1"/>
  <c r="O1137"/>
  <c r="P1130"/>
  <c r="O1130"/>
  <c r="P1129"/>
  <c r="R1129" s="1"/>
  <c r="O1129"/>
  <c r="E1120"/>
  <c r="D1120"/>
  <c r="F1120"/>
  <c r="P1118"/>
  <c r="O1118"/>
  <c r="P1114"/>
  <c r="O1114"/>
  <c r="P1107"/>
  <c r="O1107"/>
  <c r="P1086"/>
  <c r="R1086" s="1"/>
  <c r="O1086"/>
  <c r="D1079"/>
  <c r="F1079"/>
  <c r="P1042"/>
  <c r="O1042"/>
  <c r="D1030"/>
  <c r="E1030"/>
  <c r="F1030"/>
  <c r="P1023"/>
  <c r="R1023" s="1"/>
  <c r="O1023"/>
  <c r="E1001"/>
  <c r="D1001"/>
  <c r="F1001"/>
  <c r="K993"/>
  <c r="M993" s="1"/>
  <c r="D952"/>
  <c r="E952"/>
  <c r="F952"/>
  <c r="E923"/>
  <c r="D923"/>
  <c r="P892"/>
  <c r="R892" s="1"/>
  <c r="O892"/>
  <c r="O767"/>
  <c r="P767"/>
  <c r="P716"/>
  <c r="R716" s="1"/>
  <c r="O716"/>
  <c r="P658"/>
  <c r="O658"/>
  <c r="P574"/>
  <c r="O574"/>
  <c r="P566"/>
  <c r="O566"/>
  <c r="P495"/>
  <c r="R495" s="1"/>
  <c r="O495"/>
  <c r="P402"/>
  <c r="O402"/>
  <c r="P1484"/>
  <c r="O1484"/>
  <c r="P1499"/>
  <c r="O1499"/>
  <c r="P1493"/>
  <c r="R1493" s="1"/>
  <c r="O1493"/>
  <c r="F1490"/>
  <c r="M1472"/>
  <c r="P1467"/>
  <c r="O1467"/>
  <c r="E1455"/>
  <c r="F1450"/>
  <c r="P1444"/>
  <c r="R1444" s="1"/>
  <c r="O1444"/>
  <c r="E1443"/>
  <c r="P1425"/>
  <c r="O1425"/>
  <c r="F1422"/>
  <c r="P1412"/>
  <c r="R1412" s="1"/>
  <c r="O1412"/>
  <c r="P1393"/>
  <c r="R1393" s="1"/>
  <c r="O1393"/>
  <c r="E1371"/>
  <c r="P1361"/>
  <c r="O1361"/>
  <c r="F1358"/>
  <c r="E1347"/>
  <c r="P1337"/>
  <c r="R1337" s="1"/>
  <c r="O1337"/>
  <c r="F1334"/>
  <c r="P1312"/>
  <c r="O1312"/>
  <c r="F1304"/>
  <c r="E1303"/>
  <c r="P1300"/>
  <c r="O1300"/>
  <c r="E1283"/>
  <c r="C1283" s="1"/>
  <c r="X1283" s="1"/>
  <c r="P1273"/>
  <c r="R1273" s="1"/>
  <c r="O1273"/>
  <c r="P1267"/>
  <c r="O1267"/>
  <c r="F1264"/>
  <c r="P1255"/>
  <c r="O1255"/>
  <c r="F1254"/>
  <c r="D1245"/>
  <c r="C1245" s="1"/>
  <c r="X1245" s="1"/>
  <c r="D1224"/>
  <c r="F1219"/>
  <c r="F1218"/>
  <c r="E1217"/>
  <c r="F1216"/>
  <c r="F1208"/>
  <c r="E1197"/>
  <c r="C1197" s="1"/>
  <c r="X1197" s="1"/>
  <c r="E1189"/>
  <c r="C1189" s="1"/>
  <c r="X1189" s="1"/>
  <c r="D1176"/>
  <c r="C1176" s="1"/>
  <c r="D1168"/>
  <c r="C1168" s="1"/>
  <c r="P1161"/>
  <c r="R1161" s="1"/>
  <c r="O1161"/>
  <c r="E1157"/>
  <c r="C1157" s="1"/>
  <c r="X1157" s="1"/>
  <c r="E1155"/>
  <c r="C1155" s="1"/>
  <c r="X1155" s="1"/>
  <c r="D1154"/>
  <c r="D1152"/>
  <c r="P1138"/>
  <c r="O1138"/>
  <c r="P1126"/>
  <c r="O1126"/>
  <c r="F1125"/>
  <c r="P1122"/>
  <c r="O1122"/>
  <c r="P1115"/>
  <c r="O1115"/>
  <c r="F1113"/>
  <c r="D1113"/>
  <c r="E1113"/>
  <c r="E1109"/>
  <c r="F1109"/>
  <c r="E1106"/>
  <c r="D1106"/>
  <c r="F1106"/>
  <c r="D1101"/>
  <c r="E1101"/>
  <c r="P1094"/>
  <c r="O1094"/>
  <c r="P1090"/>
  <c r="O1090"/>
  <c r="P1083"/>
  <c r="O1083"/>
  <c r="F1072"/>
  <c r="E1072"/>
  <c r="P1055"/>
  <c r="O1055"/>
  <c r="D1052"/>
  <c r="F1052"/>
  <c r="E1045"/>
  <c r="D1045"/>
  <c r="F1045"/>
  <c r="P1039"/>
  <c r="O1039"/>
  <c r="D1036"/>
  <c r="E1036"/>
  <c r="F1036"/>
  <c r="E1033"/>
  <c r="F1033"/>
  <c r="P1025"/>
  <c r="R1025" s="1"/>
  <c r="O1025"/>
  <c r="E1020"/>
  <c r="F1020"/>
  <c r="P997"/>
  <c r="O997"/>
  <c r="P957"/>
  <c r="O957"/>
  <c r="D914"/>
  <c r="E914"/>
  <c r="F914"/>
  <c r="P759"/>
  <c r="O759"/>
  <c r="P736"/>
  <c r="R736" s="1"/>
  <c r="O736"/>
  <c r="P712"/>
  <c r="O712"/>
  <c r="P662"/>
  <c r="O662"/>
  <c r="P626"/>
  <c r="O626"/>
  <c r="P586"/>
  <c r="R586" s="1"/>
  <c r="O586"/>
  <c r="P563"/>
  <c r="R563" s="1"/>
  <c r="O563"/>
  <c r="P527"/>
  <c r="O527"/>
  <c r="P524"/>
  <c r="O524"/>
  <c r="P499"/>
  <c r="R499" s="1"/>
  <c r="O499"/>
  <c r="P492"/>
  <c r="O492"/>
  <c r="P488"/>
  <c r="O488"/>
  <c r="E1497"/>
  <c r="E1491"/>
  <c r="C1491" s="1"/>
  <c r="D1490"/>
  <c r="D1484"/>
  <c r="E1457"/>
  <c r="F1456"/>
  <c r="P1452"/>
  <c r="O1452"/>
  <c r="D1450"/>
  <c r="D1443"/>
  <c r="F1424"/>
  <c r="C1424" s="1"/>
  <c r="X1424" s="1"/>
  <c r="E1422"/>
  <c r="F1419"/>
  <c r="F1411"/>
  <c r="C1411" s="1"/>
  <c r="X1411" s="1"/>
  <c r="D1410"/>
  <c r="F1387"/>
  <c r="C1387" s="1"/>
  <c r="E1372"/>
  <c r="E1359"/>
  <c r="C1359" s="1"/>
  <c r="E1358"/>
  <c r="E1348"/>
  <c r="E1334"/>
  <c r="F1329"/>
  <c r="F1310"/>
  <c r="C1310" s="1"/>
  <c r="X1310" s="1"/>
  <c r="D1304"/>
  <c r="D1303"/>
  <c r="F1297"/>
  <c r="F1291"/>
  <c r="E1290"/>
  <c r="E1284"/>
  <c r="P1280"/>
  <c r="O1280"/>
  <c r="E1266"/>
  <c r="D1264"/>
  <c r="D1254"/>
  <c r="F1246"/>
  <c r="P1242"/>
  <c r="O1242"/>
  <c r="M1237"/>
  <c r="P1222"/>
  <c r="O1222"/>
  <c r="E1219"/>
  <c r="D1218"/>
  <c r="D1216"/>
  <c r="P1194"/>
  <c r="R1194" s="1"/>
  <c r="O1194"/>
  <c r="P1186"/>
  <c r="O1186"/>
  <c r="P1174"/>
  <c r="R1174" s="1"/>
  <c r="O1174"/>
  <c r="P1166"/>
  <c r="R1166" s="1"/>
  <c r="O1166"/>
  <c r="P1162"/>
  <c r="R1162" s="1"/>
  <c r="O1162"/>
  <c r="P1150"/>
  <c r="O1150"/>
  <c r="E1149"/>
  <c r="C1149" s="1"/>
  <c r="X1149" s="1"/>
  <c r="P1139"/>
  <c r="R1139" s="1"/>
  <c r="O1139"/>
  <c r="P1131"/>
  <c r="O1131"/>
  <c r="E1128"/>
  <c r="F1128"/>
  <c r="D1125"/>
  <c r="M1123"/>
  <c r="F1121"/>
  <c r="D1121"/>
  <c r="E1121"/>
  <c r="F1089"/>
  <c r="D1089"/>
  <c r="E1089"/>
  <c r="E1085"/>
  <c r="F1085"/>
  <c r="P1078"/>
  <c r="R1078" s="1"/>
  <c r="O1078"/>
  <c r="D1053"/>
  <c r="P1047"/>
  <c r="O1047"/>
  <c r="P1029"/>
  <c r="O1029"/>
  <c r="D999"/>
  <c r="E999"/>
  <c r="F999"/>
  <c r="P989"/>
  <c r="O989"/>
  <c r="F988"/>
  <c r="D988"/>
  <c r="E988"/>
  <c r="P973"/>
  <c r="O973"/>
  <c r="D959"/>
  <c r="F959"/>
  <c r="P843"/>
  <c r="R843" s="1"/>
  <c r="O843"/>
  <c r="P724"/>
  <c r="O724"/>
  <c r="P476"/>
  <c r="O476"/>
  <c r="P438"/>
  <c r="O438"/>
  <c r="P422"/>
  <c r="O422"/>
  <c r="P1491"/>
  <c r="O1491"/>
  <c r="P1475"/>
  <c r="O1475"/>
  <c r="P1468"/>
  <c r="O1468"/>
  <c r="P1460"/>
  <c r="O1460"/>
  <c r="P1433"/>
  <c r="O1433"/>
  <c r="P1352"/>
  <c r="O1352"/>
  <c r="P1345"/>
  <c r="R1345" s="1"/>
  <c r="O1345"/>
  <c r="P1332"/>
  <c r="O1332"/>
  <c r="P1320"/>
  <c r="O1320"/>
  <c r="E1311"/>
  <c r="E1291"/>
  <c r="P1288"/>
  <c r="O1288"/>
  <c r="P1281"/>
  <c r="R1281" s="1"/>
  <c r="O1281"/>
  <c r="F1278"/>
  <c r="F1272"/>
  <c r="E1271"/>
  <c r="P1261"/>
  <c r="R1261" s="1"/>
  <c r="O1261"/>
  <c r="P1251"/>
  <c r="O1251"/>
  <c r="P1230"/>
  <c r="O1230"/>
  <c r="P1229"/>
  <c r="O1229"/>
  <c r="P1214"/>
  <c r="R1214" s="1"/>
  <c r="O1214"/>
  <c r="P1206"/>
  <c r="R1206" s="1"/>
  <c r="O1206"/>
  <c r="P1201"/>
  <c r="O1201"/>
  <c r="D1181"/>
  <c r="M1177"/>
  <c r="E1171"/>
  <c r="C1171" s="1"/>
  <c r="X1171" s="1"/>
  <c r="D1165"/>
  <c r="C1165" s="1"/>
  <c r="X1165" s="1"/>
  <c r="P1145"/>
  <c r="R1145" s="1"/>
  <c r="O1145"/>
  <c r="F1107"/>
  <c r="E1107"/>
  <c r="P1071"/>
  <c r="O1071"/>
  <c r="P1063"/>
  <c r="R1063" s="1"/>
  <c r="O1063"/>
  <c r="D1031"/>
  <c r="E1031"/>
  <c r="F1031"/>
  <c r="P1001"/>
  <c r="R1001" s="1"/>
  <c r="D975"/>
  <c r="F975"/>
  <c r="D912"/>
  <c r="E912"/>
  <c r="F912"/>
  <c r="P824"/>
  <c r="O824"/>
  <c r="P809"/>
  <c r="O809"/>
  <c r="P785"/>
  <c r="O785"/>
  <c r="P642"/>
  <c r="O642"/>
  <c r="P630"/>
  <c r="O630"/>
  <c r="P414"/>
  <c r="R414" s="1"/>
  <c r="O414"/>
  <c r="P1451"/>
  <c r="O1451"/>
  <c r="P1500"/>
  <c r="O1500"/>
  <c r="P1501"/>
  <c r="O1501"/>
  <c r="D1498"/>
  <c r="C1498" s="1"/>
  <c r="X1498" s="1"/>
  <c r="D1492"/>
  <c r="E1485"/>
  <c r="C1485" s="1"/>
  <c r="X1485" s="1"/>
  <c r="P1476"/>
  <c r="R1476" s="1"/>
  <c r="O1476"/>
  <c r="P1469"/>
  <c r="O1469"/>
  <c r="D1466"/>
  <c r="D1459"/>
  <c r="C1459" s="1"/>
  <c r="X1459" s="1"/>
  <c r="F1430"/>
  <c r="P1428"/>
  <c r="R1428" s="1"/>
  <c r="O1428"/>
  <c r="F1427"/>
  <c r="F1426"/>
  <c r="F1425"/>
  <c r="F1406"/>
  <c r="D1399"/>
  <c r="E1388"/>
  <c r="P1369"/>
  <c r="O1369"/>
  <c r="D1360"/>
  <c r="C1360" s="1"/>
  <c r="X1360" s="1"/>
  <c r="F1355"/>
  <c r="D1344"/>
  <c r="D1343"/>
  <c r="C1343" s="1"/>
  <c r="D1336"/>
  <c r="C1336" s="1"/>
  <c r="X1336" s="1"/>
  <c r="F1331"/>
  <c r="E1330"/>
  <c r="D1311"/>
  <c r="E1292"/>
  <c r="F1286"/>
  <c r="E1279"/>
  <c r="E1278"/>
  <c r="D1272"/>
  <c r="D1271"/>
  <c r="E1267"/>
  <c r="F1249"/>
  <c r="E1247"/>
  <c r="F1240"/>
  <c r="F1233"/>
  <c r="F1227"/>
  <c r="E1221"/>
  <c r="C1221" s="1"/>
  <c r="X1221" s="1"/>
  <c r="F1193"/>
  <c r="C1193" s="1"/>
  <c r="X1193" s="1"/>
  <c r="P1169"/>
  <c r="O1169"/>
  <c r="F1161"/>
  <c r="P1155"/>
  <c r="R1155" s="1"/>
  <c r="O1155"/>
  <c r="P1154"/>
  <c r="O1154"/>
  <c r="P1153"/>
  <c r="R1153" s="1"/>
  <c r="O1153"/>
  <c r="P1146"/>
  <c r="R1146" s="1"/>
  <c r="O1146"/>
  <c r="F1130"/>
  <c r="F1129"/>
  <c r="E1129"/>
  <c r="E1114"/>
  <c r="F1114"/>
  <c r="P1097"/>
  <c r="O1097"/>
  <c r="F1083"/>
  <c r="E1083"/>
  <c r="D1069"/>
  <c r="E1069"/>
  <c r="D1061"/>
  <c r="E1061"/>
  <c r="E1046"/>
  <c r="F1046"/>
  <c r="P1005"/>
  <c r="O1005"/>
  <c r="P981"/>
  <c r="O981"/>
  <c r="K942"/>
  <c r="M942" s="1"/>
  <c r="D936"/>
  <c r="E936"/>
  <c r="F936"/>
  <c r="D928"/>
  <c r="E928"/>
  <c r="F928"/>
  <c r="P923"/>
  <c r="O923"/>
  <c r="D902"/>
  <c r="E902"/>
  <c r="F902"/>
  <c r="P720"/>
  <c r="O720"/>
  <c r="P664"/>
  <c r="O664"/>
  <c r="P606"/>
  <c r="R606" s="1"/>
  <c r="O606"/>
  <c r="P547"/>
  <c r="O547"/>
  <c r="P516"/>
  <c r="O516"/>
  <c r="P459"/>
  <c r="R459" s="1"/>
  <c r="O459"/>
  <c r="P417"/>
  <c r="R417" s="1"/>
  <c r="O417"/>
  <c r="P394"/>
  <c r="O394"/>
  <c r="P1377"/>
  <c r="O1377"/>
  <c r="P1496"/>
  <c r="O1496"/>
  <c r="P1483"/>
  <c r="O1483"/>
  <c r="P1477"/>
  <c r="O1477"/>
  <c r="F1474"/>
  <c r="F1445"/>
  <c r="P1435"/>
  <c r="O1435"/>
  <c r="F1414"/>
  <c r="F1413"/>
  <c r="C1413" s="1"/>
  <c r="X1413" s="1"/>
  <c r="P1409"/>
  <c r="R1409" s="1"/>
  <c r="O1409"/>
  <c r="F1382"/>
  <c r="F1366"/>
  <c r="F1350"/>
  <c r="P1328"/>
  <c r="O1328"/>
  <c r="F1318"/>
  <c r="P1296"/>
  <c r="O1296"/>
  <c r="P1289"/>
  <c r="R1289" s="1"/>
  <c r="O1289"/>
  <c r="E1287"/>
  <c r="F1280"/>
  <c r="P1276"/>
  <c r="O1276"/>
  <c r="P1265"/>
  <c r="O1265"/>
  <c r="E1256"/>
  <c r="E1227"/>
  <c r="F1222"/>
  <c r="P1218"/>
  <c r="R1218" s="1"/>
  <c r="O1218"/>
  <c r="P1209"/>
  <c r="O1209"/>
  <c r="D1205"/>
  <c r="C1205" s="1"/>
  <c r="X1205" s="1"/>
  <c r="E1199"/>
  <c r="F1194"/>
  <c r="F1192"/>
  <c r="D1173"/>
  <c r="C1173" s="1"/>
  <c r="X1173" s="1"/>
  <c r="F1162"/>
  <c r="F1160"/>
  <c r="E1143"/>
  <c r="F1139"/>
  <c r="E1131"/>
  <c r="D1130"/>
  <c r="C1130" s="1"/>
  <c r="E1122"/>
  <c r="F1122"/>
  <c r="P1098"/>
  <c r="O1098"/>
  <c r="E1090"/>
  <c r="F1090"/>
  <c r="P1081"/>
  <c r="O1081"/>
  <c r="K1052"/>
  <c r="M1052" s="1"/>
  <c r="D1047"/>
  <c r="P1041"/>
  <c r="O1041"/>
  <c r="P1013"/>
  <c r="R1013" s="1"/>
  <c r="O1013"/>
  <c r="D1004"/>
  <c r="E1004"/>
  <c r="F1004"/>
  <c r="D1000"/>
  <c r="E1000"/>
  <c r="F1000"/>
  <c r="P911"/>
  <c r="R911" s="1"/>
  <c r="O911"/>
  <c r="P844"/>
  <c r="R844" s="1"/>
  <c r="O844"/>
  <c r="P816"/>
  <c r="O816"/>
  <c r="P688"/>
  <c r="O688"/>
  <c r="P484"/>
  <c r="R484" s="1"/>
  <c r="O484"/>
  <c r="P467"/>
  <c r="R467" s="1"/>
  <c r="O467"/>
  <c r="P377"/>
  <c r="R377" s="1"/>
  <c r="O377"/>
  <c r="D854"/>
  <c r="C854" s="1"/>
  <c r="X854" s="1"/>
  <c r="F848"/>
  <c r="C848" s="1"/>
  <c r="M835"/>
  <c r="M825"/>
  <c r="P822"/>
  <c r="O822"/>
  <c r="P814"/>
  <c r="O814"/>
  <c r="F795"/>
  <c r="D790"/>
  <c r="D789"/>
  <c r="C789" s="1"/>
  <c r="F784"/>
  <c r="E783"/>
  <c r="C783" s="1"/>
  <c r="X783" s="1"/>
  <c r="D776"/>
  <c r="C776" s="1"/>
  <c r="X776" s="1"/>
  <c r="P774"/>
  <c r="O774"/>
  <c r="F760"/>
  <c r="E756"/>
  <c r="D739"/>
  <c r="C739" s="1"/>
  <c r="X739" s="1"/>
  <c r="E738"/>
  <c r="F729"/>
  <c r="F721"/>
  <c r="F714"/>
  <c r="E709"/>
  <c r="D708"/>
  <c r="D707"/>
  <c r="C707" s="1"/>
  <c r="X707" s="1"/>
  <c r="E701"/>
  <c r="D695"/>
  <c r="C695" s="1"/>
  <c r="X695" s="1"/>
  <c r="D687"/>
  <c r="C687" s="1"/>
  <c r="X687" s="1"/>
  <c r="P677"/>
  <c r="R677" s="1"/>
  <c r="O677"/>
  <c r="F668"/>
  <c r="C668" s="1"/>
  <c r="D657"/>
  <c r="C657" s="1"/>
  <c r="D646"/>
  <c r="P643"/>
  <c r="R643" s="1"/>
  <c r="O643"/>
  <c r="P638"/>
  <c r="O638"/>
  <c r="D625"/>
  <c r="C625" s="1"/>
  <c r="X625" s="1"/>
  <c r="P622"/>
  <c r="O622"/>
  <c r="P601"/>
  <c r="O601"/>
  <c r="P585"/>
  <c r="R585" s="1"/>
  <c r="O585"/>
  <c r="F576"/>
  <c r="F575"/>
  <c r="C575" s="1"/>
  <c r="P571"/>
  <c r="R571" s="1"/>
  <c r="O571"/>
  <c r="F570"/>
  <c r="D569"/>
  <c r="D568"/>
  <c r="F560"/>
  <c r="F559"/>
  <c r="F554"/>
  <c r="D553"/>
  <c r="D552"/>
  <c r="D551"/>
  <c r="D550"/>
  <c r="E538"/>
  <c r="D537"/>
  <c r="C537" s="1"/>
  <c r="D536"/>
  <c r="D535"/>
  <c r="C535" s="1"/>
  <c r="D534"/>
  <c r="D527"/>
  <c r="D526"/>
  <c r="E522"/>
  <c r="C522" s="1"/>
  <c r="D521"/>
  <c r="D520"/>
  <c r="C520" s="1"/>
  <c r="E506"/>
  <c r="E505"/>
  <c r="F499"/>
  <c r="C499" s="1"/>
  <c r="X499" s="1"/>
  <c r="D498"/>
  <c r="C498" s="1"/>
  <c r="E450"/>
  <c r="C450" s="1"/>
  <c r="D445"/>
  <c r="E444"/>
  <c r="C444" s="1"/>
  <c r="X444" s="1"/>
  <c r="D443"/>
  <c r="C443" s="1"/>
  <c r="F437"/>
  <c r="E436"/>
  <c r="C436" s="1"/>
  <c r="F435"/>
  <c r="F421"/>
  <c r="E420"/>
  <c r="C420" s="1"/>
  <c r="X420" s="1"/>
  <c r="F416"/>
  <c r="F415"/>
  <c r="D409"/>
  <c r="C409" s="1"/>
  <c r="X409" s="1"/>
  <c r="D408"/>
  <c r="C408" s="1"/>
  <c r="D407"/>
  <c r="C407" s="1"/>
  <c r="X407" s="1"/>
  <c r="D397"/>
  <c r="F389"/>
  <c r="M386"/>
  <c r="K385"/>
  <c r="M385" s="1"/>
  <c r="E370"/>
  <c r="F370"/>
  <c r="P360"/>
  <c r="R360" s="1"/>
  <c r="O360"/>
  <c r="P358"/>
  <c r="O358"/>
  <c r="P342"/>
  <c r="R342" s="1"/>
  <c r="O342"/>
  <c r="P221"/>
  <c r="R221" s="1"/>
  <c r="O221"/>
  <c r="P200"/>
  <c r="R200" s="1"/>
  <c r="O200"/>
  <c r="F187"/>
  <c r="D187"/>
  <c r="E187"/>
  <c r="P97"/>
  <c r="O97"/>
  <c r="P31"/>
  <c r="R31" s="1"/>
  <c r="O31"/>
  <c r="E1119"/>
  <c r="C1119" s="1"/>
  <c r="X1119" s="1"/>
  <c r="E1111"/>
  <c r="C1111" s="1"/>
  <c r="X1111" s="1"/>
  <c r="D1105"/>
  <c r="C1105" s="1"/>
  <c r="D1104"/>
  <c r="E1099"/>
  <c r="D1098"/>
  <c r="C1098" s="1"/>
  <c r="X1098" s="1"/>
  <c r="P1082"/>
  <c r="O1082"/>
  <c r="P1073"/>
  <c r="O1073"/>
  <c r="E1068"/>
  <c r="P1065"/>
  <c r="R1065" s="1"/>
  <c r="O1065"/>
  <c r="E1060"/>
  <c r="C1060" s="1"/>
  <c r="X1060" s="1"/>
  <c r="D1049"/>
  <c r="C1049" s="1"/>
  <c r="X1049" s="1"/>
  <c r="F1041"/>
  <c r="P1031"/>
  <c r="R1031" s="1"/>
  <c r="O1031"/>
  <c r="D1025"/>
  <c r="D1009"/>
  <c r="E1007"/>
  <c r="C1007" s="1"/>
  <c r="X1007" s="1"/>
  <c r="M1002"/>
  <c r="E994"/>
  <c r="F990"/>
  <c r="D980"/>
  <c r="C980" s="1"/>
  <c r="X980" s="1"/>
  <c r="F969"/>
  <c r="E968"/>
  <c r="F967"/>
  <c r="M964"/>
  <c r="E955"/>
  <c r="E954"/>
  <c r="E904"/>
  <c r="P900"/>
  <c r="R900" s="1"/>
  <c r="O900"/>
  <c r="E880"/>
  <c r="C880" s="1"/>
  <c r="E873"/>
  <c r="D867"/>
  <c r="C867" s="1"/>
  <c r="F861"/>
  <c r="F840"/>
  <c r="P836"/>
  <c r="R836" s="1"/>
  <c r="O836"/>
  <c r="F832"/>
  <c r="F831"/>
  <c r="P806"/>
  <c r="R806" s="1"/>
  <c r="O806"/>
  <c r="P801"/>
  <c r="R801" s="1"/>
  <c r="O801"/>
  <c r="P799"/>
  <c r="R799" s="1"/>
  <c r="O799"/>
  <c r="E784"/>
  <c r="E760"/>
  <c r="P725"/>
  <c r="R725" s="1"/>
  <c r="O725"/>
  <c r="P692"/>
  <c r="O692"/>
  <c r="P684"/>
  <c r="O684"/>
  <c r="P679"/>
  <c r="R679" s="1"/>
  <c r="O679"/>
  <c r="F669"/>
  <c r="F659"/>
  <c r="E641"/>
  <c r="F627"/>
  <c r="P610"/>
  <c r="O610"/>
  <c r="P609"/>
  <c r="O609"/>
  <c r="P595"/>
  <c r="R595" s="1"/>
  <c r="O595"/>
  <c r="F591"/>
  <c r="E577"/>
  <c r="E576"/>
  <c r="E561"/>
  <c r="E560"/>
  <c r="P557"/>
  <c r="O557"/>
  <c r="F539"/>
  <c r="F523"/>
  <c r="P511"/>
  <c r="O511"/>
  <c r="F508"/>
  <c r="F507"/>
  <c r="P479"/>
  <c r="O479"/>
  <c r="P455"/>
  <c r="O455"/>
  <c r="F452"/>
  <c r="F451"/>
  <c r="E437"/>
  <c r="M425"/>
  <c r="E421"/>
  <c r="E416"/>
  <c r="E415"/>
  <c r="P411"/>
  <c r="O411"/>
  <c r="E389"/>
  <c r="P339"/>
  <c r="R339" s="1"/>
  <c r="O339"/>
  <c r="P271"/>
  <c r="R271" s="1"/>
  <c r="O271"/>
  <c r="O240"/>
  <c r="P240"/>
  <c r="R240" s="1"/>
  <c r="P213"/>
  <c r="O213"/>
  <c r="P197"/>
  <c r="R197" s="1"/>
  <c r="O197"/>
  <c r="D196"/>
  <c r="E196"/>
  <c r="F196"/>
  <c r="P122"/>
  <c r="O122"/>
  <c r="P114"/>
  <c r="O114"/>
  <c r="K105"/>
  <c r="M105" s="1"/>
  <c r="P42"/>
  <c r="O42"/>
  <c r="P1089"/>
  <c r="O1089"/>
  <c r="P1032"/>
  <c r="O1032"/>
  <c r="D995"/>
  <c r="E990"/>
  <c r="D971"/>
  <c r="E970"/>
  <c r="D969"/>
  <c r="D955"/>
  <c r="D939"/>
  <c r="P927"/>
  <c r="O927"/>
  <c r="M922"/>
  <c r="M912"/>
  <c r="M894"/>
  <c r="P884"/>
  <c r="R884" s="1"/>
  <c r="O884"/>
  <c r="E881"/>
  <c r="D861"/>
  <c r="P852"/>
  <c r="R852" s="1"/>
  <c r="O852"/>
  <c r="E849"/>
  <c r="P846"/>
  <c r="R846" s="1"/>
  <c r="O846"/>
  <c r="E840"/>
  <c r="M838"/>
  <c r="E832"/>
  <c r="E831"/>
  <c r="M776"/>
  <c r="F771"/>
  <c r="P769"/>
  <c r="R769" s="1"/>
  <c r="O769"/>
  <c r="P750"/>
  <c r="O750"/>
  <c r="D730"/>
  <c r="D722"/>
  <c r="E717"/>
  <c r="E689"/>
  <c r="P685"/>
  <c r="O685"/>
  <c r="P672"/>
  <c r="O672"/>
  <c r="E669"/>
  <c r="E659"/>
  <c r="D641"/>
  <c r="P639"/>
  <c r="O639"/>
  <c r="M633"/>
  <c r="E628"/>
  <c r="E627"/>
  <c r="C627" s="1"/>
  <c r="X627" s="1"/>
  <c r="P617"/>
  <c r="O617"/>
  <c r="F605"/>
  <c r="C605" s="1"/>
  <c r="X605" s="1"/>
  <c r="P602"/>
  <c r="O602"/>
  <c r="F600"/>
  <c r="C600" s="1"/>
  <c r="E591"/>
  <c r="M589"/>
  <c r="D577"/>
  <c r="P573"/>
  <c r="R573" s="1"/>
  <c r="O573"/>
  <c r="D561"/>
  <c r="D539"/>
  <c r="D523"/>
  <c r="E508"/>
  <c r="D507"/>
  <c r="F502"/>
  <c r="F501"/>
  <c r="M475"/>
  <c r="F465"/>
  <c r="F454"/>
  <c r="E452"/>
  <c r="D451"/>
  <c r="F438"/>
  <c r="F429"/>
  <c r="C429" s="1"/>
  <c r="X429" s="1"/>
  <c r="D417"/>
  <c r="D367"/>
  <c r="F367"/>
  <c r="E273"/>
  <c r="D273"/>
  <c r="F273"/>
  <c r="D266"/>
  <c r="E266"/>
  <c r="F266"/>
  <c r="P264"/>
  <c r="O264"/>
  <c r="F219"/>
  <c r="E219"/>
  <c r="P137"/>
  <c r="O137"/>
  <c r="D119"/>
  <c r="F119"/>
  <c r="D68"/>
  <c r="E68"/>
  <c r="F68"/>
  <c r="P63"/>
  <c r="O63"/>
  <c r="D62"/>
  <c r="E62"/>
  <c r="F62"/>
  <c r="P39"/>
  <c r="O39"/>
  <c r="P18"/>
  <c r="R18" s="1"/>
  <c r="O18"/>
  <c r="P978"/>
  <c r="R978" s="1"/>
  <c r="O978"/>
  <c r="P965"/>
  <c r="O965"/>
  <c r="P919"/>
  <c r="O919"/>
  <c r="P915"/>
  <c r="R915" s="1"/>
  <c r="O915"/>
  <c r="P896"/>
  <c r="R896" s="1"/>
  <c r="O896"/>
  <c r="P895"/>
  <c r="O895"/>
  <c r="P871"/>
  <c r="O871"/>
  <c r="P854"/>
  <c r="R854" s="1"/>
  <c r="O854"/>
  <c r="P823"/>
  <c r="O823"/>
  <c r="P815"/>
  <c r="O815"/>
  <c r="P790"/>
  <c r="O790"/>
  <c r="P775"/>
  <c r="R775" s="1"/>
  <c r="O775"/>
  <c r="P752"/>
  <c r="O752"/>
  <c r="P728"/>
  <c r="O728"/>
  <c r="P708"/>
  <c r="R708" s="1"/>
  <c r="O708"/>
  <c r="P700"/>
  <c r="R700" s="1"/>
  <c r="O700"/>
  <c r="O597"/>
  <c r="P551"/>
  <c r="R551" s="1"/>
  <c r="O551"/>
  <c r="M548"/>
  <c r="P535"/>
  <c r="R535" s="1"/>
  <c r="O535"/>
  <c r="M532"/>
  <c r="P519"/>
  <c r="R519" s="1"/>
  <c r="O519"/>
  <c r="P504"/>
  <c r="O504"/>
  <c r="P471"/>
  <c r="O471"/>
  <c r="P463"/>
  <c r="R463" s="1"/>
  <c r="O463"/>
  <c r="P443"/>
  <c r="R443" s="1"/>
  <c r="O443"/>
  <c r="P408"/>
  <c r="O408"/>
  <c r="P406"/>
  <c r="R406" s="1"/>
  <c r="O406"/>
  <c r="P387"/>
  <c r="O387"/>
  <c r="E378"/>
  <c r="D378"/>
  <c r="P374"/>
  <c r="O374"/>
  <c r="P326"/>
  <c r="O326"/>
  <c r="P304"/>
  <c r="R304" s="1"/>
  <c r="O304"/>
  <c r="D300"/>
  <c r="E300"/>
  <c r="F300"/>
  <c r="P288"/>
  <c r="R288" s="1"/>
  <c r="O288"/>
  <c r="P254"/>
  <c r="O254"/>
  <c r="P241"/>
  <c r="O241"/>
  <c r="P165"/>
  <c r="O165"/>
  <c r="D160"/>
  <c r="E160"/>
  <c r="F160"/>
  <c r="D146"/>
  <c r="E146"/>
  <c r="F146"/>
  <c r="P102"/>
  <c r="O102"/>
  <c r="K33"/>
  <c r="M33" s="1"/>
  <c r="M1026"/>
  <c r="P1021"/>
  <c r="O1021"/>
  <c r="M1010"/>
  <c r="F998"/>
  <c r="P980"/>
  <c r="O980"/>
  <c r="M977"/>
  <c r="F946"/>
  <c r="D943"/>
  <c r="E934"/>
  <c r="F933"/>
  <c r="E918"/>
  <c r="E910"/>
  <c r="P903"/>
  <c r="R903" s="1"/>
  <c r="O903"/>
  <c r="F891"/>
  <c r="E890"/>
  <c r="P879"/>
  <c r="R879" s="1"/>
  <c r="O879"/>
  <c r="F877"/>
  <c r="E870"/>
  <c r="D869"/>
  <c r="C869" s="1"/>
  <c r="F858"/>
  <c r="P847"/>
  <c r="O847"/>
  <c r="F845"/>
  <c r="E822"/>
  <c r="C822" s="1"/>
  <c r="X822" s="1"/>
  <c r="E821"/>
  <c r="E814"/>
  <c r="E813"/>
  <c r="C813" s="1"/>
  <c r="P807"/>
  <c r="O807"/>
  <c r="F806"/>
  <c r="F805"/>
  <c r="F800"/>
  <c r="F787"/>
  <c r="P782"/>
  <c r="R782" s="1"/>
  <c r="O782"/>
  <c r="E774"/>
  <c r="C774" s="1"/>
  <c r="X774" s="1"/>
  <c r="E773"/>
  <c r="E772"/>
  <c r="P751"/>
  <c r="R751" s="1"/>
  <c r="O751"/>
  <c r="F747"/>
  <c r="E745"/>
  <c r="C745" s="1"/>
  <c r="X745" s="1"/>
  <c r="F733"/>
  <c r="F718"/>
  <c r="D711"/>
  <c r="F705"/>
  <c r="F691"/>
  <c r="F690"/>
  <c r="F684"/>
  <c r="E683"/>
  <c r="C683" s="1"/>
  <c r="P680"/>
  <c r="R680" s="1"/>
  <c r="O680"/>
  <c r="F679"/>
  <c r="E677"/>
  <c r="C677" s="1"/>
  <c r="E662"/>
  <c r="E661"/>
  <c r="C661" s="1"/>
  <c r="X661" s="1"/>
  <c r="F655"/>
  <c r="F654"/>
  <c r="M650"/>
  <c r="F648"/>
  <c r="D638"/>
  <c r="C638" s="1"/>
  <c r="X638" s="1"/>
  <c r="F623"/>
  <c r="F616"/>
  <c r="F615"/>
  <c r="F608"/>
  <c r="F607"/>
  <c r="D601"/>
  <c r="D594"/>
  <c r="F586"/>
  <c r="D585"/>
  <c r="C585" s="1"/>
  <c r="X585" s="1"/>
  <c r="P569"/>
  <c r="O569"/>
  <c r="E565"/>
  <c r="P558"/>
  <c r="O558"/>
  <c r="F557"/>
  <c r="D556"/>
  <c r="P553"/>
  <c r="O553"/>
  <c r="D547"/>
  <c r="P543"/>
  <c r="O543"/>
  <c r="P537"/>
  <c r="R537" s="1"/>
  <c r="O537"/>
  <c r="D531"/>
  <c r="P521"/>
  <c r="O521"/>
  <c r="F515"/>
  <c r="D514"/>
  <c r="E510"/>
  <c r="E490"/>
  <c r="C490" s="1"/>
  <c r="X490" s="1"/>
  <c r="E489"/>
  <c r="C489" s="1"/>
  <c r="E484"/>
  <c r="C484" s="1"/>
  <c r="X484" s="1"/>
  <c r="D483"/>
  <c r="C483" s="1"/>
  <c r="M480"/>
  <c r="F477"/>
  <c r="C477" s="1"/>
  <c r="X477" s="1"/>
  <c r="E474"/>
  <c r="C474" s="1"/>
  <c r="X474" s="1"/>
  <c r="E469"/>
  <c r="F468"/>
  <c r="C468" s="1"/>
  <c r="X468" s="1"/>
  <c r="F467"/>
  <c r="C467" s="1"/>
  <c r="D466"/>
  <c r="C466" s="1"/>
  <c r="F462"/>
  <c r="D459"/>
  <c r="C459" s="1"/>
  <c r="P446"/>
  <c r="O446"/>
  <c r="M444"/>
  <c r="E440"/>
  <c r="C440" s="1"/>
  <c r="F432"/>
  <c r="E430"/>
  <c r="C430" s="1"/>
  <c r="X430" s="1"/>
  <c r="F424"/>
  <c r="M421"/>
  <c r="P419"/>
  <c r="O419"/>
  <c r="F405"/>
  <c r="D402"/>
  <c r="D368"/>
  <c r="F368"/>
  <c r="P334"/>
  <c r="O334"/>
  <c r="E287"/>
  <c r="D287"/>
  <c r="F287"/>
  <c r="P272"/>
  <c r="R272" s="1"/>
  <c r="O272"/>
  <c r="P265"/>
  <c r="R265" s="1"/>
  <c r="O265"/>
  <c r="P224"/>
  <c r="R224" s="1"/>
  <c r="O224"/>
  <c r="D154"/>
  <c r="E154"/>
  <c r="F154"/>
  <c r="P126"/>
  <c r="O126"/>
  <c r="P118"/>
  <c r="O118"/>
  <c r="P106"/>
  <c r="O106"/>
  <c r="K80"/>
  <c r="M80" s="1"/>
  <c r="P70"/>
  <c r="R70" s="1"/>
  <c r="O70"/>
  <c r="D60"/>
  <c r="E60"/>
  <c r="F60"/>
  <c r="P1106"/>
  <c r="O1106"/>
  <c r="P1105"/>
  <c r="O1105"/>
  <c r="P1091"/>
  <c r="O1091"/>
  <c r="D1051"/>
  <c r="P1049"/>
  <c r="R1049" s="1"/>
  <c r="O1049"/>
  <c r="E1044"/>
  <c r="D1003"/>
  <c r="E998"/>
  <c r="D987"/>
  <c r="F974"/>
  <c r="M970"/>
  <c r="E964"/>
  <c r="D963"/>
  <c r="E962"/>
  <c r="F958"/>
  <c r="F951"/>
  <c r="E946"/>
  <c r="F945"/>
  <c r="M939"/>
  <c r="M938"/>
  <c r="D934"/>
  <c r="M931"/>
  <c r="D918"/>
  <c r="D910"/>
  <c r="M908"/>
  <c r="M907"/>
  <c r="F901"/>
  <c r="D891"/>
  <c r="E878"/>
  <c r="D877"/>
  <c r="C877" s="1"/>
  <c r="X877" s="1"/>
  <c r="D870"/>
  <c r="P867"/>
  <c r="R867" s="1"/>
  <c r="O867"/>
  <c r="F864"/>
  <c r="P860"/>
  <c r="R860" s="1"/>
  <c r="O860"/>
  <c r="F859"/>
  <c r="E858"/>
  <c r="E846"/>
  <c r="D845"/>
  <c r="P839"/>
  <c r="O839"/>
  <c r="F837"/>
  <c r="M830"/>
  <c r="E806"/>
  <c r="E805"/>
  <c r="E801"/>
  <c r="E800"/>
  <c r="P783"/>
  <c r="O783"/>
  <c r="F779"/>
  <c r="E747"/>
  <c r="M743"/>
  <c r="F734"/>
  <c r="E733"/>
  <c r="F726"/>
  <c r="E719"/>
  <c r="P709"/>
  <c r="R709" s="1"/>
  <c r="O709"/>
  <c r="E705"/>
  <c r="P701"/>
  <c r="O701"/>
  <c r="F693"/>
  <c r="F692"/>
  <c r="E691"/>
  <c r="F685"/>
  <c r="D684"/>
  <c r="E679"/>
  <c r="D678"/>
  <c r="P668"/>
  <c r="R668" s="1"/>
  <c r="O668"/>
  <c r="E665"/>
  <c r="E655"/>
  <c r="E649"/>
  <c r="D648"/>
  <c r="F639"/>
  <c r="M634"/>
  <c r="E623"/>
  <c r="M618"/>
  <c r="E617"/>
  <c r="E616"/>
  <c r="E615"/>
  <c r="F610"/>
  <c r="E609"/>
  <c r="E608"/>
  <c r="E607"/>
  <c r="P603"/>
  <c r="O603"/>
  <c r="D602"/>
  <c r="P590"/>
  <c r="O590"/>
  <c r="D586"/>
  <c r="D572"/>
  <c r="M562"/>
  <c r="E557"/>
  <c r="D515"/>
  <c r="F491"/>
  <c r="P486"/>
  <c r="O486"/>
  <c r="F476"/>
  <c r="F475"/>
  <c r="E462"/>
  <c r="E441"/>
  <c r="M435"/>
  <c r="E433"/>
  <c r="E432"/>
  <c r="F426"/>
  <c r="E424"/>
  <c r="P416"/>
  <c r="O416"/>
  <c r="E405"/>
  <c r="P376"/>
  <c r="R376" s="1"/>
  <c r="O376"/>
  <c r="P296"/>
  <c r="R296" s="1"/>
  <c r="O296"/>
  <c r="P232"/>
  <c r="R232" s="1"/>
  <c r="O232"/>
  <c r="D204"/>
  <c r="E204"/>
  <c r="F204"/>
  <c r="P202"/>
  <c r="O202"/>
  <c r="E171"/>
  <c r="D171"/>
  <c r="P166"/>
  <c r="O166"/>
  <c r="O131"/>
  <c r="E114"/>
  <c r="D114"/>
  <c r="D69"/>
  <c r="E69"/>
  <c r="F69"/>
  <c r="D52"/>
  <c r="F52"/>
  <c r="P1121"/>
  <c r="R1121" s="1"/>
  <c r="O1121"/>
  <c r="P1113"/>
  <c r="R1113" s="1"/>
  <c r="O1113"/>
  <c r="P1099"/>
  <c r="O1099"/>
  <c r="P996"/>
  <c r="O996"/>
  <c r="M994"/>
  <c r="E974"/>
  <c r="M969"/>
  <c r="D964"/>
  <c r="E958"/>
  <c r="F947"/>
  <c r="D945"/>
  <c r="F935"/>
  <c r="D901"/>
  <c r="C901" s="1"/>
  <c r="D878"/>
  <c r="E864"/>
  <c r="D859"/>
  <c r="P855"/>
  <c r="O855"/>
  <c r="D846"/>
  <c r="D837"/>
  <c r="M831"/>
  <c r="P803"/>
  <c r="O803"/>
  <c r="D801"/>
  <c r="P798"/>
  <c r="O798"/>
  <c r="P791"/>
  <c r="O791"/>
  <c r="P766"/>
  <c r="R766" s="1"/>
  <c r="O766"/>
  <c r="F755"/>
  <c r="P753"/>
  <c r="O753"/>
  <c r="E748"/>
  <c r="M741"/>
  <c r="M740"/>
  <c r="M731"/>
  <c r="D726"/>
  <c r="D719"/>
  <c r="C719" s="1"/>
  <c r="X719" s="1"/>
  <c r="P696"/>
  <c r="O696"/>
  <c r="E693"/>
  <c r="D692"/>
  <c r="E685"/>
  <c r="P669"/>
  <c r="R669" s="1"/>
  <c r="O669"/>
  <c r="D649"/>
  <c r="E624"/>
  <c r="P619"/>
  <c r="R619" s="1"/>
  <c r="O619"/>
  <c r="D617"/>
  <c r="D610"/>
  <c r="D609"/>
  <c r="P598"/>
  <c r="R598" s="1"/>
  <c r="O598"/>
  <c r="P582"/>
  <c r="O582"/>
  <c r="P577"/>
  <c r="R577" s="1"/>
  <c r="O577"/>
  <c r="P561"/>
  <c r="O561"/>
  <c r="P545"/>
  <c r="O545"/>
  <c r="P529"/>
  <c r="O529"/>
  <c r="P508"/>
  <c r="R508" s="1"/>
  <c r="O508"/>
  <c r="D491"/>
  <c r="E476"/>
  <c r="D475"/>
  <c r="M451"/>
  <c r="D441"/>
  <c r="D433"/>
  <c r="D426"/>
  <c r="E425"/>
  <c r="P400"/>
  <c r="R400" s="1"/>
  <c r="O400"/>
  <c r="P398"/>
  <c r="R398" s="1"/>
  <c r="O398"/>
  <c r="P392"/>
  <c r="F369"/>
  <c r="D369"/>
  <c r="P363"/>
  <c r="O363"/>
  <c r="P354"/>
  <c r="R354" s="1"/>
  <c r="O354"/>
  <c r="D343"/>
  <c r="E343"/>
  <c r="F343"/>
  <c r="F329"/>
  <c r="D329"/>
  <c r="E329"/>
  <c r="E311"/>
  <c r="D311"/>
  <c r="P309"/>
  <c r="R309" s="1"/>
  <c r="O309"/>
  <c r="D227"/>
  <c r="E227"/>
  <c r="E161"/>
  <c r="D161"/>
  <c r="F161"/>
  <c r="P153"/>
  <c r="O153"/>
  <c r="K142"/>
  <c r="M142" s="1"/>
  <c r="P121"/>
  <c r="R121" s="1"/>
  <c r="O121"/>
  <c r="P87"/>
  <c r="O87"/>
  <c r="P71"/>
  <c r="R71" s="1"/>
  <c r="O71"/>
  <c r="O65"/>
  <c r="P65"/>
  <c r="P34"/>
  <c r="O34"/>
  <c r="P972"/>
  <c r="O972"/>
  <c r="P956"/>
  <c r="R956" s="1"/>
  <c r="O956"/>
  <c r="P932"/>
  <c r="O932"/>
  <c r="P868"/>
  <c r="R868" s="1"/>
  <c r="O868"/>
  <c r="P862"/>
  <c r="O862"/>
  <c r="P808"/>
  <c r="R808" s="1"/>
  <c r="O808"/>
  <c r="P761"/>
  <c r="O761"/>
  <c r="P745"/>
  <c r="R745" s="1"/>
  <c r="O745"/>
  <c r="P744"/>
  <c r="O744"/>
  <c r="P676"/>
  <c r="R676" s="1"/>
  <c r="O676"/>
  <c r="P671"/>
  <c r="O671"/>
  <c r="P635"/>
  <c r="O635"/>
  <c r="P593"/>
  <c r="O593"/>
  <c r="P555"/>
  <c r="R555" s="1"/>
  <c r="O555"/>
  <c r="P540"/>
  <c r="O540"/>
  <c r="P487"/>
  <c r="O487"/>
  <c r="P483"/>
  <c r="R483" s="1"/>
  <c r="O483"/>
  <c r="P447"/>
  <c r="R447" s="1"/>
  <c r="O447"/>
  <c r="P430"/>
  <c r="O430"/>
  <c r="M393"/>
  <c r="P390"/>
  <c r="R390" s="1"/>
  <c r="O390"/>
  <c r="P382"/>
  <c r="O382"/>
  <c r="P371"/>
  <c r="R371" s="1"/>
  <c r="O371"/>
  <c r="E356"/>
  <c r="D356"/>
  <c r="F337"/>
  <c r="D337"/>
  <c r="E337"/>
  <c r="P316"/>
  <c r="R316" s="1"/>
  <c r="O316"/>
  <c r="P256"/>
  <c r="O256"/>
  <c r="P193"/>
  <c r="O193"/>
  <c r="P177"/>
  <c r="O177"/>
  <c r="D176"/>
  <c r="E176"/>
  <c r="F176"/>
  <c r="D61"/>
  <c r="E61"/>
  <c r="F61"/>
  <c r="P51"/>
  <c r="O51"/>
  <c r="P23"/>
  <c r="R23" s="1"/>
  <c r="O23"/>
  <c r="P10"/>
  <c r="O10"/>
  <c r="P368"/>
  <c r="R368" s="1"/>
  <c r="O368"/>
  <c r="P366"/>
  <c r="O366"/>
  <c r="D364"/>
  <c r="P350"/>
  <c r="O350"/>
  <c r="F333"/>
  <c r="C333" s="1"/>
  <c r="X333" s="1"/>
  <c r="F332"/>
  <c r="M317"/>
  <c r="F313"/>
  <c r="F306"/>
  <c r="M298"/>
  <c r="D295"/>
  <c r="C295" s="1"/>
  <c r="X295" s="1"/>
  <c r="F290"/>
  <c r="D289"/>
  <c r="P279"/>
  <c r="R279" s="1"/>
  <c r="O279"/>
  <c r="M277"/>
  <c r="E269"/>
  <c r="M257"/>
  <c r="P248"/>
  <c r="O248"/>
  <c r="E245"/>
  <c r="E237"/>
  <c r="M233"/>
  <c r="E222"/>
  <c r="D216"/>
  <c r="C216" s="1"/>
  <c r="X216" s="1"/>
  <c r="D209"/>
  <c r="D208"/>
  <c r="M204"/>
  <c r="E200"/>
  <c r="E199"/>
  <c r="C199" s="1"/>
  <c r="X199" s="1"/>
  <c r="F198"/>
  <c r="D184"/>
  <c r="C184" s="1"/>
  <c r="M181"/>
  <c r="M176"/>
  <c r="P169"/>
  <c r="O169"/>
  <c r="E164"/>
  <c r="F163"/>
  <c r="D149"/>
  <c r="F141"/>
  <c r="F136"/>
  <c r="C136" s="1"/>
  <c r="X136" s="1"/>
  <c r="P133"/>
  <c r="R133" s="1"/>
  <c r="O133"/>
  <c r="E109"/>
  <c r="F79"/>
  <c r="F78"/>
  <c r="F77"/>
  <c r="F76"/>
  <c r="P69"/>
  <c r="R69" s="1"/>
  <c r="P58"/>
  <c r="R58" s="1"/>
  <c r="O58"/>
  <c r="E56"/>
  <c r="M50"/>
  <c r="F48"/>
  <c r="C48" s="1"/>
  <c r="E46"/>
  <c r="E45"/>
  <c r="C45" s="1"/>
  <c r="X45" s="1"/>
  <c r="F40"/>
  <c r="C40" s="1"/>
  <c r="E38"/>
  <c r="E37"/>
  <c r="F30"/>
  <c r="C30" s="1"/>
  <c r="X30" s="1"/>
  <c r="F29"/>
  <c r="C29" s="1"/>
  <c r="X29" s="1"/>
  <c r="F22"/>
  <c r="F21"/>
  <c r="C21" s="1"/>
  <c r="X21" s="1"/>
  <c r="F16"/>
  <c r="C16" s="1"/>
  <c r="X16" s="1"/>
  <c r="P379"/>
  <c r="O379"/>
  <c r="P355"/>
  <c r="O355"/>
  <c r="F349"/>
  <c r="C349" s="1"/>
  <c r="X349" s="1"/>
  <c r="D332"/>
  <c r="C332" s="1"/>
  <c r="D313"/>
  <c r="P310"/>
  <c r="O310"/>
  <c r="F308"/>
  <c r="E306"/>
  <c r="E290"/>
  <c r="C290" s="1"/>
  <c r="X290" s="1"/>
  <c r="M285"/>
  <c r="F276"/>
  <c r="C276" s="1"/>
  <c r="X276" s="1"/>
  <c r="F260"/>
  <c r="F255"/>
  <c r="D252"/>
  <c r="M243"/>
  <c r="F239"/>
  <c r="C239" s="1"/>
  <c r="X239" s="1"/>
  <c r="M235"/>
  <c r="F231"/>
  <c r="C231" s="1"/>
  <c r="X231" s="1"/>
  <c r="P226"/>
  <c r="O226"/>
  <c r="P218"/>
  <c r="R218" s="1"/>
  <c r="O218"/>
  <c r="F210"/>
  <c r="D200"/>
  <c r="F191"/>
  <c r="F190"/>
  <c r="M180"/>
  <c r="F165"/>
  <c r="M154"/>
  <c r="E150"/>
  <c r="P145"/>
  <c r="R145" s="1"/>
  <c r="O145"/>
  <c r="F144"/>
  <c r="C144" s="1"/>
  <c r="X144" s="1"/>
  <c r="D141"/>
  <c r="P113"/>
  <c r="O113"/>
  <c r="F110"/>
  <c r="F104"/>
  <c r="F101"/>
  <c r="C101" s="1"/>
  <c r="X101" s="1"/>
  <c r="F100"/>
  <c r="C100" s="1"/>
  <c r="X100" s="1"/>
  <c r="E99"/>
  <c r="D79"/>
  <c r="C79" s="1"/>
  <c r="X79" s="1"/>
  <c r="P73"/>
  <c r="E57"/>
  <c r="D56"/>
  <c r="E49"/>
  <c r="C49" s="1"/>
  <c r="X49" s="1"/>
  <c r="M43"/>
  <c r="E41"/>
  <c r="C41" s="1"/>
  <c r="X41" s="1"/>
  <c r="F32"/>
  <c r="C32" s="1"/>
  <c r="X32" s="1"/>
  <c r="E28"/>
  <c r="E17"/>
  <c r="C17" s="1"/>
  <c r="E7"/>
  <c r="P280"/>
  <c r="O280"/>
  <c r="P249"/>
  <c r="R249" s="1"/>
  <c r="O249"/>
  <c r="P178"/>
  <c r="R178" s="1"/>
  <c r="O178"/>
  <c r="P161"/>
  <c r="O161"/>
  <c r="P139"/>
  <c r="O139"/>
  <c r="P26"/>
  <c r="O26"/>
  <c r="E377"/>
  <c r="C377" s="1"/>
  <c r="X377" s="1"/>
  <c r="P352"/>
  <c r="O352"/>
  <c r="D350"/>
  <c r="E348"/>
  <c r="C348" s="1"/>
  <c r="F341"/>
  <c r="F340"/>
  <c r="F335"/>
  <c r="P330"/>
  <c r="O330"/>
  <c r="E327"/>
  <c r="C327" s="1"/>
  <c r="X327" s="1"/>
  <c r="F322"/>
  <c r="F318"/>
  <c r="F317"/>
  <c r="F316"/>
  <c r="E309"/>
  <c r="D303"/>
  <c r="F297"/>
  <c r="C297" s="1"/>
  <c r="X297" s="1"/>
  <c r="E277"/>
  <c r="P274"/>
  <c r="R274" s="1"/>
  <c r="O274"/>
  <c r="F271"/>
  <c r="F263"/>
  <c r="D256"/>
  <c r="D240"/>
  <c r="C240" s="1"/>
  <c r="D232"/>
  <c r="D192"/>
  <c r="F168"/>
  <c r="E158"/>
  <c r="D151"/>
  <c r="C151" s="1"/>
  <c r="D143"/>
  <c r="C143" s="1"/>
  <c r="D138"/>
  <c r="C138" s="1"/>
  <c r="X138" s="1"/>
  <c r="P134"/>
  <c r="R134" s="1"/>
  <c r="O134"/>
  <c r="F125"/>
  <c r="D117"/>
  <c r="C117" s="1"/>
  <c r="X117" s="1"/>
  <c r="F112"/>
  <c r="F111"/>
  <c r="D105"/>
  <c r="E103"/>
  <c r="F102"/>
  <c r="P93"/>
  <c r="O93"/>
  <c r="P85"/>
  <c r="R85" s="1"/>
  <c r="O85"/>
  <c r="E72"/>
  <c r="D71"/>
  <c r="F70"/>
  <c r="M46"/>
  <c r="M38"/>
  <c r="E25"/>
  <c r="E24"/>
  <c r="P14"/>
  <c r="R14" s="1"/>
  <c r="O14"/>
  <c r="P357"/>
  <c r="O357"/>
  <c r="P331"/>
  <c r="O331"/>
  <c r="P325"/>
  <c r="O325"/>
  <c r="E316"/>
  <c r="M312"/>
  <c r="F298"/>
  <c r="F279"/>
  <c r="E263"/>
  <c r="F234"/>
  <c r="P229"/>
  <c r="R229" s="1"/>
  <c r="O229"/>
  <c r="P209"/>
  <c r="R209" s="1"/>
  <c r="O209"/>
  <c r="M201"/>
  <c r="E195"/>
  <c r="P189"/>
  <c r="O189"/>
  <c r="F177"/>
  <c r="F170"/>
  <c r="F169"/>
  <c r="E168"/>
  <c r="F159"/>
  <c r="P149"/>
  <c r="O149"/>
  <c r="F133"/>
  <c r="E132"/>
  <c r="M129"/>
  <c r="D125"/>
  <c r="E113"/>
  <c r="E112"/>
  <c r="D72"/>
  <c r="E70"/>
  <c r="F59"/>
  <c r="D25"/>
  <c r="M9"/>
  <c r="P6"/>
  <c r="R6" s="1"/>
  <c r="O6"/>
  <c r="P384"/>
  <c r="R384" s="1"/>
  <c r="O384"/>
  <c r="P373"/>
  <c r="O373"/>
  <c r="P365"/>
  <c r="O365"/>
  <c r="D362"/>
  <c r="C362" s="1"/>
  <c r="D351"/>
  <c r="D342"/>
  <c r="M338"/>
  <c r="E336"/>
  <c r="E299"/>
  <c r="E298"/>
  <c r="P290"/>
  <c r="O290"/>
  <c r="D279"/>
  <c r="F264"/>
  <c r="M261"/>
  <c r="E249"/>
  <c r="E243"/>
  <c r="E235"/>
  <c r="D234"/>
  <c r="D195"/>
  <c r="F181"/>
  <c r="D177"/>
  <c r="E170"/>
  <c r="D169"/>
  <c r="D159"/>
  <c r="P141"/>
  <c r="O141"/>
  <c r="D133"/>
  <c r="P123"/>
  <c r="O123"/>
  <c r="D113"/>
  <c r="P79"/>
  <c r="O79"/>
  <c r="M78"/>
  <c r="P77"/>
  <c r="R77" s="1"/>
  <c r="O77"/>
  <c r="E59"/>
  <c r="P56"/>
  <c r="O56"/>
  <c r="P47"/>
  <c r="R47" s="1"/>
  <c r="O47"/>
  <c r="F43"/>
  <c r="F35"/>
  <c r="P30"/>
  <c r="R30" s="1"/>
  <c r="O30"/>
  <c r="P22"/>
  <c r="R22" s="1"/>
  <c r="O22"/>
  <c r="F19"/>
  <c r="P15"/>
  <c r="R15" s="1"/>
  <c r="O15"/>
  <c r="M320"/>
  <c r="P185"/>
  <c r="R185" s="1"/>
  <c r="O185"/>
  <c r="P157"/>
  <c r="R157" s="1"/>
  <c r="O157"/>
  <c r="P150"/>
  <c r="O150"/>
  <c r="M130"/>
  <c r="P110"/>
  <c r="R110" s="1"/>
  <c r="O110"/>
  <c r="P101"/>
  <c r="R101" s="1"/>
  <c r="O101"/>
  <c r="P95"/>
  <c r="R95" s="1"/>
  <c r="O95"/>
  <c r="P57"/>
  <c r="R57" s="1"/>
  <c r="O57"/>
  <c r="P41"/>
  <c r="R41" s="1"/>
  <c r="O41"/>
  <c r="O4"/>
  <c r="P4"/>
  <c r="M1489"/>
  <c r="K1480"/>
  <c r="M1480" s="1"/>
  <c r="M1478"/>
  <c r="M1415"/>
  <c r="K1396"/>
  <c r="M1396" s="1"/>
  <c r="K1388"/>
  <c r="M1388" s="1"/>
  <c r="M1357"/>
  <c r="K1348"/>
  <c r="M1348" s="1"/>
  <c r="M1319"/>
  <c r="K1292"/>
  <c r="M1292" s="1"/>
  <c r="M1271"/>
  <c r="M1245"/>
  <c r="M1243"/>
  <c r="M1208"/>
  <c r="K1100"/>
  <c r="M1100" s="1"/>
  <c r="K1018"/>
  <c r="M1018" s="1"/>
  <c r="K986"/>
  <c r="M986" s="1"/>
  <c r="K875"/>
  <c r="M875" s="1"/>
  <c r="K849"/>
  <c r="M849" s="1"/>
  <c r="K663"/>
  <c r="M663" s="1"/>
  <c r="M1473"/>
  <c r="M1462"/>
  <c r="M1454"/>
  <c r="M1446"/>
  <c r="M1438"/>
  <c r="M1389"/>
  <c r="M1349"/>
  <c r="M1303"/>
  <c r="M1247"/>
  <c r="M1192"/>
  <c r="M1180"/>
  <c r="K987"/>
  <c r="M987" s="1"/>
  <c r="K951"/>
  <c r="M951" s="1"/>
  <c r="K910"/>
  <c r="M910" s="1"/>
  <c r="M891"/>
  <c r="K787"/>
  <c r="M787" s="1"/>
  <c r="K682"/>
  <c r="M682" s="1"/>
  <c r="K594"/>
  <c r="M594" s="1"/>
  <c r="M1311"/>
  <c r="M1465"/>
  <c r="M1457"/>
  <c r="M1449"/>
  <c r="M1441"/>
  <c r="M1351"/>
  <c r="M1295"/>
  <c r="M1262"/>
  <c r="M1253"/>
  <c r="M1236"/>
  <c r="M1235"/>
  <c r="M1203"/>
  <c r="M1171"/>
  <c r="M1168"/>
  <c r="K1076"/>
  <c r="M1076" s="1"/>
  <c r="K988"/>
  <c r="M988" s="1"/>
  <c r="K914"/>
  <c r="M914" s="1"/>
  <c r="K878"/>
  <c r="M878" s="1"/>
  <c r="K732"/>
  <c r="M732" s="1"/>
  <c r="K629"/>
  <c r="M629" s="1"/>
  <c r="M1502"/>
  <c r="M1373"/>
  <c r="M1287"/>
  <c r="M1200"/>
  <c r="K1164"/>
  <c r="M1164" s="1"/>
  <c r="K687"/>
  <c r="M687" s="1"/>
  <c r="K649"/>
  <c r="M649" s="1"/>
  <c r="K1108"/>
  <c r="M1108" s="1"/>
  <c r="K851"/>
  <c r="M851" s="1"/>
  <c r="M1420"/>
  <c r="M1419"/>
  <c r="M1404"/>
  <c r="M1391"/>
  <c r="M1356"/>
  <c r="M1343"/>
  <c r="M1308"/>
  <c r="M1268"/>
  <c r="M1258"/>
  <c r="M1225"/>
  <c r="M1223"/>
  <c r="M1221"/>
  <c r="M1216"/>
  <c r="M1195"/>
  <c r="K1184"/>
  <c r="M1184" s="1"/>
  <c r="K1084"/>
  <c r="M1084" s="1"/>
  <c r="K954"/>
  <c r="M954" s="1"/>
  <c r="K920"/>
  <c r="M920" s="1"/>
  <c r="M1481"/>
  <c r="M1359"/>
  <c r="K62"/>
  <c r="M62" s="1"/>
  <c r="M1494"/>
  <c r="K1486"/>
  <c r="M1486" s="1"/>
  <c r="M1416"/>
  <c r="M1335"/>
  <c r="M1279"/>
  <c r="M1241"/>
  <c r="M1227"/>
  <c r="M1193"/>
  <c r="M1189"/>
  <c r="K955"/>
  <c r="M955" s="1"/>
  <c r="K777"/>
  <c r="M777" s="1"/>
  <c r="K361"/>
  <c r="M361" s="1"/>
  <c r="M1470"/>
  <c r="K1004"/>
  <c r="M1004" s="1"/>
  <c r="M1375"/>
  <c r="M1327"/>
  <c r="M1269"/>
  <c r="M1224"/>
  <c r="M1196"/>
  <c r="K1092"/>
  <c r="M1092" s="1"/>
  <c r="K873"/>
  <c r="M873" s="1"/>
  <c r="K570"/>
  <c r="M570" s="1"/>
  <c r="K554"/>
  <c r="M554" s="1"/>
  <c r="M1074"/>
  <c r="M1066"/>
  <c r="M979"/>
  <c r="M733"/>
  <c r="M670"/>
  <c r="M627"/>
  <c r="M434"/>
  <c r="K409"/>
  <c r="M409" s="1"/>
  <c r="M208"/>
  <c r="K188"/>
  <c r="M188" s="1"/>
  <c r="K25"/>
  <c r="M25" s="1"/>
  <c r="M1152"/>
  <c r="M1120"/>
  <c r="M1019"/>
  <c r="M1011"/>
  <c r="M1003"/>
  <c r="M995"/>
  <c r="M975"/>
  <c r="M889"/>
  <c r="M714"/>
  <c r="M659"/>
  <c r="M578"/>
  <c r="M507"/>
  <c r="M370"/>
  <c r="M1163"/>
  <c r="M1147"/>
  <c r="M1053"/>
  <c r="M1037"/>
  <c r="M983"/>
  <c r="M963"/>
  <c r="M899"/>
  <c r="M883"/>
  <c r="M841"/>
  <c r="M817"/>
  <c r="M793"/>
  <c r="M686"/>
  <c r="M661"/>
  <c r="M631"/>
  <c r="M587"/>
  <c r="K579"/>
  <c r="M579" s="1"/>
  <c r="K500"/>
  <c r="M500" s="1"/>
  <c r="K460"/>
  <c r="M460" s="1"/>
  <c r="K429"/>
  <c r="M429" s="1"/>
  <c r="K225"/>
  <c r="M225" s="1"/>
  <c r="K86"/>
  <c r="M86" s="1"/>
  <c r="K54"/>
  <c r="M54" s="1"/>
  <c r="M1144"/>
  <c r="M1112"/>
  <c r="M1104"/>
  <c r="M1096"/>
  <c r="M1088"/>
  <c r="M1080"/>
  <c r="M1072"/>
  <c r="M1064"/>
  <c r="M1056"/>
  <c r="M1034"/>
  <c r="M1033"/>
  <c r="M1015"/>
  <c r="M1007"/>
  <c r="M999"/>
  <c r="M991"/>
  <c r="M948"/>
  <c r="M947"/>
  <c r="M902"/>
  <c r="M870"/>
  <c r="M865"/>
  <c r="M859"/>
  <c r="M802"/>
  <c r="M674"/>
  <c r="M623"/>
  <c r="M611"/>
  <c r="K565"/>
  <c r="M565" s="1"/>
  <c r="K300"/>
  <c r="M300" s="1"/>
  <c r="K36"/>
  <c r="M36" s="1"/>
  <c r="M1176"/>
  <c r="K1136"/>
  <c r="M1136" s="1"/>
  <c r="M1044"/>
  <c r="M971"/>
  <c r="M959"/>
  <c r="M930"/>
  <c r="M897"/>
  <c r="M886"/>
  <c r="M881"/>
  <c r="M760"/>
  <c r="M758"/>
  <c r="M719"/>
  <c r="M710"/>
  <c r="M703"/>
  <c r="M678"/>
  <c r="M655"/>
  <c r="M646"/>
  <c r="M645"/>
  <c r="M614"/>
  <c r="M613"/>
  <c r="M581"/>
  <c r="M515"/>
  <c r="K503"/>
  <c r="M503" s="1"/>
  <c r="K432"/>
  <c r="M432" s="1"/>
  <c r="K287"/>
  <c r="M287" s="1"/>
  <c r="M1045"/>
  <c r="M857"/>
  <c r="M780"/>
  <c r="M764"/>
  <c r="M718"/>
  <c r="M690"/>
  <c r="M666"/>
  <c r="K518"/>
  <c r="M518" s="1"/>
  <c r="K433"/>
  <c r="M433" s="1"/>
  <c r="K20"/>
  <c r="M20" s="1"/>
  <c r="M1160"/>
  <c r="M1141"/>
  <c r="K1140"/>
  <c r="M1140" s="1"/>
  <c r="M1128"/>
  <c r="M1116"/>
  <c r="K1058"/>
  <c r="M1058" s="1"/>
  <c r="K1050"/>
  <c r="M1050" s="1"/>
  <c r="M967"/>
  <c r="M952"/>
  <c r="M833"/>
  <c r="M772"/>
  <c r="M756"/>
  <c r="K301"/>
  <c r="M301" s="1"/>
  <c r="M205"/>
  <c r="M328"/>
  <c r="M258"/>
  <c r="M234"/>
  <c r="M147"/>
  <c r="M98"/>
  <c r="M75"/>
  <c r="M477"/>
  <c r="M461"/>
  <c r="M381"/>
  <c r="M378"/>
  <c r="M369"/>
  <c r="M346"/>
  <c r="M319"/>
  <c r="M318"/>
  <c r="M286"/>
  <c r="M210"/>
  <c r="M192"/>
  <c r="M173"/>
  <c r="M94"/>
  <c r="M83"/>
  <c r="M17"/>
  <c r="M335"/>
  <c r="M260"/>
  <c r="M255"/>
  <c r="M253"/>
  <c r="M251"/>
  <c r="M66"/>
  <c r="M12"/>
  <c r="M485"/>
  <c r="M453"/>
  <c r="M238"/>
  <c r="M90"/>
  <c r="M491"/>
  <c r="M445"/>
  <c r="M401"/>
  <c r="M362"/>
  <c r="M293"/>
  <c r="M269"/>
  <c r="M217"/>
  <c r="M216"/>
  <c r="M184"/>
  <c r="M171"/>
  <c r="M155"/>
  <c r="M143"/>
  <c r="M55"/>
  <c r="M28"/>
  <c r="M397"/>
  <c r="M322"/>
  <c r="M306"/>
  <c r="M295"/>
  <c r="M291"/>
  <c r="M282"/>
  <c r="M267"/>
  <c r="M220"/>
  <c r="M164"/>
  <c r="M162"/>
  <c r="M81"/>
  <c r="M74"/>
  <c r="M67"/>
  <c r="M49"/>
  <c r="M7"/>
  <c r="M270"/>
  <c r="M244"/>
  <c r="M230"/>
  <c r="M159"/>
  <c r="M138"/>
  <c r="M44"/>
  <c r="C752"/>
  <c r="X752" s="1"/>
  <c r="C1458"/>
  <c r="C1117"/>
  <c r="X1117" s="1"/>
  <c r="C212"/>
  <c r="X212" s="1"/>
  <c r="C727"/>
  <c r="X727" s="1"/>
  <c r="C1093"/>
  <c r="X1093" s="1"/>
  <c r="C33"/>
  <c r="X33" s="1"/>
  <c r="C874"/>
  <c r="X874" s="1"/>
  <c r="C478"/>
  <c r="X478" s="1"/>
  <c r="C731"/>
  <c r="X731" s="1"/>
  <c r="C713"/>
  <c r="X713" s="1"/>
  <c r="C1453"/>
  <c r="X1453" s="1"/>
  <c r="C621"/>
  <c r="X621" s="1"/>
  <c r="C120"/>
  <c r="C274"/>
  <c r="X274" s="1"/>
  <c r="C578"/>
  <c r="X578" s="1"/>
  <c r="C1178"/>
  <c r="X1178" s="1"/>
  <c r="C743"/>
  <c r="X743" s="1"/>
  <c r="C573"/>
  <c r="X573" s="1"/>
  <c r="C835"/>
  <c r="X835" s="1"/>
  <c r="C862"/>
  <c r="X862" s="1"/>
  <c r="C1368"/>
  <c r="X1368" s="1"/>
  <c r="C875"/>
  <c r="X875" s="1"/>
  <c r="C13"/>
  <c r="X13" s="1"/>
  <c r="C653"/>
  <c r="X653" s="1"/>
  <c r="C324"/>
  <c r="X324" s="1"/>
  <c r="C88"/>
  <c r="X88" s="1"/>
  <c r="C1495"/>
  <c r="X1495" s="1"/>
  <c r="C1477"/>
  <c r="X1477" s="1"/>
  <c r="C1147"/>
  <c r="X1147" s="1"/>
  <c r="C736"/>
  <c r="X736" s="1"/>
  <c r="C9"/>
  <c r="C715"/>
  <c r="X715" s="1"/>
  <c r="C671"/>
  <c r="X671" s="1"/>
  <c r="C1479"/>
  <c r="X1479" s="1"/>
  <c r="C976"/>
  <c r="X976" s="1"/>
  <c r="C613"/>
  <c r="X613" s="1"/>
  <c r="C1326"/>
  <c r="X1326" s="1"/>
  <c r="C699"/>
  <c r="X699" s="1"/>
  <c r="C663"/>
  <c r="C529"/>
  <c r="C220"/>
  <c r="X220" s="1"/>
  <c r="C1398"/>
  <c r="X1398" s="1"/>
  <c r="C1229"/>
  <c r="X1229" s="1"/>
  <c r="C1141"/>
  <c r="X1141" s="1"/>
  <c r="C1043"/>
  <c r="X1043" s="1"/>
  <c r="C1008"/>
  <c r="X1008" s="1"/>
  <c r="C983"/>
  <c r="X983" s="1"/>
  <c r="C486"/>
  <c r="X486" s="1"/>
  <c r="C94"/>
  <c r="X94" s="1"/>
  <c r="C1400"/>
  <c r="X1400" s="1"/>
  <c r="C1077"/>
  <c r="C1483"/>
  <c r="X1483" s="1"/>
  <c r="C1471"/>
  <c r="X1471" s="1"/>
  <c r="C1475"/>
  <c r="X1475" s="1"/>
  <c r="C1447"/>
  <c r="X1447" s="1"/>
  <c r="C1320"/>
  <c r="X1320" s="1"/>
  <c r="C886"/>
  <c r="X886" s="1"/>
  <c r="C365"/>
  <c r="X365" s="1"/>
  <c r="C1493"/>
  <c r="X1493" s="1"/>
  <c r="C1503"/>
  <c r="S1503" s="1"/>
  <c r="V1503" s="1"/>
  <c r="C1352"/>
  <c r="X1352" s="1"/>
  <c r="C1451"/>
  <c r="C1064"/>
  <c r="X1064" s="1"/>
  <c r="C697"/>
  <c r="X697" s="1"/>
  <c r="C86"/>
  <c r="X86" s="1"/>
  <c r="C1499"/>
  <c r="C1344"/>
  <c r="C1288"/>
  <c r="X1288" s="1"/>
  <c r="C1496"/>
  <c r="X1496" s="1"/>
  <c r="C838"/>
  <c r="C1392"/>
  <c r="X1392" s="1"/>
  <c r="C1133"/>
  <c r="X1133" s="1"/>
  <c r="C1185"/>
  <c r="X1185" s="1"/>
  <c r="C1048"/>
  <c r="X1048" s="1"/>
  <c r="C1022"/>
  <c r="C972"/>
  <c r="X972" s="1"/>
  <c r="C966"/>
  <c r="X966" s="1"/>
  <c r="C938"/>
  <c r="X938" s="1"/>
  <c r="C894"/>
  <c r="X894" s="1"/>
  <c r="C872"/>
  <c r="X872" s="1"/>
  <c r="C352"/>
  <c r="X352" s="1"/>
  <c r="C245"/>
  <c r="X245" s="1"/>
  <c r="C1062"/>
  <c r="X1062" s="1"/>
  <c r="C675"/>
  <c r="X675" s="1"/>
  <c r="C460"/>
  <c r="X460" s="1"/>
  <c r="C307"/>
  <c r="X307" s="1"/>
  <c r="C129"/>
  <c r="C1225"/>
  <c r="X1225" s="1"/>
  <c r="C956"/>
  <c r="X956" s="1"/>
  <c r="C930"/>
  <c r="X930" s="1"/>
  <c r="C737"/>
  <c r="X737" s="1"/>
  <c r="C645"/>
  <c r="X645" s="1"/>
  <c r="C485"/>
  <c r="X485" s="1"/>
  <c r="C401"/>
  <c r="X401" s="1"/>
  <c r="C128"/>
  <c r="X128" s="1"/>
  <c r="C84"/>
  <c r="X84" s="1"/>
  <c r="C14"/>
  <c r="X14" s="1"/>
  <c r="C1153"/>
  <c r="X1153" s="1"/>
  <c r="C1135"/>
  <c r="X1135" s="1"/>
  <c r="C906"/>
  <c r="X906" s="1"/>
  <c r="C834"/>
  <c r="C735"/>
  <c r="X735" s="1"/>
  <c r="C667"/>
  <c r="X667" s="1"/>
  <c r="C375"/>
  <c r="X375" s="1"/>
  <c r="C172"/>
  <c r="X172" s="1"/>
  <c r="C314"/>
  <c r="X314" s="1"/>
  <c r="C1213"/>
  <c r="X1213" s="1"/>
  <c r="C991"/>
  <c r="X991" s="1"/>
  <c r="C960"/>
  <c r="X960" s="1"/>
  <c r="C723"/>
  <c r="X723" s="1"/>
  <c r="C703"/>
  <c r="X703" s="1"/>
  <c r="C636"/>
  <c r="C386"/>
  <c r="X386" s="1"/>
  <c r="C156"/>
  <c r="X156" s="1"/>
  <c r="R1496"/>
  <c r="R1467"/>
  <c r="R1451"/>
  <c r="R1443"/>
  <c r="R1435"/>
  <c r="R1425"/>
  <c r="R1352"/>
  <c r="R1477"/>
  <c r="R1488"/>
  <c r="R1469"/>
  <c r="R1460"/>
  <c r="R1452"/>
  <c r="R1436"/>
  <c r="R1377"/>
  <c r="R1401"/>
  <c r="R1369"/>
  <c r="R1336"/>
  <c r="R1499"/>
  <c r="R1500"/>
  <c r="R1430"/>
  <c r="R1360"/>
  <c r="R1468"/>
  <c r="R1448"/>
  <c r="R1440"/>
  <c r="R1361"/>
  <c r="R1497"/>
  <c r="R1491"/>
  <c r="R1492"/>
  <c r="R1501"/>
  <c r="R1483"/>
  <c r="R1433"/>
  <c r="R1484"/>
  <c r="R1475"/>
  <c r="R1385"/>
  <c r="K1403"/>
  <c r="M1403" s="1"/>
  <c r="D1393"/>
  <c r="E1393"/>
  <c r="M1498"/>
  <c r="D1497"/>
  <c r="M1490"/>
  <c r="D1489"/>
  <c r="C1489" s="1"/>
  <c r="E1488"/>
  <c r="M1482"/>
  <c r="D1481"/>
  <c r="E1480"/>
  <c r="M1474"/>
  <c r="D1473"/>
  <c r="E1472"/>
  <c r="M1466"/>
  <c r="D1465"/>
  <c r="C1465" s="1"/>
  <c r="E1464"/>
  <c r="C1464" s="1"/>
  <c r="M1458"/>
  <c r="D1457"/>
  <c r="E1456"/>
  <c r="M1450"/>
  <c r="D1449"/>
  <c r="E1448"/>
  <c r="M1442"/>
  <c r="D1441"/>
  <c r="E1440"/>
  <c r="M1434"/>
  <c r="M1432"/>
  <c r="E1428"/>
  <c r="D1423"/>
  <c r="C1423" s="1"/>
  <c r="F1421"/>
  <c r="F1409"/>
  <c r="M1407"/>
  <c r="F1402"/>
  <c r="D1402"/>
  <c r="M1400"/>
  <c r="M1398"/>
  <c r="C1395"/>
  <c r="M1394"/>
  <c r="F1386"/>
  <c r="D1386"/>
  <c r="M1384"/>
  <c r="M1382"/>
  <c r="C1379"/>
  <c r="M1378"/>
  <c r="F1370"/>
  <c r="D1370"/>
  <c r="M1368"/>
  <c r="K1366"/>
  <c r="M1366" s="1"/>
  <c r="D1361"/>
  <c r="E1361"/>
  <c r="K1346"/>
  <c r="M1346" s="1"/>
  <c r="R1332"/>
  <c r="R1324"/>
  <c r="R1316"/>
  <c r="R1300"/>
  <c r="R1276"/>
  <c r="R1265"/>
  <c r="K1257"/>
  <c r="M1257" s="1"/>
  <c r="R1251"/>
  <c r="R1209"/>
  <c r="R1169"/>
  <c r="F1502"/>
  <c r="F1494"/>
  <c r="F1486"/>
  <c r="F1478"/>
  <c r="F1470"/>
  <c r="F1462"/>
  <c r="F1454"/>
  <c r="F1446"/>
  <c r="F1438"/>
  <c r="M1431"/>
  <c r="D1428"/>
  <c r="M1427"/>
  <c r="D1421"/>
  <c r="M1411"/>
  <c r="M1410"/>
  <c r="E1409"/>
  <c r="M1408"/>
  <c r="M1405"/>
  <c r="E1399"/>
  <c r="F1397"/>
  <c r="C1397" s="1"/>
  <c r="E1383"/>
  <c r="C1383" s="1"/>
  <c r="F1381"/>
  <c r="M1362"/>
  <c r="D1357"/>
  <c r="E1357"/>
  <c r="D1349"/>
  <c r="E1349"/>
  <c r="K1338"/>
  <c r="M1338" s="1"/>
  <c r="R1255"/>
  <c r="R1238"/>
  <c r="R1210"/>
  <c r="R1154"/>
  <c r="E1486"/>
  <c r="E1478"/>
  <c r="E1462"/>
  <c r="E1438"/>
  <c r="F1429"/>
  <c r="M1426"/>
  <c r="F1417"/>
  <c r="R1364"/>
  <c r="K1358"/>
  <c r="M1358" s="1"/>
  <c r="D1353"/>
  <c r="E1353"/>
  <c r="D1341"/>
  <c r="E1341"/>
  <c r="K1334"/>
  <c r="M1334" s="1"/>
  <c r="R1328"/>
  <c r="K1326"/>
  <c r="M1326" s="1"/>
  <c r="R1320"/>
  <c r="K1318"/>
  <c r="M1318" s="1"/>
  <c r="R1312"/>
  <c r="K1310"/>
  <c r="M1310" s="1"/>
  <c r="K1302"/>
  <c r="M1302" s="1"/>
  <c r="R1296"/>
  <c r="K1294"/>
  <c r="M1294" s="1"/>
  <c r="R1288"/>
  <c r="K1286"/>
  <c r="M1286" s="1"/>
  <c r="R1280"/>
  <c r="K1278"/>
  <c r="M1278" s="1"/>
  <c r="K1270"/>
  <c r="M1270" s="1"/>
  <c r="K1263"/>
  <c r="M1263" s="1"/>
  <c r="R1130"/>
  <c r="E1502"/>
  <c r="E1494"/>
  <c r="E1470"/>
  <c r="M1503"/>
  <c r="F1500"/>
  <c r="M1495"/>
  <c r="F1492"/>
  <c r="F1476"/>
  <c r="M1471"/>
  <c r="F1468"/>
  <c r="M1463"/>
  <c r="D1454"/>
  <c r="D1446"/>
  <c r="F1444"/>
  <c r="M1439"/>
  <c r="F1436"/>
  <c r="D1429"/>
  <c r="M1418"/>
  <c r="R1417"/>
  <c r="E1417"/>
  <c r="M1413"/>
  <c r="E1407"/>
  <c r="D1401"/>
  <c r="E1401"/>
  <c r="K1395"/>
  <c r="M1395" s="1"/>
  <c r="D1385"/>
  <c r="E1385"/>
  <c r="K1379"/>
  <c r="M1379" s="1"/>
  <c r="D1369"/>
  <c r="E1369"/>
  <c r="M1365"/>
  <c r="M1354"/>
  <c r="K1350"/>
  <c r="M1350" s="1"/>
  <c r="M1333"/>
  <c r="M1325"/>
  <c r="M1317"/>
  <c r="M1309"/>
  <c r="M1301"/>
  <c r="M1293"/>
  <c r="M1285"/>
  <c r="M1277"/>
  <c r="R1242"/>
  <c r="M1487"/>
  <c r="F1484"/>
  <c r="M1479"/>
  <c r="F1460"/>
  <c r="M1455"/>
  <c r="F1452"/>
  <c r="M1447"/>
  <c r="E1460"/>
  <c r="E1452"/>
  <c r="E1444"/>
  <c r="E1436"/>
  <c r="F1431"/>
  <c r="E1430"/>
  <c r="E1425"/>
  <c r="M1424"/>
  <c r="M1423"/>
  <c r="M1414"/>
  <c r="D1412"/>
  <c r="F1412"/>
  <c r="E1410"/>
  <c r="D1407"/>
  <c r="F1405"/>
  <c r="C1405" s="1"/>
  <c r="M1402"/>
  <c r="F1394"/>
  <c r="D1394"/>
  <c r="M1392"/>
  <c r="M1390"/>
  <c r="M1386"/>
  <c r="F1378"/>
  <c r="D1378"/>
  <c r="M1376"/>
  <c r="M1374"/>
  <c r="M1370"/>
  <c r="K1342"/>
  <c r="M1342" s="1"/>
  <c r="D1268"/>
  <c r="E1268"/>
  <c r="F1268"/>
  <c r="R1239"/>
  <c r="R1131"/>
  <c r="M1461"/>
  <c r="M1421"/>
  <c r="E1415"/>
  <c r="F1393"/>
  <c r="E1391"/>
  <c r="F1389"/>
  <c r="E1375"/>
  <c r="F1373"/>
  <c r="K1363"/>
  <c r="M1363" s="1"/>
  <c r="F1362"/>
  <c r="D1362"/>
  <c r="D1345"/>
  <c r="E1345"/>
  <c r="R1340"/>
  <c r="R1246"/>
  <c r="M1453"/>
  <c r="M1445"/>
  <c r="M1437"/>
  <c r="E1431"/>
  <c r="M1429"/>
  <c r="M1422"/>
  <c r="D1420"/>
  <c r="F1420"/>
  <c r="D1415"/>
  <c r="M1399"/>
  <c r="M1397"/>
  <c r="D1391"/>
  <c r="D1389"/>
  <c r="M1383"/>
  <c r="M1381"/>
  <c r="D1375"/>
  <c r="D1373"/>
  <c r="M1367"/>
  <c r="M1341"/>
  <c r="D1337"/>
  <c r="E1337"/>
  <c r="C1335"/>
  <c r="D1333"/>
  <c r="E1333"/>
  <c r="F1333"/>
  <c r="D1325"/>
  <c r="E1325"/>
  <c r="F1325"/>
  <c r="D1317"/>
  <c r="E1317"/>
  <c r="F1317"/>
  <c r="D1309"/>
  <c r="E1309"/>
  <c r="F1309"/>
  <c r="D1301"/>
  <c r="E1301"/>
  <c r="F1301"/>
  <c r="D1293"/>
  <c r="E1293"/>
  <c r="F1293"/>
  <c r="D1285"/>
  <c r="E1285"/>
  <c r="F1285"/>
  <c r="C1279"/>
  <c r="D1277"/>
  <c r="E1277"/>
  <c r="F1277"/>
  <c r="D1269"/>
  <c r="E1269"/>
  <c r="F1269"/>
  <c r="R1267"/>
  <c r="R1230"/>
  <c r="K1387"/>
  <c r="M1387" s="1"/>
  <c r="D1377"/>
  <c r="E1377"/>
  <c r="K1371"/>
  <c r="M1371" s="1"/>
  <c r="D1365"/>
  <c r="E1365"/>
  <c r="K1355"/>
  <c r="M1355" s="1"/>
  <c r="F1354"/>
  <c r="D1354"/>
  <c r="R1259"/>
  <c r="R1229"/>
  <c r="R1226"/>
  <c r="R1201"/>
  <c r="R1178"/>
  <c r="K1191"/>
  <c r="M1191" s="1"/>
  <c r="D1142"/>
  <c r="E1142"/>
  <c r="F1142"/>
  <c r="D1132"/>
  <c r="E1132"/>
  <c r="F1132"/>
  <c r="R1083"/>
  <c r="M1347"/>
  <c r="D1346"/>
  <c r="M1339"/>
  <c r="D1338"/>
  <c r="M1331"/>
  <c r="D1330"/>
  <c r="E1329"/>
  <c r="M1323"/>
  <c r="D1322"/>
  <c r="C1322" s="1"/>
  <c r="E1321"/>
  <c r="M1315"/>
  <c r="D1314"/>
  <c r="E1313"/>
  <c r="M1307"/>
  <c r="D1306"/>
  <c r="E1305"/>
  <c r="C1305" s="1"/>
  <c r="M1299"/>
  <c r="D1298"/>
  <c r="E1297"/>
  <c r="M1291"/>
  <c r="D1290"/>
  <c r="E1289"/>
  <c r="M1283"/>
  <c r="D1282"/>
  <c r="E1281"/>
  <c r="M1275"/>
  <c r="D1274"/>
  <c r="E1273"/>
  <c r="C1273" s="1"/>
  <c r="M1264"/>
  <c r="E1261"/>
  <c r="E1260"/>
  <c r="C1260" s="1"/>
  <c r="E1259"/>
  <c r="C1259" s="1"/>
  <c r="F1255"/>
  <c r="F1251"/>
  <c r="D1246"/>
  <c r="D1242"/>
  <c r="C1242" s="1"/>
  <c r="M1240"/>
  <c r="F1234"/>
  <c r="D1231"/>
  <c r="F1231"/>
  <c r="M1220"/>
  <c r="F1214"/>
  <c r="D1212"/>
  <c r="C1212" s="1"/>
  <c r="D1206"/>
  <c r="E1206"/>
  <c r="M1204"/>
  <c r="F1202"/>
  <c r="E1188"/>
  <c r="F1188"/>
  <c r="D1174"/>
  <c r="E1174"/>
  <c r="M1172"/>
  <c r="F1170"/>
  <c r="R1157"/>
  <c r="E1156"/>
  <c r="F1156"/>
  <c r="D1124"/>
  <c r="E1124"/>
  <c r="F1124"/>
  <c r="R1102"/>
  <c r="C1081"/>
  <c r="R1073"/>
  <c r="R1055"/>
  <c r="R1039"/>
  <c r="M1330"/>
  <c r="M1322"/>
  <c r="M1314"/>
  <c r="M1306"/>
  <c r="M1298"/>
  <c r="M1290"/>
  <c r="M1282"/>
  <c r="M1274"/>
  <c r="F1262"/>
  <c r="C1262" s="1"/>
  <c r="D1261"/>
  <c r="E1255"/>
  <c r="E1251"/>
  <c r="F1247"/>
  <c r="F1243"/>
  <c r="D1234"/>
  <c r="F1232"/>
  <c r="M1231"/>
  <c r="M1228"/>
  <c r="M1217"/>
  <c r="M1215"/>
  <c r="D1214"/>
  <c r="D1202"/>
  <c r="K1183"/>
  <c r="M1183" s="1"/>
  <c r="D1170"/>
  <c r="M1149"/>
  <c r="E1148"/>
  <c r="F1148"/>
  <c r="K1133"/>
  <c r="M1133" s="1"/>
  <c r="D1116"/>
  <c r="E1116"/>
  <c r="F1116"/>
  <c r="R1094"/>
  <c r="D1239"/>
  <c r="F1239"/>
  <c r="D1232"/>
  <c r="D1198"/>
  <c r="E1198"/>
  <c r="E1180"/>
  <c r="F1180"/>
  <c r="D1166"/>
  <c r="E1166"/>
  <c r="K1159"/>
  <c r="M1159" s="1"/>
  <c r="R1150"/>
  <c r="E1140"/>
  <c r="F1140"/>
  <c r="R1134"/>
  <c r="K1125"/>
  <c r="M1125" s="1"/>
  <c r="R1122"/>
  <c r="R1106"/>
  <c r="R1105"/>
  <c r="R1057"/>
  <c r="R1047"/>
  <c r="R1041"/>
  <c r="R972"/>
  <c r="C1252"/>
  <c r="K1207"/>
  <c r="M1207" s="1"/>
  <c r="K1175"/>
  <c r="M1175" s="1"/>
  <c r="K1151"/>
  <c r="M1151" s="1"/>
  <c r="R1142"/>
  <c r="R1126"/>
  <c r="K1117"/>
  <c r="M1117" s="1"/>
  <c r="R1115"/>
  <c r="R1114"/>
  <c r="R1098"/>
  <c r="R1097"/>
  <c r="R1042"/>
  <c r="F1404"/>
  <c r="F1396"/>
  <c r="C1396" s="1"/>
  <c r="F1388"/>
  <c r="F1380"/>
  <c r="C1380" s="1"/>
  <c r="F1372"/>
  <c r="F1364"/>
  <c r="C1364" s="1"/>
  <c r="F1356"/>
  <c r="F1348"/>
  <c r="F1340"/>
  <c r="F1332"/>
  <c r="F1324"/>
  <c r="F1316"/>
  <c r="C1316" s="1"/>
  <c r="F1308"/>
  <c r="F1300"/>
  <c r="C1300" s="1"/>
  <c r="F1292"/>
  <c r="F1284"/>
  <c r="F1276"/>
  <c r="F1267"/>
  <c r="F1266"/>
  <c r="D1240"/>
  <c r="F1238"/>
  <c r="F1228"/>
  <c r="D1220"/>
  <c r="C1220" s="1"/>
  <c r="M1212"/>
  <c r="M1205"/>
  <c r="E1204"/>
  <c r="F1204"/>
  <c r="D1190"/>
  <c r="E1190"/>
  <c r="M1188"/>
  <c r="M1187"/>
  <c r="E1172"/>
  <c r="F1172"/>
  <c r="M1156"/>
  <c r="K1143"/>
  <c r="M1143" s="1"/>
  <c r="M1132"/>
  <c r="R1118"/>
  <c r="K1109"/>
  <c r="M1109" s="1"/>
  <c r="R1107"/>
  <c r="R1090"/>
  <c r="R1089"/>
  <c r="R1032"/>
  <c r="R996"/>
  <c r="D1238"/>
  <c r="E1228"/>
  <c r="K1199"/>
  <c r="M1199" s="1"/>
  <c r="K1167"/>
  <c r="M1167" s="1"/>
  <c r="D1158"/>
  <c r="E1158"/>
  <c r="F1158"/>
  <c r="M1148"/>
  <c r="M1124"/>
  <c r="R1099"/>
  <c r="R1082"/>
  <c r="R1081"/>
  <c r="D1258"/>
  <c r="C1258" s="1"/>
  <c r="M1256"/>
  <c r="M1252"/>
  <c r="K1248"/>
  <c r="M1248" s="1"/>
  <c r="K1244"/>
  <c r="M1244" s="1"/>
  <c r="M1232"/>
  <c r="E1231"/>
  <c r="F1226"/>
  <c r="F1224"/>
  <c r="R1222"/>
  <c r="M1211"/>
  <c r="F1210"/>
  <c r="M1197"/>
  <c r="E1196"/>
  <c r="F1196"/>
  <c r="R1186"/>
  <c r="D1182"/>
  <c r="E1182"/>
  <c r="M1179"/>
  <c r="M1165"/>
  <c r="E1164"/>
  <c r="F1164"/>
  <c r="C1152"/>
  <c r="D1150"/>
  <c r="E1150"/>
  <c r="F1150"/>
  <c r="R1138"/>
  <c r="R1091"/>
  <c r="R1071"/>
  <c r="D1131"/>
  <c r="D1123"/>
  <c r="D1115"/>
  <c r="D1107"/>
  <c r="K1101"/>
  <c r="M1101" s="1"/>
  <c r="D1099"/>
  <c r="K1093"/>
  <c r="M1093" s="1"/>
  <c r="D1091"/>
  <c r="C1091" s="1"/>
  <c r="K1085"/>
  <c r="M1085" s="1"/>
  <c r="D1083"/>
  <c r="K1077"/>
  <c r="M1077" s="1"/>
  <c r="F1053"/>
  <c r="F1051"/>
  <c r="D1041"/>
  <c r="M1040"/>
  <c r="K1030"/>
  <c r="M1030" s="1"/>
  <c r="K1022"/>
  <c r="M1022" s="1"/>
  <c r="M1020"/>
  <c r="K936"/>
  <c r="M936" s="1"/>
  <c r="M1075"/>
  <c r="M1067"/>
  <c r="M1059"/>
  <c r="M1028"/>
  <c r="R1021"/>
  <c r="F1019"/>
  <c r="E1019"/>
  <c r="C1015"/>
  <c r="D1013"/>
  <c r="E1013"/>
  <c r="F1013"/>
  <c r="D1005"/>
  <c r="E1005"/>
  <c r="F1005"/>
  <c r="K990"/>
  <c r="M990" s="1"/>
  <c r="R989"/>
  <c r="C985"/>
  <c r="K940"/>
  <c r="M940" s="1"/>
  <c r="R919"/>
  <c r="F1223"/>
  <c r="C1223" s="1"/>
  <c r="F1215"/>
  <c r="C1215" s="1"/>
  <c r="F1207"/>
  <c r="F1199"/>
  <c r="F1191"/>
  <c r="F1183"/>
  <c r="C1183" s="1"/>
  <c r="F1175"/>
  <c r="C1175" s="1"/>
  <c r="F1167"/>
  <c r="F1159"/>
  <c r="C1159" s="1"/>
  <c r="F1151"/>
  <c r="C1151" s="1"/>
  <c r="F1143"/>
  <c r="M1068"/>
  <c r="M1060"/>
  <c r="M1048"/>
  <c r="M1038"/>
  <c r="D1034"/>
  <c r="F1034"/>
  <c r="R1029"/>
  <c r="D981"/>
  <c r="E981"/>
  <c r="F981"/>
  <c r="K974"/>
  <c r="M974" s="1"/>
  <c r="R973"/>
  <c r="D965"/>
  <c r="E965"/>
  <c r="F965"/>
  <c r="K958"/>
  <c r="M958" s="1"/>
  <c r="R957"/>
  <c r="F1134"/>
  <c r="F1126"/>
  <c r="F1118"/>
  <c r="F1110"/>
  <c r="F1102"/>
  <c r="F1094"/>
  <c r="F1086"/>
  <c r="F1078"/>
  <c r="D1074"/>
  <c r="F1074"/>
  <c r="F1071"/>
  <c r="D1066"/>
  <c r="F1066"/>
  <c r="F1063"/>
  <c r="D1058"/>
  <c r="F1058"/>
  <c r="F1055"/>
  <c r="M1043"/>
  <c r="C1039"/>
  <c r="D1037"/>
  <c r="E1037"/>
  <c r="M1035"/>
  <c r="F1027"/>
  <c r="E1027"/>
  <c r="K998"/>
  <c r="M998" s="1"/>
  <c r="R997"/>
  <c r="E1134"/>
  <c r="E1126"/>
  <c r="E1118"/>
  <c r="E1110"/>
  <c r="E1102"/>
  <c r="E1094"/>
  <c r="E1086"/>
  <c r="E1078"/>
  <c r="F1075"/>
  <c r="E1071"/>
  <c r="F1067"/>
  <c r="C1067" s="1"/>
  <c r="E1063"/>
  <c r="F1059"/>
  <c r="C1059" s="1"/>
  <c r="E1055"/>
  <c r="M1046"/>
  <c r="M1012"/>
  <c r="C993"/>
  <c r="R980"/>
  <c r="K953"/>
  <c r="M953" s="1"/>
  <c r="K949"/>
  <c r="M949" s="1"/>
  <c r="R895"/>
  <c r="R862"/>
  <c r="M1135"/>
  <c r="M1127"/>
  <c r="M1119"/>
  <c r="M1111"/>
  <c r="F1108"/>
  <c r="M1103"/>
  <c r="F1100"/>
  <c r="M1095"/>
  <c r="F1092"/>
  <c r="M1087"/>
  <c r="F1084"/>
  <c r="M1079"/>
  <c r="M1051"/>
  <c r="D1042"/>
  <c r="F1042"/>
  <c r="D1021"/>
  <c r="E1021"/>
  <c r="F1021"/>
  <c r="K1014"/>
  <c r="M1014" s="1"/>
  <c r="K1006"/>
  <c r="M1006" s="1"/>
  <c r="R1005"/>
  <c r="D989"/>
  <c r="E989"/>
  <c r="F989"/>
  <c r="R927"/>
  <c r="E1108"/>
  <c r="E1100"/>
  <c r="E1092"/>
  <c r="E1084"/>
  <c r="F1073"/>
  <c r="M1070"/>
  <c r="M1069"/>
  <c r="F1065"/>
  <c r="M1062"/>
  <c r="M1061"/>
  <c r="F1057"/>
  <c r="M1054"/>
  <c r="M1036"/>
  <c r="D1029"/>
  <c r="E1029"/>
  <c r="F1029"/>
  <c r="D1026"/>
  <c r="F1026"/>
  <c r="K982"/>
  <c r="M982" s="1"/>
  <c r="R981"/>
  <c r="C977"/>
  <c r="D973"/>
  <c r="E973"/>
  <c r="F973"/>
  <c r="K966"/>
  <c r="M966" s="1"/>
  <c r="R965"/>
  <c r="D957"/>
  <c r="E957"/>
  <c r="F957"/>
  <c r="E937"/>
  <c r="F937"/>
  <c r="D937"/>
  <c r="R932"/>
  <c r="D1073"/>
  <c r="D1065"/>
  <c r="D1057"/>
  <c r="D1050"/>
  <c r="F1050"/>
  <c r="F1035"/>
  <c r="E1035"/>
  <c r="M1027"/>
  <c r="D997"/>
  <c r="E997"/>
  <c r="F997"/>
  <c r="K944"/>
  <c r="M944" s="1"/>
  <c r="R923"/>
  <c r="F1018"/>
  <c r="C1018" s="1"/>
  <c r="E1011"/>
  <c r="F1010"/>
  <c r="E1003"/>
  <c r="F1002"/>
  <c r="E995"/>
  <c r="F994"/>
  <c r="E987"/>
  <c r="F986"/>
  <c r="C986" s="1"/>
  <c r="E979"/>
  <c r="F978"/>
  <c r="E971"/>
  <c r="F970"/>
  <c r="E963"/>
  <c r="F962"/>
  <c r="M934"/>
  <c r="D932"/>
  <c r="F932"/>
  <c r="D927"/>
  <c r="D925"/>
  <c r="K924"/>
  <c r="M924" s="1"/>
  <c r="F923"/>
  <c r="M921"/>
  <c r="E911"/>
  <c r="F911"/>
  <c r="M905"/>
  <c r="M904"/>
  <c r="D900"/>
  <c r="F900"/>
  <c r="K898"/>
  <c r="M898" s="1"/>
  <c r="K869"/>
  <c r="M869" s="1"/>
  <c r="R863"/>
  <c r="K856"/>
  <c r="M856" s="1"/>
  <c r="D852"/>
  <c r="F852"/>
  <c r="R816"/>
  <c r="R803"/>
  <c r="F775"/>
  <c r="D775"/>
  <c r="E775"/>
  <c r="R759"/>
  <c r="R728"/>
  <c r="R610"/>
  <c r="E903"/>
  <c r="F903"/>
  <c r="K901"/>
  <c r="M901" s="1"/>
  <c r="C888"/>
  <c r="D887"/>
  <c r="E887"/>
  <c r="F887"/>
  <c r="K861"/>
  <c r="M861" s="1"/>
  <c r="R855"/>
  <c r="K848"/>
  <c r="M848" s="1"/>
  <c r="D844"/>
  <c r="F844"/>
  <c r="K827"/>
  <c r="M827" s="1"/>
  <c r="F825"/>
  <c r="D825"/>
  <c r="E825"/>
  <c r="R823"/>
  <c r="D812"/>
  <c r="E812"/>
  <c r="F812"/>
  <c r="D808"/>
  <c r="E808"/>
  <c r="F808"/>
  <c r="R704"/>
  <c r="D951"/>
  <c r="M950"/>
  <c r="D947"/>
  <c r="M946"/>
  <c r="M945"/>
  <c r="F943"/>
  <c r="M941"/>
  <c r="F939"/>
  <c r="D935"/>
  <c r="D933"/>
  <c r="F931"/>
  <c r="C931" s="1"/>
  <c r="M929"/>
  <c r="M917"/>
  <c r="M909"/>
  <c r="D879"/>
  <c r="E879"/>
  <c r="F879"/>
  <c r="K853"/>
  <c r="M853" s="1"/>
  <c r="R847"/>
  <c r="K840"/>
  <c r="M840" s="1"/>
  <c r="D836"/>
  <c r="F836"/>
  <c r="D815"/>
  <c r="E815"/>
  <c r="F815"/>
  <c r="R785"/>
  <c r="R774"/>
  <c r="M937"/>
  <c r="D908"/>
  <c r="F908"/>
  <c r="D892"/>
  <c r="F892"/>
  <c r="D871"/>
  <c r="E871"/>
  <c r="F871"/>
  <c r="K845"/>
  <c r="M845" s="1"/>
  <c r="R839"/>
  <c r="K832"/>
  <c r="M832" s="1"/>
  <c r="R824"/>
  <c r="K811"/>
  <c r="M811" s="1"/>
  <c r="F809"/>
  <c r="D809"/>
  <c r="E809"/>
  <c r="R807"/>
  <c r="R790"/>
  <c r="R783"/>
  <c r="R752"/>
  <c r="E975"/>
  <c r="E967"/>
  <c r="E959"/>
  <c r="F953"/>
  <c r="F949"/>
  <c r="F944"/>
  <c r="F940"/>
  <c r="M925"/>
  <c r="D916"/>
  <c r="F916"/>
  <c r="F905"/>
  <c r="D905"/>
  <c r="E895"/>
  <c r="F895"/>
  <c r="K893"/>
  <c r="M893" s="1"/>
  <c r="K888"/>
  <c r="M888" s="1"/>
  <c r="D884"/>
  <c r="F884"/>
  <c r="D863"/>
  <c r="E863"/>
  <c r="F863"/>
  <c r="K837"/>
  <c r="M837" s="1"/>
  <c r="D820"/>
  <c r="E820"/>
  <c r="F820"/>
  <c r="D816"/>
  <c r="E816"/>
  <c r="F816"/>
  <c r="R814"/>
  <c r="K792"/>
  <c r="M792" s="1"/>
  <c r="K781"/>
  <c r="M781" s="1"/>
  <c r="M1024"/>
  <c r="M1016"/>
  <c r="M1008"/>
  <c r="M1000"/>
  <c r="M992"/>
  <c r="M984"/>
  <c r="M976"/>
  <c r="M968"/>
  <c r="M960"/>
  <c r="E953"/>
  <c r="E949"/>
  <c r="E944"/>
  <c r="E940"/>
  <c r="C921"/>
  <c r="F919"/>
  <c r="F917"/>
  <c r="M916"/>
  <c r="M913"/>
  <c r="F909"/>
  <c r="K906"/>
  <c r="M906" s="1"/>
  <c r="R887"/>
  <c r="K880"/>
  <c r="M880" s="1"/>
  <c r="D876"/>
  <c r="F876"/>
  <c r="D855"/>
  <c r="E855"/>
  <c r="F855"/>
  <c r="C830"/>
  <c r="D823"/>
  <c r="E823"/>
  <c r="F823"/>
  <c r="F799"/>
  <c r="D799"/>
  <c r="E799"/>
  <c r="R791"/>
  <c r="R750"/>
  <c r="M933"/>
  <c r="E932"/>
  <c r="M928"/>
  <c r="M926"/>
  <c r="D924"/>
  <c r="F924"/>
  <c r="D919"/>
  <c r="D917"/>
  <c r="F915"/>
  <c r="D909"/>
  <c r="K885"/>
  <c r="M885" s="1"/>
  <c r="K872"/>
  <c r="M872" s="1"/>
  <c r="D868"/>
  <c r="F868"/>
  <c r="D847"/>
  <c r="E847"/>
  <c r="F847"/>
  <c r="K819"/>
  <c r="M819" s="1"/>
  <c r="F817"/>
  <c r="D817"/>
  <c r="E817"/>
  <c r="R815"/>
  <c r="R809"/>
  <c r="D804"/>
  <c r="E804"/>
  <c r="F804"/>
  <c r="C941"/>
  <c r="F927"/>
  <c r="F925"/>
  <c r="D915"/>
  <c r="F897"/>
  <c r="D897"/>
  <c r="K877"/>
  <c r="M877" s="1"/>
  <c r="R871"/>
  <c r="K864"/>
  <c r="M864" s="1"/>
  <c r="D860"/>
  <c r="F860"/>
  <c r="D839"/>
  <c r="E839"/>
  <c r="F839"/>
  <c r="D828"/>
  <c r="E828"/>
  <c r="F828"/>
  <c r="D824"/>
  <c r="E824"/>
  <c r="F824"/>
  <c r="R822"/>
  <c r="D807"/>
  <c r="E807"/>
  <c r="F807"/>
  <c r="R798"/>
  <c r="D778"/>
  <c r="E778"/>
  <c r="F778"/>
  <c r="R724"/>
  <c r="M890"/>
  <c r="D889"/>
  <c r="M882"/>
  <c r="D881"/>
  <c r="M874"/>
  <c r="D873"/>
  <c r="M866"/>
  <c r="D865"/>
  <c r="M858"/>
  <c r="D857"/>
  <c r="C857" s="1"/>
  <c r="M850"/>
  <c r="D849"/>
  <c r="M842"/>
  <c r="D841"/>
  <c r="C841" s="1"/>
  <c r="M834"/>
  <c r="D833"/>
  <c r="C829"/>
  <c r="M828"/>
  <c r="E802"/>
  <c r="F802"/>
  <c r="E791"/>
  <c r="M788"/>
  <c r="D777"/>
  <c r="E777"/>
  <c r="F777"/>
  <c r="R753"/>
  <c r="F751"/>
  <c r="E751"/>
  <c r="D746"/>
  <c r="F746"/>
  <c r="R684"/>
  <c r="R609"/>
  <c r="E826"/>
  <c r="F826"/>
  <c r="E818"/>
  <c r="F818"/>
  <c r="E810"/>
  <c r="F810"/>
  <c r="K797"/>
  <c r="M797" s="1"/>
  <c r="D796"/>
  <c r="F796"/>
  <c r="D793"/>
  <c r="F793"/>
  <c r="D791"/>
  <c r="E786"/>
  <c r="F786"/>
  <c r="M784"/>
  <c r="M768"/>
  <c r="R761"/>
  <c r="F759"/>
  <c r="E759"/>
  <c r="K730"/>
  <c r="M730" s="1"/>
  <c r="R685"/>
  <c r="R630"/>
  <c r="M826"/>
  <c r="M820"/>
  <c r="M818"/>
  <c r="M812"/>
  <c r="M810"/>
  <c r="M804"/>
  <c r="M794"/>
  <c r="K779"/>
  <c r="M779" s="1"/>
  <c r="F767"/>
  <c r="E767"/>
  <c r="K754"/>
  <c r="M754" s="1"/>
  <c r="R671"/>
  <c r="M829"/>
  <c r="D803"/>
  <c r="E803"/>
  <c r="M800"/>
  <c r="K771"/>
  <c r="M771" s="1"/>
  <c r="K762"/>
  <c r="M762" s="1"/>
  <c r="D698"/>
  <c r="E698"/>
  <c r="F698"/>
  <c r="R692"/>
  <c r="K689"/>
  <c r="M689" s="1"/>
  <c r="R639"/>
  <c r="R638"/>
  <c r="D827"/>
  <c r="E827"/>
  <c r="K821"/>
  <c r="M821" s="1"/>
  <c r="D819"/>
  <c r="E819"/>
  <c r="K813"/>
  <c r="M813" s="1"/>
  <c r="D811"/>
  <c r="E811"/>
  <c r="K805"/>
  <c r="M805" s="1"/>
  <c r="K789"/>
  <c r="M789" s="1"/>
  <c r="D788"/>
  <c r="F788"/>
  <c r="D785"/>
  <c r="F785"/>
  <c r="M778"/>
  <c r="K770"/>
  <c r="M770" s="1"/>
  <c r="R767"/>
  <c r="D753"/>
  <c r="E753"/>
  <c r="F753"/>
  <c r="C742"/>
  <c r="E740"/>
  <c r="D740"/>
  <c r="F740"/>
  <c r="K715"/>
  <c r="M715" s="1"/>
  <c r="E702"/>
  <c r="F702"/>
  <c r="D702"/>
  <c r="E644"/>
  <c r="F644"/>
  <c r="D644"/>
  <c r="M796"/>
  <c r="M795"/>
  <c r="M786"/>
  <c r="D761"/>
  <c r="E761"/>
  <c r="F761"/>
  <c r="R744"/>
  <c r="D741"/>
  <c r="F741"/>
  <c r="D725"/>
  <c r="F725"/>
  <c r="E725"/>
  <c r="K713"/>
  <c r="M713" s="1"/>
  <c r="R712"/>
  <c r="R696"/>
  <c r="R635"/>
  <c r="E794"/>
  <c r="F794"/>
  <c r="D769"/>
  <c r="E769"/>
  <c r="F769"/>
  <c r="K735"/>
  <c r="M735" s="1"/>
  <c r="K727"/>
  <c r="M727" s="1"/>
  <c r="R720"/>
  <c r="R701"/>
  <c r="F732"/>
  <c r="C732" s="1"/>
  <c r="E712"/>
  <c r="F712"/>
  <c r="F694"/>
  <c r="E694"/>
  <c r="R688"/>
  <c r="D635"/>
  <c r="E635"/>
  <c r="F635"/>
  <c r="R617"/>
  <c r="K615"/>
  <c r="M615" s="1"/>
  <c r="R561"/>
  <c r="R521"/>
  <c r="F780"/>
  <c r="C780" s="1"/>
  <c r="F772"/>
  <c r="F764"/>
  <c r="C764" s="1"/>
  <c r="F756"/>
  <c r="F748"/>
  <c r="D728"/>
  <c r="C728" s="1"/>
  <c r="M722"/>
  <c r="M717"/>
  <c r="D716"/>
  <c r="C716" s="1"/>
  <c r="D714"/>
  <c r="C714" s="1"/>
  <c r="M706"/>
  <c r="M705"/>
  <c r="E704"/>
  <c r="F704"/>
  <c r="K699"/>
  <c r="M699" s="1"/>
  <c r="K681"/>
  <c r="M681" s="1"/>
  <c r="R672"/>
  <c r="R626"/>
  <c r="R622"/>
  <c r="R593"/>
  <c r="K673"/>
  <c r="M673" s="1"/>
  <c r="R664"/>
  <c r="R662"/>
  <c r="R642"/>
  <c r="E795"/>
  <c r="E787"/>
  <c r="E779"/>
  <c r="M773"/>
  <c r="E771"/>
  <c r="F770"/>
  <c r="M765"/>
  <c r="E763"/>
  <c r="F762"/>
  <c r="M757"/>
  <c r="E755"/>
  <c r="F754"/>
  <c r="M749"/>
  <c r="M737"/>
  <c r="E734"/>
  <c r="F730"/>
  <c r="E729"/>
  <c r="D724"/>
  <c r="C724" s="1"/>
  <c r="M723"/>
  <c r="M721"/>
  <c r="F720"/>
  <c r="D718"/>
  <c r="M711"/>
  <c r="F710"/>
  <c r="M702"/>
  <c r="C700"/>
  <c r="D696"/>
  <c r="E696"/>
  <c r="F696"/>
  <c r="M694"/>
  <c r="D688"/>
  <c r="E688"/>
  <c r="F688"/>
  <c r="K665"/>
  <c r="M665" s="1"/>
  <c r="R654"/>
  <c r="R602"/>
  <c r="R601"/>
  <c r="E770"/>
  <c r="E762"/>
  <c r="E754"/>
  <c r="M747"/>
  <c r="M746"/>
  <c r="F744"/>
  <c r="F722"/>
  <c r="D720"/>
  <c r="D710"/>
  <c r="M698"/>
  <c r="M697"/>
  <c r="D680"/>
  <c r="E680"/>
  <c r="F680"/>
  <c r="K656"/>
  <c r="M656" s="1"/>
  <c r="M763"/>
  <c r="M755"/>
  <c r="D744"/>
  <c r="M742"/>
  <c r="M729"/>
  <c r="D706"/>
  <c r="E706"/>
  <c r="D672"/>
  <c r="E672"/>
  <c r="F672"/>
  <c r="R658"/>
  <c r="K651"/>
  <c r="M651" s="1"/>
  <c r="K647"/>
  <c r="M647" s="1"/>
  <c r="E618"/>
  <c r="D618"/>
  <c r="F618"/>
  <c r="E612"/>
  <c r="F612"/>
  <c r="D612"/>
  <c r="M739"/>
  <c r="M738"/>
  <c r="K734"/>
  <c r="M734" s="1"/>
  <c r="M726"/>
  <c r="D712"/>
  <c r="K707"/>
  <c r="M707" s="1"/>
  <c r="M695"/>
  <c r="D694"/>
  <c r="C676"/>
  <c r="D664"/>
  <c r="E664"/>
  <c r="F664"/>
  <c r="K660"/>
  <c r="M660" s="1"/>
  <c r="E640"/>
  <c r="F640"/>
  <c r="D640"/>
  <c r="D631"/>
  <c r="E631"/>
  <c r="F631"/>
  <c r="R603"/>
  <c r="F717"/>
  <c r="F709"/>
  <c r="F701"/>
  <c r="E686"/>
  <c r="C686" s="1"/>
  <c r="E678"/>
  <c r="E670"/>
  <c r="F628"/>
  <c r="F624"/>
  <c r="C624" s="1"/>
  <c r="F619"/>
  <c r="M604"/>
  <c r="D603"/>
  <c r="F603"/>
  <c r="D582"/>
  <c r="E582"/>
  <c r="F582"/>
  <c r="D579"/>
  <c r="F579"/>
  <c r="K572"/>
  <c r="M572" s="1"/>
  <c r="R558"/>
  <c r="K556"/>
  <c r="M556" s="1"/>
  <c r="D548"/>
  <c r="E548"/>
  <c r="F548"/>
  <c r="K528"/>
  <c r="M528" s="1"/>
  <c r="D598"/>
  <c r="E598"/>
  <c r="K591"/>
  <c r="M591" s="1"/>
  <c r="M580"/>
  <c r="K564"/>
  <c r="M564" s="1"/>
  <c r="R471"/>
  <c r="D658"/>
  <c r="C658" s="1"/>
  <c r="M657"/>
  <c r="D654"/>
  <c r="M653"/>
  <c r="M652"/>
  <c r="F650"/>
  <c r="M648"/>
  <c r="F646"/>
  <c r="D614"/>
  <c r="E614"/>
  <c r="M605"/>
  <c r="F602"/>
  <c r="K599"/>
  <c r="M599" s="1"/>
  <c r="R590"/>
  <c r="D574"/>
  <c r="E574"/>
  <c r="F574"/>
  <c r="R547"/>
  <c r="K546"/>
  <c r="M546" s="1"/>
  <c r="M644"/>
  <c r="M640"/>
  <c r="C620"/>
  <c r="K616"/>
  <c r="M616" s="1"/>
  <c r="M596"/>
  <c r="D595"/>
  <c r="F595"/>
  <c r="E588"/>
  <c r="F588"/>
  <c r="K583"/>
  <c r="M583" s="1"/>
  <c r="R569"/>
  <c r="C567"/>
  <c r="D566"/>
  <c r="E566"/>
  <c r="F566"/>
  <c r="D555"/>
  <c r="E555"/>
  <c r="F555"/>
  <c r="R545"/>
  <c r="R540"/>
  <c r="D532"/>
  <c r="E532"/>
  <c r="F532"/>
  <c r="D513"/>
  <c r="E513"/>
  <c r="F513"/>
  <c r="R511"/>
  <c r="E690"/>
  <c r="F689"/>
  <c r="E682"/>
  <c r="F681"/>
  <c r="C681" s="1"/>
  <c r="E674"/>
  <c r="F673"/>
  <c r="C673" s="1"/>
  <c r="E666"/>
  <c r="C666" s="1"/>
  <c r="F665"/>
  <c r="F660"/>
  <c r="F656"/>
  <c r="F651"/>
  <c r="F647"/>
  <c r="M641"/>
  <c r="M637"/>
  <c r="M636"/>
  <c r="F634"/>
  <c r="M632"/>
  <c r="F630"/>
  <c r="E604"/>
  <c r="F604"/>
  <c r="R582"/>
  <c r="R543"/>
  <c r="D500"/>
  <c r="E500"/>
  <c r="F500"/>
  <c r="R486"/>
  <c r="R479"/>
  <c r="M691"/>
  <c r="M683"/>
  <c r="M675"/>
  <c r="M667"/>
  <c r="E660"/>
  <c r="E656"/>
  <c r="E651"/>
  <c r="E647"/>
  <c r="D634"/>
  <c r="D630"/>
  <c r="M628"/>
  <c r="M624"/>
  <c r="M612"/>
  <c r="D611"/>
  <c r="F611"/>
  <c r="E580"/>
  <c r="F580"/>
  <c r="K575"/>
  <c r="M575" s="1"/>
  <c r="D571"/>
  <c r="F571"/>
  <c r="K544"/>
  <c r="M544" s="1"/>
  <c r="K530"/>
  <c r="M530" s="1"/>
  <c r="K512"/>
  <c r="M512" s="1"/>
  <c r="E643"/>
  <c r="C643" s="1"/>
  <c r="E639"/>
  <c r="D626"/>
  <c r="M625"/>
  <c r="D622"/>
  <c r="C622" s="1"/>
  <c r="M621"/>
  <c r="M620"/>
  <c r="D606"/>
  <c r="E606"/>
  <c r="E603"/>
  <c r="D590"/>
  <c r="E590"/>
  <c r="F590"/>
  <c r="D587"/>
  <c r="F587"/>
  <c r="R574"/>
  <c r="K567"/>
  <c r="M567" s="1"/>
  <c r="D563"/>
  <c r="F563"/>
  <c r="R557"/>
  <c r="R529"/>
  <c r="R524"/>
  <c r="R504"/>
  <c r="R492"/>
  <c r="R487"/>
  <c r="K607"/>
  <c r="M607" s="1"/>
  <c r="E596"/>
  <c r="F596"/>
  <c r="M588"/>
  <c r="R566"/>
  <c r="K559"/>
  <c r="M559" s="1"/>
  <c r="R553"/>
  <c r="R527"/>
  <c r="K517"/>
  <c r="M517" s="1"/>
  <c r="R516"/>
  <c r="D471"/>
  <c r="E471"/>
  <c r="F471"/>
  <c r="D447"/>
  <c r="E447"/>
  <c r="F447"/>
  <c r="F558"/>
  <c r="F524"/>
  <c r="F516"/>
  <c r="E511"/>
  <c r="F511"/>
  <c r="F509"/>
  <c r="M505"/>
  <c r="D496"/>
  <c r="E496"/>
  <c r="K490"/>
  <c r="M490" s="1"/>
  <c r="E479"/>
  <c r="F479"/>
  <c r="K474"/>
  <c r="M474" s="1"/>
  <c r="D464"/>
  <c r="E464"/>
  <c r="F464"/>
  <c r="K456"/>
  <c r="M456" s="1"/>
  <c r="R438"/>
  <c r="R430"/>
  <c r="R411"/>
  <c r="M608"/>
  <c r="M600"/>
  <c r="M592"/>
  <c r="M584"/>
  <c r="M576"/>
  <c r="M568"/>
  <c r="M560"/>
  <c r="E558"/>
  <c r="M552"/>
  <c r="M550"/>
  <c r="F541"/>
  <c r="E540"/>
  <c r="M538"/>
  <c r="M536"/>
  <c r="M534"/>
  <c r="F525"/>
  <c r="E524"/>
  <c r="M522"/>
  <c r="M520"/>
  <c r="E516"/>
  <c r="E509"/>
  <c r="F497"/>
  <c r="M496"/>
  <c r="M494"/>
  <c r="M493"/>
  <c r="K473"/>
  <c r="M473" s="1"/>
  <c r="M469"/>
  <c r="D463"/>
  <c r="E463"/>
  <c r="F463"/>
  <c r="R446"/>
  <c r="C442"/>
  <c r="R416"/>
  <c r="F572"/>
  <c r="F564"/>
  <c r="C564" s="1"/>
  <c r="F556"/>
  <c r="C556" s="1"/>
  <c r="M549"/>
  <c r="F544"/>
  <c r="C544" s="1"/>
  <c r="F543"/>
  <c r="E541"/>
  <c r="M539"/>
  <c r="M533"/>
  <c r="F528"/>
  <c r="C528" s="1"/>
  <c r="F527"/>
  <c r="E525"/>
  <c r="M523"/>
  <c r="M513"/>
  <c r="D504"/>
  <c r="E504"/>
  <c r="K498"/>
  <c r="M498" s="1"/>
  <c r="E497"/>
  <c r="E487"/>
  <c r="F487"/>
  <c r="D481"/>
  <c r="E481"/>
  <c r="D455"/>
  <c r="E455"/>
  <c r="F455"/>
  <c r="R402"/>
  <c r="F547"/>
  <c r="F531"/>
  <c r="C531" s="1"/>
  <c r="M502"/>
  <c r="M501"/>
  <c r="K482"/>
  <c r="M482" s="1"/>
  <c r="M472"/>
  <c r="M470"/>
  <c r="K465"/>
  <c r="M465" s="1"/>
  <c r="R394"/>
  <c r="R387"/>
  <c r="R379"/>
  <c r="D512"/>
  <c r="E512"/>
  <c r="K506"/>
  <c r="M506" s="1"/>
  <c r="E495"/>
  <c r="F495"/>
  <c r="F493"/>
  <c r="M489"/>
  <c r="R422"/>
  <c r="M542"/>
  <c r="M526"/>
  <c r="M510"/>
  <c r="M509"/>
  <c r="E493"/>
  <c r="D480"/>
  <c r="E480"/>
  <c r="F480"/>
  <c r="M478"/>
  <c r="R476"/>
  <c r="D469"/>
  <c r="M464"/>
  <c r="M462"/>
  <c r="M454"/>
  <c r="K448"/>
  <c r="M448" s="1"/>
  <c r="R419"/>
  <c r="R408"/>
  <c r="R373"/>
  <c r="M541"/>
  <c r="M525"/>
  <c r="K514"/>
  <c r="M514" s="1"/>
  <c r="E503"/>
  <c r="F503"/>
  <c r="M497"/>
  <c r="R488"/>
  <c r="D488"/>
  <c r="E488"/>
  <c r="M481"/>
  <c r="D472"/>
  <c r="E472"/>
  <c r="F472"/>
  <c r="E461"/>
  <c r="F461"/>
  <c r="R455"/>
  <c r="E453"/>
  <c r="F453"/>
  <c r="E473"/>
  <c r="C473" s="1"/>
  <c r="E465"/>
  <c r="E457"/>
  <c r="F456"/>
  <c r="E449"/>
  <c r="C449" s="1"/>
  <c r="F448"/>
  <c r="E439"/>
  <c r="C439" s="1"/>
  <c r="E438"/>
  <c r="M428"/>
  <c r="F427"/>
  <c r="F422"/>
  <c r="F418"/>
  <c r="K407"/>
  <c r="M407" s="1"/>
  <c r="D406"/>
  <c r="E406"/>
  <c r="E388"/>
  <c r="F388"/>
  <c r="R374"/>
  <c r="R365"/>
  <c r="R352"/>
  <c r="K351"/>
  <c r="M351" s="1"/>
  <c r="M466"/>
  <c r="M458"/>
  <c r="E456"/>
  <c r="M450"/>
  <c r="E448"/>
  <c r="M442"/>
  <c r="M440"/>
  <c r="F431"/>
  <c r="E427"/>
  <c r="E422"/>
  <c r="M420"/>
  <c r="F419"/>
  <c r="D418"/>
  <c r="M410"/>
  <c r="F394"/>
  <c r="D382"/>
  <c r="E382"/>
  <c r="F382"/>
  <c r="D379"/>
  <c r="F379"/>
  <c r="R363"/>
  <c r="K353"/>
  <c r="M353" s="1"/>
  <c r="M457"/>
  <c r="M449"/>
  <c r="M441"/>
  <c r="M439"/>
  <c r="M437"/>
  <c r="E431"/>
  <c r="M426"/>
  <c r="F423"/>
  <c r="E419"/>
  <c r="M404"/>
  <c r="D403"/>
  <c r="F403"/>
  <c r="C399"/>
  <c r="D394"/>
  <c r="K391"/>
  <c r="M391" s="1"/>
  <c r="D390"/>
  <c r="E390"/>
  <c r="M380"/>
  <c r="K372"/>
  <c r="M372" s="1"/>
  <c r="R366"/>
  <c r="K364"/>
  <c r="M364" s="1"/>
  <c r="C359"/>
  <c r="R330"/>
  <c r="F445"/>
  <c r="M436"/>
  <c r="E428"/>
  <c r="M427"/>
  <c r="E423"/>
  <c r="M418"/>
  <c r="M412"/>
  <c r="D411"/>
  <c r="F411"/>
  <c r="M403"/>
  <c r="E396"/>
  <c r="F396"/>
  <c r="R392"/>
  <c r="K383"/>
  <c r="M383" s="1"/>
  <c r="R355"/>
  <c r="K345"/>
  <c r="M345" s="1"/>
  <c r="D339"/>
  <c r="F339"/>
  <c r="E339"/>
  <c r="R331"/>
  <c r="F434"/>
  <c r="D428"/>
  <c r="M413"/>
  <c r="M405"/>
  <c r="M388"/>
  <c r="D387"/>
  <c r="F387"/>
  <c r="D374"/>
  <c r="E374"/>
  <c r="F374"/>
  <c r="R357"/>
  <c r="K356"/>
  <c r="M356" s="1"/>
  <c r="R334"/>
  <c r="R325"/>
  <c r="K415"/>
  <c r="M415" s="1"/>
  <c r="K399"/>
  <c r="M399" s="1"/>
  <c r="D398"/>
  <c r="E398"/>
  <c r="R382"/>
  <c r="D363"/>
  <c r="E363"/>
  <c r="F363"/>
  <c r="K341"/>
  <c r="M341" s="1"/>
  <c r="E435"/>
  <c r="M431"/>
  <c r="D425"/>
  <c r="M424"/>
  <c r="E417"/>
  <c r="E414"/>
  <c r="F410"/>
  <c r="C410" s="1"/>
  <c r="E404"/>
  <c r="F404"/>
  <c r="C400"/>
  <c r="M389"/>
  <c r="E380"/>
  <c r="F380"/>
  <c r="K375"/>
  <c r="M375" s="1"/>
  <c r="R358"/>
  <c r="R326"/>
  <c r="M423"/>
  <c r="E412"/>
  <c r="F412"/>
  <c r="M396"/>
  <c r="D395"/>
  <c r="F395"/>
  <c r="D371"/>
  <c r="F371"/>
  <c r="D355"/>
  <c r="E355"/>
  <c r="F355"/>
  <c r="R350"/>
  <c r="D323"/>
  <c r="E323"/>
  <c r="K292"/>
  <c r="M292" s="1"/>
  <c r="F366"/>
  <c r="F358"/>
  <c r="M336"/>
  <c r="M329"/>
  <c r="R310"/>
  <c r="K268"/>
  <c r="M268" s="1"/>
  <c r="R264"/>
  <c r="E366"/>
  <c r="E358"/>
  <c r="F338"/>
  <c r="F328"/>
  <c r="K314"/>
  <c r="M314" s="1"/>
  <c r="K311"/>
  <c r="M311" s="1"/>
  <c r="M299"/>
  <c r="D283"/>
  <c r="F283"/>
  <c r="E283"/>
  <c r="F372"/>
  <c r="M367"/>
  <c r="F364"/>
  <c r="M359"/>
  <c r="F356"/>
  <c r="E353"/>
  <c r="F351"/>
  <c r="F350"/>
  <c r="M347"/>
  <c r="M343"/>
  <c r="D338"/>
  <c r="M337"/>
  <c r="E328"/>
  <c r="M327"/>
  <c r="F354"/>
  <c r="F336"/>
  <c r="M332"/>
  <c r="E326"/>
  <c r="F326"/>
  <c r="E325"/>
  <c r="F325"/>
  <c r="E305"/>
  <c r="D305"/>
  <c r="F305"/>
  <c r="D291"/>
  <c r="F291"/>
  <c r="E291"/>
  <c r="R280"/>
  <c r="M349"/>
  <c r="M348"/>
  <c r="F346"/>
  <c r="M344"/>
  <c r="F342"/>
  <c r="M340"/>
  <c r="F334"/>
  <c r="D331"/>
  <c r="F331"/>
  <c r="F320"/>
  <c r="D320"/>
  <c r="E320"/>
  <c r="D319"/>
  <c r="E319"/>
  <c r="F319"/>
  <c r="D315"/>
  <c r="E315"/>
  <c r="F315"/>
  <c r="M303"/>
  <c r="E294"/>
  <c r="F294"/>
  <c r="K284"/>
  <c r="M284" s="1"/>
  <c r="D272"/>
  <c r="F272"/>
  <c r="E272"/>
  <c r="D334"/>
  <c r="F323"/>
  <c r="K321"/>
  <c r="M321" s="1"/>
  <c r="D312"/>
  <c r="F312"/>
  <c r="E312"/>
  <c r="R290"/>
  <c r="K281"/>
  <c r="M281" s="1"/>
  <c r="K276"/>
  <c r="M276" s="1"/>
  <c r="R248"/>
  <c r="E258"/>
  <c r="F258"/>
  <c r="D258"/>
  <c r="R123"/>
  <c r="M315"/>
  <c r="M307"/>
  <c r="E302"/>
  <c r="F302"/>
  <c r="E286"/>
  <c r="F286"/>
  <c r="R256"/>
  <c r="R254"/>
  <c r="K231"/>
  <c r="M231" s="1"/>
  <c r="R202"/>
  <c r="F311"/>
  <c r="D310"/>
  <c r="M308"/>
  <c r="M305"/>
  <c r="E278"/>
  <c r="F278"/>
  <c r="M275"/>
  <c r="K273"/>
  <c r="M273" s="1"/>
  <c r="D304"/>
  <c r="F304"/>
  <c r="D296"/>
  <c r="F296"/>
  <c r="D197"/>
  <c r="E197"/>
  <c r="F197"/>
  <c r="M324"/>
  <c r="D301"/>
  <c r="F301"/>
  <c r="D299"/>
  <c r="M294"/>
  <c r="D288"/>
  <c r="F288"/>
  <c r="M283"/>
  <c r="R241"/>
  <c r="M323"/>
  <c r="M313"/>
  <c r="M302"/>
  <c r="K297"/>
  <c r="M297" s="1"/>
  <c r="D280"/>
  <c r="F280"/>
  <c r="D275"/>
  <c r="E275"/>
  <c r="F275"/>
  <c r="K263"/>
  <c r="M263" s="1"/>
  <c r="K259"/>
  <c r="M259" s="1"/>
  <c r="R226"/>
  <c r="F321"/>
  <c r="K289"/>
  <c r="M289" s="1"/>
  <c r="M278"/>
  <c r="D267"/>
  <c r="E267"/>
  <c r="F267"/>
  <c r="D264"/>
  <c r="M250"/>
  <c r="K239"/>
  <c r="M239" s="1"/>
  <c r="D230"/>
  <c r="E230"/>
  <c r="D229"/>
  <c r="E229"/>
  <c r="D226"/>
  <c r="F226"/>
  <c r="F270"/>
  <c r="M266"/>
  <c r="F262"/>
  <c r="D260"/>
  <c r="M252"/>
  <c r="M246"/>
  <c r="M245"/>
  <c r="E244"/>
  <c r="F244"/>
  <c r="M242"/>
  <c r="K206"/>
  <c r="M206" s="1"/>
  <c r="F293"/>
  <c r="C293" s="1"/>
  <c r="F285"/>
  <c r="F277"/>
  <c r="F269"/>
  <c r="D262"/>
  <c r="M237"/>
  <c r="E236"/>
  <c r="F236"/>
  <c r="C232"/>
  <c r="K228"/>
  <c r="M228" s="1"/>
  <c r="E217"/>
  <c r="D217"/>
  <c r="F217"/>
  <c r="D186"/>
  <c r="F186"/>
  <c r="E186"/>
  <c r="R193"/>
  <c r="D178"/>
  <c r="E178"/>
  <c r="F178"/>
  <c r="D265"/>
  <c r="F265"/>
  <c r="F256"/>
  <c r="F254"/>
  <c r="F252"/>
  <c r="F242"/>
  <c r="C242" s="1"/>
  <c r="K212"/>
  <c r="M212" s="1"/>
  <c r="R165"/>
  <c r="D246"/>
  <c r="E246"/>
  <c r="R213"/>
  <c r="M262"/>
  <c r="K247"/>
  <c r="M247" s="1"/>
  <c r="D238"/>
  <c r="E238"/>
  <c r="M236"/>
  <c r="D202"/>
  <c r="E202"/>
  <c r="F202"/>
  <c r="K191"/>
  <c r="M191" s="1"/>
  <c r="R189"/>
  <c r="K179"/>
  <c r="M179" s="1"/>
  <c r="D259"/>
  <c r="F257"/>
  <c r="C257" s="1"/>
  <c r="D251"/>
  <c r="C251" s="1"/>
  <c r="F249"/>
  <c r="D243"/>
  <c r="F241"/>
  <c r="C241" s="1"/>
  <c r="D235"/>
  <c r="F233"/>
  <c r="C233" s="1"/>
  <c r="D225"/>
  <c r="C225" s="1"/>
  <c r="F221"/>
  <c r="C221" s="1"/>
  <c r="M219"/>
  <c r="F218"/>
  <c r="E210"/>
  <c r="M198"/>
  <c r="D193"/>
  <c r="E193"/>
  <c r="K187"/>
  <c r="M187" s="1"/>
  <c r="R161"/>
  <c r="K156"/>
  <c r="M156" s="1"/>
  <c r="R153"/>
  <c r="F227"/>
  <c r="F222"/>
  <c r="M214"/>
  <c r="E211"/>
  <c r="C211" s="1"/>
  <c r="D205"/>
  <c r="E205"/>
  <c r="D203"/>
  <c r="K199"/>
  <c r="M199" s="1"/>
  <c r="E190"/>
  <c r="M182"/>
  <c r="R169"/>
  <c r="R139"/>
  <c r="D95"/>
  <c r="F95"/>
  <c r="E95"/>
  <c r="D213"/>
  <c r="E213"/>
  <c r="K207"/>
  <c r="M207" s="1"/>
  <c r="K195"/>
  <c r="M195" s="1"/>
  <c r="R166"/>
  <c r="D219"/>
  <c r="K215"/>
  <c r="M215" s="1"/>
  <c r="F201"/>
  <c r="E198"/>
  <c r="M186"/>
  <c r="R177"/>
  <c r="R141"/>
  <c r="F214"/>
  <c r="D201"/>
  <c r="D185"/>
  <c r="E185"/>
  <c r="F182"/>
  <c r="R149"/>
  <c r="M223"/>
  <c r="E214"/>
  <c r="M203"/>
  <c r="M196"/>
  <c r="M190"/>
  <c r="K183"/>
  <c r="M183" s="1"/>
  <c r="E182"/>
  <c r="K152"/>
  <c r="M152" s="1"/>
  <c r="R118"/>
  <c r="M227"/>
  <c r="M222"/>
  <c r="M211"/>
  <c r="M194"/>
  <c r="D189"/>
  <c r="E189"/>
  <c r="K172"/>
  <c r="M172" s="1"/>
  <c r="R150"/>
  <c r="E181"/>
  <c r="F171"/>
  <c r="M167"/>
  <c r="M163"/>
  <c r="F157"/>
  <c r="R137"/>
  <c r="R114"/>
  <c r="R113"/>
  <c r="M175"/>
  <c r="M170"/>
  <c r="M168"/>
  <c r="M160"/>
  <c r="M158"/>
  <c r="D157"/>
  <c r="D147"/>
  <c r="E147"/>
  <c r="M144"/>
  <c r="D123"/>
  <c r="F123"/>
  <c r="F116"/>
  <c r="E116"/>
  <c r="D116"/>
  <c r="R102"/>
  <c r="K99"/>
  <c r="M99" s="1"/>
  <c r="E153"/>
  <c r="F153"/>
  <c r="K148"/>
  <c r="M148" s="1"/>
  <c r="D139"/>
  <c r="F139"/>
  <c r="D134"/>
  <c r="F134"/>
  <c r="D127"/>
  <c r="E127"/>
  <c r="F127"/>
  <c r="R106"/>
  <c r="D174"/>
  <c r="F174"/>
  <c r="K136"/>
  <c r="M136" s="1"/>
  <c r="R122"/>
  <c r="D118"/>
  <c r="E118"/>
  <c r="F118"/>
  <c r="K115"/>
  <c r="M115" s="1"/>
  <c r="F175"/>
  <c r="M174"/>
  <c r="D167"/>
  <c r="C167" s="1"/>
  <c r="D165"/>
  <c r="D163"/>
  <c r="M151"/>
  <c r="R126"/>
  <c r="K125"/>
  <c r="M125" s="1"/>
  <c r="D175"/>
  <c r="M146"/>
  <c r="E145"/>
  <c r="F145"/>
  <c r="K140"/>
  <c r="M140" s="1"/>
  <c r="K135"/>
  <c r="M135" s="1"/>
  <c r="D131"/>
  <c r="F131"/>
  <c r="D155"/>
  <c r="E155"/>
  <c r="E130"/>
  <c r="F130"/>
  <c r="R97"/>
  <c r="F166"/>
  <c r="C166" s="1"/>
  <c r="F158"/>
  <c r="F150"/>
  <c r="F142"/>
  <c r="C142" s="1"/>
  <c r="M132"/>
  <c r="M119"/>
  <c r="K112"/>
  <c r="M112" s="1"/>
  <c r="M103"/>
  <c r="E140"/>
  <c r="F135"/>
  <c r="C135" s="1"/>
  <c r="M127"/>
  <c r="D124"/>
  <c r="K120"/>
  <c r="M120" s="1"/>
  <c r="F114"/>
  <c r="E111"/>
  <c r="D107"/>
  <c r="E107"/>
  <c r="K68"/>
  <c r="M68" s="1"/>
  <c r="D126"/>
  <c r="E126"/>
  <c r="D132"/>
  <c r="K128"/>
  <c r="M128" s="1"/>
  <c r="F122"/>
  <c r="E119"/>
  <c r="M116"/>
  <c r="F115"/>
  <c r="K108"/>
  <c r="M108" s="1"/>
  <c r="D106"/>
  <c r="E106"/>
  <c r="F106"/>
  <c r="K104"/>
  <c r="M104" s="1"/>
  <c r="D90"/>
  <c r="E90"/>
  <c r="F90"/>
  <c r="D122"/>
  <c r="E115"/>
  <c r="D137"/>
  <c r="C137" s="1"/>
  <c r="M124"/>
  <c r="M117"/>
  <c r="M111"/>
  <c r="M107"/>
  <c r="M88"/>
  <c r="R87"/>
  <c r="R79"/>
  <c r="R93"/>
  <c r="R73"/>
  <c r="R63"/>
  <c r="R56"/>
  <c r="E110"/>
  <c r="E102"/>
  <c r="K100"/>
  <c r="M100" s="1"/>
  <c r="D98"/>
  <c r="E98"/>
  <c r="E96"/>
  <c r="C92"/>
  <c r="M91"/>
  <c r="E65"/>
  <c r="F65"/>
  <c r="R39"/>
  <c r="F108"/>
  <c r="F99"/>
  <c r="D96"/>
  <c r="K84"/>
  <c r="M84" s="1"/>
  <c r="D83"/>
  <c r="E83"/>
  <c r="M72"/>
  <c r="F71"/>
  <c r="R42"/>
  <c r="R65"/>
  <c r="K60"/>
  <c r="M60" s="1"/>
  <c r="M109"/>
  <c r="M96"/>
  <c r="K92"/>
  <c r="M92" s="1"/>
  <c r="E89"/>
  <c r="F89"/>
  <c r="E81"/>
  <c r="F81"/>
  <c r="D75"/>
  <c r="E75"/>
  <c r="E58"/>
  <c r="F58"/>
  <c r="C93"/>
  <c r="D91"/>
  <c r="E91"/>
  <c r="M89"/>
  <c r="K76"/>
  <c r="M76" s="1"/>
  <c r="M64"/>
  <c r="F63"/>
  <c r="R51"/>
  <c r="K27"/>
  <c r="M27" s="1"/>
  <c r="E97"/>
  <c r="F97"/>
  <c r="M82"/>
  <c r="E73"/>
  <c r="F73"/>
  <c r="D63"/>
  <c r="D67"/>
  <c r="E67"/>
  <c r="D80"/>
  <c r="C80" s="1"/>
  <c r="K53"/>
  <c r="M53" s="1"/>
  <c r="R26"/>
  <c r="C5"/>
  <c r="E52"/>
  <c r="D34"/>
  <c r="E34"/>
  <c r="F34"/>
  <c r="K19"/>
  <c r="M19" s="1"/>
  <c r="R10"/>
  <c r="E50"/>
  <c r="F50"/>
  <c r="D44"/>
  <c r="F44"/>
  <c r="K11"/>
  <c r="M11" s="1"/>
  <c r="F82"/>
  <c r="F74"/>
  <c r="F66"/>
  <c r="M61"/>
  <c r="M59"/>
  <c r="K48"/>
  <c r="M48" s="1"/>
  <c r="D47"/>
  <c r="F47"/>
  <c r="K45"/>
  <c r="M45" s="1"/>
  <c r="D26"/>
  <c r="E26"/>
  <c r="F26"/>
  <c r="E82"/>
  <c r="E74"/>
  <c r="E66"/>
  <c r="D18"/>
  <c r="E18"/>
  <c r="F18"/>
  <c r="M52"/>
  <c r="K40"/>
  <c r="M40" s="1"/>
  <c r="D39"/>
  <c r="F39"/>
  <c r="R34"/>
  <c r="D10"/>
  <c r="E10"/>
  <c r="F10"/>
  <c r="D51"/>
  <c r="E51"/>
  <c r="E42"/>
  <c r="F42"/>
  <c r="K35"/>
  <c r="M35" s="1"/>
  <c r="F31"/>
  <c r="C31" s="1"/>
  <c r="F23"/>
  <c r="F15"/>
  <c r="C15" s="1"/>
  <c r="F7"/>
  <c r="M32"/>
  <c r="M24"/>
  <c r="M16"/>
  <c r="M8"/>
  <c r="F36"/>
  <c r="F28"/>
  <c r="C28" s="1"/>
  <c r="F20"/>
  <c r="F12"/>
  <c r="F4"/>
  <c r="E20"/>
  <c r="E12"/>
  <c r="E4"/>
  <c r="E43"/>
  <c r="M37"/>
  <c r="E35"/>
  <c r="M29"/>
  <c r="E27"/>
  <c r="M21"/>
  <c r="E19"/>
  <c r="M13"/>
  <c r="E11"/>
  <c r="M5"/>
  <c r="B205" i="1"/>
  <c r="B206"/>
  <c r="B207"/>
  <c r="B208"/>
  <c r="B209"/>
  <c r="B210"/>
  <c r="B211"/>
  <c r="B212"/>
  <c r="B213"/>
  <c r="B214"/>
  <c r="B215"/>
  <c r="B216"/>
  <c r="B217"/>
  <c r="B218"/>
  <c r="B219"/>
  <c r="B220"/>
  <c r="B221"/>
  <c r="B222"/>
  <c r="B223"/>
  <c r="B224"/>
  <c r="B225"/>
  <c r="B226"/>
  <c r="B227"/>
  <c r="B228"/>
  <c r="B229"/>
  <c r="B230"/>
  <c r="B231"/>
  <c r="B232"/>
  <c r="B233"/>
  <c r="B234"/>
  <c r="B235"/>
  <c r="B236"/>
  <c r="B237"/>
  <c r="B238"/>
  <c r="B239"/>
  <c r="B240"/>
  <c r="B241"/>
  <c r="B242"/>
  <c r="B243"/>
  <c r="B244"/>
  <c r="B245"/>
  <c r="B246"/>
  <c r="B247"/>
  <c r="B248"/>
  <c r="B249"/>
  <c r="B250"/>
  <c r="B251"/>
  <c r="B252"/>
  <c r="B253"/>
  <c r="B254"/>
  <c r="B255"/>
  <c r="B256"/>
  <c r="B257"/>
  <c r="B258"/>
  <c r="B259"/>
  <c r="B260"/>
  <c r="B261"/>
  <c r="B262"/>
  <c r="B263"/>
  <c r="B264"/>
  <c r="B265"/>
  <c r="B266"/>
  <c r="B267"/>
  <c r="B268"/>
  <c r="B269"/>
  <c r="B270"/>
  <c r="B271"/>
  <c r="B272"/>
  <c r="B273"/>
  <c r="B274"/>
  <c r="B275"/>
  <c r="B276"/>
  <c r="B277"/>
  <c r="B278"/>
  <c r="B279"/>
  <c r="B280"/>
  <c r="B281"/>
  <c r="B282"/>
  <c r="B283"/>
  <c r="B284"/>
  <c r="B285"/>
  <c r="B286"/>
  <c r="B287"/>
  <c r="B288"/>
  <c r="B289"/>
  <c r="B290"/>
  <c r="B291"/>
  <c r="B292"/>
  <c r="B293"/>
  <c r="B294"/>
  <c r="B295"/>
  <c r="B296"/>
  <c r="B297"/>
  <c r="B298"/>
  <c r="B299"/>
  <c r="B300"/>
  <c r="B301"/>
  <c r="B302"/>
  <c r="B304"/>
  <c r="B305"/>
  <c r="J205"/>
  <c r="J206"/>
  <c r="J207"/>
  <c r="J208"/>
  <c r="J209"/>
  <c r="J210"/>
  <c r="J211"/>
  <c r="J212"/>
  <c r="J213"/>
  <c r="J214"/>
  <c r="J215"/>
  <c r="J216"/>
  <c r="J217"/>
  <c r="J218"/>
  <c r="J219"/>
  <c r="J220"/>
  <c r="J221"/>
  <c r="J222"/>
  <c r="J223"/>
  <c r="J224"/>
  <c r="J225"/>
  <c r="J226"/>
  <c r="J227"/>
  <c r="J228"/>
  <c r="J229"/>
  <c r="J230"/>
  <c r="J231"/>
  <c r="J232"/>
  <c r="J233"/>
  <c r="J234"/>
  <c r="J235"/>
  <c r="J236"/>
  <c r="J237"/>
  <c r="J238"/>
  <c r="J239"/>
  <c r="J240"/>
  <c r="J241"/>
  <c r="J242"/>
  <c r="J243"/>
  <c r="J244"/>
  <c r="J245"/>
  <c r="J246"/>
  <c r="J247"/>
  <c r="J248"/>
  <c r="J249"/>
  <c r="J250"/>
  <c r="J251"/>
  <c r="J252"/>
  <c r="J253"/>
  <c r="J254"/>
  <c r="J255"/>
  <c r="J256"/>
  <c r="J257"/>
  <c r="J258"/>
  <c r="J259"/>
  <c r="J260"/>
  <c r="J261"/>
  <c r="J262"/>
  <c r="J263"/>
  <c r="J264"/>
  <c r="J265"/>
  <c r="J266"/>
  <c r="J267"/>
  <c r="J268"/>
  <c r="J269"/>
  <c r="J270"/>
  <c r="J271"/>
  <c r="J272"/>
  <c r="J273"/>
  <c r="J274"/>
  <c r="J275"/>
  <c r="J276"/>
  <c r="J277"/>
  <c r="J278"/>
  <c r="J279"/>
  <c r="J280"/>
  <c r="J281"/>
  <c r="J282"/>
  <c r="J283"/>
  <c r="J284"/>
  <c r="J285"/>
  <c r="J286"/>
  <c r="J287"/>
  <c r="J288"/>
  <c r="J289"/>
  <c r="J290"/>
  <c r="J291"/>
  <c r="J292"/>
  <c r="J293"/>
  <c r="J294"/>
  <c r="J295"/>
  <c r="J296"/>
  <c r="J297"/>
  <c r="J298"/>
  <c r="J299"/>
  <c r="J300"/>
  <c r="J301"/>
  <c r="J302"/>
  <c r="J304"/>
  <c r="J305"/>
  <c r="L205"/>
  <c r="L206"/>
  <c r="L207"/>
  <c r="L208"/>
  <c r="L209"/>
  <c r="L210"/>
  <c r="L211"/>
  <c r="L212"/>
  <c r="L213"/>
  <c r="L214"/>
  <c r="L215"/>
  <c r="L216"/>
  <c r="L217"/>
  <c r="L218"/>
  <c r="L219"/>
  <c r="L220"/>
  <c r="L221"/>
  <c r="L222"/>
  <c r="L223"/>
  <c r="L224"/>
  <c r="L225"/>
  <c r="L226"/>
  <c r="L227"/>
  <c r="L228"/>
  <c r="L229"/>
  <c r="L230"/>
  <c r="L231"/>
  <c r="L232"/>
  <c r="L233"/>
  <c r="L234"/>
  <c r="L235"/>
  <c r="L236"/>
  <c r="L237"/>
  <c r="L238"/>
  <c r="L239"/>
  <c r="L240"/>
  <c r="L241"/>
  <c r="L242"/>
  <c r="L243"/>
  <c r="L244"/>
  <c r="L245"/>
  <c r="L246"/>
  <c r="L247"/>
  <c r="L248"/>
  <c r="L249"/>
  <c r="L250"/>
  <c r="L251"/>
  <c r="L252"/>
  <c r="L253"/>
  <c r="L254"/>
  <c r="L255"/>
  <c r="L256"/>
  <c r="L257"/>
  <c r="L258"/>
  <c r="L259"/>
  <c r="L260"/>
  <c r="L261"/>
  <c r="L262"/>
  <c r="L263"/>
  <c r="L264"/>
  <c r="L265"/>
  <c r="L266"/>
  <c r="L267"/>
  <c r="L268"/>
  <c r="L269"/>
  <c r="L270"/>
  <c r="L271"/>
  <c r="L272"/>
  <c r="L273"/>
  <c r="L274"/>
  <c r="L275"/>
  <c r="L276"/>
  <c r="L277"/>
  <c r="L278"/>
  <c r="L279"/>
  <c r="L280"/>
  <c r="L281"/>
  <c r="L282"/>
  <c r="L283"/>
  <c r="L284"/>
  <c r="L285"/>
  <c r="L286"/>
  <c r="L287"/>
  <c r="L288"/>
  <c r="L289"/>
  <c r="L290"/>
  <c r="L291"/>
  <c r="L292"/>
  <c r="L293"/>
  <c r="L294"/>
  <c r="L295"/>
  <c r="L296"/>
  <c r="L297"/>
  <c r="L298"/>
  <c r="L299"/>
  <c r="L300"/>
  <c r="L301"/>
  <c r="L302"/>
  <c r="L304"/>
  <c r="L305"/>
  <c r="N205"/>
  <c r="N206"/>
  <c r="N207"/>
  <c r="N208"/>
  <c r="N209"/>
  <c r="N210"/>
  <c r="N211"/>
  <c r="N212"/>
  <c r="N213"/>
  <c r="N214"/>
  <c r="N215"/>
  <c r="N216"/>
  <c r="N217"/>
  <c r="N218"/>
  <c r="N219"/>
  <c r="N220"/>
  <c r="N221"/>
  <c r="N222"/>
  <c r="N223"/>
  <c r="N224"/>
  <c r="N225"/>
  <c r="N226"/>
  <c r="N227"/>
  <c r="N228"/>
  <c r="N229"/>
  <c r="N230"/>
  <c r="N231"/>
  <c r="N232"/>
  <c r="N233"/>
  <c r="N234"/>
  <c r="N235"/>
  <c r="N236"/>
  <c r="N237"/>
  <c r="N238"/>
  <c r="N239"/>
  <c r="N240"/>
  <c r="N241"/>
  <c r="N242"/>
  <c r="N243"/>
  <c r="N244"/>
  <c r="N245"/>
  <c r="N246"/>
  <c r="N247"/>
  <c r="N248"/>
  <c r="N249"/>
  <c r="N250"/>
  <c r="N251"/>
  <c r="N252"/>
  <c r="N253"/>
  <c r="N254"/>
  <c r="N255"/>
  <c r="N256"/>
  <c r="N257"/>
  <c r="N258"/>
  <c r="N259"/>
  <c r="N260"/>
  <c r="N261"/>
  <c r="N262"/>
  <c r="N263"/>
  <c r="N264"/>
  <c r="N265"/>
  <c r="N266"/>
  <c r="N267"/>
  <c r="N268"/>
  <c r="N269"/>
  <c r="N270"/>
  <c r="N271"/>
  <c r="N272"/>
  <c r="N273"/>
  <c r="N274"/>
  <c r="N275"/>
  <c r="N276"/>
  <c r="N277"/>
  <c r="N278"/>
  <c r="N279"/>
  <c r="N280"/>
  <c r="N281"/>
  <c r="N282"/>
  <c r="N283"/>
  <c r="N284"/>
  <c r="N285"/>
  <c r="N286"/>
  <c r="N287"/>
  <c r="N288"/>
  <c r="N289"/>
  <c r="N290"/>
  <c r="N291"/>
  <c r="N292"/>
  <c r="N293"/>
  <c r="N294"/>
  <c r="N295"/>
  <c r="N296"/>
  <c r="N297"/>
  <c r="N298"/>
  <c r="N299"/>
  <c r="N300"/>
  <c r="N301"/>
  <c r="N302"/>
  <c r="N304"/>
  <c r="N305"/>
  <c r="O205"/>
  <c r="O206"/>
  <c r="O207"/>
  <c r="O208"/>
  <c r="O209"/>
  <c r="O210"/>
  <c r="O211"/>
  <c r="O212"/>
  <c r="O213"/>
  <c r="O214"/>
  <c r="O215"/>
  <c r="O216"/>
  <c r="O217"/>
  <c r="O218"/>
  <c r="O219"/>
  <c r="O220"/>
  <c r="O221"/>
  <c r="O222"/>
  <c r="O223"/>
  <c r="O224"/>
  <c r="O225"/>
  <c r="O226"/>
  <c r="O227"/>
  <c r="O228"/>
  <c r="O229"/>
  <c r="O230"/>
  <c r="O231"/>
  <c r="O232"/>
  <c r="O233"/>
  <c r="O234"/>
  <c r="O235"/>
  <c r="O236"/>
  <c r="O237"/>
  <c r="O238"/>
  <c r="O239"/>
  <c r="O240"/>
  <c r="O241"/>
  <c r="O242"/>
  <c r="O243"/>
  <c r="O244"/>
  <c r="O245"/>
  <c r="O246"/>
  <c r="O247"/>
  <c r="O248"/>
  <c r="O249"/>
  <c r="O250"/>
  <c r="O251"/>
  <c r="O252"/>
  <c r="O253"/>
  <c r="O254"/>
  <c r="O255"/>
  <c r="O256"/>
  <c r="O257"/>
  <c r="O258"/>
  <c r="O259"/>
  <c r="O260"/>
  <c r="O261"/>
  <c r="O262"/>
  <c r="O263"/>
  <c r="O264"/>
  <c r="O265"/>
  <c r="O266"/>
  <c r="O267"/>
  <c r="O268"/>
  <c r="O269"/>
  <c r="O270"/>
  <c r="O271"/>
  <c r="O272"/>
  <c r="O273"/>
  <c r="O274"/>
  <c r="O275"/>
  <c r="O276"/>
  <c r="O277"/>
  <c r="O278"/>
  <c r="O279"/>
  <c r="O280"/>
  <c r="O281"/>
  <c r="O282"/>
  <c r="O283"/>
  <c r="O284"/>
  <c r="O285"/>
  <c r="O286"/>
  <c r="O287"/>
  <c r="O288"/>
  <c r="O289"/>
  <c r="O290"/>
  <c r="O291"/>
  <c r="O292"/>
  <c r="O293"/>
  <c r="O294"/>
  <c r="O295"/>
  <c r="O296"/>
  <c r="O297"/>
  <c r="O298"/>
  <c r="O299"/>
  <c r="O300"/>
  <c r="O301"/>
  <c r="O302"/>
  <c r="O304"/>
  <c r="O305"/>
  <c r="P205"/>
  <c r="P206"/>
  <c r="P207"/>
  <c r="P208"/>
  <c r="P209"/>
  <c r="P210"/>
  <c r="P211"/>
  <c r="P212"/>
  <c r="P213"/>
  <c r="P214"/>
  <c r="P215"/>
  <c r="P216"/>
  <c r="P217"/>
  <c r="P218"/>
  <c r="P219"/>
  <c r="P220"/>
  <c r="P221"/>
  <c r="P222"/>
  <c r="P223"/>
  <c r="P224"/>
  <c r="P225"/>
  <c r="P226"/>
  <c r="P227"/>
  <c r="P228"/>
  <c r="P229"/>
  <c r="P230"/>
  <c r="P231"/>
  <c r="P232"/>
  <c r="P233"/>
  <c r="P234"/>
  <c r="P235"/>
  <c r="P236"/>
  <c r="P237"/>
  <c r="P238"/>
  <c r="P239"/>
  <c r="P240"/>
  <c r="P241"/>
  <c r="P242"/>
  <c r="P243"/>
  <c r="P244"/>
  <c r="P245"/>
  <c r="P246"/>
  <c r="P247"/>
  <c r="P248"/>
  <c r="P249"/>
  <c r="P250"/>
  <c r="P251"/>
  <c r="P252"/>
  <c r="P253"/>
  <c r="P254"/>
  <c r="P255"/>
  <c r="P256"/>
  <c r="P257"/>
  <c r="P258"/>
  <c r="P259"/>
  <c r="P260"/>
  <c r="P261"/>
  <c r="P262"/>
  <c r="P263"/>
  <c r="P264"/>
  <c r="P265"/>
  <c r="P266"/>
  <c r="P267"/>
  <c r="P268"/>
  <c r="P269"/>
  <c r="P270"/>
  <c r="P271"/>
  <c r="P272"/>
  <c r="P273"/>
  <c r="P274"/>
  <c r="P275"/>
  <c r="P276"/>
  <c r="P277"/>
  <c r="P278"/>
  <c r="P279"/>
  <c r="P280"/>
  <c r="P281"/>
  <c r="P282"/>
  <c r="P283"/>
  <c r="P284"/>
  <c r="P285"/>
  <c r="P286"/>
  <c r="P287"/>
  <c r="P288"/>
  <c r="P289"/>
  <c r="P290"/>
  <c r="P291"/>
  <c r="P292"/>
  <c r="P293"/>
  <c r="P294"/>
  <c r="P295"/>
  <c r="P296"/>
  <c r="P297"/>
  <c r="P298"/>
  <c r="P299"/>
  <c r="P300"/>
  <c r="P301"/>
  <c r="P302"/>
  <c r="P304"/>
  <c r="P305"/>
  <c r="Q205"/>
  <c r="Q206"/>
  <c r="Q207"/>
  <c r="Q208"/>
  <c r="Q209"/>
  <c r="Q210"/>
  <c r="Q211"/>
  <c r="Q212"/>
  <c r="Q213"/>
  <c r="Q214"/>
  <c r="Q215"/>
  <c r="Q216"/>
  <c r="Q217"/>
  <c r="Q218"/>
  <c r="Q219"/>
  <c r="Q220"/>
  <c r="Q221"/>
  <c r="Q222"/>
  <c r="Q223"/>
  <c r="Q224"/>
  <c r="Q225"/>
  <c r="Q226"/>
  <c r="Q227"/>
  <c r="Q228"/>
  <c r="Q229"/>
  <c r="Q230"/>
  <c r="Q231"/>
  <c r="Q232"/>
  <c r="Q233"/>
  <c r="Q234"/>
  <c r="Q235"/>
  <c r="Q236"/>
  <c r="Q237"/>
  <c r="Q238"/>
  <c r="Q239"/>
  <c r="Q240"/>
  <c r="Q241"/>
  <c r="Q242"/>
  <c r="Q243"/>
  <c r="Q244"/>
  <c r="Q245"/>
  <c r="Q246"/>
  <c r="Q247"/>
  <c r="Q248"/>
  <c r="Q249"/>
  <c r="Q250"/>
  <c r="Q251"/>
  <c r="Q252"/>
  <c r="Q253"/>
  <c r="Q254"/>
  <c r="Q255"/>
  <c r="Q256"/>
  <c r="Q257"/>
  <c r="Q258"/>
  <c r="Q259"/>
  <c r="Q260"/>
  <c r="Q261"/>
  <c r="Q262"/>
  <c r="Q263"/>
  <c r="Q264"/>
  <c r="Q265"/>
  <c r="Q266"/>
  <c r="Q267"/>
  <c r="Q268"/>
  <c r="Q269"/>
  <c r="Q270"/>
  <c r="Q271"/>
  <c r="Q272"/>
  <c r="Q273"/>
  <c r="Q274"/>
  <c r="Q275"/>
  <c r="Q276"/>
  <c r="Q277"/>
  <c r="Q278"/>
  <c r="Q279"/>
  <c r="Q280"/>
  <c r="Q281"/>
  <c r="Q282"/>
  <c r="Q283"/>
  <c r="Q284"/>
  <c r="Q285"/>
  <c r="Q286"/>
  <c r="Q287"/>
  <c r="Q288"/>
  <c r="Q289"/>
  <c r="Q290"/>
  <c r="Q291"/>
  <c r="Q292"/>
  <c r="Q293"/>
  <c r="Q294"/>
  <c r="Q295"/>
  <c r="Q296"/>
  <c r="Q297"/>
  <c r="Q298"/>
  <c r="Q299"/>
  <c r="Q300"/>
  <c r="Q301"/>
  <c r="Q302"/>
  <c r="Q304"/>
  <c r="Q305"/>
  <c r="R205"/>
  <c r="R206"/>
  <c r="R207"/>
  <c r="R208"/>
  <c r="R209"/>
  <c r="R210"/>
  <c r="R211"/>
  <c r="R212"/>
  <c r="R213"/>
  <c r="R214"/>
  <c r="R215"/>
  <c r="R216"/>
  <c r="R217"/>
  <c r="R218"/>
  <c r="R219"/>
  <c r="R220"/>
  <c r="R221"/>
  <c r="R222"/>
  <c r="R223"/>
  <c r="R224"/>
  <c r="R225"/>
  <c r="R226"/>
  <c r="R227"/>
  <c r="R228"/>
  <c r="R229"/>
  <c r="R230"/>
  <c r="R231"/>
  <c r="R232"/>
  <c r="R233"/>
  <c r="R234"/>
  <c r="R235"/>
  <c r="R236"/>
  <c r="R237"/>
  <c r="R238"/>
  <c r="R239"/>
  <c r="R240"/>
  <c r="R241"/>
  <c r="R242"/>
  <c r="R243"/>
  <c r="R244"/>
  <c r="R245"/>
  <c r="R246"/>
  <c r="R247"/>
  <c r="R248"/>
  <c r="R249"/>
  <c r="R250"/>
  <c r="R251"/>
  <c r="R252"/>
  <c r="R253"/>
  <c r="R254"/>
  <c r="R255"/>
  <c r="R256"/>
  <c r="R257"/>
  <c r="R258"/>
  <c r="R259"/>
  <c r="R260"/>
  <c r="R261"/>
  <c r="R262"/>
  <c r="R263"/>
  <c r="R264"/>
  <c r="R265"/>
  <c r="R266"/>
  <c r="R267"/>
  <c r="R268"/>
  <c r="R269"/>
  <c r="R270"/>
  <c r="R271"/>
  <c r="R272"/>
  <c r="R273"/>
  <c r="R274"/>
  <c r="R275"/>
  <c r="R276"/>
  <c r="R277"/>
  <c r="R278"/>
  <c r="R279"/>
  <c r="R280"/>
  <c r="R281"/>
  <c r="R282"/>
  <c r="R283"/>
  <c r="R284"/>
  <c r="R285"/>
  <c r="R286"/>
  <c r="R287"/>
  <c r="R288"/>
  <c r="R289"/>
  <c r="R290"/>
  <c r="R291"/>
  <c r="R292"/>
  <c r="R293"/>
  <c r="R294"/>
  <c r="R295"/>
  <c r="R296"/>
  <c r="R297"/>
  <c r="R298"/>
  <c r="R299"/>
  <c r="R300"/>
  <c r="R301"/>
  <c r="R302"/>
  <c r="R304"/>
  <c r="R305"/>
  <c r="S205"/>
  <c r="S206"/>
  <c r="S207"/>
  <c r="S208"/>
  <c r="S209"/>
  <c r="S210"/>
  <c r="S211"/>
  <c r="S212"/>
  <c r="S213"/>
  <c r="S214"/>
  <c r="S215"/>
  <c r="S216"/>
  <c r="S217"/>
  <c r="S218"/>
  <c r="S219"/>
  <c r="S220"/>
  <c r="S221"/>
  <c r="S222"/>
  <c r="S223"/>
  <c r="S224"/>
  <c r="S225"/>
  <c r="S226"/>
  <c r="S227"/>
  <c r="S228"/>
  <c r="S229"/>
  <c r="S230"/>
  <c r="S231"/>
  <c r="S232"/>
  <c r="S233"/>
  <c r="S234"/>
  <c r="S235"/>
  <c r="S236"/>
  <c r="S237"/>
  <c r="S238"/>
  <c r="S239"/>
  <c r="S240"/>
  <c r="S241"/>
  <c r="S242"/>
  <c r="S243"/>
  <c r="S244"/>
  <c r="S245"/>
  <c r="S246"/>
  <c r="S247"/>
  <c r="S248"/>
  <c r="S249"/>
  <c r="S250"/>
  <c r="S251"/>
  <c r="S252"/>
  <c r="S253"/>
  <c r="S254"/>
  <c r="S255"/>
  <c r="S256"/>
  <c r="S257"/>
  <c r="S258"/>
  <c r="S259"/>
  <c r="S260"/>
  <c r="S261"/>
  <c r="S262"/>
  <c r="S263"/>
  <c r="S264"/>
  <c r="S265"/>
  <c r="S266"/>
  <c r="S267"/>
  <c r="S268"/>
  <c r="S269"/>
  <c r="S270"/>
  <c r="S271"/>
  <c r="S272"/>
  <c r="S273"/>
  <c r="S274"/>
  <c r="S275"/>
  <c r="S276"/>
  <c r="S277"/>
  <c r="S278"/>
  <c r="S279"/>
  <c r="S280"/>
  <c r="S281"/>
  <c r="S282"/>
  <c r="S283"/>
  <c r="S284"/>
  <c r="S285"/>
  <c r="S286"/>
  <c r="S287"/>
  <c r="S288"/>
  <c r="S289"/>
  <c r="S290"/>
  <c r="S291"/>
  <c r="S292"/>
  <c r="S293"/>
  <c r="S294"/>
  <c r="S295"/>
  <c r="S296"/>
  <c r="S297"/>
  <c r="S298"/>
  <c r="S299"/>
  <c r="S300"/>
  <c r="S301"/>
  <c r="S302"/>
  <c r="S304"/>
  <c r="S305"/>
  <c r="T205"/>
  <c r="T206"/>
  <c r="T207"/>
  <c r="T208"/>
  <c r="T209"/>
  <c r="T210"/>
  <c r="T211"/>
  <c r="T212"/>
  <c r="T213"/>
  <c r="T214"/>
  <c r="T215"/>
  <c r="T216"/>
  <c r="T217"/>
  <c r="T218"/>
  <c r="T219"/>
  <c r="T220"/>
  <c r="T221"/>
  <c r="T222"/>
  <c r="T223"/>
  <c r="T224"/>
  <c r="T225"/>
  <c r="T226"/>
  <c r="T227"/>
  <c r="T228"/>
  <c r="T229"/>
  <c r="T230"/>
  <c r="T231"/>
  <c r="T232"/>
  <c r="T233"/>
  <c r="T234"/>
  <c r="T235"/>
  <c r="T236"/>
  <c r="T237"/>
  <c r="T238"/>
  <c r="T239"/>
  <c r="T240"/>
  <c r="T241"/>
  <c r="T242"/>
  <c r="T243"/>
  <c r="T244"/>
  <c r="T245"/>
  <c r="T246"/>
  <c r="T247"/>
  <c r="T248"/>
  <c r="T249"/>
  <c r="T250"/>
  <c r="T251"/>
  <c r="T252"/>
  <c r="T253"/>
  <c r="T254"/>
  <c r="T255"/>
  <c r="T256"/>
  <c r="T257"/>
  <c r="T258"/>
  <c r="T259"/>
  <c r="T260"/>
  <c r="T261"/>
  <c r="T262"/>
  <c r="T263"/>
  <c r="T264"/>
  <c r="T265"/>
  <c r="T266"/>
  <c r="T267"/>
  <c r="T268"/>
  <c r="T269"/>
  <c r="T270"/>
  <c r="T271"/>
  <c r="T272"/>
  <c r="T273"/>
  <c r="T274"/>
  <c r="T275"/>
  <c r="T276"/>
  <c r="T277"/>
  <c r="T278"/>
  <c r="T279"/>
  <c r="T280"/>
  <c r="T281"/>
  <c r="T282"/>
  <c r="T283"/>
  <c r="T284"/>
  <c r="T285"/>
  <c r="T286"/>
  <c r="T287"/>
  <c r="T288"/>
  <c r="T289"/>
  <c r="T290"/>
  <c r="T291"/>
  <c r="T292"/>
  <c r="T293"/>
  <c r="T294"/>
  <c r="T295"/>
  <c r="T296"/>
  <c r="T297"/>
  <c r="T298"/>
  <c r="T299"/>
  <c r="T300"/>
  <c r="T301"/>
  <c r="T302"/>
  <c r="T304"/>
  <c r="T305"/>
  <c r="U205"/>
  <c r="U206"/>
  <c r="U207"/>
  <c r="U208"/>
  <c r="U209"/>
  <c r="U210"/>
  <c r="U211"/>
  <c r="U212"/>
  <c r="U213"/>
  <c r="U214"/>
  <c r="U215"/>
  <c r="U216"/>
  <c r="U217"/>
  <c r="U218"/>
  <c r="U219"/>
  <c r="U220"/>
  <c r="U221"/>
  <c r="U222"/>
  <c r="U223"/>
  <c r="U224"/>
  <c r="U225"/>
  <c r="U226"/>
  <c r="U227"/>
  <c r="U228"/>
  <c r="U229"/>
  <c r="U230"/>
  <c r="U231"/>
  <c r="U232"/>
  <c r="U233"/>
  <c r="U234"/>
  <c r="U235"/>
  <c r="U236"/>
  <c r="U237"/>
  <c r="U238"/>
  <c r="U239"/>
  <c r="U240"/>
  <c r="U241"/>
  <c r="U242"/>
  <c r="U243"/>
  <c r="U244"/>
  <c r="U245"/>
  <c r="U246"/>
  <c r="U247"/>
  <c r="U248"/>
  <c r="U249"/>
  <c r="U250"/>
  <c r="U251"/>
  <c r="U252"/>
  <c r="U253"/>
  <c r="U254"/>
  <c r="U255"/>
  <c r="U256"/>
  <c r="U257"/>
  <c r="U258"/>
  <c r="U259"/>
  <c r="U260"/>
  <c r="U261"/>
  <c r="U262"/>
  <c r="U263"/>
  <c r="U264"/>
  <c r="U265"/>
  <c r="U266"/>
  <c r="U267"/>
  <c r="U268"/>
  <c r="U269"/>
  <c r="U270"/>
  <c r="U271"/>
  <c r="U272"/>
  <c r="U273"/>
  <c r="U274"/>
  <c r="U275"/>
  <c r="U276"/>
  <c r="U277"/>
  <c r="U278"/>
  <c r="U279"/>
  <c r="U280"/>
  <c r="U281"/>
  <c r="U282"/>
  <c r="U283"/>
  <c r="U284"/>
  <c r="U285"/>
  <c r="U286"/>
  <c r="U287"/>
  <c r="U288"/>
  <c r="U289"/>
  <c r="U290"/>
  <c r="U291"/>
  <c r="U292"/>
  <c r="U293"/>
  <c r="U294"/>
  <c r="U295"/>
  <c r="U296"/>
  <c r="U297"/>
  <c r="U298"/>
  <c r="U299"/>
  <c r="U300"/>
  <c r="U301"/>
  <c r="U302"/>
  <c r="U304"/>
  <c r="U305"/>
  <c r="V205"/>
  <c r="V206"/>
  <c r="V207"/>
  <c r="V208"/>
  <c r="V209"/>
  <c r="V210"/>
  <c r="V211"/>
  <c r="V212"/>
  <c r="V213"/>
  <c r="V214"/>
  <c r="V215"/>
  <c r="V216"/>
  <c r="V217"/>
  <c r="V218"/>
  <c r="V219"/>
  <c r="V220"/>
  <c r="V221"/>
  <c r="V222"/>
  <c r="V223"/>
  <c r="V224"/>
  <c r="V225"/>
  <c r="V226"/>
  <c r="V227"/>
  <c r="V228"/>
  <c r="V229"/>
  <c r="V230"/>
  <c r="V231"/>
  <c r="V232"/>
  <c r="V233"/>
  <c r="V234"/>
  <c r="V235"/>
  <c r="V236"/>
  <c r="V237"/>
  <c r="V238"/>
  <c r="V239"/>
  <c r="V240"/>
  <c r="V241"/>
  <c r="V242"/>
  <c r="V243"/>
  <c r="V244"/>
  <c r="V245"/>
  <c r="V246"/>
  <c r="V247"/>
  <c r="V248"/>
  <c r="V249"/>
  <c r="V250"/>
  <c r="V251"/>
  <c r="V252"/>
  <c r="V253"/>
  <c r="V254"/>
  <c r="V255"/>
  <c r="V256"/>
  <c r="V257"/>
  <c r="V258"/>
  <c r="V259"/>
  <c r="V260"/>
  <c r="V261"/>
  <c r="V262"/>
  <c r="V263"/>
  <c r="V264"/>
  <c r="V265"/>
  <c r="V266"/>
  <c r="V267"/>
  <c r="V268"/>
  <c r="V269"/>
  <c r="V270"/>
  <c r="V271"/>
  <c r="V272"/>
  <c r="V273"/>
  <c r="V274"/>
  <c r="V275"/>
  <c r="V276"/>
  <c r="V277"/>
  <c r="V278"/>
  <c r="V279"/>
  <c r="V280"/>
  <c r="V281"/>
  <c r="V282"/>
  <c r="V283"/>
  <c r="V284"/>
  <c r="V285"/>
  <c r="V286"/>
  <c r="V287"/>
  <c r="V288"/>
  <c r="V289"/>
  <c r="V290"/>
  <c r="V291"/>
  <c r="V292"/>
  <c r="V293"/>
  <c r="V294"/>
  <c r="V295"/>
  <c r="V296"/>
  <c r="V297"/>
  <c r="V298"/>
  <c r="V299"/>
  <c r="V300"/>
  <c r="V301"/>
  <c r="V302"/>
  <c r="V304"/>
  <c r="V305"/>
  <c r="W205"/>
  <c r="W206"/>
  <c r="W207"/>
  <c r="W208"/>
  <c r="W209"/>
  <c r="W210"/>
  <c r="W211"/>
  <c r="W212"/>
  <c r="W213"/>
  <c r="W214"/>
  <c r="W215"/>
  <c r="W216"/>
  <c r="W217"/>
  <c r="W218"/>
  <c r="W219"/>
  <c r="W220"/>
  <c r="W221"/>
  <c r="W222"/>
  <c r="W223"/>
  <c r="W224"/>
  <c r="W225"/>
  <c r="W226"/>
  <c r="W227"/>
  <c r="W228"/>
  <c r="W229"/>
  <c r="W230"/>
  <c r="W231"/>
  <c r="W232"/>
  <c r="W233"/>
  <c r="W234"/>
  <c r="W235"/>
  <c r="W236"/>
  <c r="W237"/>
  <c r="W238"/>
  <c r="W239"/>
  <c r="W240"/>
  <c r="W241"/>
  <c r="W242"/>
  <c r="W243"/>
  <c r="W244"/>
  <c r="W245"/>
  <c r="W246"/>
  <c r="W247"/>
  <c r="W248"/>
  <c r="W249"/>
  <c r="W250"/>
  <c r="W251"/>
  <c r="W252"/>
  <c r="W253"/>
  <c r="W254"/>
  <c r="W255"/>
  <c r="W256"/>
  <c r="W257"/>
  <c r="W258"/>
  <c r="W259"/>
  <c r="W260"/>
  <c r="W261"/>
  <c r="W262"/>
  <c r="W263"/>
  <c r="W264"/>
  <c r="W265"/>
  <c r="W266"/>
  <c r="W267"/>
  <c r="W268"/>
  <c r="W269"/>
  <c r="W270"/>
  <c r="W271"/>
  <c r="W272"/>
  <c r="W273"/>
  <c r="W274"/>
  <c r="W275"/>
  <c r="W276"/>
  <c r="W277"/>
  <c r="W278"/>
  <c r="W279"/>
  <c r="W280"/>
  <c r="W281"/>
  <c r="W282"/>
  <c r="W283"/>
  <c r="W284"/>
  <c r="W285"/>
  <c r="W286"/>
  <c r="W287"/>
  <c r="W288"/>
  <c r="W289"/>
  <c r="W290"/>
  <c r="W291"/>
  <c r="W292"/>
  <c r="W293"/>
  <c r="W294"/>
  <c r="W295"/>
  <c r="W296"/>
  <c r="W297"/>
  <c r="W298"/>
  <c r="W299"/>
  <c r="W300"/>
  <c r="W301"/>
  <c r="W302"/>
  <c r="W304"/>
  <c r="W305"/>
  <c r="K4" i="14"/>
  <c r="C36" i="7" l="1"/>
  <c r="X36" s="1"/>
  <c r="C140"/>
  <c r="X140" s="1"/>
  <c r="C203"/>
  <c r="C264"/>
  <c r="C1356"/>
  <c r="X1356" s="1"/>
  <c r="C626"/>
  <c r="Q627" s="1"/>
  <c r="C1051"/>
  <c r="C628"/>
  <c r="C772"/>
  <c r="C1441"/>
  <c r="X1441" s="1"/>
  <c r="C1473"/>
  <c r="X1473" s="1"/>
  <c r="C674"/>
  <c r="C599"/>
  <c r="X599" s="1"/>
  <c r="C942"/>
  <c r="X942" s="1"/>
  <c r="C23"/>
  <c r="C342"/>
  <c r="C457"/>
  <c r="X457" s="1"/>
  <c r="C779"/>
  <c r="S779" s="1"/>
  <c r="V779" s="1"/>
  <c r="C1381"/>
  <c r="S1380" s="1"/>
  <c r="V1380" s="1"/>
  <c r="C954"/>
  <c r="C1327"/>
  <c r="C1487"/>
  <c r="X1487" s="1"/>
  <c r="C1080"/>
  <c r="S1080" s="1"/>
  <c r="V1080" s="1"/>
  <c r="C1169"/>
  <c r="X1169" s="1"/>
  <c r="C353"/>
  <c r="X353" s="1"/>
  <c r="C434"/>
  <c r="X434" s="1"/>
  <c r="C682"/>
  <c r="C763"/>
  <c r="S763" s="1"/>
  <c r="V763" s="1"/>
  <c r="C1002"/>
  <c r="X1002" s="1"/>
  <c r="C1115"/>
  <c r="X1115" s="1"/>
  <c r="C1226"/>
  <c r="S1225" s="1"/>
  <c r="V1225" s="1"/>
  <c r="C1500"/>
  <c r="Q1501" s="1"/>
  <c r="C506"/>
  <c r="X506" s="1"/>
  <c r="C893"/>
  <c r="S893" s="1"/>
  <c r="V893" s="1"/>
  <c r="C1445"/>
  <c r="X1445" s="1"/>
  <c r="C553"/>
  <c r="C285"/>
  <c r="X285" s="1"/>
  <c r="C270"/>
  <c r="X270" s="1"/>
  <c r="C372"/>
  <c r="X372" s="1"/>
  <c r="C435"/>
  <c r="S435" s="1"/>
  <c r="V435" s="1"/>
  <c r="C1075"/>
  <c r="X1075" s="1"/>
  <c r="C1284"/>
  <c r="X1284" s="1"/>
  <c r="C322"/>
  <c r="X322" s="1"/>
  <c r="C77"/>
  <c r="X77" s="1"/>
  <c r="C662"/>
  <c r="Q662" s="1"/>
  <c r="C1302"/>
  <c r="X1302" s="1"/>
  <c r="C581"/>
  <c r="X581" s="1"/>
  <c r="C124"/>
  <c r="C540"/>
  <c r="X540" s="1"/>
  <c r="C709"/>
  <c r="X709" s="1"/>
  <c r="C1191"/>
  <c r="X1191" s="1"/>
  <c r="C1207"/>
  <c r="C11"/>
  <c r="X11" s="1"/>
  <c r="C27"/>
  <c r="S27" s="1"/>
  <c r="V27" s="1"/>
  <c r="C218"/>
  <c r="X218" s="1"/>
  <c r="C755"/>
  <c r="C1053"/>
  <c r="S1053" s="1"/>
  <c r="V1053" s="1"/>
  <c r="C346"/>
  <c r="C102"/>
  <c r="S101" s="1"/>
  <c r="V101" s="1"/>
  <c r="C650"/>
  <c r="X650" s="1"/>
  <c r="C1010"/>
  <c r="C890"/>
  <c r="X890" s="1"/>
  <c r="C1367"/>
  <c r="X1367" s="1"/>
  <c r="C1023"/>
  <c r="X1023" s="1"/>
  <c r="C482"/>
  <c r="X482" s="1"/>
  <c r="C1211"/>
  <c r="X1211" s="1"/>
  <c r="C1463"/>
  <c r="X1463" s="1"/>
  <c r="C200"/>
  <c r="X200" s="1"/>
  <c r="C206"/>
  <c r="S206" s="1"/>
  <c r="V206" s="1"/>
  <c r="C188"/>
  <c r="X188" s="1"/>
  <c r="C224"/>
  <c r="X224" s="1"/>
  <c r="C179"/>
  <c r="C376"/>
  <c r="S375" s="1"/>
  <c r="V375" s="1"/>
  <c r="C458"/>
  <c r="X458" s="1"/>
  <c r="C1203"/>
  <c r="X1203" s="1"/>
  <c r="C797"/>
  <c r="X797" s="1"/>
  <c r="C856"/>
  <c r="S856" s="1"/>
  <c r="V856" s="1"/>
  <c r="C183"/>
  <c r="X183" s="1"/>
  <c r="C1419"/>
  <c r="X1419" s="1"/>
  <c r="C1371"/>
  <c r="X1371" s="1"/>
  <c r="C85"/>
  <c r="X85" s="1"/>
  <c r="C843"/>
  <c r="X843" s="1"/>
  <c r="C1442"/>
  <c r="X1442" s="1"/>
  <c r="C833"/>
  <c r="X833" s="1"/>
  <c r="C994"/>
  <c r="S993" s="1"/>
  <c r="V993" s="1"/>
  <c r="C1292"/>
  <c r="X1292" s="1"/>
  <c r="C210"/>
  <c r="S210" s="1"/>
  <c r="V210" s="1"/>
  <c r="C256"/>
  <c r="S256" s="1"/>
  <c r="V256" s="1"/>
  <c r="C321"/>
  <c r="X321" s="1"/>
  <c r="C310"/>
  <c r="X310" s="1"/>
  <c r="C354"/>
  <c r="C619"/>
  <c r="S619" s="1"/>
  <c r="V619" s="1"/>
  <c r="C717"/>
  <c r="X717" s="1"/>
  <c r="C729"/>
  <c r="X729" s="1"/>
  <c r="C943"/>
  <c r="X943" s="1"/>
  <c r="C979"/>
  <c r="S979" s="1"/>
  <c r="V979" s="1"/>
  <c r="C1224"/>
  <c r="X1224" s="1"/>
  <c r="C1247"/>
  <c r="S1247" s="1"/>
  <c r="V1247" s="1"/>
  <c r="C1298"/>
  <c r="C1476"/>
  <c r="X1476" s="1"/>
  <c r="C1243"/>
  <c r="Q1243" s="1"/>
  <c r="C414"/>
  <c r="C543"/>
  <c r="C1199"/>
  <c r="X1199" s="1"/>
  <c r="C1210"/>
  <c r="X1210" s="1"/>
  <c r="C1308"/>
  <c r="X1308" s="1"/>
  <c r="C978"/>
  <c r="C1131"/>
  <c r="C1324"/>
  <c r="X1324" s="1"/>
  <c r="C38"/>
  <c r="X38" s="1"/>
  <c r="C237"/>
  <c r="X237" s="1"/>
  <c r="C840"/>
  <c r="X840" s="1"/>
  <c r="C534"/>
  <c r="X534" s="1"/>
  <c r="C1406"/>
  <c r="X1406" s="1"/>
  <c r="C492"/>
  <c r="X492" s="1"/>
  <c r="C798"/>
  <c r="Q798" s="1"/>
  <c r="C1437"/>
  <c r="X1437" s="1"/>
  <c r="C948"/>
  <c r="X948" s="1"/>
  <c r="C637"/>
  <c r="C1328"/>
  <c r="X1328" s="1"/>
  <c r="C228"/>
  <c r="X228" s="1"/>
  <c r="C1338"/>
  <c r="X1338" s="1"/>
  <c r="C1457"/>
  <c r="S1457" s="1"/>
  <c r="V1457" s="1"/>
  <c r="C1480"/>
  <c r="C271"/>
  <c r="X271" s="1"/>
  <c r="C317"/>
  <c r="X317" s="1"/>
  <c r="C164"/>
  <c r="C1044"/>
  <c r="X1044" s="1"/>
  <c r="C514"/>
  <c r="X514" s="1"/>
  <c r="C565"/>
  <c r="X565" s="1"/>
  <c r="C505"/>
  <c r="C550"/>
  <c r="X550" s="1"/>
  <c r="C569"/>
  <c r="X569" s="1"/>
  <c r="C1209"/>
  <c r="X1209" s="1"/>
  <c r="C1274"/>
  <c r="S1274" s="1"/>
  <c r="V1274" s="1"/>
  <c r="C1306"/>
  <c r="C1468"/>
  <c r="Q1468" s="1"/>
  <c r="C1449"/>
  <c r="C318"/>
  <c r="C191"/>
  <c r="X191" s="1"/>
  <c r="C255"/>
  <c r="X255" s="1"/>
  <c r="C109"/>
  <c r="X109" s="1"/>
  <c r="C176"/>
  <c r="X176" s="1"/>
  <c r="C806"/>
  <c r="X806" s="1"/>
  <c r="C594"/>
  <c r="X594" s="1"/>
  <c r="C648"/>
  <c r="C454"/>
  <c r="X454" s="1"/>
  <c r="C502"/>
  <c r="X502" s="1"/>
  <c r="C904"/>
  <c r="X904" s="1"/>
  <c r="C1009"/>
  <c r="X1009" s="1"/>
  <c r="C1104"/>
  <c r="S1103" s="1"/>
  <c r="V1103" s="1"/>
  <c r="C536"/>
  <c r="S535" s="1"/>
  <c r="V535" s="1"/>
  <c r="C559"/>
  <c r="X559" s="1"/>
  <c r="C570"/>
  <c r="X570" s="1"/>
  <c r="C721"/>
  <c r="X721" s="1"/>
  <c r="C790"/>
  <c r="X790" s="1"/>
  <c r="C1160"/>
  <c r="X1160" s="1"/>
  <c r="C1227"/>
  <c r="X1227" s="1"/>
  <c r="C1426"/>
  <c r="X1426" s="1"/>
  <c r="C1181"/>
  <c r="X1181" s="1"/>
  <c r="C1432"/>
  <c r="X1432" s="1"/>
  <c r="C173"/>
  <c r="C223"/>
  <c r="Q224" s="1"/>
  <c r="C391"/>
  <c r="X391" s="1"/>
  <c r="C494"/>
  <c r="X494" s="1"/>
  <c r="C373"/>
  <c r="X373" s="1"/>
  <c r="C549"/>
  <c r="S549" s="1"/>
  <c r="V549" s="1"/>
  <c r="C292"/>
  <c r="X292" s="1"/>
  <c r="C347"/>
  <c r="S347" s="1"/>
  <c r="V347" s="1"/>
  <c r="C518"/>
  <c r="X518" s="1"/>
  <c r="C642"/>
  <c r="C749"/>
  <c r="C584"/>
  <c r="S584" s="1"/>
  <c r="V584" s="1"/>
  <c r="C589"/>
  <c r="X589" s="1"/>
  <c r="C781"/>
  <c r="S781" s="1"/>
  <c r="V781" s="1"/>
  <c r="C982"/>
  <c r="X982" s="1"/>
  <c r="C1096"/>
  <c r="X1096" s="1"/>
  <c r="C1253"/>
  <c r="X1253" s="1"/>
  <c r="C1374"/>
  <c r="X1374" s="1"/>
  <c r="C1435"/>
  <c r="C517"/>
  <c r="X517" s="1"/>
  <c r="C597"/>
  <c r="X597" s="1"/>
  <c r="C629"/>
  <c r="X629" s="1"/>
  <c r="C633"/>
  <c r="X633" s="1"/>
  <c r="C766"/>
  <c r="X766" s="1"/>
  <c r="C883"/>
  <c r="X883" s="1"/>
  <c r="C922"/>
  <c r="X922" s="1"/>
  <c r="C929"/>
  <c r="C1017"/>
  <c r="X1017" s="1"/>
  <c r="C842"/>
  <c r="X842" s="1"/>
  <c r="C898"/>
  <c r="C194"/>
  <c r="X194" s="1"/>
  <c r="C215"/>
  <c r="X215" s="1"/>
  <c r="C950"/>
  <c r="X950" s="1"/>
  <c r="C610"/>
  <c r="X610" s="1"/>
  <c r="C837"/>
  <c r="X837" s="1"/>
  <c r="C462"/>
  <c r="X462" s="1"/>
  <c r="C623"/>
  <c r="X623" s="1"/>
  <c r="C1033"/>
  <c r="X1033" s="1"/>
  <c r="C475"/>
  <c r="C1350"/>
  <c r="X1350" s="1"/>
  <c r="C397"/>
  <c r="X397" s="1"/>
  <c r="C1235"/>
  <c r="C1403"/>
  <c r="C309"/>
  <c r="X309" s="1"/>
  <c r="C103"/>
  <c r="C1286"/>
  <c r="C259"/>
  <c r="C547"/>
  <c r="X547" s="1"/>
  <c r="C572"/>
  <c r="X572" s="1"/>
  <c r="C987"/>
  <c r="S986" s="1"/>
  <c r="V986" s="1"/>
  <c r="C1167"/>
  <c r="S1167" s="1"/>
  <c r="V1167" s="1"/>
  <c r="C1240"/>
  <c r="S1240" s="1"/>
  <c r="V1240" s="1"/>
  <c r="C1314"/>
  <c r="X1314" s="1"/>
  <c r="C1472"/>
  <c r="S1472" s="1"/>
  <c r="V1472" s="1"/>
  <c r="C341"/>
  <c r="X341" s="1"/>
  <c r="C104"/>
  <c r="X104" s="1"/>
  <c r="C289"/>
  <c r="X289" s="1"/>
  <c r="C711"/>
  <c r="X711" s="1"/>
  <c r="C773"/>
  <c r="X773" s="1"/>
  <c r="C821"/>
  <c r="Q822" s="1"/>
  <c r="C501"/>
  <c r="X501" s="1"/>
  <c r="C554"/>
  <c r="X554" s="1"/>
  <c r="C593"/>
  <c r="X593" s="1"/>
  <c r="C99"/>
  <c r="S99" s="1"/>
  <c r="V99" s="1"/>
  <c r="C690"/>
  <c r="C670"/>
  <c r="S670" s="1"/>
  <c r="V670" s="1"/>
  <c r="C718"/>
  <c r="C889"/>
  <c r="S888" s="1"/>
  <c r="V888" s="1"/>
  <c r="C959"/>
  <c r="X959" s="1"/>
  <c r="C933"/>
  <c r="X933" s="1"/>
  <c r="C963"/>
  <c r="X963" s="1"/>
  <c r="C1011"/>
  <c r="X1011" s="1"/>
  <c r="C1321"/>
  <c r="S1320" s="1"/>
  <c r="V1320" s="1"/>
  <c r="C1346"/>
  <c r="X1346" s="1"/>
  <c r="C57"/>
  <c r="X57" s="1"/>
  <c r="C46"/>
  <c r="X46" s="1"/>
  <c r="C402"/>
  <c r="Q402" s="1"/>
  <c r="C601"/>
  <c r="X601" s="1"/>
  <c r="C968"/>
  <c r="X968" s="1"/>
  <c r="C1068"/>
  <c r="X1068" s="1"/>
  <c r="C552"/>
  <c r="C1208"/>
  <c r="C114"/>
  <c r="X114" s="1"/>
  <c r="C108"/>
  <c r="X108" s="1"/>
  <c r="C254"/>
  <c r="C602"/>
  <c r="X602" s="1"/>
  <c r="C678"/>
  <c r="C1083"/>
  <c r="Q1083" s="1"/>
  <c r="C1404"/>
  <c r="C1281"/>
  <c r="C1313"/>
  <c r="X1313" s="1"/>
  <c r="C1448"/>
  <c r="S1447" s="1"/>
  <c r="V1447" s="1"/>
  <c r="C105"/>
  <c r="X105" s="1"/>
  <c r="C192"/>
  <c r="C22"/>
  <c r="X22" s="1"/>
  <c r="C209"/>
  <c r="X209" s="1"/>
  <c r="C510"/>
  <c r="X510" s="1"/>
  <c r="C568"/>
  <c r="X568" s="1"/>
  <c r="C738"/>
  <c r="X738" s="1"/>
  <c r="C1312"/>
  <c r="X1312" s="1"/>
  <c r="C1334"/>
  <c r="X1334" s="1"/>
  <c r="C253"/>
  <c r="C470"/>
  <c r="X470" s="1"/>
  <c r="C268"/>
  <c r="X268" s="1"/>
  <c r="C758"/>
  <c r="X758" s="1"/>
  <c r="C1363"/>
  <c r="C432"/>
  <c r="X432" s="1"/>
  <c r="C615"/>
  <c r="X615" s="1"/>
  <c r="C864"/>
  <c r="X864" s="1"/>
  <c r="C974"/>
  <c r="C368"/>
  <c r="X368" s="1"/>
  <c r="C1222"/>
  <c r="X1222" s="1"/>
  <c r="C928"/>
  <c r="X928" s="1"/>
  <c r="C1433"/>
  <c r="C1339"/>
  <c r="X1339" s="1"/>
  <c r="C335"/>
  <c r="X335" s="1"/>
  <c r="C344"/>
  <c r="X344" s="1"/>
  <c r="C546"/>
  <c r="C899"/>
  <c r="X899" s="1"/>
  <c r="C1038"/>
  <c r="X1038" s="1"/>
  <c r="C1076"/>
  <c r="X1076" s="1"/>
  <c r="C519"/>
  <c r="C750"/>
  <c r="X750" s="1"/>
  <c r="C765"/>
  <c r="S765" s="1"/>
  <c r="V765" s="1"/>
  <c r="C882"/>
  <c r="X882" s="1"/>
  <c r="C896"/>
  <c r="X896" s="1"/>
  <c r="C1016"/>
  <c r="X1016" s="1"/>
  <c r="C1087"/>
  <c r="X1087" s="1"/>
  <c r="C1179"/>
  <c r="S1178" s="1"/>
  <c r="V1178" s="1"/>
  <c r="C542"/>
  <c r="C545"/>
  <c r="X545" s="1"/>
  <c r="C1434"/>
  <c r="X1434" s="1"/>
  <c r="C1162"/>
  <c r="X1162" s="1"/>
  <c r="C1348"/>
  <c r="X1348" s="1"/>
  <c r="C1290"/>
  <c r="X1290" s="1"/>
  <c r="C303"/>
  <c r="X303" s="1"/>
  <c r="C76"/>
  <c r="C526"/>
  <c r="X526" s="1"/>
  <c r="C551"/>
  <c r="X551" s="1"/>
  <c r="C1154"/>
  <c r="S1153" s="1"/>
  <c r="V1153" s="1"/>
  <c r="C24"/>
  <c r="X24" s="1"/>
  <c r="C37"/>
  <c r="C149"/>
  <c r="X149" s="1"/>
  <c r="C208"/>
  <c r="X208" s="1"/>
  <c r="C1025"/>
  <c r="Q1025" s="1"/>
  <c r="C708"/>
  <c r="C1439"/>
  <c r="X1439" s="1"/>
  <c r="C190"/>
  <c r="X190" s="1"/>
  <c r="C1425"/>
  <c r="X1425" s="1"/>
  <c r="C1484"/>
  <c r="Q1484" s="1"/>
  <c r="C340"/>
  <c r="X340" s="1"/>
  <c r="C308"/>
  <c r="X308" s="1"/>
  <c r="C78"/>
  <c r="C814"/>
  <c r="X814" s="1"/>
  <c r="C521"/>
  <c r="C538"/>
  <c r="X538" s="1"/>
  <c r="C1466"/>
  <c r="X1466" s="1"/>
  <c r="C367"/>
  <c r="S367" s="1"/>
  <c r="V367" s="1"/>
  <c r="C1045"/>
  <c r="X1045" s="1"/>
  <c r="C1079"/>
  <c r="X1079" s="1"/>
  <c r="C1047"/>
  <c r="S1047" s="1"/>
  <c r="V1047" s="1"/>
  <c r="C1194"/>
  <c r="S1194" s="1"/>
  <c r="V1194" s="1"/>
  <c r="C1233"/>
  <c r="X1233" s="1"/>
  <c r="C1366"/>
  <c r="X1366" s="1"/>
  <c r="C1414"/>
  <c r="X1414" s="1"/>
  <c r="C849"/>
  <c r="X849" s="1"/>
  <c r="C971"/>
  <c r="C1329"/>
  <c r="X1329" s="1"/>
  <c r="C1399"/>
  <c r="C689"/>
  <c r="C771"/>
  <c r="X771" s="1"/>
  <c r="C923"/>
  <c r="X923" s="1"/>
  <c r="C1456"/>
  <c r="C465"/>
  <c r="X465" s="1"/>
  <c r="C685"/>
  <c r="X685" s="1"/>
  <c r="C1056"/>
  <c r="X1056" s="1"/>
  <c r="C878"/>
  <c r="X878" s="1"/>
  <c r="C859"/>
  <c r="X859" s="1"/>
  <c r="C800"/>
  <c r="C946"/>
  <c r="X946" s="1"/>
  <c r="C279"/>
  <c r="X279" s="1"/>
  <c r="C113"/>
  <c r="C72"/>
  <c r="X72" s="1"/>
  <c r="C1304"/>
  <c r="X1304" s="1"/>
  <c r="C515"/>
  <c r="X515" s="1"/>
  <c r="C557"/>
  <c r="Q557" s="1"/>
  <c r="C415"/>
  <c r="C914"/>
  <c r="X914" s="1"/>
  <c r="C1217"/>
  <c r="X1217" s="1"/>
  <c r="C649"/>
  <c r="C608"/>
  <c r="C1422"/>
  <c r="X1422" s="1"/>
  <c r="C195"/>
  <c r="X195" s="1"/>
  <c r="C1061"/>
  <c r="S1060" s="1"/>
  <c r="V1060" s="1"/>
  <c r="C1114"/>
  <c r="X1114" s="1"/>
  <c r="C1125"/>
  <c r="X1125" s="1"/>
  <c r="C351"/>
  <c r="X351" s="1"/>
  <c r="C1440"/>
  <c r="Q1440" s="1"/>
  <c r="C181"/>
  <c r="X181" s="1"/>
  <c r="C734"/>
  <c r="X734" s="1"/>
  <c r="C865"/>
  <c r="S865" s="1"/>
  <c r="V865" s="1"/>
  <c r="C1099"/>
  <c r="Q1099" s="1"/>
  <c r="C1358"/>
  <c r="X1358" s="1"/>
  <c r="C1266"/>
  <c r="X1266" s="1"/>
  <c r="C1264"/>
  <c r="Q1265" s="1"/>
  <c r="C1303"/>
  <c r="C560"/>
  <c r="C1490"/>
  <c r="Q1491" s="1"/>
  <c r="C1106"/>
  <c r="X1106" s="1"/>
  <c r="C491"/>
  <c r="C858"/>
  <c r="X858" s="1"/>
  <c r="C56"/>
  <c r="S56" s="1"/>
  <c r="V56" s="1"/>
  <c r="P693"/>
  <c r="R693" s="1"/>
  <c r="O452"/>
  <c r="C433"/>
  <c r="S432" s="1"/>
  <c r="V432" s="1"/>
  <c r="C170"/>
  <c r="X170" s="1"/>
  <c r="C437"/>
  <c r="X437" s="1"/>
  <c r="C577"/>
  <c r="C389"/>
  <c r="X389" s="1"/>
  <c r="C576"/>
  <c r="X576" s="1"/>
  <c r="C316"/>
  <c r="X316" s="1"/>
  <c r="C112"/>
  <c r="S112" s="1"/>
  <c r="V112" s="1"/>
  <c r="C141"/>
  <c r="X141" s="1"/>
  <c r="C945"/>
  <c r="S945" s="1"/>
  <c r="V945" s="1"/>
  <c r="C452"/>
  <c r="X452" s="1"/>
  <c r="C523"/>
  <c r="C955"/>
  <c r="X955" s="1"/>
  <c r="C370"/>
  <c r="X370" s="1"/>
  <c r="C912"/>
  <c r="X912" s="1"/>
  <c r="C1291"/>
  <c r="C1121"/>
  <c r="X1121" s="1"/>
  <c r="C1219"/>
  <c r="X1219" s="1"/>
  <c r="C168"/>
  <c r="X168" s="1"/>
  <c r="C426"/>
  <c r="X426" s="1"/>
  <c r="C424"/>
  <c r="X424" s="1"/>
  <c r="C586"/>
  <c r="X586" s="1"/>
  <c r="C679"/>
  <c r="X679" s="1"/>
  <c r="C705"/>
  <c r="X705" s="1"/>
  <c r="C891"/>
  <c r="X891" s="1"/>
  <c r="C60"/>
  <c r="C934"/>
  <c r="X934" s="1"/>
  <c r="C68"/>
  <c r="X68" s="1"/>
  <c r="C273"/>
  <c r="X273" s="1"/>
  <c r="C539"/>
  <c r="S539" s="1"/>
  <c r="V539" s="1"/>
  <c r="C196"/>
  <c r="X196" s="1"/>
  <c r="C177"/>
  <c r="X177" s="1"/>
  <c r="C159"/>
  <c r="C59"/>
  <c r="X59" s="1"/>
  <c r="C947"/>
  <c r="S947" s="1"/>
  <c r="V947" s="1"/>
  <c r="C70"/>
  <c r="X70" s="1"/>
  <c r="C343"/>
  <c r="C7"/>
  <c r="S7" s="1"/>
  <c r="V7" s="1"/>
  <c r="C748"/>
  <c r="O333"/>
  <c r="O1185"/>
  <c r="C970"/>
  <c r="C659"/>
  <c r="X659" s="1"/>
  <c r="O962"/>
  <c r="C299"/>
  <c r="X299" s="1"/>
  <c r="C845"/>
  <c r="X845" s="1"/>
  <c r="C669"/>
  <c r="X669" s="1"/>
  <c r="C861"/>
  <c r="S861" s="1"/>
  <c r="V861" s="1"/>
  <c r="C784"/>
  <c r="X784" s="1"/>
  <c r="C171"/>
  <c r="S171" s="1"/>
  <c r="V171" s="1"/>
  <c r="C441"/>
  <c r="X441" s="1"/>
  <c r="C693"/>
  <c r="X693" s="1"/>
  <c r="C801"/>
  <c r="X801" s="1"/>
  <c r="C165"/>
  <c r="X165" s="1"/>
  <c r="C198"/>
  <c r="X198" s="1"/>
  <c r="C243"/>
  <c r="S242" s="1"/>
  <c r="V242" s="1"/>
  <c r="C260"/>
  <c r="S259" s="1"/>
  <c r="V259" s="1"/>
  <c r="C350"/>
  <c r="Q350" s="1"/>
  <c r="C234"/>
  <c r="C146"/>
  <c r="X146" s="1"/>
  <c r="C726"/>
  <c r="X726" s="1"/>
  <c r="C160"/>
  <c r="X160" s="1"/>
  <c r="C416"/>
  <c r="X416" s="1"/>
  <c r="C1443"/>
  <c r="X1443" s="1"/>
  <c r="C306"/>
  <c r="C655"/>
  <c r="X655" s="1"/>
  <c r="C684"/>
  <c r="X684" s="1"/>
  <c r="C378"/>
  <c r="C451"/>
  <c r="S450" s="1"/>
  <c r="V450" s="1"/>
  <c r="C313"/>
  <c r="X313" s="1"/>
  <c r="C1427"/>
  <c r="X1427" s="1"/>
  <c r="C1474"/>
  <c r="Q1475" s="1"/>
  <c r="C61"/>
  <c r="C369"/>
  <c r="X369" s="1"/>
  <c r="C69"/>
  <c r="X69" s="1"/>
  <c r="C701"/>
  <c r="X701" s="1"/>
  <c r="C967"/>
  <c r="S966" s="1"/>
  <c r="V966" s="1"/>
  <c r="C1246"/>
  <c r="X1246" s="1"/>
  <c r="C733"/>
  <c r="X733" s="1"/>
  <c r="C910"/>
  <c r="X910" s="1"/>
  <c r="C873"/>
  <c r="S873" s="1"/>
  <c r="V873" s="1"/>
  <c r="C1123"/>
  <c r="C998"/>
  <c r="X998" s="1"/>
  <c r="C507"/>
  <c r="C421"/>
  <c r="X421" s="1"/>
  <c r="C1318"/>
  <c r="C1272"/>
  <c r="X1272" s="1"/>
  <c r="C1020"/>
  <c r="X1020" s="1"/>
  <c r="O1173"/>
  <c r="C71"/>
  <c r="C311"/>
  <c r="S310" s="1"/>
  <c r="V310" s="1"/>
  <c r="C417"/>
  <c r="X417" s="1"/>
  <c r="C951"/>
  <c r="X951" s="1"/>
  <c r="C995"/>
  <c r="X995" s="1"/>
  <c r="O918"/>
  <c r="C169"/>
  <c r="X169" s="1"/>
  <c r="C263"/>
  <c r="X263" s="1"/>
  <c r="C125"/>
  <c r="C476"/>
  <c r="X476" s="1"/>
  <c r="C609"/>
  <c r="X609" s="1"/>
  <c r="C964"/>
  <c r="X964" s="1"/>
  <c r="C616"/>
  <c r="C691"/>
  <c r="X691" s="1"/>
  <c r="C591"/>
  <c r="C641"/>
  <c r="C990"/>
  <c r="X990" s="1"/>
  <c r="C1278"/>
  <c r="X1278" s="1"/>
  <c r="C665"/>
  <c r="X665" s="1"/>
  <c r="C722"/>
  <c r="C364"/>
  <c r="S364" s="1"/>
  <c r="V364" s="1"/>
  <c r="C445"/>
  <c r="Q446" s="1"/>
  <c r="C1340"/>
  <c r="S1339" s="1"/>
  <c r="V1339" s="1"/>
  <c r="C1004"/>
  <c r="X1004" s="1"/>
  <c r="C1122"/>
  <c r="X1122" s="1"/>
  <c r="C1069"/>
  <c r="S1069" s="1"/>
  <c r="V1069" s="1"/>
  <c r="C1129"/>
  <c r="S1129" s="1"/>
  <c r="V1129" s="1"/>
  <c r="C1031"/>
  <c r="C1072"/>
  <c r="X1072" s="1"/>
  <c r="C1450"/>
  <c r="X1450" s="1"/>
  <c r="C1216"/>
  <c r="S1215" s="1"/>
  <c r="V1215" s="1"/>
  <c r="C1455"/>
  <c r="X1455" s="1"/>
  <c r="C1088"/>
  <c r="X1088" s="1"/>
  <c r="S477"/>
  <c r="V477" s="1"/>
  <c r="C1287"/>
  <c r="Q1288" s="1"/>
  <c r="C1355"/>
  <c r="X1355" s="1"/>
  <c r="C1090"/>
  <c r="X1090" s="1"/>
  <c r="C1046"/>
  <c r="X1046" s="1"/>
  <c r="C1311"/>
  <c r="S1310" s="1"/>
  <c r="V1310" s="1"/>
  <c r="C999"/>
  <c r="X999" s="1"/>
  <c r="C1254"/>
  <c r="X1254" s="1"/>
  <c r="C1052"/>
  <c r="X1052" s="1"/>
  <c r="C425"/>
  <c r="C1372"/>
  <c r="C161"/>
  <c r="X161" s="1"/>
  <c r="C329"/>
  <c r="X329" s="1"/>
  <c r="C846"/>
  <c r="C918"/>
  <c r="X918" s="1"/>
  <c r="C154"/>
  <c r="X154" s="1"/>
  <c r="C287"/>
  <c r="X287" s="1"/>
  <c r="C607"/>
  <c r="C300"/>
  <c r="X300" s="1"/>
  <c r="C62"/>
  <c r="X62" s="1"/>
  <c r="C266"/>
  <c r="X266" s="1"/>
  <c r="C832"/>
  <c r="X832" s="1"/>
  <c r="C760"/>
  <c r="X760" s="1"/>
  <c r="C187"/>
  <c r="C1000"/>
  <c r="X1000" s="1"/>
  <c r="C902"/>
  <c r="X902" s="1"/>
  <c r="C936"/>
  <c r="X936" s="1"/>
  <c r="C1271"/>
  <c r="X1271" s="1"/>
  <c r="C1085"/>
  <c r="X1085" s="1"/>
  <c r="C1036"/>
  <c r="X1036" s="1"/>
  <c r="C1109"/>
  <c r="X1109" s="1"/>
  <c r="C43"/>
  <c r="X43" s="1"/>
  <c r="C527"/>
  <c r="C1388"/>
  <c r="X1388" s="1"/>
  <c r="C158"/>
  <c r="C438"/>
  <c r="X438" s="1"/>
  <c r="C1332"/>
  <c r="X1332" s="1"/>
  <c r="C1282"/>
  <c r="S1282" s="1"/>
  <c r="V1282" s="1"/>
  <c r="C25"/>
  <c r="X25" s="1"/>
  <c r="C747"/>
  <c r="X747" s="1"/>
  <c r="C805"/>
  <c r="C969"/>
  <c r="C962"/>
  <c r="Q962" s="1"/>
  <c r="C1430"/>
  <c r="X1430" s="1"/>
  <c r="C1492"/>
  <c r="X1492" s="1"/>
  <c r="C881"/>
  <c r="S880" s="1"/>
  <c r="V880" s="1"/>
  <c r="C110"/>
  <c r="X110" s="1"/>
  <c r="C787"/>
  <c r="X787" s="1"/>
  <c r="C939"/>
  <c r="S938" s="1"/>
  <c r="V938" s="1"/>
  <c r="C132"/>
  <c r="X132" s="1"/>
  <c r="C222"/>
  <c r="C235"/>
  <c r="X235" s="1"/>
  <c r="C795"/>
  <c r="X795" s="1"/>
  <c r="C1497"/>
  <c r="S1497" s="1"/>
  <c r="V1497" s="1"/>
  <c r="C988"/>
  <c r="X988" s="1"/>
  <c r="C1089"/>
  <c r="C1128"/>
  <c r="X1128" s="1"/>
  <c r="C1101"/>
  <c r="X1101" s="1"/>
  <c r="C1113"/>
  <c r="C1001"/>
  <c r="X1001" s="1"/>
  <c r="C1095"/>
  <c r="X1095" s="1"/>
  <c r="C885"/>
  <c r="C1032"/>
  <c r="X1032" s="1"/>
  <c r="C1112"/>
  <c r="C952"/>
  <c r="X952" s="1"/>
  <c r="C1030"/>
  <c r="X1030" s="1"/>
  <c r="C1120"/>
  <c r="C913"/>
  <c r="S913" s="1"/>
  <c r="V913" s="1"/>
  <c r="C1139"/>
  <c r="X1139" s="1"/>
  <c r="C1331"/>
  <c r="X1331" s="1"/>
  <c r="C1382"/>
  <c r="X1382" s="1"/>
  <c r="C617"/>
  <c r="X617" s="1"/>
  <c r="C692"/>
  <c r="X692" s="1"/>
  <c r="S223"/>
  <c r="V223" s="1"/>
  <c r="C111"/>
  <c r="X111" s="1"/>
  <c r="C646"/>
  <c r="C252"/>
  <c r="X252" s="1"/>
  <c r="C35"/>
  <c r="C1143"/>
  <c r="X1143" s="1"/>
  <c r="C1330"/>
  <c r="X1330" s="1"/>
  <c r="C1481"/>
  <c r="C730"/>
  <c r="C756"/>
  <c r="C935"/>
  <c r="X935" s="1"/>
  <c r="C1488"/>
  <c r="S1488" s="1"/>
  <c r="V1488" s="1"/>
  <c r="C958"/>
  <c r="X958" s="1"/>
  <c r="C1280"/>
  <c r="X1280" s="1"/>
  <c r="C1127"/>
  <c r="X1127" s="1"/>
  <c r="C150"/>
  <c r="C1267"/>
  <c r="X1267" s="1"/>
  <c r="C1297"/>
  <c r="S1296" s="1"/>
  <c r="V1296" s="1"/>
  <c r="C654"/>
  <c r="S653" s="1"/>
  <c r="V653" s="1"/>
  <c r="C1003"/>
  <c r="C1276"/>
  <c r="C119"/>
  <c r="S119" s="1"/>
  <c r="V119" s="1"/>
  <c r="C269"/>
  <c r="S268" s="1"/>
  <c r="V268" s="1"/>
  <c r="C469"/>
  <c r="C52"/>
  <c r="S52" s="1"/>
  <c r="V52" s="1"/>
  <c r="C975"/>
  <c r="S975" s="1"/>
  <c r="V975" s="1"/>
  <c r="C1249"/>
  <c r="X1249" s="1"/>
  <c r="C133"/>
  <c r="X133" s="1"/>
  <c r="P1464"/>
  <c r="R1464" s="1"/>
  <c r="C1218"/>
  <c r="X1218" s="1"/>
  <c r="C1347"/>
  <c r="X1347" s="1"/>
  <c r="C1161"/>
  <c r="X1161" s="1"/>
  <c r="C1192"/>
  <c r="C1256"/>
  <c r="S1256" s="1"/>
  <c r="V1256" s="1"/>
  <c r="C298"/>
  <c r="X298" s="1"/>
  <c r="Q1499"/>
  <c r="C508"/>
  <c r="X508" s="1"/>
  <c r="C831"/>
  <c r="C336"/>
  <c r="S335" s="1"/>
  <c r="V335" s="1"/>
  <c r="C227"/>
  <c r="X227" s="1"/>
  <c r="C1289"/>
  <c r="S1288" s="1"/>
  <c r="V1288" s="1"/>
  <c r="C163"/>
  <c r="S162" s="1"/>
  <c r="V162" s="1"/>
  <c r="C19"/>
  <c r="X19" s="1"/>
  <c r="C249"/>
  <c r="C277"/>
  <c r="C356"/>
  <c r="X356" s="1"/>
  <c r="C639"/>
  <c r="X639" s="1"/>
  <c r="C1041"/>
  <c r="X1041" s="1"/>
  <c r="C405"/>
  <c r="X405" s="1"/>
  <c r="C870"/>
  <c r="X870" s="1"/>
  <c r="C561"/>
  <c r="X561" s="1"/>
  <c r="C219"/>
  <c r="C1410"/>
  <c r="S1410" s="1"/>
  <c r="V1410" s="1"/>
  <c r="C204"/>
  <c r="X204" s="1"/>
  <c r="C1107"/>
  <c r="X1107" s="1"/>
  <c r="C337"/>
  <c r="X337" s="1"/>
  <c r="P68"/>
  <c r="O68"/>
  <c r="P195"/>
  <c r="O195"/>
  <c r="P179"/>
  <c r="O179"/>
  <c r="P530"/>
  <c r="O530"/>
  <c r="P730"/>
  <c r="O730"/>
  <c r="P832"/>
  <c r="O832"/>
  <c r="P1014"/>
  <c r="O1014"/>
  <c r="P565"/>
  <c r="R565" s="1"/>
  <c r="O565"/>
  <c r="P25"/>
  <c r="R25" s="1"/>
  <c r="O25"/>
  <c r="P873"/>
  <c r="R873" s="1"/>
  <c r="O873"/>
  <c r="P682"/>
  <c r="R682" s="1"/>
  <c r="O682"/>
  <c r="P559"/>
  <c r="O559"/>
  <c r="P762"/>
  <c r="O762"/>
  <c r="P819"/>
  <c r="O819"/>
  <c r="P872"/>
  <c r="O872"/>
  <c r="P974"/>
  <c r="O974"/>
  <c r="P732"/>
  <c r="R732" s="1"/>
  <c r="O732"/>
  <c r="P787"/>
  <c r="R787" s="1"/>
  <c r="O787"/>
  <c r="P142"/>
  <c r="R142" s="1"/>
  <c r="O142"/>
  <c r="P45"/>
  <c r="O45"/>
  <c r="P53"/>
  <c r="O53"/>
  <c r="P140"/>
  <c r="O140"/>
  <c r="P239"/>
  <c r="O239"/>
  <c r="P407"/>
  <c r="O407"/>
  <c r="P456"/>
  <c r="O456"/>
  <c r="P845"/>
  <c r="O845"/>
  <c r="P1318"/>
  <c r="O1318"/>
  <c r="P1338"/>
  <c r="O1338"/>
  <c r="P579"/>
  <c r="R579" s="1"/>
  <c r="O579"/>
  <c r="P1164"/>
  <c r="R1164" s="1"/>
  <c r="O1164"/>
  <c r="P1396"/>
  <c r="R1396" s="1"/>
  <c r="O1396"/>
  <c r="P1456"/>
  <c r="R1456" s="1"/>
  <c r="O1456"/>
  <c r="P112"/>
  <c r="O112"/>
  <c r="P172"/>
  <c r="O172"/>
  <c r="P212"/>
  <c r="O212"/>
  <c r="P482"/>
  <c r="O482"/>
  <c r="P1050"/>
  <c r="R1050" s="1"/>
  <c r="O1050"/>
  <c r="P914"/>
  <c r="R914" s="1"/>
  <c r="O914"/>
  <c r="P849"/>
  <c r="R849" s="1"/>
  <c r="O849"/>
  <c r="P985"/>
  <c r="R985" s="1"/>
  <c r="O985"/>
  <c r="P564"/>
  <c r="O564"/>
  <c r="P861"/>
  <c r="O861"/>
  <c r="P1372"/>
  <c r="R1372" s="1"/>
  <c r="O1372"/>
  <c r="P215"/>
  <c r="O215"/>
  <c r="P228"/>
  <c r="O228"/>
  <c r="P517"/>
  <c r="O517"/>
  <c r="P287"/>
  <c r="R287" s="1"/>
  <c r="O287"/>
  <c r="P955"/>
  <c r="R955" s="1"/>
  <c r="O955"/>
  <c r="P851"/>
  <c r="R851" s="1"/>
  <c r="O851"/>
  <c r="P80"/>
  <c r="R80" s="1"/>
  <c r="O80"/>
  <c r="P263"/>
  <c r="O263"/>
  <c r="P311"/>
  <c r="O311"/>
  <c r="P345"/>
  <c r="O345"/>
  <c r="P779"/>
  <c r="O779"/>
  <c r="P432"/>
  <c r="R432" s="1"/>
  <c r="O432"/>
  <c r="P1184"/>
  <c r="R1184" s="1"/>
  <c r="O1184"/>
  <c r="P1108"/>
  <c r="R1108" s="1"/>
  <c r="O1108"/>
  <c r="P1018"/>
  <c r="R1018" s="1"/>
  <c r="O1018"/>
  <c r="O993"/>
  <c r="P993"/>
  <c r="R993" s="1"/>
  <c r="P391"/>
  <c r="O391"/>
  <c r="P556"/>
  <c r="O556"/>
  <c r="P953"/>
  <c r="O953"/>
  <c r="P649"/>
  <c r="R649" s="1"/>
  <c r="O649"/>
  <c r="P942"/>
  <c r="R942" s="1"/>
  <c r="O942"/>
  <c r="P151"/>
  <c r="O151"/>
  <c r="P156"/>
  <c r="O156"/>
  <c r="P276"/>
  <c r="O276"/>
  <c r="P329"/>
  <c r="O329"/>
  <c r="P399"/>
  <c r="O399"/>
  <c r="P449"/>
  <c r="O449"/>
  <c r="P525"/>
  <c r="O525"/>
  <c r="P464"/>
  <c r="O464"/>
  <c r="P513"/>
  <c r="O513"/>
  <c r="P522"/>
  <c r="O522"/>
  <c r="P550"/>
  <c r="O550"/>
  <c r="P600"/>
  <c r="O600"/>
  <c r="P544"/>
  <c r="O544"/>
  <c r="P691"/>
  <c r="O691"/>
  <c r="P636"/>
  <c r="O636"/>
  <c r="P596"/>
  <c r="O596"/>
  <c r="P572"/>
  <c r="O572"/>
  <c r="P726"/>
  <c r="O726"/>
  <c r="P763"/>
  <c r="O763"/>
  <c r="P698"/>
  <c r="O698"/>
  <c r="P702"/>
  <c r="O702"/>
  <c r="P673"/>
  <c r="O673"/>
  <c r="P735"/>
  <c r="O735"/>
  <c r="P786"/>
  <c r="O786"/>
  <c r="P771"/>
  <c r="O771"/>
  <c r="P754"/>
  <c r="O754"/>
  <c r="P804"/>
  <c r="O804"/>
  <c r="P797"/>
  <c r="O797"/>
  <c r="P828"/>
  <c r="O828"/>
  <c r="P864"/>
  <c r="O864"/>
  <c r="P926"/>
  <c r="O926"/>
  <c r="P906"/>
  <c r="O906"/>
  <c r="P992"/>
  <c r="O992"/>
  <c r="P792"/>
  <c r="O792"/>
  <c r="P893"/>
  <c r="O893"/>
  <c r="P950"/>
  <c r="O950"/>
  <c r="P904"/>
  <c r="O904"/>
  <c r="P1069"/>
  <c r="O1069"/>
  <c r="P1051"/>
  <c r="O1051"/>
  <c r="P1060"/>
  <c r="O1060"/>
  <c r="P1022"/>
  <c r="O1022"/>
  <c r="P1077"/>
  <c r="O1077"/>
  <c r="P1165"/>
  <c r="O1165"/>
  <c r="P1232"/>
  <c r="O1232"/>
  <c r="P1148"/>
  <c r="O1148"/>
  <c r="P1175"/>
  <c r="O1175"/>
  <c r="P1149"/>
  <c r="O1149"/>
  <c r="P1217"/>
  <c r="O1217"/>
  <c r="P1314"/>
  <c r="O1314"/>
  <c r="P1299"/>
  <c r="O1299"/>
  <c r="P1347"/>
  <c r="O1347"/>
  <c r="P1341"/>
  <c r="O1341"/>
  <c r="P1374"/>
  <c r="O1374"/>
  <c r="P1285"/>
  <c r="O1285"/>
  <c r="P1354"/>
  <c r="O1354"/>
  <c r="P1286"/>
  <c r="O1286"/>
  <c r="P1310"/>
  <c r="O1310"/>
  <c r="P1334"/>
  <c r="O1334"/>
  <c r="P1427"/>
  <c r="O1427"/>
  <c r="P1368"/>
  <c r="O1368"/>
  <c r="P1407"/>
  <c r="O1407"/>
  <c r="P1482"/>
  <c r="O1482"/>
  <c r="P1403"/>
  <c r="O1403"/>
  <c r="P159"/>
  <c r="R159" s="1"/>
  <c r="O159"/>
  <c r="P81"/>
  <c r="R81" s="1"/>
  <c r="O81"/>
  <c r="P306"/>
  <c r="R306" s="1"/>
  <c r="O306"/>
  <c r="P184"/>
  <c r="R184" s="1"/>
  <c r="O184"/>
  <c r="P491"/>
  <c r="R491" s="1"/>
  <c r="O491"/>
  <c r="P253"/>
  <c r="R253" s="1"/>
  <c r="O253"/>
  <c r="P192"/>
  <c r="R192" s="1"/>
  <c r="O192"/>
  <c r="P381"/>
  <c r="R381" s="1"/>
  <c r="O381"/>
  <c r="P328"/>
  <c r="R328" s="1"/>
  <c r="O328"/>
  <c r="P433"/>
  <c r="R433" s="1"/>
  <c r="O433"/>
  <c r="P857"/>
  <c r="R857" s="1"/>
  <c r="O857"/>
  <c r="P581"/>
  <c r="R581" s="1"/>
  <c r="O581"/>
  <c r="P710"/>
  <c r="R710" s="1"/>
  <c r="O710"/>
  <c r="P959"/>
  <c r="R959" s="1"/>
  <c r="O959"/>
  <c r="P902"/>
  <c r="R902" s="1"/>
  <c r="O902"/>
  <c r="P1034"/>
  <c r="R1034" s="1"/>
  <c r="O1034"/>
  <c r="P1112"/>
  <c r="R1112" s="1"/>
  <c r="O1112"/>
  <c r="P460"/>
  <c r="R460" s="1"/>
  <c r="O460"/>
  <c r="P793"/>
  <c r="R793" s="1"/>
  <c r="O793"/>
  <c r="P1053"/>
  <c r="R1053" s="1"/>
  <c r="O1053"/>
  <c r="P1152"/>
  <c r="R1152" s="1"/>
  <c r="O1152"/>
  <c r="P434"/>
  <c r="R434" s="1"/>
  <c r="O434"/>
  <c r="P554"/>
  <c r="R554" s="1"/>
  <c r="O554"/>
  <c r="P1269"/>
  <c r="R1269" s="1"/>
  <c r="O1269"/>
  <c r="P777"/>
  <c r="R777" s="1"/>
  <c r="O777"/>
  <c r="P1335"/>
  <c r="R1335" s="1"/>
  <c r="O1335"/>
  <c r="P954"/>
  <c r="R954" s="1"/>
  <c r="O954"/>
  <c r="P1223"/>
  <c r="R1223" s="1"/>
  <c r="O1223"/>
  <c r="P1404"/>
  <c r="R1404" s="1"/>
  <c r="O1404"/>
  <c r="P1502"/>
  <c r="R1502" s="1"/>
  <c r="O1502"/>
  <c r="P988"/>
  <c r="R988" s="1"/>
  <c r="O988"/>
  <c r="P1236"/>
  <c r="R1236" s="1"/>
  <c r="O1236"/>
  <c r="P1465"/>
  <c r="R1465" s="1"/>
  <c r="O1465"/>
  <c r="P891"/>
  <c r="R891" s="1"/>
  <c r="O891"/>
  <c r="P1303"/>
  <c r="R1303" s="1"/>
  <c r="O1303"/>
  <c r="P663"/>
  <c r="R663" s="1"/>
  <c r="O663"/>
  <c r="P1100"/>
  <c r="R1100" s="1"/>
  <c r="O1100"/>
  <c r="P1357"/>
  <c r="R1357" s="1"/>
  <c r="O1357"/>
  <c r="P1480"/>
  <c r="R1480" s="1"/>
  <c r="O1480"/>
  <c r="P233"/>
  <c r="R233" s="1"/>
  <c r="O233"/>
  <c r="P317"/>
  <c r="R317" s="1"/>
  <c r="O317"/>
  <c r="P741"/>
  <c r="R741" s="1"/>
  <c r="O741"/>
  <c r="P562"/>
  <c r="R562" s="1"/>
  <c r="O562"/>
  <c r="P931"/>
  <c r="R931" s="1"/>
  <c r="O931"/>
  <c r="P444"/>
  <c r="R444" s="1"/>
  <c r="O444"/>
  <c r="P386"/>
  <c r="R386" s="1"/>
  <c r="O386"/>
  <c r="P37"/>
  <c r="O37"/>
  <c r="P52"/>
  <c r="O52"/>
  <c r="P84"/>
  <c r="O84"/>
  <c r="P104"/>
  <c r="O104"/>
  <c r="P132"/>
  <c r="O132"/>
  <c r="P163"/>
  <c r="O163"/>
  <c r="P223"/>
  <c r="O223"/>
  <c r="P219"/>
  <c r="O219"/>
  <c r="P247"/>
  <c r="O247"/>
  <c r="P246"/>
  <c r="O246"/>
  <c r="P324"/>
  <c r="O324"/>
  <c r="P305"/>
  <c r="O305"/>
  <c r="P315"/>
  <c r="O315"/>
  <c r="P281"/>
  <c r="O281"/>
  <c r="P349"/>
  <c r="O349"/>
  <c r="P327"/>
  <c r="O327"/>
  <c r="P336"/>
  <c r="O336"/>
  <c r="P423"/>
  <c r="O423"/>
  <c r="P424"/>
  <c r="O424"/>
  <c r="P457"/>
  <c r="O457"/>
  <c r="P450"/>
  <c r="O450"/>
  <c r="P541"/>
  <c r="O541"/>
  <c r="P489"/>
  <c r="O489"/>
  <c r="P465"/>
  <c r="O465"/>
  <c r="P493"/>
  <c r="O493"/>
  <c r="P552"/>
  <c r="O552"/>
  <c r="P608"/>
  <c r="O608"/>
  <c r="P637"/>
  <c r="O637"/>
  <c r="P599"/>
  <c r="O599"/>
  <c r="P652"/>
  <c r="O652"/>
  <c r="P580"/>
  <c r="O580"/>
  <c r="P734"/>
  <c r="O734"/>
  <c r="P795"/>
  <c r="O795"/>
  <c r="P813"/>
  <c r="O813"/>
  <c r="P689"/>
  <c r="O689"/>
  <c r="P810"/>
  <c r="O810"/>
  <c r="P858"/>
  <c r="O858"/>
  <c r="P890"/>
  <c r="O890"/>
  <c r="P885"/>
  <c r="O885"/>
  <c r="P928"/>
  <c r="O928"/>
  <c r="P1000"/>
  <c r="O1000"/>
  <c r="P837"/>
  <c r="O837"/>
  <c r="P811"/>
  <c r="O811"/>
  <c r="P937"/>
  <c r="O937"/>
  <c r="P856"/>
  <c r="O856"/>
  <c r="P905"/>
  <c r="O905"/>
  <c r="P1070"/>
  <c r="O1070"/>
  <c r="P1079"/>
  <c r="O1079"/>
  <c r="P1111"/>
  <c r="O1111"/>
  <c r="P1068"/>
  <c r="O1068"/>
  <c r="P1028"/>
  <c r="O1028"/>
  <c r="P1197"/>
  <c r="O1197"/>
  <c r="P1244"/>
  <c r="O1244"/>
  <c r="P1205"/>
  <c r="O1205"/>
  <c r="P1159"/>
  <c r="O1159"/>
  <c r="P1228"/>
  <c r="O1228"/>
  <c r="P1322"/>
  <c r="O1322"/>
  <c r="P1323"/>
  <c r="O1323"/>
  <c r="P1397"/>
  <c r="O1397"/>
  <c r="P1437"/>
  <c r="O1437"/>
  <c r="P1376"/>
  <c r="O1376"/>
  <c r="P1414"/>
  <c r="O1414"/>
  <c r="P1487"/>
  <c r="O1487"/>
  <c r="P1293"/>
  <c r="O1293"/>
  <c r="P1365"/>
  <c r="O1365"/>
  <c r="P1439"/>
  <c r="O1439"/>
  <c r="P1426"/>
  <c r="O1426"/>
  <c r="P1394"/>
  <c r="O1394"/>
  <c r="P1442"/>
  <c r="O1442"/>
  <c r="P230"/>
  <c r="R230" s="1"/>
  <c r="O230"/>
  <c r="P162"/>
  <c r="R162" s="1"/>
  <c r="O162"/>
  <c r="P322"/>
  <c r="R322" s="1"/>
  <c r="O322"/>
  <c r="P216"/>
  <c r="R216" s="1"/>
  <c r="O216"/>
  <c r="P90"/>
  <c r="R90" s="1"/>
  <c r="O90"/>
  <c r="P255"/>
  <c r="R255" s="1"/>
  <c r="O255"/>
  <c r="P210"/>
  <c r="R210" s="1"/>
  <c r="O210"/>
  <c r="P461"/>
  <c r="R461" s="1"/>
  <c r="O461"/>
  <c r="P205"/>
  <c r="R205" s="1"/>
  <c r="O205"/>
  <c r="P1058"/>
  <c r="R1058" s="1"/>
  <c r="O1058"/>
  <c r="P518"/>
  <c r="R518" s="1"/>
  <c r="O518"/>
  <c r="P1045"/>
  <c r="R1045" s="1"/>
  <c r="O1045"/>
  <c r="P613"/>
  <c r="R613" s="1"/>
  <c r="O613"/>
  <c r="P719"/>
  <c r="R719" s="1"/>
  <c r="O719"/>
  <c r="P971"/>
  <c r="R971" s="1"/>
  <c r="O971"/>
  <c r="P611"/>
  <c r="R611" s="1"/>
  <c r="O611"/>
  <c r="P947"/>
  <c r="R947" s="1"/>
  <c r="O947"/>
  <c r="P1056"/>
  <c r="R1056" s="1"/>
  <c r="O1056"/>
  <c r="P1144"/>
  <c r="R1144" s="1"/>
  <c r="O1144"/>
  <c r="P500"/>
  <c r="R500" s="1"/>
  <c r="O500"/>
  <c r="P817"/>
  <c r="R817" s="1"/>
  <c r="O817"/>
  <c r="P1147"/>
  <c r="R1147" s="1"/>
  <c r="O1147"/>
  <c r="P889"/>
  <c r="R889" s="1"/>
  <c r="O889"/>
  <c r="P627"/>
  <c r="R627" s="1"/>
  <c r="O627"/>
  <c r="P1327"/>
  <c r="R1327" s="1"/>
  <c r="O1327"/>
  <c r="P1416"/>
  <c r="R1416" s="1"/>
  <c r="O1416"/>
  <c r="P1225"/>
  <c r="R1225" s="1"/>
  <c r="O1225"/>
  <c r="P1419"/>
  <c r="R1419" s="1"/>
  <c r="O1419"/>
  <c r="P687"/>
  <c r="R687" s="1"/>
  <c r="O687"/>
  <c r="P629"/>
  <c r="R629" s="1"/>
  <c r="O629"/>
  <c r="P1253"/>
  <c r="R1253" s="1"/>
  <c r="O1253"/>
  <c r="P1311"/>
  <c r="R1311" s="1"/>
  <c r="O1311"/>
  <c r="P910"/>
  <c r="R910" s="1"/>
  <c r="O910"/>
  <c r="P1349"/>
  <c r="R1349" s="1"/>
  <c r="O1349"/>
  <c r="P1208"/>
  <c r="R1208" s="1"/>
  <c r="O1208"/>
  <c r="P1388"/>
  <c r="R1388" s="1"/>
  <c r="O1388"/>
  <c r="P180"/>
  <c r="R180" s="1"/>
  <c r="O180"/>
  <c r="P393"/>
  <c r="R393" s="1"/>
  <c r="O393"/>
  <c r="P634"/>
  <c r="R634" s="1"/>
  <c r="O634"/>
  <c r="P743"/>
  <c r="R743" s="1"/>
  <c r="O743"/>
  <c r="P589"/>
  <c r="R589" s="1"/>
  <c r="O589"/>
  <c r="P838"/>
  <c r="R838" s="1"/>
  <c r="O838"/>
  <c r="P1177"/>
  <c r="R1177" s="1"/>
  <c r="O1177"/>
  <c r="P1123"/>
  <c r="R1123" s="1"/>
  <c r="O1123"/>
  <c r="P40"/>
  <c r="O40"/>
  <c r="P11"/>
  <c r="O11"/>
  <c r="P19"/>
  <c r="O19"/>
  <c r="P91"/>
  <c r="O91"/>
  <c r="P128"/>
  <c r="O128"/>
  <c r="P127"/>
  <c r="O127"/>
  <c r="P146"/>
  <c r="O146"/>
  <c r="P148"/>
  <c r="O148"/>
  <c r="P167"/>
  <c r="O167"/>
  <c r="P194"/>
  <c r="O194"/>
  <c r="P183"/>
  <c r="O183"/>
  <c r="P187"/>
  <c r="O187"/>
  <c r="P262"/>
  <c r="O262"/>
  <c r="P252"/>
  <c r="O252"/>
  <c r="P259"/>
  <c r="O259"/>
  <c r="P283"/>
  <c r="O283"/>
  <c r="P308"/>
  <c r="O308"/>
  <c r="P389"/>
  <c r="O389"/>
  <c r="P415"/>
  <c r="O415"/>
  <c r="P383"/>
  <c r="O383"/>
  <c r="P412"/>
  <c r="O412"/>
  <c r="P420"/>
  <c r="O420"/>
  <c r="P470"/>
  <c r="O470"/>
  <c r="P523"/>
  <c r="O523"/>
  <c r="P494"/>
  <c r="O494"/>
  <c r="P620"/>
  <c r="O620"/>
  <c r="P641"/>
  <c r="O641"/>
  <c r="P583"/>
  <c r="O583"/>
  <c r="P616"/>
  <c r="O616"/>
  <c r="P546"/>
  <c r="O546"/>
  <c r="P653"/>
  <c r="O653"/>
  <c r="P738"/>
  <c r="O738"/>
  <c r="P647"/>
  <c r="O647"/>
  <c r="P656"/>
  <c r="O656"/>
  <c r="P711"/>
  <c r="O711"/>
  <c r="P765"/>
  <c r="O765"/>
  <c r="P681"/>
  <c r="O681"/>
  <c r="P717"/>
  <c r="O717"/>
  <c r="P713"/>
  <c r="O713"/>
  <c r="P796"/>
  <c r="O796"/>
  <c r="P800"/>
  <c r="O800"/>
  <c r="P812"/>
  <c r="O812"/>
  <c r="P877"/>
  <c r="O877"/>
  <c r="P1008"/>
  <c r="O1008"/>
  <c r="P840"/>
  <c r="O840"/>
  <c r="P982"/>
  <c r="O982"/>
  <c r="P1036"/>
  <c r="O1036"/>
  <c r="P1119"/>
  <c r="O1119"/>
  <c r="P1059"/>
  <c r="O1059"/>
  <c r="P1085"/>
  <c r="O1085"/>
  <c r="P1179"/>
  <c r="O1179"/>
  <c r="P1248"/>
  <c r="O1248"/>
  <c r="P1109"/>
  <c r="O1109"/>
  <c r="P1212"/>
  <c r="O1212"/>
  <c r="P1231"/>
  <c r="O1231"/>
  <c r="P1330"/>
  <c r="O1330"/>
  <c r="P1204"/>
  <c r="O1204"/>
  <c r="P1283"/>
  <c r="O1283"/>
  <c r="P1371"/>
  <c r="O1371"/>
  <c r="P1367"/>
  <c r="O1367"/>
  <c r="P1399"/>
  <c r="O1399"/>
  <c r="P1445"/>
  <c r="O1445"/>
  <c r="P1402"/>
  <c r="O1402"/>
  <c r="P1423"/>
  <c r="O1423"/>
  <c r="P1301"/>
  <c r="O1301"/>
  <c r="P1495"/>
  <c r="O1495"/>
  <c r="P1263"/>
  <c r="O1263"/>
  <c r="P1405"/>
  <c r="O1405"/>
  <c r="P1431"/>
  <c r="O1431"/>
  <c r="P1466"/>
  <c r="O1466"/>
  <c r="P244"/>
  <c r="R244" s="1"/>
  <c r="O244"/>
  <c r="P164"/>
  <c r="R164" s="1"/>
  <c r="O164"/>
  <c r="P397"/>
  <c r="R397" s="1"/>
  <c r="O397"/>
  <c r="P217"/>
  <c r="R217" s="1"/>
  <c r="O217"/>
  <c r="P238"/>
  <c r="R238" s="1"/>
  <c r="O238"/>
  <c r="P260"/>
  <c r="R260" s="1"/>
  <c r="O260"/>
  <c r="P286"/>
  <c r="R286" s="1"/>
  <c r="O286"/>
  <c r="P477"/>
  <c r="R477" s="1"/>
  <c r="O477"/>
  <c r="P301"/>
  <c r="R301" s="1"/>
  <c r="O301"/>
  <c r="P1116"/>
  <c r="R1116" s="1"/>
  <c r="O1116"/>
  <c r="P614"/>
  <c r="R614" s="1"/>
  <c r="O614"/>
  <c r="P758"/>
  <c r="R758" s="1"/>
  <c r="O758"/>
  <c r="P1044"/>
  <c r="R1044" s="1"/>
  <c r="O1044"/>
  <c r="P623"/>
  <c r="R623" s="1"/>
  <c r="O623"/>
  <c r="P948"/>
  <c r="R948" s="1"/>
  <c r="O948"/>
  <c r="P1064"/>
  <c r="R1064" s="1"/>
  <c r="O1064"/>
  <c r="P841"/>
  <c r="R841" s="1"/>
  <c r="O841"/>
  <c r="P1163"/>
  <c r="R1163" s="1"/>
  <c r="O1163"/>
  <c r="P975"/>
  <c r="R975" s="1"/>
  <c r="O975"/>
  <c r="P670"/>
  <c r="R670" s="1"/>
  <c r="O670"/>
  <c r="P570"/>
  <c r="R570" s="1"/>
  <c r="O570"/>
  <c r="P1375"/>
  <c r="R1375" s="1"/>
  <c r="O1375"/>
  <c r="P1486"/>
  <c r="R1486" s="1"/>
  <c r="O1486"/>
  <c r="P1084"/>
  <c r="R1084" s="1"/>
  <c r="O1084"/>
  <c r="P1258"/>
  <c r="R1258" s="1"/>
  <c r="O1258"/>
  <c r="P1420"/>
  <c r="R1420" s="1"/>
  <c r="O1420"/>
  <c r="P1262"/>
  <c r="R1262" s="1"/>
  <c r="O1262"/>
  <c r="P1389"/>
  <c r="R1389" s="1"/>
  <c r="O1389"/>
  <c r="P1243"/>
  <c r="R1243" s="1"/>
  <c r="O1243"/>
  <c r="P261"/>
  <c r="R261" s="1"/>
  <c r="O261"/>
  <c r="P338"/>
  <c r="R338" s="1"/>
  <c r="O338"/>
  <c r="P38"/>
  <c r="R38" s="1"/>
  <c r="O38"/>
  <c r="P285"/>
  <c r="R285" s="1"/>
  <c r="O285"/>
  <c r="P50"/>
  <c r="R50" s="1"/>
  <c r="O50"/>
  <c r="P830"/>
  <c r="R830" s="1"/>
  <c r="O830"/>
  <c r="P938"/>
  <c r="R938" s="1"/>
  <c r="O938"/>
  <c r="P1010"/>
  <c r="R1010" s="1"/>
  <c r="O1010"/>
  <c r="P1406"/>
  <c r="R1406" s="1"/>
  <c r="O1406"/>
  <c r="P1181"/>
  <c r="R1181" s="1"/>
  <c r="O1181"/>
  <c r="P119"/>
  <c r="O119"/>
  <c r="P245"/>
  <c r="O245"/>
  <c r="P13"/>
  <c r="O13"/>
  <c r="P8"/>
  <c r="O8"/>
  <c r="P48"/>
  <c r="R48" s="1"/>
  <c r="O48"/>
  <c r="P64"/>
  <c r="O64"/>
  <c r="P92"/>
  <c r="O92"/>
  <c r="P88"/>
  <c r="O88"/>
  <c r="P136"/>
  <c r="Q136" s="1"/>
  <c r="O136"/>
  <c r="P158"/>
  <c r="O158"/>
  <c r="P211"/>
  <c r="O211"/>
  <c r="P190"/>
  <c r="O190"/>
  <c r="P207"/>
  <c r="Q207" s="1"/>
  <c r="O207"/>
  <c r="P214"/>
  <c r="O214"/>
  <c r="P237"/>
  <c r="O237"/>
  <c r="P206"/>
  <c r="O206"/>
  <c r="P273"/>
  <c r="R273" s="1"/>
  <c r="O273"/>
  <c r="P431"/>
  <c r="O431"/>
  <c r="P418"/>
  <c r="O418"/>
  <c r="P364"/>
  <c r="O364"/>
  <c r="P426"/>
  <c r="R426" s="1"/>
  <c r="O426"/>
  <c r="P353"/>
  <c r="O353"/>
  <c r="P458"/>
  <c r="O458"/>
  <c r="P428"/>
  <c r="O428"/>
  <c r="P497"/>
  <c r="O497"/>
  <c r="P509"/>
  <c r="O509"/>
  <c r="P472"/>
  <c r="O472"/>
  <c r="P549"/>
  <c r="O549"/>
  <c r="P496"/>
  <c r="R496" s="1"/>
  <c r="O496"/>
  <c r="P534"/>
  <c r="O534"/>
  <c r="P560"/>
  <c r="O560"/>
  <c r="P474"/>
  <c r="O474"/>
  <c r="P505"/>
  <c r="R505" s="1"/>
  <c r="O505"/>
  <c r="P621"/>
  <c r="O621"/>
  <c r="P512"/>
  <c r="O512"/>
  <c r="P605"/>
  <c r="O605"/>
  <c r="P591"/>
  <c r="R591" s="1"/>
  <c r="O591"/>
  <c r="P604"/>
  <c r="O604"/>
  <c r="P739"/>
  <c r="O739"/>
  <c r="P651"/>
  <c r="O651"/>
  <c r="P694"/>
  <c r="R694" s="1"/>
  <c r="O694"/>
  <c r="P737"/>
  <c r="O737"/>
  <c r="P699"/>
  <c r="O699"/>
  <c r="P722"/>
  <c r="O722"/>
  <c r="P818"/>
  <c r="R818" s="1"/>
  <c r="O818"/>
  <c r="P834"/>
  <c r="O834"/>
  <c r="P866"/>
  <c r="O866"/>
  <c r="P933"/>
  <c r="O933"/>
  <c r="P913"/>
  <c r="R913" s="1"/>
  <c r="O913"/>
  <c r="P1016"/>
  <c r="O1016"/>
  <c r="P909"/>
  <c r="O909"/>
  <c r="P941"/>
  <c r="O941"/>
  <c r="P848"/>
  <c r="R848" s="1"/>
  <c r="O848"/>
  <c r="P901"/>
  <c r="O901"/>
  <c r="P869"/>
  <c r="O869"/>
  <c r="P934"/>
  <c r="O934"/>
  <c r="P1027"/>
  <c r="R1027" s="1"/>
  <c r="O1027"/>
  <c r="P1054"/>
  <c r="O1054"/>
  <c r="P1087"/>
  <c r="O1087"/>
  <c r="P1127"/>
  <c r="O1127"/>
  <c r="P1035"/>
  <c r="R1035" s="1"/>
  <c r="O1035"/>
  <c r="P1067"/>
  <c r="O1067"/>
  <c r="P1030"/>
  <c r="O1030"/>
  <c r="P1211"/>
  <c r="O1211"/>
  <c r="P1252"/>
  <c r="R1252" s="1"/>
  <c r="O1252"/>
  <c r="P1187"/>
  <c r="O1187"/>
  <c r="P1117"/>
  <c r="O1117"/>
  <c r="P1207"/>
  <c r="O1207"/>
  <c r="P1125"/>
  <c r="R1125" s="1"/>
  <c r="O1125"/>
  <c r="P1183"/>
  <c r="O1183"/>
  <c r="P1274"/>
  <c r="O1274"/>
  <c r="P1172"/>
  <c r="O1172"/>
  <c r="P1307"/>
  <c r="O1307"/>
  <c r="P1191"/>
  <c r="O1191"/>
  <c r="P1453"/>
  <c r="O1453"/>
  <c r="P1342"/>
  <c r="O1342"/>
  <c r="P1424"/>
  <c r="Q1424" s="1"/>
  <c r="O1424"/>
  <c r="P1447"/>
  <c r="O1447"/>
  <c r="P1309"/>
  <c r="O1309"/>
  <c r="P1413"/>
  <c r="O1413"/>
  <c r="P1270"/>
  <c r="R1270" s="1"/>
  <c r="O1270"/>
  <c r="P1294"/>
  <c r="O1294"/>
  <c r="P1408"/>
  <c r="O1408"/>
  <c r="P1257"/>
  <c r="O1257"/>
  <c r="P1346"/>
  <c r="O1346"/>
  <c r="P1378"/>
  <c r="O1378"/>
  <c r="P1398"/>
  <c r="O1398"/>
  <c r="P1490"/>
  <c r="O1490"/>
  <c r="P270"/>
  <c r="R270" s="1"/>
  <c r="O270"/>
  <c r="P220"/>
  <c r="R220" s="1"/>
  <c r="O220"/>
  <c r="P28"/>
  <c r="R28" s="1"/>
  <c r="O28"/>
  <c r="P269"/>
  <c r="R269" s="1"/>
  <c r="O269"/>
  <c r="P453"/>
  <c r="R453" s="1"/>
  <c r="O453"/>
  <c r="P335"/>
  <c r="R335" s="1"/>
  <c r="O335"/>
  <c r="P318"/>
  <c r="R318" s="1"/>
  <c r="O318"/>
  <c r="P75"/>
  <c r="R75" s="1"/>
  <c r="O75"/>
  <c r="P756"/>
  <c r="R756" s="1"/>
  <c r="O756"/>
  <c r="P1128"/>
  <c r="R1128" s="1"/>
  <c r="O1128"/>
  <c r="P666"/>
  <c r="R666" s="1"/>
  <c r="O666"/>
  <c r="P645"/>
  <c r="R645" s="1"/>
  <c r="O645"/>
  <c r="P760"/>
  <c r="R760" s="1"/>
  <c r="O760"/>
  <c r="P1136"/>
  <c r="R1136" s="1"/>
  <c r="O1136"/>
  <c r="P674"/>
  <c r="R674" s="1"/>
  <c r="O674"/>
  <c r="P991"/>
  <c r="R991" s="1"/>
  <c r="O991"/>
  <c r="P1072"/>
  <c r="R1072" s="1"/>
  <c r="O1072"/>
  <c r="P54"/>
  <c r="R54" s="1"/>
  <c r="O54"/>
  <c r="P883"/>
  <c r="R883" s="1"/>
  <c r="O883"/>
  <c r="P370"/>
  <c r="R370" s="1"/>
  <c r="O370"/>
  <c r="P995"/>
  <c r="R995" s="1"/>
  <c r="O995"/>
  <c r="P188"/>
  <c r="R188" s="1"/>
  <c r="O188"/>
  <c r="P733"/>
  <c r="R733" s="1"/>
  <c r="O733"/>
  <c r="P1004"/>
  <c r="R1004" s="1"/>
  <c r="O1004"/>
  <c r="P1189"/>
  <c r="R1189" s="1"/>
  <c r="O1189"/>
  <c r="P1494"/>
  <c r="R1494" s="1"/>
  <c r="O1494"/>
  <c r="P1268"/>
  <c r="R1268" s="1"/>
  <c r="O1268"/>
  <c r="P1076"/>
  <c r="R1076" s="1"/>
  <c r="O1076"/>
  <c r="P1295"/>
  <c r="R1295" s="1"/>
  <c r="O1295"/>
  <c r="P594"/>
  <c r="R594" s="1"/>
  <c r="O594"/>
  <c r="P951"/>
  <c r="R951" s="1"/>
  <c r="O951"/>
  <c r="P1438"/>
  <c r="R1438" s="1"/>
  <c r="O1438"/>
  <c r="P875"/>
  <c r="R875" s="1"/>
  <c r="O875"/>
  <c r="P1245"/>
  <c r="R1245" s="1"/>
  <c r="O1245"/>
  <c r="P1415"/>
  <c r="R1415" s="1"/>
  <c r="O1415"/>
  <c r="P201"/>
  <c r="R201" s="1"/>
  <c r="O201"/>
  <c r="P46"/>
  <c r="R46" s="1"/>
  <c r="O46"/>
  <c r="P235"/>
  <c r="R235" s="1"/>
  <c r="O235"/>
  <c r="P204"/>
  <c r="R204" s="1"/>
  <c r="O204"/>
  <c r="O939"/>
  <c r="P939"/>
  <c r="R939" s="1"/>
  <c r="P970"/>
  <c r="R970" s="1"/>
  <c r="O970"/>
  <c r="P421"/>
  <c r="R421" s="1"/>
  <c r="O421"/>
  <c r="P480"/>
  <c r="R480" s="1"/>
  <c r="O480"/>
  <c r="P532"/>
  <c r="R532" s="1"/>
  <c r="O532"/>
  <c r="P633"/>
  <c r="R633" s="1"/>
  <c r="O633"/>
  <c r="P1052"/>
  <c r="R1052" s="1"/>
  <c r="O1052"/>
  <c r="P1284"/>
  <c r="R1284" s="1"/>
  <c r="O1284"/>
  <c r="P99"/>
  <c r="O99"/>
  <c r="P16"/>
  <c r="R16" s="1"/>
  <c r="O16"/>
  <c r="P35"/>
  <c r="O35"/>
  <c r="P59"/>
  <c r="O59"/>
  <c r="P82"/>
  <c r="O82"/>
  <c r="P96"/>
  <c r="R96" s="1"/>
  <c r="O96"/>
  <c r="P107"/>
  <c r="O107"/>
  <c r="P174"/>
  <c r="O174"/>
  <c r="P160"/>
  <c r="O160"/>
  <c r="P222"/>
  <c r="R222" s="1"/>
  <c r="O222"/>
  <c r="P182"/>
  <c r="O182"/>
  <c r="P297"/>
  <c r="O297"/>
  <c r="P275"/>
  <c r="O275"/>
  <c r="P284"/>
  <c r="R284" s="1"/>
  <c r="O284"/>
  <c r="P340"/>
  <c r="O340"/>
  <c r="P337"/>
  <c r="O337"/>
  <c r="P359"/>
  <c r="O359"/>
  <c r="P299"/>
  <c r="R299" s="1"/>
  <c r="O299"/>
  <c r="P292"/>
  <c r="O292"/>
  <c r="P466"/>
  <c r="O466"/>
  <c r="P478"/>
  <c r="O478"/>
  <c r="P510"/>
  <c r="R510" s="1"/>
  <c r="O510"/>
  <c r="P536"/>
  <c r="O536"/>
  <c r="P568"/>
  <c r="O568"/>
  <c r="P588"/>
  <c r="O588"/>
  <c r="P612"/>
  <c r="R612" s="1"/>
  <c r="O612"/>
  <c r="P640"/>
  <c r="O640"/>
  <c r="P657"/>
  <c r="O657"/>
  <c r="P729"/>
  <c r="O729"/>
  <c r="P749"/>
  <c r="R749" s="1"/>
  <c r="O749"/>
  <c r="P715"/>
  <c r="O715"/>
  <c r="P821"/>
  <c r="O821"/>
  <c r="P820"/>
  <c r="O820"/>
  <c r="P788"/>
  <c r="R788" s="1"/>
  <c r="O788"/>
  <c r="P916"/>
  <c r="O916"/>
  <c r="P960"/>
  <c r="O960"/>
  <c r="P1024"/>
  <c r="O1024"/>
  <c r="P853"/>
  <c r="R853" s="1"/>
  <c r="O853"/>
  <c r="P921"/>
  <c r="O921"/>
  <c r="P966"/>
  <c r="O966"/>
  <c r="P1135"/>
  <c r="O1135"/>
  <c r="P990"/>
  <c r="R990" s="1"/>
  <c r="O990"/>
  <c r="P1075"/>
  <c r="O1075"/>
  <c r="P1040"/>
  <c r="O1040"/>
  <c r="P1093"/>
  <c r="O1093"/>
  <c r="P1256"/>
  <c r="R1256" s="1"/>
  <c r="O1256"/>
  <c r="P1132"/>
  <c r="O1132"/>
  <c r="P1188"/>
  <c r="O1188"/>
  <c r="P1282"/>
  <c r="O1282"/>
  <c r="P1240"/>
  <c r="R1240" s="1"/>
  <c r="O1240"/>
  <c r="P1264"/>
  <c r="O1264"/>
  <c r="P1331"/>
  <c r="O1331"/>
  <c r="P1421"/>
  <c r="O1421"/>
  <c r="P1386"/>
  <c r="R1386" s="1"/>
  <c r="O1386"/>
  <c r="P1317"/>
  <c r="O1317"/>
  <c r="P1379"/>
  <c r="O1379"/>
  <c r="P1503"/>
  <c r="O1503"/>
  <c r="P1400"/>
  <c r="O1400"/>
  <c r="P1450"/>
  <c r="O1450"/>
  <c r="P7"/>
  <c r="R7" s="1"/>
  <c r="O7"/>
  <c r="P267"/>
  <c r="R267" s="1"/>
  <c r="O267"/>
  <c r="P55"/>
  <c r="R55" s="1"/>
  <c r="O55"/>
  <c r="P293"/>
  <c r="R293" s="1"/>
  <c r="O293"/>
  <c r="P485"/>
  <c r="R485" s="1"/>
  <c r="O485"/>
  <c r="P17"/>
  <c r="R17" s="1"/>
  <c r="O17"/>
  <c r="P319"/>
  <c r="R319" s="1"/>
  <c r="O319"/>
  <c r="P98"/>
  <c r="R98" s="1"/>
  <c r="O98"/>
  <c r="P772"/>
  <c r="R772" s="1"/>
  <c r="O772"/>
  <c r="P1140"/>
  <c r="R1140" s="1"/>
  <c r="O1140"/>
  <c r="P690"/>
  <c r="R690" s="1"/>
  <c r="O690"/>
  <c r="P646"/>
  <c r="R646" s="1"/>
  <c r="O646"/>
  <c r="P881"/>
  <c r="R881" s="1"/>
  <c r="O881"/>
  <c r="P1176"/>
  <c r="R1176" s="1"/>
  <c r="O1176"/>
  <c r="P802"/>
  <c r="R802" s="1"/>
  <c r="O802"/>
  <c r="P999"/>
  <c r="R999" s="1"/>
  <c r="O999"/>
  <c r="P1080"/>
  <c r="R1080" s="1"/>
  <c r="O1080"/>
  <c r="P86"/>
  <c r="O86"/>
  <c r="P587"/>
  <c r="R587" s="1"/>
  <c r="O587"/>
  <c r="P899"/>
  <c r="R899" s="1"/>
  <c r="O899"/>
  <c r="P507"/>
  <c r="R507" s="1"/>
  <c r="O507"/>
  <c r="P1003"/>
  <c r="R1003" s="1"/>
  <c r="O1003"/>
  <c r="P979"/>
  <c r="R979" s="1"/>
  <c r="O979"/>
  <c r="P1193"/>
  <c r="R1193" s="1"/>
  <c r="O1193"/>
  <c r="P62"/>
  <c r="R62" s="1"/>
  <c r="O62"/>
  <c r="P1308"/>
  <c r="R1308" s="1"/>
  <c r="O1308"/>
  <c r="P1168"/>
  <c r="R1168" s="1"/>
  <c r="O1168"/>
  <c r="P1351"/>
  <c r="R1351" s="1"/>
  <c r="O1351"/>
  <c r="P987"/>
  <c r="R987" s="1"/>
  <c r="O987"/>
  <c r="P1446"/>
  <c r="R1446" s="1"/>
  <c r="O1446"/>
  <c r="P986"/>
  <c r="R986" s="1"/>
  <c r="O986"/>
  <c r="P1271"/>
  <c r="R1271" s="1"/>
  <c r="O1271"/>
  <c r="P1478"/>
  <c r="R1478" s="1"/>
  <c r="O1478"/>
  <c r="P312"/>
  <c r="R312" s="1"/>
  <c r="O312"/>
  <c r="P451"/>
  <c r="R451" s="1"/>
  <c r="O451"/>
  <c r="P969"/>
  <c r="R969" s="1"/>
  <c r="O969"/>
  <c r="P907"/>
  <c r="R907" s="1"/>
  <c r="O907"/>
  <c r="P894"/>
  <c r="R894" s="1"/>
  <c r="O894"/>
  <c r="P1017"/>
  <c r="R1017" s="1"/>
  <c r="O1017"/>
  <c r="P348"/>
  <c r="O348"/>
  <c r="P21"/>
  <c r="O21"/>
  <c r="P24"/>
  <c r="O24"/>
  <c r="P76"/>
  <c r="O76"/>
  <c r="P109"/>
  <c r="O109"/>
  <c r="P72"/>
  <c r="O72"/>
  <c r="P111"/>
  <c r="O111"/>
  <c r="P108"/>
  <c r="R108" s="1"/>
  <c r="O108"/>
  <c r="P103"/>
  <c r="O103"/>
  <c r="P135"/>
  <c r="O135"/>
  <c r="P125"/>
  <c r="O125"/>
  <c r="P168"/>
  <c r="R168" s="1"/>
  <c r="O168"/>
  <c r="P227"/>
  <c r="O227"/>
  <c r="P196"/>
  <c r="O196"/>
  <c r="P198"/>
  <c r="O198"/>
  <c r="P242"/>
  <c r="Q242" s="1"/>
  <c r="O242"/>
  <c r="P266"/>
  <c r="O266"/>
  <c r="P302"/>
  <c r="O302"/>
  <c r="P294"/>
  <c r="O294"/>
  <c r="P268"/>
  <c r="R268" s="1"/>
  <c r="O268"/>
  <c r="P388"/>
  <c r="O388"/>
  <c r="P427"/>
  <c r="O427"/>
  <c r="P372"/>
  <c r="O372"/>
  <c r="P437"/>
  <c r="R437" s="1"/>
  <c r="O437"/>
  <c r="P448"/>
  <c r="O448"/>
  <c r="P526"/>
  <c r="O526"/>
  <c r="P506"/>
  <c r="O506"/>
  <c r="P498"/>
  <c r="O498"/>
  <c r="P538"/>
  <c r="O538"/>
  <c r="P576"/>
  <c r="O576"/>
  <c r="P625"/>
  <c r="O625"/>
  <c r="P575"/>
  <c r="R575" s="1"/>
  <c r="O575"/>
  <c r="P624"/>
  <c r="O624"/>
  <c r="P667"/>
  <c r="O667"/>
  <c r="P644"/>
  <c r="O644"/>
  <c r="P695"/>
  <c r="R695" s="1"/>
  <c r="O695"/>
  <c r="P742"/>
  <c r="O742"/>
  <c r="P746"/>
  <c r="O746"/>
  <c r="P721"/>
  <c r="O721"/>
  <c r="P773"/>
  <c r="O773"/>
  <c r="P789"/>
  <c r="O789"/>
  <c r="P829"/>
  <c r="O829"/>
  <c r="P826"/>
  <c r="O826"/>
  <c r="P842"/>
  <c r="O842"/>
  <c r="P874"/>
  <c r="O874"/>
  <c r="P880"/>
  <c r="O880"/>
  <c r="P968"/>
  <c r="O968"/>
  <c r="P917"/>
  <c r="R917" s="1"/>
  <c r="O917"/>
  <c r="P945"/>
  <c r="O945"/>
  <c r="P898"/>
  <c r="O898"/>
  <c r="P1061"/>
  <c r="O1061"/>
  <c r="P1006"/>
  <c r="R1006" s="1"/>
  <c r="O1006"/>
  <c r="P1095"/>
  <c r="O1095"/>
  <c r="P1012"/>
  <c r="O1012"/>
  <c r="P998"/>
  <c r="O998"/>
  <c r="P936"/>
  <c r="R936" s="1"/>
  <c r="O936"/>
  <c r="P1167"/>
  <c r="O1167"/>
  <c r="P1143"/>
  <c r="O1143"/>
  <c r="P1133"/>
  <c r="O1133"/>
  <c r="P1290"/>
  <c r="R1290" s="1"/>
  <c r="O1290"/>
  <c r="P1291"/>
  <c r="O1291"/>
  <c r="P1387"/>
  <c r="O1387"/>
  <c r="P1381"/>
  <c r="O1381"/>
  <c r="P1363"/>
  <c r="R1363" s="1"/>
  <c r="O1363"/>
  <c r="P1461"/>
  <c r="O1461"/>
  <c r="P1455"/>
  <c r="O1455"/>
  <c r="P1325"/>
  <c r="O1325"/>
  <c r="P1463"/>
  <c r="R1463" s="1"/>
  <c r="O1463"/>
  <c r="P1302"/>
  <c r="O1302"/>
  <c r="P1326"/>
  <c r="O1326"/>
  <c r="P1362"/>
  <c r="O1362"/>
  <c r="P1410"/>
  <c r="R1410" s="1"/>
  <c r="O1410"/>
  <c r="P1382"/>
  <c r="O1382"/>
  <c r="P1432"/>
  <c r="O1432"/>
  <c r="P1474"/>
  <c r="O1474"/>
  <c r="P1498"/>
  <c r="R1498" s="1"/>
  <c r="O1498"/>
  <c r="P49"/>
  <c r="R49" s="1"/>
  <c r="O49"/>
  <c r="P282"/>
  <c r="R282" s="1"/>
  <c r="O282"/>
  <c r="P143"/>
  <c r="R143" s="1"/>
  <c r="O143"/>
  <c r="P362"/>
  <c r="R362" s="1"/>
  <c r="O362"/>
  <c r="P12"/>
  <c r="R12" s="1"/>
  <c r="O12"/>
  <c r="P83"/>
  <c r="R83" s="1"/>
  <c r="O83"/>
  <c r="P346"/>
  <c r="R346" s="1"/>
  <c r="O346"/>
  <c r="P147"/>
  <c r="R147" s="1"/>
  <c r="O147"/>
  <c r="P833"/>
  <c r="R833" s="1"/>
  <c r="O833"/>
  <c r="P1141"/>
  <c r="R1141" s="1"/>
  <c r="O1141"/>
  <c r="P718"/>
  <c r="R718" s="1"/>
  <c r="O718"/>
  <c r="P655"/>
  <c r="R655" s="1"/>
  <c r="O655"/>
  <c r="P886"/>
  <c r="R886" s="1"/>
  <c r="O886"/>
  <c r="P36"/>
  <c r="R36" s="1"/>
  <c r="O36"/>
  <c r="P859"/>
  <c r="R859" s="1"/>
  <c r="O859"/>
  <c r="P1007"/>
  <c r="R1007" s="1"/>
  <c r="O1007"/>
  <c r="P1088"/>
  <c r="R1088" s="1"/>
  <c r="O1088"/>
  <c r="P225"/>
  <c r="R225" s="1"/>
  <c r="O225"/>
  <c r="P631"/>
  <c r="R631" s="1"/>
  <c r="O631"/>
  <c r="P963"/>
  <c r="R963" s="1"/>
  <c r="O963"/>
  <c r="P578"/>
  <c r="R578" s="1"/>
  <c r="O578"/>
  <c r="P1011"/>
  <c r="R1011" s="1"/>
  <c r="O1011"/>
  <c r="P208"/>
  <c r="R208" s="1"/>
  <c r="O208"/>
  <c r="P1092"/>
  <c r="R1092" s="1"/>
  <c r="O1092"/>
  <c r="P1470"/>
  <c r="R1470" s="1"/>
  <c r="O1470"/>
  <c r="P1227"/>
  <c r="R1227" s="1"/>
  <c r="O1227"/>
  <c r="P1359"/>
  <c r="R1359" s="1"/>
  <c r="O1359"/>
  <c r="P1195"/>
  <c r="R1195" s="1"/>
  <c r="O1195"/>
  <c r="P1343"/>
  <c r="R1343" s="1"/>
  <c r="O1343"/>
  <c r="P1200"/>
  <c r="R1200" s="1"/>
  <c r="O1200"/>
  <c r="P878"/>
  <c r="R878" s="1"/>
  <c r="O878"/>
  <c r="P1171"/>
  <c r="R1171" s="1"/>
  <c r="O1171"/>
  <c r="P1441"/>
  <c r="R1441" s="1"/>
  <c r="O1441"/>
  <c r="P1180"/>
  <c r="R1180" s="1"/>
  <c r="O1180"/>
  <c r="P1454"/>
  <c r="R1454" s="1"/>
  <c r="O1454"/>
  <c r="P1292"/>
  <c r="R1292" s="1"/>
  <c r="O1292"/>
  <c r="P43"/>
  <c r="R43" s="1"/>
  <c r="O43"/>
  <c r="P243"/>
  <c r="R243" s="1"/>
  <c r="O243"/>
  <c r="P176"/>
  <c r="R176" s="1"/>
  <c r="O176"/>
  <c r="P257"/>
  <c r="R257" s="1"/>
  <c r="O257"/>
  <c r="P298"/>
  <c r="R298" s="1"/>
  <c r="O298"/>
  <c r="P908"/>
  <c r="R908" s="1"/>
  <c r="O908"/>
  <c r="P1026"/>
  <c r="R1026" s="1"/>
  <c r="O1026"/>
  <c r="P912"/>
  <c r="R912" s="1"/>
  <c r="O912"/>
  <c r="P1002"/>
  <c r="R1002" s="1"/>
  <c r="O1002"/>
  <c r="P1237"/>
  <c r="R1237" s="1"/>
  <c r="O1237"/>
  <c r="P1472"/>
  <c r="R1472" s="1"/>
  <c r="O1472"/>
  <c r="P32"/>
  <c r="R32" s="1"/>
  <c r="O32"/>
  <c r="P61"/>
  <c r="O61"/>
  <c r="P89"/>
  <c r="O89"/>
  <c r="P60"/>
  <c r="O60"/>
  <c r="P117"/>
  <c r="R117" s="1"/>
  <c r="O117"/>
  <c r="P115"/>
  <c r="O115"/>
  <c r="P170"/>
  <c r="O170"/>
  <c r="P203"/>
  <c r="O203"/>
  <c r="P199"/>
  <c r="O199"/>
  <c r="P236"/>
  <c r="O236"/>
  <c r="P278"/>
  <c r="O278"/>
  <c r="P313"/>
  <c r="O313"/>
  <c r="P231"/>
  <c r="R231" s="1"/>
  <c r="O231"/>
  <c r="P321"/>
  <c r="O321"/>
  <c r="P344"/>
  <c r="O344"/>
  <c r="P332"/>
  <c r="O332"/>
  <c r="P343"/>
  <c r="O343"/>
  <c r="P367"/>
  <c r="O367"/>
  <c r="P396"/>
  <c r="O396"/>
  <c r="P341"/>
  <c r="O341"/>
  <c r="P356"/>
  <c r="R356" s="1"/>
  <c r="O356"/>
  <c r="P405"/>
  <c r="O405"/>
  <c r="P380"/>
  <c r="O380"/>
  <c r="P439"/>
  <c r="O439"/>
  <c r="P440"/>
  <c r="Q440" s="1"/>
  <c r="O440"/>
  <c r="P351"/>
  <c r="O351"/>
  <c r="P454"/>
  <c r="O454"/>
  <c r="P542"/>
  <c r="O542"/>
  <c r="P501"/>
  <c r="R501" s="1"/>
  <c r="O501"/>
  <c r="P533"/>
  <c r="O533"/>
  <c r="P469"/>
  <c r="O469"/>
  <c r="P584"/>
  <c r="O584"/>
  <c r="P567"/>
  <c r="R567" s="1"/>
  <c r="O567"/>
  <c r="P628"/>
  <c r="O628"/>
  <c r="P675"/>
  <c r="O675"/>
  <c r="P632"/>
  <c r="O632"/>
  <c r="P528"/>
  <c r="O528"/>
  <c r="P660"/>
  <c r="O660"/>
  <c r="P707"/>
  <c r="O707"/>
  <c r="P747"/>
  <c r="O747"/>
  <c r="P665"/>
  <c r="O665"/>
  <c r="P723"/>
  <c r="O723"/>
  <c r="P705"/>
  <c r="O705"/>
  <c r="P615"/>
  <c r="O615"/>
  <c r="P727"/>
  <c r="R727" s="1"/>
  <c r="O727"/>
  <c r="P770"/>
  <c r="O770"/>
  <c r="P805"/>
  <c r="O805"/>
  <c r="P768"/>
  <c r="O768"/>
  <c r="P976"/>
  <c r="O976"/>
  <c r="P929"/>
  <c r="O929"/>
  <c r="P946"/>
  <c r="O946"/>
  <c r="P924"/>
  <c r="O924"/>
  <c r="P944"/>
  <c r="R944" s="1"/>
  <c r="O944"/>
  <c r="P1062"/>
  <c r="O1062"/>
  <c r="P1038"/>
  <c r="O1038"/>
  <c r="P1101"/>
  <c r="O1101"/>
  <c r="P1124"/>
  <c r="R1124" s="1"/>
  <c r="O1124"/>
  <c r="P1151"/>
  <c r="O1151"/>
  <c r="P1298"/>
  <c r="O1298"/>
  <c r="P1315"/>
  <c r="O1315"/>
  <c r="P1339"/>
  <c r="O1339"/>
  <c r="P1383"/>
  <c r="O1383"/>
  <c r="P1422"/>
  <c r="O1422"/>
  <c r="P1370"/>
  <c r="O1370"/>
  <c r="P1390"/>
  <c r="O1390"/>
  <c r="P1333"/>
  <c r="O1333"/>
  <c r="P1418"/>
  <c r="O1418"/>
  <c r="P1278"/>
  <c r="O1278"/>
  <c r="P1358"/>
  <c r="R1358" s="1"/>
  <c r="O1358"/>
  <c r="P1411"/>
  <c r="O1411"/>
  <c r="P1384"/>
  <c r="O1384"/>
  <c r="P1434"/>
  <c r="O1434"/>
  <c r="P44"/>
  <c r="R44" s="1"/>
  <c r="O44"/>
  <c r="P67"/>
  <c r="R67" s="1"/>
  <c r="O67"/>
  <c r="P291"/>
  <c r="R291" s="1"/>
  <c r="O291"/>
  <c r="P155"/>
  <c r="R155" s="1"/>
  <c r="O155"/>
  <c r="P401"/>
  <c r="R401" s="1"/>
  <c r="O401"/>
  <c r="P66"/>
  <c r="R66" s="1"/>
  <c r="O66"/>
  <c r="P94"/>
  <c r="R94" s="1"/>
  <c r="O94"/>
  <c r="P369"/>
  <c r="R369" s="1"/>
  <c r="O369"/>
  <c r="P234"/>
  <c r="R234" s="1"/>
  <c r="O234"/>
  <c r="P952"/>
  <c r="R952" s="1"/>
  <c r="O952"/>
  <c r="P1160"/>
  <c r="R1160" s="1"/>
  <c r="O1160"/>
  <c r="P764"/>
  <c r="R764" s="1"/>
  <c r="O764"/>
  <c r="P503"/>
  <c r="R503" s="1"/>
  <c r="O503"/>
  <c r="P678"/>
  <c r="R678" s="1"/>
  <c r="O678"/>
  <c r="P897"/>
  <c r="R897" s="1"/>
  <c r="O897"/>
  <c r="P300"/>
  <c r="R300" s="1"/>
  <c r="O300"/>
  <c r="P865"/>
  <c r="R865" s="1"/>
  <c r="O865"/>
  <c r="P1015"/>
  <c r="R1015" s="1"/>
  <c r="O1015"/>
  <c r="P1096"/>
  <c r="R1096" s="1"/>
  <c r="O1096"/>
  <c r="P429"/>
  <c r="R429" s="1"/>
  <c r="O429"/>
  <c r="P661"/>
  <c r="R661" s="1"/>
  <c r="O661"/>
  <c r="P983"/>
  <c r="R983" s="1"/>
  <c r="O983"/>
  <c r="P659"/>
  <c r="R659" s="1"/>
  <c r="O659"/>
  <c r="P1019"/>
  <c r="R1019" s="1"/>
  <c r="O1019"/>
  <c r="P1066"/>
  <c r="R1066" s="1"/>
  <c r="O1066"/>
  <c r="P1196"/>
  <c r="R1196" s="1"/>
  <c r="O1196"/>
  <c r="P361"/>
  <c r="R361" s="1"/>
  <c r="O361"/>
  <c r="P1241"/>
  <c r="R1241" s="1"/>
  <c r="O1241"/>
  <c r="P1481"/>
  <c r="R1481" s="1"/>
  <c r="O1481"/>
  <c r="P1216"/>
  <c r="R1216" s="1"/>
  <c r="O1216"/>
  <c r="P1356"/>
  <c r="R1356" s="1"/>
  <c r="O1356"/>
  <c r="P1287"/>
  <c r="R1287" s="1"/>
  <c r="O1287"/>
  <c r="P1203"/>
  <c r="R1203" s="1"/>
  <c r="O1203"/>
  <c r="P1449"/>
  <c r="R1449" s="1"/>
  <c r="O1449"/>
  <c r="P1192"/>
  <c r="R1192" s="1"/>
  <c r="O1192"/>
  <c r="P1462"/>
  <c r="R1462" s="1"/>
  <c r="O1462"/>
  <c r="P1319"/>
  <c r="R1319" s="1"/>
  <c r="O1319"/>
  <c r="P1489"/>
  <c r="R1489" s="1"/>
  <c r="O1489"/>
  <c r="P320"/>
  <c r="R320" s="1"/>
  <c r="O320"/>
  <c r="P9"/>
  <c r="R9" s="1"/>
  <c r="O9"/>
  <c r="P129"/>
  <c r="O129"/>
  <c r="P181"/>
  <c r="R181" s="1"/>
  <c r="O181"/>
  <c r="P731"/>
  <c r="R731" s="1"/>
  <c r="O731"/>
  <c r="P831"/>
  <c r="R831" s="1"/>
  <c r="O831"/>
  <c r="P994"/>
  <c r="R994" s="1"/>
  <c r="O994"/>
  <c r="P435"/>
  <c r="R435" s="1"/>
  <c r="O435"/>
  <c r="P977"/>
  <c r="R977" s="1"/>
  <c r="O977"/>
  <c r="P548"/>
  <c r="R548" s="1"/>
  <c r="O548"/>
  <c r="P475"/>
  <c r="R475" s="1"/>
  <c r="O475"/>
  <c r="P776"/>
  <c r="R776" s="1"/>
  <c r="O776"/>
  <c r="P922"/>
  <c r="R922" s="1"/>
  <c r="O922"/>
  <c r="P964"/>
  <c r="R964" s="1"/>
  <c r="O964"/>
  <c r="P825"/>
  <c r="R825" s="1"/>
  <c r="O825"/>
  <c r="P120"/>
  <c r="O120"/>
  <c r="P29"/>
  <c r="O29"/>
  <c r="P27"/>
  <c r="O27"/>
  <c r="P100"/>
  <c r="R100" s="1"/>
  <c r="O100"/>
  <c r="P124"/>
  <c r="O124"/>
  <c r="P116"/>
  <c r="O116"/>
  <c r="P144"/>
  <c r="O144"/>
  <c r="P175"/>
  <c r="R175" s="1"/>
  <c r="O175"/>
  <c r="P152"/>
  <c r="O152"/>
  <c r="P186"/>
  <c r="O186"/>
  <c r="P191"/>
  <c r="O191"/>
  <c r="P250"/>
  <c r="R250" s="1"/>
  <c r="O250"/>
  <c r="P289"/>
  <c r="O289"/>
  <c r="P323"/>
  <c r="O323"/>
  <c r="P307"/>
  <c r="O307"/>
  <c r="P303"/>
  <c r="R303" s="1"/>
  <c r="O303"/>
  <c r="P347"/>
  <c r="O347"/>
  <c r="P314"/>
  <c r="O314"/>
  <c r="P375"/>
  <c r="O375"/>
  <c r="P413"/>
  <c r="R413" s="1"/>
  <c r="O413"/>
  <c r="P403"/>
  <c r="O403"/>
  <c r="P436"/>
  <c r="O436"/>
  <c r="P404"/>
  <c r="O404"/>
  <c r="P441"/>
  <c r="R441" s="1"/>
  <c r="O441"/>
  <c r="P410"/>
  <c r="O410"/>
  <c r="P442"/>
  <c r="O442"/>
  <c r="P481"/>
  <c r="O481"/>
  <c r="P514"/>
  <c r="O514"/>
  <c r="P462"/>
  <c r="O462"/>
  <c r="P502"/>
  <c r="O502"/>
  <c r="P539"/>
  <c r="O539"/>
  <c r="P473"/>
  <c r="O473"/>
  <c r="P520"/>
  <c r="O520"/>
  <c r="P592"/>
  <c r="O592"/>
  <c r="P490"/>
  <c r="O490"/>
  <c r="P607"/>
  <c r="O607"/>
  <c r="P683"/>
  <c r="O683"/>
  <c r="P648"/>
  <c r="O648"/>
  <c r="P755"/>
  <c r="O755"/>
  <c r="P697"/>
  <c r="R697" s="1"/>
  <c r="O697"/>
  <c r="P757"/>
  <c r="O757"/>
  <c r="P706"/>
  <c r="O706"/>
  <c r="P778"/>
  <c r="O778"/>
  <c r="P794"/>
  <c r="O794"/>
  <c r="P784"/>
  <c r="O784"/>
  <c r="P850"/>
  <c r="O850"/>
  <c r="P882"/>
  <c r="O882"/>
  <c r="P984"/>
  <c r="Q984" s="1"/>
  <c r="O984"/>
  <c r="P781"/>
  <c r="O781"/>
  <c r="P888"/>
  <c r="O888"/>
  <c r="P925"/>
  <c r="O925"/>
  <c r="P827"/>
  <c r="R827" s="1"/>
  <c r="O827"/>
  <c r="P1103"/>
  <c r="O1103"/>
  <c r="P949"/>
  <c r="O949"/>
  <c r="P1046"/>
  <c r="O1046"/>
  <c r="P1043"/>
  <c r="R1043" s="1"/>
  <c r="O1043"/>
  <c r="P958"/>
  <c r="O958"/>
  <c r="P1048"/>
  <c r="O1048"/>
  <c r="P940"/>
  <c r="O940"/>
  <c r="P1020"/>
  <c r="R1020" s="1"/>
  <c r="O1020"/>
  <c r="P1199"/>
  <c r="O1199"/>
  <c r="P1156"/>
  <c r="O1156"/>
  <c r="P1215"/>
  <c r="O1215"/>
  <c r="P1306"/>
  <c r="R1306" s="1"/>
  <c r="O1306"/>
  <c r="P1220"/>
  <c r="O1220"/>
  <c r="P1275"/>
  <c r="O1275"/>
  <c r="P1355"/>
  <c r="O1355"/>
  <c r="P1429"/>
  <c r="R1429" s="1"/>
  <c r="O1429"/>
  <c r="P1392"/>
  <c r="O1392"/>
  <c r="P1479"/>
  <c r="O1479"/>
  <c r="P1277"/>
  <c r="O1277"/>
  <c r="P1350"/>
  <c r="O1350"/>
  <c r="P1395"/>
  <c r="O1395"/>
  <c r="P1471"/>
  <c r="O1471"/>
  <c r="P1366"/>
  <c r="O1366"/>
  <c r="P1458"/>
  <c r="O1458"/>
  <c r="P138"/>
  <c r="R138" s="1"/>
  <c r="O138"/>
  <c r="P74"/>
  <c r="R74" s="1"/>
  <c r="O74"/>
  <c r="P295"/>
  <c r="R295" s="1"/>
  <c r="O295"/>
  <c r="P171"/>
  <c r="R171" s="1"/>
  <c r="O171"/>
  <c r="P445"/>
  <c r="R445" s="1"/>
  <c r="O445"/>
  <c r="P251"/>
  <c r="R251" s="1"/>
  <c r="O251"/>
  <c r="P173"/>
  <c r="R173" s="1"/>
  <c r="O173"/>
  <c r="P378"/>
  <c r="R378" s="1"/>
  <c r="O378"/>
  <c r="P258"/>
  <c r="R258" s="1"/>
  <c r="O258"/>
  <c r="P967"/>
  <c r="R967" s="1"/>
  <c r="O967"/>
  <c r="P20"/>
  <c r="R20" s="1"/>
  <c r="O20"/>
  <c r="P780"/>
  <c r="R780" s="1"/>
  <c r="O780"/>
  <c r="P515"/>
  <c r="R515" s="1"/>
  <c r="O515"/>
  <c r="P703"/>
  <c r="R703" s="1"/>
  <c r="O703"/>
  <c r="P930"/>
  <c r="R930" s="1"/>
  <c r="O930"/>
  <c r="P870"/>
  <c r="R870" s="1"/>
  <c r="O870"/>
  <c r="P1033"/>
  <c r="R1033" s="1"/>
  <c r="O1033"/>
  <c r="P1104"/>
  <c r="R1104" s="1"/>
  <c r="O1104"/>
  <c r="P686"/>
  <c r="R686" s="1"/>
  <c r="O686"/>
  <c r="P1037"/>
  <c r="R1037" s="1"/>
  <c r="O1037"/>
  <c r="P714"/>
  <c r="R714" s="1"/>
  <c r="O714"/>
  <c r="P1120"/>
  <c r="R1120" s="1"/>
  <c r="O1120"/>
  <c r="P409"/>
  <c r="R409" s="1"/>
  <c r="O409"/>
  <c r="P1074"/>
  <c r="R1074" s="1"/>
  <c r="O1074"/>
  <c r="P1224"/>
  <c r="R1224" s="1"/>
  <c r="O1224"/>
  <c r="P1279"/>
  <c r="R1279" s="1"/>
  <c r="O1279"/>
  <c r="P920"/>
  <c r="R920" s="1"/>
  <c r="O920"/>
  <c r="P1221"/>
  <c r="R1221" s="1"/>
  <c r="O1221"/>
  <c r="P1391"/>
  <c r="R1391" s="1"/>
  <c r="O1391"/>
  <c r="P1373"/>
  <c r="R1373" s="1"/>
  <c r="O1373"/>
  <c r="P1235"/>
  <c r="R1235" s="1"/>
  <c r="O1235"/>
  <c r="P1457"/>
  <c r="R1457" s="1"/>
  <c r="O1457"/>
  <c r="P1247"/>
  <c r="R1247" s="1"/>
  <c r="O1247"/>
  <c r="P1473"/>
  <c r="R1473" s="1"/>
  <c r="O1473"/>
  <c r="P1348"/>
  <c r="R1348" s="1"/>
  <c r="O1348"/>
  <c r="P130"/>
  <c r="R130" s="1"/>
  <c r="O130"/>
  <c r="P78"/>
  <c r="R78" s="1"/>
  <c r="O78"/>
  <c r="P154"/>
  <c r="R154" s="1"/>
  <c r="O154"/>
  <c r="P277"/>
  <c r="R277" s="1"/>
  <c r="O277"/>
  <c r="P740"/>
  <c r="R740" s="1"/>
  <c r="O740"/>
  <c r="P618"/>
  <c r="R618" s="1"/>
  <c r="O618"/>
  <c r="P650"/>
  <c r="R650" s="1"/>
  <c r="O650"/>
  <c r="P33"/>
  <c r="R33" s="1"/>
  <c r="O33"/>
  <c r="P105"/>
  <c r="R105" s="1"/>
  <c r="O105"/>
  <c r="P425"/>
  <c r="R425" s="1"/>
  <c r="O425"/>
  <c r="P385"/>
  <c r="R385" s="1"/>
  <c r="O385"/>
  <c r="P835"/>
  <c r="R835" s="1"/>
  <c r="O835"/>
  <c r="S529"/>
  <c r="V529" s="1"/>
  <c r="S1098"/>
  <c r="V1098" s="1"/>
  <c r="X529"/>
  <c r="Q468"/>
  <c r="S707"/>
  <c r="V707" s="1"/>
  <c r="Q240"/>
  <c r="S621"/>
  <c r="V621" s="1"/>
  <c r="Q1082"/>
  <c r="Q1213"/>
  <c r="X537"/>
  <c r="S332"/>
  <c r="V332" s="1"/>
  <c r="Q750"/>
  <c r="Q985"/>
  <c r="X361"/>
  <c r="Q444"/>
  <c r="S1177"/>
  <c r="V1177" s="1"/>
  <c r="P5"/>
  <c r="O5"/>
  <c r="Q1178"/>
  <c r="S348"/>
  <c r="V348" s="1"/>
  <c r="Q80"/>
  <c r="Q6"/>
  <c r="S247"/>
  <c r="V247" s="1"/>
  <c r="Q854"/>
  <c r="Q537"/>
  <c r="S1458"/>
  <c r="V1458" s="1"/>
  <c r="C328"/>
  <c r="X328" s="1"/>
  <c r="Q149"/>
  <c r="Q333"/>
  <c r="X1458"/>
  <c r="Q593"/>
  <c r="X332"/>
  <c r="S550"/>
  <c r="V550" s="1"/>
  <c r="Q1459"/>
  <c r="Q1343"/>
  <c r="X1097"/>
  <c r="Q955"/>
  <c r="Q1230"/>
  <c r="S1342"/>
  <c r="V1342" s="1"/>
  <c r="S54"/>
  <c r="V54" s="1"/>
  <c r="X636"/>
  <c r="X1343"/>
  <c r="Q430"/>
  <c r="Q983"/>
  <c r="X954"/>
  <c r="Q54"/>
  <c r="S429"/>
  <c r="V429" s="1"/>
  <c r="S982"/>
  <c r="V982" s="1"/>
  <c r="Q1145"/>
  <c r="C1086"/>
  <c r="S983"/>
  <c r="V983" s="1"/>
  <c r="S32"/>
  <c r="V32" s="1"/>
  <c r="Q1344"/>
  <c r="C656"/>
  <c r="S656" s="1"/>
  <c r="V656" s="1"/>
  <c r="Q521"/>
  <c r="Q851"/>
  <c r="S48"/>
  <c r="V48" s="1"/>
  <c r="R86"/>
  <c r="C1494"/>
  <c r="S1494" s="1"/>
  <c r="V1494" s="1"/>
  <c r="Q361"/>
  <c r="Q1396"/>
  <c r="Q1137"/>
  <c r="S1097"/>
  <c r="V1097" s="1"/>
  <c r="S128"/>
  <c r="V128" s="1"/>
  <c r="X869"/>
  <c r="S1144"/>
  <c r="V1144" s="1"/>
  <c r="Q551"/>
  <c r="Q248"/>
  <c r="S782"/>
  <c r="V782" s="1"/>
  <c r="S1006"/>
  <c r="V1006" s="1"/>
  <c r="X1168"/>
  <c r="Q783"/>
  <c r="Q1098"/>
  <c r="S1229"/>
  <c r="V1229" s="1"/>
  <c r="Q668"/>
  <c r="Q743"/>
  <c r="S1136"/>
  <c r="V1136" s="1"/>
  <c r="X1230"/>
  <c r="S13"/>
  <c r="V13" s="1"/>
  <c r="S231"/>
  <c r="V231" s="1"/>
  <c r="S340"/>
  <c r="V340" s="1"/>
  <c r="Q484"/>
  <c r="Q1138"/>
  <c r="S737"/>
  <c r="V737" s="1"/>
  <c r="C1486"/>
  <c r="X1486" s="1"/>
  <c r="Q736"/>
  <c r="S361"/>
  <c r="V361" s="1"/>
  <c r="C1100"/>
  <c r="X1100" s="1"/>
  <c r="S199"/>
  <c r="V199" s="1"/>
  <c r="C288"/>
  <c r="Q30"/>
  <c r="X129"/>
  <c r="Q200"/>
  <c r="X348"/>
  <c r="Q499"/>
  <c r="X362"/>
  <c r="S736"/>
  <c r="V736" s="1"/>
  <c r="C1251"/>
  <c r="S1251" s="1"/>
  <c r="V1251" s="1"/>
  <c r="X1144"/>
  <c r="Q101"/>
  <c r="S735"/>
  <c r="V735" s="1"/>
  <c r="S1007"/>
  <c r="V1007" s="1"/>
  <c r="S120"/>
  <c r="V120" s="1"/>
  <c r="S136"/>
  <c r="V136" s="1"/>
  <c r="C157"/>
  <c r="Q157" s="1"/>
  <c r="S1241"/>
  <c r="V1241" s="1"/>
  <c r="C647"/>
  <c r="C911"/>
  <c r="X1503"/>
  <c r="S100"/>
  <c r="V100" s="1"/>
  <c r="X48"/>
  <c r="S474"/>
  <c r="V474" s="1"/>
  <c r="C651"/>
  <c r="Q652" s="1"/>
  <c r="S984"/>
  <c r="V984" s="1"/>
  <c r="S29"/>
  <c r="V29" s="1"/>
  <c r="Q49"/>
  <c r="C909"/>
  <c r="C1417"/>
  <c r="S1417" s="1"/>
  <c r="V1417" s="1"/>
  <c r="S485"/>
  <c r="V485" s="1"/>
  <c r="Q485"/>
  <c r="C660"/>
  <c r="S660" s="1"/>
  <c r="V660" s="1"/>
  <c r="S16"/>
  <c r="V16" s="1"/>
  <c r="C1478"/>
  <c r="X1478" s="1"/>
  <c r="S1244"/>
  <c r="V1244" s="1"/>
  <c r="C1063"/>
  <c r="S1063" s="1"/>
  <c r="V1063" s="1"/>
  <c r="C358"/>
  <c r="Q359" s="1"/>
  <c r="C1407"/>
  <c r="Q801"/>
  <c r="X800"/>
  <c r="C493"/>
  <c r="S493" s="1"/>
  <c r="V493" s="1"/>
  <c r="S484"/>
  <c r="V484" s="1"/>
  <c r="Q486"/>
  <c r="C868"/>
  <c r="Q869" s="1"/>
  <c r="Q17"/>
  <c r="C497"/>
  <c r="C1446"/>
  <c r="X1446" s="1"/>
  <c r="C1386"/>
  <c r="X1386" s="1"/>
  <c r="Q121"/>
  <c r="C427"/>
  <c r="C461"/>
  <c r="S632"/>
  <c r="V632" s="1"/>
  <c r="S850"/>
  <c r="V850" s="1"/>
  <c r="S1044"/>
  <c r="V1044" s="1"/>
  <c r="C1261"/>
  <c r="Q1261" s="1"/>
  <c r="C1337"/>
  <c r="Q1337" s="1"/>
  <c r="S1418"/>
  <c r="V1418" s="1"/>
  <c r="Q838"/>
  <c r="S8"/>
  <c r="V8" s="1"/>
  <c r="Q867"/>
  <c r="S521"/>
  <c r="V521" s="1"/>
  <c r="C123"/>
  <c r="Q124" s="1"/>
  <c r="C395"/>
  <c r="C1170"/>
  <c r="S1170" s="1"/>
  <c r="V1170" s="1"/>
  <c r="Q1201"/>
  <c r="X17"/>
  <c r="X522"/>
  <c r="Q907"/>
  <c r="X1130"/>
  <c r="S1294"/>
  <c r="V1294" s="1"/>
  <c r="X120"/>
  <c r="S874"/>
  <c r="V874" s="1"/>
  <c r="S1200"/>
  <c r="V1200" s="1"/>
  <c r="X1344"/>
  <c r="S906"/>
  <c r="V906" s="1"/>
  <c r="C1110"/>
  <c r="X1110" s="1"/>
  <c r="Q1015"/>
  <c r="S1130"/>
  <c r="V1130" s="1"/>
  <c r="C1238"/>
  <c r="Q1238" s="1"/>
  <c r="S1343"/>
  <c r="V1343" s="1"/>
  <c r="S1185"/>
  <c r="V1185" s="1"/>
  <c r="C706"/>
  <c r="X706" s="1"/>
  <c r="C1378"/>
  <c r="Q1379" s="1"/>
  <c r="Q386"/>
  <c r="C394"/>
  <c r="X394" s="1"/>
  <c r="C844"/>
  <c r="C903"/>
  <c r="S866"/>
  <c r="V866" s="1"/>
  <c r="S991"/>
  <c r="V991" s="1"/>
  <c r="Q1044"/>
  <c r="C1078"/>
  <c r="X1077"/>
  <c r="Q1245"/>
  <c r="Q1186"/>
  <c r="X440"/>
  <c r="C694"/>
  <c r="S694" s="1"/>
  <c r="V694" s="1"/>
  <c r="X663"/>
  <c r="X867"/>
  <c r="Q1136"/>
  <c r="X1244"/>
  <c r="S1482"/>
  <c r="V1482" s="1"/>
  <c r="X1451"/>
  <c r="X9"/>
  <c r="C20"/>
  <c r="C58"/>
  <c r="C65"/>
  <c r="S64" s="1"/>
  <c r="V64" s="1"/>
  <c r="Q87"/>
  <c r="S392"/>
  <c r="V392" s="1"/>
  <c r="Q1049"/>
  <c r="C1180"/>
  <c r="S1180" s="1"/>
  <c r="V1180" s="1"/>
  <c r="C1436"/>
  <c r="X1436" s="1"/>
  <c r="C1429"/>
  <c r="S1498"/>
  <c r="V1498" s="1"/>
  <c r="S21"/>
  <c r="V21" s="1"/>
  <c r="Q14"/>
  <c r="Q93"/>
  <c r="S86"/>
  <c r="V86" s="1"/>
  <c r="X521"/>
  <c r="S1048"/>
  <c r="V1048" s="1"/>
  <c r="C1444"/>
  <c r="X1250"/>
  <c r="Q9"/>
  <c r="S87"/>
  <c r="V87" s="1"/>
  <c r="Q393"/>
  <c r="S662"/>
  <c r="V662" s="1"/>
  <c r="X838"/>
  <c r="S738"/>
  <c r="V738" s="1"/>
  <c r="S1137"/>
  <c r="V1137" s="1"/>
  <c r="Q1237"/>
  <c r="Q1483"/>
  <c r="S1135"/>
  <c r="V1135" s="1"/>
  <c r="X1499"/>
  <c r="C81"/>
  <c r="X81" s="1"/>
  <c r="C453"/>
  <c r="S1186"/>
  <c r="V1186" s="1"/>
  <c r="C944"/>
  <c r="C236"/>
  <c r="X236" s="1"/>
  <c r="C278"/>
  <c r="C286"/>
  <c r="C388"/>
  <c r="C516"/>
  <c r="X516" s="1"/>
  <c r="C496"/>
  <c r="C664"/>
  <c r="S663" s="1"/>
  <c r="V663" s="1"/>
  <c r="C884"/>
  <c r="C916"/>
  <c r="C1066"/>
  <c r="S1066" s="1"/>
  <c r="V1066" s="1"/>
  <c r="C1034"/>
  <c r="C1462"/>
  <c r="X1462" s="1"/>
  <c r="C1421"/>
  <c r="X1421" s="1"/>
  <c r="S1495"/>
  <c r="V1495" s="1"/>
  <c r="C1084"/>
  <c r="C131"/>
  <c r="C448"/>
  <c r="Q449" s="1"/>
  <c r="C541"/>
  <c r="C479"/>
  <c r="Q479" s="1"/>
  <c r="C1365"/>
  <c r="S1364" s="1"/>
  <c r="V1364" s="1"/>
  <c r="Q1496"/>
  <c r="C704"/>
  <c r="Q1114"/>
  <c r="C1415"/>
  <c r="C89"/>
  <c r="S88" s="1"/>
  <c r="V88" s="1"/>
  <c r="C275"/>
  <c r="S274" s="1"/>
  <c r="V274" s="1"/>
  <c r="C525"/>
  <c r="X525" s="1"/>
  <c r="C924"/>
  <c r="C130"/>
  <c r="S129" s="1"/>
  <c r="V129" s="1"/>
  <c r="C116"/>
  <c r="C147"/>
  <c r="C404"/>
  <c r="C363"/>
  <c r="C720"/>
  <c r="C788"/>
  <c r="C803"/>
  <c r="X803" s="1"/>
  <c r="C1073"/>
  <c r="S1119"/>
  <c r="V1119" s="1"/>
  <c r="C1370"/>
  <c r="Q1371" s="1"/>
  <c r="Q1465"/>
  <c r="Q687"/>
  <c r="S685"/>
  <c r="V685" s="1"/>
  <c r="C145"/>
  <c r="C201"/>
  <c r="X201" s="1"/>
  <c r="C230"/>
  <c r="Q231" s="1"/>
  <c r="C302"/>
  <c r="C380"/>
  <c r="S380" s="1"/>
  <c r="V380" s="1"/>
  <c r="C495"/>
  <c r="C511"/>
  <c r="X511" s="1"/>
  <c r="C606"/>
  <c r="Q606" s="1"/>
  <c r="C762"/>
  <c r="S762" s="1"/>
  <c r="V762" s="1"/>
  <c r="C953"/>
  <c r="C1118"/>
  <c r="X1118" s="1"/>
  <c r="C1428"/>
  <c r="C1361"/>
  <c r="Q1361" s="1"/>
  <c r="C97"/>
  <c r="X97" s="1"/>
  <c r="C83"/>
  <c r="S83" s="1"/>
  <c r="V83" s="1"/>
  <c r="S79"/>
  <c r="V79" s="1"/>
  <c r="C153"/>
  <c r="C214"/>
  <c r="X214" s="1"/>
  <c r="C431"/>
  <c r="C418"/>
  <c r="C509"/>
  <c r="C587"/>
  <c r="C571"/>
  <c r="C712"/>
  <c r="X712" s="1"/>
  <c r="C710"/>
  <c r="X710" s="1"/>
  <c r="C770"/>
  <c r="C897"/>
  <c r="C1042"/>
  <c r="C1071"/>
  <c r="C1126"/>
  <c r="X1126" s="1"/>
  <c r="C1196"/>
  <c r="S1195" s="1"/>
  <c r="V1195" s="1"/>
  <c r="C1375"/>
  <c r="C1470"/>
  <c r="S1470" s="1"/>
  <c r="V1470" s="1"/>
  <c r="X683"/>
  <c r="C42"/>
  <c r="X42" s="1"/>
  <c r="C98"/>
  <c r="C115"/>
  <c r="C331"/>
  <c r="Q331" s="1"/>
  <c r="C398"/>
  <c r="S398" s="1"/>
  <c r="V398" s="1"/>
  <c r="Q360"/>
  <c r="C481"/>
  <c r="Q443"/>
  <c r="C563"/>
  <c r="S562" s="1"/>
  <c r="V562" s="1"/>
  <c r="C826"/>
  <c r="X826" s="1"/>
  <c r="C751"/>
  <c r="C895"/>
  <c r="C1172"/>
  <c r="Q1172" s="1"/>
  <c r="C1204"/>
  <c r="C1198"/>
  <c r="S1197" s="1"/>
  <c r="V1197" s="1"/>
  <c r="C1174"/>
  <c r="Q1175" s="1"/>
  <c r="C1502"/>
  <c r="X1502" s="1"/>
  <c r="C12"/>
  <c r="X12" s="1"/>
  <c r="C96"/>
  <c r="X96" s="1"/>
  <c r="C126"/>
  <c r="C294"/>
  <c r="X294" s="1"/>
  <c r="C325"/>
  <c r="Q325" s="1"/>
  <c r="C524"/>
  <c r="C532"/>
  <c r="S531" s="1"/>
  <c r="V531" s="1"/>
  <c r="C759"/>
  <c r="C940"/>
  <c r="S940" s="1"/>
  <c r="V940" s="1"/>
  <c r="C1055"/>
  <c r="X1055" s="1"/>
  <c r="C1094"/>
  <c r="C1019"/>
  <c r="Q1019" s="1"/>
  <c r="C1202"/>
  <c r="Q1202" s="1"/>
  <c r="C1391"/>
  <c r="S1390" s="1"/>
  <c r="V1390" s="1"/>
  <c r="C1431"/>
  <c r="C1438"/>
  <c r="C74"/>
  <c r="X74" s="1"/>
  <c r="C338"/>
  <c r="C767"/>
  <c r="S767" s="1"/>
  <c r="V767" s="1"/>
  <c r="C66"/>
  <c r="X66" s="1"/>
  <c r="C47"/>
  <c r="C82"/>
  <c r="X82" s="1"/>
  <c r="C44"/>
  <c r="Q45" s="1"/>
  <c r="C63"/>
  <c r="C175"/>
  <c r="X175" s="1"/>
  <c r="C182"/>
  <c r="X182" s="1"/>
  <c r="C95"/>
  <c r="X95" s="1"/>
  <c r="S239"/>
  <c r="V239" s="1"/>
  <c r="C305"/>
  <c r="C456"/>
  <c r="X456" s="1"/>
  <c r="C579"/>
  <c r="S578" s="1"/>
  <c r="V578" s="1"/>
  <c r="C744"/>
  <c r="S744" s="1"/>
  <c r="V744" s="1"/>
  <c r="C754"/>
  <c r="C725"/>
  <c r="Q726" s="1"/>
  <c r="C793"/>
  <c r="S792" s="1"/>
  <c r="V792" s="1"/>
  <c r="C802"/>
  <c r="C824"/>
  <c r="X824" s="1"/>
  <c r="C908"/>
  <c r="S907" s="1"/>
  <c r="V907" s="1"/>
  <c r="C815"/>
  <c r="X815" s="1"/>
  <c r="C932"/>
  <c r="S931" s="1"/>
  <c r="V931" s="1"/>
  <c r="C1102"/>
  <c r="Q1103" s="1"/>
  <c r="C1027"/>
  <c r="S1027" s="1"/>
  <c r="V1027" s="1"/>
  <c r="C1164"/>
  <c r="Q1164" s="1"/>
  <c r="C1255"/>
  <c r="X1255" s="1"/>
  <c r="C1124"/>
  <c r="C1277"/>
  <c r="X1277" s="1"/>
  <c r="C1293"/>
  <c r="Q1294" s="1"/>
  <c r="C1309"/>
  <c r="C1325"/>
  <c r="X834"/>
  <c r="S834"/>
  <c r="V834" s="1"/>
  <c r="C118"/>
  <c r="C267"/>
  <c r="X267" s="1"/>
  <c r="C422"/>
  <c r="X422" s="1"/>
  <c r="C915"/>
  <c r="C919"/>
  <c r="Q920" s="1"/>
  <c r="C937"/>
  <c r="Q937" s="1"/>
  <c r="C1452"/>
  <c r="X1452" s="1"/>
  <c r="X1022"/>
  <c r="S1022"/>
  <c r="V1022" s="1"/>
  <c r="C4"/>
  <c r="X4" s="1"/>
  <c r="C10"/>
  <c r="Q10" s="1"/>
  <c r="C50"/>
  <c r="Q50" s="1"/>
  <c r="C73"/>
  <c r="X73" s="1"/>
  <c r="C265"/>
  <c r="Q265" s="1"/>
  <c r="C244"/>
  <c r="S244" s="1"/>
  <c r="V244" s="1"/>
  <c r="C419"/>
  <c r="S419" s="1"/>
  <c r="V419" s="1"/>
  <c r="C604"/>
  <c r="S604" s="1"/>
  <c r="V604" s="1"/>
  <c r="C588"/>
  <c r="X588" s="1"/>
  <c r="Q658"/>
  <c r="C741"/>
  <c r="S741" s="1"/>
  <c r="V741" s="1"/>
  <c r="C761"/>
  <c r="X761" s="1"/>
  <c r="C698"/>
  <c r="S697" s="1"/>
  <c r="V697" s="1"/>
  <c r="C796"/>
  <c r="C818"/>
  <c r="X818" s="1"/>
  <c r="C1065"/>
  <c r="C1092"/>
  <c r="C1134"/>
  <c r="X1134" s="1"/>
  <c r="C1206"/>
  <c r="Q1206" s="1"/>
  <c r="C1132"/>
  <c r="Q1132" s="1"/>
  <c r="C1460"/>
  <c r="S1460" s="1"/>
  <c r="V1460" s="1"/>
  <c r="X575"/>
  <c r="C134"/>
  <c r="Q135" s="1"/>
  <c r="C205"/>
  <c r="C304"/>
  <c r="C334"/>
  <c r="C319"/>
  <c r="C374"/>
  <c r="C512"/>
  <c r="X512" s="1"/>
  <c r="C631"/>
  <c r="S631" s="1"/>
  <c r="V631" s="1"/>
  <c r="C612"/>
  <c r="Q613" s="1"/>
  <c r="C769"/>
  <c r="C786"/>
  <c r="C746"/>
  <c r="S745" s="1"/>
  <c r="V745" s="1"/>
  <c r="Q830"/>
  <c r="C892"/>
  <c r="Q893" s="1"/>
  <c r="C808"/>
  <c r="X808" s="1"/>
  <c r="C1026"/>
  <c r="X1026" s="1"/>
  <c r="C1108"/>
  <c r="C1140"/>
  <c r="S1140" s="1"/>
  <c r="V1140" s="1"/>
  <c r="C1232"/>
  <c r="Q1233" s="1"/>
  <c r="X281"/>
  <c r="S281"/>
  <c r="V281" s="1"/>
  <c r="C1035"/>
  <c r="C973"/>
  <c r="X973" s="1"/>
  <c r="C1013"/>
  <c r="Q1013" s="1"/>
  <c r="C1228"/>
  <c r="C1188"/>
  <c r="S1187" s="1"/>
  <c r="V1187" s="1"/>
  <c r="C1268"/>
  <c r="C139"/>
  <c r="Q139" s="1"/>
  <c r="C320"/>
  <c r="Q321" s="1"/>
  <c r="C366"/>
  <c r="S365" s="1"/>
  <c r="V365" s="1"/>
  <c r="C412"/>
  <c r="X412" s="1"/>
  <c r="C379"/>
  <c r="Q483"/>
  <c r="C558"/>
  <c r="C595"/>
  <c r="C794"/>
  <c r="C810"/>
  <c r="X810" s="1"/>
  <c r="C820"/>
  <c r="C871"/>
  <c r="Q871" s="1"/>
  <c r="C1148"/>
  <c r="S1148" s="1"/>
  <c r="V1148" s="1"/>
  <c r="C1156"/>
  <c r="S1155" s="1"/>
  <c r="V1155" s="1"/>
  <c r="C1362"/>
  <c r="C1385"/>
  <c r="S726"/>
  <c r="V726" s="1"/>
  <c r="C122"/>
  <c r="Q122" s="1"/>
  <c r="C280"/>
  <c r="C423"/>
  <c r="X423" s="1"/>
  <c r="C500"/>
  <c r="X500" s="1"/>
  <c r="C949"/>
  <c r="C812"/>
  <c r="S812" s="1"/>
  <c r="V812" s="1"/>
  <c r="R92"/>
  <c r="X158"/>
  <c r="R125"/>
  <c r="X241"/>
  <c r="S241"/>
  <c r="V241" s="1"/>
  <c r="Q241"/>
  <c r="R321"/>
  <c r="R104"/>
  <c r="X166"/>
  <c r="S166"/>
  <c r="V166" s="1"/>
  <c r="R183"/>
  <c r="R191"/>
  <c r="X293"/>
  <c r="S292"/>
  <c r="V292" s="1"/>
  <c r="R259"/>
  <c r="R276"/>
  <c r="R383"/>
  <c r="R364"/>
  <c r="R40"/>
  <c r="R156"/>
  <c r="X242"/>
  <c r="R281"/>
  <c r="R292"/>
  <c r="R99"/>
  <c r="S211"/>
  <c r="V211" s="1"/>
  <c r="X211"/>
  <c r="R353"/>
  <c r="R60"/>
  <c r="R19"/>
  <c r="R115"/>
  <c r="Q143"/>
  <c r="R187"/>
  <c r="X221"/>
  <c r="S220"/>
  <c r="V220" s="1"/>
  <c r="Q221"/>
  <c r="X257"/>
  <c r="R206"/>
  <c r="S15"/>
  <c r="V15" s="1"/>
  <c r="X15"/>
  <c r="S14"/>
  <c r="V14" s="1"/>
  <c r="Q15"/>
  <c r="R148"/>
  <c r="X222"/>
  <c r="R247"/>
  <c r="R375"/>
  <c r="R27"/>
  <c r="X142"/>
  <c r="S142"/>
  <c r="V142" s="1"/>
  <c r="R199"/>
  <c r="X256"/>
  <c r="R415"/>
  <c r="R11"/>
  <c r="R297"/>
  <c r="R314"/>
  <c r="R5"/>
  <c r="R37"/>
  <c r="C26"/>
  <c r="R64"/>
  <c r="R111"/>
  <c r="C106"/>
  <c r="C107"/>
  <c r="R174"/>
  <c r="C238"/>
  <c r="Q239" s="1"/>
  <c r="C246"/>
  <c r="Q247" s="1"/>
  <c r="R252"/>
  <c r="X284"/>
  <c r="R294"/>
  <c r="C197"/>
  <c r="C296"/>
  <c r="Q297" s="1"/>
  <c r="R305"/>
  <c r="C258"/>
  <c r="C312"/>
  <c r="C315"/>
  <c r="Q315" s="1"/>
  <c r="S391"/>
  <c r="V391" s="1"/>
  <c r="Q392"/>
  <c r="R405"/>
  <c r="R412"/>
  <c r="R391"/>
  <c r="X415"/>
  <c r="R449"/>
  <c r="S408"/>
  <c r="V408" s="1"/>
  <c r="X408"/>
  <c r="S407"/>
  <c r="V407" s="1"/>
  <c r="Q409"/>
  <c r="C503"/>
  <c r="Q408"/>
  <c r="X556"/>
  <c r="X681"/>
  <c r="X780"/>
  <c r="R888"/>
  <c r="X967"/>
  <c r="Q967"/>
  <c r="S962"/>
  <c r="V962" s="1"/>
  <c r="R958"/>
  <c r="X1175"/>
  <c r="S1175"/>
  <c r="V1175" s="1"/>
  <c r="R1085"/>
  <c r="Q1224"/>
  <c r="R1151"/>
  <c r="R1371"/>
  <c r="S1464"/>
  <c r="V1464" s="1"/>
  <c r="X1464"/>
  <c r="S1463"/>
  <c r="V1463" s="1"/>
  <c r="R1403"/>
  <c r="C90"/>
  <c r="R119"/>
  <c r="C127"/>
  <c r="Q128" s="1"/>
  <c r="R170"/>
  <c r="Q163"/>
  <c r="R163"/>
  <c r="R182"/>
  <c r="R219"/>
  <c r="X251"/>
  <c r="R308"/>
  <c r="Q232"/>
  <c r="R348"/>
  <c r="C291"/>
  <c r="R337"/>
  <c r="R359"/>
  <c r="S439"/>
  <c r="V439" s="1"/>
  <c r="X439"/>
  <c r="R514"/>
  <c r="S459"/>
  <c r="V459" s="1"/>
  <c r="X459"/>
  <c r="Q460"/>
  <c r="X528"/>
  <c r="S528"/>
  <c r="V528" s="1"/>
  <c r="Q529"/>
  <c r="X564"/>
  <c r="X643"/>
  <c r="X732"/>
  <c r="S731"/>
  <c r="V731" s="1"/>
  <c r="Q732"/>
  <c r="R797"/>
  <c r="R893"/>
  <c r="X931"/>
  <c r="Q931"/>
  <c r="S930"/>
  <c r="V930" s="1"/>
  <c r="R898"/>
  <c r="S963"/>
  <c r="V963" s="1"/>
  <c r="R949"/>
  <c r="X1183"/>
  <c r="S1183"/>
  <c r="V1183" s="1"/>
  <c r="X1226"/>
  <c r="R1143"/>
  <c r="X1300"/>
  <c r="S1299"/>
  <c r="V1299" s="1"/>
  <c r="Q1300"/>
  <c r="X1364"/>
  <c r="R1183"/>
  <c r="X1273"/>
  <c r="S1500"/>
  <c r="V1500" s="1"/>
  <c r="X1500"/>
  <c r="Q1500"/>
  <c r="R13"/>
  <c r="R8"/>
  <c r="S31"/>
  <c r="V31" s="1"/>
  <c r="X31"/>
  <c r="Q31"/>
  <c r="R53"/>
  <c r="R76"/>
  <c r="R124"/>
  <c r="R132"/>
  <c r="R135"/>
  <c r="Q167"/>
  <c r="R167"/>
  <c r="R172"/>
  <c r="R152"/>
  <c r="Q152"/>
  <c r="R223"/>
  <c r="R207"/>
  <c r="R237"/>
  <c r="X240"/>
  <c r="S240"/>
  <c r="V240" s="1"/>
  <c r="R239"/>
  <c r="R275"/>
  <c r="Q349"/>
  <c r="R349"/>
  <c r="R389"/>
  <c r="R345"/>
  <c r="R351"/>
  <c r="X466"/>
  <c r="S466"/>
  <c r="V466" s="1"/>
  <c r="R525"/>
  <c r="R465"/>
  <c r="X531"/>
  <c r="Q531"/>
  <c r="S530"/>
  <c r="V530" s="1"/>
  <c r="R533"/>
  <c r="R538"/>
  <c r="X689"/>
  <c r="X619"/>
  <c r="R713"/>
  <c r="R924"/>
  <c r="R940"/>
  <c r="X1372"/>
  <c r="Q1372"/>
  <c r="Q1297"/>
  <c r="R1379"/>
  <c r="R1310"/>
  <c r="Q16"/>
  <c r="X23"/>
  <c r="C51"/>
  <c r="C39"/>
  <c r="S40"/>
  <c r="V40" s="1"/>
  <c r="X40"/>
  <c r="C67"/>
  <c r="C75"/>
  <c r="R84"/>
  <c r="S137"/>
  <c r="V137" s="1"/>
  <c r="X137"/>
  <c r="R68"/>
  <c r="R120"/>
  <c r="R140"/>
  <c r="Q41"/>
  <c r="Q137"/>
  <c r="R190"/>
  <c r="R214"/>
  <c r="X225"/>
  <c r="X259"/>
  <c r="R262"/>
  <c r="Q212"/>
  <c r="R212"/>
  <c r="S250"/>
  <c r="V250" s="1"/>
  <c r="C186"/>
  <c r="R228"/>
  <c r="R242"/>
  <c r="R266"/>
  <c r="R263"/>
  <c r="R302"/>
  <c r="R283"/>
  <c r="C301"/>
  <c r="C326"/>
  <c r="Q327" s="1"/>
  <c r="R367"/>
  <c r="C283"/>
  <c r="R396"/>
  <c r="S400"/>
  <c r="V400" s="1"/>
  <c r="X400"/>
  <c r="Q400"/>
  <c r="S384"/>
  <c r="V384" s="1"/>
  <c r="X384"/>
  <c r="Q384"/>
  <c r="R427"/>
  <c r="S449"/>
  <c r="V449" s="1"/>
  <c r="X449"/>
  <c r="Q467"/>
  <c r="C488"/>
  <c r="Q489" s="1"/>
  <c r="R470"/>
  <c r="R530"/>
  <c r="Q530"/>
  <c r="R707"/>
  <c r="R673"/>
  <c r="S1199"/>
  <c r="V1199" s="1"/>
  <c r="Q1200"/>
  <c r="R1093"/>
  <c r="R1167"/>
  <c r="X1316"/>
  <c r="S1315"/>
  <c r="V1315" s="1"/>
  <c r="Q1316"/>
  <c r="R1117"/>
  <c r="R1387"/>
  <c r="R1294"/>
  <c r="R21"/>
  <c r="R24"/>
  <c r="C18"/>
  <c r="X53"/>
  <c r="S53"/>
  <c r="V53" s="1"/>
  <c r="C34"/>
  <c r="X80"/>
  <c r="R82"/>
  <c r="R89"/>
  <c r="R109"/>
  <c r="R116"/>
  <c r="R103"/>
  <c r="C155"/>
  <c r="R151"/>
  <c r="C174"/>
  <c r="R158"/>
  <c r="Q113"/>
  <c r="R211"/>
  <c r="C193"/>
  <c r="X233"/>
  <c r="C202"/>
  <c r="Q203" s="1"/>
  <c r="Q251"/>
  <c r="X184"/>
  <c r="C226"/>
  <c r="S225" s="1"/>
  <c r="V225" s="1"/>
  <c r="R278"/>
  <c r="R313"/>
  <c r="R307"/>
  <c r="Q300"/>
  <c r="R332"/>
  <c r="R347"/>
  <c r="C323"/>
  <c r="C371"/>
  <c r="R431"/>
  <c r="C396"/>
  <c r="R372"/>
  <c r="C382"/>
  <c r="Q383" s="1"/>
  <c r="R420"/>
  <c r="Q450"/>
  <c r="R450"/>
  <c r="R478"/>
  <c r="Q478"/>
  <c r="R509"/>
  <c r="R473"/>
  <c r="R624"/>
  <c r="Q667"/>
  <c r="R667"/>
  <c r="R546"/>
  <c r="R789"/>
  <c r="R821"/>
  <c r="R754"/>
  <c r="X1207"/>
  <c r="R1175"/>
  <c r="X1468"/>
  <c r="R1278"/>
  <c r="R35"/>
  <c r="R59"/>
  <c r="X102"/>
  <c r="R88"/>
  <c r="Q88"/>
  <c r="X163"/>
  <c r="R160"/>
  <c r="R196"/>
  <c r="R215"/>
  <c r="R198"/>
  <c r="R179"/>
  <c r="X264"/>
  <c r="R323"/>
  <c r="R324"/>
  <c r="R340"/>
  <c r="R327"/>
  <c r="R329"/>
  <c r="R341"/>
  <c r="Q341"/>
  <c r="R403"/>
  <c r="S383"/>
  <c r="V383" s="1"/>
  <c r="R428"/>
  <c r="R448"/>
  <c r="R592"/>
  <c r="X666"/>
  <c r="S666"/>
  <c r="V666" s="1"/>
  <c r="R647"/>
  <c r="X756"/>
  <c r="R805"/>
  <c r="R864"/>
  <c r="R792"/>
  <c r="R869"/>
  <c r="X979"/>
  <c r="Q980"/>
  <c r="X1151"/>
  <c r="S1151"/>
  <c r="V1151" s="1"/>
  <c r="X1215"/>
  <c r="R1077"/>
  <c r="R1244"/>
  <c r="X1259"/>
  <c r="S1259"/>
  <c r="V1259" s="1"/>
  <c r="Q1259"/>
  <c r="R1395"/>
  <c r="R1334"/>
  <c r="Q29"/>
  <c r="R29"/>
  <c r="X28"/>
  <c r="S28"/>
  <c r="V28" s="1"/>
  <c r="S30"/>
  <c r="V30" s="1"/>
  <c r="X5"/>
  <c r="S5"/>
  <c r="V5" s="1"/>
  <c r="C91"/>
  <c r="R91"/>
  <c r="X124"/>
  <c r="S143"/>
  <c r="V143" s="1"/>
  <c r="X143"/>
  <c r="S135"/>
  <c r="V135" s="1"/>
  <c r="X135"/>
  <c r="S148"/>
  <c r="V148" s="1"/>
  <c r="C189"/>
  <c r="S179"/>
  <c r="V179" s="1"/>
  <c r="X179"/>
  <c r="R203"/>
  <c r="X180"/>
  <c r="C213"/>
  <c r="X207"/>
  <c r="R236"/>
  <c r="C178"/>
  <c r="Q179" s="1"/>
  <c r="X232"/>
  <c r="S232"/>
  <c r="V232" s="1"/>
  <c r="R245"/>
  <c r="R289"/>
  <c r="R315"/>
  <c r="S342"/>
  <c r="V342" s="1"/>
  <c r="Q274"/>
  <c r="R336"/>
  <c r="X410"/>
  <c r="S409"/>
  <c r="V409" s="1"/>
  <c r="R404"/>
  <c r="R439"/>
  <c r="C487"/>
  <c r="X544"/>
  <c r="R493"/>
  <c r="C596"/>
  <c r="R544"/>
  <c r="C580"/>
  <c r="S673"/>
  <c r="V673" s="1"/>
  <c r="X673"/>
  <c r="R734"/>
  <c r="R651"/>
  <c r="R656"/>
  <c r="X763"/>
  <c r="X764"/>
  <c r="Q764"/>
  <c r="X986"/>
  <c r="X1018"/>
  <c r="X1159"/>
  <c r="X1223"/>
  <c r="R1101"/>
  <c r="R1159"/>
  <c r="X1260"/>
  <c r="Q1260"/>
  <c r="S1476"/>
  <c r="V1476" s="1"/>
  <c r="Q1477"/>
  <c r="X1480"/>
  <c r="S1479"/>
  <c r="V1479" s="1"/>
  <c r="R52"/>
  <c r="R45"/>
  <c r="R61"/>
  <c r="X93"/>
  <c r="S93"/>
  <c r="V93" s="1"/>
  <c r="Q94"/>
  <c r="R72"/>
  <c r="X92"/>
  <c r="S92"/>
  <c r="V92" s="1"/>
  <c r="R107"/>
  <c r="R128"/>
  <c r="R127"/>
  <c r="R112"/>
  <c r="R146"/>
  <c r="X167"/>
  <c r="R144"/>
  <c r="Q144"/>
  <c r="S151"/>
  <c r="V151" s="1"/>
  <c r="X151"/>
  <c r="R194"/>
  <c r="R227"/>
  <c r="Q180"/>
  <c r="C185"/>
  <c r="R186"/>
  <c r="R195"/>
  <c r="X203"/>
  <c r="Q138"/>
  <c r="C217"/>
  <c r="Q233"/>
  <c r="C262"/>
  <c r="R246"/>
  <c r="C229"/>
  <c r="C272"/>
  <c r="R344"/>
  <c r="R311"/>
  <c r="C355"/>
  <c r="R423"/>
  <c r="R399"/>
  <c r="R388"/>
  <c r="Q385"/>
  <c r="C390"/>
  <c r="Q391" s="1"/>
  <c r="R407"/>
  <c r="S473"/>
  <c r="V473" s="1"/>
  <c r="X473"/>
  <c r="R506"/>
  <c r="R474"/>
  <c r="Q474"/>
  <c r="R607"/>
  <c r="X674"/>
  <c r="S674"/>
  <c r="V674" s="1"/>
  <c r="Q674"/>
  <c r="R616"/>
  <c r="R615"/>
  <c r="R811"/>
  <c r="R966"/>
  <c r="X1167"/>
  <c r="R1248"/>
  <c r="R1199"/>
  <c r="R641"/>
  <c r="X567"/>
  <c r="R596"/>
  <c r="R644"/>
  <c r="R648"/>
  <c r="R572"/>
  <c r="X583"/>
  <c r="R739"/>
  <c r="Q739"/>
  <c r="X628"/>
  <c r="X678"/>
  <c r="R763"/>
  <c r="X700"/>
  <c r="S699"/>
  <c r="V699" s="1"/>
  <c r="X724"/>
  <c r="S723"/>
  <c r="V723" s="1"/>
  <c r="R681"/>
  <c r="R706"/>
  <c r="R689"/>
  <c r="R762"/>
  <c r="R812"/>
  <c r="R730"/>
  <c r="R768"/>
  <c r="X841"/>
  <c r="R877"/>
  <c r="R872"/>
  <c r="R926"/>
  <c r="R906"/>
  <c r="Q992"/>
  <c r="R992"/>
  <c r="R937"/>
  <c r="R950"/>
  <c r="R901"/>
  <c r="X961"/>
  <c r="S961"/>
  <c r="V961" s="1"/>
  <c r="R1119"/>
  <c r="R953"/>
  <c r="X993"/>
  <c r="S992"/>
  <c r="V992" s="1"/>
  <c r="R1046"/>
  <c r="R1048"/>
  <c r="R1028"/>
  <c r="R1022"/>
  <c r="X1152"/>
  <c r="S1152"/>
  <c r="V1152" s="1"/>
  <c r="Q1153"/>
  <c r="R1179"/>
  <c r="R1197"/>
  <c r="R1109"/>
  <c r="S1146"/>
  <c r="V1146" s="1"/>
  <c r="X1146"/>
  <c r="S1145"/>
  <c r="V1145" s="1"/>
  <c r="R1188"/>
  <c r="X1184"/>
  <c r="S1184"/>
  <c r="V1184" s="1"/>
  <c r="R1207"/>
  <c r="R1217"/>
  <c r="R1314"/>
  <c r="R1220"/>
  <c r="R1275"/>
  <c r="S1305"/>
  <c r="V1305" s="1"/>
  <c r="X1305"/>
  <c r="R1355"/>
  <c r="R1341"/>
  <c r="R1383"/>
  <c r="R1445"/>
  <c r="X1405"/>
  <c r="R1402"/>
  <c r="R1414"/>
  <c r="R1333"/>
  <c r="R1326"/>
  <c r="R1411"/>
  <c r="R1366"/>
  <c r="Q1384"/>
  <c r="R1384"/>
  <c r="R1434"/>
  <c r="Q1360"/>
  <c r="R454"/>
  <c r="R472"/>
  <c r="R523"/>
  <c r="R494"/>
  <c r="R550"/>
  <c r="R600"/>
  <c r="R490"/>
  <c r="Q490"/>
  <c r="R512"/>
  <c r="Q628"/>
  <c r="R628"/>
  <c r="Q675"/>
  <c r="R675"/>
  <c r="R583"/>
  <c r="X600"/>
  <c r="R599"/>
  <c r="R580"/>
  <c r="C598"/>
  <c r="R556"/>
  <c r="C618"/>
  <c r="S722"/>
  <c r="V722" s="1"/>
  <c r="X722"/>
  <c r="R702"/>
  <c r="R757"/>
  <c r="S714"/>
  <c r="V714" s="1"/>
  <c r="S713"/>
  <c r="V713" s="1"/>
  <c r="X714"/>
  <c r="X668"/>
  <c r="S667"/>
  <c r="V667" s="1"/>
  <c r="S773"/>
  <c r="V773" s="1"/>
  <c r="R715"/>
  <c r="Q715"/>
  <c r="C753"/>
  <c r="C785"/>
  <c r="R771"/>
  <c r="R874"/>
  <c r="C839"/>
  <c r="C860"/>
  <c r="Q861" s="1"/>
  <c r="R928"/>
  <c r="R1000"/>
  <c r="R781"/>
  <c r="R845"/>
  <c r="X977"/>
  <c r="R1061"/>
  <c r="R1087"/>
  <c r="R1127"/>
  <c r="C1058"/>
  <c r="Q1059" s="1"/>
  <c r="C1074"/>
  <c r="S976"/>
  <c r="V976" s="1"/>
  <c r="X1015"/>
  <c r="S1015"/>
  <c r="V1015" s="1"/>
  <c r="X1051"/>
  <c r="X1091"/>
  <c r="R1232"/>
  <c r="S1258"/>
  <c r="V1258" s="1"/>
  <c r="X1258"/>
  <c r="X1176"/>
  <c r="S1176"/>
  <c r="V1176" s="1"/>
  <c r="Q1177"/>
  <c r="R1156"/>
  <c r="X1120"/>
  <c r="Q1185"/>
  <c r="R1228"/>
  <c r="R1322"/>
  <c r="R1299"/>
  <c r="S1322"/>
  <c r="V1322" s="1"/>
  <c r="X1322"/>
  <c r="R1347"/>
  <c r="C1377"/>
  <c r="X1279"/>
  <c r="X1295"/>
  <c r="S1295"/>
  <c r="V1295" s="1"/>
  <c r="X1351"/>
  <c r="S1351"/>
  <c r="V1351" s="1"/>
  <c r="R1453"/>
  <c r="X1403"/>
  <c r="R1423"/>
  <c r="R1487"/>
  <c r="R1277"/>
  <c r="C1369"/>
  <c r="C1401"/>
  <c r="R1439"/>
  <c r="Q1296"/>
  <c r="R1318"/>
  <c r="S1383"/>
  <c r="V1383" s="1"/>
  <c r="X1383"/>
  <c r="C1393"/>
  <c r="Q1336"/>
  <c r="X435"/>
  <c r="C428"/>
  <c r="C339"/>
  <c r="X385"/>
  <c r="S385"/>
  <c r="V385" s="1"/>
  <c r="R436"/>
  <c r="R457"/>
  <c r="R462"/>
  <c r="R526"/>
  <c r="X450"/>
  <c r="C455"/>
  <c r="R549"/>
  <c r="C463"/>
  <c r="R552"/>
  <c r="R608"/>
  <c r="C471"/>
  <c r="R620"/>
  <c r="C630"/>
  <c r="R683"/>
  <c r="C555"/>
  <c r="X535"/>
  <c r="R652"/>
  <c r="S627"/>
  <c r="V627" s="1"/>
  <c r="R729"/>
  <c r="C688"/>
  <c r="S716"/>
  <c r="V716" s="1"/>
  <c r="S715"/>
  <c r="V715" s="1"/>
  <c r="X716"/>
  <c r="C635"/>
  <c r="Q636" s="1"/>
  <c r="Q716"/>
  <c r="R786"/>
  <c r="C740"/>
  <c r="C811"/>
  <c r="C827"/>
  <c r="R820"/>
  <c r="R784"/>
  <c r="X813"/>
  <c r="S929"/>
  <c r="V929" s="1"/>
  <c r="X929"/>
  <c r="C817"/>
  <c r="C847"/>
  <c r="C855"/>
  <c r="C876"/>
  <c r="Q877" s="1"/>
  <c r="Q1008"/>
  <c r="R1008"/>
  <c r="C816"/>
  <c r="C905"/>
  <c r="C836"/>
  <c r="S837"/>
  <c r="V837" s="1"/>
  <c r="C900"/>
  <c r="Q901" s="1"/>
  <c r="C925"/>
  <c r="R1062"/>
  <c r="R1135"/>
  <c r="C1037"/>
  <c r="Q1060"/>
  <c r="R1060"/>
  <c r="X985"/>
  <c r="S985"/>
  <c r="V985" s="1"/>
  <c r="C1182"/>
  <c r="Q1120"/>
  <c r="C1158"/>
  <c r="C1190"/>
  <c r="X1192"/>
  <c r="R1231"/>
  <c r="X1262"/>
  <c r="S1262"/>
  <c r="V1262" s="1"/>
  <c r="R1330"/>
  <c r="C1231"/>
  <c r="Q1323"/>
  <c r="R1323"/>
  <c r="R1367"/>
  <c r="C1389"/>
  <c r="C1420"/>
  <c r="C1345"/>
  <c r="S1257"/>
  <c r="V1257" s="1"/>
  <c r="R1285"/>
  <c r="R1495"/>
  <c r="Q1154"/>
  <c r="R1427"/>
  <c r="R1368"/>
  <c r="R1407"/>
  <c r="R1482"/>
  <c r="R458"/>
  <c r="R497"/>
  <c r="R541"/>
  <c r="R464"/>
  <c r="C480"/>
  <c r="R542"/>
  <c r="X451"/>
  <c r="R482"/>
  <c r="R498"/>
  <c r="S442"/>
  <c r="V442" s="1"/>
  <c r="X442"/>
  <c r="R469"/>
  <c r="R534"/>
  <c r="C464"/>
  <c r="C590"/>
  <c r="R621"/>
  <c r="Q621"/>
  <c r="C634"/>
  <c r="R691"/>
  <c r="C513"/>
  <c r="C574"/>
  <c r="R653"/>
  <c r="Q653"/>
  <c r="R746"/>
  <c r="R711"/>
  <c r="R699"/>
  <c r="R717"/>
  <c r="R795"/>
  <c r="S721"/>
  <c r="V721" s="1"/>
  <c r="R813"/>
  <c r="R800"/>
  <c r="R779"/>
  <c r="R826"/>
  <c r="R850"/>
  <c r="R882"/>
  <c r="C807"/>
  <c r="C828"/>
  <c r="Q829" s="1"/>
  <c r="S840"/>
  <c r="V840" s="1"/>
  <c r="X941"/>
  <c r="X848"/>
  <c r="R933"/>
  <c r="R880"/>
  <c r="R1016"/>
  <c r="R837"/>
  <c r="C863"/>
  <c r="Q714"/>
  <c r="R832"/>
  <c r="R840"/>
  <c r="R909"/>
  <c r="R941"/>
  <c r="R904"/>
  <c r="C927"/>
  <c r="S920"/>
  <c r="V920" s="1"/>
  <c r="C997"/>
  <c r="C989"/>
  <c r="R1051"/>
  <c r="R1095"/>
  <c r="Q1012"/>
  <c r="R1012"/>
  <c r="R998"/>
  <c r="S1039"/>
  <c r="V1039" s="1"/>
  <c r="S1038"/>
  <c r="V1038" s="1"/>
  <c r="X1039"/>
  <c r="R974"/>
  <c r="X1031"/>
  <c r="S1031"/>
  <c r="V1031" s="1"/>
  <c r="R1059"/>
  <c r="R1211"/>
  <c r="R1133"/>
  <c r="R1274"/>
  <c r="S1081"/>
  <c r="V1081" s="1"/>
  <c r="X1081"/>
  <c r="R1172"/>
  <c r="R1204"/>
  <c r="R1283"/>
  <c r="S1306"/>
  <c r="V1306" s="1"/>
  <c r="R1191"/>
  <c r="Q1146"/>
  <c r="R1421"/>
  <c r="R1342"/>
  <c r="X1359"/>
  <c r="S1359"/>
  <c r="V1359" s="1"/>
  <c r="Q1359"/>
  <c r="X1387"/>
  <c r="R1447"/>
  <c r="R1293"/>
  <c r="R1350"/>
  <c r="R1413"/>
  <c r="R1302"/>
  <c r="R1426"/>
  <c r="R1346"/>
  <c r="R1394"/>
  <c r="R1442"/>
  <c r="X1465"/>
  <c r="Q1352"/>
  <c r="C411"/>
  <c r="X399"/>
  <c r="S399"/>
  <c r="V399" s="1"/>
  <c r="R466"/>
  <c r="Q466"/>
  <c r="C472"/>
  <c r="X498"/>
  <c r="S498"/>
  <c r="V498" s="1"/>
  <c r="X467"/>
  <c r="S467"/>
  <c r="V467" s="1"/>
  <c r="X483"/>
  <c r="S483"/>
  <c r="V483" s="1"/>
  <c r="R536"/>
  <c r="Q536"/>
  <c r="R560"/>
  <c r="S591"/>
  <c r="V591" s="1"/>
  <c r="X622"/>
  <c r="R632"/>
  <c r="R605"/>
  <c r="C548"/>
  <c r="R698"/>
  <c r="R747"/>
  <c r="S718"/>
  <c r="V718" s="1"/>
  <c r="X718"/>
  <c r="R737"/>
  <c r="Q737"/>
  <c r="R765"/>
  <c r="Q622"/>
  <c r="R796"/>
  <c r="C702"/>
  <c r="S742"/>
  <c r="V742" s="1"/>
  <c r="X742"/>
  <c r="C777"/>
  <c r="R828"/>
  <c r="X857"/>
  <c r="C804"/>
  <c r="X853"/>
  <c r="S853"/>
  <c r="V853" s="1"/>
  <c r="C917"/>
  <c r="C823"/>
  <c r="R916"/>
  <c r="R960"/>
  <c r="R1024"/>
  <c r="Q1024"/>
  <c r="C809"/>
  <c r="C887"/>
  <c r="C852"/>
  <c r="R905"/>
  <c r="C1029"/>
  <c r="R1069"/>
  <c r="Q993"/>
  <c r="C1021"/>
  <c r="S1059"/>
  <c r="V1059" s="1"/>
  <c r="X1059"/>
  <c r="S1014"/>
  <c r="V1014" s="1"/>
  <c r="R1068"/>
  <c r="C1005"/>
  <c r="R1067"/>
  <c r="X1380"/>
  <c r="C1166"/>
  <c r="C1239"/>
  <c r="C1234"/>
  <c r="R1282"/>
  <c r="S1236"/>
  <c r="V1236" s="1"/>
  <c r="X1236"/>
  <c r="C1142"/>
  <c r="C1269"/>
  <c r="C1285"/>
  <c r="C1301"/>
  <c r="S1300" s="1"/>
  <c r="V1300" s="1"/>
  <c r="C1317"/>
  <c r="Q1318" s="1"/>
  <c r="C1333"/>
  <c r="C1373"/>
  <c r="R1422"/>
  <c r="R1461"/>
  <c r="R1370"/>
  <c r="R1390"/>
  <c r="R1301"/>
  <c r="C1454"/>
  <c r="Q1455" s="1"/>
  <c r="R1503"/>
  <c r="C1341"/>
  <c r="Q1342" s="1"/>
  <c r="S1397"/>
  <c r="V1397" s="1"/>
  <c r="X1397"/>
  <c r="C1349"/>
  <c r="R1405"/>
  <c r="S1395"/>
  <c r="V1395" s="1"/>
  <c r="X1395"/>
  <c r="R1466"/>
  <c r="X1489"/>
  <c r="X1491"/>
  <c r="R568"/>
  <c r="R456"/>
  <c r="R559"/>
  <c r="R588"/>
  <c r="S652"/>
  <c r="V652" s="1"/>
  <c r="X652"/>
  <c r="R625"/>
  <c r="Q625"/>
  <c r="X553"/>
  <c r="X592"/>
  <c r="R657"/>
  <c r="R564"/>
  <c r="C603"/>
  <c r="R660"/>
  <c r="X676"/>
  <c r="S676"/>
  <c r="V676" s="1"/>
  <c r="S675"/>
  <c r="V675" s="1"/>
  <c r="R726"/>
  <c r="S624"/>
  <c r="V624" s="1"/>
  <c r="X624"/>
  <c r="R742"/>
  <c r="R665"/>
  <c r="R722"/>
  <c r="R735"/>
  <c r="X757"/>
  <c r="R770"/>
  <c r="R794"/>
  <c r="X789"/>
  <c r="S829"/>
  <c r="V829" s="1"/>
  <c r="X829"/>
  <c r="Q858"/>
  <c r="R858"/>
  <c r="R890"/>
  <c r="X911"/>
  <c r="R819"/>
  <c r="R885"/>
  <c r="X830"/>
  <c r="S830"/>
  <c r="V830" s="1"/>
  <c r="Q968"/>
  <c r="R968"/>
  <c r="R945"/>
  <c r="R861"/>
  <c r="X888"/>
  <c r="R856"/>
  <c r="S971"/>
  <c r="V971" s="1"/>
  <c r="X971"/>
  <c r="R982"/>
  <c r="R1036"/>
  <c r="R1070"/>
  <c r="X1067"/>
  <c r="R1103"/>
  <c r="R1075"/>
  <c r="R1030"/>
  <c r="X1131"/>
  <c r="R1165"/>
  <c r="R1132"/>
  <c r="R1205"/>
  <c r="Q972"/>
  <c r="R1264"/>
  <c r="R1331"/>
  <c r="Q1258"/>
  <c r="X1319"/>
  <c r="S1319"/>
  <c r="V1319" s="1"/>
  <c r="X1335"/>
  <c r="S1335"/>
  <c r="V1335" s="1"/>
  <c r="Q1397"/>
  <c r="R1397"/>
  <c r="Q1184"/>
  <c r="R1392"/>
  <c r="R1455"/>
  <c r="R1309"/>
  <c r="Q1263"/>
  <c r="R1263"/>
  <c r="R1286"/>
  <c r="R1338"/>
  <c r="R1408"/>
  <c r="R1431"/>
  <c r="R1257"/>
  <c r="Q1257"/>
  <c r="R1378"/>
  <c r="Q1398"/>
  <c r="R1398"/>
  <c r="X1423"/>
  <c r="S1423"/>
  <c r="V1423" s="1"/>
  <c r="R1490"/>
  <c r="X1467"/>
  <c r="S1382"/>
  <c r="V1382" s="1"/>
  <c r="R424"/>
  <c r="C387"/>
  <c r="R418"/>
  <c r="S359"/>
  <c r="V359" s="1"/>
  <c r="X359"/>
  <c r="R380"/>
  <c r="C403"/>
  <c r="S360"/>
  <c r="V360" s="1"/>
  <c r="X360"/>
  <c r="Q410"/>
  <c r="R410"/>
  <c r="R442"/>
  <c r="C406"/>
  <c r="Q407" s="1"/>
  <c r="R481"/>
  <c r="R489"/>
  <c r="S443"/>
  <c r="V443" s="1"/>
  <c r="X443"/>
  <c r="C504"/>
  <c r="R539"/>
  <c r="R520"/>
  <c r="R576"/>
  <c r="C447"/>
  <c r="S626"/>
  <c r="V626" s="1"/>
  <c r="C611"/>
  <c r="R636"/>
  <c r="S620"/>
  <c r="V620" s="1"/>
  <c r="X620"/>
  <c r="C614"/>
  <c r="X658"/>
  <c r="S536"/>
  <c r="V536" s="1"/>
  <c r="X536"/>
  <c r="R604"/>
  <c r="C640"/>
  <c r="Q641" s="1"/>
  <c r="S677"/>
  <c r="V677" s="1"/>
  <c r="X677"/>
  <c r="Q677"/>
  <c r="Q700"/>
  <c r="C680"/>
  <c r="Q681" s="1"/>
  <c r="C696"/>
  <c r="R721"/>
  <c r="Q676"/>
  <c r="X728"/>
  <c r="S727"/>
  <c r="V727" s="1"/>
  <c r="X749"/>
  <c r="R778"/>
  <c r="C819"/>
  <c r="R829"/>
  <c r="R804"/>
  <c r="C791"/>
  <c r="X821"/>
  <c r="C799"/>
  <c r="Q800" s="1"/>
  <c r="R925"/>
  <c r="C879"/>
  <c r="Q880" s="1"/>
  <c r="R929"/>
  <c r="R946"/>
  <c r="C825"/>
  <c r="R934"/>
  <c r="C1050"/>
  <c r="C965"/>
  <c r="X1024"/>
  <c r="Q1081"/>
  <c r="X1105"/>
  <c r="X1138"/>
  <c r="R1212"/>
  <c r="X1396"/>
  <c r="S1396"/>
  <c r="V1396" s="1"/>
  <c r="Q1147"/>
  <c r="X1252"/>
  <c r="Q1152"/>
  <c r="R1149"/>
  <c r="C1214"/>
  <c r="Q1215" s="1"/>
  <c r="R1298"/>
  <c r="S1212"/>
  <c r="V1212" s="1"/>
  <c r="X1212"/>
  <c r="X1242"/>
  <c r="R1291"/>
  <c r="Q1176"/>
  <c r="C1354"/>
  <c r="Q1380"/>
  <c r="R1399"/>
  <c r="Q1131"/>
  <c r="R1374"/>
  <c r="C1394"/>
  <c r="C1412"/>
  <c r="R1317"/>
  <c r="R1354"/>
  <c r="R1418"/>
  <c r="Q1320"/>
  <c r="C1353"/>
  <c r="C1357"/>
  <c r="C1409"/>
  <c r="S1379"/>
  <c r="V1379" s="1"/>
  <c r="X1379"/>
  <c r="R1450"/>
  <c r="X436"/>
  <c r="R502"/>
  <c r="R513"/>
  <c r="S489"/>
  <c r="V489" s="1"/>
  <c r="X489"/>
  <c r="R522"/>
  <c r="R584"/>
  <c r="R517"/>
  <c r="R637"/>
  <c r="C566"/>
  <c r="R640"/>
  <c r="X520"/>
  <c r="C582"/>
  <c r="Q583" s="1"/>
  <c r="X608"/>
  <c r="Q738"/>
  <c r="R738"/>
  <c r="C672"/>
  <c r="R755"/>
  <c r="S686"/>
  <c r="V686" s="1"/>
  <c r="X686"/>
  <c r="R723"/>
  <c r="Q723"/>
  <c r="R773"/>
  <c r="X657"/>
  <c r="S657"/>
  <c r="V657" s="1"/>
  <c r="R705"/>
  <c r="C644"/>
  <c r="S643" s="1"/>
  <c r="V643" s="1"/>
  <c r="R810"/>
  <c r="Q834"/>
  <c r="R834"/>
  <c r="R866"/>
  <c r="Q724"/>
  <c r="C778"/>
  <c r="X901"/>
  <c r="X921"/>
  <c r="X880"/>
  <c r="Q728"/>
  <c r="C775"/>
  <c r="Q921"/>
  <c r="R921"/>
  <c r="Q961"/>
  <c r="C1057"/>
  <c r="C957"/>
  <c r="R1054"/>
  <c r="R1014"/>
  <c r="R1079"/>
  <c r="R1111"/>
  <c r="C981"/>
  <c r="R1038"/>
  <c r="S960"/>
  <c r="V960" s="1"/>
  <c r="R1040"/>
  <c r="Q1040"/>
  <c r="C1150"/>
  <c r="Q1151" s="1"/>
  <c r="R1148"/>
  <c r="R1187"/>
  <c r="Q1187"/>
  <c r="S1220"/>
  <c r="V1220" s="1"/>
  <c r="X1220"/>
  <c r="X1256"/>
  <c r="C1116"/>
  <c r="R1215"/>
  <c r="S1113"/>
  <c r="V1113" s="1"/>
  <c r="X1113"/>
  <c r="R1315"/>
  <c r="R1381"/>
  <c r="R1437"/>
  <c r="R1376"/>
  <c r="R1479"/>
  <c r="Q1242"/>
  <c r="R1325"/>
  <c r="R1365"/>
  <c r="R1471"/>
  <c r="R1362"/>
  <c r="R1382"/>
  <c r="C1402"/>
  <c r="R1432"/>
  <c r="R1474"/>
  <c r="B4" i="14"/>
  <c r="D4" s="1"/>
  <c r="I4"/>
  <c r="J4"/>
  <c r="P4"/>
  <c r="X4"/>
  <c r="B5"/>
  <c r="I5"/>
  <c r="J5"/>
  <c r="K5"/>
  <c r="P5" s="1"/>
  <c r="X5"/>
  <c r="B6"/>
  <c r="I6"/>
  <c r="J6"/>
  <c r="K6"/>
  <c r="P6" s="1"/>
  <c r="X6"/>
  <c r="B7"/>
  <c r="I7"/>
  <c r="J7"/>
  <c r="K7"/>
  <c r="P7" s="1"/>
  <c r="X7"/>
  <c r="B8"/>
  <c r="I8"/>
  <c r="J8"/>
  <c r="K8"/>
  <c r="P8" s="1"/>
  <c r="X8"/>
  <c r="B9"/>
  <c r="I9"/>
  <c r="J9"/>
  <c r="K9"/>
  <c r="P9" s="1"/>
  <c r="X9"/>
  <c r="B10"/>
  <c r="I10"/>
  <c r="J10"/>
  <c r="K10"/>
  <c r="P10" s="1"/>
  <c r="X10"/>
  <c r="B11"/>
  <c r="G11" s="1"/>
  <c r="I11"/>
  <c r="J11"/>
  <c r="K11"/>
  <c r="P11" s="1"/>
  <c r="X11"/>
  <c r="B12"/>
  <c r="G12" s="1"/>
  <c r="I12"/>
  <c r="J12"/>
  <c r="K12"/>
  <c r="P12" s="1"/>
  <c r="X12"/>
  <c r="B13"/>
  <c r="G13" s="1"/>
  <c r="I13"/>
  <c r="J13"/>
  <c r="K13"/>
  <c r="P13" s="1"/>
  <c r="X13"/>
  <c r="B14"/>
  <c r="G14" s="1"/>
  <c r="I14"/>
  <c r="J14"/>
  <c r="K14"/>
  <c r="P14" s="1"/>
  <c r="X14"/>
  <c r="B15"/>
  <c r="G15" s="1"/>
  <c r="I15"/>
  <c r="J15"/>
  <c r="K15"/>
  <c r="P15" s="1"/>
  <c r="X15"/>
  <c r="B16"/>
  <c r="G16" s="1"/>
  <c r="I16"/>
  <c r="J16"/>
  <c r="K16"/>
  <c r="P16" s="1"/>
  <c r="X16"/>
  <c r="B17"/>
  <c r="I17"/>
  <c r="J17"/>
  <c r="K17"/>
  <c r="P17" s="1"/>
  <c r="X17"/>
  <c r="B18"/>
  <c r="G18" s="1"/>
  <c r="I18"/>
  <c r="J18"/>
  <c r="K18"/>
  <c r="P18" s="1"/>
  <c r="X18"/>
  <c r="B19"/>
  <c r="G19" s="1"/>
  <c r="I19"/>
  <c r="J19"/>
  <c r="K19"/>
  <c r="P19" s="1"/>
  <c r="X19"/>
  <c r="B20"/>
  <c r="G20" s="1"/>
  <c r="I20"/>
  <c r="J20"/>
  <c r="K20"/>
  <c r="P20" s="1"/>
  <c r="X20"/>
  <c r="B21"/>
  <c r="G21" s="1"/>
  <c r="I21"/>
  <c r="J21"/>
  <c r="K21"/>
  <c r="P21" s="1"/>
  <c r="X21"/>
  <c r="B22"/>
  <c r="G22" s="1"/>
  <c r="I22"/>
  <c r="J22"/>
  <c r="K22"/>
  <c r="P22" s="1"/>
  <c r="X22"/>
  <c r="B23"/>
  <c r="G23" s="1"/>
  <c r="I23"/>
  <c r="J23"/>
  <c r="K23"/>
  <c r="P23" s="1"/>
  <c r="X23"/>
  <c r="B24"/>
  <c r="G24" s="1"/>
  <c r="I24"/>
  <c r="J24"/>
  <c r="K24"/>
  <c r="P24" s="1"/>
  <c r="X24"/>
  <c r="B25"/>
  <c r="I25"/>
  <c r="J25"/>
  <c r="K25"/>
  <c r="P25" s="1"/>
  <c r="X25"/>
  <c r="B26"/>
  <c r="G26" s="1"/>
  <c r="I26"/>
  <c r="J26"/>
  <c r="K26"/>
  <c r="P26" s="1"/>
  <c r="X26"/>
  <c r="B27"/>
  <c r="G27" s="1"/>
  <c r="I27"/>
  <c r="J27"/>
  <c r="K27"/>
  <c r="P27" s="1"/>
  <c r="X27"/>
  <c r="B28"/>
  <c r="G28" s="1"/>
  <c r="I28"/>
  <c r="J28"/>
  <c r="K28"/>
  <c r="P28" s="1"/>
  <c r="X28"/>
  <c r="B29"/>
  <c r="G29" s="1"/>
  <c r="I29"/>
  <c r="J29"/>
  <c r="K29"/>
  <c r="P29" s="1"/>
  <c r="X29"/>
  <c r="B30"/>
  <c r="G30" s="1"/>
  <c r="I30"/>
  <c r="J30"/>
  <c r="K30"/>
  <c r="P30" s="1"/>
  <c r="X30"/>
  <c r="B31"/>
  <c r="I31"/>
  <c r="J31"/>
  <c r="K31"/>
  <c r="P31" s="1"/>
  <c r="X31"/>
  <c r="B32"/>
  <c r="G32" s="1"/>
  <c r="I32"/>
  <c r="J32"/>
  <c r="K32"/>
  <c r="P32" s="1"/>
  <c r="X32"/>
  <c r="B33"/>
  <c r="G33" s="1"/>
  <c r="I33"/>
  <c r="J33"/>
  <c r="K33"/>
  <c r="P33" s="1"/>
  <c r="X33"/>
  <c r="B34"/>
  <c r="G34" s="1"/>
  <c r="I34"/>
  <c r="J34"/>
  <c r="K34"/>
  <c r="P34" s="1"/>
  <c r="X34"/>
  <c r="B35"/>
  <c r="I35"/>
  <c r="J35"/>
  <c r="K35"/>
  <c r="P35" s="1"/>
  <c r="X35"/>
  <c r="B36"/>
  <c r="G36" s="1"/>
  <c r="I36"/>
  <c r="J36"/>
  <c r="K36"/>
  <c r="P36" s="1"/>
  <c r="X36"/>
  <c r="B37"/>
  <c r="G37" s="1"/>
  <c r="I37"/>
  <c r="J37"/>
  <c r="K37"/>
  <c r="P37" s="1"/>
  <c r="X37"/>
  <c r="B38"/>
  <c r="G38" s="1"/>
  <c r="I38"/>
  <c r="J38"/>
  <c r="K38"/>
  <c r="P38" s="1"/>
  <c r="X38"/>
  <c r="B39"/>
  <c r="I39"/>
  <c r="J39"/>
  <c r="K39"/>
  <c r="P39" s="1"/>
  <c r="X39"/>
  <c r="B40"/>
  <c r="G40" s="1"/>
  <c r="I40"/>
  <c r="J40"/>
  <c r="K40"/>
  <c r="P40" s="1"/>
  <c r="X40"/>
  <c r="B41"/>
  <c r="G41" s="1"/>
  <c r="I41"/>
  <c r="J41"/>
  <c r="K41"/>
  <c r="P41" s="1"/>
  <c r="X41"/>
  <c r="B42"/>
  <c r="G42" s="1"/>
  <c r="I42"/>
  <c r="J42"/>
  <c r="K42"/>
  <c r="P42" s="1"/>
  <c r="X42"/>
  <c r="B43"/>
  <c r="I43"/>
  <c r="J43"/>
  <c r="K43"/>
  <c r="P43" s="1"/>
  <c r="X43"/>
  <c r="B44"/>
  <c r="G44" s="1"/>
  <c r="I44"/>
  <c r="J44"/>
  <c r="K44"/>
  <c r="P44" s="1"/>
  <c r="X44"/>
  <c r="B45"/>
  <c r="G45" s="1"/>
  <c r="I45"/>
  <c r="J45"/>
  <c r="K45"/>
  <c r="P45" s="1"/>
  <c r="X45"/>
  <c r="B46"/>
  <c r="G46" s="1"/>
  <c r="I46"/>
  <c r="J46"/>
  <c r="K46"/>
  <c r="P46" s="1"/>
  <c r="X46"/>
  <c r="B47"/>
  <c r="G47" s="1"/>
  <c r="I47"/>
  <c r="J47"/>
  <c r="K47"/>
  <c r="P47" s="1"/>
  <c r="X47"/>
  <c r="B48"/>
  <c r="G48" s="1"/>
  <c r="I48"/>
  <c r="J48"/>
  <c r="K48"/>
  <c r="P48" s="1"/>
  <c r="X48"/>
  <c r="B49"/>
  <c r="G49" s="1"/>
  <c r="I49"/>
  <c r="J49"/>
  <c r="K49"/>
  <c r="P49" s="1"/>
  <c r="X49"/>
  <c r="B50"/>
  <c r="G50" s="1"/>
  <c r="I50"/>
  <c r="J50"/>
  <c r="K50"/>
  <c r="P50" s="1"/>
  <c r="X50"/>
  <c r="B51"/>
  <c r="G51" s="1"/>
  <c r="I51"/>
  <c r="J51"/>
  <c r="K51"/>
  <c r="P51" s="1"/>
  <c r="X51"/>
  <c r="B52"/>
  <c r="G52" s="1"/>
  <c r="D52"/>
  <c r="E52"/>
  <c r="I52"/>
  <c r="J52"/>
  <c r="K52"/>
  <c r="P52" s="1"/>
  <c r="X52"/>
  <c r="B53"/>
  <c r="G53" s="1"/>
  <c r="I53"/>
  <c r="J53"/>
  <c r="K53"/>
  <c r="P53" s="1"/>
  <c r="X53"/>
  <c r="B54"/>
  <c r="G54" s="1"/>
  <c r="I54"/>
  <c r="J54"/>
  <c r="K54"/>
  <c r="P54" s="1"/>
  <c r="X54"/>
  <c r="B55"/>
  <c r="G55" s="1"/>
  <c r="I55"/>
  <c r="J55"/>
  <c r="K55"/>
  <c r="P55" s="1"/>
  <c r="X55"/>
  <c r="B56"/>
  <c r="G56" s="1"/>
  <c r="I56"/>
  <c r="J56"/>
  <c r="K56"/>
  <c r="P56" s="1"/>
  <c r="X56"/>
  <c r="B57"/>
  <c r="G57" s="1"/>
  <c r="I57"/>
  <c r="J57"/>
  <c r="K57"/>
  <c r="P57" s="1"/>
  <c r="X57"/>
  <c r="B58"/>
  <c r="G58" s="1"/>
  <c r="I58"/>
  <c r="J58"/>
  <c r="K58"/>
  <c r="P58" s="1"/>
  <c r="X58"/>
  <c r="B59"/>
  <c r="G59" s="1"/>
  <c r="I59"/>
  <c r="J59"/>
  <c r="K59"/>
  <c r="P59" s="1"/>
  <c r="X59"/>
  <c r="B60"/>
  <c r="G60" s="1"/>
  <c r="D60"/>
  <c r="E60"/>
  <c r="I60"/>
  <c r="J60"/>
  <c r="K60"/>
  <c r="P60" s="1"/>
  <c r="X60"/>
  <c r="B61"/>
  <c r="G61" s="1"/>
  <c r="I61"/>
  <c r="J61"/>
  <c r="K61"/>
  <c r="P61" s="1"/>
  <c r="X61"/>
  <c r="B62"/>
  <c r="G62" s="1"/>
  <c r="I62"/>
  <c r="J62"/>
  <c r="K62"/>
  <c r="P62" s="1"/>
  <c r="X62"/>
  <c r="B63"/>
  <c r="G63" s="1"/>
  <c r="I63"/>
  <c r="J63"/>
  <c r="K63"/>
  <c r="P63" s="1"/>
  <c r="X63"/>
  <c r="B64"/>
  <c r="G64" s="1"/>
  <c r="I64"/>
  <c r="J64"/>
  <c r="K64"/>
  <c r="P64" s="1"/>
  <c r="X64"/>
  <c r="B65"/>
  <c r="G65" s="1"/>
  <c r="I65"/>
  <c r="J65"/>
  <c r="K65"/>
  <c r="P65" s="1"/>
  <c r="X65"/>
  <c r="B66"/>
  <c r="G66" s="1"/>
  <c r="I66"/>
  <c r="J66"/>
  <c r="K66"/>
  <c r="P66" s="1"/>
  <c r="X66"/>
  <c r="B67"/>
  <c r="D67" s="1"/>
  <c r="I67"/>
  <c r="J67"/>
  <c r="K67"/>
  <c r="P67" s="1"/>
  <c r="X67"/>
  <c r="B68"/>
  <c r="D68" s="1"/>
  <c r="I68"/>
  <c r="J68"/>
  <c r="K68"/>
  <c r="P68" s="1"/>
  <c r="X68"/>
  <c r="B69"/>
  <c r="D69" s="1"/>
  <c r="I69"/>
  <c r="J69"/>
  <c r="K69"/>
  <c r="P69" s="1"/>
  <c r="X69"/>
  <c r="B70"/>
  <c r="D70" s="1"/>
  <c r="I70"/>
  <c r="J70"/>
  <c r="K70"/>
  <c r="P70" s="1"/>
  <c r="X70"/>
  <c r="B71"/>
  <c r="D71" s="1"/>
  <c r="I71"/>
  <c r="J71"/>
  <c r="K71"/>
  <c r="P71" s="1"/>
  <c r="X71"/>
  <c r="B72"/>
  <c r="D72" s="1"/>
  <c r="I72"/>
  <c r="J72"/>
  <c r="K72"/>
  <c r="P72" s="1"/>
  <c r="X72"/>
  <c r="B73"/>
  <c r="D73" s="1"/>
  <c r="I73"/>
  <c r="J73"/>
  <c r="K73"/>
  <c r="P73" s="1"/>
  <c r="X73"/>
  <c r="B74"/>
  <c r="D74" s="1"/>
  <c r="I74"/>
  <c r="J74"/>
  <c r="K74"/>
  <c r="P74" s="1"/>
  <c r="X74"/>
  <c r="B75"/>
  <c r="D75" s="1"/>
  <c r="I75"/>
  <c r="J75"/>
  <c r="K75"/>
  <c r="P75" s="1"/>
  <c r="X75"/>
  <c r="B76"/>
  <c r="D76" s="1"/>
  <c r="I76"/>
  <c r="J76"/>
  <c r="K76"/>
  <c r="P76" s="1"/>
  <c r="X76"/>
  <c r="B77"/>
  <c r="D77" s="1"/>
  <c r="I77"/>
  <c r="J77"/>
  <c r="K77"/>
  <c r="P77" s="1"/>
  <c r="X77"/>
  <c r="B78"/>
  <c r="D78" s="1"/>
  <c r="I78"/>
  <c r="J78"/>
  <c r="K78"/>
  <c r="P78" s="1"/>
  <c r="X78"/>
  <c r="B79"/>
  <c r="D79" s="1"/>
  <c r="I79"/>
  <c r="J79"/>
  <c r="K79"/>
  <c r="P79" s="1"/>
  <c r="X79"/>
  <c r="B80"/>
  <c r="D80" s="1"/>
  <c r="I80"/>
  <c r="J80"/>
  <c r="K80"/>
  <c r="P80" s="1"/>
  <c r="X80"/>
  <c r="B81"/>
  <c r="D81" s="1"/>
  <c r="I81"/>
  <c r="J81"/>
  <c r="K81"/>
  <c r="P81" s="1"/>
  <c r="X81"/>
  <c r="B82"/>
  <c r="D82" s="1"/>
  <c r="I82"/>
  <c r="J82"/>
  <c r="K82"/>
  <c r="P82" s="1"/>
  <c r="X82"/>
  <c r="B83"/>
  <c r="D83" s="1"/>
  <c r="I83"/>
  <c r="J83"/>
  <c r="K83"/>
  <c r="P83" s="1"/>
  <c r="X83"/>
  <c r="B84"/>
  <c r="D84" s="1"/>
  <c r="I84"/>
  <c r="J84"/>
  <c r="K84"/>
  <c r="P84" s="1"/>
  <c r="X84"/>
  <c r="B85"/>
  <c r="D85" s="1"/>
  <c r="I85"/>
  <c r="J85"/>
  <c r="K85"/>
  <c r="P85" s="1"/>
  <c r="X85"/>
  <c r="B86"/>
  <c r="D86" s="1"/>
  <c r="I86"/>
  <c r="J86"/>
  <c r="K86"/>
  <c r="P86" s="1"/>
  <c r="X86"/>
  <c r="B87"/>
  <c r="D87" s="1"/>
  <c r="I87"/>
  <c r="J87"/>
  <c r="K87"/>
  <c r="P87" s="1"/>
  <c r="X87"/>
  <c r="B88"/>
  <c r="D88" s="1"/>
  <c r="I88"/>
  <c r="J88"/>
  <c r="K88"/>
  <c r="P88" s="1"/>
  <c r="X88"/>
  <c r="B89"/>
  <c r="D89" s="1"/>
  <c r="I89"/>
  <c r="J89"/>
  <c r="K89"/>
  <c r="P89" s="1"/>
  <c r="X89"/>
  <c r="B90"/>
  <c r="D90" s="1"/>
  <c r="I90"/>
  <c r="J90"/>
  <c r="K90"/>
  <c r="P90" s="1"/>
  <c r="X90"/>
  <c r="B91"/>
  <c r="D91" s="1"/>
  <c r="I91"/>
  <c r="J91"/>
  <c r="K91"/>
  <c r="P91" s="1"/>
  <c r="X91"/>
  <c r="B92"/>
  <c r="D92" s="1"/>
  <c r="I92"/>
  <c r="J92"/>
  <c r="K92"/>
  <c r="P92" s="1"/>
  <c r="X92"/>
  <c r="B93"/>
  <c r="D93" s="1"/>
  <c r="I93"/>
  <c r="J93"/>
  <c r="K93"/>
  <c r="P93" s="1"/>
  <c r="X93"/>
  <c r="B94"/>
  <c r="D94" s="1"/>
  <c r="I94"/>
  <c r="J94"/>
  <c r="K94"/>
  <c r="P94" s="1"/>
  <c r="X94"/>
  <c r="B95"/>
  <c r="D95" s="1"/>
  <c r="I95"/>
  <c r="J95"/>
  <c r="K95"/>
  <c r="P95" s="1"/>
  <c r="X95"/>
  <c r="B96"/>
  <c r="I96"/>
  <c r="J96"/>
  <c r="K96"/>
  <c r="P96" s="1"/>
  <c r="X96"/>
  <c r="B97"/>
  <c r="E97" s="1"/>
  <c r="I97"/>
  <c r="J97"/>
  <c r="K97"/>
  <c r="P97" s="1"/>
  <c r="X97"/>
  <c r="B98"/>
  <c r="E98" s="1"/>
  <c r="G98"/>
  <c r="I98"/>
  <c r="J98"/>
  <c r="K98"/>
  <c r="P98" s="1"/>
  <c r="X98"/>
  <c r="B99"/>
  <c r="E99" s="1"/>
  <c r="I99"/>
  <c r="J99"/>
  <c r="K99"/>
  <c r="P99" s="1"/>
  <c r="X99"/>
  <c r="B100"/>
  <c r="E100" s="1"/>
  <c r="G100"/>
  <c r="I100"/>
  <c r="J100"/>
  <c r="K100"/>
  <c r="P100" s="1"/>
  <c r="X100"/>
  <c r="B101"/>
  <c r="I101"/>
  <c r="J101"/>
  <c r="K101"/>
  <c r="P101" s="1"/>
  <c r="X101"/>
  <c r="B102"/>
  <c r="E102" s="1"/>
  <c r="I102"/>
  <c r="J102"/>
  <c r="K102"/>
  <c r="P102" s="1"/>
  <c r="X102"/>
  <c r="B103"/>
  <c r="E103" s="1"/>
  <c r="I103"/>
  <c r="J103"/>
  <c r="K103"/>
  <c r="P103" s="1"/>
  <c r="X103"/>
  <c r="B104"/>
  <c r="E104" s="1"/>
  <c r="I104"/>
  <c r="J104"/>
  <c r="K104"/>
  <c r="P104" s="1"/>
  <c r="X104"/>
  <c r="B105"/>
  <c r="E105" s="1"/>
  <c r="I105"/>
  <c r="J105"/>
  <c r="K105"/>
  <c r="P105" s="1"/>
  <c r="X105"/>
  <c r="B106"/>
  <c r="E106" s="1"/>
  <c r="I106"/>
  <c r="J106"/>
  <c r="K106"/>
  <c r="P106" s="1"/>
  <c r="X106"/>
  <c r="B107"/>
  <c r="E107" s="1"/>
  <c r="I107"/>
  <c r="J107"/>
  <c r="K107"/>
  <c r="P107" s="1"/>
  <c r="X107"/>
  <c r="B108"/>
  <c r="E108" s="1"/>
  <c r="I108"/>
  <c r="J108"/>
  <c r="K108"/>
  <c r="P108" s="1"/>
  <c r="X108"/>
  <c r="B109"/>
  <c r="I109"/>
  <c r="J109"/>
  <c r="K109"/>
  <c r="P109" s="1"/>
  <c r="X109"/>
  <c r="B110"/>
  <c r="E110" s="1"/>
  <c r="I110"/>
  <c r="J110"/>
  <c r="K110"/>
  <c r="P110" s="1"/>
  <c r="X110"/>
  <c r="B111"/>
  <c r="E111" s="1"/>
  <c r="I111"/>
  <c r="J111"/>
  <c r="K111"/>
  <c r="P111" s="1"/>
  <c r="X111"/>
  <c r="B112"/>
  <c r="E112" s="1"/>
  <c r="I112"/>
  <c r="J112"/>
  <c r="K112"/>
  <c r="P112" s="1"/>
  <c r="X112"/>
  <c r="B113"/>
  <c r="E113" s="1"/>
  <c r="I113"/>
  <c r="J113"/>
  <c r="K113"/>
  <c r="P113" s="1"/>
  <c r="X113"/>
  <c r="B114"/>
  <c r="E114" s="1"/>
  <c r="I114"/>
  <c r="J114"/>
  <c r="K114"/>
  <c r="P114" s="1"/>
  <c r="X114"/>
  <c r="B115"/>
  <c r="D115" s="1"/>
  <c r="I115"/>
  <c r="J115"/>
  <c r="K115"/>
  <c r="P115" s="1"/>
  <c r="X115"/>
  <c r="B116"/>
  <c r="E116" s="1"/>
  <c r="I116"/>
  <c r="J116"/>
  <c r="K116"/>
  <c r="P116" s="1"/>
  <c r="X116"/>
  <c r="B117"/>
  <c r="I117"/>
  <c r="J117"/>
  <c r="K117"/>
  <c r="P117" s="1"/>
  <c r="X117"/>
  <c r="B118"/>
  <c r="D118"/>
  <c r="I118"/>
  <c r="J118"/>
  <c r="K118"/>
  <c r="P118" s="1"/>
  <c r="X118"/>
  <c r="B119"/>
  <c r="D119" s="1"/>
  <c r="I119"/>
  <c r="J119"/>
  <c r="K119"/>
  <c r="P119" s="1"/>
  <c r="X119"/>
  <c r="B120"/>
  <c r="E120" s="1"/>
  <c r="I120"/>
  <c r="J120"/>
  <c r="K120"/>
  <c r="P120" s="1"/>
  <c r="X120"/>
  <c r="B121"/>
  <c r="G121" s="1"/>
  <c r="E121"/>
  <c r="I121"/>
  <c r="J121"/>
  <c r="K121"/>
  <c r="P121" s="1"/>
  <c r="X121"/>
  <c r="B122"/>
  <c r="G122" s="1"/>
  <c r="I122"/>
  <c r="J122"/>
  <c r="K122"/>
  <c r="P122" s="1"/>
  <c r="X122"/>
  <c r="B123"/>
  <c r="G123" s="1"/>
  <c r="E123"/>
  <c r="I123"/>
  <c r="J123"/>
  <c r="K123"/>
  <c r="P123" s="1"/>
  <c r="X123"/>
  <c r="B124"/>
  <c r="G124" s="1"/>
  <c r="I124"/>
  <c r="J124"/>
  <c r="K124"/>
  <c r="P124" s="1"/>
  <c r="X124"/>
  <c r="B125"/>
  <c r="G125" s="1"/>
  <c r="I125"/>
  <c r="J125"/>
  <c r="K125"/>
  <c r="P125" s="1"/>
  <c r="X125"/>
  <c r="B126"/>
  <c r="G126" s="1"/>
  <c r="D126"/>
  <c r="E126"/>
  <c r="I126"/>
  <c r="J126"/>
  <c r="K126"/>
  <c r="P126" s="1"/>
  <c r="X126"/>
  <c r="B127"/>
  <c r="G127" s="1"/>
  <c r="I127"/>
  <c r="J127"/>
  <c r="K127"/>
  <c r="P127" s="1"/>
  <c r="X127"/>
  <c r="B128"/>
  <c r="G128" s="1"/>
  <c r="D128"/>
  <c r="E128"/>
  <c r="I128"/>
  <c r="J128"/>
  <c r="K128"/>
  <c r="P128" s="1"/>
  <c r="X128"/>
  <c r="B129"/>
  <c r="G129" s="1"/>
  <c r="I129"/>
  <c r="J129"/>
  <c r="K129"/>
  <c r="P129" s="1"/>
  <c r="X129"/>
  <c r="B130"/>
  <c r="G130" s="1"/>
  <c r="I130"/>
  <c r="J130"/>
  <c r="K130"/>
  <c r="P130" s="1"/>
  <c r="X130"/>
  <c r="B131"/>
  <c r="G131" s="1"/>
  <c r="I131"/>
  <c r="J131"/>
  <c r="K131"/>
  <c r="P131" s="1"/>
  <c r="X131"/>
  <c r="B132"/>
  <c r="G132" s="1"/>
  <c r="I132"/>
  <c r="J132"/>
  <c r="K132"/>
  <c r="P132" s="1"/>
  <c r="X132"/>
  <c r="B133"/>
  <c r="G133" s="1"/>
  <c r="I133"/>
  <c r="J133"/>
  <c r="K133"/>
  <c r="P133" s="1"/>
  <c r="X133"/>
  <c r="B134"/>
  <c r="G134" s="1"/>
  <c r="I134"/>
  <c r="J134"/>
  <c r="K134"/>
  <c r="P134" s="1"/>
  <c r="X134"/>
  <c r="B135"/>
  <c r="G135" s="1"/>
  <c r="I135"/>
  <c r="J135"/>
  <c r="K135"/>
  <c r="P135" s="1"/>
  <c r="X135"/>
  <c r="B136"/>
  <c r="G136" s="1"/>
  <c r="I136"/>
  <c r="J136"/>
  <c r="K136"/>
  <c r="P136" s="1"/>
  <c r="X136"/>
  <c r="B137"/>
  <c r="G137" s="1"/>
  <c r="I137"/>
  <c r="J137"/>
  <c r="K137"/>
  <c r="P137" s="1"/>
  <c r="X137"/>
  <c r="B138"/>
  <c r="G138" s="1"/>
  <c r="I138"/>
  <c r="J138"/>
  <c r="K138"/>
  <c r="P138" s="1"/>
  <c r="X138"/>
  <c r="B139"/>
  <c r="G139" s="1"/>
  <c r="I139"/>
  <c r="J139"/>
  <c r="K139"/>
  <c r="P139" s="1"/>
  <c r="X139"/>
  <c r="B140"/>
  <c r="G140" s="1"/>
  <c r="I140"/>
  <c r="J140"/>
  <c r="K140"/>
  <c r="P140" s="1"/>
  <c r="X140"/>
  <c r="B141"/>
  <c r="G141" s="1"/>
  <c r="I141"/>
  <c r="J141"/>
  <c r="K141"/>
  <c r="P141" s="1"/>
  <c r="X141"/>
  <c r="B142"/>
  <c r="G142" s="1"/>
  <c r="I142"/>
  <c r="J142"/>
  <c r="K142"/>
  <c r="P142" s="1"/>
  <c r="X142"/>
  <c r="B143"/>
  <c r="D143" s="1"/>
  <c r="I143"/>
  <c r="J143"/>
  <c r="K143"/>
  <c r="P143" s="1"/>
  <c r="X143"/>
  <c r="B144"/>
  <c r="D144" s="1"/>
  <c r="I144"/>
  <c r="J144"/>
  <c r="K144"/>
  <c r="P144" s="1"/>
  <c r="X144"/>
  <c r="B145"/>
  <c r="D145" s="1"/>
  <c r="I145"/>
  <c r="J145"/>
  <c r="K145"/>
  <c r="P145" s="1"/>
  <c r="X145"/>
  <c r="B146"/>
  <c r="D146" s="1"/>
  <c r="I146"/>
  <c r="J146"/>
  <c r="K146"/>
  <c r="P146" s="1"/>
  <c r="X146"/>
  <c r="B147"/>
  <c r="D147" s="1"/>
  <c r="I147"/>
  <c r="J147"/>
  <c r="K147"/>
  <c r="P147" s="1"/>
  <c r="X147"/>
  <c r="B148"/>
  <c r="D148" s="1"/>
  <c r="I148"/>
  <c r="J148"/>
  <c r="K148"/>
  <c r="P148" s="1"/>
  <c r="X148"/>
  <c r="B149"/>
  <c r="D149" s="1"/>
  <c r="I149"/>
  <c r="J149"/>
  <c r="K149"/>
  <c r="P149" s="1"/>
  <c r="X149"/>
  <c r="B150"/>
  <c r="D150" s="1"/>
  <c r="I150"/>
  <c r="J150"/>
  <c r="K150"/>
  <c r="P150" s="1"/>
  <c r="X150"/>
  <c r="B151"/>
  <c r="D151" s="1"/>
  <c r="I151"/>
  <c r="J151"/>
  <c r="K151"/>
  <c r="P151" s="1"/>
  <c r="X151"/>
  <c r="B152"/>
  <c r="D152" s="1"/>
  <c r="I152"/>
  <c r="J152"/>
  <c r="K152"/>
  <c r="P152" s="1"/>
  <c r="X152"/>
  <c r="B153"/>
  <c r="D153" s="1"/>
  <c r="I153"/>
  <c r="J153"/>
  <c r="K153"/>
  <c r="P153" s="1"/>
  <c r="X153"/>
  <c r="B154"/>
  <c r="D154" s="1"/>
  <c r="I154"/>
  <c r="J154"/>
  <c r="K154"/>
  <c r="P154" s="1"/>
  <c r="X154"/>
  <c r="B155"/>
  <c r="D155" s="1"/>
  <c r="I155"/>
  <c r="J155"/>
  <c r="K155"/>
  <c r="P155" s="1"/>
  <c r="X155"/>
  <c r="B156"/>
  <c r="D156" s="1"/>
  <c r="I156"/>
  <c r="J156"/>
  <c r="K156"/>
  <c r="P156" s="1"/>
  <c r="X156"/>
  <c r="B157"/>
  <c r="D157" s="1"/>
  <c r="I157"/>
  <c r="J157"/>
  <c r="K157"/>
  <c r="P157" s="1"/>
  <c r="X157"/>
  <c r="B158"/>
  <c r="G158" s="1"/>
  <c r="I158"/>
  <c r="J158"/>
  <c r="K158"/>
  <c r="P158" s="1"/>
  <c r="X158"/>
  <c r="B159"/>
  <c r="G159" s="1"/>
  <c r="I159"/>
  <c r="J159"/>
  <c r="K159"/>
  <c r="P159" s="1"/>
  <c r="X159"/>
  <c r="B160"/>
  <c r="G160" s="1"/>
  <c r="I160"/>
  <c r="J160"/>
  <c r="K160"/>
  <c r="P160" s="1"/>
  <c r="X160"/>
  <c r="B161"/>
  <c r="G161" s="1"/>
  <c r="I161"/>
  <c r="J161"/>
  <c r="K161"/>
  <c r="P161" s="1"/>
  <c r="X161"/>
  <c r="B162"/>
  <c r="G162" s="1"/>
  <c r="I162"/>
  <c r="J162"/>
  <c r="K162"/>
  <c r="P162" s="1"/>
  <c r="X162"/>
  <c r="B163"/>
  <c r="G163" s="1"/>
  <c r="I163"/>
  <c r="J163"/>
  <c r="K163"/>
  <c r="P163" s="1"/>
  <c r="X163"/>
  <c r="B164"/>
  <c r="G164" s="1"/>
  <c r="I164"/>
  <c r="J164"/>
  <c r="K164"/>
  <c r="P164" s="1"/>
  <c r="X164"/>
  <c r="B165"/>
  <c r="G165" s="1"/>
  <c r="I165"/>
  <c r="J165"/>
  <c r="K165"/>
  <c r="P165" s="1"/>
  <c r="X165"/>
  <c r="B166"/>
  <c r="G166" s="1"/>
  <c r="I166"/>
  <c r="J166"/>
  <c r="K166"/>
  <c r="P166" s="1"/>
  <c r="X166"/>
  <c r="B167"/>
  <c r="G167" s="1"/>
  <c r="I167"/>
  <c r="J167"/>
  <c r="K167"/>
  <c r="P167" s="1"/>
  <c r="X167"/>
  <c r="B168"/>
  <c r="G168" s="1"/>
  <c r="I168"/>
  <c r="J168"/>
  <c r="K168"/>
  <c r="P168" s="1"/>
  <c r="X168"/>
  <c r="B169"/>
  <c r="G169" s="1"/>
  <c r="I169"/>
  <c r="J169"/>
  <c r="K169"/>
  <c r="P169" s="1"/>
  <c r="X169"/>
  <c r="B170"/>
  <c r="G170" s="1"/>
  <c r="I170"/>
  <c r="J170"/>
  <c r="K170"/>
  <c r="P170" s="1"/>
  <c r="X170"/>
  <c r="B171"/>
  <c r="G171" s="1"/>
  <c r="I171"/>
  <c r="J171"/>
  <c r="K171"/>
  <c r="P171" s="1"/>
  <c r="X171"/>
  <c r="B172"/>
  <c r="G172" s="1"/>
  <c r="I172"/>
  <c r="J172"/>
  <c r="K172"/>
  <c r="P172" s="1"/>
  <c r="X172"/>
  <c r="B173"/>
  <c r="G173" s="1"/>
  <c r="I173"/>
  <c r="J173"/>
  <c r="K173"/>
  <c r="P173" s="1"/>
  <c r="X173"/>
  <c r="B174"/>
  <c r="G174" s="1"/>
  <c r="I174"/>
  <c r="J174"/>
  <c r="K174"/>
  <c r="P174" s="1"/>
  <c r="X174"/>
  <c r="B175"/>
  <c r="G175" s="1"/>
  <c r="I175"/>
  <c r="J175"/>
  <c r="K175"/>
  <c r="P175" s="1"/>
  <c r="X175"/>
  <c r="B176"/>
  <c r="G176" s="1"/>
  <c r="I176"/>
  <c r="J176"/>
  <c r="K176"/>
  <c r="P176" s="1"/>
  <c r="X176"/>
  <c r="B177"/>
  <c r="G177" s="1"/>
  <c r="I177"/>
  <c r="J177"/>
  <c r="K177"/>
  <c r="P177" s="1"/>
  <c r="X177"/>
  <c r="B178"/>
  <c r="G178" s="1"/>
  <c r="I178"/>
  <c r="J178"/>
  <c r="K178"/>
  <c r="P178" s="1"/>
  <c r="X178"/>
  <c r="B179"/>
  <c r="G179" s="1"/>
  <c r="E179"/>
  <c r="I179"/>
  <c r="J179"/>
  <c r="K179"/>
  <c r="P179" s="1"/>
  <c r="X179"/>
  <c r="B180"/>
  <c r="G180" s="1"/>
  <c r="I180"/>
  <c r="J180"/>
  <c r="K180"/>
  <c r="P180" s="1"/>
  <c r="X180"/>
  <c r="B181"/>
  <c r="E181" s="1"/>
  <c r="I181"/>
  <c r="J181"/>
  <c r="K181"/>
  <c r="P181" s="1"/>
  <c r="X181"/>
  <c r="B182"/>
  <c r="E182" s="1"/>
  <c r="I182"/>
  <c r="J182"/>
  <c r="K182"/>
  <c r="P182" s="1"/>
  <c r="X182"/>
  <c r="B183"/>
  <c r="I183"/>
  <c r="J183"/>
  <c r="K183"/>
  <c r="P183" s="1"/>
  <c r="X183"/>
  <c r="B184"/>
  <c r="E184" s="1"/>
  <c r="I184"/>
  <c r="J184"/>
  <c r="K184"/>
  <c r="P184" s="1"/>
  <c r="X184"/>
  <c r="B185"/>
  <c r="E185" s="1"/>
  <c r="I185"/>
  <c r="J185"/>
  <c r="K185"/>
  <c r="P185" s="1"/>
  <c r="X185"/>
  <c r="B186"/>
  <c r="E186" s="1"/>
  <c r="I186"/>
  <c r="J186"/>
  <c r="K186"/>
  <c r="P186" s="1"/>
  <c r="X186"/>
  <c r="B187"/>
  <c r="I187"/>
  <c r="J187"/>
  <c r="K187"/>
  <c r="P187" s="1"/>
  <c r="X187"/>
  <c r="B188"/>
  <c r="E188" s="1"/>
  <c r="I188"/>
  <c r="J188"/>
  <c r="K188"/>
  <c r="P188" s="1"/>
  <c r="X188"/>
  <c r="B189"/>
  <c r="E189" s="1"/>
  <c r="I189"/>
  <c r="J189"/>
  <c r="K189"/>
  <c r="P189" s="1"/>
  <c r="X189"/>
  <c r="B190"/>
  <c r="E190" s="1"/>
  <c r="I190"/>
  <c r="J190"/>
  <c r="K190"/>
  <c r="P190" s="1"/>
  <c r="X190"/>
  <c r="B191"/>
  <c r="I191"/>
  <c r="J191"/>
  <c r="K191"/>
  <c r="P191" s="1"/>
  <c r="X191"/>
  <c r="B192"/>
  <c r="E192" s="1"/>
  <c r="I192"/>
  <c r="J192"/>
  <c r="K192"/>
  <c r="P192" s="1"/>
  <c r="X192"/>
  <c r="B193"/>
  <c r="E193" s="1"/>
  <c r="I193"/>
  <c r="J193"/>
  <c r="K193"/>
  <c r="P193" s="1"/>
  <c r="X193"/>
  <c r="B194"/>
  <c r="E194" s="1"/>
  <c r="I194"/>
  <c r="J194"/>
  <c r="K194"/>
  <c r="P194" s="1"/>
  <c r="X194"/>
  <c r="B195"/>
  <c r="I195"/>
  <c r="J195"/>
  <c r="K195"/>
  <c r="P195" s="1"/>
  <c r="X195"/>
  <c r="B196"/>
  <c r="E196" s="1"/>
  <c r="I196"/>
  <c r="J196"/>
  <c r="K196"/>
  <c r="P196" s="1"/>
  <c r="X196"/>
  <c r="B197"/>
  <c r="E197" s="1"/>
  <c r="I197"/>
  <c r="J197"/>
  <c r="K197"/>
  <c r="P197" s="1"/>
  <c r="X197"/>
  <c r="B198"/>
  <c r="E198" s="1"/>
  <c r="I198"/>
  <c r="J198"/>
  <c r="K198"/>
  <c r="P198" s="1"/>
  <c r="X198"/>
  <c r="B199"/>
  <c r="I199"/>
  <c r="J199"/>
  <c r="K199"/>
  <c r="P199" s="1"/>
  <c r="X199"/>
  <c r="B200"/>
  <c r="E200" s="1"/>
  <c r="I200"/>
  <c r="J200"/>
  <c r="K200"/>
  <c r="P200" s="1"/>
  <c r="X200"/>
  <c r="B201"/>
  <c r="E201" s="1"/>
  <c r="I201"/>
  <c r="J201"/>
  <c r="K201"/>
  <c r="P201" s="1"/>
  <c r="X201"/>
  <c r="B202"/>
  <c r="E202" s="1"/>
  <c r="I202"/>
  <c r="J202"/>
  <c r="K202"/>
  <c r="P202" s="1"/>
  <c r="X202"/>
  <c r="B203"/>
  <c r="I203"/>
  <c r="J203"/>
  <c r="K203"/>
  <c r="P203" s="1"/>
  <c r="X203"/>
  <c r="B204"/>
  <c r="E204" s="1"/>
  <c r="I204"/>
  <c r="J204"/>
  <c r="K204"/>
  <c r="P204" s="1"/>
  <c r="X204"/>
  <c r="B205"/>
  <c r="E205" s="1"/>
  <c r="I205"/>
  <c r="J205"/>
  <c r="K205"/>
  <c r="P205" s="1"/>
  <c r="X205"/>
  <c r="B206"/>
  <c r="E206" s="1"/>
  <c r="I206"/>
  <c r="J206"/>
  <c r="K206"/>
  <c r="P206" s="1"/>
  <c r="X206"/>
  <c r="B207"/>
  <c r="I207"/>
  <c r="J207"/>
  <c r="K207"/>
  <c r="P207" s="1"/>
  <c r="X207"/>
  <c r="B208"/>
  <c r="E208" s="1"/>
  <c r="I208"/>
  <c r="J208"/>
  <c r="K208"/>
  <c r="P208" s="1"/>
  <c r="X208"/>
  <c r="B209"/>
  <c r="E209" s="1"/>
  <c r="I209"/>
  <c r="J209"/>
  <c r="K209"/>
  <c r="P209" s="1"/>
  <c r="X209"/>
  <c r="B210"/>
  <c r="E210" s="1"/>
  <c r="I210"/>
  <c r="J210"/>
  <c r="K210"/>
  <c r="P210" s="1"/>
  <c r="X210"/>
  <c r="B211"/>
  <c r="I211"/>
  <c r="J211"/>
  <c r="K211"/>
  <c r="P211" s="1"/>
  <c r="X211"/>
  <c r="B212"/>
  <c r="E212" s="1"/>
  <c r="I212"/>
  <c r="J212"/>
  <c r="K212"/>
  <c r="P212" s="1"/>
  <c r="X212"/>
  <c r="B213"/>
  <c r="E213" s="1"/>
  <c r="I213"/>
  <c r="J213"/>
  <c r="K213"/>
  <c r="P213" s="1"/>
  <c r="X213"/>
  <c r="B214"/>
  <c r="E214" s="1"/>
  <c r="I214"/>
  <c r="J214"/>
  <c r="K214"/>
  <c r="P214" s="1"/>
  <c r="X214"/>
  <c r="B215"/>
  <c r="I215"/>
  <c r="J215"/>
  <c r="K215"/>
  <c r="P215" s="1"/>
  <c r="X215"/>
  <c r="B216"/>
  <c r="E216" s="1"/>
  <c r="I216"/>
  <c r="J216"/>
  <c r="K216"/>
  <c r="P216" s="1"/>
  <c r="X216"/>
  <c r="B217"/>
  <c r="E217" s="1"/>
  <c r="I217"/>
  <c r="J217"/>
  <c r="K217"/>
  <c r="P217" s="1"/>
  <c r="X217"/>
  <c r="B218"/>
  <c r="E218" s="1"/>
  <c r="I218"/>
  <c r="J218"/>
  <c r="K218"/>
  <c r="P218" s="1"/>
  <c r="X218"/>
  <c r="B219"/>
  <c r="E219"/>
  <c r="I219"/>
  <c r="J219"/>
  <c r="K219"/>
  <c r="P219" s="1"/>
  <c r="X219"/>
  <c r="B220"/>
  <c r="I220"/>
  <c r="J220"/>
  <c r="K220"/>
  <c r="P220" s="1"/>
  <c r="X220"/>
  <c r="B221"/>
  <c r="E221" s="1"/>
  <c r="I221"/>
  <c r="J221"/>
  <c r="K221"/>
  <c r="P221" s="1"/>
  <c r="X221"/>
  <c r="B222"/>
  <c r="E222" s="1"/>
  <c r="I222"/>
  <c r="J222"/>
  <c r="K222"/>
  <c r="P222" s="1"/>
  <c r="X222"/>
  <c r="B223"/>
  <c r="I223"/>
  <c r="J223"/>
  <c r="K223"/>
  <c r="P223" s="1"/>
  <c r="X223"/>
  <c r="B224"/>
  <c r="E224" s="1"/>
  <c r="I224"/>
  <c r="J224"/>
  <c r="K224"/>
  <c r="P224" s="1"/>
  <c r="X224"/>
  <c r="B225"/>
  <c r="E225" s="1"/>
  <c r="I225"/>
  <c r="J225"/>
  <c r="K225"/>
  <c r="P225" s="1"/>
  <c r="X225"/>
  <c r="B226"/>
  <c r="E226" s="1"/>
  <c r="I226"/>
  <c r="J226"/>
  <c r="K226"/>
  <c r="P226" s="1"/>
  <c r="X226"/>
  <c r="B227"/>
  <c r="E227" s="1"/>
  <c r="I227"/>
  <c r="J227"/>
  <c r="K227"/>
  <c r="P227" s="1"/>
  <c r="X227"/>
  <c r="B228"/>
  <c r="E228" s="1"/>
  <c r="I228"/>
  <c r="J228"/>
  <c r="K228"/>
  <c r="P228" s="1"/>
  <c r="X228"/>
  <c r="B229"/>
  <c r="E229" s="1"/>
  <c r="I229"/>
  <c r="J229"/>
  <c r="K229"/>
  <c r="P229" s="1"/>
  <c r="X229"/>
  <c r="B230"/>
  <c r="D230" s="1"/>
  <c r="I230"/>
  <c r="J230"/>
  <c r="K230"/>
  <c r="P230" s="1"/>
  <c r="X230"/>
  <c r="B231"/>
  <c r="G231" s="1"/>
  <c r="I231"/>
  <c r="J231"/>
  <c r="K231"/>
  <c r="P231" s="1"/>
  <c r="X231"/>
  <c r="B232"/>
  <c r="G232" s="1"/>
  <c r="I232"/>
  <c r="J232"/>
  <c r="K232"/>
  <c r="P232" s="1"/>
  <c r="X232"/>
  <c r="B233"/>
  <c r="I233"/>
  <c r="J233"/>
  <c r="K233"/>
  <c r="P233" s="1"/>
  <c r="X233"/>
  <c r="B234"/>
  <c r="G234" s="1"/>
  <c r="I234"/>
  <c r="J234"/>
  <c r="K234"/>
  <c r="P234" s="1"/>
  <c r="X234"/>
  <c r="B235"/>
  <c r="G235" s="1"/>
  <c r="I235"/>
  <c r="J235"/>
  <c r="K235"/>
  <c r="P235" s="1"/>
  <c r="X235"/>
  <c r="B236"/>
  <c r="G236" s="1"/>
  <c r="I236"/>
  <c r="J236"/>
  <c r="K236"/>
  <c r="P236" s="1"/>
  <c r="X236"/>
  <c r="B237"/>
  <c r="G237" s="1"/>
  <c r="I237"/>
  <c r="J237"/>
  <c r="K237"/>
  <c r="P237" s="1"/>
  <c r="X237"/>
  <c r="B238"/>
  <c r="G238" s="1"/>
  <c r="I238"/>
  <c r="J238"/>
  <c r="K238"/>
  <c r="P238" s="1"/>
  <c r="X238"/>
  <c r="B239"/>
  <c r="G239" s="1"/>
  <c r="I239"/>
  <c r="J239"/>
  <c r="K239"/>
  <c r="P239" s="1"/>
  <c r="X239"/>
  <c r="B240"/>
  <c r="G240" s="1"/>
  <c r="I240"/>
  <c r="J240"/>
  <c r="K240"/>
  <c r="P240" s="1"/>
  <c r="X240"/>
  <c r="B241"/>
  <c r="I241"/>
  <c r="J241"/>
  <c r="K241"/>
  <c r="P241" s="1"/>
  <c r="X241"/>
  <c r="B242"/>
  <c r="G242" s="1"/>
  <c r="I242"/>
  <c r="J242"/>
  <c r="K242"/>
  <c r="P242" s="1"/>
  <c r="X242"/>
  <c r="B243"/>
  <c r="G243" s="1"/>
  <c r="I243"/>
  <c r="J243"/>
  <c r="K243"/>
  <c r="P243" s="1"/>
  <c r="X243"/>
  <c r="B244"/>
  <c r="G244" s="1"/>
  <c r="I244"/>
  <c r="J244"/>
  <c r="K244"/>
  <c r="P244" s="1"/>
  <c r="X244"/>
  <c r="B245"/>
  <c r="G245" s="1"/>
  <c r="I245"/>
  <c r="J245"/>
  <c r="K245"/>
  <c r="P245" s="1"/>
  <c r="X245"/>
  <c r="B246"/>
  <c r="G246" s="1"/>
  <c r="I246"/>
  <c r="J246"/>
  <c r="K246"/>
  <c r="P246" s="1"/>
  <c r="X246"/>
  <c r="B247"/>
  <c r="G247" s="1"/>
  <c r="I247"/>
  <c r="J247"/>
  <c r="K247"/>
  <c r="P247" s="1"/>
  <c r="X247"/>
  <c r="B248"/>
  <c r="G248" s="1"/>
  <c r="I248"/>
  <c r="J248"/>
  <c r="K248"/>
  <c r="P248" s="1"/>
  <c r="X248"/>
  <c r="B249"/>
  <c r="I249"/>
  <c r="J249"/>
  <c r="K249"/>
  <c r="P249" s="1"/>
  <c r="X249"/>
  <c r="B250"/>
  <c r="G250" s="1"/>
  <c r="I250"/>
  <c r="J250"/>
  <c r="K250"/>
  <c r="P250" s="1"/>
  <c r="X250"/>
  <c r="B251"/>
  <c r="G251" s="1"/>
  <c r="I251"/>
  <c r="J251"/>
  <c r="K251"/>
  <c r="P251" s="1"/>
  <c r="X251"/>
  <c r="B252"/>
  <c r="G252" s="1"/>
  <c r="I252"/>
  <c r="J252"/>
  <c r="K252"/>
  <c r="P252" s="1"/>
  <c r="X252"/>
  <c r="B253"/>
  <c r="G253" s="1"/>
  <c r="I253"/>
  <c r="J253"/>
  <c r="K253"/>
  <c r="P253" s="1"/>
  <c r="X253"/>
  <c r="B254"/>
  <c r="D254" s="1"/>
  <c r="I254"/>
  <c r="J254"/>
  <c r="K254"/>
  <c r="P254" s="1"/>
  <c r="X254"/>
  <c r="B255"/>
  <c r="I255"/>
  <c r="J255"/>
  <c r="K255"/>
  <c r="P255" s="1"/>
  <c r="X255"/>
  <c r="B256"/>
  <c r="D256" s="1"/>
  <c r="I256"/>
  <c r="J256"/>
  <c r="K256"/>
  <c r="P256" s="1"/>
  <c r="X256"/>
  <c r="B257"/>
  <c r="D257" s="1"/>
  <c r="I257"/>
  <c r="J257"/>
  <c r="K257"/>
  <c r="P257" s="1"/>
  <c r="X257"/>
  <c r="B258"/>
  <c r="D258" s="1"/>
  <c r="I258"/>
  <c r="J258"/>
  <c r="K258"/>
  <c r="P258" s="1"/>
  <c r="X258"/>
  <c r="B259"/>
  <c r="D259" s="1"/>
  <c r="I259"/>
  <c r="J259"/>
  <c r="K259"/>
  <c r="P259" s="1"/>
  <c r="X259"/>
  <c r="B260"/>
  <c r="D260" s="1"/>
  <c r="G260"/>
  <c r="I260"/>
  <c r="J260"/>
  <c r="K260"/>
  <c r="P260" s="1"/>
  <c r="X260"/>
  <c r="B261"/>
  <c r="D261" s="1"/>
  <c r="I261"/>
  <c r="J261"/>
  <c r="K261"/>
  <c r="P261" s="1"/>
  <c r="X261"/>
  <c r="B262"/>
  <c r="D262" s="1"/>
  <c r="I262"/>
  <c r="J262"/>
  <c r="K262"/>
  <c r="P262" s="1"/>
  <c r="X262"/>
  <c r="B263"/>
  <c r="I263"/>
  <c r="J263"/>
  <c r="K263"/>
  <c r="P263" s="1"/>
  <c r="X263"/>
  <c r="B264"/>
  <c r="D264" s="1"/>
  <c r="I264"/>
  <c r="J264"/>
  <c r="K264"/>
  <c r="P264" s="1"/>
  <c r="X264"/>
  <c r="B265"/>
  <c r="D265" s="1"/>
  <c r="I265"/>
  <c r="J265"/>
  <c r="K265"/>
  <c r="P265" s="1"/>
  <c r="X265"/>
  <c r="B266"/>
  <c r="D266" s="1"/>
  <c r="I266"/>
  <c r="J266"/>
  <c r="K266"/>
  <c r="P266" s="1"/>
  <c r="X266"/>
  <c r="B267"/>
  <c r="D267" s="1"/>
  <c r="E267"/>
  <c r="I267"/>
  <c r="J267"/>
  <c r="K267"/>
  <c r="P267" s="1"/>
  <c r="X267"/>
  <c r="B268"/>
  <c r="D268" s="1"/>
  <c r="I268"/>
  <c r="J268"/>
  <c r="K268"/>
  <c r="P268" s="1"/>
  <c r="X268"/>
  <c r="B269"/>
  <c r="G269" s="1"/>
  <c r="E269"/>
  <c r="I269"/>
  <c r="J269"/>
  <c r="K269"/>
  <c r="P269" s="1"/>
  <c r="X269"/>
  <c r="B270"/>
  <c r="D270" s="1"/>
  <c r="I270"/>
  <c r="J270"/>
  <c r="K270"/>
  <c r="P270" s="1"/>
  <c r="X270"/>
  <c r="B271"/>
  <c r="D271" s="1"/>
  <c r="I271"/>
  <c r="J271"/>
  <c r="K271"/>
  <c r="P271" s="1"/>
  <c r="X271"/>
  <c r="B272"/>
  <c r="I272"/>
  <c r="J272"/>
  <c r="K272"/>
  <c r="P272" s="1"/>
  <c r="X272"/>
  <c r="B273"/>
  <c r="G273" s="1"/>
  <c r="I273"/>
  <c r="J273"/>
  <c r="K273"/>
  <c r="P273" s="1"/>
  <c r="X273"/>
  <c r="B274"/>
  <c r="D274" s="1"/>
  <c r="I274"/>
  <c r="J274"/>
  <c r="K274"/>
  <c r="P274" s="1"/>
  <c r="X274"/>
  <c r="B275"/>
  <c r="D275" s="1"/>
  <c r="I275"/>
  <c r="J275"/>
  <c r="K275"/>
  <c r="P275" s="1"/>
  <c r="X275"/>
  <c r="B276"/>
  <c r="I276"/>
  <c r="J276"/>
  <c r="K276"/>
  <c r="P276" s="1"/>
  <c r="X276"/>
  <c r="B277"/>
  <c r="G277" s="1"/>
  <c r="I277"/>
  <c r="J277"/>
  <c r="K277"/>
  <c r="P277" s="1"/>
  <c r="X277"/>
  <c r="B278"/>
  <c r="D278" s="1"/>
  <c r="I278"/>
  <c r="J278"/>
  <c r="K278"/>
  <c r="P278" s="1"/>
  <c r="X278"/>
  <c r="B279"/>
  <c r="D279" s="1"/>
  <c r="I279"/>
  <c r="J279"/>
  <c r="K279"/>
  <c r="P279" s="1"/>
  <c r="X279"/>
  <c r="B280"/>
  <c r="I280"/>
  <c r="J280"/>
  <c r="K280"/>
  <c r="P280" s="1"/>
  <c r="X280"/>
  <c r="B281"/>
  <c r="G281" s="1"/>
  <c r="I281"/>
  <c r="J281"/>
  <c r="K281"/>
  <c r="P281" s="1"/>
  <c r="X281"/>
  <c r="B282"/>
  <c r="D282" s="1"/>
  <c r="I282"/>
  <c r="J282"/>
  <c r="K282"/>
  <c r="P282" s="1"/>
  <c r="X282"/>
  <c r="B283"/>
  <c r="D283" s="1"/>
  <c r="I283"/>
  <c r="J283"/>
  <c r="K283"/>
  <c r="P283" s="1"/>
  <c r="X283"/>
  <c r="B284"/>
  <c r="I284"/>
  <c r="J284"/>
  <c r="K284"/>
  <c r="P284" s="1"/>
  <c r="X284"/>
  <c r="B285"/>
  <c r="G285" s="1"/>
  <c r="I285"/>
  <c r="J285"/>
  <c r="K285"/>
  <c r="P285" s="1"/>
  <c r="X285"/>
  <c r="B286"/>
  <c r="D286" s="1"/>
  <c r="I286"/>
  <c r="J286"/>
  <c r="K286"/>
  <c r="P286" s="1"/>
  <c r="X286"/>
  <c r="B287"/>
  <c r="D287" s="1"/>
  <c r="I287"/>
  <c r="J287"/>
  <c r="K287"/>
  <c r="P287" s="1"/>
  <c r="X287"/>
  <c r="B288"/>
  <c r="I288"/>
  <c r="J288"/>
  <c r="K288"/>
  <c r="P288" s="1"/>
  <c r="X288"/>
  <c r="B289"/>
  <c r="G289" s="1"/>
  <c r="I289"/>
  <c r="J289"/>
  <c r="K289"/>
  <c r="P289" s="1"/>
  <c r="X289"/>
  <c r="B290"/>
  <c r="D290" s="1"/>
  <c r="I290"/>
  <c r="J290"/>
  <c r="K290"/>
  <c r="P290" s="1"/>
  <c r="X290"/>
  <c r="B291"/>
  <c r="D291" s="1"/>
  <c r="I291"/>
  <c r="J291"/>
  <c r="K291"/>
  <c r="P291" s="1"/>
  <c r="X291"/>
  <c r="B292"/>
  <c r="I292"/>
  <c r="J292"/>
  <c r="K292"/>
  <c r="P292" s="1"/>
  <c r="X292"/>
  <c r="B293"/>
  <c r="G293" s="1"/>
  <c r="I293"/>
  <c r="J293"/>
  <c r="K293"/>
  <c r="P293" s="1"/>
  <c r="X293"/>
  <c r="B294"/>
  <c r="D294" s="1"/>
  <c r="I294"/>
  <c r="J294"/>
  <c r="K294"/>
  <c r="P294" s="1"/>
  <c r="X294"/>
  <c r="B295"/>
  <c r="D295" s="1"/>
  <c r="I295"/>
  <c r="J295"/>
  <c r="K295"/>
  <c r="P295" s="1"/>
  <c r="X295"/>
  <c r="B296"/>
  <c r="D296" s="1"/>
  <c r="I296"/>
  <c r="J296"/>
  <c r="K296"/>
  <c r="P296" s="1"/>
  <c r="X296"/>
  <c r="B297"/>
  <c r="D297" s="1"/>
  <c r="I297"/>
  <c r="J297"/>
  <c r="K297"/>
  <c r="P297" s="1"/>
  <c r="X297"/>
  <c r="B298"/>
  <c r="D298" s="1"/>
  <c r="I298"/>
  <c r="J298"/>
  <c r="K298"/>
  <c r="P298" s="1"/>
  <c r="X298"/>
  <c r="B299"/>
  <c r="D299" s="1"/>
  <c r="I299"/>
  <c r="J299"/>
  <c r="K299"/>
  <c r="P299" s="1"/>
  <c r="X299"/>
  <c r="B300"/>
  <c r="D300" s="1"/>
  <c r="I300"/>
  <c r="J300"/>
  <c r="K300"/>
  <c r="P300" s="1"/>
  <c r="X300"/>
  <c r="B301"/>
  <c r="D301" s="1"/>
  <c r="I301"/>
  <c r="J301"/>
  <c r="K301"/>
  <c r="P301" s="1"/>
  <c r="X301"/>
  <c r="B302"/>
  <c r="D302" s="1"/>
  <c r="I302"/>
  <c r="J302"/>
  <c r="K302"/>
  <c r="P302" s="1"/>
  <c r="X302"/>
  <c r="B303"/>
  <c r="D303" s="1"/>
  <c r="I303"/>
  <c r="J303"/>
  <c r="K303"/>
  <c r="P303" s="1"/>
  <c r="X303"/>
  <c r="B304"/>
  <c r="D304" s="1"/>
  <c r="I304"/>
  <c r="J304"/>
  <c r="K304"/>
  <c r="P304" s="1"/>
  <c r="X304"/>
  <c r="B305"/>
  <c r="D305" s="1"/>
  <c r="I305"/>
  <c r="J305"/>
  <c r="K305"/>
  <c r="P305" s="1"/>
  <c r="X305"/>
  <c r="B306"/>
  <c r="D306" s="1"/>
  <c r="I306"/>
  <c r="J306"/>
  <c r="K306"/>
  <c r="P306" s="1"/>
  <c r="X306"/>
  <c r="B307"/>
  <c r="D307" s="1"/>
  <c r="I307"/>
  <c r="J307"/>
  <c r="K307"/>
  <c r="P307" s="1"/>
  <c r="X307"/>
  <c r="B308"/>
  <c r="D308" s="1"/>
  <c r="I308"/>
  <c r="J308"/>
  <c r="K308"/>
  <c r="P308" s="1"/>
  <c r="X308"/>
  <c r="B309"/>
  <c r="D309" s="1"/>
  <c r="I309"/>
  <c r="J309"/>
  <c r="K309"/>
  <c r="P309" s="1"/>
  <c r="X309"/>
  <c r="B310"/>
  <c r="D310" s="1"/>
  <c r="I310"/>
  <c r="J310"/>
  <c r="K310"/>
  <c r="P310" s="1"/>
  <c r="X310"/>
  <c r="B311"/>
  <c r="D311" s="1"/>
  <c r="I311"/>
  <c r="J311"/>
  <c r="K311"/>
  <c r="P311" s="1"/>
  <c r="X311"/>
  <c r="B312"/>
  <c r="D312" s="1"/>
  <c r="I312"/>
  <c r="J312"/>
  <c r="K312"/>
  <c r="P312" s="1"/>
  <c r="X312"/>
  <c r="B313"/>
  <c r="D313" s="1"/>
  <c r="I313"/>
  <c r="J313"/>
  <c r="K313"/>
  <c r="P313" s="1"/>
  <c r="X313"/>
  <c r="B314"/>
  <c r="D314" s="1"/>
  <c r="I314"/>
  <c r="J314"/>
  <c r="K314"/>
  <c r="P314" s="1"/>
  <c r="X314"/>
  <c r="B315"/>
  <c r="D315" s="1"/>
  <c r="I315"/>
  <c r="J315"/>
  <c r="K315"/>
  <c r="P315" s="1"/>
  <c r="X315"/>
  <c r="B316"/>
  <c r="D316" s="1"/>
  <c r="I316"/>
  <c r="J316"/>
  <c r="K316"/>
  <c r="P316" s="1"/>
  <c r="X316"/>
  <c r="B317"/>
  <c r="D317" s="1"/>
  <c r="I317"/>
  <c r="J317"/>
  <c r="K317"/>
  <c r="P317" s="1"/>
  <c r="X317"/>
  <c r="B318"/>
  <c r="D318" s="1"/>
  <c r="I318"/>
  <c r="J318"/>
  <c r="K318"/>
  <c r="P318" s="1"/>
  <c r="X318"/>
  <c r="B319"/>
  <c r="D319" s="1"/>
  <c r="I319"/>
  <c r="J319"/>
  <c r="K319"/>
  <c r="P319" s="1"/>
  <c r="X319"/>
  <c r="B320"/>
  <c r="D320" s="1"/>
  <c r="I320"/>
  <c r="J320"/>
  <c r="K320"/>
  <c r="P320" s="1"/>
  <c r="X320"/>
  <c r="B321"/>
  <c r="D321" s="1"/>
  <c r="I321"/>
  <c r="J321"/>
  <c r="K321"/>
  <c r="P321" s="1"/>
  <c r="X321"/>
  <c r="B322"/>
  <c r="D322" s="1"/>
  <c r="I322"/>
  <c r="J322"/>
  <c r="K322"/>
  <c r="P322" s="1"/>
  <c r="X322"/>
  <c r="B323"/>
  <c r="D323" s="1"/>
  <c r="I323"/>
  <c r="J323"/>
  <c r="K323"/>
  <c r="P323" s="1"/>
  <c r="X323"/>
  <c r="B324"/>
  <c r="D324" s="1"/>
  <c r="I324"/>
  <c r="J324"/>
  <c r="K324"/>
  <c r="P324" s="1"/>
  <c r="X324"/>
  <c r="B325"/>
  <c r="D325" s="1"/>
  <c r="I325"/>
  <c r="J325"/>
  <c r="K325"/>
  <c r="P325" s="1"/>
  <c r="X325"/>
  <c r="B326"/>
  <c r="D326" s="1"/>
  <c r="I326"/>
  <c r="J326"/>
  <c r="K326"/>
  <c r="P326" s="1"/>
  <c r="X326"/>
  <c r="B327"/>
  <c r="D327" s="1"/>
  <c r="I327"/>
  <c r="J327"/>
  <c r="K327"/>
  <c r="P327" s="1"/>
  <c r="X327"/>
  <c r="B328"/>
  <c r="D328" s="1"/>
  <c r="I328"/>
  <c r="J328"/>
  <c r="K328"/>
  <c r="P328" s="1"/>
  <c r="X328"/>
  <c r="B329"/>
  <c r="D329" s="1"/>
  <c r="I329"/>
  <c r="J329"/>
  <c r="K329"/>
  <c r="P329" s="1"/>
  <c r="X329"/>
  <c r="B330"/>
  <c r="D330" s="1"/>
  <c r="I330"/>
  <c r="J330"/>
  <c r="K330"/>
  <c r="P330" s="1"/>
  <c r="X330"/>
  <c r="B331"/>
  <c r="D331" s="1"/>
  <c r="I331"/>
  <c r="J331"/>
  <c r="K331"/>
  <c r="P331" s="1"/>
  <c r="X331"/>
  <c r="B332"/>
  <c r="D332" s="1"/>
  <c r="I332"/>
  <c r="J332"/>
  <c r="K332"/>
  <c r="P332" s="1"/>
  <c r="X332"/>
  <c r="B333"/>
  <c r="D333" s="1"/>
  <c r="I333"/>
  <c r="J333"/>
  <c r="K333"/>
  <c r="P333" s="1"/>
  <c r="X333"/>
  <c r="B334"/>
  <c r="D334" s="1"/>
  <c r="I334"/>
  <c r="J334"/>
  <c r="K334"/>
  <c r="P334" s="1"/>
  <c r="X334"/>
  <c r="B335"/>
  <c r="D335" s="1"/>
  <c r="I335"/>
  <c r="J335"/>
  <c r="K335"/>
  <c r="P335" s="1"/>
  <c r="X335"/>
  <c r="B336"/>
  <c r="D336" s="1"/>
  <c r="I336"/>
  <c r="J336"/>
  <c r="K336"/>
  <c r="P336" s="1"/>
  <c r="X336"/>
  <c r="B337"/>
  <c r="D337" s="1"/>
  <c r="I337"/>
  <c r="J337"/>
  <c r="K337"/>
  <c r="P337" s="1"/>
  <c r="X337"/>
  <c r="B338"/>
  <c r="D338" s="1"/>
  <c r="I338"/>
  <c r="J338"/>
  <c r="K338"/>
  <c r="P338" s="1"/>
  <c r="X338"/>
  <c r="B339"/>
  <c r="D339" s="1"/>
  <c r="I339"/>
  <c r="J339"/>
  <c r="K339"/>
  <c r="P339" s="1"/>
  <c r="X339"/>
  <c r="B340"/>
  <c r="D340" s="1"/>
  <c r="I340"/>
  <c r="J340"/>
  <c r="K340"/>
  <c r="P340" s="1"/>
  <c r="X340"/>
  <c r="B341"/>
  <c r="D341" s="1"/>
  <c r="I341"/>
  <c r="J341"/>
  <c r="K341"/>
  <c r="P341" s="1"/>
  <c r="X341"/>
  <c r="B342"/>
  <c r="D342" s="1"/>
  <c r="I342"/>
  <c r="J342"/>
  <c r="K342"/>
  <c r="P342" s="1"/>
  <c r="X342"/>
  <c r="B343"/>
  <c r="D343" s="1"/>
  <c r="I343"/>
  <c r="J343"/>
  <c r="K343"/>
  <c r="P343" s="1"/>
  <c r="X343"/>
  <c r="B344"/>
  <c r="D344" s="1"/>
  <c r="I344"/>
  <c r="J344"/>
  <c r="K344"/>
  <c r="P344" s="1"/>
  <c r="X344"/>
  <c r="B345"/>
  <c r="D345" s="1"/>
  <c r="I345"/>
  <c r="J345"/>
  <c r="K345"/>
  <c r="P345" s="1"/>
  <c r="X345"/>
  <c r="B346"/>
  <c r="D346" s="1"/>
  <c r="I346"/>
  <c r="J346"/>
  <c r="K346"/>
  <c r="P346" s="1"/>
  <c r="X346"/>
  <c r="B347"/>
  <c r="D347" s="1"/>
  <c r="I347"/>
  <c r="J347"/>
  <c r="K347"/>
  <c r="P347" s="1"/>
  <c r="X347"/>
  <c r="B348"/>
  <c r="D348" s="1"/>
  <c r="I348"/>
  <c r="J348"/>
  <c r="K348"/>
  <c r="P348" s="1"/>
  <c r="X348"/>
  <c r="B349"/>
  <c r="D349" s="1"/>
  <c r="I349"/>
  <c r="J349"/>
  <c r="K349"/>
  <c r="P349" s="1"/>
  <c r="X349"/>
  <c r="B350"/>
  <c r="D350" s="1"/>
  <c r="I350"/>
  <c r="J350"/>
  <c r="K350"/>
  <c r="P350" s="1"/>
  <c r="X350"/>
  <c r="B351"/>
  <c r="D351" s="1"/>
  <c r="I351"/>
  <c r="J351"/>
  <c r="K351"/>
  <c r="P351" s="1"/>
  <c r="X351"/>
  <c r="B352"/>
  <c r="D352" s="1"/>
  <c r="I352"/>
  <c r="J352"/>
  <c r="K352"/>
  <c r="P352" s="1"/>
  <c r="X352"/>
  <c r="B353"/>
  <c r="D353" s="1"/>
  <c r="I353"/>
  <c r="J353"/>
  <c r="K353"/>
  <c r="P353" s="1"/>
  <c r="X353"/>
  <c r="B354"/>
  <c r="D354" s="1"/>
  <c r="I354"/>
  <c r="J354"/>
  <c r="K354"/>
  <c r="P354" s="1"/>
  <c r="X354"/>
  <c r="B355"/>
  <c r="D355" s="1"/>
  <c r="I355"/>
  <c r="J355"/>
  <c r="K355"/>
  <c r="P355" s="1"/>
  <c r="X355"/>
  <c r="B356"/>
  <c r="D356" s="1"/>
  <c r="I356"/>
  <c r="J356"/>
  <c r="K356"/>
  <c r="P356" s="1"/>
  <c r="X356"/>
  <c r="B357"/>
  <c r="D357" s="1"/>
  <c r="I357"/>
  <c r="J357"/>
  <c r="K357"/>
  <c r="P357" s="1"/>
  <c r="X357"/>
  <c r="B358"/>
  <c r="D358" s="1"/>
  <c r="I358"/>
  <c r="J358"/>
  <c r="K358"/>
  <c r="P358" s="1"/>
  <c r="X358"/>
  <c r="B359"/>
  <c r="D359" s="1"/>
  <c r="E359"/>
  <c r="I359"/>
  <c r="J359"/>
  <c r="K359"/>
  <c r="P359" s="1"/>
  <c r="X359"/>
  <c r="B360"/>
  <c r="D360" s="1"/>
  <c r="I360"/>
  <c r="J360"/>
  <c r="K360"/>
  <c r="P360" s="1"/>
  <c r="X360"/>
  <c r="B361"/>
  <c r="D361" s="1"/>
  <c r="I361"/>
  <c r="J361"/>
  <c r="K361"/>
  <c r="P361" s="1"/>
  <c r="X361"/>
  <c r="B362"/>
  <c r="D362" s="1"/>
  <c r="I362"/>
  <c r="J362"/>
  <c r="K362"/>
  <c r="P362" s="1"/>
  <c r="X362"/>
  <c r="B363"/>
  <c r="D363" s="1"/>
  <c r="G363"/>
  <c r="I363"/>
  <c r="J363"/>
  <c r="K363"/>
  <c r="P363" s="1"/>
  <c r="X363"/>
  <c r="B364"/>
  <c r="D364" s="1"/>
  <c r="I364"/>
  <c r="J364"/>
  <c r="K364"/>
  <c r="P364" s="1"/>
  <c r="X364"/>
  <c r="B365"/>
  <c r="D365" s="1"/>
  <c r="I365"/>
  <c r="J365"/>
  <c r="K365"/>
  <c r="P365" s="1"/>
  <c r="X365"/>
  <c r="B366"/>
  <c r="D366" s="1"/>
  <c r="I366"/>
  <c r="J366"/>
  <c r="K366"/>
  <c r="P366" s="1"/>
  <c r="X366"/>
  <c r="B367"/>
  <c r="D367" s="1"/>
  <c r="E367"/>
  <c r="I367"/>
  <c r="J367"/>
  <c r="K367"/>
  <c r="P367" s="1"/>
  <c r="X367"/>
  <c r="B368"/>
  <c r="D368" s="1"/>
  <c r="I368"/>
  <c r="J368"/>
  <c r="K368"/>
  <c r="P368" s="1"/>
  <c r="X368"/>
  <c r="B369"/>
  <c r="D369" s="1"/>
  <c r="I369"/>
  <c r="J369"/>
  <c r="K369"/>
  <c r="P369" s="1"/>
  <c r="X369"/>
  <c r="B370"/>
  <c r="D370" s="1"/>
  <c r="I370"/>
  <c r="J370"/>
  <c r="K370"/>
  <c r="P370" s="1"/>
  <c r="X370"/>
  <c r="B371"/>
  <c r="D371" s="1"/>
  <c r="I371"/>
  <c r="J371"/>
  <c r="K371"/>
  <c r="P371" s="1"/>
  <c r="X371"/>
  <c r="B372"/>
  <c r="D372" s="1"/>
  <c r="I372"/>
  <c r="J372"/>
  <c r="K372"/>
  <c r="P372" s="1"/>
  <c r="X372"/>
  <c r="B373"/>
  <c r="D373" s="1"/>
  <c r="I373"/>
  <c r="J373"/>
  <c r="K373"/>
  <c r="P373" s="1"/>
  <c r="X373"/>
  <c r="B374"/>
  <c r="D374" s="1"/>
  <c r="I374"/>
  <c r="J374"/>
  <c r="K374"/>
  <c r="P374" s="1"/>
  <c r="X374"/>
  <c r="B375"/>
  <c r="D375" s="1"/>
  <c r="E375"/>
  <c r="I375"/>
  <c r="J375"/>
  <c r="K375"/>
  <c r="P375" s="1"/>
  <c r="X375"/>
  <c r="B376"/>
  <c r="I376"/>
  <c r="J376"/>
  <c r="K376"/>
  <c r="P376" s="1"/>
  <c r="X376"/>
  <c r="B377"/>
  <c r="D377" s="1"/>
  <c r="I377"/>
  <c r="J377"/>
  <c r="K377"/>
  <c r="P377" s="1"/>
  <c r="X377"/>
  <c r="B378"/>
  <c r="D378" s="1"/>
  <c r="I378"/>
  <c r="J378"/>
  <c r="K378"/>
  <c r="P378" s="1"/>
  <c r="X378"/>
  <c r="B379"/>
  <c r="D379" s="1"/>
  <c r="I379"/>
  <c r="J379"/>
  <c r="K379"/>
  <c r="P379" s="1"/>
  <c r="X379"/>
  <c r="B380"/>
  <c r="D380" s="1"/>
  <c r="I380"/>
  <c r="J380"/>
  <c r="K380"/>
  <c r="P380" s="1"/>
  <c r="X380"/>
  <c r="B381"/>
  <c r="D381" s="1"/>
  <c r="I381"/>
  <c r="J381"/>
  <c r="K381"/>
  <c r="P381" s="1"/>
  <c r="X381"/>
  <c r="B382"/>
  <c r="D382" s="1"/>
  <c r="I382"/>
  <c r="J382"/>
  <c r="K382"/>
  <c r="P382" s="1"/>
  <c r="X382"/>
  <c r="B383"/>
  <c r="D383" s="1"/>
  <c r="I383"/>
  <c r="J383"/>
  <c r="K383"/>
  <c r="P383" s="1"/>
  <c r="X383"/>
  <c r="B384"/>
  <c r="I384"/>
  <c r="J384"/>
  <c r="K384"/>
  <c r="P384" s="1"/>
  <c r="X384"/>
  <c r="B385"/>
  <c r="D385" s="1"/>
  <c r="E385"/>
  <c r="I385"/>
  <c r="J385"/>
  <c r="K385"/>
  <c r="P385" s="1"/>
  <c r="X385"/>
  <c r="B386"/>
  <c r="D386" s="1"/>
  <c r="G386"/>
  <c r="I386"/>
  <c r="J386"/>
  <c r="K386"/>
  <c r="P386" s="1"/>
  <c r="X386"/>
  <c r="B387"/>
  <c r="D387" s="1"/>
  <c r="E387"/>
  <c r="G387"/>
  <c r="I387"/>
  <c r="J387"/>
  <c r="K387"/>
  <c r="P387" s="1"/>
  <c r="X387"/>
  <c r="B388"/>
  <c r="D388" s="1"/>
  <c r="I388"/>
  <c r="J388"/>
  <c r="K388"/>
  <c r="P388" s="1"/>
  <c r="X388"/>
  <c r="B389"/>
  <c r="D389" s="1"/>
  <c r="I389"/>
  <c r="J389"/>
  <c r="K389"/>
  <c r="P389" s="1"/>
  <c r="X389"/>
  <c r="B390"/>
  <c r="D390" s="1"/>
  <c r="I390"/>
  <c r="J390"/>
  <c r="K390"/>
  <c r="P390" s="1"/>
  <c r="X390"/>
  <c r="B391"/>
  <c r="D391" s="1"/>
  <c r="E391"/>
  <c r="I391"/>
  <c r="J391"/>
  <c r="K391"/>
  <c r="P391" s="1"/>
  <c r="X391"/>
  <c r="B392"/>
  <c r="I392"/>
  <c r="J392"/>
  <c r="K392"/>
  <c r="P392" s="1"/>
  <c r="X392"/>
  <c r="B393"/>
  <c r="D393" s="1"/>
  <c r="I393"/>
  <c r="J393"/>
  <c r="K393"/>
  <c r="P393" s="1"/>
  <c r="X393"/>
  <c r="B394"/>
  <c r="D394" s="1"/>
  <c r="I394"/>
  <c r="J394"/>
  <c r="K394"/>
  <c r="P394" s="1"/>
  <c r="X394"/>
  <c r="B395"/>
  <c r="D395" s="1"/>
  <c r="I395"/>
  <c r="J395"/>
  <c r="K395"/>
  <c r="P395" s="1"/>
  <c r="X395"/>
  <c r="B396"/>
  <c r="D396" s="1"/>
  <c r="I396"/>
  <c r="J396"/>
  <c r="K396"/>
  <c r="P396" s="1"/>
  <c r="X396"/>
  <c r="B397"/>
  <c r="D397" s="1"/>
  <c r="G397"/>
  <c r="I397"/>
  <c r="J397"/>
  <c r="K397"/>
  <c r="P397" s="1"/>
  <c r="X397"/>
  <c r="B398"/>
  <c r="D398" s="1"/>
  <c r="I398"/>
  <c r="J398"/>
  <c r="K398"/>
  <c r="P398" s="1"/>
  <c r="X398"/>
  <c r="B399"/>
  <c r="D399" s="1"/>
  <c r="I399"/>
  <c r="J399"/>
  <c r="K399"/>
  <c r="P399" s="1"/>
  <c r="X399"/>
  <c r="B400"/>
  <c r="I400"/>
  <c r="J400"/>
  <c r="K400"/>
  <c r="P400" s="1"/>
  <c r="X400"/>
  <c r="B401"/>
  <c r="D401" s="1"/>
  <c r="I401"/>
  <c r="J401"/>
  <c r="K401"/>
  <c r="P401" s="1"/>
  <c r="X401"/>
  <c r="B402"/>
  <c r="D402" s="1"/>
  <c r="I402"/>
  <c r="J402"/>
  <c r="K402"/>
  <c r="P402" s="1"/>
  <c r="X402"/>
  <c r="B403"/>
  <c r="D403" s="1"/>
  <c r="G403"/>
  <c r="I403"/>
  <c r="J403"/>
  <c r="K403"/>
  <c r="P403" s="1"/>
  <c r="X403"/>
  <c r="B404"/>
  <c r="D404" s="1"/>
  <c r="G404"/>
  <c r="I404"/>
  <c r="J404"/>
  <c r="K404"/>
  <c r="P404" s="1"/>
  <c r="X404"/>
  <c r="B405"/>
  <c r="D405" s="1"/>
  <c r="E405"/>
  <c r="I405"/>
  <c r="J405"/>
  <c r="K405"/>
  <c r="P405" s="1"/>
  <c r="X405"/>
  <c r="B406"/>
  <c r="D406" s="1"/>
  <c r="I406"/>
  <c r="J406"/>
  <c r="K406"/>
  <c r="P406" s="1"/>
  <c r="X406"/>
  <c r="B407"/>
  <c r="D407" s="1"/>
  <c r="I407"/>
  <c r="J407"/>
  <c r="K407"/>
  <c r="P407" s="1"/>
  <c r="X407"/>
  <c r="B408"/>
  <c r="I408"/>
  <c r="J408"/>
  <c r="K408"/>
  <c r="P408" s="1"/>
  <c r="X408"/>
  <c r="B409"/>
  <c r="D409" s="1"/>
  <c r="I409"/>
  <c r="J409"/>
  <c r="K409"/>
  <c r="P409" s="1"/>
  <c r="X409"/>
  <c r="B410"/>
  <c r="D410" s="1"/>
  <c r="I410"/>
  <c r="J410"/>
  <c r="K410"/>
  <c r="P410" s="1"/>
  <c r="X410"/>
  <c r="B411"/>
  <c r="D411" s="1"/>
  <c r="I411"/>
  <c r="J411"/>
  <c r="K411"/>
  <c r="P411" s="1"/>
  <c r="X411"/>
  <c r="B412"/>
  <c r="D412" s="1"/>
  <c r="I412"/>
  <c r="J412"/>
  <c r="K412"/>
  <c r="P412" s="1"/>
  <c r="X412"/>
  <c r="B413"/>
  <c r="D413" s="1"/>
  <c r="I413"/>
  <c r="J413"/>
  <c r="K413"/>
  <c r="P413" s="1"/>
  <c r="X413"/>
  <c r="B414"/>
  <c r="I414"/>
  <c r="J414"/>
  <c r="K414"/>
  <c r="P414" s="1"/>
  <c r="X414"/>
  <c r="B415"/>
  <c r="D415" s="1"/>
  <c r="G415"/>
  <c r="I415"/>
  <c r="J415"/>
  <c r="K415"/>
  <c r="P415" s="1"/>
  <c r="X415"/>
  <c r="B416"/>
  <c r="D416" s="1"/>
  <c r="E416"/>
  <c r="I416"/>
  <c r="J416"/>
  <c r="K416"/>
  <c r="P416" s="1"/>
  <c r="X416"/>
  <c r="B417"/>
  <c r="D417" s="1"/>
  <c r="I417"/>
  <c r="J417"/>
  <c r="K417"/>
  <c r="P417" s="1"/>
  <c r="X417"/>
  <c r="B418"/>
  <c r="D418" s="1"/>
  <c r="I418"/>
  <c r="J418"/>
  <c r="K418"/>
  <c r="P418" s="1"/>
  <c r="X418"/>
  <c r="B419"/>
  <c r="D419" s="1"/>
  <c r="I419"/>
  <c r="J419"/>
  <c r="K419"/>
  <c r="P419" s="1"/>
  <c r="X419"/>
  <c r="B420"/>
  <c r="D420" s="1"/>
  <c r="I420"/>
  <c r="J420"/>
  <c r="K420"/>
  <c r="P420" s="1"/>
  <c r="X420"/>
  <c r="B421"/>
  <c r="D421" s="1"/>
  <c r="I421"/>
  <c r="J421"/>
  <c r="K421"/>
  <c r="P421" s="1"/>
  <c r="X421"/>
  <c r="B422"/>
  <c r="D422" s="1"/>
  <c r="I422"/>
  <c r="J422"/>
  <c r="K422"/>
  <c r="P422" s="1"/>
  <c r="X422"/>
  <c r="B423"/>
  <c r="D423" s="1"/>
  <c r="I423"/>
  <c r="J423"/>
  <c r="K423"/>
  <c r="P423" s="1"/>
  <c r="X423"/>
  <c r="B424"/>
  <c r="I424"/>
  <c r="J424"/>
  <c r="K424"/>
  <c r="P424" s="1"/>
  <c r="X424"/>
  <c r="B425"/>
  <c r="E425" s="1"/>
  <c r="I425"/>
  <c r="J425"/>
  <c r="K425"/>
  <c r="P425" s="1"/>
  <c r="X425"/>
  <c r="B426"/>
  <c r="E426" s="1"/>
  <c r="I426"/>
  <c r="J426"/>
  <c r="K426"/>
  <c r="P426" s="1"/>
  <c r="X426"/>
  <c r="B427"/>
  <c r="E427" s="1"/>
  <c r="I427"/>
  <c r="J427"/>
  <c r="K427"/>
  <c r="P427" s="1"/>
  <c r="X427"/>
  <c r="B428"/>
  <c r="E428" s="1"/>
  <c r="I428"/>
  <c r="J428"/>
  <c r="K428"/>
  <c r="P428" s="1"/>
  <c r="X428"/>
  <c r="B429"/>
  <c r="D429" s="1"/>
  <c r="I429"/>
  <c r="J429"/>
  <c r="K429"/>
  <c r="P429" s="1"/>
  <c r="X429"/>
  <c r="B430"/>
  <c r="E430" s="1"/>
  <c r="I430"/>
  <c r="J430"/>
  <c r="K430"/>
  <c r="P430" s="1"/>
  <c r="X430"/>
  <c r="B431"/>
  <c r="E431" s="1"/>
  <c r="I431"/>
  <c r="J431"/>
  <c r="K431"/>
  <c r="P431" s="1"/>
  <c r="X431"/>
  <c r="B432"/>
  <c r="I432"/>
  <c r="J432"/>
  <c r="K432"/>
  <c r="P432" s="1"/>
  <c r="X432"/>
  <c r="B433"/>
  <c r="E433" s="1"/>
  <c r="I433"/>
  <c r="J433"/>
  <c r="K433"/>
  <c r="P433" s="1"/>
  <c r="X433"/>
  <c r="B434"/>
  <c r="E434" s="1"/>
  <c r="I434"/>
  <c r="J434"/>
  <c r="K434"/>
  <c r="P434" s="1"/>
  <c r="X434"/>
  <c r="B435"/>
  <c r="E435" s="1"/>
  <c r="I435"/>
  <c r="J435"/>
  <c r="K435"/>
  <c r="P435" s="1"/>
  <c r="X435"/>
  <c r="B436"/>
  <c r="E436" s="1"/>
  <c r="I436"/>
  <c r="J436"/>
  <c r="K436"/>
  <c r="P436" s="1"/>
  <c r="X436"/>
  <c r="B437"/>
  <c r="D437" s="1"/>
  <c r="I437"/>
  <c r="J437"/>
  <c r="K437"/>
  <c r="P437" s="1"/>
  <c r="X437"/>
  <c r="B438"/>
  <c r="E438" s="1"/>
  <c r="I438"/>
  <c r="J438"/>
  <c r="K438"/>
  <c r="P438" s="1"/>
  <c r="X438"/>
  <c r="B439"/>
  <c r="G439" s="1"/>
  <c r="I439"/>
  <c r="J439"/>
  <c r="K439"/>
  <c r="P439" s="1"/>
  <c r="X439"/>
  <c r="B440"/>
  <c r="I440"/>
  <c r="J440"/>
  <c r="K440"/>
  <c r="P440" s="1"/>
  <c r="X440"/>
  <c r="B441"/>
  <c r="G441" s="1"/>
  <c r="I441"/>
  <c r="J441"/>
  <c r="K441"/>
  <c r="P441" s="1"/>
  <c r="X441"/>
  <c r="B442"/>
  <c r="E442" s="1"/>
  <c r="I442"/>
  <c r="J442"/>
  <c r="K442"/>
  <c r="P442" s="1"/>
  <c r="X442"/>
  <c r="B443"/>
  <c r="E443" s="1"/>
  <c r="I443"/>
  <c r="J443"/>
  <c r="K443"/>
  <c r="P443" s="1"/>
  <c r="X443"/>
  <c r="B444"/>
  <c r="E444" s="1"/>
  <c r="I444"/>
  <c r="J444"/>
  <c r="K444"/>
  <c r="P444" s="1"/>
  <c r="X444"/>
  <c r="B445"/>
  <c r="E445" s="1"/>
  <c r="I445"/>
  <c r="J445"/>
  <c r="K445"/>
  <c r="P445" s="1"/>
  <c r="X445"/>
  <c r="B446"/>
  <c r="D446" s="1"/>
  <c r="I446"/>
  <c r="J446"/>
  <c r="K446"/>
  <c r="P446" s="1"/>
  <c r="X446"/>
  <c r="B447"/>
  <c r="I447"/>
  <c r="J447"/>
  <c r="K447"/>
  <c r="P447" s="1"/>
  <c r="X447"/>
  <c r="B448"/>
  <c r="E448" s="1"/>
  <c r="I448"/>
  <c r="J448"/>
  <c r="K448"/>
  <c r="P448" s="1"/>
  <c r="X448"/>
  <c r="B449"/>
  <c r="G449" s="1"/>
  <c r="I449"/>
  <c r="J449"/>
  <c r="K449"/>
  <c r="P449" s="1"/>
  <c r="X449"/>
  <c r="B450"/>
  <c r="E450" s="1"/>
  <c r="G450"/>
  <c r="I450"/>
  <c r="J450"/>
  <c r="K450"/>
  <c r="P450" s="1"/>
  <c r="X450"/>
  <c r="B451"/>
  <c r="I451"/>
  <c r="J451"/>
  <c r="K451"/>
  <c r="P451" s="1"/>
  <c r="X451"/>
  <c r="B452"/>
  <c r="E452" s="1"/>
  <c r="I452"/>
  <c r="J452"/>
  <c r="K452"/>
  <c r="P452" s="1"/>
  <c r="X452"/>
  <c r="B453"/>
  <c r="E453" s="1"/>
  <c r="D453"/>
  <c r="I453"/>
  <c r="J453"/>
  <c r="K453"/>
  <c r="P453" s="1"/>
  <c r="X453"/>
  <c r="B454"/>
  <c r="D454"/>
  <c r="I454"/>
  <c r="J454"/>
  <c r="K454"/>
  <c r="P454" s="1"/>
  <c r="X454"/>
  <c r="B455"/>
  <c r="G455" s="1"/>
  <c r="I455"/>
  <c r="J455"/>
  <c r="K455"/>
  <c r="P455" s="1"/>
  <c r="X455"/>
  <c r="B456"/>
  <c r="I456"/>
  <c r="J456"/>
  <c r="K456"/>
  <c r="P456" s="1"/>
  <c r="X456"/>
  <c r="B457"/>
  <c r="G457" s="1"/>
  <c r="I457"/>
  <c r="J457"/>
  <c r="K457"/>
  <c r="P457" s="1"/>
  <c r="X457"/>
  <c r="B458"/>
  <c r="E458" s="1"/>
  <c r="G458"/>
  <c r="I458"/>
  <c r="J458"/>
  <c r="K458"/>
  <c r="P458" s="1"/>
  <c r="X458"/>
  <c r="B459"/>
  <c r="E459" s="1"/>
  <c r="I459"/>
  <c r="J459"/>
  <c r="K459"/>
  <c r="P459" s="1"/>
  <c r="X459"/>
  <c r="B460"/>
  <c r="E460" s="1"/>
  <c r="I460"/>
  <c r="J460"/>
  <c r="K460"/>
  <c r="P460" s="1"/>
  <c r="X460"/>
  <c r="B461"/>
  <c r="E461" s="1"/>
  <c r="I461"/>
  <c r="J461"/>
  <c r="K461"/>
  <c r="P461" s="1"/>
  <c r="X461"/>
  <c r="B462"/>
  <c r="D462" s="1"/>
  <c r="I462"/>
  <c r="J462"/>
  <c r="K462"/>
  <c r="P462" s="1"/>
  <c r="X462"/>
  <c r="B463"/>
  <c r="G463" s="1"/>
  <c r="I463"/>
  <c r="J463"/>
  <c r="K463"/>
  <c r="P463" s="1"/>
  <c r="X463"/>
  <c r="B464"/>
  <c r="E464" s="1"/>
  <c r="I464"/>
  <c r="J464"/>
  <c r="K464"/>
  <c r="P464" s="1"/>
  <c r="X464"/>
  <c r="B465"/>
  <c r="G465" s="1"/>
  <c r="I465"/>
  <c r="J465"/>
  <c r="K465"/>
  <c r="P465" s="1"/>
  <c r="X465"/>
  <c r="B466"/>
  <c r="E466" s="1"/>
  <c r="G466"/>
  <c r="I466"/>
  <c r="J466"/>
  <c r="K466"/>
  <c r="P466" s="1"/>
  <c r="X466"/>
  <c r="B467"/>
  <c r="D467" s="1"/>
  <c r="I467"/>
  <c r="J467"/>
  <c r="K467"/>
  <c r="P467" s="1"/>
  <c r="X467"/>
  <c r="B468"/>
  <c r="E468" s="1"/>
  <c r="I468"/>
  <c r="J468"/>
  <c r="K468"/>
  <c r="P468" s="1"/>
  <c r="X468"/>
  <c r="B469"/>
  <c r="D469" s="1"/>
  <c r="I469"/>
  <c r="J469"/>
  <c r="K469"/>
  <c r="P469" s="1"/>
  <c r="X469"/>
  <c r="B470"/>
  <c r="E470" s="1"/>
  <c r="I470"/>
  <c r="J470"/>
  <c r="K470"/>
  <c r="P470" s="1"/>
  <c r="X470"/>
  <c r="B471"/>
  <c r="D471" s="1"/>
  <c r="I471"/>
  <c r="J471"/>
  <c r="K471"/>
  <c r="P471" s="1"/>
  <c r="X471"/>
  <c r="B472"/>
  <c r="E472" s="1"/>
  <c r="I472"/>
  <c r="J472"/>
  <c r="K472"/>
  <c r="P472" s="1"/>
  <c r="X472"/>
  <c r="B473"/>
  <c r="D473" s="1"/>
  <c r="I473"/>
  <c r="J473"/>
  <c r="K473"/>
  <c r="P473" s="1"/>
  <c r="X473"/>
  <c r="B474"/>
  <c r="E474" s="1"/>
  <c r="I474"/>
  <c r="J474"/>
  <c r="K474"/>
  <c r="P474" s="1"/>
  <c r="X474"/>
  <c r="B475"/>
  <c r="D475" s="1"/>
  <c r="I475"/>
  <c r="J475"/>
  <c r="K475"/>
  <c r="P475" s="1"/>
  <c r="X475"/>
  <c r="B476"/>
  <c r="E476" s="1"/>
  <c r="I476"/>
  <c r="J476"/>
  <c r="K476"/>
  <c r="P476" s="1"/>
  <c r="X476"/>
  <c r="B477"/>
  <c r="D477" s="1"/>
  <c r="I477"/>
  <c r="J477"/>
  <c r="K477"/>
  <c r="P477" s="1"/>
  <c r="X477"/>
  <c r="B478"/>
  <c r="I478"/>
  <c r="J478"/>
  <c r="K478"/>
  <c r="P478" s="1"/>
  <c r="X478"/>
  <c r="B479"/>
  <c r="D479" s="1"/>
  <c r="I479"/>
  <c r="J479"/>
  <c r="K479"/>
  <c r="P479" s="1"/>
  <c r="X479"/>
  <c r="B480"/>
  <c r="E480" s="1"/>
  <c r="I480"/>
  <c r="J480"/>
  <c r="K480"/>
  <c r="P480" s="1"/>
  <c r="X480"/>
  <c r="B481"/>
  <c r="D481" s="1"/>
  <c r="I481"/>
  <c r="J481"/>
  <c r="K481"/>
  <c r="P481" s="1"/>
  <c r="X481"/>
  <c r="B482"/>
  <c r="E482" s="1"/>
  <c r="I482"/>
  <c r="J482"/>
  <c r="K482"/>
  <c r="P482" s="1"/>
  <c r="X482"/>
  <c r="B483"/>
  <c r="I483"/>
  <c r="J483"/>
  <c r="K483"/>
  <c r="P483" s="1"/>
  <c r="X483"/>
  <c r="B484"/>
  <c r="E484" s="1"/>
  <c r="I484"/>
  <c r="J484"/>
  <c r="K484"/>
  <c r="P484" s="1"/>
  <c r="X484"/>
  <c r="B485"/>
  <c r="I485"/>
  <c r="J485"/>
  <c r="K485"/>
  <c r="P485" s="1"/>
  <c r="X485"/>
  <c r="B486"/>
  <c r="E486" s="1"/>
  <c r="I486"/>
  <c r="J486"/>
  <c r="K486"/>
  <c r="P486" s="1"/>
  <c r="X486"/>
  <c r="B487"/>
  <c r="I487"/>
  <c r="J487"/>
  <c r="K487"/>
  <c r="P487" s="1"/>
  <c r="X487"/>
  <c r="B488"/>
  <c r="E488" s="1"/>
  <c r="I488"/>
  <c r="J488"/>
  <c r="K488"/>
  <c r="P488" s="1"/>
  <c r="X488"/>
  <c r="B489"/>
  <c r="I489"/>
  <c r="J489"/>
  <c r="K489"/>
  <c r="P489" s="1"/>
  <c r="X489"/>
  <c r="B490"/>
  <c r="E490" s="1"/>
  <c r="I490"/>
  <c r="J490"/>
  <c r="K490"/>
  <c r="P490" s="1"/>
  <c r="X490"/>
  <c r="B491"/>
  <c r="I491"/>
  <c r="J491"/>
  <c r="K491"/>
  <c r="P491" s="1"/>
  <c r="X491"/>
  <c r="B492"/>
  <c r="E492" s="1"/>
  <c r="I492"/>
  <c r="J492"/>
  <c r="K492"/>
  <c r="P492" s="1"/>
  <c r="X492"/>
  <c r="B493"/>
  <c r="I493"/>
  <c r="J493"/>
  <c r="K493"/>
  <c r="P493" s="1"/>
  <c r="X493"/>
  <c r="B494"/>
  <c r="E494"/>
  <c r="I494"/>
  <c r="J494"/>
  <c r="K494"/>
  <c r="P494" s="1"/>
  <c r="X494"/>
  <c r="B495"/>
  <c r="I495"/>
  <c r="J495"/>
  <c r="K495"/>
  <c r="P495" s="1"/>
  <c r="X495"/>
  <c r="B496"/>
  <c r="E496" s="1"/>
  <c r="I496"/>
  <c r="J496"/>
  <c r="K496"/>
  <c r="P496" s="1"/>
  <c r="X496"/>
  <c r="B497"/>
  <c r="I497"/>
  <c r="J497"/>
  <c r="K497"/>
  <c r="P497" s="1"/>
  <c r="X497"/>
  <c r="B498"/>
  <c r="E498" s="1"/>
  <c r="I498"/>
  <c r="J498"/>
  <c r="K498"/>
  <c r="P498" s="1"/>
  <c r="X498"/>
  <c r="B499"/>
  <c r="I499"/>
  <c r="J499"/>
  <c r="K499"/>
  <c r="P499" s="1"/>
  <c r="X499"/>
  <c r="B500"/>
  <c r="E500" s="1"/>
  <c r="I500"/>
  <c r="J500"/>
  <c r="K500"/>
  <c r="P500" s="1"/>
  <c r="X500"/>
  <c r="B501"/>
  <c r="I501"/>
  <c r="J501"/>
  <c r="K501"/>
  <c r="P501" s="1"/>
  <c r="X501"/>
  <c r="B502"/>
  <c r="E502" s="1"/>
  <c r="I502"/>
  <c r="J502"/>
  <c r="K502"/>
  <c r="P502" s="1"/>
  <c r="X502"/>
  <c r="B503"/>
  <c r="I503"/>
  <c r="J503"/>
  <c r="K503"/>
  <c r="P503" s="1"/>
  <c r="X503"/>
  <c r="B504"/>
  <c r="E504" s="1"/>
  <c r="I504"/>
  <c r="J504"/>
  <c r="K504"/>
  <c r="P504" s="1"/>
  <c r="X504"/>
  <c r="B505"/>
  <c r="E505" s="1"/>
  <c r="I505"/>
  <c r="J505"/>
  <c r="K505"/>
  <c r="P505" s="1"/>
  <c r="X505"/>
  <c r="B506"/>
  <c r="D506" s="1"/>
  <c r="I506"/>
  <c r="J506"/>
  <c r="K506"/>
  <c r="P506" s="1"/>
  <c r="X506"/>
  <c r="B507"/>
  <c r="D507" s="1"/>
  <c r="I507"/>
  <c r="J507"/>
  <c r="K507"/>
  <c r="P507" s="1"/>
  <c r="X507"/>
  <c r="B508"/>
  <c r="G508" s="1"/>
  <c r="I508"/>
  <c r="J508"/>
  <c r="K508"/>
  <c r="P508" s="1"/>
  <c r="X508"/>
  <c r="B509"/>
  <c r="E509" s="1"/>
  <c r="I509"/>
  <c r="J509"/>
  <c r="K509"/>
  <c r="P509" s="1"/>
  <c r="X509"/>
  <c r="B510"/>
  <c r="D510" s="1"/>
  <c r="I510"/>
  <c r="J510"/>
  <c r="K510"/>
  <c r="P510" s="1"/>
  <c r="X510"/>
  <c r="B511"/>
  <c r="D511" s="1"/>
  <c r="I511"/>
  <c r="J511"/>
  <c r="K511"/>
  <c r="P511" s="1"/>
  <c r="X511"/>
  <c r="B512"/>
  <c r="G512" s="1"/>
  <c r="I512"/>
  <c r="J512"/>
  <c r="K512"/>
  <c r="P512" s="1"/>
  <c r="X512"/>
  <c r="B513"/>
  <c r="E513" s="1"/>
  <c r="I513"/>
  <c r="J513"/>
  <c r="K513"/>
  <c r="P513" s="1"/>
  <c r="X513"/>
  <c r="B514"/>
  <c r="D514" s="1"/>
  <c r="I514"/>
  <c r="J514"/>
  <c r="K514"/>
  <c r="P514" s="1"/>
  <c r="X514"/>
  <c r="B515"/>
  <c r="D515" s="1"/>
  <c r="E515"/>
  <c r="G515"/>
  <c r="I515"/>
  <c r="J515"/>
  <c r="K515"/>
  <c r="P515" s="1"/>
  <c r="X515"/>
  <c r="B516"/>
  <c r="G516" s="1"/>
  <c r="I516"/>
  <c r="J516"/>
  <c r="K516"/>
  <c r="P516" s="1"/>
  <c r="X516"/>
  <c r="B517"/>
  <c r="D517" s="1"/>
  <c r="I517"/>
  <c r="J517"/>
  <c r="K517"/>
  <c r="P517" s="1"/>
  <c r="X517"/>
  <c r="B518"/>
  <c r="D518" s="1"/>
  <c r="I518"/>
  <c r="J518"/>
  <c r="K518"/>
  <c r="P518" s="1"/>
  <c r="X518"/>
  <c r="B519"/>
  <c r="D519" s="1"/>
  <c r="I519"/>
  <c r="J519"/>
  <c r="K519"/>
  <c r="P519" s="1"/>
  <c r="X519"/>
  <c r="B520"/>
  <c r="D520" s="1"/>
  <c r="I520"/>
  <c r="J520"/>
  <c r="K520"/>
  <c r="P520" s="1"/>
  <c r="X520"/>
  <c r="B521"/>
  <c r="D521" s="1"/>
  <c r="I521"/>
  <c r="J521"/>
  <c r="K521"/>
  <c r="P521" s="1"/>
  <c r="X521"/>
  <c r="B522"/>
  <c r="D522" s="1"/>
  <c r="I522"/>
  <c r="J522"/>
  <c r="K522"/>
  <c r="P522" s="1"/>
  <c r="X522"/>
  <c r="B523"/>
  <c r="D523" s="1"/>
  <c r="I523"/>
  <c r="J523"/>
  <c r="K523"/>
  <c r="P523" s="1"/>
  <c r="X523"/>
  <c r="B524"/>
  <c r="D524" s="1"/>
  <c r="I524"/>
  <c r="J524"/>
  <c r="K524"/>
  <c r="P524" s="1"/>
  <c r="X524"/>
  <c r="B525"/>
  <c r="D525" s="1"/>
  <c r="I525"/>
  <c r="J525"/>
  <c r="K525"/>
  <c r="P525" s="1"/>
  <c r="X525"/>
  <c r="B526"/>
  <c r="D526" s="1"/>
  <c r="I526"/>
  <c r="J526"/>
  <c r="K526"/>
  <c r="P526" s="1"/>
  <c r="X526"/>
  <c r="B527"/>
  <c r="D527" s="1"/>
  <c r="I527"/>
  <c r="J527"/>
  <c r="K527"/>
  <c r="P527" s="1"/>
  <c r="X527"/>
  <c r="B528"/>
  <c r="I528"/>
  <c r="J528"/>
  <c r="K528"/>
  <c r="P528" s="1"/>
  <c r="X528"/>
  <c r="B529"/>
  <c r="D529" s="1"/>
  <c r="I529"/>
  <c r="J529"/>
  <c r="K529"/>
  <c r="P529" s="1"/>
  <c r="X529"/>
  <c r="B530"/>
  <c r="D530" s="1"/>
  <c r="I530"/>
  <c r="J530"/>
  <c r="K530"/>
  <c r="P530" s="1"/>
  <c r="X530"/>
  <c r="B531"/>
  <c r="D531" s="1"/>
  <c r="I531"/>
  <c r="J531"/>
  <c r="K531"/>
  <c r="P531" s="1"/>
  <c r="X531"/>
  <c r="B532"/>
  <c r="D532" s="1"/>
  <c r="I532"/>
  <c r="J532"/>
  <c r="K532"/>
  <c r="P532" s="1"/>
  <c r="X532"/>
  <c r="B533"/>
  <c r="G533" s="1"/>
  <c r="I533"/>
  <c r="J533"/>
  <c r="K533"/>
  <c r="P533" s="1"/>
  <c r="X533"/>
  <c r="B534"/>
  <c r="I534"/>
  <c r="J534"/>
  <c r="K534"/>
  <c r="P534" s="1"/>
  <c r="X534"/>
  <c r="B535"/>
  <c r="G535" s="1"/>
  <c r="I535"/>
  <c r="J535"/>
  <c r="K535"/>
  <c r="P535" s="1"/>
  <c r="X535"/>
  <c r="B536"/>
  <c r="G536" s="1"/>
  <c r="I536"/>
  <c r="J536"/>
  <c r="K536"/>
  <c r="P536" s="1"/>
  <c r="X536"/>
  <c r="B537"/>
  <c r="I537"/>
  <c r="J537"/>
  <c r="K537"/>
  <c r="P537" s="1"/>
  <c r="X537"/>
  <c r="B538"/>
  <c r="G538" s="1"/>
  <c r="I538"/>
  <c r="J538"/>
  <c r="K538"/>
  <c r="P538" s="1"/>
  <c r="X538"/>
  <c r="B539"/>
  <c r="G539" s="1"/>
  <c r="D539"/>
  <c r="I539"/>
  <c r="J539"/>
  <c r="K539"/>
  <c r="P539" s="1"/>
  <c r="X539"/>
  <c r="B540"/>
  <c r="G540" s="1"/>
  <c r="I540"/>
  <c r="J540"/>
  <c r="K540"/>
  <c r="P540" s="1"/>
  <c r="X540"/>
  <c r="B541"/>
  <c r="I541"/>
  <c r="J541"/>
  <c r="K541"/>
  <c r="P541" s="1"/>
  <c r="X541"/>
  <c r="B542"/>
  <c r="E542" s="1"/>
  <c r="I542"/>
  <c r="J542"/>
  <c r="K542"/>
  <c r="P542" s="1"/>
  <c r="X542"/>
  <c r="B543"/>
  <c r="G543" s="1"/>
  <c r="I543"/>
  <c r="J543"/>
  <c r="K543"/>
  <c r="P543" s="1"/>
  <c r="X543"/>
  <c r="B544"/>
  <c r="G544" s="1"/>
  <c r="I544"/>
  <c r="J544"/>
  <c r="K544"/>
  <c r="P544" s="1"/>
  <c r="X544"/>
  <c r="B545"/>
  <c r="G545" s="1"/>
  <c r="I545"/>
  <c r="J545"/>
  <c r="K545"/>
  <c r="P545" s="1"/>
  <c r="X545"/>
  <c r="B546"/>
  <c r="G546" s="1"/>
  <c r="I546"/>
  <c r="J546"/>
  <c r="K546"/>
  <c r="P546" s="1"/>
  <c r="X546"/>
  <c r="B547"/>
  <c r="G547" s="1"/>
  <c r="I547"/>
  <c r="J547"/>
  <c r="K547"/>
  <c r="P547" s="1"/>
  <c r="X547"/>
  <c r="B548"/>
  <c r="G548" s="1"/>
  <c r="I548"/>
  <c r="J548"/>
  <c r="K548"/>
  <c r="P548" s="1"/>
  <c r="X548"/>
  <c r="B549"/>
  <c r="G549" s="1"/>
  <c r="I549"/>
  <c r="J549"/>
  <c r="K549"/>
  <c r="P549" s="1"/>
  <c r="X549"/>
  <c r="B550"/>
  <c r="G550" s="1"/>
  <c r="I550"/>
  <c r="J550"/>
  <c r="K550"/>
  <c r="P550" s="1"/>
  <c r="X550"/>
  <c r="B551"/>
  <c r="G551" s="1"/>
  <c r="I551"/>
  <c r="J551"/>
  <c r="K551"/>
  <c r="P551" s="1"/>
  <c r="X551"/>
  <c r="B552"/>
  <c r="G552" s="1"/>
  <c r="I552"/>
  <c r="J552"/>
  <c r="K552"/>
  <c r="P552" s="1"/>
  <c r="X552"/>
  <c r="B553"/>
  <c r="G553" s="1"/>
  <c r="I553"/>
  <c r="J553"/>
  <c r="K553"/>
  <c r="P553" s="1"/>
  <c r="X553"/>
  <c r="B554"/>
  <c r="G554" s="1"/>
  <c r="E554"/>
  <c r="I554"/>
  <c r="J554"/>
  <c r="K554"/>
  <c r="P554" s="1"/>
  <c r="X554"/>
  <c r="B555"/>
  <c r="E555" s="1"/>
  <c r="G555"/>
  <c r="I555"/>
  <c r="J555"/>
  <c r="K555"/>
  <c r="P555" s="1"/>
  <c r="X555"/>
  <c r="B556"/>
  <c r="E556" s="1"/>
  <c r="I556"/>
  <c r="J556"/>
  <c r="K556"/>
  <c r="P556" s="1"/>
  <c r="X556"/>
  <c r="B557"/>
  <c r="G557" s="1"/>
  <c r="I557"/>
  <c r="J557"/>
  <c r="K557"/>
  <c r="P557" s="1"/>
  <c r="X557"/>
  <c r="B558"/>
  <c r="G558" s="1"/>
  <c r="I558"/>
  <c r="J558"/>
  <c r="K558"/>
  <c r="P558" s="1"/>
  <c r="X558"/>
  <c r="B559"/>
  <c r="E559" s="1"/>
  <c r="I559"/>
  <c r="J559"/>
  <c r="K559"/>
  <c r="P559" s="1"/>
  <c r="X559"/>
  <c r="B560"/>
  <c r="E560" s="1"/>
  <c r="I560"/>
  <c r="J560"/>
  <c r="K560"/>
  <c r="P560" s="1"/>
  <c r="X560"/>
  <c r="B561"/>
  <c r="G561" s="1"/>
  <c r="I561"/>
  <c r="J561"/>
  <c r="K561"/>
  <c r="P561" s="1"/>
  <c r="X561"/>
  <c r="B562"/>
  <c r="G562" s="1"/>
  <c r="E562"/>
  <c r="I562"/>
  <c r="J562"/>
  <c r="K562"/>
  <c r="P562" s="1"/>
  <c r="X562"/>
  <c r="B563"/>
  <c r="E563" s="1"/>
  <c r="G563"/>
  <c r="I563"/>
  <c r="J563"/>
  <c r="K563"/>
  <c r="P563" s="1"/>
  <c r="X563"/>
  <c r="B564"/>
  <c r="E564" s="1"/>
  <c r="I564"/>
  <c r="J564"/>
  <c r="K564"/>
  <c r="P564" s="1"/>
  <c r="X564"/>
  <c r="B565"/>
  <c r="E565" s="1"/>
  <c r="I565"/>
  <c r="J565"/>
  <c r="K565"/>
  <c r="P565" s="1"/>
  <c r="X565"/>
  <c r="B566"/>
  <c r="E566" s="1"/>
  <c r="I566"/>
  <c r="J566"/>
  <c r="K566"/>
  <c r="P566" s="1"/>
  <c r="X566"/>
  <c r="B567"/>
  <c r="E567" s="1"/>
  <c r="I567"/>
  <c r="J567"/>
  <c r="K567"/>
  <c r="P567" s="1"/>
  <c r="X567"/>
  <c r="B568"/>
  <c r="I568"/>
  <c r="J568"/>
  <c r="K568"/>
  <c r="P568" s="1"/>
  <c r="X568"/>
  <c r="B569"/>
  <c r="E569" s="1"/>
  <c r="I569"/>
  <c r="J569"/>
  <c r="K569"/>
  <c r="P569" s="1"/>
  <c r="X569"/>
  <c r="B570"/>
  <c r="E570" s="1"/>
  <c r="I570"/>
  <c r="J570"/>
  <c r="K570"/>
  <c r="P570" s="1"/>
  <c r="X570"/>
  <c r="B571"/>
  <c r="E571" s="1"/>
  <c r="I571"/>
  <c r="J571"/>
  <c r="K571"/>
  <c r="P571" s="1"/>
  <c r="X571"/>
  <c r="B572"/>
  <c r="E572" s="1"/>
  <c r="I572"/>
  <c r="J572"/>
  <c r="K572"/>
  <c r="P572" s="1"/>
  <c r="X572"/>
  <c r="B573"/>
  <c r="E573" s="1"/>
  <c r="I573"/>
  <c r="J573"/>
  <c r="K573"/>
  <c r="P573" s="1"/>
  <c r="X573"/>
  <c r="B574"/>
  <c r="E574" s="1"/>
  <c r="I574"/>
  <c r="J574"/>
  <c r="K574"/>
  <c r="P574" s="1"/>
  <c r="X574"/>
  <c r="B575"/>
  <c r="E575" s="1"/>
  <c r="I575"/>
  <c r="J575"/>
  <c r="K575"/>
  <c r="P575" s="1"/>
  <c r="X575"/>
  <c r="B576"/>
  <c r="I576"/>
  <c r="J576"/>
  <c r="K576"/>
  <c r="P576" s="1"/>
  <c r="X576"/>
  <c r="B577"/>
  <c r="E577" s="1"/>
  <c r="I577"/>
  <c r="J577"/>
  <c r="K577"/>
  <c r="P577" s="1"/>
  <c r="X577"/>
  <c r="B578"/>
  <c r="E578" s="1"/>
  <c r="I578"/>
  <c r="J578"/>
  <c r="K578"/>
  <c r="P578" s="1"/>
  <c r="X578"/>
  <c r="B579"/>
  <c r="E579"/>
  <c r="I579"/>
  <c r="J579"/>
  <c r="K579"/>
  <c r="P579" s="1"/>
  <c r="X579"/>
  <c r="B580"/>
  <c r="E580" s="1"/>
  <c r="I580"/>
  <c r="J580"/>
  <c r="K580"/>
  <c r="P580" s="1"/>
  <c r="X580"/>
  <c r="B581"/>
  <c r="E581" s="1"/>
  <c r="I581"/>
  <c r="J581"/>
  <c r="K581"/>
  <c r="P581" s="1"/>
  <c r="X581"/>
  <c r="B582"/>
  <c r="E582" s="1"/>
  <c r="I582"/>
  <c r="J582"/>
  <c r="K582"/>
  <c r="P582" s="1"/>
  <c r="X582"/>
  <c r="B583"/>
  <c r="E583" s="1"/>
  <c r="I583"/>
  <c r="J583"/>
  <c r="K583"/>
  <c r="P583" s="1"/>
  <c r="X583"/>
  <c r="B584"/>
  <c r="I584"/>
  <c r="J584"/>
  <c r="K584"/>
  <c r="P584" s="1"/>
  <c r="X584"/>
  <c r="B585"/>
  <c r="E585" s="1"/>
  <c r="I585"/>
  <c r="J585"/>
  <c r="K585"/>
  <c r="P585" s="1"/>
  <c r="X585"/>
  <c r="B586"/>
  <c r="E586" s="1"/>
  <c r="I586"/>
  <c r="J586"/>
  <c r="K586"/>
  <c r="P586" s="1"/>
  <c r="X586"/>
  <c r="B587"/>
  <c r="E587"/>
  <c r="I587"/>
  <c r="J587"/>
  <c r="K587"/>
  <c r="P587" s="1"/>
  <c r="X587"/>
  <c r="B588"/>
  <c r="E588" s="1"/>
  <c r="I588"/>
  <c r="J588"/>
  <c r="K588"/>
  <c r="P588" s="1"/>
  <c r="X588"/>
  <c r="B589"/>
  <c r="E589" s="1"/>
  <c r="I589"/>
  <c r="J589"/>
  <c r="K589"/>
  <c r="P589" s="1"/>
  <c r="X589"/>
  <c r="B590"/>
  <c r="E590" s="1"/>
  <c r="I590"/>
  <c r="J590"/>
  <c r="K590"/>
  <c r="P590" s="1"/>
  <c r="X590"/>
  <c r="B591"/>
  <c r="I591"/>
  <c r="J591"/>
  <c r="K591"/>
  <c r="P591" s="1"/>
  <c r="X591"/>
  <c r="B592"/>
  <c r="E592" s="1"/>
  <c r="I592"/>
  <c r="J592"/>
  <c r="K592"/>
  <c r="P592" s="1"/>
  <c r="X592"/>
  <c r="B593"/>
  <c r="G593" s="1"/>
  <c r="I593"/>
  <c r="J593"/>
  <c r="K593"/>
  <c r="P593" s="1"/>
  <c r="X593"/>
  <c r="B594"/>
  <c r="G594" s="1"/>
  <c r="I594"/>
  <c r="J594"/>
  <c r="K594"/>
  <c r="P594" s="1"/>
  <c r="X594"/>
  <c r="B595"/>
  <c r="G595" s="1"/>
  <c r="I595"/>
  <c r="J595"/>
  <c r="K595"/>
  <c r="P595" s="1"/>
  <c r="X595"/>
  <c r="B596"/>
  <c r="G596" s="1"/>
  <c r="I596"/>
  <c r="J596"/>
  <c r="K596"/>
  <c r="P596" s="1"/>
  <c r="X596"/>
  <c r="B597"/>
  <c r="G597" s="1"/>
  <c r="I597"/>
  <c r="J597"/>
  <c r="K597"/>
  <c r="P597" s="1"/>
  <c r="X597"/>
  <c r="B598"/>
  <c r="G598" s="1"/>
  <c r="I598"/>
  <c r="J598"/>
  <c r="K598"/>
  <c r="P598" s="1"/>
  <c r="X598"/>
  <c r="B599"/>
  <c r="G599" s="1"/>
  <c r="I599"/>
  <c r="J599"/>
  <c r="K599"/>
  <c r="P599" s="1"/>
  <c r="X599"/>
  <c r="B600"/>
  <c r="G600" s="1"/>
  <c r="I600"/>
  <c r="J600"/>
  <c r="K600"/>
  <c r="P600" s="1"/>
  <c r="X600"/>
  <c r="B601"/>
  <c r="G601" s="1"/>
  <c r="I601"/>
  <c r="J601"/>
  <c r="K601"/>
  <c r="P601" s="1"/>
  <c r="X601"/>
  <c r="B602"/>
  <c r="G602" s="1"/>
  <c r="I602"/>
  <c r="J602"/>
  <c r="K602"/>
  <c r="P602" s="1"/>
  <c r="X602"/>
  <c r="B603"/>
  <c r="G603" s="1"/>
  <c r="I603"/>
  <c r="J603"/>
  <c r="K603"/>
  <c r="P603" s="1"/>
  <c r="X603"/>
  <c r="B604"/>
  <c r="G604" s="1"/>
  <c r="I604"/>
  <c r="J604"/>
  <c r="K604"/>
  <c r="P604" s="1"/>
  <c r="X604"/>
  <c r="B605"/>
  <c r="G605" s="1"/>
  <c r="I605"/>
  <c r="J605"/>
  <c r="K605"/>
  <c r="P605" s="1"/>
  <c r="X605"/>
  <c r="B606"/>
  <c r="G606" s="1"/>
  <c r="I606"/>
  <c r="J606"/>
  <c r="K606"/>
  <c r="P606" s="1"/>
  <c r="X606"/>
  <c r="B607"/>
  <c r="G607" s="1"/>
  <c r="I607"/>
  <c r="J607"/>
  <c r="K607"/>
  <c r="P607" s="1"/>
  <c r="X607"/>
  <c r="B608"/>
  <c r="G608" s="1"/>
  <c r="I608"/>
  <c r="J608"/>
  <c r="K608"/>
  <c r="P608" s="1"/>
  <c r="X608"/>
  <c r="B609"/>
  <c r="G609" s="1"/>
  <c r="I609"/>
  <c r="J609"/>
  <c r="K609"/>
  <c r="P609" s="1"/>
  <c r="X609"/>
  <c r="B610"/>
  <c r="G610" s="1"/>
  <c r="I610"/>
  <c r="J610"/>
  <c r="K610"/>
  <c r="P610" s="1"/>
  <c r="X610"/>
  <c r="B611"/>
  <c r="G611" s="1"/>
  <c r="I611"/>
  <c r="J611"/>
  <c r="K611"/>
  <c r="P611" s="1"/>
  <c r="X611"/>
  <c r="B612"/>
  <c r="G612" s="1"/>
  <c r="D612"/>
  <c r="I612"/>
  <c r="J612"/>
  <c r="K612"/>
  <c r="P612" s="1"/>
  <c r="X612"/>
  <c r="B613"/>
  <c r="G613" s="1"/>
  <c r="D613"/>
  <c r="I613"/>
  <c r="J613"/>
  <c r="K613"/>
  <c r="P613" s="1"/>
  <c r="X613"/>
  <c r="B614"/>
  <c r="G614" s="1"/>
  <c r="I614"/>
  <c r="J614"/>
  <c r="K614"/>
  <c r="P614" s="1"/>
  <c r="X614"/>
  <c r="B615"/>
  <c r="G615" s="1"/>
  <c r="I615"/>
  <c r="J615"/>
  <c r="K615"/>
  <c r="P615" s="1"/>
  <c r="X615"/>
  <c r="B616"/>
  <c r="G616" s="1"/>
  <c r="I616"/>
  <c r="J616"/>
  <c r="K616"/>
  <c r="P616" s="1"/>
  <c r="X616"/>
  <c r="B617"/>
  <c r="G617" s="1"/>
  <c r="I617"/>
  <c r="J617"/>
  <c r="K617"/>
  <c r="P617" s="1"/>
  <c r="X617"/>
  <c r="B618"/>
  <c r="G618" s="1"/>
  <c r="I618"/>
  <c r="J618"/>
  <c r="K618"/>
  <c r="P618" s="1"/>
  <c r="X618"/>
  <c r="B619"/>
  <c r="G619" s="1"/>
  <c r="I619"/>
  <c r="J619"/>
  <c r="K619"/>
  <c r="P619" s="1"/>
  <c r="X619"/>
  <c r="B620"/>
  <c r="G620" s="1"/>
  <c r="I620"/>
  <c r="J620"/>
  <c r="K620"/>
  <c r="P620" s="1"/>
  <c r="X620"/>
  <c r="B621"/>
  <c r="G621" s="1"/>
  <c r="D621"/>
  <c r="I621"/>
  <c r="J621"/>
  <c r="K621"/>
  <c r="P621" s="1"/>
  <c r="X621"/>
  <c r="B622"/>
  <c r="E622" s="1"/>
  <c r="I622"/>
  <c r="J622"/>
  <c r="K622"/>
  <c r="P622" s="1"/>
  <c r="X622"/>
  <c r="B623"/>
  <c r="D623" s="1"/>
  <c r="I623"/>
  <c r="J623"/>
  <c r="K623"/>
  <c r="P623" s="1"/>
  <c r="X623"/>
  <c r="B624"/>
  <c r="E624" s="1"/>
  <c r="I624"/>
  <c r="J624"/>
  <c r="K624"/>
  <c r="P624" s="1"/>
  <c r="X624"/>
  <c r="B625"/>
  <c r="D625" s="1"/>
  <c r="I625"/>
  <c r="J625"/>
  <c r="K625"/>
  <c r="P625" s="1"/>
  <c r="X625"/>
  <c r="B626"/>
  <c r="E626" s="1"/>
  <c r="I626"/>
  <c r="J626"/>
  <c r="K626"/>
  <c r="P626" s="1"/>
  <c r="X626"/>
  <c r="B627"/>
  <c r="D627" s="1"/>
  <c r="I627"/>
  <c r="J627"/>
  <c r="K627"/>
  <c r="P627" s="1"/>
  <c r="X627"/>
  <c r="B628"/>
  <c r="E628" s="1"/>
  <c r="I628"/>
  <c r="J628"/>
  <c r="K628"/>
  <c r="P628" s="1"/>
  <c r="X628"/>
  <c r="B629"/>
  <c r="E629" s="1"/>
  <c r="I629"/>
  <c r="J629"/>
  <c r="K629"/>
  <c r="P629" s="1"/>
  <c r="X629"/>
  <c r="B630"/>
  <c r="E630" s="1"/>
  <c r="I630"/>
  <c r="J630"/>
  <c r="K630"/>
  <c r="P630" s="1"/>
  <c r="X630"/>
  <c r="B631"/>
  <c r="G631" s="1"/>
  <c r="I631"/>
  <c r="J631"/>
  <c r="K631"/>
  <c r="P631" s="1"/>
  <c r="X631"/>
  <c r="B632"/>
  <c r="E632" s="1"/>
  <c r="I632"/>
  <c r="J632"/>
  <c r="K632"/>
  <c r="P632" s="1"/>
  <c r="X632"/>
  <c r="B633"/>
  <c r="D633" s="1"/>
  <c r="I633"/>
  <c r="J633"/>
  <c r="K633"/>
  <c r="P633" s="1"/>
  <c r="X633"/>
  <c r="B634"/>
  <c r="E634" s="1"/>
  <c r="I634"/>
  <c r="J634"/>
  <c r="K634"/>
  <c r="P634" s="1"/>
  <c r="X634"/>
  <c r="B635"/>
  <c r="D635" s="1"/>
  <c r="I635"/>
  <c r="J635"/>
  <c r="K635"/>
  <c r="P635" s="1"/>
  <c r="X635"/>
  <c r="B636"/>
  <c r="D636" s="1"/>
  <c r="I636"/>
  <c r="J636"/>
  <c r="K636"/>
  <c r="P636" s="1"/>
  <c r="X636"/>
  <c r="B637"/>
  <c r="D637" s="1"/>
  <c r="I637"/>
  <c r="J637"/>
  <c r="K637"/>
  <c r="P637" s="1"/>
  <c r="X637"/>
  <c r="B638"/>
  <c r="D638" s="1"/>
  <c r="I638"/>
  <c r="J638"/>
  <c r="K638"/>
  <c r="P638" s="1"/>
  <c r="X638"/>
  <c r="B639"/>
  <c r="G639" s="1"/>
  <c r="I639"/>
  <c r="J639"/>
  <c r="K639"/>
  <c r="P639" s="1"/>
  <c r="X639"/>
  <c r="B640"/>
  <c r="D640" s="1"/>
  <c r="I640"/>
  <c r="J640"/>
  <c r="K640"/>
  <c r="P640" s="1"/>
  <c r="X640"/>
  <c r="B641"/>
  <c r="D641" s="1"/>
  <c r="E641"/>
  <c r="I641"/>
  <c r="J641"/>
  <c r="K641"/>
  <c r="P641" s="1"/>
  <c r="X641"/>
  <c r="B642"/>
  <c r="D642" s="1"/>
  <c r="I642"/>
  <c r="J642"/>
  <c r="K642"/>
  <c r="P642" s="1"/>
  <c r="X642"/>
  <c r="B643"/>
  <c r="G643" s="1"/>
  <c r="I643"/>
  <c r="J643"/>
  <c r="K643"/>
  <c r="P643" s="1"/>
  <c r="X643"/>
  <c r="B644"/>
  <c r="D644" s="1"/>
  <c r="I644"/>
  <c r="J644"/>
  <c r="K644"/>
  <c r="P644" s="1"/>
  <c r="X644"/>
  <c r="B645"/>
  <c r="D645" s="1"/>
  <c r="I645"/>
  <c r="J645"/>
  <c r="K645"/>
  <c r="P645" s="1"/>
  <c r="X645"/>
  <c r="B646"/>
  <c r="I646"/>
  <c r="J646"/>
  <c r="K646"/>
  <c r="P646" s="1"/>
  <c r="X646"/>
  <c r="B647"/>
  <c r="G647" s="1"/>
  <c r="D647"/>
  <c r="E647"/>
  <c r="I647"/>
  <c r="J647"/>
  <c r="K647"/>
  <c r="P647" s="1"/>
  <c r="X647"/>
  <c r="B648"/>
  <c r="D648" s="1"/>
  <c r="I648"/>
  <c r="J648"/>
  <c r="K648"/>
  <c r="P648" s="1"/>
  <c r="X648"/>
  <c r="B649"/>
  <c r="D649" s="1"/>
  <c r="I649"/>
  <c r="J649"/>
  <c r="K649"/>
  <c r="P649" s="1"/>
  <c r="X649"/>
  <c r="B650"/>
  <c r="I650"/>
  <c r="J650"/>
  <c r="K650"/>
  <c r="P650" s="1"/>
  <c r="X650"/>
  <c r="B651"/>
  <c r="G651" s="1"/>
  <c r="D651"/>
  <c r="I651"/>
  <c r="J651"/>
  <c r="K651"/>
  <c r="P651" s="1"/>
  <c r="X651"/>
  <c r="B652"/>
  <c r="D652" s="1"/>
  <c r="I652"/>
  <c r="J652"/>
  <c r="K652"/>
  <c r="P652" s="1"/>
  <c r="X652"/>
  <c r="B653"/>
  <c r="D653" s="1"/>
  <c r="I653"/>
  <c r="J653"/>
  <c r="K653"/>
  <c r="P653" s="1"/>
  <c r="X653"/>
  <c r="B654"/>
  <c r="I654"/>
  <c r="J654"/>
  <c r="K654"/>
  <c r="P654" s="1"/>
  <c r="X654"/>
  <c r="B655"/>
  <c r="G655" s="1"/>
  <c r="I655"/>
  <c r="J655"/>
  <c r="K655"/>
  <c r="P655" s="1"/>
  <c r="X655"/>
  <c r="B656"/>
  <c r="D656" s="1"/>
  <c r="I656"/>
  <c r="J656"/>
  <c r="K656"/>
  <c r="P656" s="1"/>
  <c r="X656"/>
  <c r="B657"/>
  <c r="D657" s="1"/>
  <c r="I657"/>
  <c r="J657"/>
  <c r="K657"/>
  <c r="P657" s="1"/>
  <c r="X657"/>
  <c r="B658"/>
  <c r="I658"/>
  <c r="J658"/>
  <c r="K658"/>
  <c r="P658" s="1"/>
  <c r="X658"/>
  <c r="B659"/>
  <c r="G659" s="1"/>
  <c r="I659"/>
  <c r="J659"/>
  <c r="K659"/>
  <c r="P659" s="1"/>
  <c r="X659"/>
  <c r="B660"/>
  <c r="D660" s="1"/>
  <c r="I660"/>
  <c r="J660"/>
  <c r="K660"/>
  <c r="P660" s="1"/>
  <c r="X660"/>
  <c r="B661"/>
  <c r="D661" s="1"/>
  <c r="I661"/>
  <c r="J661"/>
  <c r="K661"/>
  <c r="P661" s="1"/>
  <c r="X661"/>
  <c r="B662"/>
  <c r="I662"/>
  <c r="J662"/>
  <c r="K662"/>
  <c r="P662" s="1"/>
  <c r="X662"/>
  <c r="B663"/>
  <c r="G663" s="1"/>
  <c r="I663"/>
  <c r="J663"/>
  <c r="K663"/>
  <c r="P663" s="1"/>
  <c r="X663"/>
  <c r="B664"/>
  <c r="D664" s="1"/>
  <c r="I664"/>
  <c r="J664"/>
  <c r="K664"/>
  <c r="P664" s="1"/>
  <c r="X664"/>
  <c r="B665"/>
  <c r="D665" s="1"/>
  <c r="I665"/>
  <c r="J665"/>
  <c r="K665"/>
  <c r="P665" s="1"/>
  <c r="X665"/>
  <c r="B666"/>
  <c r="I666"/>
  <c r="J666"/>
  <c r="K666"/>
  <c r="P666" s="1"/>
  <c r="X666"/>
  <c r="B667"/>
  <c r="G667" s="1"/>
  <c r="I667"/>
  <c r="J667"/>
  <c r="K667"/>
  <c r="P667" s="1"/>
  <c r="X667"/>
  <c r="B668"/>
  <c r="D668" s="1"/>
  <c r="I668"/>
  <c r="J668"/>
  <c r="K668"/>
  <c r="P668" s="1"/>
  <c r="X668"/>
  <c r="B669"/>
  <c r="D669" s="1"/>
  <c r="I669"/>
  <c r="J669"/>
  <c r="K669"/>
  <c r="P669" s="1"/>
  <c r="X669"/>
  <c r="B670"/>
  <c r="I670"/>
  <c r="J670"/>
  <c r="K670"/>
  <c r="P670" s="1"/>
  <c r="X670"/>
  <c r="B671"/>
  <c r="G671" s="1"/>
  <c r="E671"/>
  <c r="I671"/>
  <c r="J671"/>
  <c r="K671"/>
  <c r="P671" s="1"/>
  <c r="X671"/>
  <c r="B672"/>
  <c r="D672" s="1"/>
  <c r="I672"/>
  <c r="J672"/>
  <c r="K672"/>
  <c r="P672" s="1"/>
  <c r="X672"/>
  <c r="B673"/>
  <c r="D673" s="1"/>
  <c r="I673"/>
  <c r="J673"/>
  <c r="K673"/>
  <c r="P673" s="1"/>
  <c r="X673"/>
  <c r="B674"/>
  <c r="I674"/>
  <c r="J674"/>
  <c r="K674"/>
  <c r="P674" s="1"/>
  <c r="X674"/>
  <c r="B675"/>
  <c r="G675" s="1"/>
  <c r="I675"/>
  <c r="J675"/>
  <c r="K675"/>
  <c r="P675" s="1"/>
  <c r="X675"/>
  <c r="B676"/>
  <c r="D676" s="1"/>
  <c r="I676"/>
  <c r="J676"/>
  <c r="K676"/>
  <c r="P676" s="1"/>
  <c r="X676"/>
  <c r="B677"/>
  <c r="D677" s="1"/>
  <c r="I677"/>
  <c r="J677"/>
  <c r="K677"/>
  <c r="P677" s="1"/>
  <c r="X677"/>
  <c r="B678"/>
  <c r="I678"/>
  <c r="J678"/>
  <c r="K678"/>
  <c r="P678" s="1"/>
  <c r="X678"/>
  <c r="B679"/>
  <c r="E679" s="1"/>
  <c r="I679"/>
  <c r="J679"/>
  <c r="K679"/>
  <c r="P679" s="1"/>
  <c r="X679"/>
  <c r="B680"/>
  <c r="E680" s="1"/>
  <c r="G680"/>
  <c r="I680"/>
  <c r="J680"/>
  <c r="K680"/>
  <c r="P680" s="1"/>
  <c r="X680"/>
  <c r="B681"/>
  <c r="E681" s="1"/>
  <c r="I681"/>
  <c r="J681"/>
  <c r="K681"/>
  <c r="P681" s="1"/>
  <c r="X681"/>
  <c r="B682"/>
  <c r="E682" s="1"/>
  <c r="I682"/>
  <c r="J682"/>
  <c r="K682"/>
  <c r="P682" s="1"/>
  <c r="X682"/>
  <c r="B683"/>
  <c r="E683" s="1"/>
  <c r="D683"/>
  <c r="I683"/>
  <c r="J683"/>
  <c r="K683"/>
  <c r="P683" s="1"/>
  <c r="X683"/>
  <c r="B684"/>
  <c r="E684" s="1"/>
  <c r="I684"/>
  <c r="J684"/>
  <c r="K684"/>
  <c r="P684" s="1"/>
  <c r="X684"/>
  <c r="B685"/>
  <c r="E685" s="1"/>
  <c r="D685"/>
  <c r="G685"/>
  <c r="I685"/>
  <c r="J685"/>
  <c r="K685"/>
  <c r="P685" s="1"/>
  <c r="X685"/>
  <c r="B686"/>
  <c r="E686" s="1"/>
  <c r="I686"/>
  <c r="J686"/>
  <c r="K686"/>
  <c r="P686" s="1"/>
  <c r="X686"/>
  <c r="B687"/>
  <c r="E687" s="1"/>
  <c r="I687"/>
  <c r="J687"/>
  <c r="K687"/>
  <c r="P687" s="1"/>
  <c r="X687"/>
  <c r="B688"/>
  <c r="E688" s="1"/>
  <c r="D688"/>
  <c r="I688"/>
  <c r="J688"/>
  <c r="K688"/>
  <c r="P688" s="1"/>
  <c r="X688"/>
  <c r="B689"/>
  <c r="E689" s="1"/>
  <c r="I689"/>
  <c r="J689"/>
  <c r="K689"/>
  <c r="P689" s="1"/>
  <c r="X689"/>
  <c r="B690"/>
  <c r="E690" s="1"/>
  <c r="I690"/>
  <c r="J690"/>
  <c r="K690"/>
  <c r="P690" s="1"/>
  <c r="X690"/>
  <c r="B691"/>
  <c r="E691" s="1"/>
  <c r="I691"/>
  <c r="J691"/>
  <c r="K691"/>
  <c r="P691" s="1"/>
  <c r="X691"/>
  <c r="B692"/>
  <c r="E692" s="1"/>
  <c r="I692"/>
  <c r="J692"/>
  <c r="K692"/>
  <c r="P692" s="1"/>
  <c r="X692"/>
  <c r="B693"/>
  <c r="E693" s="1"/>
  <c r="I693"/>
  <c r="J693"/>
  <c r="K693"/>
  <c r="P693" s="1"/>
  <c r="X693"/>
  <c r="B694"/>
  <c r="E694" s="1"/>
  <c r="I694"/>
  <c r="J694"/>
  <c r="K694"/>
  <c r="P694" s="1"/>
  <c r="X694"/>
  <c r="B695"/>
  <c r="E695" s="1"/>
  <c r="I695"/>
  <c r="J695"/>
  <c r="K695"/>
  <c r="P695" s="1"/>
  <c r="X695"/>
  <c r="B696"/>
  <c r="E696" s="1"/>
  <c r="I696"/>
  <c r="J696"/>
  <c r="K696"/>
  <c r="P696" s="1"/>
  <c r="X696"/>
  <c r="B697"/>
  <c r="E697" s="1"/>
  <c r="I697"/>
  <c r="J697"/>
  <c r="K697"/>
  <c r="P697" s="1"/>
  <c r="X697"/>
  <c r="B698"/>
  <c r="E698" s="1"/>
  <c r="I698"/>
  <c r="J698"/>
  <c r="K698"/>
  <c r="P698" s="1"/>
  <c r="X698"/>
  <c r="B699"/>
  <c r="E699" s="1"/>
  <c r="I699"/>
  <c r="J699"/>
  <c r="K699"/>
  <c r="P699" s="1"/>
  <c r="X699"/>
  <c r="B700"/>
  <c r="E700" s="1"/>
  <c r="I700"/>
  <c r="J700"/>
  <c r="K700"/>
  <c r="P700" s="1"/>
  <c r="X700"/>
  <c r="B701"/>
  <c r="E701" s="1"/>
  <c r="I701"/>
  <c r="J701"/>
  <c r="K701"/>
  <c r="P701" s="1"/>
  <c r="X701"/>
  <c r="B702"/>
  <c r="E702" s="1"/>
  <c r="I702"/>
  <c r="J702"/>
  <c r="K702"/>
  <c r="P702" s="1"/>
  <c r="X702"/>
  <c r="B703"/>
  <c r="E703" s="1"/>
  <c r="I703"/>
  <c r="J703"/>
  <c r="K703"/>
  <c r="P703" s="1"/>
  <c r="X703"/>
  <c r="B704"/>
  <c r="E704" s="1"/>
  <c r="D704"/>
  <c r="I704"/>
  <c r="J704"/>
  <c r="K704"/>
  <c r="P704" s="1"/>
  <c r="X704"/>
  <c r="B705"/>
  <c r="E705" s="1"/>
  <c r="I705"/>
  <c r="J705"/>
  <c r="K705"/>
  <c r="P705" s="1"/>
  <c r="X705"/>
  <c r="B706"/>
  <c r="E706" s="1"/>
  <c r="I706"/>
  <c r="J706"/>
  <c r="K706"/>
  <c r="P706" s="1"/>
  <c r="X706"/>
  <c r="B707"/>
  <c r="E707" s="1"/>
  <c r="I707"/>
  <c r="J707"/>
  <c r="K707"/>
  <c r="P707" s="1"/>
  <c r="X707"/>
  <c r="B708"/>
  <c r="E708" s="1"/>
  <c r="I708"/>
  <c r="J708"/>
  <c r="K708"/>
  <c r="P708" s="1"/>
  <c r="X708"/>
  <c r="B709"/>
  <c r="E709" s="1"/>
  <c r="I709"/>
  <c r="J709"/>
  <c r="K709"/>
  <c r="P709" s="1"/>
  <c r="X709"/>
  <c r="B710"/>
  <c r="E710" s="1"/>
  <c r="I710"/>
  <c r="J710"/>
  <c r="K710"/>
  <c r="P710" s="1"/>
  <c r="X710"/>
  <c r="B711"/>
  <c r="E711" s="1"/>
  <c r="I711"/>
  <c r="J711"/>
  <c r="K711"/>
  <c r="P711" s="1"/>
  <c r="X711"/>
  <c r="B712"/>
  <c r="E712" s="1"/>
  <c r="D712"/>
  <c r="G712"/>
  <c r="I712"/>
  <c r="J712"/>
  <c r="K712"/>
  <c r="P712" s="1"/>
  <c r="X712"/>
  <c r="B713"/>
  <c r="E713" s="1"/>
  <c r="I713"/>
  <c r="J713"/>
  <c r="K713"/>
  <c r="P713" s="1"/>
  <c r="X713"/>
  <c r="B714"/>
  <c r="E714" s="1"/>
  <c r="I714"/>
  <c r="J714"/>
  <c r="K714"/>
  <c r="P714" s="1"/>
  <c r="X714"/>
  <c r="B715"/>
  <c r="E715" s="1"/>
  <c r="I715"/>
  <c r="J715"/>
  <c r="K715"/>
  <c r="P715" s="1"/>
  <c r="X715"/>
  <c r="B716"/>
  <c r="E716" s="1"/>
  <c r="I716"/>
  <c r="J716"/>
  <c r="K716"/>
  <c r="P716" s="1"/>
  <c r="X716"/>
  <c r="B717"/>
  <c r="E717" s="1"/>
  <c r="I717"/>
  <c r="J717"/>
  <c r="K717"/>
  <c r="P717" s="1"/>
  <c r="X717"/>
  <c r="B718"/>
  <c r="E718" s="1"/>
  <c r="I718"/>
  <c r="J718"/>
  <c r="K718"/>
  <c r="P718" s="1"/>
  <c r="X718"/>
  <c r="B719"/>
  <c r="E719" s="1"/>
  <c r="G719"/>
  <c r="I719"/>
  <c r="J719"/>
  <c r="K719"/>
  <c r="P719" s="1"/>
  <c r="X719"/>
  <c r="B720"/>
  <c r="E720" s="1"/>
  <c r="D720"/>
  <c r="I720"/>
  <c r="J720"/>
  <c r="K720"/>
  <c r="P720" s="1"/>
  <c r="X720"/>
  <c r="B721"/>
  <c r="E721" s="1"/>
  <c r="G721"/>
  <c r="I721"/>
  <c r="J721"/>
  <c r="K721"/>
  <c r="P721" s="1"/>
  <c r="X721"/>
  <c r="B722"/>
  <c r="E722" s="1"/>
  <c r="I722"/>
  <c r="J722"/>
  <c r="K722"/>
  <c r="P722" s="1"/>
  <c r="X722"/>
  <c r="B723"/>
  <c r="E723" s="1"/>
  <c r="I723"/>
  <c r="J723"/>
  <c r="K723"/>
  <c r="P723" s="1"/>
  <c r="X723"/>
  <c r="B724"/>
  <c r="E724" s="1"/>
  <c r="D724"/>
  <c r="G724"/>
  <c r="I724"/>
  <c r="J724"/>
  <c r="K724"/>
  <c r="P724" s="1"/>
  <c r="X724"/>
  <c r="B725"/>
  <c r="E725" s="1"/>
  <c r="I725"/>
  <c r="J725"/>
  <c r="K725"/>
  <c r="P725" s="1"/>
  <c r="X725"/>
  <c r="B726"/>
  <c r="E726" s="1"/>
  <c r="I726"/>
  <c r="J726"/>
  <c r="K726"/>
  <c r="P726" s="1"/>
  <c r="X726"/>
  <c r="B727"/>
  <c r="E727" s="1"/>
  <c r="I727"/>
  <c r="J727"/>
  <c r="K727"/>
  <c r="P727" s="1"/>
  <c r="X727"/>
  <c r="B728"/>
  <c r="E728" s="1"/>
  <c r="I728"/>
  <c r="J728"/>
  <c r="K728"/>
  <c r="P728" s="1"/>
  <c r="X728"/>
  <c r="B729"/>
  <c r="E729" s="1"/>
  <c r="G729"/>
  <c r="I729"/>
  <c r="J729"/>
  <c r="K729"/>
  <c r="P729" s="1"/>
  <c r="X729"/>
  <c r="B730"/>
  <c r="E730" s="1"/>
  <c r="I730"/>
  <c r="J730"/>
  <c r="K730"/>
  <c r="P730" s="1"/>
  <c r="X730"/>
  <c r="B731"/>
  <c r="E731" s="1"/>
  <c r="I731"/>
  <c r="J731"/>
  <c r="K731"/>
  <c r="P731" s="1"/>
  <c r="X731"/>
  <c r="B732"/>
  <c r="E732" s="1"/>
  <c r="I732"/>
  <c r="J732"/>
  <c r="K732"/>
  <c r="P732" s="1"/>
  <c r="X732"/>
  <c r="B733"/>
  <c r="E733" s="1"/>
  <c r="I733"/>
  <c r="J733"/>
  <c r="K733"/>
  <c r="P733" s="1"/>
  <c r="X733"/>
  <c r="B734"/>
  <c r="E734" s="1"/>
  <c r="I734"/>
  <c r="J734"/>
  <c r="K734"/>
  <c r="P734" s="1"/>
  <c r="X734"/>
  <c r="B735"/>
  <c r="E735" s="1"/>
  <c r="I735"/>
  <c r="J735"/>
  <c r="K735"/>
  <c r="P735" s="1"/>
  <c r="X735"/>
  <c r="B736"/>
  <c r="E736" s="1"/>
  <c r="I736"/>
  <c r="J736"/>
  <c r="K736"/>
  <c r="P736" s="1"/>
  <c r="X736"/>
  <c r="B737"/>
  <c r="E737" s="1"/>
  <c r="I737"/>
  <c r="J737"/>
  <c r="K737"/>
  <c r="P737" s="1"/>
  <c r="X737"/>
  <c r="B738"/>
  <c r="I738"/>
  <c r="J738"/>
  <c r="K738"/>
  <c r="P738" s="1"/>
  <c r="X738"/>
  <c r="B739"/>
  <c r="E739" s="1"/>
  <c r="I739"/>
  <c r="J739"/>
  <c r="K739"/>
  <c r="P739" s="1"/>
  <c r="X739"/>
  <c r="B740"/>
  <c r="E740" s="1"/>
  <c r="I740"/>
  <c r="J740"/>
  <c r="K740"/>
  <c r="P740" s="1"/>
  <c r="X740"/>
  <c r="B741"/>
  <c r="E741" s="1"/>
  <c r="I741"/>
  <c r="J741"/>
  <c r="K741"/>
  <c r="P741" s="1"/>
  <c r="X741"/>
  <c r="B742"/>
  <c r="E742" s="1"/>
  <c r="I742"/>
  <c r="J742"/>
  <c r="K742"/>
  <c r="P742" s="1"/>
  <c r="X742"/>
  <c r="B743"/>
  <c r="E743" s="1"/>
  <c r="I743"/>
  <c r="J743"/>
  <c r="K743"/>
  <c r="P743" s="1"/>
  <c r="X743"/>
  <c r="B744"/>
  <c r="E744" s="1"/>
  <c r="I744"/>
  <c r="J744"/>
  <c r="K744"/>
  <c r="P744" s="1"/>
  <c r="X744"/>
  <c r="B745"/>
  <c r="E745" s="1"/>
  <c r="I745"/>
  <c r="J745"/>
  <c r="K745"/>
  <c r="P745" s="1"/>
  <c r="X745"/>
  <c r="B746"/>
  <c r="D746" s="1"/>
  <c r="I746"/>
  <c r="J746"/>
  <c r="K746"/>
  <c r="P746" s="1"/>
  <c r="X746"/>
  <c r="B747"/>
  <c r="E747" s="1"/>
  <c r="I747"/>
  <c r="J747"/>
  <c r="K747"/>
  <c r="P747" s="1"/>
  <c r="X747"/>
  <c r="B748"/>
  <c r="I748"/>
  <c r="J748"/>
  <c r="K748"/>
  <c r="P748" s="1"/>
  <c r="X748"/>
  <c r="B749"/>
  <c r="E749" s="1"/>
  <c r="I749"/>
  <c r="J749"/>
  <c r="K749"/>
  <c r="P749" s="1"/>
  <c r="X749"/>
  <c r="B750"/>
  <c r="E750" s="1"/>
  <c r="I750"/>
  <c r="J750"/>
  <c r="K750"/>
  <c r="P750" s="1"/>
  <c r="X750"/>
  <c r="B751"/>
  <c r="E751" s="1"/>
  <c r="I751"/>
  <c r="J751"/>
  <c r="K751"/>
  <c r="P751" s="1"/>
  <c r="X751"/>
  <c r="B752"/>
  <c r="E752" s="1"/>
  <c r="I752"/>
  <c r="J752"/>
  <c r="K752"/>
  <c r="P752" s="1"/>
  <c r="X752"/>
  <c r="B753"/>
  <c r="E753" s="1"/>
  <c r="I753"/>
  <c r="J753"/>
  <c r="K753"/>
  <c r="P753" s="1"/>
  <c r="X753"/>
  <c r="B754"/>
  <c r="D754" s="1"/>
  <c r="I754"/>
  <c r="J754"/>
  <c r="K754"/>
  <c r="P754" s="1"/>
  <c r="X754"/>
  <c r="B755"/>
  <c r="E755" s="1"/>
  <c r="D755"/>
  <c r="I755"/>
  <c r="J755"/>
  <c r="K755"/>
  <c r="P755" s="1"/>
  <c r="X755"/>
  <c r="B756"/>
  <c r="I756"/>
  <c r="J756"/>
  <c r="K756"/>
  <c r="P756" s="1"/>
  <c r="X756"/>
  <c r="B757"/>
  <c r="E757" s="1"/>
  <c r="I757"/>
  <c r="J757"/>
  <c r="K757"/>
  <c r="P757" s="1"/>
  <c r="X757"/>
  <c r="B758"/>
  <c r="E758" s="1"/>
  <c r="I758"/>
  <c r="J758"/>
  <c r="K758"/>
  <c r="P758" s="1"/>
  <c r="X758"/>
  <c r="B759"/>
  <c r="E759" s="1"/>
  <c r="I759"/>
  <c r="J759"/>
  <c r="K759"/>
  <c r="P759" s="1"/>
  <c r="X759"/>
  <c r="B760"/>
  <c r="E760" s="1"/>
  <c r="I760"/>
  <c r="J760"/>
  <c r="K760"/>
  <c r="P760" s="1"/>
  <c r="X760"/>
  <c r="B761"/>
  <c r="E761" s="1"/>
  <c r="I761"/>
  <c r="J761"/>
  <c r="K761"/>
  <c r="P761" s="1"/>
  <c r="X761"/>
  <c r="B762"/>
  <c r="D762" s="1"/>
  <c r="I762"/>
  <c r="J762"/>
  <c r="K762"/>
  <c r="P762" s="1"/>
  <c r="X762"/>
  <c r="B763"/>
  <c r="E763" s="1"/>
  <c r="I763"/>
  <c r="J763"/>
  <c r="K763"/>
  <c r="P763" s="1"/>
  <c r="X763"/>
  <c r="B764"/>
  <c r="I764"/>
  <c r="J764"/>
  <c r="K764"/>
  <c r="P764" s="1"/>
  <c r="X764"/>
  <c r="B765"/>
  <c r="E765" s="1"/>
  <c r="G765"/>
  <c r="I765"/>
  <c r="J765"/>
  <c r="K765"/>
  <c r="P765" s="1"/>
  <c r="X765"/>
  <c r="B766"/>
  <c r="E766" s="1"/>
  <c r="D766"/>
  <c r="I766"/>
  <c r="J766"/>
  <c r="K766"/>
  <c r="P766" s="1"/>
  <c r="X766"/>
  <c r="B767"/>
  <c r="E767" s="1"/>
  <c r="I767"/>
  <c r="J767"/>
  <c r="K767"/>
  <c r="P767" s="1"/>
  <c r="X767"/>
  <c r="B768"/>
  <c r="E768" s="1"/>
  <c r="I768"/>
  <c r="J768"/>
  <c r="K768"/>
  <c r="P768" s="1"/>
  <c r="X768"/>
  <c r="B769"/>
  <c r="E769" s="1"/>
  <c r="I769"/>
  <c r="J769"/>
  <c r="K769"/>
  <c r="P769" s="1"/>
  <c r="X769"/>
  <c r="B770"/>
  <c r="I770"/>
  <c r="J770"/>
  <c r="K770"/>
  <c r="P770" s="1"/>
  <c r="X770"/>
  <c r="B771"/>
  <c r="E771" s="1"/>
  <c r="I771"/>
  <c r="J771"/>
  <c r="K771"/>
  <c r="P771" s="1"/>
  <c r="X771"/>
  <c r="B772"/>
  <c r="I772"/>
  <c r="J772"/>
  <c r="K772"/>
  <c r="P772" s="1"/>
  <c r="X772"/>
  <c r="B773"/>
  <c r="E773" s="1"/>
  <c r="D773"/>
  <c r="G773"/>
  <c r="I773"/>
  <c r="J773"/>
  <c r="K773"/>
  <c r="P773" s="1"/>
  <c r="X773"/>
  <c r="B774"/>
  <c r="E774" s="1"/>
  <c r="I774"/>
  <c r="J774"/>
  <c r="K774"/>
  <c r="P774" s="1"/>
  <c r="X774"/>
  <c r="B775"/>
  <c r="E775" s="1"/>
  <c r="I775"/>
  <c r="J775"/>
  <c r="K775"/>
  <c r="P775" s="1"/>
  <c r="X775"/>
  <c r="B776"/>
  <c r="E776" s="1"/>
  <c r="I776"/>
  <c r="J776"/>
  <c r="K776"/>
  <c r="P776" s="1"/>
  <c r="X776"/>
  <c r="B777"/>
  <c r="E777" s="1"/>
  <c r="D777"/>
  <c r="G777"/>
  <c r="I777"/>
  <c r="J777"/>
  <c r="K777"/>
  <c r="P777" s="1"/>
  <c r="X777"/>
  <c r="B778"/>
  <c r="D778" s="1"/>
  <c r="I778"/>
  <c r="J778"/>
  <c r="K778"/>
  <c r="P778" s="1"/>
  <c r="X778"/>
  <c r="B779"/>
  <c r="E779" s="1"/>
  <c r="G779"/>
  <c r="I779"/>
  <c r="J779"/>
  <c r="K779"/>
  <c r="P779" s="1"/>
  <c r="X779"/>
  <c r="B780"/>
  <c r="I780"/>
  <c r="J780"/>
  <c r="K780"/>
  <c r="P780" s="1"/>
  <c r="X780"/>
  <c r="B781"/>
  <c r="E781" s="1"/>
  <c r="I781"/>
  <c r="J781"/>
  <c r="K781"/>
  <c r="P781" s="1"/>
  <c r="X781"/>
  <c r="B782"/>
  <c r="E782" s="1"/>
  <c r="D782"/>
  <c r="I782"/>
  <c r="J782"/>
  <c r="K782"/>
  <c r="P782" s="1"/>
  <c r="X782"/>
  <c r="B783"/>
  <c r="E783" s="1"/>
  <c r="I783"/>
  <c r="J783"/>
  <c r="K783"/>
  <c r="P783" s="1"/>
  <c r="X783"/>
  <c r="B784"/>
  <c r="E784" s="1"/>
  <c r="I784"/>
  <c r="J784"/>
  <c r="K784"/>
  <c r="P784" s="1"/>
  <c r="X784"/>
  <c r="B785"/>
  <c r="E785" s="1"/>
  <c r="I785"/>
  <c r="J785"/>
  <c r="K785"/>
  <c r="P785" s="1"/>
  <c r="X785"/>
  <c r="B786"/>
  <c r="D786" s="1"/>
  <c r="I786"/>
  <c r="J786"/>
  <c r="K786"/>
  <c r="P786" s="1"/>
  <c r="X786"/>
  <c r="B787"/>
  <c r="E787" s="1"/>
  <c r="I787"/>
  <c r="J787"/>
  <c r="K787"/>
  <c r="P787" s="1"/>
  <c r="X787"/>
  <c r="B788"/>
  <c r="I788"/>
  <c r="J788"/>
  <c r="K788"/>
  <c r="P788" s="1"/>
  <c r="X788"/>
  <c r="B789"/>
  <c r="D789" s="1"/>
  <c r="I789"/>
  <c r="J789"/>
  <c r="K789"/>
  <c r="P789" s="1"/>
  <c r="X789"/>
  <c r="B790"/>
  <c r="E790" s="1"/>
  <c r="I790"/>
  <c r="J790"/>
  <c r="K790"/>
  <c r="P790" s="1"/>
  <c r="X790"/>
  <c r="B791"/>
  <c r="E791" s="1"/>
  <c r="I791"/>
  <c r="J791"/>
  <c r="K791"/>
  <c r="P791" s="1"/>
  <c r="X791"/>
  <c r="B792"/>
  <c r="I792"/>
  <c r="J792"/>
  <c r="K792"/>
  <c r="P792" s="1"/>
  <c r="X792"/>
  <c r="B793"/>
  <c r="D793" s="1"/>
  <c r="I793"/>
  <c r="J793"/>
  <c r="K793"/>
  <c r="P793" s="1"/>
  <c r="X793"/>
  <c r="B794"/>
  <c r="E794" s="1"/>
  <c r="I794"/>
  <c r="J794"/>
  <c r="K794"/>
  <c r="P794" s="1"/>
  <c r="X794"/>
  <c r="B795"/>
  <c r="E795" s="1"/>
  <c r="I795"/>
  <c r="J795"/>
  <c r="K795"/>
  <c r="P795" s="1"/>
  <c r="X795"/>
  <c r="B796"/>
  <c r="I796"/>
  <c r="J796"/>
  <c r="K796"/>
  <c r="P796" s="1"/>
  <c r="X796"/>
  <c r="B797"/>
  <c r="D797" s="1"/>
  <c r="I797"/>
  <c r="J797"/>
  <c r="K797"/>
  <c r="P797" s="1"/>
  <c r="X797"/>
  <c r="B798"/>
  <c r="D798" s="1"/>
  <c r="I798"/>
  <c r="J798"/>
  <c r="K798"/>
  <c r="P798" s="1"/>
  <c r="X798"/>
  <c r="B799"/>
  <c r="E799" s="1"/>
  <c r="I799"/>
  <c r="J799"/>
  <c r="K799"/>
  <c r="P799" s="1"/>
  <c r="X799"/>
  <c r="B800"/>
  <c r="I800"/>
  <c r="J800"/>
  <c r="K800"/>
  <c r="P800" s="1"/>
  <c r="X800"/>
  <c r="B801"/>
  <c r="D801" s="1"/>
  <c r="I801"/>
  <c r="J801"/>
  <c r="K801"/>
  <c r="P801" s="1"/>
  <c r="X801"/>
  <c r="B802"/>
  <c r="D802" s="1"/>
  <c r="I802"/>
  <c r="J802"/>
  <c r="K802"/>
  <c r="P802" s="1"/>
  <c r="X802"/>
  <c r="B803"/>
  <c r="E803" s="1"/>
  <c r="I803"/>
  <c r="J803"/>
  <c r="K803"/>
  <c r="P803" s="1"/>
  <c r="X803"/>
  <c r="B804"/>
  <c r="I804"/>
  <c r="J804"/>
  <c r="K804"/>
  <c r="P804" s="1"/>
  <c r="X804"/>
  <c r="B805"/>
  <c r="D805" s="1"/>
  <c r="I805"/>
  <c r="J805"/>
  <c r="K805"/>
  <c r="P805" s="1"/>
  <c r="X805"/>
  <c r="B806"/>
  <c r="D806" s="1"/>
  <c r="I806"/>
  <c r="J806"/>
  <c r="K806"/>
  <c r="P806" s="1"/>
  <c r="X806"/>
  <c r="B807"/>
  <c r="E807" s="1"/>
  <c r="I807"/>
  <c r="J807"/>
  <c r="K807"/>
  <c r="P807" s="1"/>
  <c r="X807"/>
  <c r="B808"/>
  <c r="I808"/>
  <c r="J808"/>
  <c r="K808"/>
  <c r="P808" s="1"/>
  <c r="X808"/>
  <c r="B809"/>
  <c r="D809" s="1"/>
  <c r="I809"/>
  <c r="J809"/>
  <c r="K809"/>
  <c r="P809" s="1"/>
  <c r="X809"/>
  <c r="B810"/>
  <c r="D810" s="1"/>
  <c r="I810"/>
  <c r="J810"/>
  <c r="K810"/>
  <c r="P810" s="1"/>
  <c r="X810"/>
  <c r="B811"/>
  <c r="D811" s="1"/>
  <c r="I811"/>
  <c r="J811"/>
  <c r="K811"/>
  <c r="P811" s="1"/>
  <c r="X811"/>
  <c r="B812"/>
  <c r="D812"/>
  <c r="I812"/>
  <c r="J812"/>
  <c r="K812"/>
  <c r="P812" s="1"/>
  <c r="X812"/>
  <c r="B813"/>
  <c r="D813" s="1"/>
  <c r="I813"/>
  <c r="J813"/>
  <c r="K813"/>
  <c r="P813" s="1"/>
  <c r="X813"/>
  <c r="B814"/>
  <c r="D814" s="1"/>
  <c r="I814"/>
  <c r="J814"/>
  <c r="K814"/>
  <c r="P814" s="1"/>
  <c r="X814"/>
  <c r="B815"/>
  <c r="D815" s="1"/>
  <c r="I815"/>
  <c r="J815"/>
  <c r="K815"/>
  <c r="P815" s="1"/>
  <c r="X815"/>
  <c r="B816"/>
  <c r="E816" s="1"/>
  <c r="I816"/>
  <c r="J816"/>
  <c r="K816"/>
  <c r="P816" s="1"/>
  <c r="X816"/>
  <c r="B817"/>
  <c r="E817" s="1"/>
  <c r="I817"/>
  <c r="J817"/>
  <c r="K817"/>
  <c r="P817" s="1"/>
  <c r="X817"/>
  <c r="B818"/>
  <c r="E818" s="1"/>
  <c r="I818"/>
  <c r="J818"/>
  <c r="K818"/>
  <c r="P818" s="1"/>
  <c r="X818"/>
  <c r="B819"/>
  <c r="E819" s="1"/>
  <c r="D819"/>
  <c r="I819"/>
  <c r="J819"/>
  <c r="K819"/>
  <c r="P819" s="1"/>
  <c r="X819"/>
  <c r="B820"/>
  <c r="E820" s="1"/>
  <c r="I820"/>
  <c r="J820"/>
  <c r="K820"/>
  <c r="P820" s="1"/>
  <c r="X820"/>
  <c r="B821"/>
  <c r="E821" s="1"/>
  <c r="I821"/>
  <c r="J821"/>
  <c r="K821"/>
  <c r="P821" s="1"/>
  <c r="X821"/>
  <c r="B822"/>
  <c r="E822" s="1"/>
  <c r="D822"/>
  <c r="I822"/>
  <c r="J822"/>
  <c r="K822"/>
  <c r="P822" s="1"/>
  <c r="X822"/>
  <c r="B823"/>
  <c r="E823" s="1"/>
  <c r="I823"/>
  <c r="J823"/>
  <c r="K823"/>
  <c r="P823" s="1"/>
  <c r="X823"/>
  <c r="B824"/>
  <c r="E824" s="1"/>
  <c r="I824"/>
  <c r="J824"/>
  <c r="K824"/>
  <c r="P824" s="1"/>
  <c r="X824"/>
  <c r="B825"/>
  <c r="E825" s="1"/>
  <c r="I825"/>
  <c r="J825"/>
  <c r="K825"/>
  <c r="P825" s="1"/>
  <c r="X825"/>
  <c r="B826"/>
  <c r="E826" s="1"/>
  <c r="I826"/>
  <c r="J826"/>
  <c r="K826"/>
  <c r="P826" s="1"/>
  <c r="X826"/>
  <c r="B827"/>
  <c r="E827" s="1"/>
  <c r="I827"/>
  <c r="J827"/>
  <c r="K827"/>
  <c r="P827" s="1"/>
  <c r="X827"/>
  <c r="B828"/>
  <c r="E828" s="1"/>
  <c r="I828"/>
  <c r="J828"/>
  <c r="K828"/>
  <c r="P828" s="1"/>
  <c r="X828"/>
  <c r="B829"/>
  <c r="E829" s="1"/>
  <c r="I829"/>
  <c r="J829"/>
  <c r="K829"/>
  <c r="P829" s="1"/>
  <c r="X829"/>
  <c r="B830"/>
  <c r="E830" s="1"/>
  <c r="I830"/>
  <c r="J830"/>
  <c r="K830"/>
  <c r="P830" s="1"/>
  <c r="X830"/>
  <c r="B831"/>
  <c r="E831" s="1"/>
  <c r="I831"/>
  <c r="J831"/>
  <c r="K831"/>
  <c r="P831" s="1"/>
  <c r="X831"/>
  <c r="B832"/>
  <c r="E832" s="1"/>
  <c r="I832"/>
  <c r="J832"/>
  <c r="K832"/>
  <c r="P832" s="1"/>
  <c r="X832"/>
  <c r="B833"/>
  <c r="E833" s="1"/>
  <c r="I833"/>
  <c r="J833"/>
  <c r="K833"/>
  <c r="P833" s="1"/>
  <c r="X833"/>
  <c r="B834"/>
  <c r="E834" s="1"/>
  <c r="I834"/>
  <c r="J834"/>
  <c r="K834"/>
  <c r="P834" s="1"/>
  <c r="X834"/>
  <c r="B835"/>
  <c r="E835" s="1"/>
  <c r="I835"/>
  <c r="J835"/>
  <c r="K835"/>
  <c r="P835" s="1"/>
  <c r="X835"/>
  <c r="B836"/>
  <c r="E836" s="1"/>
  <c r="I836"/>
  <c r="J836"/>
  <c r="K836"/>
  <c r="P836" s="1"/>
  <c r="X836"/>
  <c r="B837"/>
  <c r="E837" s="1"/>
  <c r="I837"/>
  <c r="J837"/>
  <c r="K837"/>
  <c r="P837" s="1"/>
  <c r="X837"/>
  <c r="B838"/>
  <c r="E838" s="1"/>
  <c r="I838"/>
  <c r="J838"/>
  <c r="K838"/>
  <c r="P838" s="1"/>
  <c r="X838"/>
  <c r="B839"/>
  <c r="E839" s="1"/>
  <c r="I839"/>
  <c r="J839"/>
  <c r="K839"/>
  <c r="P839" s="1"/>
  <c r="X839"/>
  <c r="B840"/>
  <c r="E840" s="1"/>
  <c r="I840"/>
  <c r="J840"/>
  <c r="K840"/>
  <c r="P840" s="1"/>
  <c r="X840"/>
  <c r="B841"/>
  <c r="E841" s="1"/>
  <c r="I841"/>
  <c r="J841"/>
  <c r="K841"/>
  <c r="P841" s="1"/>
  <c r="X841"/>
  <c r="B842"/>
  <c r="E842" s="1"/>
  <c r="I842"/>
  <c r="J842"/>
  <c r="K842"/>
  <c r="P842" s="1"/>
  <c r="X842"/>
  <c r="B843"/>
  <c r="E843" s="1"/>
  <c r="I843"/>
  <c r="J843"/>
  <c r="K843"/>
  <c r="P843" s="1"/>
  <c r="X843"/>
  <c r="B844"/>
  <c r="E844" s="1"/>
  <c r="I844"/>
  <c r="J844"/>
  <c r="K844"/>
  <c r="P844" s="1"/>
  <c r="X844"/>
  <c r="B845"/>
  <c r="E845" s="1"/>
  <c r="I845"/>
  <c r="J845"/>
  <c r="K845"/>
  <c r="P845" s="1"/>
  <c r="X845"/>
  <c r="B846"/>
  <c r="E846" s="1"/>
  <c r="I846"/>
  <c r="J846"/>
  <c r="K846"/>
  <c r="P846" s="1"/>
  <c r="X846"/>
  <c r="B847"/>
  <c r="E847" s="1"/>
  <c r="I847"/>
  <c r="J847"/>
  <c r="K847"/>
  <c r="P847" s="1"/>
  <c r="X847"/>
  <c r="B848"/>
  <c r="E848" s="1"/>
  <c r="I848"/>
  <c r="J848"/>
  <c r="K848"/>
  <c r="P848" s="1"/>
  <c r="X848"/>
  <c r="B849"/>
  <c r="E849" s="1"/>
  <c r="I849"/>
  <c r="J849"/>
  <c r="K849"/>
  <c r="P849" s="1"/>
  <c r="X849"/>
  <c r="B850"/>
  <c r="E850" s="1"/>
  <c r="D850"/>
  <c r="G850"/>
  <c r="I850"/>
  <c r="J850"/>
  <c r="K850"/>
  <c r="P850" s="1"/>
  <c r="X850"/>
  <c r="B851"/>
  <c r="E851" s="1"/>
  <c r="I851"/>
  <c r="J851"/>
  <c r="K851"/>
  <c r="P851" s="1"/>
  <c r="X851"/>
  <c r="B852"/>
  <c r="E852" s="1"/>
  <c r="I852"/>
  <c r="J852"/>
  <c r="K852"/>
  <c r="P852" s="1"/>
  <c r="X852"/>
  <c r="B853"/>
  <c r="E853" s="1"/>
  <c r="I853"/>
  <c r="J853"/>
  <c r="K853"/>
  <c r="P853" s="1"/>
  <c r="X853"/>
  <c r="B854"/>
  <c r="E854" s="1"/>
  <c r="I854"/>
  <c r="J854"/>
  <c r="K854"/>
  <c r="P854" s="1"/>
  <c r="X854"/>
  <c r="B855"/>
  <c r="E855" s="1"/>
  <c r="I855"/>
  <c r="J855"/>
  <c r="K855"/>
  <c r="P855" s="1"/>
  <c r="X855"/>
  <c r="B856"/>
  <c r="E856" s="1"/>
  <c r="I856"/>
  <c r="J856"/>
  <c r="K856"/>
  <c r="P856" s="1"/>
  <c r="X856"/>
  <c r="B857"/>
  <c r="E857" s="1"/>
  <c r="I857"/>
  <c r="J857"/>
  <c r="K857"/>
  <c r="P857" s="1"/>
  <c r="X857"/>
  <c r="B858"/>
  <c r="E858" s="1"/>
  <c r="I858"/>
  <c r="J858"/>
  <c r="K858"/>
  <c r="P858" s="1"/>
  <c r="X858"/>
  <c r="B859"/>
  <c r="E859" s="1"/>
  <c r="I859"/>
  <c r="J859"/>
  <c r="K859"/>
  <c r="P859" s="1"/>
  <c r="X859"/>
  <c r="B860"/>
  <c r="E860" s="1"/>
  <c r="I860"/>
  <c r="J860"/>
  <c r="K860"/>
  <c r="P860" s="1"/>
  <c r="X860"/>
  <c r="B861"/>
  <c r="E861" s="1"/>
  <c r="I861"/>
  <c r="J861"/>
  <c r="K861"/>
  <c r="P861" s="1"/>
  <c r="X861"/>
  <c r="B862"/>
  <c r="E862" s="1"/>
  <c r="I862"/>
  <c r="J862"/>
  <c r="K862"/>
  <c r="P862" s="1"/>
  <c r="X862"/>
  <c r="B863"/>
  <c r="E863" s="1"/>
  <c r="I863"/>
  <c r="J863"/>
  <c r="K863"/>
  <c r="P863" s="1"/>
  <c r="X863"/>
  <c r="B864"/>
  <c r="E864" s="1"/>
  <c r="I864"/>
  <c r="J864"/>
  <c r="K864"/>
  <c r="P864" s="1"/>
  <c r="X864"/>
  <c r="B865"/>
  <c r="E865" s="1"/>
  <c r="I865"/>
  <c r="J865"/>
  <c r="K865"/>
  <c r="P865" s="1"/>
  <c r="X865"/>
  <c r="B866"/>
  <c r="E866" s="1"/>
  <c r="I866"/>
  <c r="J866"/>
  <c r="K866"/>
  <c r="P866" s="1"/>
  <c r="X866"/>
  <c r="B867"/>
  <c r="E867" s="1"/>
  <c r="I867"/>
  <c r="J867"/>
  <c r="K867"/>
  <c r="P867" s="1"/>
  <c r="X867"/>
  <c r="B868"/>
  <c r="E868" s="1"/>
  <c r="I868"/>
  <c r="J868"/>
  <c r="K868"/>
  <c r="P868" s="1"/>
  <c r="X868"/>
  <c r="B869"/>
  <c r="E869" s="1"/>
  <c r="I869"/>
  <c r="J869"/>
  <c r="K869"/>
  <c r="P869" s="1"/>
  <c r="X869"/>
  <c r="B870"/>
  <c r="E870" s="1"/>
  <c r="I870"/>
  <c r="J870"/>
  <c r="K870"/>
  <c r="P870" s="1"/>
  <c r="X870"/>
  <c r="B871"/>
  <c r="E871" s="1"/>
  <c r="I871"/>
  <c r="J871"/>
  <c r="K871"/>
  <c r="P871" s="1"/>
  <c r="X871"/>
  <c r="B872"/>
  <c r="E872" s="1"/>
  <c r="I872"/>
  <c r="J872"/>
  <c r="K872"/>
  <c r="P872" s="1"/>
  <c r="X872"/>
  <c r="B873"/>
  <c r="E873" s="1"/>
  <c r="I873"/>
  <c r="J873"/>
  <c r="K873"/>
  <c r="P873" s="1"/>
  <c r="X873"/>
  <c r="B874"/>
  <c r="E874" s="1"/>
  <c r="I874"/>
  <c r="J874"/>
  <c r="K874"/>
  <c r="P874" s="1"/>
  <c r="X874"/>
  <c r="B875"/>
  <c r="E875" s="1"/>
  <c r="I875"/>
  <c r="J875"/>
  <c r="K875"/>
  <c r="P875" s="1"/>
  <c r="X875"/>
  <c r="B876"/>
  <c r="E876" s="1"/>
  <c r="I876"/>
  <c r="J876"/>
  <c r="K876"/>
  <c r="P876" s="1"/>
  <c r="X876"/>
  <c r="B877"/>
  <c r="E877" s="1"/>
  <c r="I877"/>
  <c r="J877"/>
  <c r="K877"/>
  <c r="P877" s="1"/>
  <c r="X877"/>
  <c r="B878"/>
  <c r="E878" s="1"/>
  <c r="I878"/>
  <c r="J878"/>
  <c r="K878"/>
  <c r="P878" s="1"/>
  <c r="X878"/>
  <c r="B879"/>
  <c r="E879" s="1"/>
  <c r="I879"/>
  <c r="J879"/>
  <c r="K879"/>
  <c r="P879" s="1"/>
  <c r="X879"/>
  <c r="B880"/>
  <c r="E880" s="1"/>
  <c r="I880"/>
  <c r="J880"/>
  <c r="K880"/>
  <c r="P880" s="1"/>
  <c r="X880"/>
  <c r="B881"/>
  <c r="E881" s="1"/>
  <c r="I881"/>
  <c r="J881"/>
  <c r="K881"/>
  <c r="P881" s="1"/>
  <c r="X881"/>
  <c r="B882"/>
  <c r="E882" s="1"/>
  <c r="G882"/>
  <c r="I882"/>
  <c r="J882"/>
  <c r="K882"/>
  <c r="P882" s="1"/>
  <c r="X882"/>
  <c r="B883"/>
  <c r="E883" s="1"/>
  <c r="I883"/>
  <c r="J883"/>
  <c r="K883"/>
  <c r="P883" s="1"/>
  <c r="X883"/>
  <c r="B884"/>
  <c r="E884" s="1"/>
  <c r="I884"/>
  <c r="J884"/>
  <c r="K884"/>
  <c r="P884" s="1"/>
  <c r="X884"/>
  <c r="B885"/>
  <c r="E885" s="1"/>
  <c r="I885"/>
  <c r="J885"/>
  <c r="K885"/>
  <c r="P885" s="1"/>
  <c r="X885"/>
  <c r="B886"/>
  <c r="E886" s="1"/>
  <c r="I886"/>
  <c r="J886"/>
  <c r="K886"/>
  <c r="P886" s="1"/>
  <c r="X886"/>
  <c r="B887"/>
  <c r="E887" s="1"/>
  <c r="I887"/>
  <c r="J887"/>
  <c r="K887"/>
  <c r="P887" s="1"/>
  <c r="X887"/>
  <c r="B888"/>
  <c r="E888" s="1"/>
  <c r="I888"/>
  <c r="J888"/>
  <c r="K888"/>
  <c r="P888" s="1"/>
  <c r="X888"/>
  <c r="B889"/>
  <c r="E889" s="1"/>
  <c r="I889"/>
  <c r="J889"/>
  <c r="K889"/>
  <c r="P889" s="1"/>
  <c r="X889"/>
  <c r="B890"/>
  <c r="E890" s="1"/>
  <c r="G890"/>
  <c r="I890"/>
  <c r="J890"/>
  <c r="K890"/>
  <c r="P890" s="1"/>
  <c r="X890"/>
  <c r="B891"/>
  <c r="E891" s="1"/>
  <c r="I891"/>
  <c r="J891"/>
  <c r="K891"/>
  <c r="P891" s="1"/>
  <c r="X891"/>
  <c r="B892"/>
  <c r="E892" s="1"/>
  <c r="I892"/>
  <c r="J892"/>
  <c r="K892"/>
  <c r="P892" s="1"/>
  <c r="X892"/>
  <c r="B893"/>
  <c r="E893" s="1"/>
  <c r="I893"/>
  <c r="J893"/>
  <c r="K893"/>
  <c r="P893" s="1"/>
  <c r="X893"/>
  <c r="B894"/>
  <c r="E894" s="1"/>
  <c r="I894"/>
  <c r="J894"/>
  <c r="K894"/>
  <c r="P894" s="1"/>
  <c r="X894"/>
  <c r="B895"/>
  <c r="E895" s="1"/>
  <c r="I895"/>
  <c r="J895"/>
  <c r="K895"/>
  <c r="P895" s="1"/>
  <c r="X895"/>
  <c r="B896"/>
  <c r="E896" s="1"/>
  <c r="I896"/>
  <c r="J896"/>
  <c r="K896"/>
  <c r="P896" s="1"/>
  <c r="X896"/>
  <c r="B897"/>
  <c r="E897" s="1"/>
  <c r="I897"/>
  <c r="J897"/>
  <c r="K897"/>
  <c r="P897" s="1"/>
  <c r="X897"/>
  <c r="B898"/>
  <c r="E898" s="1"/>
  <c r="I898"/>
  <c r="J898"/>
  <c r="K898"/>
  <c r="P898" s="1"/>
  <c r="X898"/>
  <c r="B899"/>
  <c r="E899" s="1"/>
  <c r="I899"/>
  <c r="J899"/>
  <c r="K899"/>
  <c r="P899" s="1"/>
  <c r="X899"/>
  <c r="B900"/>
  <c r="E900" s="1"/>
  <c r="I900"/>
  <c r="J900"/>
  <c r="K900"/>
  <c r="P900" s="1"/>
  <c r="X900"/>
  <c r="B901"/>
  <c r="E901" s="1"/>
  <c r="I901"/>
  <c r="J901"/>
  <c r="K901"/>
  <c r="P901" s="1"/>
  <c r="X901"/>
  <c r="B902"/>
  <c r="E902" s="1"/>
  <c r="I902"/>
  <c r="J902"/>
  <c r="K902"/>
  <c r="P902" s="1"/>
  <c r="X902"/>
  <c r="B903"/>
  <c r="E903" s="1"/>
  <c r="I903"/>
  <c r="J903"/>
  <c r="K903"/>
  <c r="P903" s="1"/>
  <c r="X903"/>
  <c r="B904"/>
  <c r="E904" s="1"/>
  <c r="I904"/>
  <c r="J904"/>
  <c r="K904"/>
  <c r="P904" s="1"/>
  <c r="X904"/>
  <c r="B905"/>
  <c r="E905" s="1"/>
  <c r="I905"/>
  <c r="J905"/>
  <c r="K905"/>
  <c r="P905" s="1"/>
  <c r="X905"/>
  <c r="B906"/>
  <c r="E906" s="1"/>
  <c r="I906"/>
  <c r="J906"/>
  <c r="K906"/>
  <c r="P906" s="1"/>
  <c r="X906"/>
  <c r="B907"/>
  <c r="E907" s="1"/>
  <c r="D907"/>
  <c r="I907"/>
  <c r="J907"/>
  <c r="K907"/>
  <c r="P907" s="1"/>
  <c r="X907"/>
  <c r="B908"/>
  <c r="E908" s="1"/>
  <c r="I908"/>
  <c r="J908"/>
  <c r="K908"/>
  <c r="P908" s="1"/>
  <c r="X908"/>
  <c r="B909"/>
  <c r="E909" s="1"/>
  <c r="I909"/>
  <c r="J909"/>
  <c r="K909"/>
  <c r="P909" s="1"/>
  <c r="X909"/>
  <c r="B910"/>
  <c r="E910" s="1"/>
  <c r="I910"/>
  <c r="J910"/>
  <c r="K910"/>
  <c r="P910" s="1"/>
  <c r="X910"/>
  <c r="B911"/>
  <c r="E911" s="1"/>
  <c r="I911"/>
  <c r="J911"/>
  <c r="K911"/>
  <c r="P911" s="1"/>
  <c r="X911"/>
  <c r="B912"/>
  <c r="E912" s="1"/>
  <c r="I912"/>
  <c r="J912"/>
  <c r="K912"/>
  <c r="P912" s="1"/>
  <c r="X912"/>
  <c r="B913"/>
  <c r="E913" s="1"/>
  <c r="I913"/>
  <c r="J913"/>
  <c r="K913"/>
  <c r="P913" s="1"/>
  <c r="X913"/>
  <c r="B914"/>
  <c r="E914" s="1"/>
  <c r="I914"/>
  <c r="J914"/>
  <c r="K914"/>
  <c r="P914" s="1"/>
  <c r="X914"/>
  <c r="B915"/>
  <c r="E915" s="1"/>
  <c r="I915"/>
  <c r="J915"/>
  <c r="K915"/>
  <c r="P915" s="1"/>
  <c r="X915"/>
  <c r="B916"/>
  <c r="E916" s="1"/>
  <c r="I916"/>
  <c r="J916"/>
  <c r="K916"/>
  <c r="P916" s="1"/>
  <c r="X916"/>
  <c r="B917"/>
  <c r="E917" s="1"/>
  <c r="I917"/>
  <c r="J917"/>
  <c r="K917"/>
  <c r="P917" s="1"/>
  <c r="X917"/>
  <c r="B918"/>
  <c r="E918" s="1"/>
  <c r="I918"/>
  <c r="J918"/>
  <c r="K918"/>
  <c r="P918" s="1"/>
  <c r="X918"/>
  <c r="B919"/>
  <c r="E919" s="1"/>
  <c r="I919"/>
  <c r="J919"/>
  <c r="K919"/>
  <c r="P919" s="1"/>
  <c r="X919"/>
  <c r="B920"/>
  <c r="E920" s="1"/>
  <c r="I920"/>
  <c r="J920"/>
  <c r="K920"/>
  <c r="P920" s="1"/>
  <c r="X920"/>
  <c r="B921"/>
  <c r="E921" s="1"/>
  <c r="I921"/>
  <c r="J921"/>
  <c r="K921"/>
  <c r="P921" s="1"/>
  <c r="X921"/>
  <c r="B922"/>
  <c r="E922" s="1"/>
  <c r="I922"/>
  <c r="J922"/>
  <c r="K922"/>
  <c r="P922" s="1"/>
  <c r="X922"/>
  <c r="B923"/>
  <c r="E923" s="1"/>
  <c r="I923"/>
  <c r="J923"/>
  <c r="K923"/>
  <c r="P923" s="1"/>
  <c r="X923"/>
  <c r="B924"/>
  <c r="E924" s="1"/>
  <c r="I924"/>
  <c r="J924"/>
  <c r="K924"/>
  <c r="P924" s="1"/>
  <c r="X924"/>
  <c r="B925"/>
  <c r="E925" s="1"/>
  <c r="I925"/>
  <c r="J925"/>
  <c r="K925"/>
  <c r="P925" s="1"/>
  <c r="X925"/>
  <c r="B926"/>
  <c r="E926" s="1"/>
  <c r="I926"/>
  <c r="J926"/>
  <c r="K926"/>
  <c r="P926" s="1"/>
  <c r="X926"/>
  <c r="B927"/>
  <c r="E927" s="1"/>
  <c r="I927"/>
  <c r="J927"/>
  <c r="K927"/>
  <c r="P927" s="1"/>
  <c r="X927"/>
  <c r="B928"/>
  <c r="E928" s="1"/>
  <c r="I928"/>
  <c r="J928"/>
  <c r="K928"/>
  <c r="P928" s="1"/>
  <c r="X928"/>
  <c r="B929"/>
  <c r="E929" s="1"/>
  <c r="I929"/>
  <c r="J929"/>
  <c r="K929"/>
  <c r="P929" s="1"/>
  <c r="X929"/>
  <c r="B930"/>
  <c r="E930" s="1"/>
  <c r="I930"/>
  <c r="J930"/>
  <c r="K930"/>
  <c r="P930" s="1"/>
  <c r="X930"/>
  <c r="B931"/>
  <c r="E931" s="1"/>
  <c r="I931"/>
  <c r="J931"/>
  <c r="K931"/>
  <c r="P931" s="1"/>
  <c r="X931"/>
  <c r="B932"/>
  <c r="G932" s="1"/>
  <c r="I932"/>
  <c r="J932"/>
  <c r="K932"/>
  <c r="P932" s="1"/>
  <c r="X932"/>
  <c r="B933"/>
  <c r="E933" s="1"/>
  <c r="I933"/>
  <c r="J933"/>
  <c r="K933"/>
  <c r="P933" s="1"/>
  <c r="X933"/>
  <c r="B934"/>
  <c r="I934"/>
  <c r="J934"/>
  <c r="K934"/>
  <c r="P934" s="1"/>
  <c r="X934"/>
  <c r="B935"/>
  <c r="G935" s="1"/>
  <c r="I935"/>
  <c r="J935"/>
  <c r="K935"/>
  <c r="P935" s="1"/>
  <c r="X935"/>
  <c r="B936"/>
  <c r="E936" s="1"/>
  <c r="I936"/>
  <c r="J936"/>
  <c r="K936"/>
  <c r="P936" s="1"/>
  <c r="X936"/>
  <c r="B937"/>
  <c r="E937" s="1"/>
  <c r="G937"/>
  <c r="I937"/>
  <c r="J937"/>
  <c r="K937"/>
  <c r="P937" s="1"/>
  <c r="X937"/>
  <c r="B938"/>
  <c r="E938" s="1"/>
  <c r="I938"/>
  <c r="J938"/>
  <c r="K938"/>
  <c r="P938" s="1"/>
  <c r="X938"/>
  <c r="B939"/>
  <c r="E939" s="1"/>
  <c r="I939"/>
  <c r="J939"/>
  <c r="K939"/>
  <c r="P939" s="1"/>
  <c r="X939"/>
  <c r="B940"/>
  <c r="E940" s="1"/>
  <c r="D940"/>
  <c r="I940"/>
  <c r="J940"/>
  <c r="K940"/>
  <c r="P940" s="1"/>
  <c r="X940"/>
  <c r="B941"/>
  <c r="E941" s="1"/>
  <c r="I941"/>
  <c r="J941"/>
  <c r="K941"/>
  <c r="P941" s="1"/>
  <c r="X941"/>
  <c r="B942"/>
  <c r="E942" s="1"/>
  <c r="I942"/>
  <c r="J942"/>
  <c r="K942"/>
  <c r="P942" s="1"/>
  <c r="X942"/>
  <c r="B943"/>
  <c r="E943" s="1"/>
  <c r="I943"/>
  <c r="J943"/>
  <c r="K943"/>
  <c r="P943" s="1"/>
  <c r="X943"/>
  <c r="B944"/>
  <c r="E944" s="1"/>
  <c r="I944"/>
  <c r="J944"/>
  <c r="K944"/>
  <c r="P944" s="1"/>
  <c r="X944"/>
  <c r="B945"/>
  <c r="E945" s="1"/>
  <c r="I945"/>
  <c r="J945"/>
  <c r="K945"/>
  <c r="P945" s="1"/>
  <c r="X945"/>
  <c r="B946"/>
  <c r="E946" s="1"/>
  <c r="I946"/>
  <c r="J946"/>
  <c r="K946"/>
  <c r="P946" s="1"/>
  <c r="X946"/>
  <c r="B947"/>
  <c r="E947" s="1"/>
  <c r="G947"/>
  <c r="I947"/>
  <c r="J947"/>
  <c r="K947"/>
  <c r="P947" s="1"/>
  <c r="X947"/>
  <c r="B948"/>
  <c r="E948" s="1"/>
  <c r="D948"/>
  <c r="I948"/>
  <c r="J948"/>
  <c r="K948"/>
  <c r="P948" s="1"/>
  <c r="X948"/>
  <c r="B949"/>
  <c r="E949" s="1"/>
  <c r="I949"/>
  <c r="J949"/>
  <c r="K949"/>
  <c r="P949" s="1"/>
  <c r="X949"/>
  <c r="B950"/>
  <c r="E950" s="1"/>
  <c r="I950"/>
  <c r="J950"/>
  <c r="K950"/>
  <c r="P950" s="1"/>
  <c r="X950"/>
  <c r="B951"/>
  <c r="E951" s="1"/>
  <c r="I951"/>
  <c r="J951"/>
  <c r="K951"/>
  <c r="P951" s="1"/>
  <c r="X951"/>
  <c r="B952"/>
  <c r="E952" s="1"/>
  <c r="I952"/>
  <c r="J952"/>
  <c r="K952"/>
  <c r="P952" s="1"/>
  <c r="X952"/>
  <c r="B953"/>
  <c r="E953" s="1"/>
  <c r="G953"/>
  <c r="I953"/>
  <c r="J953"/>
  <c r="K953"/>
  <c r="P953" s="1"/>
  <c r="X953"/>
  <c r="B954"/>
  <c r="E954" s="1"/>
  <c r="I954"/>
  <c r="J954"/>
  <c r="K954"/>
  <c r="P954" s="1"/>
  <c r="X954"/>
  <c r="B955"/>
  <c r="E955" s="1"/>
  <c r="G955"/>
  <c r="I955"/>
  <c r="J955"/>
  <c r="K955"/>
  <c r="P955" s="1"/>
  <c r="X955"/>
  <c r="B956"/>
  <c r="E956" s="1"/>
  <c r="I956"/>
  <c r="J956"/>
  <c r="K956"/>
  <c r="P956" s="1"/>
  <c r="X956"/>
  <c r="B957"/>
  <c r="I957"/>
  <c r="J957"/>
  <c r="K957"/>
  <c r="P957" s="1"/>
  <c r="X957"/>
  <c r="B958"/>
  <c r="E958" s="1"/>
  <c r="D958"/>
  <c r="I958"/>
  <c r="J958"/>
  <c r="K958"/>
  <c r="P958" s="1"/>
  <c r="X958"/>
  <c r="B959"/>
  <c r="E959" s="1"/>
  <c r="I959"/>
  <c r="J959"/>
  <c r="K959"/>
  <c r="P959" s="1"/>
  <c r="X959"/>
  <c r="B960"/>
  <c r="E960" s="1"/>
  <c r="G960"/>
  <c r="I960"/>
  <c r="J960"/>
  <c r="K960"/>
  <c r="P960" s="1"/>
  <c r="X960"/>
  <c r="B961"/>
  <c r="E961" s="1"/>
  <c r="I961"/>
  <c r="J961"/>
  <c r="K961"/>
  <c r="P961" s="1"/>
  <c r="X961"/>
  <c r="B962"/>
  <c r="E962" s="1"/>
  <c r="I962"/>
  <c r="J962"/>
  <c r="K962"/>
  <c r="P962" s="1"/>
  <c r="X962"/>
  <c r="B963"/>
  <c r="E963" s="1"/>
  <c r="G963"/>
  <c r="I963"/>
  <c r="J963"/>
  <c r="K963"/>
  <c r="P963" s="1"/>
  <c r="X963"/>
  <c r="B964"/>
  <c r="E964" s="1"/>
  <c r="I964"/>
  <c r="J964"/>
  <c r="K964"/>
  <c r="P964" s="1"/>
  <c r="X964"/>
  <c r="B965"/>
  <c r="E965" s="1"/>
  <c r="I965"/>
  <c r="J965"/>
  <c r="K965"/>
  <c r="P965" s="1"/>
  <c r="X965"/>
  <c r="B966"/>
  <c r="E966" s="1"/>
  <c r="I966"/>
  <c r="J966"/>
  <c r="K966"/>
  <c r="P966" s="1"/>
  <c r="X966"/>
  <c r="B967"/>
  <c r="E967" s="1"/>
  <c r="I967"/>
  <c r="J967"/>
  <c r="K967"/>
  <c r="P967" s="1"/>
  <c r="X967"/>
  <c r="B968"/>
  <c r="E968" s="1"/>
  <c r="I968"/>
  <c r="J968"/>
  <c r="K968"/>
  <c r="P968" s="1"/>
  <c r="X968"/>
  <c r="B969"/>
  <c r="E969" s="1"/>
  <c r="I969"/>
  <c r="J969"/>
  <c r="K969"/>
  <c r="P969" s="1"/>
  <c r="X969"/>
  <c r="B970"/>
  <c r="E970" s="1"/>
  <c r="I970"/>
  <c r="J970"/>
  <c r="K970"/>
  <c r="P970" s="1"/>
  <c r="X970"/>
  <c r="B971"/>
  <c r="E971" s="1"/>
  <c r="I971"/>
  <c r="J971"/>
  <c r="K971"/>
  <c r="P971" s="1"/>
  <c r="X971"/>
  <c r="B972"/>
  <c r="E972" s="1"/>
  <c r="I972"/>
  <c r="J972"/>
  <c r="K972"/>
  <c r="P972" s="1"/>
  <c r="X972"/>
  <c r="B973"/>
  <c r="E973" s="1"/>
  <c r="I973"/>
  <c r="J973"/>
  <c r="K973"/>
  <c r="P973" s="1"/>
  <c r="X973"/>
  <c r="B974"/>
  <c r="E974" s="1"/>
  <c r="I974"/>
  <c r="J974"/>
  <c r="K974"/>
  <c r="P974" s="1"/>
  <c r="X974"/>
  <c r="B975"/>
  <c r="E975" s="1"/>
  <c r="D975"/>
  <c r="G975"/>
  <c r="I975"/>
  <c r="J975"/>
  <c r="K975"/>
  <c r="P975" s="1"/>
  <c r="X975"/>
  <c r="B976"/>
  <c r="E976" s="1"/>
  <c r="I976"/>
  <c r="J976"/>
  <c r="K976"/>
  <c r="P976" s="1"/>
  <c r="X976"/>
  <c r="B977"/>
  <c r="E977" s="1"/>
  <c r="I977"/>
  <c r="J977"/>
  <c r="K977"/>
  <c r="P977" s="1"/>
  <c r="X977"/>
  <c r="B978"/>
  <c r="I978"/>
  <c r="J978"/>
  <c r="K978"/>
  <c r="P978" s="1"/>
  <c r="X978"/>
  <c r="B979"/>
  <c r="E979" s="1"/>
  <c r="I979"/>
  <c r="J979"/>
  <c r="K979"/>
  <c r="P979" s="1"/>
  <c r="X979"/>
  <c r="B980"/>
  <c r="E980" s="1"/>
  <c r="I980"/>
  <c r="J980"/>
  <c r="K980"/>
  <c r="P980" s="1"/>
  <c r="X980"/>
  <c r="B981"/>
  <c r="E981" s="1"/>
  <c r="I981"/>
  <c r="J981"/>
  <c r="K981"/>
  <c r="P981" s="1"/>
  <c r="X981"/>
  <c r="B982"/>
  <c r="E982" s="1"/>
  <c r="I982"/>
  <c r="J982"/>
  <c r="K982"/>
  <c r="P982" s="1"/>
  <c r="X982"/>
  <c r="B983"/>
  <c r="E983" s="1"/>
  <c r="D983"/>
  <c r="I983"/>
  <c r="J983"/>
  <c r="K983"/>
  <c r="P983" s="1"/>
  <c r="X983"/>
  <c r="B984"/>
  <c r="E984" s="1"/>
  <c r="I984"/>
  <c r="J984"/>
  <c r="K984"/>
  <c r="P984" s="1"/>
  <c r="X984"/>
  <c r="B985"/>
  <c r="E985" s="1"/>
  <c r="I985"/>
  <c r="J985"/>
  <c r="K985"/>
  <c r="P985" s="1"/>
  <c r="X985"/>
  <c r="B986"/>
  <c r="E986" s="1"/>
  <c r="I986"/>
  <c r="J986"/>
  <c r="K986"/>
  <c r="P986" s="1"/>
  <c r="X986"/>
  <c r="B987"/>
  <c r="I987"/>
  <c r="J987"/>
  <c r="K987"/>
  <c r="P987" s="1"/>
  <c r="X987"/>
  <c r="B988"/>
  <c r="E988" s="1"/>
  <c r="I988"/>
  <c r="J988"/>
  <c r="K988"/>
  <c r="P988" s="1"/>
  <c r="X988"/>
  <c r="B989"/>
  <c r="E989" s="1"/>
  <c r="I989"/>
  <c r="J989"/>
  <c r="K989"/>
  <c r="P989" s="1"/>
  <c r="X989"/>
  <c r="B990"/>
  <c r="I990"/>
  <c r="J990"/>
  <c r="K990"/>
  <c r="P990" s="1"/>
  <c r="X990"/>
  <c r="B991"/>
  <c r="G991" s="1"/>
  <c r="I991"/>
  <c r="J991"/>
  <c r="K991"/>
  <c r="P991" s="1"/>
  <c r="X991"/>
  <c r="B992"/>
  <c r="E992" s="1"/>
  <c r="I992"/>
  <c r="J992"/>
  <c r="K992"/>
  <c r="P992" s="1"/>
  <c r="X992"/>
  <c r="B993"/>
  <c r="E993" s="1"/>
  <c r="I993"/>
  <c r="J993"/>
  <c r="K993"/>
  <c r="P993" s="1"/>
  <c r="X993"/>
  <c r="B994"/>
  <c r="E994" s="1"/>
  <c r="G994"/>
  <c r="I994"/>
  <c r="J994"/>
  <c r="K994"/>
  <c r="P994" s="1"/>
  <c r="X994"/>
  <c r="B995"/>
  <c r="E995" s="1"/>
  <c r="I995"/>
  <c r="J995"/>
  <c r="K995"/>
  <c r="P995" s="1"/>
  <c r="X995"/>
  <c r="B996"/>
  <c r="E996" s="1"/>
  <c r="I996"/>
  <c r="J996"/>
  <c r="K996"/>
  <c r="P996" s="1"/>
  <c r="X996"/>
  <c r="B997"/>
  <c r="E997" s="1"/>
  <c r="I997"/>
  <c r="J997"/>
  <c r="K997"/>
  <c r="P997" s="1"/>
  <c r="X997"/>
  <c r="B998"/>
  <c r="E998" s="1"/>
  <c r="I998"/>
  <c r="J998"/>
  <c r="K998"/>
  <c r="P998" s="1"/>
  <c r="X998"/>
  <c r="B999"/>
  <c r="E999" s="1"/>
  <c r="D999"/>
  <c r="I999"/>
  <c r="J999"/>
  <c r="K999"/>
  <c r="P999" s="1"/>
  <c r="X999"/>
  <c r="B1000"/>
  <c r="E1000" s="1"/>
  <c r="I1000"/>
  <c r="J1000"/>
  <c r="K1000"/>
  <c r="P1000" s="1"/>
  <c r="X1000"/>
  <c r="B1001"/>
  <c r="I1001"/>
  <c r="J1001"/>
  <c r="K1001"/>
  <c r="P1001" s="1"/>
  <c r="X1001"/>
  <c r="B1002"/>
  <c r="E1002" s="1"/>
  <c r="G1002"/>
  <c r="I1002"/>
  <c r="J1002"/>
  <c r="K1002"/>
  <c r="P1002" s="1"/>
  <c r="X1002"/>
  <c r="B1003"/>
  <c r="E1003" s="1"/>
  <c r="I1003"/>
  <c r="J1003"/>
  <c r="K1003"/>
  <c r="P1003" s="1"/>
  <c r="X1003"/>
  <c r="B1004"/>
  <c r="I1004"/>
  <c r="J1004"/>
  <c r="K1004"/>
  <c r="P1004" s="1"/>
  <c r="X1004"/>
  <c r="B1005"/>
  <c r="E1005" s="1"/>
  <c r="I1005"/>
  <c r="J1005"/>
  <c r="K1005"/>
  <c r="P1005" s="1"/>
  <c r="X1005"/>
  <c r="B1006"/>
  <c r="I1006"/>
  <c r="J1006"/>
  <c r="K1006"/>
  <c r="P1006" s="1"/>
  <c r="X1006"/>
  <c r="B1007"/>
  <c r="E1007" s="1"/>
  <c r="I1007"/>
  <c r="J1007"/>
  <c r="K1007"/>
  <c r="P1007" s="1"/>
  <c r="X1007"/>
  <c r="B1008"/>
  <c r="E1008" s="1"/>
  <c r="G1008"/>
  <c r="I1008"/>
  <c r="J1008"/>
  <c r="K1008"/>
  <c r="P1008" s="1"/>
  <c r="X1008"/>
  <c r="B1009"/>
  <c r="E1009" s="1"/>
  <c r="I1009"/>
  <c r="J1009"/>
  <c r="K1009"/>
  <c r="P1009" s="1"/>
  <c r="X1009"/>
  <c r="B1010"/>
  <c r="I1010"/>
  <c r="J1010"/>
  <c r="K1010"/>
  <c r="P1010" s="1"/>
  <c r="X1010"/>
  <c r="B1011"/>
  <c r="E1011" s="1"/>
  <c r="I1011"/>
  <c r="J1011"/>
  <c r="K1011"/>
  <c r="P1011" s="1"/>
  <c r="X1011"/>
  <c r="B1012"/>
  <c r="I1012"/>
  <c r="J1012"/>
  <c r="K1012"/>
  <c r="P1012" s="1"/>
  <c r="X1012"/>
  <c r="B1013"/>
  <c r="E1013" s="1"/>
  <c r="I1013"/>
  <c r="J1013"/>
  <c r="K1013"/>
  <c r="P1013" s="1"/>
  <c r="X1013"/>
  <c r="B1014"/>
  <c r="E1014" s="1"/>
  <c r="I1014"/>
  <c r="J1014"/>
  <c r="K1014"/>
  <c r="P1014" s="1"/>
  <c r="X1014"/>
  <c r="B1015"/>
  <c r="I1015"/>
  <c r="J1015"/>
  <c r="K1015"/>
  <c r="P1015" s="1"/>
  <c r="X1015"/>
  <c r="B1016"/>
  <c r="I1016"/>
  <c r="J1016"/>
  <c r="K1016"/>
  <c r="P1016" s="1"/>
  <c r="X1016"/>
  <c r="B1017"/>
  <c r="E1017" s="1"/>
  <c r="I1017"/>
  <c r="J1017"/>
  <c r="K1017"/>
  <c r="P1017" s="1"/>
  <c r="X1017"/>
  <c r="B1018"/>
  <c r="E1018" s="1"/>
  <c r="D1018"/>
  <c r="I1018"/>
  <c r="J1018"/>
  <c r="K1018"/>
  <c r="P1018" s="1"/>
  <c r="X1018"/>
  <c r="B1019"/>
  <c r="E1019" s="1"/>
  <c r="G1019"/>
  <c r="I1019"/>
  <c r="J1019"/>
  <c r="K1019"/>
  <c r="P1019" s="1"/>
  <c r="X1019"/>
  <c r="B1020"/>
  <c r="E1020" s="1"/>
  <c r="D1020"/>
  <c r="I1020"/>
  <c r="J1020"/>
  <c r="K1020"/>
  <c r="P1020" s="1"/>
  <c r="X1020"/>
  <c r="B1021"/>
  <c r="E1021" s="1"/>
  <c r="I1021"/>
  <c r="J1021"/>
  <c r="K1021"/>
  <c r="P1021" s="1"/>
  <c r="X1021"/>
  <c r="B1022"/>
  <c r="E1022" s="1"/>
  <c r="G1022"/>
  <c r="I1022"/>
  <c r="J1022"/>
  <c r="K1022"/>
  <c r="P1022" s="1"/>
  <c r="X1022"/>
  <c r="B1023"/>
  <c r="I1023"/>
  <c r="J1023"/>
  <c r="K1023"/>
  <c r="P1023" s="1"/>
  <c r="X1023"/>
  <c r="B1024"/>
  <c r="E1024" s="1"/>
  <c r="I1024"/>
  <c r="J1024"/>
  <c r="K1024"/>
  <c r="P1024" s="1"/>
  <c r="X1024"/>
  <c r="B1025"/>
  <c r="I1025"/>
  <c r="J1025"/>
  <c r="K1025"/>
  <c r="P1025" s="1"/>
  <c r="X1025"/>
  <c r="B1026"/>
  <c r="E1026" s="1"/>
  <c r="D1026"/>
  <c r="I1026"/>
  <c r="J1026"/>
  <c r="K1026"/>
  <c r="P1026" s="1"/>
  <c r="X1026"/>
  <c r="B1027"/>
  <c r="E1027" s="1"/>
  <c r="I1027"/>
  <c r="J1027"/>
  <c r="K1027"/>
  <c r="P1027" s="1"/>
  <c r="X1027"/>
  <c r="B1028"/>
  <c r="E1028" s="1"/>
  <c r="G1028"/>
  <c r="I1028"/>
  <c r="J1028"/>
  <c r="K1028"/>
  <c r="P1028" s="1"/>
  <c r="X1028"/>
  <c r="B1029"/>
  <c r="E1029" s="1"/>
  <c r="I1029"/>
  <c r="J1029"/>
  <c r="K1029"/>
  <c r="P1029" s="1"/>
  <c r="X1029"/>
  <c r="B1030"/>
  <c r="I1030"/>
  <c r="J1030"/>
  <c r="K1030"/>
  <c r="P1030" s="1"/>
  <c r="X1030"/>
  <c r="B1031"/>
  <c r="I1031"/>
  <c r="J1031"/>
  <c r="K1031"/>
  <c r="P1031" s="1"/>
  <c r="X1031"/>
  <c r="B1032"/>
  <c r="E1032" s="1"/>
  <c r="I1032"/>
  <c r="J1032"/>
  <c r="K1032"/>
  <c r="P1032" s="1"/>
  <c r="X1032"/>
  <c r="B1033"/>
  <c r="E1033" s="1"/>
  <c r="I1033"/>
  <c r="J1033"/>
  <c r="K1033"/>
  <c r="P1033" s="1"/>
  <c r="X1033"/>
  <c r="B1034"/>
  <c r="E1034" s="1"/>
  <c r="I1034"/>
  <c r="J1034"/>
  <c r="K1034"/>
  <c r="P1034" s="1"/>
  <c r="X1034"/>
  <c r="B1035"/>
  <c r="E1035" s="1"/>
  <c r="I1035"/>
  <c r="J1035"/>
  <c r="K1035"/>
  <c r="P1035" s="1"/>
  <c r="X1035"/>
  <c r="B1036"/>
  <c r="E1036" s="1"/>
  <c r="I1036"/>
  <c r="J1036"/>
  <c r="K1036"/>
  <c r="P1036" s="1"/>
  <c r="X1036"/>
  <c r="B1037"/>
  <c r="E1037" s="1"/>
  <c r="I1037"/>
  <c r="J1037"/>
  <c r="K1037"/>
  <c r="P1037" s="1"/>
  <c r="X1037"/>
  <c r="B1038"/>
  <c r="E1038" s="1"/>
  <c r="I1038"/>
  <c r="J1038"/>
  <c r="K1038"/>
  <c r="P1038" s="1"/>
  <c r="X1038"/>
  <c r="B1039"/>
  <c r="E1039" s="1"/>
  <c r="I1039"/>
  <c r="J1039"/>
  <c r="K1039"/>
  <c r="P1039" s="1"/>
  <c r="X1039"/>
  <c r="B1040"/>
  <c r="E1040" s="1"/>
  <c r="I1040"/>
  <c r="J1040"/>
  <c r="K1040"/>
  <c r="P1040" s="1"/>
  <c r="X1040"/>
  <c r="B1041"/>
  <c r="E1041" s="1"/>
  <c r="I1041"/>
  <c r="J1041"/>
  <c r="K1041"/>
  <c r="P1041" s="1"/>
  <c r="X1041"/>
  <c r="B1042"/>
  <c r="E1042" s="1"/>
  <c r="I1042"/>
  <c r="J1042"/>
  <c r="K1042"/>
  <c r="P1042" s="1"/>
  <c r="X1042"/>
  <c r="B1043"/>
  <c r="E1043" s="1"/>
  <c r="I1043"/>
  <c r="J1043"/>
  <c r="K1043"/>
  <c r="P1043" s="1"/>
  <c r="X1043"/>
  <c r="B1044"/>
  <c r="E1044" s="1"/>
  <c r="I1044"/>
  <c r="J1044"/>
  <c r="K1044"/>
  <c r="P1044" s="1"/>
  <c r="X1044"/>
  <c r="B1045"/>
  <c r="E1045" s="1"/>
  <c r="I1045"/>
  <c r="J1045"/>
  <c r="K1045"/>
  <c r="P1045" s="1"/>
  <c r="X1045"/>
  <c r="B1046"/>
  <c r="E1046" s="1"/>
  <c r="I1046"/>
  <c r="J1046"/>
  <c r="K1046"/>
  <c r="P1046" s="1"/>
  <c r="X1046"/>
  <c r="B1047"/>
  <c r="E1047" s="1"/>
  <c r="I1047"/>
  <c r="J1047"/>
  <c r="K1047"/>
  <c r="P1047" s="1"/>
  <c r="X1047"/>
  <c r="B1048"/>
  <c r="E1048" s="1"/>
  <c r="I1048"/>
  <c r="J1048"/>
  <c r="K1048"/>
  <c r="P1048" s="1"/>
  <c r="X1048"/>
  <c r="B1049"/>
  <c r="E1049" s="1"/>
  <c r="I1049"/>
  <c r="J1049"/>
  <c r="K1049"/>
  <c r="P1049" s="1"/>
  <c r="X1049"/>
  <c r="B1050"/>
  <c r="E1050" s="1"/>
  <c r="I1050"/>
  <c r="J1050"/>
  <c r="K1050"/>
  <c r="P1050" s="1"/>
  <c r="X1050"/>
  <c r="B1051"/>
  <c r="E1051" s="1"/>
  <c r="I1051"/>
  <c r="J1051"/>
  <c r="K1051"/>
  <c r="P1051" s="1"/>
  <c r="X1051"/>
  <c r="B1052"/>
  <c r="E1052" s="1"/>
  <c r="I1052"/>
  <c r="J1052"/>
  <c r="K1052"/>
  <c r="P1052" s="1"/>
  <c r="X1052"/>
  <c r="B1053"/>
  <c r="D1053" s="1"/>
  <c r="I1053"/>
  <c r="J1053"/>
  <c r="K1053"/>
  <c r="P1053" s="1"/>
  <c r="X1053"/>
  <c r="B1054"/>
  <c r="I1054"/>
  <c r="J1054"/>
  <c r="K1054"/>
  <c r="P1054" s="1"/>
  <c r="X1054"/>
  <c r="B1055"/>
  <c r="D1055" s="1"/>
  <c r="I1055"/>
  <c r="J1055"/>
  <c r="K1055"/>
  <c r="P1055" s="1"/>
  <c r="X1055"/>
  <c r="B1056"/>
  <c r="I1056"/>
  <c r="J1056"/>
  <c r="K1056"/>
  <c r="P1056" s="1"/>
  <c r="X1056"/>
  <c r="B1057"/>
  <c r="D1057" s="1"/>
  <c r="I1057"/>
  <c r="J1057"/>
  <c r="K1057"/>
  <c r="P1057" s="1"/>
  <c r="X1057"/>
  <c r="B1058"/>
  <c r="D1058" s="1"/>
  <c r="G1058"/>
  <c r="I1058"/>
  <c r="J1058"/>
  <c r="K1058"/>
  <c r="P1058" s="1"/>
  <c r="X1058"/>
  <c r="B1059"/>
  <c r="D1059" s="1"/>
  <c r="I1059"/>
  <c r="J1059"/>
  <c r="K1059"/>
  <c r="P1059" s="1"/>
  <c r="X1059"/>
  <c r="B1060"/>
  <c r="D1060" s="1"/>
  <c r="I1060"/>
  <c r="J1060"/>
  <c r="K1060"/>
  <c r="P1060" s="1"/>
  <c r="X1060"/>
  <c r="B1061"/>
  <c r="D1061" s="1"/>
  <c r="I1061"/>
  <c r="J1061"/>
  <c r="K1061"/>
  <c r="P1061" s="1"/>
  <c r="X1061"/>
  <c r="B1062"/>
  <c r="D1062" s="1"/>
  <c r="I1062"/>
  <c r="J1062"/>
  <c r="K1062"/>
  <c r="P1062" s="1"/>
  <c r="X1062"/>
  <c r="B1063"/>
  <c r="D1063" s="1"/>
  <c r="I1063"/>
  <c r="J1063"/>
  <c r="K1063"/>
  <c r="P1063" s="1"/>
  <c r="X1063"/>
  <c r="B1064"/>
  <c r="D1064" s="1"/>
  <c r="I1064"/>
  <c r="J1064"/>
  <c r="K1064"/>
  <c r="P1064" s="1"/>
  <c r="X1064"/>
  <c r="B1065"/>
  <c r="D1065" s="1"/>
  <c r="I1065"/>
  <c r="J1065"/>
  <c r="K1065"/>
  <c r="P1065" s="1"/>
  <c r="X1065"/>
  <c r="B1066"/>
  <c r="D1066" s="1"/>
  <c r="I1066"/>
  <c r="J1066"/>
  <c r="K1066"/>
  <c r="P1066" s="1"/>
  <c r="X1066"/>
  <c r="B1067"/>
  <c r="D1067" s="1"/>
  <c r="I1067"/>
  <c r="J1067"/>
  <c r="K1067"/>
  <c r="P1067" s="1"/>
  <c r="X1067"/>
  <c r="B1068"/>
  <c r="D1068" s="1"/>
  <c r="I1068"/>
  <c r="J1068"/>
  <c r="K1068"/>
  <c r="P1068" s="1"/>
  <c r="X1068"/>
  <c r="B1069"/>
  <c r="D1069" s="1"/>
  <c r="I1069"/>
  <c r="J1069"/>
  <c r="K1069"/>
  <c r="P1069" s="1"/>
  <c r="X1069"/>
  <c r="B1070"/>
  <c r="D1070" s="1"/>
  <c r="I1070"/>
  <c r="J1070"/>
  <c r="K1070"/>
  <c r="P1070" s="1"/>
  <c r="X1070"/>
  <c r="B1071"/>
  <c r="D1071" s="1"/>
  <c r="I1071"/>
  <c r="J1071"/>
  <c r="K1071"/>
  <c r="P1071" s="1"/>
  <c r="X1071"/>
  <c r="B1072"/>
  <c r="D1072" s="1"/>
  <c r="I1072"/>
  <c r="J1072"/>
  <c r="K1072"/>
  <c r="P1072" s="1"/>
  <c r="X1072"/>
  <c r="B1073"/>
  <c r="D1073" s="1"/>
  <c r="I1073"/>
  <c r="J1073"/>
  <c r="K1073"/>
  <c r="P1073" s="1"/>
  <c r="X1073"/>
  <c r="B1074"/>
  <c r="D1074" s="1"/>
  <c r="I1074"/>
  <c r="J1074"/>
  <c r="K1074"/>
  <c r="P1074" s="1"/>
  <c r="X1074"/>
  <c r="B1075"/>
  <c r="D1075" s="1"/>
  <c r="I1075"/>
  <c r="J1075"/>
  <c r="K1075"/>
  <c r="P1075" s="1"/>
  <c r="X1075"/>
  <c r="B1076"/>
  <c r="D1076" s="1"/>
  <c r="I1076"/>
  <c r="J1076"/>
  <c r="K1076"/>
  <c r="P1076" s="1"/>
  <c r="X1076"/>
  <c r="B1077"/>
  <c r="I1077"/>
  <c r="J1077"/>
  <c r="K1077"/>
  <c r="P1077" s="1"/>
  <c r="X1077"/>
  <c r="B1078"/>
  <c r="I1078"/>
  <c r="J1078"/>
  <c r="K1078"/>
  <c r="P1078" s="1"/>
  <c r="X1078"/>
  <c r="B1079"/>
  <c r="I1079"/>
  <c r="J1079"/>
  <c r="K1079"/>
  <c r="P1079" s="1"/>
  <c r="X1079"/>
  <c r="B1080"/>
  <c r="I1080"/>
  <c r="J1080"/>
  <c r="K1080"/>
  <c r="P1080" s="1"/>
  <c r="X1080"/>
  <c r="B1081"/>
  <c r="I1081"/>
  <c r="J1081"/>
  <c r="K1081"/>
  <c r="P1081" s="1"/>
  <c r="X1081"/>
  <c r="B1082"/>
  <c r="I1082"/>
  <c r="J1082"/>
  <c r="K1082"/>
  <c r="P1082" s="1"/>
  <c r="X1082"/>
  <c r="B1083"/>
  <c r="I1083"/>
  <c r="J1083"/>
  <c r="K1083"/>
  <c r="P1083" s="1"/>
  <c r="X1083"/>
  <c r="B1084"/>
  <c r="I1084"/>
  <c r="J1084"/>
  <c r="K1084"/>
  <c r="P1084" s="1"/>
  <c r="X1084"/>
  <c r="B1085"/>
  <c r="I1085"/>
  <c r="J1085"/>
  <c r="K1085"/>
  <c r="P1085" s="1"/>
  <c r="X1085"/>
  <c r="B1086"/>
  <c r="I1086"/>
  <c r="J1086"/>
  <c r="K1086"/>
  <c r="P1086" s="1"/>
  <c r="X1086"/>
  <c r="B1087"/>
  <c r="I1087"/>
  <c r="J1087"/>
  <c r="K1087"/>
  <c r="P1087" s="1"/>
  <c r="X1087"/>
  <c r="B1088"/>
  <c r="I1088"/>
  <c r="J1088"/>
  <c r="K1088"/>
  <c r="P1088" s="1"/>
  <c r="X1088"/>
  <c r="B1089"/>
  <c r="I1089"/>
  <c r="J1089"/>
  <c r="K1089"/>
  <c r="P1089" s="1"/>
  <c r="X1089"/>
  <c r="B1090"/>
  <c r="I1090"/>
  <c r="J1090"/>
  <c r="K1090"/>
  <c r="P1090" s="1"/>
  <c r="X1090"/>
  <c r="B1091"/>
  <c r="I1091"/>
  <c r="J1091"/>
  <c r="K1091"/>
  <c r="P1091" s="1"/>
  <c r="X1091"/>
  <c r="B1092"/>
  <c r="I1092"/>
  <c r="J1092"/>
  <c r="K1092"/>
  <c r="P1092" s="1"/>
  <c r="X1092"/>
  <c r="B1093"/>
  <c r="I1093"/>
  <c r="J1093"/>
  <c r="K1093"/>
  <c r="P1093" s="1"/>
  <c r="X1093"/>
  <c r="B1094"/>
  <c r="I1094"/>
  <c r="J1094"/>
  <c r="K1094"/>
  <c r="P1094" s="1"/>
  <c r="X1094"/>
  <c r="B1095"/>
  <c r="I1095"/>
  <c r="J1095"/>
  <c r="K1095"/>
  <c r="P1095" s="1"/>
  <c r="X1095"/>
  <c r="B1096"/>
  <c r="I1096"/>
  <c r="J1096"/>
  <c r="K1096"/>
  <c r="P1096" s="1"/>
  <c r="X1096"/>
  <c r="B1097"/>
  <c r="I1097"/>
  <c r="J1097"/>
  <c r="K1097"/>
  <c r="P1097" s="1"/>
  <c r="X1097"/>
  <c r="B1098"/>
  <c r="I1098"/>
  <c r="J1098"/>
  <c r="K1098"/>
  <c r="P1098" s="1"/>
  <c r="X1098"/>
  <c r="B1099"/>
  <c r="I1099"/>
  <c r="J1099"/>
  <c r="K1099"/>
  <c r="P1099" s="1"/>
  <c r="X1099"/>
  <c r="B1100"/>
  <c r="I1100"/>
  <c r="J1100"/>
  <c r="K1100"/>
  <c r="P1100" s="1"/>
  <c r="X1100"/>
  <c r="B1101"/>
  <c r="I1101"/>
  <c r="J1101"/>
  <c r="K1101"/>
  <c r="P1101" s="1"/>
  <c r="X1101"/>
  <c r="B1102"/>
  <c r="I1102"/>
  <c r="J1102"/>
  <c r="K1102"/>
  <c r="P1102" s="1"/>
  <c r="X1102"/>
  <c r="B1103"/>
  <c r="I1103"/>
  <c r="J1103"/>
  <c r="K1103"/>
  <c r="P1103" s="1"/>
  <c r="X1103"/>
  <c r="B1104"/>
  <c r="I1104"/>
  <c r="J1104"/>
  <c r="K1104"/>
  <c r="P1104" s="1"/>
  <c r="X1104"/>
  <c r="B1105"/>
  <c r="I1105"/>
  <c r="J1105"/>
  <c r="K1105"/>
  <c r="P1105" s="1"/>
  <c r="X1105"/>
  <c r="B1106"/>
  <c r="I1106"/>
  <c r="J1106"/>
  <c r="K1106"/>
  <c r="P1106" s="1"/>
  <c r="X1106"/>
  <c r="B1107"/>
  <c r="I1107"/>
  <c r="J1107"/>
  <c r="K1107"/>
  <c r="P1107" s="1"/>
  <c r="X1107"/>
  <c r="B1108"/>
  <c r="G1108" s="1"/>
  <c r="I1108"/>
  <c r="J1108"/>
  <c r="K1108"/>
  <c r="P1108" s="1"/>
  <c r="X1108"/>
  <c r="B1109"/>
  <c r="G1109" s="1"/>
  <c r="I1109"/>
  <c r="J1109"/>
  <c r="K1109"/>
  <c r="P1109" s="1"/>
  <c r="X1109"/>
  <c r="B1110"/>
  <c r="G1110" s="1"/>
  <c r="I1110"/>
  <c r="J1110"/>
  <c r="K1110"/>
  <c r="P1110" s="1"/>
  <c r="X1110"/>
  <c r="B1111"/>
  <c r="G1111" s="1"/>
  <c r="I1111"/>
  <c r="J1111"/>
  <c r="K1111"/>
  <c r="P1111" s="1"/>
  <c r="X1111"/>
  <c r="B1112"/>
  <c r="G1112" s="1"/>
  <c r="I1112"/>
  <c r="J1112"/>
  <c r="K1112"/>
  <c r="P1112" s="1"/>
  <c r="X1112"/>
  <c r="B1113"/>
  <c r="G1113" s="1"/>
  <c r="I1113"/>
  <c r="J1113"/>
  <c r="K1113"/>
  <c r="P1113" s="1"/>
  <c r="X1113"/>
  <c r="B1114"/>
  <c r="G1114" s="1"/>
  <c r="I1114"/>
  <c r="J1114"/>
  <c r="K1114"/>
  <c r="P1114" s="1"/>
  <c r="X1114"/>
  <c r="B1115"/>
  <c r="G1115" s="1"/>
  <c r="I1115"/>
  <c r="J1115"/>
  <c r="K1115"/>
  <c r="P1115" s="1"/>
  <c r="X1115"/>
  <c r="B1116"/>
  <c r="G1116" s="1"/>
  <c r="I1116"/>
  <c r="J1116"/>
  <c r="K1116"/>
  <c r="P1116" s="1"/>
  <c r="X1116"/>
  <c r="B1117"/>
  <c r="G1117" s="1"/>
  <c r="I1117"/>
  <c r="J1117"/>
  <c r="K1117"/>
  <c r="P1117" s="1"/>
  <c r="X1117"/>
  <c r="B1118"/>
  <c r="G1118" s="1"/>
  <c r="I1118"/>
  <c r="J1118"/>
  <c r="K1118"/>
  <c r="P1118" s="1"/>
  <c r="X1118"/>
  <c r="B1119"/>
  <c r="G1119" s="1"/>
  <c r="I1119"/>
  <c r="J1119"/>
  <c r="K1119"/>
  <c r="P1119" s="1"/>
  <c r="X1119"/>
  <c r="B1120"/>
  <c r="G1120" s="1"/>
  <c r="I1120"/>
  <c r="J1120"/>
  <c r="K1120"/>
  <c r="P1120" s="1"/>
  <c r="X1120"/>
  <c r="B1121"/>
  <c r="G1121" s="1"/>
  <c r="I1121"/>
  <c r="J1121"/>
  <c r="K1121"/>
  <c r="P1121" s="1"/>
  <c r="X1121"/>
  <c r="B1122"/>
  <c r="G1122" s="1"/>
  <c r="I1122"/>
  <c r="J1122"/>
  <c r="K1122"/>
  <c r="P1122" s="1"/>
  <c r="X1122"/>
  <c r="B1123"/>
  <c r="G1123" s="1"/>
  <c r="I1123"/>
  <c r="J1123"/>
  <c r="K1123"/>
  <c r="P1123" s="1"/>
  <c r="X1123"/>
  <c r="B1124"/>
  <c r="G1124" s="1"/>
  <c r="I1124"/>
  <c r="J1124"/>
  <c r="K1124"/>
  <c r="P1124" s="1"/>
  <c r="X1124"/>
  <c r="B1125"/>
  <c r="G1125"/>
  <c r="I1125"/>
  <c r="J1125"/>
  <c r="K1125"/>
  <c r="P1125" s="1"/>
  <c r="X1125"/>
  <c r="B1126"/>
  <c r="G1126" s="1"/>
  <c r="I1126"/>
  <c r="J1126"/>
  <c r="K1126"/>
  <c r="P1126" s="1"/>
  <c r="X1126"/>
  <c r="B1127"/>
  <c r="G1127" s="1"/>
  <c r="I1127"/>
  <c r="J1127"/>
  <c r="K1127"/>
  <c r="P1127" s="1"/>
  <c r="X1127"/>
  <c r="B1128"/>
  <c r="G1128" s="1"/>
  <c r="I1128"/>
  <c r="J1128"/>
  <c r="K1128"/>
  <c r="P1128" s="1"/>
  <c r="X1128"/>
  <c r="B1129"/>
  <c r="G1129" s="1"/>
  <c r="I1129"/>
  <c r="J1129"/>
  <c r="K1129"/>
  <c r="P1129" s="1"/>
  <c r="X1129"/>
  <c r="B1130"/>
  <c r="G1130" s="1"/>
  <c r="I1130"/>
  <c r="J1130"/>
  <c r="K1130"/>
  <c r="P1130" s="1"/>
  <c r="X1130"/>
  <c r="B1131"/>
  <c r="G1131" s="1"/>
  <c r="I1131"/>
  <c r="J1131"/>
  <c r="K1131"/>
  <c r="P1131" s="1"/>
  <c r="X1131"/>
  <c r="B1132"/>
  <c r="G1132" s="1"/>
  <c r="I1132"/>
  <c r="J1132"/>
  <c r="K1132"/>
  <c r="P1132" s="1"/>
  <c r="X1132"/>
  <c r="B1133"/>
  <c r="G1133" s="1"/>
  <c r="I1133"/>
  <c r="J1133"/>
  <c r="K1133"/>
  <c r="P1133" s="1"/>
  <c r="X1133"/>
  <c r="B1134"/>
  <c r="G1134" s="1"/>
  <c r="I1134"/>
  <c r="J1134"/>
  <c r="K1134"/>
  <c r="P1134" s="1"/>
  <c r="X1134"/>
  <c r="B1135"/>
  <c r="G1135" s="1"/>
  <c r="I1135"/>
  <c r="J1135"/>
  <c r="K1135"/>
  <c r="P1135" s="1"/>
  <c r="X1135"/>
  <c r="B1136"/>
  <c r="G1136" s="1"/>
  <c r="I1136"/>
  <c r="J1136"/>
  <c r="K1136"/>
  <c r="P1136" s="1"/>
  <c r="X1136"/>
  <c r="B1137"/>
  <c r="G1137" s="1"/>
  <c r="I1137"/>
  <c r="J1137"/>
  <c r="K1137"/>
  <c r="P1137" s="1"/>
  <c r="X1137"/>
  <c r="B1138"/>
  <c r="G1138" s="1"/>
  <c r="I1138"/>
  <c r="J1138"/>
  <c r="K1138"/>
  <c r="P1138" s="1"/>
  <c r="X1138"/>
  <c r="B1139"/>
  <c r="G1139" s="1"/>
  <c r="I1139"/>
  <c r="J1139"/>
  <c r="K1139"/>
  <c r="P1139" s="1"/>
  <c r="X1139"/>
  <c r="B1140"/>
  <c r="G1140" s="1"/>
  <c r="I1140"/>
  <c r="J1140"/>
  <c r="K1140"/>
  <c r="P1140" s="1"/>
  <c r="X1140"/>
  <c r="B1141"/>
  <c r="G1141" s="1"/>
  <c r="I1141"/>
  <c r="J1141"/>
  <c r="K1141"/>
  <c r="P1141" s="1"/>
  <c r="X1141"/>
  <c r="B1142"/>
  <c r="G1142" s="1"/>
  <c r="I1142"/>
  <c r="J1142"/>
  <c r="K1142"/>
  <c r="P1142" s="1"/>
  <c r="X1142"/>
  <c r="B1143"/>
  <c r="G1143" s="1"/>
  <c r="I1143"/>
  <c r="J1143"/>
  <c r="K1143"/>
  <c r="P1143" s="1"/>
  <c r="X1143"/>
  <c r="B1144"/>
  <c r="E1144" s="1"/>
  <c r="I1144"/>
  <c r="J1144"/>
  <c r="K1144"/>
  <c r="P1144" s="1"/>
  <c r="X1144"/>
  <c r="B1145"/>
  <c r="E1145" s="1"/>
  <c r="D1145"/>
  <c r="G1145"/>
  <c r="I1145"/>
  <c r="J1145"/>
  <c r="K1145"/>
  <c r="P1145" s="1"/>
  <c r="X1145"/>
  <c r="B1146"/>
  <c r="E1146" s="1"/>
  <c r="I1146"/>
  <c r="J1146"/>
  <c r="K1146"/>
  <c r="P1146" s="1"/>
  <c r="X1146"/>
  <c r="B1147"/>
  <c r="E1147" s="1"/>
  <c r="I1147"/>
  <c r="J1147"/>
  <c r="K1147"/>
  <c r="P1147" s="1"/>
  <c r="X1147"/>
  <c r="B1148"/>
  <c r="E1148" s="1"/>
  <c r="I1148"/>
  <c r="J1148"/>
  <c r="K1148"/>
  <c r="P1148" s="1"/>
  <c r="X1148"/>
  <c r="B1149"/>
  <c r="E1149" s="1"/>
  <c r="I1149"/>
  <c r="J1149"/>
  <c r="K1149"/>
  <c r="P1149" s="1"/>
  <c r="X1149"/>
  <c r="B1150"/>
  <c r="E1150" s="1"/>
  <c r="I1150"/>
  <c r="J1150"/>
  <c r="K1150"/>
  <c r="P1150" s="1"/>
  <c r="X1150"/>
  <c r="B1151"/>
  <c r="E1151" s="1"/>
  <c r="I1151"/>
  <c r="J1151"/>
  <c r="K1151"/>
  <c r="P1151" s="1"/>
  <c r="X1151"/>
  <c r="B1152"/>
  <c r="E1152" s="1"/>
  <c r="I1152"/>
  <c r="J1152"/>
  <c r="K1152"/>
  <c r="P1152" s="1"/>
  <c r="X1152"/>
  <c r="B1153"/>
  <c r="I1153"/>
  <c r="J1153"/>
  <c r="K1153"/>
  <c r="P1153" s="1"/>
  <c r="X1153"/>
  <c r="B1154"/>
  <c r="E1154" s="1"/>
  <c r="I1154"/>
  <c r="J1154"/>
  <c r="K1154"/>
  <c r="P1154" s="1"/>
  <c r="X1154"/>
  <c r="B1155"/>
  <c r="E1155" s="1"/>
  <c r="I1155"/>
  <c r="J1155"/>
  <c r="K1155"/>
  <c r="P1155" s="1"/>
  <c r="X1155"/>
  <c r="B1156"/>
  <c r="E1156" s="1"/>
  <c r="I1156"/>
  <c r="J1156"/>
  <c r="K1156"/>
  <c r="P1156" s="1"/>
  <c r="X1156"/>
  <c r="B1157"/>
  <c r="E1157" s="1"/>
  <c r="I1157"/>
  <c r="J1157"/>
  <c r="K1157"/>
  <c r="P1157" s="1"/>
  <c r="X1157"/>
  <c r="B1158"/>
  <c r="E1158" s="1"/>
  <c r="I1158"/>
  <c r="J1158"/>
  <c r="K1158"/>
  <c r="P1158" s="1"/>
  <c r="X1158"/>
  <c r="B1159"/>
  <c r="E1159" s="1"/>
  <c r="I1159"/>
  <c r="J1159"/>
  <c r="K1159"/>
  <c r="P1159" s="1"/>
  <c r="X1159"/>
  <c r="B1160"/>
  <c r="E1160" s="1"/>
  <c r="D1160"/>
  <c r="G1160"/>
  <c r="I1160"/>
  <c r="J1160"/>
  <c r="K1160"/>
  <c r="P1160" s="1"/>
  <c r="X1160"/>
  <c r="B1161"/>
  <c r="I1161"/>
  <c r="J1161"/>
  <c r="K1161"/>
  <c r="P1161" s="1"/>
  <c r="X1161"/>
  <c r="B1162"/>
  <c r="E1162" s="1"/>
  <c r="I1162"/>
  <c r="J1162"/>
  <c r="K1162"/>
  <c r="P1162" s="1"/>
  <c r="X1162"/>
  <c r="B1163"/>
  <c r="I1163"/>
  <c r="J1163"/>
  <c r="K1163"/>
  <c r="P1163" s="1"/>
  <c r="X1163"/>
  <c r="B1164"/>
  <c r="E1164" s="1"/>
  <c r="I1164"/>
  <c r="J1164"/>
  <c r="K1164"/>
  <c r="P1164" s="1"/>
  <c r="X1164"/>
  <c r="B1165"/>
  <c r="E1165" s="1"/>
  <c r="I1165"/>
  <c r="J1165"/>
  <c r="K1165"/>
  <c r="P1165" s="1"/>
  <c r="X1165"/>
  <c r="B1166"/>
  <c r="D1166" s="1"/>
  <c r="I1166"/>
  <c r="J1166"/>
  <c r="K1166"/>
  <c r="P1166" s="1"/>
  <c r="X1166"/>
  <c r="B1167"/>
  <c r="E1167" s="1"/>
  <c r="I1167"/>
  <c r="J1167"/>
  <c r="K1167"/>
  <c r="P1167" s="1"/>
  <c r="X1167"/>
  <c r="B1168"/>
  <c r="D1168" s="1"/>
  <c r="I1168"/>
  <c r="J1168"/>
  <c r="K1168"/>
  <c r="P1168" s="1"/>
  <c r="X1168"/>
  <c r="B1169"/>
  <c r="E1169" s="1"/>
  <c r="D1169"/>
  <c r="I1169"/>
  <c r="J1169"/>
  <c r="K1169"/>
  <c r="P1169" s="1"/>
  <c r="X1169"/>
  <c r="B1170"/>
  <c r="I1170"/>
  <c r="J1170"/>
  <c r="K1170"/>
  <c r="P1170" s="1"/>
  <c r="X1170"/>
  <c r="B1171"/>
  <c r="E1171" s="1"/>
  <c r="D1171"/>
  <c r="I1171"/>
  <c r="J1171"/>
  <c r="K1171"/>
  <c r="P1171" s="1"/>
  <c r="X1171"/>
  <c r="B1172"/>
  <c r="E1172" s="1"/>
  <c r="I1172"/>
  <c r="J1172"/>
  <c r="K1172"/>
  <c r="P1172" s="1"/>
  <c r="X1172"/>
  <c r="B1173"/>
  <c r="I1173"/>
  <c r="J1173"/>
  <c r="K1173"/>
  <c r="P1173" s="1"/>
  <c r="X1173"/>
  <c r="B1174"/>
  <c r="E1174" s="1"/>
  <c r="G1174"/>
  <c r="I1174"/>
  <c r="J1174"/>
  <c r="K1174"/>
  <c r="P1174" s="1"/>
  <c r="X1174"/>
  <c r="B1175"/>
  <c r="E1175" s="1"/>
  <c r="I1175"/>
  <c r="J1175"/>
  <c r="K1175"/>
  <c r="P1175" s="1"/>
  <c r="X1175"/>
  <c r="B1176"/>
  <c r="G1176"/>
  <c r="I1176"/>
  <c r="J1176"/>
  <c r="K1176"/>
  <c r="P1176" s="1"/>
  <c r="X1176"/>
  <c r="B1177"/>
  <c r="E1177" s="1"/>
  <c r="I1177"/>
  <c r="J1177"/>
  <c r="K1177"/>
  <c r="P1177" s="1"/>
  <c r="X1177"/>
  <c r="B1178"/>
  <c r="I1178"/>
  <c r="J1178"/>
  <c r="K1178"/>
  <c r="P1178" s="1"/>
  <c r="X1178"/>
  <c r="B1179"/>
  <c r="E1179" s="1"/>
  <c r="I1179"/>
  <c r="J1179"/>
  <c r="K1179"/>
  <c r="P1179" s="1"/>
  <c r="X1179"/>
  <c r="B1180"/>
  <c r="I1180"/>
  <c r="J1180"/>
  <c r="K1180"/>
  <c r="P1180" s="1"/>
  <c r="X1180"/>
  <c r="B1181"/>
  <c r="E1181" s="1"/>
  <c r="D1181"/>
  <c r="I1181"/>
  <c r="J1181"/>
  <c r="K1181"/>
  <c r="P1181" s="1"/>
  <c r="X1181"/>
  <c r="B1182"/>
  <c r="D1182"/>
  <c r="I1182"/>
  <c r="J1182"/>
  <c r="K1182"/>
  <c r="P1182" s="1"/>
  <c r="X1182"/>
  <c r="B1183"/>
  <c r="I1183"/>
  <c r="J1183"/>
  <c r="K1183"/>
  <c r="P1183" s="1"/>
  <c r="X1183"/>
  <c r="B1184"/>
  <c r="E1184" s="1"/>
  <c r="I1184"/>
  <c r="J1184"/>
  <c r="K1184"/>
  <c r="P1184" s="1"/>
  <c r="X1184"/>
  <c r="B1185"/>
  <c r="E1185" s="1"/>
  <c r="D1185"/>
  <c r="I1185"/>
  <c r="J1185"/>
  <c r="K1185"/>
  <c r="P1185" s="1"/>
  <c r="X1185"/>
  <c r="B1186"/>
  <c r="D1186" s="1"/>
  <c r="I1186"/>
  <c r="J1186"/>
  <c r="K1186"/>
  <c r="P1186" s="1"/>
  <c r="X1186"/>
  <c r="B1187"/>
  <c r="E1187" s="1"/>
  <c r="I1187"/>
  <c r="J1187"/>
  <c r="K1187"/>
  <c r="P1187" s="1"/>
  <c r="X1187"/>
  <c r="B1188"/>
  <c r="I1188"/>
  <c r="J1188"/>
  <c r="K1188"/>
  <c r="P1188" s="1"/>
  <c r="X1188"/>
  <c r="B1189"/>
  <c r="E1189" s="1"/>
  <c r="D1189"/>
  <c r="I1189"/>
  <c r="J1189"/>
  <c r="K1189"/>
  <c r="P1189" s="1"/>
  <c r="X1189"/>
  <c r="B1190"/>
  <c r="E1190" s="1"/>
  <c r="D1190"/>
  <c r="G1190"/>
  <c r="I1190"/>
  <c r="J1190"/>
  <c r="K1190"/>
  <c r="P1190" s="1"/>
  <c r="X1190"/>
  <c r="B1191"/>
  <c r="E1191" s="1"/>
  <c r="I1191"/>
  <c r="J1191"/>
  <c r="K1191"/>
  <c r="P1191" s="1"/>
  <c r="X1191"/>
  <c r="B1192"/>
  <c r="E1192" s="1"/>
  <c r="I1192"/>
  <c r="J1192"/>
  <c r="K1192"/>
  <c r="P1192" s="1"/>
  <c r="X1192"/>
  <c r="B1193"/>
  <c r="E1193" s="1"/>
  <c r="I1193"/>
  <c r="J1193"/>
  <c r="K1193"/>
  <c r="P1193" s="1"/>
  <c r="X1193"/>
  <c r="B1194"/>
  <c r="E1194" s="1"/>
  <c r="G1194"/>
  <c r="I1194"/>
  <c r="J1194"/>
  <c r="K1194"/>
  <c r="P1194" s="1"/>
  <c r="X1194"/>
  <c r="B1195"/>
  <c r="E1195" s="1"/>
  <c r="I1195"/>
  <c r="J1195"/>
  <c r="K1195"/>
  <c r="P1195" s="1"/>
  <c r="X1195"/>
  <c r="B1196"/>
  <c r="E1196" s="1"/>
  <c r="I1196"/>
  <c r="J1196"/>
  <c r="K1196"/>
  <c r="P1196" s="1"/>
  <c r="X1196"/>
  <c r="B1197"/>
  <c r="E1197" s="1"/>
  <c r="I1197"/>
  <c r="J1197"/>
  <c r="K1197"/>
  <c r="P1197" s="1"/>
  <c r="X1197"/>
  <c r="B1198"/>
  <c r="E1198" s="1"/>
  <c r="I1198"/>
  <c r="J1198"/>
  <c r="K1198"/>
  <c r="P1198" s="1"/>
  <c r="X1198"/>
  <c r="B1199"/>
  <c r="E1199" s="1"/>
  <c r="I1199"/>
  <c r="J1199"/>
  <c r="K1199"/>
  <c r="P1199" s="1"/>
  <c r="X1199"/>
  <c r="B1200"/>
  <c r="E1200" s="1"/>
  <c r="I1200"/>
  <c r="J1200"/>
  <c r="K1200"/>
  <c r="P1200" s="1"/>
  <c r="X1200"/>
  <c r="B1201"/>
  <c r="E1201" s="1"/>
  <c r="I1201"/>
  <c r="J1201"/>
  <c r="K1201"/>
  <c r="P1201" s="1"/>
  <c r="X1201"/>
  <c r="B1202"/>
  <c r="E1202" s="1"/>
  <c r="I1202"/>
  <c r="J1202"/>
  <c r="K1202"/>
  <c r="P1202" s="1"/>
  <c r="X1202"/>
  <c r="B1203"/>
  <c r="E1203" s="1"/>
  <c r="I1203"/>
  <c r="J1203"/>
  <c r="K1203"/>
  <c r="P1203" s="1"/>
  <c r="X1203"/>
  <c r="B1204"/>
  <c r="E1204" s="1"/>
  <c r="I1204"/>
  <c r="J1204"/>
  <c r="K1204"/>
  <c r="P1204" s="1"/>
  <c r="X1204"/>
  <c r="B1205"/>
  <c r="E1205" s="1"/>
  <c r="D1205"/>
  <c r="I1205"/>
  <c r="J1205"/>
  <c r="K1205"/>
  <c r="P1205" s="1"/>
  <c r="X1205"/>
  <c r="B1206"/>
  <c r="E1206" s="1"/>
  <c r="I1206"/>
  <c r="J1206"/>
  <c r="K1206"/>
  <c r="P1206" s="1"/>
  <c r="X1206"/>
  <c r="B1207"/>
  <c r="E1207" s="1"/>
  <c r="I1207"/>
  <c r="J1207"/>
  <c r="K1207"/>
  <c r="P1207" s="1"/>
  <c r="X1207"/>
  <c r="B1208"/>
  <c r="E1208" s="1"/>
  <c r="I1208"/>
  <c r="J1208"/>
  <c r="K1208"/>
  <c r="P1208" s="1"/>
  <c r="X1208"/>
  <c r="B1209"/>
  <c r="E1209" s="1"/>
  <c r="I1209"/>
  <c r="J1209"/>
  <c r="K1209"/>
  <c r="P1209" s="1"/>
  <c r="X1209"/>
  <c r="B1210"/>
  <c r="E1210" s="1"/>
  <c r="D1210"/>
  <c r="I1210"/>
  <c r="J1210"/>
  <c r="K1210"/>
  <c r="P1210" s="1"/>
  <c r="X1210"/>
  <c r="B1211"/>
  <c r="E1211" s="1"/>
  <c r="I1211"/>
  <c r="J1211"/>
  <c r="K1211"/>
  <c r="P1211" s="1"/>
  <c r="X1211"/>
  <c r="B1212"/>
  <c r="E1212" s="1"/>
  <c r="I1212"/>
  <c r="J1212"/>
  <c r="K1212"/>
  <c r="P1212" s="1"/>
  <c r="X1212"/>
  <c r="B1213"/>
  <c r="E1213" s="1"/>
  <c r="I1213"/>
  <c r="J1213"/>
  <c r="K1213"/>
  <c r="P1213" s="1"/>
  <c r="X1213"/>
  <c r="B1214"/>
  <c r="E1214" s="1"/>
  <c r="G1214"/>
  <c r="I1214"/>
  <c r="J1214"/>
  <c r="K1214"/>
  <c r="P1214" s="1"/>
  <c r="X1214"/>
  <c r="B1215"/>
  <c r="E1215" s="1"/>
  <c r="I1215"/>
  <c r="J1215"/>
  <c r="K1215"/>
  <c r="P1215" s="1"/>
  <c r="X1215"/>
  <c r="B1216"/>
  <c r="E1216" s="1"/>
  <c r="I1216"/>
  <c r="J1216"/>
  <c r="K1216"/>
  <c r="P1216" s="1"/>
  <c r="X1216"/>
  <c r="B1217"/>
  <c r="E1217" s="1"/>
  <c r="D1217"/>
  <c r="I1217"/>
  <c r="J1217"/>
  <c r="K1217"/>
  <c r="P1217" s="1"/>
  <c r="X1217"/>
  <c r="B1218"/>
  <c r="E1218" s="1"/>
  <c r="I1218"/>
  <c r="J1218"/>
  <c r="K1218"/>
  <c r="P1218" s="1"/>
  <c r="X1218"/>
  <c r="B1219"/>
  <c r="E1219" s="1"/>
  <c r="I1219"/>
  <c r="J1219"/>
  <c r="K1219"/>
  <c r="P1219" s="1"/>
  <c r="X1219"/>
  <c r="B1220"/>
  <c r="E1220" s="1"/>
  <c r="G1220"/>
  <c r="I1220"/>
  <c r="J1220"/>
  <c r="K1220"/>
  <c r="P1220" s="1"/>
  <c r="X1220"/>
  <c r="B1221"/>
  <c r="E1221" s="1"/>
  <c r="I1221"/>
  <c r="J1221"/>
  <c r="K1221"/>
  <c r="P1221" s="1"/>
  <c r="X1221"/>
  <c r="B1222"/>
  <c r="E1222" s="1"/>
  <c r="I1222"/>
  <c r="J1222"/>
  <c r="K1222"/>
  <c r="P1222" s="1"/>
  <c r="X1222"/>
  <c r="B1223"/>
  <c r="E1223" s="1"/>
  <c r="I1223"/>
  <c r="J1223"/>
  <c r="K1223"/>
  <c r="P1223" s="1"/>
  <c r="X1223"/>
  <c r="B1224"/>
  <c r="E1224" s="1"/>
  <c r="I1224"/>
  <c r="J1224"/>
  <c r="K1224"/>
  <c r="P1224" s="1"/>
  <c r="X1224"/>
  <c r="B1225"/>
  <c r="E1225" s="1"/>
  <c r="I1225"/>
  <c r="J1225"/>
  <c r="K1225"/>
  <c r="P1225" s="1"/>
  <c r="X1225"/>
  <c r="B1226"/>
  <c r="E1226" s="1"/>
  <c r="D1226"/>
  <c r="I1226"/>
  <c r="J1226"/>
  <c r="K1226"/>
  <c r="P1226" s="1"/>
  <c r="X1226"/>
  <c r="B1227"/>
  <c r="E1227" s="1"/>
  <c r="I1227"/>
  <c r="J1227"/>
  <c r="K1227"/>
  <c r="P1227" s="1"/>
  <c r="X1227"/>
  <c r="B1228"/>
  <c r="E1228" s="1"/>
  <c r="G1228"/>
  <c r="I1228"/>
  <c r="J1228"/>
  <c r="K1228"/>
  <c r="P1228" s="1"/>
  <c r="X1228"/>
  <c r="B1229"/>
  <c r="E1229" s="1"/>
  <c r="I1229"/>
  <c r="J1229"/>
  <c r="K1229"/>
  <c r="P1229" s="1"/>
  <c r="X1229"/>
  <c r="B1230"/>
  <c r="E1230" s="1"/>
  <c r="I1230"/>
  <c r="J1230"/>
  <c r="K1230"/>
  <c r="P1230" s="1"/>
  <c r="X1230"/>
  <c r="B1231"/>
  <c r="E1231" s="1"/>
  <c r="I1231"/>
  <c r="J1231"/>
  <c r="K1231"/>
  <c r="P1231" s="1"/>
  <c r="X1231"/>
  <c r="B1232"/>
  <c r="E1232" s="1"/>
  <c r="I1232"/>
  <c r="J1232"/>
  <c r="K1232"/>
  <c r="P1232" s="1"/>
  <c r="X1232"/>
  <c r="B1233"/>
  <c r="E1233" s="1"/>
  <c r="I1233"/>
  <c r="J1233"/>
  <c r="K1233"/>
  <c r="P1233" s="1"/>
  <c r="X1233"/>
  <c r="B1234"/>
  <c r="E1234" s="1"/>
  <c r="I1234"/>
  <c r="J1234"/>
  <c r="K1234"/>
  <c r="P1234" s="1"/>
  <c r="X1234"/>
  <c r="B1235"/>
  <c r="E1235" s="1"/>
  <c r="I1235"/>
  <c r="J1235"/>
  <c r="K1235"/>
  <c r="P1235" s="1"/>
  <c r="X1235"/>
  <c r="B1236"/>
  <c r="E1236" s="1"/>
  <c r="I1236"/>
  <c r="J1236"/>
  <c r="K1236"/>
  <c r="P1236" s="1"/>
  <c r="X1236"/>
  <c r="B1237"/>
  <c r="E1237" s="1"/>
  <c r="D1237"/>
  <c r="I1237"/>
  <c r="J1237"/>
  <c r="K1237"/>
  <c r="P1237" s="1"/>
  <c r="X1237"/>
  <c r="B1238"/>
  <c r="E1238" s="1"/>
  <c r="I1238"/>
  <c r="J1238"/>
  <c r="K1238"/>
  <c r="P1238" s="1"/>
  <c r="X1238"/>
  <c r="B1239"/>
  <c r="E1239" s="1"/>
  <c r="I1239"/>
  <c r="J1239"/>
  <c r="K1239"/>
  <c r="P1239" s="1"/>
  <c r="X1239"/>
  <c r="B1240"/>
  <c r="E1240" s="1"/>
  <c r="I1240"/>
  <c r="J1240"/>
  <c r="K1240"/>
  <c r="P1240" s="1"/>
  <c r="X1240"/>
  <c r="B1241"/>
  <c r="E1241" s="1"/>
  <c r="I1241"/>
  <c r="J1241"/>
  <c r="K1241"/>
  <c r="P1241" s="1"/>
  <c r="X1241"/>
  <c r="B1242"/>
  <c r="E1242" s="1"/>
  <c r="I1242"/>
  <c r="J1242"/>
  <c r="K1242"/>
  <c r="P1242" s="1"/>
  <c r="X1242"/>
  <c r="B1243"/>
  <c r="E1243" s="1"/>
  <c r="I1243"/>
  <c r="J1243"/>
  <c r="K1243"/>
  <c r="P1243" s="1"/>
  <c r="X1243"/>
  <c r="B1244"/>
  <c r="E1244" s="1"/>
  <c r="I1244"/>
  <c r="J1244"/>
  <c r="K1244"/>
  <c r="P1244" s="1"/>
  <c r="X1244"/>
  <c r="B1245"/>
  <c r="E1245" s="1"/>
  <c r="I1245"/>
  <c r="J1245"/>
  <c r="K1245"/>
  <c r="P1245" s="1"/>
  <c r="X1245"/>
  <c r="B1246"/>
  <c r="E1246" s="1"/>
  <c r="I1246"/>
  <c r="J1246"/>
  <c r="K1246"/>
  <c r="P1246" s="1"/>
  <c r="X1246"/>
  <c r="B1247"/>
  <c r="E1247" s="1"/>
  <c r="I1247"/>
  <c r="J1247"/>
  <c r="K1247"/>
  <c r="P1247" s="1"/>
  <c r="X1247"/>
  <c r="B1248"/>
  <c r="E1248" s="1"/>
  <c r="G1248"/>
  <c r="I1248"/>
  <c r="J1248"/>
  <c r="K1248"/>
  <c r="P1248" s="1"/>
  <c r="X1248"/>
  <c r="B1249"/>
  <c r="E1249" s="1"/>
  <c r="I1249"/>
  <c r="J1249"/>
  <c r="K1249"/>
  <c r="P1249" s="1"/>
  <c r="X1249"/>
  <c r="B1250"/>
  <c r="E1250" s="1"/>
  <c r="D1250"/>
  <c r="I1250"/>
  <c r="J1250"/>
  <c r="K1250"/>
  <c r="P1250" s="1"/>
  <c r="X1250"/>
  <c r="B1251"/>
  <c r="E1251" s="1"/>
  <c r="I1251"/>
  <c r="J1251"/>
  <c r="K1251"/>
  <c r="P1251" s="1"/>
  <c r="X1251"/>
  <c r="B1252"/>
  <c r="E1252" s="1"/>
  <c r="I1252"/>
  <c r="J1252"/>
  <c r="K1252"/>
  <c r="P1252" s="1"/>
  <c r="X1252"/>
  <c r="B1253"/>
  <c r="E1253" s="1"/>
  <c r="G1253"/>
  <c r="I1253"/>
  <c r="J1253"/>
  <c r="K1253"/>
  <c r="P1253" s="1"/>
  <c r="X1253"/>
  <c r="B1254"/>
  <c r="E1254" s="1"/>
  <c r="I1254"/>
  <c r="J1254"/>
  <c r="K1254"/>
  <c r="P1254" s="1"/>
  <c r="X1254"/>
  <c r="B1255"/>
  <c r="E1255" s="1"/>
  <c r="I1255"/>
  <c r="J1255"/>
  <c r="K1255"/>
  <c r="P1255" s="1"/>
  <c r="X1255"/>
  <c r="B1256"/>
  <c r="E1256" s="1"/>
  <c r="D1256"/>
  <c r="I1256"/>
  <c r="J1256"/>
  <c r="K1256"/>
  <c r="P1256" s="1"/>
  <c r="X1256"/>
  <c r="B1257"/>
  <c r="E1257" s="1"/>
  <c r="I1257"/>
  <c r="J1257"/>
  <c r="K1257"/>
  <c r="P1257" s="1"/>
  <c r="X1257"/>
  <c r="B1258"/>
  <c r="E1258" s="1"/>
  <c r="D1258"/>
  <c r="I1258"/>
  <c r="J1258"/>
  <c r="K1258"/>
  <c r="P1258" s="1"/>
  <c r="X1258"/>
  <c r="B1259"/>
  <c r="E1259" s="1"/>
  <c r="I1259"/>
  <c r="J1259"/>
  <c r="K1259"/>
  <c r="P1259" s="1"/>
  <c r="X1259"/>
  <c r="B1260"/>
  <c r="E1260" s="1"/>
  <c r="I1260"/>
  <c r="J1260"/>
  <c r="K1260"/>
  <c r="P1260" s="1"/>
  <c r="X1260"/>
  <c r="B1261"/>
  <c r="E1261" s="1"/>
  <c r="I1261"/>
  <c r="J1261"/>
  <c r="K1261"/>
  <c r="P1261" s="1"/>
  <c r="X1261"/>
  <c r="B1262"/>
  <c r="E1262" s="1"/>
  <c r="I1262"/>
  <c r="J1262"/>
  <c r="K1262"/>
  <c r="P1262" s="1"/>
  <c r="X1262"/>
  <c r="B1263"/>
  <c r="E1263" s="1"/>
  <c r="I1263"/>
  <c r="J1263"/>
  <c r="K1263"/>
  <c r="P1263" s="1"/>
  <c r="X1263"/>
  <c r="B1264"/>
  <c r="E1264" s="1"/>
  <c r="I1264"/>
  <c r="J1264"/>
  <c r="K1264"/>
  <c r="P1264" s="1"/>
  <c r="X1264"/>
  <c r="B1265"/>
  <c r="E1265" s="1"/>
  <c r="I1265"/>
  <c r="J1265"/>
  <c r="K1265"/>
  <c r="P1265" s="1"/>
  <c r="X1265"/>
  <c r="B1266"/>
  <c r="E1266" s="1"/>
  <c r="D1266"/>
  <c r="G1266"/>
  <c r="I1266"/>
  <c r="J1266"/>
  <c r="K1266"/>
  <c r="P1266" s="1"/>
  <c r="X1266"/>
  <c r="B1267"/>
  <c r="E1267" s="1"/>
  <c r="I1267"/>
  <c r="J1267"/>
  <c r="K1267"/>
  <c r="P1267" s="1"/>
  <c r="X1267"/>
  <c r="B1268"/>
  <c r="E1268" s="1"/>
  <c r="D1268"/>
  <c r="G1268"/>
  <c r="I1268"/>
  <c r="J1268"/>
  <c r="K1268"/>
  <c r="P1268" s="1"/>
  <c r="X1268"/>
  <c r="B1269"/>
  <c r="E1269" s="1"/>
  <c r="I1269"/>
  <c r="J1269"/>
  <c r="K1269"/>
  <c r="P1269" s="1"/>
  <c r="X1269"/>
  <c r="B1270"/>
  <c r="E1270" s="1"/>
  <c r="I1270"/>
  <c r="J1270"/>
  <c r="K1270"/>
  <c r="P1270" s="1"/>
  <c r="X1270"/>
  <c r="B1271"/>
  <c r="E1271" s="1"/>
  <c r="I1271"/>
  <c r="J1271"/>
  <c r="K1271"/>
  <c r="P1271" s="1"/>
  <c r="X1271"/>
  <c r="B1272"/>
  <c r="E1272" s="1"/>
  <c r="I1272"/>
  <c r="J1272"/>
  <c r="K1272"/>
  <c r="P1272" s="1"/>
  <c r="X1272"/>
  <c r="B1273"/>
  <c r="E1273" s="1"/>
  <c r="I1273"/>
  <c r="J1273"/>
  <c r="K1273"/>
  <c r="P1273" s="1"/>
  <c r="X1273"/>
  <c r="B1274"/>
  <c r="E1274" s="1"/>
  <c r="D1274"/>
  <c r="I1274"/>
  <c r="J1274"/>
  <c r="K1274"/>
  <c r="P1274" s="1"/>
  <c r="X1274"/>
  <c r="B1275"/>
  <c r="E1275" s="1"/>
  <c r="I1275"/>
  <c r="J1275"/>
  <c r="K1275"/>
  <c r="P1275" s="1"/>
  <c r="X1275"/>
  <c r="B1276"/>
  <c r="E1276" s="1"/>
  <c r="D1276"/>
  <c r="I1276"/>
  <c r="J1276"/>
  <c r="K1276"/>
  <c r="P1276" s="1"/>
  <c r="X1276"/>
  <c r="B1277"/>
  <c r="E1277" s="1"/>
  <c r="I1277"/>
  <c r="J1277"/>
  <c r="K1277"/>
  <c r="P1277" s="1"/>
  <c r="X1277"/>
  <c r="B1278"/>
  <c r="E1278" s="1"/>
  <c r="I1278"/>
  <c r="J1278"/>
  <c r="K1278"/>
  <c r="P1278" s="1"/>
  <c r="X1278"/>
  <c r="B1279"/>
  <c r="E1279" s="1"/>
  <c r="I1279"/>
  <c r="J1279"/>
  <c r="K1279"/>
  <c r="P1279" s="1"/>
  <c r="X1279"/>
  <c r="B1280"/>
  <c r="E1280" s="1"/>
  <c r="I1280"/>
  <c r="J1280"/>
  <c r="K1280"/>
  <c r="P1280" s="1"/>
  <c r="X1280"/>
  <c r="B1281"/>
  <c r="E1281" s="1"/>
  <c r="G1281"/>
  <c r="I1281"/>
  <c r="J1281"/>
  <c r="K1281"/>
  <c r="P1281" s="1"/>
  <c r="X1281"/>
  <c r="B1282"/>
  <c r="E1282" s="1"/>
  <c r="I1282"/>
  <c r="J1282"/>
  <c r="K1282"/>
  <c r="P1282" s="1"/>
  <c r="X1282"/>
  <c r="B1283"/>
  <c r="E1283" s="1"/>
  <c r="I1283"/>
  <c r="J1283"/>
  <c r="K1283"/>
  <c r="P1283" s="1"/>
  <c r="X1283"/>
  <c r="B1284"/>
  <c r="E1284" s="1"/>
  <c r="I1284"/>
  <c r="J1284"/>
  <c r="K1284"/>
  <c r="P1284" s="1"/>
  <c r="X1284"/>
  <c r="B1285"/>
  <c r="E1285" s="1"/>
  <c r="G1285"/>
  <c r="I1285"/>
  <c r="J1285"/>
  <c r="K1285"/>
  <c r="P1285" s="1"/>
  <c r="X1285"/>
  <c r="B1286"/>
  <c r="E1286" s="1"/>
  <c r="I1286"/>
  <c r="J1286"/>
  <c r="K1286"/>
  <c r="P1286" s="1"/>
  <c r="X1286"/>
  <c r="B1287"/>
  <c r="E1287" s="1"/>
  <c r="I1287"/>
  <c r="J1287"/>
  <c r="K1287"/>
  <c r="P1287" s="1"/>
  <c r="X1287"/>
  <c r="B1288"/>
  <c r="E1288" s="1"/>
  <c r="D1288"/>
  <c r="I1288"/>
  <c r="J1288"/>
  <c r="K1288"/>
  <c r="P1288" s="1"/>
  <c r="X1288"/>
  <c r="B1289"/>
  <c r="E1289" s="1"/>
  <c r="I1289"/>
  <c r="J1289"/>
  <c r="K1289"/>
  <c r="P1289" s="1"/>
  <c r="X1289"/>
  <c r="B1290"/>
  <c r="E1290" s="1"/>
  <c r="I1290"/>
  <c r="J1290"/>
  <c r="K1290"/>
  <c r="P1290" s="1"/>
  <c r="X1290"/>
  <c r="B1291"/>
  <c r="E1291" s="1"/>
  <c r="I1291"/>
  <c r="J1291"/>
  <c r="K1291"/>
  <c r="P1291" s="1"/>
  <c r="X1291"/>
  <c r="B1292"/>
  <c r="E1292" s="1"/>
  <c r="I1292"/>
  <c r="J1292"/>
  <c r="K1292"/>
  <c r="P1292" s="1"/>
  <c r="X1292"/>
  <c r="B1293"/>
  <c r="E1293" s="1"/>
  <c r="G1293"/>
  <c r="I1293"/>
  <c r="J1293"/>
  <c r="K1293"/>
  <c r="P1293" s="1"/>
  <c r="X1293"/>
  <c r="B1294"/>
  <c r="E1294" s="1"/>
  <c r="I1294"/>
  <c r="J1294"/>
  <c r="K1294"/>
  <c r="P1294" s="1"/>
  <c r="X1294"/>
  <c r="B1295"/>
  <c r="E1295" s="1"/>
  <c r="I1295"/>
  <c r="J1295"/>
  <c r="K1295"/>
  <c r="P1295" s="1"/>
  <c r="X1295"/>
  <c r="B1296"/>
  <c r="E1296" s="1"/>
  <c r="D1296"/>
  <c r="I1296"/>
  <c r="J1296"/>
  <c r="K1296"/>
  <c r="P1296" s="1"/>
  <c r="X1296"/>
  <c r="B1297"/>
  <c r="E1297" s="1"/>
  <c r="G1297"/>
  <c r="I1297"/>
  <c r="J1297"/>
  <c r="K1297"/>
  <c r="P1297" s="1"/>
  <c r="X1297"/>
  <c r="B1298"/>
  <c r="I1298"/>
  <c r="J1298"/>
  <c r="K1298"/>
  <c r="P1298" s="1"/>
  <c r="X1298"/>
  <c r="B1299"/>
  <c r="E1299" s="1"/>
  <c r="G1299"/>
  <c r="I1299"/>
  <c r="J1299"/>
  <c r="K1299"/>
  <c r="P1299" s="1"/>
  <c r="X1299"/>
  <c r="B1300"/>
  <c r="E1300" s="1"/>
  <c r="I1300"/>
  <c r="J1300"/>
  <c r="K1300"/>
  <c r="P1300" s="1"/>
  <c r="X1300"/>
  <c r="B1301"/>
  <c r="E1301" s="1"/>
  <c r="I1301"/>
  <c r="J1301"/>
  <c r="K1301"/>
  <c r="P1301" s="1"/>
  <c r="X1301"/>
  <c r="B1302"/>
  <c r="I1302"/>
  <c r="J1302"/>
  <c r="K1302"/>
  <c r="P1302" s="1"/>
  <c r="X1302"/>
  <c r="B1303"/>
  <c r="E1303" s="1"/>
  <c r="I1303"/>
  <c r="J1303"/>
  <c r="K1303"/>
  <c r="P1303" s="1"/>
  <c r="X1303"/>
  <c r="B1304"/>
  <c r="E1304" s="1"/>
  <c r="I1304"/>
  <c r="J1304"/>
  <c r="K1304"/>
  <c r="P1304" s="1"/>
  <c r="X1304"/>
  <c r="B1305"/>
  <c r="E1305" s="1"/>
  <c r="D1305"/>
  <c r="I1305"/>
  <c r="J1305"/>
  <c r="K1305"/>
  <c r="P1305" s="1"/>
  <c r="X1305"/>
  <c r="B1306"/>
  <c r="I1306"/>
  <c r="J1306"/>
  <c r="K1306"/>
  <c r="P1306" s="1"/>
  <c r="X1306"/>
  <c r="B1307"/>
  <c r="E1307" s="1"/>
  <c r="I1307"/>
  <c r="J1307"/>
  <c r="K1307"/>
  <c r="P1307" s="1"/>
  <c r="X1307"/>
  <c r="B1308"/>
  <c r="E1308" s="1"/>
  <c r="I1308"/>
  <c r="J1308"/>
  <c r="K1308"/>
  <c r="P1308" s="1"/>
  <c r="X1308"/>
  <c r="B1309"/>
  <c r="E1309" s="1"/>
  <c r="G1309"/>
  <c r="I1309"/>
  <c r="J1309"/>
  <c r="K1309"/>
  <c r="P1309" s="1"/>
  <c r="X1309"/>
  <c r="B1310"/>
  <c r="I1310"/>
  <c r="J1310"/>
  <c r="K1310"/>
  <c r="P1310" s="1"/>
  <c r="X1310"/>
  <c r="B1311"/>
  <c r="E1311" s="1"/>
  <c r="G1311"/>
  <c r="I1311"/>
  <c r="J1311"/>
  <c r="K1311"/>
  <c r="P1311" s="1"/>
  <c r="X1311"/>
  <c r="B1312"/>
  <c r="E1312" s="1"/>
  <c r="I1312"/>
  <c r="J1312"/>
  <c r="K1312"/>
  <c r="P1312" s="1"/>
  <c r="X1312"/>
  <c r="B1313"/>
  <c r="E1313" s="1"/>
  <c r="D1313"/>
  <c r="G1313"/>
  <c r="I1313"/>
  <c r="J1313"/>
  <c r="K1313"/>
  <c r="P1313" s="1"/>
  <c r="X1313"/>
  <c r="B1314"/>
  <c r="G1314" s="1"/>
  <c r="I1314"/>
  <c r="J1314"/>
  <c r="K1314"/>
  <c r="P1314" s="1"/>
  <c r="X1314"/>
  <c r="B1315"/>
  <c r="E1315" s="1"/>
  <c r="D1315"/>
  <c r="I1315"/>
  <c r="J1315"/>
  <c r="K1315"/>
  <c r="P1315" s="1"/>
  <c r="X1315"/>
  <c r="B1316"/>
  <c r="E1316" s="1"/>
  <c r="I1316"/>
  <c r="J1316"/>
  <c r="K1316"/>
  <c r="P1316" s="1"/>
  <c r="X1316"/>
  <c r="B1317"/>
  <c r="E1317" s="1"/>
  <c r="I1317"/>
  <c r="J1317"/>
  <c r="K1317"/>
  <c r="P1317" s="1"/>
  <c r="X1317"/>
  <c r="B1318"/>
  <c r="G1318" s="1"/>
  <c r="I1318"/>
  <c r="J1318"/>
  <c r="K1318"/>
  <c r="P1318" s="1"/>
  <c r="X1318"/>
  <c r="B1319"/>
  <c r="E1319" s="1"/>
  <c r="I1319"/>
  <c r="J1319"/>
  <c r="K1319"/>
  <c r="P1319" s="1"/>
  <c r="X1319"/>
  <c r="B1320"/>
  <c r="E1320" s="1"/>
  <c r="I1320"/>
  <c r="J1320"/>
  <c r="K1320"/>
  <c r="P1320" s="1"/>
  <c r="X1320"/>
  <c r="B1321"/>
  <c r="E1321" s="1"/>
  <c r="D1321"/>
  <c r="I1321"/>
  <c r="J1321"/>
  <c r="K1321"/>
  <c r="P1321" s="1"/>
  <c r="X1321"/>
  <c r="B1322"/>
  <c r="G1322" s="1"/>
  <c r="I1322"/>
  <c r="J1322"/>
  <c r="K1322"/>
  <c r="P1322" s="1"/>
  <c r="X1322"/>
  <c r="B1323"/>
  <c r="E1323" s="1"/>
  <c r="I1323"/>
  <c r="J1323"/>
  <c r="K1323"/>
  <c r="P1323" s="1"/>
  <c r="X1323"/>
  <c r="B1324"/>
  <c r="E1324" s="1"/>
  <c r="I1324"/>
  <c r="J1324"/>
  <c r="K1324"/>
  <c r="P1324" s="1"/>
  <c r="X1324"/>
  <c r="B1325"/>
  <c r="E1325" s="1"/>
  <c r="D1325"/>
  <c r="G1325"/>
  <c r="I1325"/>
  <c r="J1325"/>
  <c r="K1325"/>
  <c r="P1325" s="1"/>
  <c r="X1325"/>
  <c r="B1326"/>
  <c r="G1326" s="1"/>
  <c r="I1326"/>
  <c r="J1326"/>
  <c r="K1326"/>
  <c r="P1326" s="1"/>
  <c r="X1326"/>
  <c r="B1327"/>
  <c r="E1327" s="1"/>
  <c r="I1327"/>
  <c r="J1327"/>
  <c r="K1327"/>
  <c r="P1327" s="1"/>
  <c r="X1327"/>
  <c r="B1328"/>
  <c r="E1328" s="1"/>
  <c r="I1328"/>
  <c r="J1328"/>
  <c r="K1328"/>
  <c r="P1328" s="1"/>
  <c r="X1328"/>
  <c r="B1329"/>
  <c r="E1329" s="1"/>
  <c r="I1329"/>
  <c r="J1329"/>
  <c r="K1329"/>
  <c r="P1329" s="1"/>
  <c r="X1329"/>
  <c r="B1330"/>
  <c r="E1330" s="1"/>
  <c r="I1330"/>
  <c r="J1330"/>
  <c r="K1330"/>
  <c r="P1330" s="1"/>
  <c r="X1330"/>
  <c r="B1331"/>
  <c r="E1331" s="1"/>
  <c r="I1331"/>
  <c r="J1331"/>
  <c r="K1331"/>
  <c r="P1331" s="1"/>
  <c r="X1331"/>
  <c r="B1332"/>
  <c r="E1332" s="1"/>
  <c r="I1332"/>
  <c r="J1332"/>
  <c r="K1332"/>
  <c r="P1332" s="1"/>
  <c r="X1332"/>
  <c r="B1333"/>
  <c r="E1333" s="1"/>
  <c r="I1333"/>
  <c r="J1333"/>
  <c r="K1333"/>
  <c r="P1333" s="1"/>
  <c r="X1333"/>
  <c r="B1334"/>
  <c r="E1334"/>
  <c r="I1334"/>
  <c r="J1334"/>
  <c r="K1334"/>
  <c r="P1334" s="1"/>
  <c r="X1334"/>
  <c r="B1335"/>
  <c r="E1335" s="1"/>
  <c r="I1335"/>
  <c r="J1335"/>
  <c r="K1335"/>
  <c r="P1335" s="1"/>
  <c r="X1335"/>
  <c r="B1336"/>
  <c r="E1336" s="1"/>
  <c r="I1336"/>
  <c r="J1336"/>
  <c r="K1336"/>
  <c r="P1336" s="1"/>
  <c r="X1336"/>
  <c r="B1337"/>
  <c r="E1337"/>
  <c r="I1337"/>
  <c r="J1337"/>
  <c r="K1337"/>
  <c r="P1337" s="1"/>
  <c r="X1337"/>
  <c r="B1338"/>
  <c r="E1338" s="1"/>
  <c r="I1338"/>
  <c r="J1338"/>
  <c r="K1338"/>
  <c r="P1338" s="1"/>
  <c r="X1338"/>
  <c r="B1339"/>
  <c r="E1339" s="1"/>
  <c r="I1339"/>
  <c r="J1339"/>
  <c r="K1339"/>
  <c r="P1339" s="1"/>
  <c r="X1339"/>
  <c r="B1340"/>
  <c r="E1340" s="1"/>
  <c r="I1340"/>
  <c r="J1340"/>
  <c r="K1340"/>
  <c r="P1340" s="1"/>
  <c r="X1340"/>
  <c r="B1341"/>
  <c r="E1341" s="1"/>
  <c r="I1341"/>
  <c r="J1341"/>
  <c r="K1341"/>
  <c r="P1341" s="1"/>
  <c r="X1341"/>
  <c r="B1342"/>
  <c r="E1342" s="1"/>
  <c r="I1342"/>
  <c r="J1342"/>
  <c r="K1342"/>
  <c r="P1342" s="1"/>
  <c r="X1342"/>
  <c r="B1343"/>
  <c r="E1343" s="1"/>
  <c r="I1343"/>
  <c r="J1343"/>
  <c r="K1343"/>
  <c r="P1343" s="1"/>
  <c r="X1343"/>
  <c r="B1344"/>
  <c r="E1344" s="1"/>
  <c r="I1344"/>
  <c r="J1344"/>
  <c r="K1344"/>
  <c r="P1344" s="1"/>
  <c r="X1344"/>
  <c r="B1345"/>
  <c r="E1345" s="1"/>
  <c r="I1345"/>
  <c r="J1345"/>
  <c r="K1345"/>
  <c r="P1345" s="1"/>
  <c r="X1345"/>
  <c r="B1346"/>
  <c r="E1346" s="1"/>
  <c r="I1346"/>
  <c r="J1346"/>
  <c r="K1346"/>
  <c r="P1346" s="1"/>
  <c r="X1346"/>
  <c r="B1347"/>
  <c r="E1347" s="1"/>
  <c r="I1347"/>
  <c r="J1347"/>
  <c r="K1347"/>
  <c r="P1347" s="1"/>
  <c r="X1347"/>
  <c r="B1348"/>
  <c r="E1348" s="1"/>
  <c r="I1348"/>
  <c r="J1348"/>
  <c r="K1348"/>
  <c r="P1348" s="1"/>
  <c r="X1348"/>
  <c r="B1349"/>
  <c r="E1349"/>
  <c r="I1349"/>
  <c r="J1349"/>
  <c r="K1349"/>
  <c r="P1349" s="1"/>
  <c r="X1349"/>
  <c r="B1350"/>
  <c r="E1350" s="1"/>
  <c r="I1350"/>
  <c r="J1350"/>
  <c r="K1350"/>
  <c r="P1350" s="1"/>
  <c r="X1350"/>
  <c r="B1351"/>
  <c r="E1351" s="1"/>
  <c r="I1351"/>
  <c r="J1351"/>
  <c r="K1351"/>
  <c r="P1351" s="1"/>
  <c r="X1351"/>
  <c r="B1352"/>
  <c r="E1352" s="1"/>
  <c r="I1352"/>
  <c r="J1352"/>
  <c r="K1352"/>
  <c r="P1352" s="1"/>
  <c r="X1352"/>
  <c r="B1353"/>
  <c r="E1353" s="1"/>
  <c r="I1353"/>
  <c r="J1353"/>
  <c r="K1353"/>
  <c r="P1353" s="1"/>
  <c r="X1353"/>
  <c r="B1354"/>
  <c r="E1354" s="1"/>
  <c r="I1354"/>
  <c r="J1354"/>
  <c r="K1354"/>
  <c r="P1354" s="1"/>
  <c r="X1354"/>
  <c r="B1355"/>
  <c r="E1355" s="1"/>
  <c r="I1355"/>
  <c r="J1355"/>
  <c r="K1355"/>
  <c r="P1355" s="1"/>
  <c r="X1355"/>
  <c r="B1356"/>
  <c r="E1356" s="1"/>
  <c r="I1356"/>
  <c r="J1356"/>
  <c r="K1356"/>
  <c r="P1356" s="1"/>
  <c r="X1356"/>
  <c r="B1357"/>
  <c r="E1357"/>
  <c r="I1357"/>
  <c r="J1357"/>
  <c r="K1357"/>
  <c r="P1357" s="1"/>
  <c r="X1357"/>
  <c r="B1358"/>
  <c r="E1358" s="1"/>
  <c r="I1358"/>
  <c r="J1358"/>
  <c r="K1358"/>
  <c r="P1358" s="1"/>
  <c r="X1358"/>
  <c r="B1359"/>
  <c r="E1359" s="1"/>
  <c r="I1359"/>
  <c r="J1359"/>
  <c r="K1359"/>
  <c r="P1359" s="1"/>
  <c r="X1359"/>
  <c r="B1360"/>
  <c r="E1360" s="1"/>
  <c r="I1360"/>
  <c r="J1360"/>
  <c r="K1360"/>
  <c r="P1360" s="1"/>
  <c r="X1360"/>
  <c r="B1361"/>
  <c r="E1361" s="1"/>
  <c r="I1361"/>
  <c r="J1361"/>
  <c r="K1361"/>
  <c r="P1361" s="1"/>
  <c r="X1361"/>
  <c r="B1362"/>
  <c r="E1362" s="1"/>
  <c r="I1362"/>
  <c r="J1362"/>
  <c r="K1362"/>
  <c r="P1362" s="1"/>
  <c r="X1362"/>
  <c r="B1363"/>
  <c r="E1363" s="1"/>
  <c r="I1363"/>
  <c r="J1363"/>
  <c r="K1363"/>
  <c r="P1363" s="1"/>
  <c r="X1363"/>
  <c r="B1364"/>
  <c r="E1364" s="1"/>
  <c r="I1364"/>
  <c r="J1364"/>
  <c r="K1364"/>
  <c r="P1364" s="1"/>
  <c r="X1364"/>
  <c r="B1365"/>
  <c r="E1365" s="1"/>
  <c r="I1365"/>
  <c r="J1365"/>
  <c r="K1365"/>
  <c r="P1365" s="1"/>
  <c r="X1365"/>
  <c r="B1366"/>
  <c r="E1366" s="1"/>
  <c r="I1366"/>
  <c r="J1366"/>
  <c r="K1366"/>
  <c r="P1366" s="1"/>
  <c r="X1366"/>
  <c r="B1367"/>
  <c r="E1367" s="1"/>
  <c r="I1367"/>
  <c r="J1367"/>
  <c r="K1367"/>
  <c r="P1367" s="1"/>
  <c r="X1367"/>
  <c r="B1368"/>
  <c r="E1368" s="1"/>
  <c r="I1368"/>
  <c r="J1368"/>
  <c r="K1368"/>
  <c r="P1368" s="1"/>
  <c r="X1368"/>
  <c r="B1369"/>
  <c r="E1369" s="1"/>
  <c r="I1369"/>
  <c r="J1369"/>
  <c r="K1369"/>
  <c r="P1369" s="1"/>
  <c r="X1369"/>
  <c r="B1370"/>
  <c r="E1370" s="1"/>
  <c r="I1370"/>
  <c r="J1370"/>
  <c r="K1370"/>
  <c r="P1370" s="1"/>
  <c r="X1370"/>
  <c r="B1371"/>
  <c r="E1371" s="1"/>
  <c r="I1371"/>
  <c r="J1371"/>
  <c r="K1371"/>
  <c r="P1371" s="1"/>
  <c r="X1371"/>
  <c r="B1372"/>
  <c r="E1372" s="1"/>
  <c r="I1372"/>
  <c r="J1372"/>
  <c r="K1372"/>
  <c r="P1372" s="1"/>
  <c r="X1372"/>
  <c r="B1373"/>
  <c r="E1373" s="1"/>
  <c r="I1373"/>
  <c r="J1373"/>
  <c r="K1373"/>
  <c r="P1373" s="1"/>
  <c r="X1373"/>
  <c r="B1374"/>
  <c r="E1374" s="1"/>
  <c r="I1374"/>
  <c r="J1374"/>
  <c r="K1374"/>
  <c r="P1374" s="1"/>
  <c r="X1374"/>
  <c r="B1375"/>
  <c r="E1375" s="1"/>
  <c r="I1375"/>
  <c r="J1375"/>
  <c r="K1375"/>
  <c r="P1375" s="1"/>
  <c r="X1375"/>
  <c r="B1376"/>
  <c r="D1376" s="1"/>
  <c r="I1376"/>
  <c r="J1376"/>
  <c r="K1376"/>
  <c r="P1376" s="1"/>
  <c r="X1376"/>
  <c r="B1377"/>
  <c r="D1377" s="1"/>
  <c r="I1377"/>
  <c r="J1377"/>
  <c r="K1377"/>
  <c r="P1377" s="1"/>
  <c r="X1377"/>
  <c r="B1378"/>
  <c r="D1378" s="1"/>
  <c r="E1378"/>
  <c r="G1378"/>
  <c r="I1378"/>
  <c r="J1378"/>
  <c r="K1378"/>
  <c r="P1378" s="1"/>
  <c r="X1378"/>
  <c r="B1379"/>
  <c r="D1379" s="1"/>
  <c r="I1379"/>
  <c r="J1379"/>
  <c r="K1379"/>
  <c r="P1379" s="1"/>
  <c r="X1379"/>
  <c r="B1380"/>
  <c r="D1380" s="1"/>
  <c r="I1380"/>
  <c r="J1380"/>
  <c r="K1380"/>
  <c r="P1380" s="1"/>
  <c r="X1380"/>
  <c r="B1381"/>
  <c r="D1381" s="1"/>
  <c r="I1381"/>
  <c r="J1381"/>
  <c r="K1381"/>
  <c r="P1381" s="1"/>
  <c r="X1381"/>
  <c r="B1382"/>
  <c r="D1382" s="1"/>
  <c r="I1382"/>
  <c r="J1382"/>
  <c r="K1382"/>
  <c r="P1382" s="1"/>
  <c r="X1382"/>
  <c r="B1383"/>
  <c r="D1383" s="1"/>
  <c r="I1383"/>
  <c r="J1383"/>
  <c r="K1383"/>
  <c r="P1383" s="1"/>
  <c r="X1383"/>
  <c r="B1384"/>
  <c r="D1384" s="1"/>
  <c r="I1384"/>
  <c r="J1384"/>
  <c r="K1384"/>
  <c r="P1384" s="1"/>
  <c r="X1384"/>
  <c r="B1385"/>
  <c r="D1385" s="1"/>
  <c r="I1385"/>
  <c r="J1385"/>
  <c r="K1385"/>
  <c r="P1385" s="1"/>
  <c r="X1385"/>
  <c r="B1386"/>
  <c r="D1386" s="1"/>
  <c r="G1386"/>
  <c r="I1386"/>
  <c r="J1386"/>
  <c r="K1386"/>
  <c r="P1386" s="1"/>
  <c r="X1386"/>
  <c r="B1387"/>
  <c r="D1387" s="1"/>
  <c r="E1387"/>
  <c r="I1387"/>
  <c r="J1387"/>
  <c r="K1387"/>
  <c r="P1387" s="1"/>
  <c r="X1387"/>
  <c r="B1388"/>
  <c r="D1388" s="1"/>
  <c r="I1388"/>
  <c r="J1388"/>
  <c r="K1388"/>
  <c r="P1388" s="1"/>
  <c r="X1388"/>
  <c r="B1389"/>
  <c r="D1389" s="1"/>
  <c r="I1389"/>
  <c r="J1389"/>
  <c r="K1389"/>
  <c r="P1389" s="1"/>
  <c r="X1389"/>
  <c r="B1390"/>
  <c r="D1390" s="1"/>
  <c r="I1390"/>
  <c r="J1390"/>
  <c r="K1390"/>
  <c r="P1390" s="1"/>
  <c r="X1390"/>
  <c r="B1391"/>
  <c r="D1391" s="1"/>
  <c r="G1391"/>
  <c r="I1391"/>
  <c r="J1391"/>
  <c r="K1391"/>
  <c r="P1391" s="1"/>
  <c r="X1391"/>
  <c r="B1392"/>
  <c r="E1392" s="1"/>
  <c r="I1392"/>
  <c r="J1392"/>
  <c r="K1392"/>
  <c r="P1392" s="1"/>
  <c r="X1392"/>
  <c r="B1393"/>
  <c r="D1393" s="1"/>
  <c r="I1393"/>
  <c r="J1393"/>
  <c r="K1393"/>
  <c r="P1393" s="1"/>
  <c r="X1393"/>
  <c r="B1394"/>
  <c r="D1394" s="1"/>
  <c r="I1394"/>
  <c r="J1394"/>
  <c r="K1394"/>
  <c r="P1394" s="1"/>
  <c r="X1394"/>
  <c r="B1395"/>
  <c r="D1395" s="1"/>
  <c r="I1395"/>
  <c r="J1395"/>
  <c r="K1395"/>
  <c r="P1395" s="1"/>
  <c r="X1395"/>
  <c r="B1396"/>
  <c r="E1396" s="1"/>
  <c r="I1396"/>
  <c r="J1396"/>
  <c r="K1396"/>
  <c r="P1396" s="1"/>
  <c r="X1396"/>
  <c r="B1397"/>
  <c r="D1397" s="1"/>
  <c r="I1397"/>
  <c r="J1397"/>
  <c r="K1397"/>
  <c r="P1397" s="1"/>
  <c r="X1397"/>
  <c r="B1398"/>
  <c r="D1398" s="1"/>
  <c r="I1398"/>
  <c r="J1398"/>
  <c r="K1398"/>
  <c r="P1398" s="1"/>
  <c r="X1398"/>
  <c r="B1399"/>
  <c r="D1399" s="1"/>
  <c r="I1399"/>
  <c r="J1399"/>
  <c r="K1399"/>
  <c r="P1399" s="1"/>
  <c r="X1399"/>
  <c r="B1400"/>
  <c r="E1400" s="1"/>
  <c r="D1400"/>
  <c r="I1400"/>
  <c r="J1400"/>
  <c r="K1400"/>
  <c r="P1400" s="1"/>
  <c r="X1400"/>
  <c r="B1401"/>
  <c r="D1401" s="1"/>
  <c r="I1401"/>
  <c r="J1401"/>
  <c r="K1401"/>
  <c r="P1401" s="1"/>
  <c r="X1401"/>
  <c r="B1402"/>
  <c r="D1402" s="1"/>
  <c r="I1402"/>
  <c r="J1402"/>
  <c r="K1402"/>
  <c r="P1402" s="1"/>
  <c r="X1402"/>
  <c r="B1403"/>
  <c r="D1403" s="1"/>
  <c r="E1403"/>
  <c r="I1403"/>
  <c r="J1403"/>
  <c r="K1403"/>
  <c r="P1403" s="1"/>
  <c r="X1403"/>
  <c r="B1404"/>
  <c r="E1404" s="1"/>
  <c r="I1404"/>
  <c r="J1404"/>
  <c r="K1404"/>
  <c r="P1404" s="1"/>
  <c r="X1404"/>
  <c r="B1405"/>
  <c r="D1405" s="1"/>
  <c r="G1405"/>
  <c r="I1405"/>
  <c r="J1405"/>
  <c r="K1405"/>
  <c r="P1405" s="1"/>
  <c r="X1405"/>
  <c r="B1406"/>
  <c r="D1406" s="1"/>
  <c r="I1406"/>
  <c r="J1406"/>
  <c r="K1406"/>
  <c r="P1406" s="1"/>
  <c r="X1406"/>
  <c r="B1407"/>
  <c r="D1407" s="1"/>
  <c r="I1407"/>
  <c r="J1407"/>
  <c r="K1407"/>
  <c r="P1407" s="1"/>
  <c r="X1407"/>
  <c r="B1408"/>
  <c r="E1408" s="1"/>
  <c r="D1408"/>
  <c r="I1408"/>
  <c r="J1408"/>
  <c r="K1408"/>
  <c r="P1408" s="1"/>
  <c r="X1408"/>
  <c r="B1409"/>
  <c r="D1409" s="1"/>
  <c r="E1409"/>
  <c r="I1409"/>
  <c r="J1409"/>
  <c r="K1409"/>
  <c r="P1409" s="1"/>
  <c r="X1409"/>
  <c r="B1410"/>
  <c r="D1410" s="1"/>
  <c r="I1410"/>
  <c r="J1410"/>
  <c r="K1410"/>
  <c r="P1410" s="1"/>
  <c r="X1410"/>
  <c r="B1411"/>
  <c r="D1411" s="1"/>
  <c r="I1411"/>
  <c r="J1411"/>
  <c r="K1411"/>
  <c r="P1411" s="1"/>
  <c r="X1411"/>
  <c r="B1412"/>
  <c r="E1412" s="1"/>
  <c r="D1412"/>
  <c r="I1412"/>
  <c r="J1412"/>
  <c r="K1412"/>
  <c r="P1412" s="1"/>
  <c r="X1412"/>
  <c r="B1413"/>
  <c r="D1413" s="1"/>
  <c r="I1413"/>
  <c r="J1413"/>
  <c r="K1413"/>
  <c r="P1413" s="1"/>
  <c r="X1413"/>
  <c r="B1414"/>
  <c r="D1414" s="1"/>
  <c r="I1414"/>
  <c r="J1414"/>
  <c r="K1414"/>
  <c r="P1414" s="1"/>
  <c r="X1414"/>
  <c r="B1415"/>
  <c r="D1415" s="1"/>
  <c r="I1415"/>
  <c r="J1415"/>
  <c r="K1415"/>
  <c r="P1415" s="1"/>
  <c r="X1415"/>
  <c r="B1416"/>
  <c r="E1416" s="1"/>
  <c r="I1416"/>
  <c r="J1416"/>
  <c r="K1416"/>
  <c r="P1416" s="1"/>
  <c r="X1416"/>
  <c r="B1417"/>
  <c r="D1417" s="1"/>
  <c r="E1417"/>
  <c r="I1417"/>
  <c r="J1417"/>
  <c r="K1417"/>
  <c r="P1417" s="1"/>
  <c r="X1417"/>
  <c r="B1418"/>
  <c r="D1418" s="1"/>
  <c r="I1418"/>
  <c r="J1418"/>
  <c r="K1418"/>
  <c r="P1418" s="1"/>
  <c r="X1418"/>
  <c r="B1419"/>
  <c r="D1419" s="1"/>
  <c r="I1419"/>
  <c r="J1419"/>
  <c r="K1419"/>
  <c r="P1419" s="1"/>
  <c r="X1419"/>
  <c r="B1420"/>
  <c r="E1420" s="1"/>
  <c r="I1420"/>
  <c r="J1420"/>
  <c r="K1420"/>
  <c r="P1420" s="1"/>
  <c r="X1420"/>
  <c r="B1421"/>
  <c r="D1421" s="1"/>
  <c r="I1421"/>
  <c r="J1421"/>
  <c r="K1421"/>
  <c r="P1421" s="1"/>
  <c r="X1421"/>
  <c r="B1422"/>
  <c r="D1422" s="1"/>
  <c r="I1422"/>
  <c r="J1422"/>
  <c r="K1422"/>
  <c r="P1422" s="1"/>
  <c r="X1422"/>
  <c r="B1423"/>
  <c r="D1423" s="1"/>
  <c r="I1423"/>
  <c r="J1423"/>
  <c r="K1423"/>
  <c r="P1423" s="1"/>
  <c r="X1423"/>
  <c r="B1424"/>
  <c r="E1424" s="1"/>
  <c r="I1424"/>
  <c r="J1424"/>
  <c r="K1424"/>
  <c r="P1424" s="1"/>
  <c r="X1424"/>
  <c r="B1425"/>
  <c r="D1425" s="1"/>
  <c r="E1425"/>
  <c r="I1425"/>
  <c r="J1425"/>
  <c r="K1425"/>
  <c r="P1425" s="1"/>
  <c r="X1425"/>
  <c r="B1426"/>
  <c r="D1426" s="1"/>
  <c r="I1426"/>
  <c r="J1426"/>
  <c r="K1426"/>
  <c r="P1426" s="1"/>
  <c r="X1426"/>
  <c r="B1427"/>
  <c r="D1427" s="1"/>
  <c r="I1427"/>
  <c r="J1427"/>
  <c r="K1427"/>
  <c r="P1427" s="1"/>
  <c r="X1427"/>
  <c r="B1428"/>
  <c r="E1428" s="1"/>
  <c r="I1428"/>
  <c r="J1428"/>
  <c r="K1428"/>
  <c r="P1428" s="1"/>
  <c r="X1428"/>
  <c r="B1429"/>
  <c r="D1429" s="1"/>
  <c r="I1429"/>
  <c r="J1429"/>
  <c r="K1429"/>
  <c r="P1429" s="1"/>
  <c r="X1429"/>
  <c r="B1430"/>
  <c r="I1430"/>
  <c r="J1430"/>
  <c r="K1430"/>
  <c r="P1430" s="1"/>
  <c r="X1430"/>
  <c r="B1431"/>
  <c r="D1431" s="1"/>
  <c r="I1431"/>
  <c r="J1431"/>
  <c r="K1431"/>
  <c r="P1431" s="1"/>
  <c r="X1431"/>
  <c r="B1432"/>
  <c r="D1432" s="1"/>
  <c r="I1432"/>
  <c r="J1432"/>
  <c r="K1432"/>
  <c r="P1432" s="1"/>
  <c r="X1432"/>
  <c r="B1433"/>
  <c r="D1433" s="1"/>
  <c r="I1433"/>
  <c r="J1433"/>
  <c r="K1433"/>
  <c r="P1433" s="1"/>
  <c r="X1433"/>
  <c r="B1434"/>
  <c r="I1434"/>
  <c r="J1434"/>
  <c r="K1434"/>
  <c r="P1434" s="1"/>
  <c r="X1434"/>
  <c r="B1435"/>
  <c r="D1435" s="1"/>
  <c r="I1435"/>
  <c r="J1435"/>
  <c r="K1435"/>
  <c r="P1435" s="1"/>
  <c r="X1435"/>
  <c r="B1436"/>
  <c r="D1436"/>
  <c r="I1436"/>
  <c r="J1436"/>
  <c r="K1436"/>
  <c r="P1436" s="1"/>
  <c r="X1436"/>
  <c r="B1437"/>
  <c r="D1437" s="1"/>
  <c r="I1437"/>
  <c r="J1437"/>
  <c r="K1437"/>
  <c r="P1437" s="1"/>
  <c r="X1437"/>
  <c r="B1438"/>
  <c r="I1438"/>
  <c r="J1438"/>
  <c r="K1438"/>
  <c r="P1438" s="1"/>
  <c r="X1438"/>
  <c r="B1439"/>
  <c r="D1439" s="1"/>
  <c r="E1439"/>
  <c r="G1439"/>
  <c r="I1439"/>
  <c r="J1439"/>
  <c r="K1439"/>
  <c r="P1439" s="1"/>
  <c r="X1439"/>
  <c r="B1440"/>
  <c r="D1440" s="1"/>
  <c r="I1440"/>
  <c r="J1440"/>
  <c r="K1440"/>
  <c r="P1440" s="1"/>
  <c r="X1440"/>
  <c r="B1441"/>
  <c r="D1441" s="1"/>
  <c r="I1441"/>
  <c r="J1441"/>
  <c r="K1441"/>
  <c r="P1441" s="1"/>
  <c r="X1441"/>
  <c r="B1442"/>
  <c r="I1442"/>
  <c r="J1442"/>
  <c r="K1442"/>
  <c r="P1442" s="1"/>
  <c r="X1442"/>
  <c r="B1443"/>
  <c r="D1443" s="1"/>
  <c r="I1443"/>
  <c r="J1443"/>
  <c r="K1443"/>
  <c r="P1443" s="1"/>
  <c r="X1443"/>
  <c r="B1444"/>
  <c r="D1444" s="1"/>
  <c r="I1444"/>
  <c r="J1444"/>
  <c r="K1444"/>
  <c r="P1444" s="1"/>
  <c r="X1444"/>
  <c r="B1445"/>
  <c r="D1445" s="1"/>
  <c r="I1445"/>
  <c r="J1445"/>
  <c r="K1445"/>
  <c r="P1445" s="1"/>
  <c r="X1445"/>
  <c r="B1446"/>
  <c r="D1446" s="1"/>
  <c r="I1446"/>
  <c r="J1446"/>
  <c r="K1446"/>
  <c r="P1446" s="1"/>
  <c r="X1446"/>
  <c r="B1447"/>
  <c r="D1447" s="1"/>
  <c r="I1447"/>
  <c r="J1447"/>
  <c r="K1447"/>
  <c r="P1447" s="1"/>
  <c r="X1447"/>
  <c r="B1448"/>
  <c r="G1448" s="1"/>
  <c r="I1448"/>
  <c r="J1448"/>
  <c r="K1448"/>
  <c r="P1448" s="1"/>
  <c r="X1448"/>
  <c r="B1449"/>
  <c r="G1449" s="1"/>
  <c r="I1449"/>
  <c r="J1449"/>
  <c r="K1449"/>
  <c r="P1449" s="1"/>
  <c r="X1449"/>
  <c r="B1450"/>
  <c r="G1450" s="1"/>
  <c r="I1450"/>
  <c r="J1450"/>
  <c r="K1450"/>
  <c r="P1450" s="1"/>
  <c r="X1450"/>
  <c r="B1451"/>
  <c r="G1451"/>
  <c r="I1451"/>
  <c r="J1451"/>
  <c r="K1451"/>
  <c r="P1451" s="1"/>
  <c r="X1451"/>
  <c r="B1452"/>
  <c r="G1452" s="1"/>
  <c r="I1452"/>
  <c r="J1452"/>
  <c r="K1452"/>
  <c r="P1452" s="1"/>
  <c r="X1452"/>
  <c r="B1453"/>
  <c r="G1453" s="1"/>
  <c r="I1453"/>
  <c r="J1453"/>
  <c r="K1453"/>
  <c r="P1453" s="1"/>
  <c r="X1453"/>
  <c r="B1454"/>
  <c r="G1454" s="1"/>
  <c r="I1454"/>
  <c r="J1454"/>
  <c r="K1454"/>
  <c r="P1454" s="1"/>
  <c r="X1454"/>
  <c r="B1455"/>
  <c r="G1455"/>
  <c r="I1455"/>
  <c r="J1455"/>
  <c r="K1455"/>
  <c r="P1455" s="1"/>
  <c r="X1455"/>
  <c r="B1456"/>
  <c r="G1456" s="1"/>
  <c r="I1456"/>
  <c r="J1456"/>
  <c r="K1456"/>
  <c r="P1456" s="1"/>
  <c r="X1456"/>
  <c r="B1457"/>
  <c r="G1457"/>
  <c r="I1457"/>
  <c r="J1457"/>
  <c r="K1457"/>
  <c r="P1457" s="1"/>
  <c r="X1457"/>
  <c r="B1458"/>
  <c r="G1458" s="1"/>
  <c r="I1458"/>
  <c r="J1458"/>
  <c r="K1458"/>
  <c r="P1458" s="1"/>
  <c r="X1458"/>
  <c r="B1459"/>
  <c r="G1459" s="1"/>
  <c r="I1459"/>
  <c r="J1459"/>
  <c r="K1459"/>
  <c r="P1459" s="1"/>
  <c r="X1459"/>
  <c r="B1460"/>
  <c r="G1460" s="1"/>
  <c r="I1460"/>
  <c r="J1460"/>
  <c r="K1460"/>
  <c r="P1460" s="1"/>
  <c r="X1460"/>
  <c r="B1461"/>
  <c r="G1461" s="1"/>
  <c r="I1461"/>
  <c r="J1461"/>
  <c r="K1461"/>
  <c r="P1461" s="1"/>
  <c r="X1461"/>
  <c r="B1462"/>
  <c r="G1462" s="1"/>
  <c r="I1462"/>
  <c r="J1462"/>
  <c r="K1462"/>
  <c r="P1462" s="1"/>
  <c r="X1462"/>
  <c r="B1463"/>
  <c r="G1463" s="1"/>
  <c r="I1463"/>
  <c r="J1463"/>
  <c r="K1463"/>
  <c r="P1463" s="1"/>
  <c r="X1463"/>
  <c r="B1464"/>
  <c r="G1464" s="1"/>
  <c r="I1464"/>
  <c r="J1464"/>
  <c r="K1464"/>
  <c r="P1464" s="1"/>
  <c r="X1464"/>
  <c r="B1465"/>
  <c r="G1465" s="1"/>
  <c r="I1465"/>
  <c r="J1465"/>
  <c r="K1465"/>
  <c r="P1465" s="1"/>
  <c r="X1465"/>
  <c r="B1466"/>
  <c r="G1466" s="1"/>
  <c r="I1466"/>
  <c r="J1466"/>
  <c r="K1466"/>
  <c r="P1466" s="1"/>
  <c r="X1466"/>
  <c r="B1467"/>
  <c r="G1467" s="1"/>
  <c r="I1467"/>
  <c r="J1467"/>
  <c r="K1467"/>
  <c r="P1467" s="1"/>
  <c r="X1467"/>
  <c r="B1468"/>
  <c r="G1468" s="1"/>
  <c r="I1468"/>
  <c r="J1468"/>
  <c r="K1468"/>
  <c r="P1468" s="1"/>
  <c r="X1468"/>
  <c r="B1469"/>
  <c r="G1469" s="1"/>
  <c r="I1469"/>
  <c r="J1469"/>
  <c r="K1469"/>
  <c r="P1469" s="1"/>
  <c r="X1469"/>
  <c r="B1470"/>
  <c r="G1470" s="1"/>
  <c r="I1470"/>
  <c r="J1470"/>
  <c r="K1470"/>
  <c r="P1470" s="1"/>
  <c r="X1470"/>
  <c r="B1471"/>
  <c r="G1471" s="1"/>
  <c r="I1471"/>
  <c r="J1471"/>
  <c r="K1471"/>
  <c r="P1471" s="1"/>
  <c r="X1471"/>
  <c r="B1472"/>
  <c r="G1472" s="1"/>
  <c r="I1472"/>
  <c r="J1472"/>
  <c r="K1472"/>
  <c r="P1472" s="1"/>
  <c r="X1472"/>
  <c r="B1473"/>
  <c r="G1473" s="1"/>
  <c r="I1473"/>
  <c r="J1473"/>
  <c r="K1473"/>
  <c r="P1473" s="1"/>
  <c r="X1473"/>
  <c r="B1474"/>
  <c r="E1474" s="1"/>
  <c r="I1474"/>
  <c r="J1474"/>
  <c r="K1474"/>
  <c r="P1474" s="1"/>
  <c r="X1474"/>
  <c r="B1475"/>
  <c r="E1475" s="1"/>
  <c r="I1475"/>
  <c r="J1475"/>
  <c r="K1475"/>
  <c r="P1475" s="1"/>
  <c r="X1475"/>
  <c r="B1476"/>
  <c r="E1476" s="1"/>
  <c r="I1476"/>
  <c r="J1476"/>
  <c r="K1476"/>
  <c r="P1476" s="1"/>
  <c r="X1476"/>
  <c r="B1477"/>
  <c r="E1477" s="1"/>
  <c r="I1477"/>
  <c r="J1477"/>
  <c r="K1477"/>
  <c r="P1477" s="1"/>
  <c r="X1477"/>
  <c r="B1478"/>
  <c r="E1478" s="1"/>
  <c r="I1478"/>
  <c r="J1478"/>
  <c r="K1478"/>
  <c r="P1478" s="1"/>
  <c r="X1478"/>
  <c r="B1479"/>
  <c r="E1479" s="1"/>
  <c r="D1479"/>
  <c r="I1479"/>
  <c r="J1479"/>
  <c r="K1479"/>
  <c r="P1479" s="1"/>
  <c r="X1479"/>
  <c r="B1480"/>
  <c r="E1480" s="1"/>
  <c r="I1480"/>
  <c r="J1480"/>
  <c r="K1480"/>
  <c r="P1480" s="1"/>
  <c r="X1480"/>
  <c r="B1481"/>
  <c r="E1481" s="1"/>
  <c r="I1481"/>
  <c r="J1481"/>
  <c r="K1481"/>
  <c r="P1481" s="1"/>
  <c r="X1481"/>
  <c r="B1482"/>
  <c r="E1482" s="1"/>
  <c r="G1482"/>
  <c r="I1482"/>
  <c r="J1482"/>
  <c r="K1482"/>
  <c r="P1482" s="1"/>
  <c r="X1482"/>
  <c r="B1483"/>
  <c r="E1483" s="1"/>
  <c r="I1483"/>
  <c r="J1483"/>
  <c r="K1483"/>
  <c r="P1483" s="1"/>
  <c r="X1483"/>
  <c r="B1484"/>
  <c r="E1484" s="1"/>
  <c r="D1484"/>
  <c r="G1484"/>
  <c r="I1484"/>
  <c r="J1484"/>
  <c r="K1484"/>
  <c r="P1484" s="1"/>
  <c r="X1484"/>
  <c r="B1485"/>
  <c r="E1485" s="1"/>
  <c r="I1485"/>
  <c r="J1485"/>
  <c r="K1485"/>
  <c r="P1485" s="1"/>
  <c r="X1485"/>
  <c r="B1486"/>
  <c r="E1486" s="1"/>
  <c r="I1486"/>
  <c r="J1486"/>
  <c r="K1486"/>
  <c r="P1486" s="1"/>
  <c r="X1486"/>
  <c r="B1487"/>
  <c r="E1487" s="1"/>
  <c r="D1487"/>
  <c r="I1487"/>
  <c r="J1487"/>
  <c r="K1487"/>
  <c r="P1487" s="1"/>
  <c r="X1487"/>
  <c r="B1488"/>
  <c r="E1488" s="1"/>
  <c r="I1488"/>
  <c r="J1488"/>
  <c r="K1488"/>
  <c r="P1488" s="1"/>
  <c r="X1488"/>
  <c r="B1489"/>
  <c r="E1489" s="1"/>
  <c r="I1489"/>
  <c r="J1489"/>
  <c r="K1489"/>
  <c r="P1489" s="1"/>
  <c r="X1489"/>
  <c r="B1490"/>
  <c r="E1490" s="1"/>
  <c r="I1490"/>
  <c r="J1490"/>
  <c r="K1490"/>
  <c r="P1490" s="1"/>
  <c r="X1490"/>
  <c r="B1491"/>
  <c r="E1491" s="1"/>
  <c r="D1491"/>
  <c r="G1491"/>
  <c r="I1491"/>
  <c r="J1491"/>
  <c r="K1491"/>
  <c r="P1491" s="1"/>
  <c r="X1491"/>
  <c r="B1492"/>
  <c r="E1492" s="1"/>
  <c r="I1492"/>
  <c r="J1492"/>
  <c r="K1492"/>
  <c r="P1492" s="1"/>
  <c r="X1492"/>
  <c r="B1493"/>
  <c r="E1493" s="1"/>
  <c r="I1493"/>
  <c r="J1493"/>
  <c r="K1493"/>
  <c r="P1493" s="1"/>
  <c r="X1493"/>
  <c r="B1494"/>
  <c r="E1494" s="1"/>
  <c r="I1494"/>
  <c r="J1494"/>
  <c r="K1494"/>
  <c r="P1494" s="1"/>
  <c r="X1494"/>
  <c r="B1495"/>
  <c r="E1495" s="1"/>
  <c r="I1495"/>
  <c r="J1495"/>
  <c r="K1495"/>
  <c r="P1495" s="1"/>
  <c r="X1495"/>
  <c r="B1496"/>
  <c r="E1496" s="1"/>
  <c r="G1496"/>
  <c r="I1496"/>
  <c r="J1496"/>
  <c r="K1496"/>
  <c r="P1496" s="1"/>
  <c r="X1496"/>
  <c r="B1497"/>
  <c r="I1497"/>
  <c r="J1497"/>
  <c r="K1497"/>
  <c r="P1497" s="1"/>
  <c r="X1497"/>
  <c r="B1498"/>
  <c r="E1498" s="1"/>
  <c r="I1498"/>
  <c r="J1498"/>
  <c r="K1498"/>
  <c r="P1498" s="1"/>
  <c r="X1498"/>
  <c r="B1499"/>
  <c r="E1499" s="1"/>
  <c r="D1499"/>
  <c r="I1499"/>
  <c r="J1499"/>
  <c r="K1499"/>
  <c r="P1499" s="1"/>
  <c r="X1499"/>
  <c r="B1500"/>
  <c r="I1500"/>
  <c r="J1500"/>
  <c r="K1500"/>
  <c r="P1500" s="1"/>
  <c r="X1500"/>
  <c r="B1501"/>
  <c r="E1501" s="1"/>
  <c r="I1501"/>
  <c r="J1501"/>
  <c r="K1501"/>
  <c r="P1501" s="1"/>
  <c r="X1501"/>
  <c r="B1502"/>
  <c r="E1502" s="1"/>
  <c r="I1502"/>
  <c r="J1502"/>
  <c r="K1502"/>
  <c r="P1502" s="1"/>
  <c r="X1502"/>
  <c r="B1503"/>
  <c r="E1503" s="1"/>
  <c r="I1503"/>
  <c r="J1503"/>
  <c r="K1503"/>
  <c r="P1503" s="1"/>
  <c r="X1503"/>
  <c r="B1504"/>
  <c r="I1504"/>
  <c r="J1504"/>
  <c r="K1504"/>
  <c r="P1504" s="1"/>
  <c r="X1504"/>
  <c r="B1505"/>
  <c r="E1505" s="1"/>
  <c r="D1505"/>
  <c r="G1505"/>
  <c r="I1505"/>
  <c r="J1505"/>
  <c r="K1505"/>
  <c r="P1505" s="1"/>
  <c r="X1505"/>
  <c r="B1506"/>
  <c r="E1506" s="1"/>
  <c r="I1506"/>
  <c r="J1506"/>
  <c r="K1506"/>
  <c r="P1506" s="1"/>
  <c r="X1506"/>
  <c r="B1507"/>
  <c r="E1507" s="1"/>
  <c r="I1507"/>
  <c r="J1507"/>
  <c r="K1507"/>
  <c r="P1507" s="1"/>
  <c r="X1507"/>
  <c r="B1508"/>
  <c r="I1508"/>
  <c r="J1508"/>
  <c r="K1508"/>
  <c r="P1508" s="1"/>
  <c r="X1508"/>
  <c r="B1509"/>
  <c r="E1509" s="1"/>
  <c r="I1509"/>
  <c r="J1509"/>
  <c r="K1509"/>
  <c r="P1509" s="1"/>
  <c r="X1509"/>
  <c r="B1510"/>
  <c r="I1510"/>
  <c r="J1510"/>
  <c r="K1510"/>
  <c r="P1510" s="1"/>
  <c r="X1510"/>
  <c r="B1511"/>
  <c r="E1511" s="1"/>
  <c r="I1511"/>
  <c r="J1511"/>
  <c r="K1511"/>
  <c r="P1511" s="1"/>
  <c r="X1511"/>
  <c r="B1512"/>
  <c r="I1512"/>
  <c r="J1512"/>
  <c r="K1512"/>
  <c r="P1512" s="1"/>
  <c r="X1512"/>
  <c r="B1513"/>
  <c r="E1513" s="1"/>
  <c r="G1513"/>
  <c r="I1513"/>
  <c r="J1513"/>
  <c r="K1513"/>
  <c r="P1513" s="1"/>
  <c r="X1513"/>
  <c r="B1514"/>
  <c r="I1514"/>
  <c r="J1514"/>
  <c r="K1514"/>
  <c r="P1514" s="1"/>
  <c r="X1514"/>
  <c r="B1515"/>
  <c r="E1515" s="1"/>
  <c r="I1515"/>
  <c r="J1515"/>
  <c r="K1515"/>
  <c r="P1515" s="1"/>
  <c r="X1515"/>
  <c r="B1516"/>
  <c r="I1516"/>
  <c r="J1516"/>
  <c r="K1516"/>
  <c r="P1516" s="1"/>
  <c r="X1516"/>
  <c r="B1517"/>
  <c r="E1517" s="1"/>
  <c r="D1517"/>
  <c r="I1517"/>
  <c r="J1517"/>
  <c r="K1517"/>
  <c r="P1517" s="1"/>
  <c r="X1517"/>
  <c r="B1518"/>
  <c r="I1518"/>
  <c r="J1518"/>
  <c r="K1518"/>
  <c r="P1518" s="1"/>
  <c r="X1518"/>
  <c r="B1519"/>
  <c r="E1519" s="1"/>
  <c r="G1519"/>
  <c r="I1519"/>
  <c r="J1519"/>
  <c r="K1519"/>
  <c r="P1519" s="1"/>
  <c r="X1519"/>
  <c r="B1520"/>
  <c r="I1520"/>
  <c r="J1520"/>
  <c r="K1520"/>
  <c r="P1520" s="1"/>
  <c r="X1520"/>
  <c r="B1521"/>
  <c r="E1521" s="1"/>
  <c r="G1521"/>
  <c r="I1521"/>
  <c r="J1521"/>
  <c r="K1521"/>
  <c r="P1521" s="1"/>
  <c r="X1521"/>
  <c r="B1522"/>
  <c r="I1522"/>
  <c r="J1522"/>
  <c r="K1522"/>
  <c r="P1522" s="1"/>
  <c r="X1522"/>
  <c r="B1523"/>
  <c r="E1523" s="1"/>
  <c r="I1523"/>
  <c r="J1523"/>
  <c r="K1523"/>
  <c r="P1523" s="1"/>
  <c r="X1523"/>
  <c r="B1524"/>
  <c r="I1524"/>
  <c r="J1524"/>
  <c r="K1524"/>
  <c r="P1524" s="1"/>
  <c r="X1524"/>
  <c r="B1525"/>
  <c r="E1525" s="1"/>
  <c r="I1525"/>
  <c r="J1525"/>
  <c r="K1525"/>
  <c r="P1525" s="1"/>
  <c r="X1525"/>
  <c r="B1526"/>
  <c r="I1526"/>
  <c r="J1526"/>
  <c r="K1526"/>
  <c r="P1526" s="1"/>
  <c r="X1526"/>
  <c r="B1527"/>
  <c r="E1527" s="1"/>
  <c r="I1527"/>
  <c r="J1527"/>
  <c r="K1527"/>
  <c r="P1527" s="1"/>
  <c r="X1527"/>
  <c r="B1528"/>
  <c r="I1528"/>
  <c r="J1528"/>
  <c r="K1528"/>
  <c r="P1528" s="1"/>
  <c r="X1528"/>
  <c r="B1529"/>
  <c r="E1529" s="1"/>
  <c r="I1529"/>
  <c r="J1529"/>
  <c r="K1529"/>
  <c r="P1529" s="1"/>
  <c r="X1529"/>
  <c r="B1530"/>
  <c r="I1530"/>
  <c r="J1530"/>
  <c r="K1530"/>
  <c r="P1530" s="1"/>
  <c r="X1530"/>
  <c r="B1531"/>
  <c r="E1531" s="1"/>
  <c r="I1531"/>
  <c r="J1531"/>
  <c r="K1531"/>
  <c r="P1531" s="1"/>
  <c r="X1531"/>
  <c r="B1532"/>
  <c r="I1532"/>
  <c r="J1532"/>
  <c r="K1532"/>
  <c r="P1532" s="1"/>
  <c r="X1532"/>
  <c r="B1533"/>
  <c r="E1533" s="1"/>
  <c r="I1533"/>
  <c r="J1533"/>
  <c r="K1533"/>
  <c r="P1533" s="1"/>
  <c r="X1533"/>
  <c r="B1534"/>
  <c r="I1534"/>
  <c r="J1534"/>
  <c r="K1534"/>
  <c r="P1534" s="1"/>
  <c r="X1534"/>
  <c r="B1535"/>
  <c r="E1535" s="1"/>
  <c r="G1535"/>
  <c r="I1535"/>
  <c r="J1535"/>
  <c r="K1535"/>
  <c r="P1535" s="1"/>
  <c r="X1535"/>
  <c r="B1536"/>
  <c r="I1536"/>
  <c r="J1536"/>
  <c r="K1536"/>
  <c r="P1536" s="1"/>
  <c r="X1536"/>
  <c r="B1537"/>
  <c r="E1537" s="1"/>
  <c r="I1537"/>
  <c r="J1537"/>
  <c r="K1537"/>
  <c r="P1537" s="1"/>
  <c r="X1537"/>
  <c r="B1538"/>
  <c r="I1538"/>
  <c r="J1538"/>
  <c r="K1538"/>
  <c r="P1538" s="1"/>
  <c r="X1538"/>
  <c r="B1539"/>
  <c r="E1539" s="1"/>
  <c r="I1539"/>
  <c r="J1539"/>
  <c r="K1539"/>
  <c r="P1539" s="1"/>
  <c r="X1539"/>
  <c r="B1540"/>
  <c r="D1540" s="1"/>
  <c r="I1540"/>
  <c r="J1540"/>
  <c r="K1540"/>
  <c r="P1540" s="1"/>
  <c r="X1540"/>
  <c r="B1541"/>
  <c r="E1541" s="1"/>
  <c r="I1541"/>
  <c r="J1541"/>
  <c r="K1541"/>
  <c r="P1541" s="1"/>
  <c r="X1541"/>
  <c r="B1542"/>
  <c r="D1542" s="1"/>
  <c r="I1542"/>
  <c r="J1542"/>
  <c r="K1542"/>
  <c r="P1542" s="1"/>
  <c r="X1542"/>
  <c r="B1543"/>
  <c r="E1543" s="1"/>
  <c r="I1543"/>
  <c r="J1543"/>
  <c r="K1543"/>
  <c r="P1543" s="1"/>
  <c r="X1543"/>
  <c r="B1544"/>
  <c r="D1544" s="1"/>
  <c r="I1544"/>
  <c r="J1544"/>
  <c r="K1544"/>
  <c r="P1544" s="1"/>
  <c r="X1544"/>
  <c r="B1545"/>
  <c r="E1545" s="1"/>
  <c r="I1545"/>
  <c r="J1545"/>
  <c r="K1545"/>
  <c r="P1545" s="1"/>
  <c r="X1545"/>
  <c r="B1546"/>
  <c r="D1546" s="1"/>
  <c r="I1546"/>
  <c r="J1546"/>
  <c r="K1546"/>
  <c r="P1546" s="1"/>
  <c r="X1546"/>
  <c r="B1547"/>
  <c r="E1547" s="1"/>
  <c r="I1547"/>
  <c r="J1547"/>
  <c r="K1547"/>
  <c r="P1547" s="1"/>
  <c r="X1547"/>
  <c r="B1548"/>
  <c r="D1548" s="1"/>
  <c r="I1548"/>
  <c r="J1548"/>
  <c r="K1548"/>
  <c r="P1548" s="1"/>
  <c r="X1548"/>
  <c r="B1549"/>
  <c r="E1549" s="1"/>
  <c r="I1549"/>
  <c r="J1549"/>
  <c r="K1549"/>
  <c r="P1549" s="1"/>
  <c r="X1549"/>
  <c r="B1550"/>
  <c r="D1550" s="1"/>
  <c r="I1550"/>
  <c r="J1550"/>
  <c r="K1550"/>
  <c r="P1550" s="1"/>
  <c r="X1550"/>
  <c r="B1551"/>
  <c r="E1551" s="1"/>
  <c r="I1551"/>
  <c r="J1551"/>
  <c r="K1551"/>
  <c r="P1551" s="1"/>
  <c r="X1551"/>
  <c r="B1552"/>
  <c r="D1552" s="1"/>
  <c r="I1552"/>
  <c r="J1552"/>
  <c r="K1552"/>
  <c r="P1552" s="1"/>
  <c r="X1552"/>
  <c r="B1553"/>
  <c r="E1553" s="1"/>
  <c r="I1553"/>
  <c r="J1553"/>
  <c r="K1553"/>
  <c r="P1553" s="1"/>
  <c r="X1553"/>
  <c r="B1554"/>
  <c r="E1554" s="1"/>
  <c r="D1554"/>
  <c r="I1554"/>
  <c r="J1554"/>
  <c r="K1554"/>
  <c r="P1554" s="1"/>
  <c r="X1554"/>
  <c r="B1555"/>
  <c r="E1555" s="1"/>
  <c r="I1555"/>
  <c r="J1555"/>
  <c r="K1555"/>
  <c r="P1555" s="1"/>
  <c r="X1555"/>
  <c r="B1556"/>
  <c r="E1556" s="1"/>
  <c r="I1556"/>
  <c r="J1556"/>
  <c r="K1556"/>
  <c r="P1556" s="1"/>
  <c r="X1556"/>
  <c r="B1557"/>
  <c r="E1557" s="1"/>
  <c r="I1557"/>
  <c r="J1557"/>
  <c r="K1557"/>
  <c r="P1557" s="1"/>
  <c r="X1557"/>
  <c r="B1558"/>
  <c r="E1558" s="1"/>
  <c r="D1558"/>
  <c r="I1558"/>
  <c r="J1558"/>
  <c r="K1558"/>
  <c r="P1558" s="1"/>
  <c r="X1558"/>
  <c r="B1559"/>
  <c r="E1559" s="1"/>
  <c r="I1559"/>
  <c r="J1559"/>
  <c r="K1559"/>
  <c r="P1559" s="1"/>
  <c r="X1559"/>
  <c r="B1560"/>
  <c r="E1560" s="1"/>
  <c r="I1560"/>
  <c r="J1560"/>
  <c r="K1560"/>
  <c r="P1560" s="1"/>
  <c r="X1560"/>
  <c r="B1561"/>
  <c r="E1561" s="1"/>
  <c r="I1561"/>
  <c r="J1561"/>
  <c r="K1561"/>
  <c r="P1561" s="1"/>
  <c r="X1561"/>
  <c r="B1562"/>
  <c r="E1562" s="1"/>
  <c r="I1562"/>
  <c r="J1562"/>
  <c r="K1562"/>
  <c r="P1562" s="1"/>
  <c r="X1562"/>
  <c r="B1563"/>
  <c r="E1563" s="1"/>
  <c r="I1563"/>
  <c r="J1563"/>
  <c r="K1563"/>
  <c r="P1563" s="1"/>
  <c r="X1563"/>
  <c r="B1564"/>
  <c r="E1564" s="1"/>
  <c r="I1564"/>
  <c r="J1564"/>
  <c r="K1564"/>
  <c r="P1564" s="1"/>
  <c r="X1564"/>
  <c r="B1565"/>
  <c r="E1565" s="1"/>
  <c r="I1565"/>
  <c r="J1565"/>
  <c r="K1565"/>
  <c r="P1565" s="1"/>
  <c r="X1565"/>
  <c r="B1566"/>
  <c r="E1566" s="1"/>
  <c r="I1566"/>
  <c r="J1566"/>
  <c r="K1566"/>
  <c r="P1566" s="1"/>
  <c r="X1566"/>
  <c r="B1567"/>
  <c r="E1567" s="1"/>
  <c r="D1567"/>
  <c r="I1567"/>
  <c r="J1567"/>
  <c r="K1567"/>
  <c r="P1567" s="1"/>
  <c r="X1567"/>
  <c r="B1568"/>
  <c r="E1568" s="1"/>
  <c r="I1568"/>
  <c r="J1568"/>
  <c r="K1568"/>
  <c r="P1568" s="1"/>
  <c r="X1568"/>
  <c r="B1569"/>
  <c r="E1569" s="1"/>
  <c r="I1569"/>
  <c r="J1569"/>
  <c r="K1569"/>
  <c r="P1569" s="1"/>
  <c r="X1569"/>
  <c r="B1570"/>
  <c r="E1570" s="1"/>
  <c r="I1570"/>
  <c r="J1570"/>
  <c r="K1570"/>
  <c r="P1570" s="1"/>
  <c r="X1570"/>
  <c r="B1571"/>
  <c r="E1571" s="1"/>
  <c r="D1571"/>
  <c r="I1571"/>
  <c r="J1571"/>
  <c r="K1571"/>
  <c r="P1571" s="1"/>
  <c r="X1571"/>
  <c r="B1572"/>
  <c r="E1572" s="1"/>
  <c r="I1572"/>
  <c r="J1572"/>
  <c r="K1572"/>
  <c r="P1572" s="1"/>
  <c r="X1572"/>
  <c r="B1573"/>
  <c r="E1573" s="1"/>
  <c r="I1573"/>
  <c r="J1573"/>
  <c r="K1573"/>
  <c r="P1573" s="1"/>
  <c r="X1573"/>
  <c r="B1574"/>
  <c r="E1574" s="1"/>
  <c r="G1574"/>
  <c r="I1574"/>
  <c r="J1574"/>
  <c r="K1574"/>
  <c r="P1574" s="1"/>
  <c r="X1574"/>
  <c r="B1575"/>
  <c r="E1575" s="1"/>
  <c r="I1575"/>
  <c r="J1575"/>
  <c r="K1575"/>
  <c r="P1575" s="1"/>
  <c r="X1575"/>
  <c r="B1576"/>
  <c r="E1576" s="1"/>
  <c r="I1576"/>
  <c r="J1576"/>
  <c r="K1576"/>
  <c r="P1576" s="1"/>
  <c r="X1576"/>
  <c r="B1577"/>
  <c r="E1577" s="1"/>
  <c r="I1577"/>
  <c r="J1577"/>
  <c r="K1577"/>
  <c r="P1577" s="1"/>
  <c r="X1577"/>
  <c r="B1578"/>
  <c r="E1578" s="1"/>
  <c r="I1578"/>
  <c r="J1578"/>
  <c r="K1578"/>
  <c r="P1578" s="1"/>
  <c r="X1578"/>
  <c r="B1579"/>
  <c r="E1579" s="1"/>
  <c r="I1579"/>
  <c r="J1579"/>
  <c r="K1579"/>
  <c r="P1579" s="1"/>
  <c r="X1579"/>
  <c r="B1580"/>
  <c r="E1580" s="1"/>
  <c r="I1580"/>
  <c r="J1580"/>
  <c r="K1580"/>
  <c r="P1580" s="1"/>
  <c r="X1580"/>
  <c r="B1581"/>
  <c r="E1581" s="1"/>
  <c r="I1581"/>
  <c r="J1581"/>
  <c r="K1581"/>
  <c r="P1581" s="1"/>
  <c r="X1581"/>
  <c r="B1582"/>
  <c r="E1582" s="1"/>
  <c r="D1582"/>
  <c r="G1582"/>
  <c r="I1582"/>
  <c r="J1582"/>
  <c r="K1582"/>
  <c r="P1582" s="1"/>
  <c r="X1582"/>
  <c r="B1583"/>
  <c r="E1583" s="1"/>
  <c r="I1583"/>
  <c r="J1583"/>
  <c r="K1583"/>
  <c r="P1583" s="1"/>
  <c r="X1583"/>
  <c r="B1584"/>
  <c r="E1584" s="1"/>
  <c r="I1584"/>
  <c r="J1584"/>
  <c r="K1584"/>
  <c r="P1584" s="1"/>
  <c r="X1584"/>
  <c r="B1585"/>
  <c r="E1585" s="1"/>
  <c r="I1585"/>
  <c r="J1585"/>
  <c r="K1585"/>
  <c r="P1585" s="1"/>
  <c r="X1585"/>
  <c r="B1586"/>
  <c r="E1586" s="1"/>
  <c r="I1586"/>
  <c r="J1586"/>
  <c r="K1586"/>
  <c r="P1586" s="1"/>
  <c r="X1586"/>
  <c r="B1587"/>
  <c r="E1587" s="1"/>
  <c r="I1587"/>
  <c r="J1587"/>
  <c r="K1587"/>
  <c r="P1587" s="1"/>
  <c r="X1587"/>
  <c r="B1588"/>
  <c r="E1588" s="1"/>
  <c r="I1588"/>
  <c r="J1588"/>
  <c r="K1588"/>
  <c r="P1588" s="1"/>
  <c r="X1588"/>
  <c r="B1589"/>
  <c r="E1589" s="1"/>
  <c r="I1589"/>
  <c r="J1589"/>
  <c r="K1589"/>
  <c r="P1589" s="1"/>
  <c r="X1589"/>
  <c r="B1590"/>
  <c r="E1590" s="1"/>
  <c r="D1590"/>
  <c r="G1590"/>
  <c r="I1590"/>
  <c r="J1590"/>
  <c r="K1590"/>
  <c r="P1590" s="1"/>
  <c r="X1590"/>
  <c r="B1591"/>
  <c r="E1591" s="1"/>
  <c r="I1591"/>
  <c r="J1591"/>
  <c r="K1591"/>
  <c r="P1591" s="1"/>
  <c r="X1591"/>
  <c r="B1592"/>
  <c r="E1592" s="1"/>
  <c r="I1592"/>
  <c r="J1592"/>
  <c r="K1592"/>
  <c r="P1592" s="1"/>
  <c r="X1592"/>
  <c r="B1593"/>
  <c r="E1593" s="1"/>
  <c r="I1593"/>
  <c r="J1593"/>
  <c r="K1593"/>
  <c r="P1593" s="1"/>
  <c r="X1593"/>
  <c r="B1594"/>
  <c r="E1594" s="1"/>
  <c r="I1594"/>
  <c r="J1594"/>
  <c r="K1594"/>
  <c r="P1594" s="1"/>
  <c r="X1594"/>
  <c r="B1595"/>
  <c r="E1595" s="1"/>
  <c r="D1595"/>
  <c r="I1595"/>
  <c r="J1595"/>
  <c r="K1595"/>
  <c r="P1595" s="1"/>
  <c r="X1595"/>
  <c r="B1596"/>
  <c r="E1596" s="1"/>
  <c r="I1596"/>
  <c r="J1596"/>
  <c r="K1596"/>
  <c r="P1596" s="1"/>
  <c r="X1596"/>
  <c r="B1597"/>
  <c r="E1597" s="1"/>
  <c r="I1597"/>
  <c r="J1597"/>
  <c r="K1597"/>
  <c r="P1597" s="1"/>
  <c r="X1597"/>
  <c r="B1598"/>
  <c r="E1598" s="1"/>
  <c r="I1598"/>
  <c r="J1598"/>
  <c r="K1598"/>
  <c r="P1598" s="1"/>
  <c r="X1598"/>
  <c r="B1599"/>
  <c r="E1599" s="1"/>
  <c r="D1599"/>
  <c r="I1599"/>
  <c r="J1599"/>
  <c r="K1599"/>
  <c r="P1599" s="1"/>
  <c r="X1599"/>
  <c r="B1600"/>
  <c r="E1600" s="1"/>
  <c r="I1600"/>
  <c r="J1600"/>
  <c r="K1600"/>
  <c r="P1600" s="1"/>
  <c r="X1600"/>
  <c r="B1601"/>
  <c r="E1601" s="1"/>
  <c r="I1601"/>
  <c r="J1601"/>
  <c r="K1601"/>
  <c r="P1601" s="1"/>
  <c r="X1601"/>
  <c r="B1602"/>
  <c r="E1602" s="1"/>
  <c r="I1602"/>
  <c r="J1602"/>
  <c r="K1602"/>
  <c r="P1602" s="1"/>
  <c r="X1602"/>
  <c r="B1603"/>
  <c r="E1603" s="1"/>
  <c r="D1603"/>
  <c r="G1603"/>
  <c r="I1603"/>
  <c r="J1603"/>
  <c r="K1603"/>
  <c r="P1603" s="1"/>
  <c r="X1603"/>
  <c r="B1604"/>
  <c r="E1604" s="1"/>
  <c r="I1604"/>
  <c r="J1604"/>
  <c r="K1604"/>
  <c r="P1604" s="1"/>
  <c r="X1604"/>
  <c r="B1605"/>
  <c r="E1605" s="1"/>
  <c r="I1605"/>
  <c r="J1605"/>
  <c r="K1605"/>
  <c r="P1605" s="1"/>
  <c r="X1605"/>
  <c r="B1606"/>
  <c r="E1606" s="1"/>
  <c r="D1606"/>
  <c r="I1606"/>
  <c r="J1606"/>
  <c r="K1606"/>
  <c r="P1606" s="1"/>
  <c r="X1606"/>
  <c r="B1607"/>
  <c r="E1607" s="1"/>
  <c r="D1607"/>
  <c r="G1607"/>
  <c r="I1607"/>
  <c r="J1607"/>
  <c r="K1607"/>
  <c r="P1607" s="1"/>
  <c r="X1607"/>
  <c r="B1608"/>
  <c r="E1608" s="1"/>
  <c r="I1608"/>
  <c r="J1608"/>
  <c r="K1608"/>
  <c r="P1608" s="1"/>
  <c r="X1608"/>
  <c r="B1609"/>
  <c r="E1609" s="1"/>
  <c r="I1609"/>
  <c r="J1609"/>
  <c r="K1609"/>
  <c r="P1609" s="1"/>
  <c r="X1609"/>
  <c r="B1610"/>
  <c r="E1610" s="1"/>
  <c r="D1610"/>
  <c r="I1610"/>
  <c r="J1610"/>
  <c r="K1610"/>
  <c r="P1610" s="1"/>
  <c r="X1610"/>
  <c r="B1611"/>
  <c r="E1611" s="1"/>
  <c r="I1611"/>
  <c r="J1611"/>
  <c r="K1611"/>
  <c r="P1611" s="1"/>
  <c r="X1611"/>
  <c r="B1612"/>
  <c r="E1612" s="1"/>
  <c r="I1612"/>
  <c r="J1612"/>
  <c r="K1612"/>
  <c r="P1612" s="1"/>
  <c r="X1612"/>
  <c r="B1613"/>
  <c r="E1613" s="1"/>
  <c r="I1613"/>
  <c r="J1613"/>
  <c r="K1613"/>
  <c r="P1613" s="1"/>
  <c r="X1613"/>
  <c r="B1614"/>
  <c r="E1614" s="1"/>
  <c r="D1614"/>
  <c r="I1614"/>
  <c r="J1614"/>
  <c r="K1614"/>
  <c r="P1614" s="1"/>
  <c r="X1614"/>
  <c r="B1615"/>
  <c r="E1615" s="1"/>
  <c r="D1615"/>
  <c r="I1615"/>
  <c r="J1615"/>
  <c r="K1615"/>
  <c r="P1615" s="1"/>
  <c r="X1615"/>
  <c r="B1616"/>
  <c r="E1616" s="1"/>
  <c r="I1616"/>
  <c r="J1616"/>
  <c r="K1616"/>
  <c r="P1616" s="1"/>
  <c r="X1616"/>
  <c r="B1617"/>
  <c r="E1617" s="1"/>
  <c r="I1617"/>
  <c r="J1617"/>
  <c r="K1617"/>
  <c r="P1617" s="1"/>
  <c r="X1617"/>
  <c r="B1618"/>
  <c r="E1618" s="1"/>
  <c r="I1618"/>
  <c r="J1618"/>
  <c r="K1618"/>
  <c r="P1618" s="1"/>
  <c r="X1618"/>
  <c r="B1619"/>
  <c r="E1619" s="1"/>
  <c r="D1619"/>
  <c r="I1619"/>
  <c r="J1619"/>
  <c r="K1619"/>
  <c r="P1619" s="1"/>
  <c r="X1619"/>
  <c r="B1620"/>
  <c r="E1620" s="1"/>
  <c r="I1620"/>
  <c r="J1620"/>
  <c r="K1620"/>
  <c r="P1620" s="1"/>
  <c r="X1620"/>
  <c r="B1621"/>
  <c r="E1621" s="1"/>
  <c r="I1621"/>
  <c r="J1621"/>
  <c r="K1621"/>
  <c r="P1621" s="1"/>
  <c r="X1621"/>
  <c r="B1622"/>
  <c r="E1622" s="1"/>
  <c r="D1622"/>
  <c r="G1622"/>
  <c r="I1622"/>
  <c r="J1622"/>
  <c r="K1622"/>
  <c r="P1622" s="1"/>
  <c r="X1622"/>
  <c r="B1623"/>
  <c r="E1623" s="1"/>
  <c r="I1623"/>
  <c r="J1623"/>
  <c r="K1623"/>
  <c r="P1623" s="1"/>
  <c r="X1623"/>
  <c r="B1624"/>
  <c r="E1624" s="1"/>
  <c r="I1624"/>
  <c r="J1624"/>
  <c r="K1624"/>
  <c r="P1624" s="1"/>
  <c r="X1624"/>
  <c r="B1625"/>
  <c r="E1625" s="1"/>
  <c r="I1625"/>
  <c r="J1625"/>
  <c r="K1625"/>
  <c r="P1625" s="1"/>
  <c r="X1625"/>
  <c r="B1626"/>
  <c r="E1626" s="1"/>
  <c r="I1626"/>
  <c r="J1626"/>
  <c r="K1626"/>
  <c r="P1626" s="1"/>
  <c r="X1626"/>
  <c r="B1627"/>
  <c r="E1627" s="1"/>
  <c r="I1627"/>
  <c r="J1627"/>
  <c r="K1627"/>
  <c r="P1627" s="1"/>
  <c r="X1627"/>
  <c r="B1628"/>
  <c r="E1628" s="1"/>
  <c r="I1628"/>
  <c r="J1628"/>
  <c r="K1628"/>
  <c r="P1628" s="1"/>
  <c r="X1628"/>
  <c r="B1629"/>
  <c r="E1629" s="1"/>
  <c r="I1629"/>
  <c r="J1629"/>
  <c r="K1629"/>
  <c r="P1629" s="1"/>
  <c r="X1629"/>
  <c r="B1630"/>
  <c r="E1630" s="1"/>
  <c r="I1630"/>
  <c r="J1630"/>
  <c r="K1630"/>
  <c r="P1630" s="1"/>
  <c r="X1630"/>
  <c r="B1631"/>
  <c r="E1631" s="1"/>
  <c r="I1631"/>
  <c r="J1631"/>
  <c r="K1631"/>
  <c r="P1631" s="1"/>
  <c r="X1631"/>
  <c r="B1632"/>
  <c r="E1632" s="1"/>
  <c r="I1632"/>
  <c r="J1632"/>
  <c r="K1632"/>
  <c r="P1632" s="1"/>
  <c r="X1632"/>
  <c r="B1633"/>
  <c r="E1633" s="1"/>
  <c r="I1633"/>
  <c r="J1633"/>
  <c r="K1633"/>
  <c r="P1633" s="1"/>
  <c r="X1633"/>
  <c r="B1634"/>
  <c r="E1634" s="1"/>
  <c r="I1634"/>
  <c r="J1634"/>
  <c r="K1634"/>
  <c r="P1634" s="1"/>
  <c r="X1634"/>
  <c r="B1635"/>
  <c r="E1635" s="1"/>
  <c r="I1635"/>
  <c r="J1635"/>
  <c r="K1635"/>
  <c r="P1635" s="1"/>
  <c r="X1635"/>
  <c r="B1636"/>
  <c r="E1636" s="1"/>
  <c r="I1636"/>
  <c r="J1636"/>
  <c r="K1636"/>
  <c r="P1636" s="1"/>
  <c r="X1636"/>
  <c r="B1637"/>
  <c r="E1637" s="1"/>
  <c r="I1637"/>
  <c r="J1637"/>
  <c r="K1637"/>
  <c r="P1637" s="1"/>
  <c r="X1637"/>
  <c r="B1638"/>
  <c r="E1638" s="1"/>
  <c r="D1638"/>
  <c r="G1638"/>
  <c r="I1638"/>
  <c r="J1638"/>
  <c r="K1638"/>
  <c r="P1638" s="1"/>
  <c r="X1638"/>
  <c r="B1639"/>
  <c r="E1639" s="1"/>
  <c r="I1639"/>
  <c r="J1639"/>
  <c r="K1639"/>
  <c r="P1639" s="1"/>
  <c r="X1639"/>
  <c r="B1640"/>
  <c r="E1640" s="1"/>
  <c r="I1640"/>
  <c r="J1640"/>
  <c r="K1640"/>
  <c r="P1640" s="1"/>
  <c r="X1640"/>
  <c r="B1641"/>
  <c r="E1641" s="1"/>
  <c r="I1641"/>
  <c r="J1641"/>
  <c r="K1641"/>
  <c r="P1641" s="1"/>
  <c r="X1641"/>
  <c r="B1642"/>
  <c r="E1642" s="1"/>
  <c r="I1642"/>
  <c r="J1642"/>
  <c r="K1642"/>
  <c r="P1642" s="1"/>
  <c r="X1642"/>
  <c r="B1643"/>
  <c r="E1643" s="1"/>
  <c r="I1643"/>
  <c r="J1643"/>
  <c r="K1643"/>
  <c r="P1643" s="1"/>
  <c r="X1643"/>
  <c r="B1644"/>
  <c r="E1644" s="1"/>
  <c r="I1644"/>
  <c r="J1644"/>
  <c r="K1644"/>
  <c r="P1644" s="1"/>
  <c r="X1644"/>
  <c r="B1645"/>
  <c r="E1645" s="1"/>
  <c r="I1645"/>
  <c r="J1645"/>
  <c r="K1645"/>
  <c r="P1645" s="1"/>
  <c r="X1645"/>
  <c r="B1646"/>
  <c r="E1646" s="1"/>
  <c r="I1646"/>
  <c r="J1646"/>
  <c r="K1646"/>
  <c r="P1646" s="1"/>
  <c r="X1646"/>
  <c r="B1647"/>
  <c r="E1647" s="1"/>
  <c r="I1647"/>
  <c r="J1647"/>
  <c r="K1647"/>
  <c r="P1647" s="1"/>
  <c r="X1647"/>
  <c r="B1648"/>
  <c r="E1648" s="1"/>
  <c r="I1648"/>
  <c r="J1648"/>
  <c r="K1648"/>
  <c r="P1648" s="1"/>
  <c r="X1648"/>
  <c r="B1649"/>
  <c r="E1649" s="1"/>
  <c r="I1649"/>
  <c r="J1649"/>
  <c r="K1649"/>
  <c r="P1649" s="1"/>
  <c r="X1649"/>
  <c r="B1650"/>
  <c r="E1650" s="1"/>
  <c r="I1650"/>
  <c r="J1650"/>
  <c r="K1650"/>
  <c r="P1650" s="1"/>
  <c r="X1650"/>
  <c r="B1651"/>
  <c r="E1651" s="1"/>
  <c r="I1651"/>
  <c r="J1651"/>
  <c r="K1651"/>
  <c r="P1651" s="1"/>
  <c r="X1651"/>
  <c r="B1652"/>
  <c r="E1652" s="1"/>
  <c r="I1652"/>
  <c r="J1652"/>
  <c r="K1652"/>
  <c r="P1652" s="1"/>
  <c r="X1652"/>
  <c r="B1653"/>
  <c r="E1653" s="1"/>
  <c r="I1653"/>
  <c r="J1653"/>
  <c r="K1653"/>
  <c r="P1653" s="1"/>
  <c r="X1653"/>
  <c r="B1654"/>
  <c r="E1654" s="1"/>
  <c r="D1654"/>
  <c r="G1654"/>
  <c r="I1654"/>
  <c r="J1654"/>
  <c r="K1654"/>
  <c r="P1654" s="1"/>
  <c r="X1654"/>
  <c r="B1655"/>
  <c r="E1655" s="1"/>
  <c r="I1655"/>
  <c r="J1655"/>
  <c r="K1655"/>
  <c r="P1655" s="1"/>
  <c r="X1655"/>
  <c r="B1656"/>
  <c r="E1656" s="1"/>
  <c r="I1656"/>
  <c r="J1656"/>
  <c r="K1656"/>
  <c r="P1656" s="1"/>
  <c r="X1656"/>
  <c r="B1657"/>
  <c r="E1657" s="1"/>
  <c r="I1657"/>
  <c r="J1657"/>
  <c r="K1657"/>
  <c r="P1657" s="1"/>
  <c r="X1657"/>
  <c r="B1658"/>
  <c r="E1658" s="1"/>
  <c r="I1658"/>
  <c r="J1658"/>
  <c r="K1658"/>
  <c r="P1658" s="1"/>
  <c r="X1658"/>
  <c r="B1659"/>
  <c r="E1659" s="1"/>
  <c r="I1659"/>
  <c r="J1659"/>
  <c r="K1659"/>
  <c r="P1659" s="1"/>
  <c r="X1659"/>
  <c r="B1660"/>
  <c r="E1660" s="1"/>
  <c r="I1660"/>
  <c r="J1660"/>
  <c r="K1660"/>
  <c r="P1660" s="1"/>
  <c r="X1660"/>
  <c r="B1661"/>
  <c r="E1661" s="1"/>
  <c r="I1661"/>
  <c r="J1661"/>
  <c r="K1661"/>
  <c r="P1661" s="1"/>
  <c r="X1661"/>
  <c r="B1662"/>
  <c r="I1662"/>
  <c r="J1662"/>
  <c r="K1662"/>
  <c r="P1662" s="1"/>
  <c r="X1662"/>
  <c r="B1663"/>
  <c r="I1663"/>
  <c r="J1663"/>
  <c r="K1663"/>
  <c r="P1663" s="1"/>
  <c r="X1663"/>
  <c r="B1664"/>
  <c r="I1664"/>
  <c r="J1664"/>
  <c r="K1664"/>
  <c r="P1664" s="1"/>
  <c r="X1664"/>
  <c r="B1665"/>
  <c r="I1665"/>
  <c r="J1665"/>
  <c r="K1665"/>
  <c r="P1665" s="1"/>
  <c r="X1665"/>
  <c r="B1666"/>
  <c r="I1666"/>
  <c r="J1666"/>
  <c r="K1666"/>
  <c r="P1666" s="1"/>
  <c r="X1666"/>
  <c r="B1667"/>
  <c r="I1667"/>
  <c r="J1667"/>
  <c r="K1667"/>
  <c r="P1667" s="1"/>
  <c r="X1667"/>
  <c r="B1668"/>
  <c r="I1668"/>
  <c r="J1668"/>
  <c r="K1668"/>
  <c r="P1668" s="1"/>
  <c r="X1668"/>
  <c r="B1669"/>
  <c r="I1669"/>
  <c r="J1669"/>
  <c r="K1669"/>
  <c r="P1669" s="1"/>
  <c r="X1669"/>
  <c r="B1670"/>
  <c r="I1670"/>
  <c r="J1670"/>
  <c r="K1670"/>
  <c r="P1670" s="1"/>
  <c r="X1670"/>
  <c r="B1671"/>
  <c r="G1671"/>
  <c r="I1671"/>
  <c r="J1671"/>
  <c r="K1671"/>
  <c r="P1671" s="1"/>
  <c r="X1671"/>
  <c r="B1672"/>
  <c r="G1672" s="1"/>
  <c r="I1672"/>
  <c r="J1672"/>
  <c r="K1672"/>
  <c r="P1672" s="1"/>
  <c r="X1672"/>
  <c r="B1673"/>
  <c r="G1673" s="1"/>
  <c r="I1673"/>
  <c r="J1673"/>
  <c r="K1673"/>
  <c r="P1673" s="1"/>
  <c r="X1673"/>
  <c r="B1674"/>
  <c r="G1674" s="1"/>
  <c r="I1674"/>
  <c r="J1674"/>
  <c r="K1674"/>
  <c r="P1674" s="1"/>
  <c r="X1674"/>
  <c r="B1675"/>
  <c r="G1675" s="1"/>
  <c r="I1675"/>
  <c r="J1675"/>
  <c r="K1675"/>
  <c r="P1675" s="1"/>
  <c r="X1675"/>
  <c r="B1676"/>
  <c r="G1676" s="1"/>
  <c r="I1676"/>
  <c r="J1676"/>
  <c r="K1676"/>
  <c r="P1676" s="1"/>
  <c r="X1676"/>
  <c r="B1677"/>
  <c r="G1677" s="1"/>
  <c r="I1677"/>
  <c r="J1677"/>
  <c r="K1677"/>
  <c r="P1677" s="1"/>
  <c r="X1677"/>
  <c r="B1678"/>
  <c r="G1678" s="1"/>
  <c r="I1678"/>
  <c r="J1678"/>
  <c r="K1678"/>
  <c r="P1678" s="1"/>
  <c r="X1678"/>
  <c r="B1679"/>
  <c r="G1679"/>
  <c r="I1679"/>
  <c r="J1679"/>
  <c r="K1679"/>
  <c r="P1679" s="1"/>
  <c r="X1679"/>
  <c r="B1680"/>
  <c r="G1680" s="1"/>
  <c r="I1680"/>
  <c r="J1680"/>
  <c r="K1680"/>
  <c r="P1680" s="1"/>
  <c r="X1680"/>
  <c r="B1681"/>
  <c r="G1681" s="1"/>
  <c r="I1681"/>
  <c r="J1681"/>
  <c r="K1681"/>
  <c r="P1681" s="1"/>
  <c r="X1681"/>
  <c r="B1682"/>
  <c r="G1682" s="1"/>
  <c r="I1682"/>
  <c r="J1682"/>
  <c r="K1682"/>
  <c r="P1682" s="1"/>
  <c r="X1682"/>
  <c r="B1683"/>
  <c r="G1683"/>
  <c r="I1683"/>
  <c r="J1683"/>
  <c r="K1683"/>
  <c r="P1683" s="1"/>
  <c r="X1683"/>
  <c r="B1684"/>
  <c r="G1684" s="1"/>
  <c r="I1684"/>
  <c r="J1684"/>
  <c r="K1684"/>
  <c r="P1684" s="1"/>
  <c r="X1684"/>
  <c r="B1685"/>
  <c r="G1685" s="1"/>
  <c r="I1685"/>
  <c r="J1685"/>
  <c r="K1685"/>
  <c r="P1685" s="1"/>
  <c r="X1685"/>
  <c r="B1686"/>
  <c r="G1686" s="1"/>
  <c r="I1686"/>
  <c r="J1686"/>
  <c r="K1686"/>
  <c r="P1686" s="1"/>
  <c r="X1686"/>
  <c r="B1687"/>
  <c r="G1687" s="1"/>
  <c r="I1687"/>
  <c r="J1687"/>
  <c r="K1687"/>
  <c r="P1687" s="1"/>
  <c r="X1687"/>
  <c r="B1688"/>
  <c r="G1688" s="1"/>
  <c r="I1688"/>
  <c r="J1688"/>
  <c r="K1688"/>
  <c r="P1688" s="1"/>
  <c r="X1688"/>
  <c r="B1689"/>
  <c r="G1689" s="1"/>
  <c r="I1689"/>
  <c r="J1689"/>
  <c r="K1689"/>
  <c r="P1689" s="1"/>
  <c r="X1689"/>
  <c r="B1690"/>
  <c r="G1690" s="1"/>
  <c r="I1690"/>
  <c r="J1690"/>
  <c r="K1690"/>
  <c r="P1690" s="1"/>
  <c r="X1690"/>
  <c r="B1691"/>
  <c r="G1691" s="1"/>
  <c r="I1691"/>
  <c r="J1691"/>
  <c r="K1691"/>
  <c r="P1691" s="1"/>
  <c r="X1691"/>
  <c r="B1692"/>
  <c r="G1692" s="1"/>
  <c r="I1692"/>
  <c r="J1692"/>
  <c r="K1692"/>
  <c r="P1692" s="1"/>
  <c r="X1692"/>
  <c r="B1693"/>
  <c r="G1693" s="1"/>
  <c r="I1693"/>
  <c r="J1693"/>
  <c r="K1693"/>
  <c r="P1693" s="1"/>
  <c r="X1693"/>
  <c r="B1694"/>
  <c r="G1694" s="1"/>
  <c r="I1694"/>
  <c r="J1694"/>
  <c r="K1694"/>
  <c r="P1694" s="1"/>
  <c r="X1694"/>
  <c r="B1695"/>
  <c r="G1695" s="1"/>
  <c r="I1695"/>
  <c r="J1695"/>
  <c r="K1695"/>
  <c r="P1695" s="1"/>
  <c r="X1695"/>
  <c r="B1696"/>
  <c r="G1696" s="1"/>
  <c r="I1696"/>
  <c r="J1696"/>
  <c r="K1696"/>
  <c r="P1696" s="1"/>
  <c r="X1696"/>
  <c r="B1697"/>
  <c r="G1697" s="1"/>
  <c r="I1697"/>
  <c r="J1697"/>
  <c r="K1697"/>
  <c r="P1697" s="1"/>
  <c r="X1697"/>
  <c r="B1698"/>
  <c r="G1698" s="1"/>
  <c r="I1698"/>
  <c r="J1698"/>
  <c r="K1698"/>
  <c r="P1698" s="1"/>
  <c r="X1698"/>
  <c r="B1699"/>
  <c r="G1699" s="1"/>
  <c r="I1699"/>
  <c r="J1699"/>
  <c r="K1699"/>
  <c r="P1699" s="1"/>
  <c r="X1699"/>
  <c r="B1700"/>
  <c r="G1700" s="1"/>
  <c r="I1700"/>
  <c r="J1700"/>
  <c r="K1700"/>
  <c r="P1700" s="1"/>
  <c r="X1700"/>
  <c r="B1701"/>
  <c r="G1701" s="1"/>
  <c r="I1701"/>
  <c r="J1701"/>
  <c r="K1701"/>
  <c r="P1701" s="1"/>
  <c r="X1701"/>
  <c r="B1702"/>
  <c r="G1702" s="1"/>
  <c r="I1702"/>
  <c r="J1702"/>
  <c r="K1702"/>
  <c r="P1702" s="1"/>
  <c r="X1702"/>
  <c r="B1703"/>
  <c r="G1703" s="1"/>
  <c r="I1703"/>
  <c r="J1703"/>
  <c r="K1703"/>
  <c r="P1703" s="1"/>
  <c r="X1703"/>
  <c r="B1704"/>
  <c r="G1704" s="1"/>
  <c r="I1704"/>
  <c r="J1704"/>
  <c r="K1704"/>
  <c r="P1704" s="1"/>
  <c r="X1704"/>
  <c r="B1705"/>
  <c r="G1705" s="1"/>
  <c r="I1705"/>
  <c r="J1705"/>
  <c r="K1705"/>
  <c r="P1705" s="1"/>
  <c r="X1705"/>
  <c r="B1706"/>
  <c r="D1706" s="1"/>
  <c r="I1706"/>
  <c r="J1706"/>
  <c r="K1706"/>
  <c r="P1706" s="1"/>
  <c r="X1706"/>
  <c r="B1707"/>
  <c r="D1707" s="1"/>
  <c r="I1707"/>
  <c r="J1707"/>
  <c r="K1707"/>
  <c r="P1707" s="1"/>
  <c r="X1707"/>
  <c r="B1708"/>
  <c r="D1708" s="1"/>
  <c r="I1708"/>
  <c r="J1708"/>
  <c r="K1708"/>
  <c r="P1708" s="1"/>
  <c r="X1708"/>
  <c r="B1709"/>
  <c r="D1709" s="1"/>
  <c r="G1709"/>
  <c r="I1709"/>
  <c r="J1709"/>
  <c r="K1709"/>
  <c r="P1709" s="1"/>
  <c r="X1709"/>
  <c r="B1710"/>
  <c r="D1710" s="1"/>
  <c r="I1710"/>
  <c r="J1710"/>
  <c r="K1710"/>
  <c r="P1710" s="1"/>
  <c r="X1710"/>
  <c r="B1711"/>
  <c r="D1711" s="1"/>
  <c r="I1711"/>
  <c r="J1711"/>
  <c r="K1711"/>
  <c r="P1711" s="1"/>
  <c r="X1711"/>
  <c r="B1712"/>
  <c r="D1712" s="1"/>
  <c r="I1712"/>
  <c r="J1712"/>
  <c r="K1712"/>
  <c r="P1712" s="1"/>
  <c r="X1712"/>
  <c r="B1713"/>
  <c r="D1713" s="1"/>
  <c r="I1713"/>
  <c r="J1713"/>
  <c r="K1713"/>
  <c r="P1713" s="1"/>
  <c r="X1713"/>
  <c r="B1714"/>
  <c r="D1714" s="1"/>
  <c r="I1714"/>
  <c r="J1714"/>
  <c r="K1714"/>
  <c r="P1714" s="1"/>
  <c r="X1714"/>
  <c r="B1715"/>
  <c r="D1715" s="1"/>
  <c r="I1715"/>
  <c r="J1715"/>
  <c r="K1715"/>
  <c r="P1715" s="1"/>
  <c r="X1715"/>
  <c r="B1716"/>
  <c r="D1716" s="1"/>
  <c r="I1716"/>
  <c r="J1716"/>
  <c r="K1716"/>
  <c r="P1716" s="1"/>
  <c r="X1716"/>
  <c r="B1717"/>
  <c r="D1717" s="1"/>
  <c r="I1717"/>
  <c r="J1717"/>
  <c r="K1717"/>
  <c r="P1717" s="1"/>
  <c r="X1717"/>
  <c r="B1718"/>
  <c r="D1718" s="1"/>
  <c r="I1718"/>
  <c r="J1718"/>
  <c r="K1718"/>
  <c r="P1718" s="1"/>
  <c r="X1718"/>
  <c r="B1719"/>
  <c r="D1719" s="1"/>
  <c r="I1719"/>
  <c r="J1719"/>
  <c r="K1719"/>
  <c r="P1719" s="1"/>
  <c r="X1719"/>
  <c r="B1720"/>
  <c r="D1720" s="1"/>
  <c r="I1720"/>
  <c r="J1720"/>
  <c r="K1720"/>
  <c r="P1720" s="1"/>
  <c r="X1720"/>
  <c r="B1721"/>
  <c r="D1721" s="1"/>
  <c r="I1721"/>
  <c r="J1721"/>
  <c r="K1721"/>
  <c r="P1721" s="1"/>
  <c r="X1721"/>
  <c r="B1722"/>
  <c r="D1722" s="1"/>
  <c r="I1722"/>
  <c r="J1722"/>
  <c r="K1722"/>
  <c r="P1722" s="1"/>
  <c r="X1722"/>
  <c r="B1723"/>
  <c r="D1723" s="1"/>
  <c r="I1723"/>
  <c r="J1723"/>
  <c r="K1723"/>
  <c r="P1723" s="1"/>
  <c r="X1723"/>
  <c r="B1724"/>
  <c r="D1724" s="1"/>
  <c r="I1724"/>
  <c r="J1724"/>
  <c r="K1724"/>
  <c r="P1724" s="1"/>
  <c r="X1724"/>
  <c r="B1725"/>
  <c r="D1725" s="1"/>
  <c r="G1725"/>
  <c r="I1725"/>
  <c r="J1725"/>
  <c r="K1725"/>
  <c r="P1725" s="1"/>
  <c r="X1725"/>
  <c r="B1726"/>
  <c r="D1726" s="1"/>
  <c r="I1726"/>
  <c r="J1726"/>
  <c r="K1726"/>
  <c r="P1726" s="1"/>
  <c r="X1726"/>
  <c r="B1727"/>
  <c r="D1727" s="1"/>
  <c r="I1727"/>
  <c r="J1727"/>
  <c r="K1727"/>
  <c r="P1727" s="1"/>
  <c r="X1727"/>
  <c r="B1728"/>
  <c r="D1728" s="1"/>
  <c r="I1728"/>
  <c r="J1728"/>
  <c r="K1728"/>
  <c r="P1728" s="1"/>
  <c r="X1728"/>
  <c r="B1729"/>
  <c r="D1729" s="1"/>
  <c r="I1729"/>
  <c r="J1729"/>
  <c r="K1729"/>
  <c r="P1729" s="1"/>
  <c r="X1729"/>
  <c r="B1730"/>
  <c r="D1730" s="1"/>
  <c r="I1730"/>
  <c r="J1730"/>
  <c r="K1730"/>
  <c r="P1730" s="1"/>
  <c r="X1730"/>
  <c r="B1731"/>
  <c r="D1731" s="1"/>
  <c r="I1731"/>
  <c r="J1731"/>
  <c r="K1731"/>
  <c r="P1731" s="1"/>
  <c r="X1731"/>
  <c r="B1732"/>
  <c r="D1732" s="1"/>
  <c r="I1732"/>
  <c r="J1732"/>
  <c r="K1732"/>
  <c r="P1732" s="1"/>
  <c r="X1732"/>
  <c r="B1733"/>
  <c r="D1733" s="1"/>
  <c r="I1733"/>
  <c r="J1733"/>
  <c r="K1733"/>
  <c r="P1733" s="1"/>
  <c r="X1733"/>
  <c r="B1734"/>
  <c r="I1734"/>
  <c r="J1734"/>
  <c r="K1734"/>
  <c r="P1734" s="1"/>
  <c r="X1734"/>
  <c r="B1735"/>
  <c r="D1735" s="1"/>
  <c r="I1735"/>
  <c r="J1735"/>
  <c r="K1735"/>
  <c r="P1735" s="1"/>
  <c r="X1735"/>
  <c r="B1736"/>
  <c r="D1736" s="1"/>
  <c r="I1736"/>
  <c r="J1736"/>
  <c r="K1736"/>
  <c r="P1736" s="1"/>
  <c r="X1736"/>
  <c r="B1737"/>
  <c r="I1737"/>
  <c r="J1737"/>
  <c r="K1737"/>
  <c r="P1737" s="1"/>
  <c r="X1737"/>
  <c r="B1738"/>
  <c r="D1738" s="1"/>
  <c r="I1738"/>
  <c r="J1738"/>
  <c r="K1738"/>
  <c r="P1738" s="1"/>
  <c r="X1738"/>
  <c r="B1739"/>
  <c r="D1739" s="1"/>
  <c r="I1739"/>
  <c r="J1739"/>
  <c r="K1739"/>
  <c r="P1739" s="1"/>
  <c r="X1739"/>
  <c r="B1740"/>
  <c r="D1740" s="1"/>
  <c r="I1740"/>
  <c r="J1740"/>
  <c r="K1740"/>
  <c r="P1740" s="1"/>
  <c r="X1740"/>
  <c r="B1741"/>
  <c r="D1741" s="1"/>
  <c r="G1741"/>
  <c r="I1741"/>
  <c r="J1741"/>
  <c r="K1741"/>
  <c r="P1741" s="1"/>
  <c r="X1741"/>
  <c r="B1742"/>
  <c r="D1742" s="1"/>
  <c r="I1742"/>
  <c r="J1742"/>
  <c r="K1742"/>
  <c r="P1742" s="1"/>
  <c r="X1742"/>
  <c r="B1743"/>
  <c r="D1743" s="1"/>
  <c r="I1743"/>
  <c r="J1743"/>
  <c r="K1743"/>
  <c r="P1743" s="1"/>
  <c r="X1743"/>
  <c r="B1744"/>
  <c r="D1744" s="1"/>
  <c r="I1744"/>
  <c r="J1744"/>
  <c r="K1744"/>
  <c r="P1744" s="1"/>
  <c r="X1744"/>
  <c r="B1745"/>
  <c r="D1745" s="1"/>
  <c r="I1745"/>
  <c r="J1745"/>
  <c r="K1745"/>
  <c r="P1745" s="1"/>
  <c r="X1745"/>
  <c r="B1746"/>
  <c r="D1746" s="1"/>
  <c r="I1746"/>
  <c r="J1746"/>
  <c r="K1746"/>
  <c r="P1746" s="1"/>
  <c r="X1746"/>
  <c r="B1747"/>
  <c r="D1747" s="1"/>
  <c r="I1747"/>
  <c r="J1747"/>
  <c r="K1747"/>
  <c r="P1747" s="1"/>
  <c r="X1747"/>
  <c r="B1748"/>
  <c r="D1748" s="1"/>
  <c r="I1748"/>
  <c r="J1748"/>
  <c r="K1748"/>
  <c r="P1748" s="1"/>
  <c r="X1748"/>
  <c r="B1749"/>
  <c r="D1749" s="1"/>
  <c r="I1749"/>
  <c r="J1749"/>
  <c r="K1749"/>
  <c r="P1749" s="1"/>
  <c r="X1749"/>
  <c r="B1750"/>
  <c r="D1750" s="1"/>
  <c r="I1750"/>
  <c r="J1750"/>
  <c r="K1750"/>
  <c r="P1750" s="1"/>
  <c r="X1750"/>
  <c r="B1751"/>
  <c r="D1751" s="1"/>
  <c r="I1751"/>
  <c r="J1751"/>
  <c r="K1751"/>
  <c r="P1751" s="1"/>
  <c r="X1751"/>
  <c r="B1752"/>
  <c r="D1752" s="1"/>
  <c r="I1752"/>
  <c r="J1752"/>
  <c r="K1752"/>
  <c r="P1752" s="1"/>
  <c r="X1752"/>
  <c r="B1753"/>
  <c r="D1753" s="1"/>
  <c r="I1753"/>
  <c r="J1753"/>
  <c r="K1753"/>
  <c r="P1753" s="1"/>
  <c r="X1753"/>
  <c r="B1754"/>
  <c r="D1754" s="1"/>
  <c r="I1754"/>
  <c r="J1754"/>
  <c r="K1754"/>
  <c r="P1754" s="1"/>
  <c r="X1754"/>
  <c r="B1755"/>
  <c r="D1755" s="1"/>
  <c r="I1755"/>
  <c r="J1755"/>
  <c r="K1755"/>
  <c r="P1755" s="1"/>
  <c r="X1755"/>
  <c r="B1756"/>
  <c r="D1756" s="1"/>
  <c r="I1756"/>
  <c r="J1756"/>
  <c r="K1756"/>
  <c r="P1756" s="1"/>
  <c r="X1756"/>
  <c r="B1757"/>
  <c r="D1757" s="1"/>
  <c r="G1757"/>
  <c r="I1757"/>
  <c r="J1757"/>
  <c r="K1757"/>
  <c r="P1757" s="1"/>
  <c r="X1757"/>
  <c r="B1758"/>
  <c r="D1758" s="1"/>
  <c r="I1758"/>
  <c r="J1758"/>
  <c r="K1758"/>
  <c r="P1758" s="1"/>
  <c r="X1758"/>
  <c r="B1759"/>
  <c r="D1759" s="1"/>
  <c r="I1759"/>
  <c r="J1759"/>
  <c r="K1759"/>
  <c r="P1759" s="1"/>
  <c r="X1759"/>
  <c r="B1760"/>
  <c r="D1760" s="1"/>
  <c r="I1760"/>
  <c r="J1760"/>
  <c r="K1760"/>
  <c r="P1760" s="1"/>
  <c r="X1760"/>
  <c r="B1761"/>
  <c r="D1761" s="1"/>
  <c r="I1761"/>
  <c r="J1761"/>
  <c r="K1761"/>
  <c r="P1761" s="1"/>
  <c r="X1761"/>
  <c r="B1762"/>
  <c r="D1762" s="1"/>
  <c r="I1762"/>
  <c r="J1762"/>
  <c r="K1762"/>
  <c r="P1762" s="1"/>
  <c r="X1762"/>
  <c r="B1763"/>
  <c r="D1763" s="1"/>
  <c r="I1763"/>
  <c r="J1763"/>
  <c r="K1763"/>
  <c r="P1763" s="1"/>
  <c r="X1763"/>
  <c r="B1764"/>
  <c r="D1764" s="1"/>
  <c r="I1764"/>
  <c r="J1764"/>
  <c r="K1764"/>
  <c r="P1764" s="1"/>
  <c r="X1764"/>
  <c r="B1765"/>
  <c r="D1765" s="1"/>
  <c r="I1765"/>
  <c r="J1765"/>
  <c r="K1765"/>
  <c r="P1765" s="1"/>
  <c r="X1765"/>
  <c r="B1766"/>
  <c r="I1766"/>
  <c r="J1766"/>
  <c r="K1766"/>
  <c r="P1766" s="1"/>
  <c r="X1766"/>
  <c r="B1767"/>
  <c r="D1767" s="1"/>
  <c r="I1767"/>
  <c r="J1767"/>
  <c r="K1767"/>
  <c r="P1767" s="1"/>
  <c r="X1767"/>
  <c r="B1768"/>
  <c r="D1768" s="1"/>
  <c r="I1768"/>
  <c r="J1768"/>
  <c r="K1768"/>
  <c r="P1768" s="1"/>
  <c r="X1768"/>
  <c r="B1769"/>
  <c r="I1769"/>
  <c r="J1769"/>
  <c r="K1769"/>
  <c r="P1769" s="1"/>
  <c r="X1769"/>
  <c r="B1770"/>
  <c r="D1770" s="1"/>
  <c r="I1770"/>
  <c r="J1770"/>
  <c r="K1770"/>
  <c r="P1770" s="1"/>
  <c r="X1770"/>
  <c r="B1771"/>
  <c r="D1771" s="1"/>
  <c r="I1771"/>
  <c r="J1771"/>
  <c r="K1771"/>
  <c r="P1771" s="1"/>
  <c r="X1771"/>
  <c r="B1772"/>
  <c r="D1772" s="1"/>
  <c r="I1772"/>
  <c r="J1772"/>
  <c r="K1772"/>
  <c r="P1772" s="1"/>
  <c r="X1772"/>
  <c r="B1773"/>
  <c r="D1773" s="1"/>
  <c r="G1773"/>
  <c r="I1773"/>
  <c r="J1773"/>
  <c r="K1773"/>
  <c r="P1773" s="1"/>
  <c r="X1773"/>
  <c r="B1774"/>
  <c r="D1774" s="1"/>
  <c r="I1774"/>
  <c r="J1774"/>
  <c r="K1774"/>
  <c r="P1774" s="1"/>
  <c r="X1774"/>
  <c r="B1775"/>
  <c r="D1775" s="1"/>
  <c r="I1775"/>
  <c r="J1775"/>
  <c r="K1775"/>
  <c r="P1775" s="1"/>
  <c r="X1775"/>
  <c r="B1776"/>
  <c r="D1776" s="1"/>
  <c r="I1776"/>
  <c r="J1776"/>
  <c r="K1776"/>
  <c r="P1776" s="1"/>
  <c r="X1776"/>
  <c r="B1777"/>
  <c r="D1777" s="1"/>
  <c r="I1777"/>
  <c r="J1777"/>
  <c r="K1777"/>
  <c r="P1777" s="1"/>
  <c r="X1777"/>
  <c r="B1778"/>
  <c r="D1778" s="1"/>
  <c r="I1778"/>
  <c r="J1778"/>
  <c r="K1778"/>
  <c r="P1778" s="1"/>
  <c r="X1778"/>
  <c r="B1779"/>
  <c r="D1779" s="1"/>
  <c r="I1779"/>
  <c r="J1779"/>
  <c r="K1779"/>
  <c r="P1779" s="1"/>
  <c r="X1779"/>
  <c r="B1780"/>
  <c r="D1780" s="1"/>
  <c r="G1780"/>
  <c r="I1780"/>
  <c r="J1780"/>
  <c r="K1780"/>
  <c r="P1780" s="1"/>
  <c r="X1780"/>
  <c r="B1781"/>
  <c r="D1781" s="1"/>
  <c r="I1781"/>
  <c r="J1781"/>
  <c r="K1781"/>
  <c r="P1781" s="1"/>
  <c r="X1781"/>
  <c r="B1782"/>
  <c r="D1782" s="1"/>
  <c r="I1782"/>
  <c r="J1782"/>
  <c r="K1782"/>
  <c r="P1782" s="1"/>
  <c r="X1782"/>
  <c r="B1783"/>
  <c r="D1783" s="1"/>
  <c r="I1783"/>
  <c r="J1783"/>
  <c r="K1783"/>
  <c r="P1783" s="1"/>
  <c r="X1783"/>
  <c r="B1784"/>
  <c r="I1784"/>
  <c r="J1784"/>
  <c r="K1784"/>
  <c r="P1784" s="1"/>
  <c r="X1784"/>
  <c r="B1785"/>
  <c r="D1785" s="1"/>
  <c r="I1785"/>
  <c r="J1785"/>
  <c r="K1785"/>
  <c r="P1785" s="1"/>
  <c r="X1785"/>
  <c r="B1786"/>
  <c r="D1786" s="1"/>
  <c r="I1786"/>
  <c r="J1786"/>
  <c r="K1786"/>
  <c r="P1786" s="1"/>
  <c r="X1786"/>
  <c r="B1787"/>
  <c r="D1787" s="1"/>
  <c r="I1787"/>
  <c r="J1787"/>
  <c r="K1787"/>
  <c r="P1787" s="1"/>
  <c r="X1787"/>
  <c r="B1788"/>
  <c r="D1788" s="1"/>
  <c r="I1788"/>
  <c r="J1788"/>
  <c r="K1788"/>
  <c r="P1788" s="1"/>
  <c r="X1788"/>
  <c r="B1789"/>
  <c r="D1789" s="1"/>
  <c r="E1789"/>
  <c r="I1789"/>
  <c r="J1789"/>
  <c r="K1789"/>
  <c r="P1789" s="1"/>
  <c r="X1789"/>
  <c r="B1790"/>
  <c r="D1790" s="1"/>
  <c r="I1790"/>
  <c r="J1790"/>
  <c r="K1790"/>
  <c r="P1790" s="1"/>
  <c r="X1790"/>
  <c r="B1791"/>
  <c r="I1791"/>
  <c r="J1791"/>
  <c r="K1791"/>
  <c r="P1791" s="1"/>
  <c r="X1791"/>
  <c r="B1792"/>
  <c r="D1792" s="1"/>
  <c r="I1792"/>
  <c r="J1792"/>
  <c r="K1792"/>
  <c r="P1792" s="1"/>
  <c r="X1792"/>
  <c r="B1793"/>
  <c r="D1793" s="1"/>
  <c r="I1793"/>
  <c r="J1793"/>
  <c r="K1793"/>
  <c r="P1793" s="1"/>
  <c r="X1793"/>
  <c r="B1794"/>
  <c r="D1794" s="1"/>
  <c r="I1794"/>
  <c r="J1794"/>
  <c r="K1794"/>
  <c r="P1794" s="1"/>
  <c r="X1794"/>
  <c r="B1795"/>
  <c r="D1795" s="1"/>
  <c r="I1795"/>
  <c r="J1795"/>
  <c r="K1795"/>
  <c r="P1795" s="1"/>
  <c r="X1795"/>
  <c r="B1796"/>
  <c r="D1796" s="1"/>
  <c r="G1796"/>
  <c r="I1796"/>
  <c r="J1796"/>
  <c r="K1796"/>
  <c r="P1796" s="1"/>
  <c r="X1796"/>
  <c r="B1797"/>
  <c r="D1797" s="1"/>
  <c r="I1797"/>
  <c r="J1797"/>
  <c r="K1797"/>
  <c r="P1797" s="1"/>
  <c r="X1797"/>
  <c r="B1798"/>
  <c r="D1798" s="1"/>
  <c r="I1798"/>
  <c r="J1798"/>
  <c r="K1798"/>
  <c r="P1798" s="1"/>
  <c r="X1798"/>
  <c r="B1799"/>
  <c r="D1799" s="1"/>
  <c r="I1799"/>
  <c r="J1799"/>
  <c r="K1799"/>
  <c r="P1799" s="1"/>
  <c r="X1799"/>
  <c r="B1800"/>
  <c r="D1800" s="1"/>
  <c r="E1800"/>
  <c r="G1800"/>
  <c r="I1800"/>
  <c r="J1800"/>
  <c r="K1800"/>
  <c r="P1800" s="1"/>
  <c r="X1800"/>
  <c r="B1801"/>
  <c r="D1801" s="1"/>
  <c r="E1801"/>
  <c r="G1801"/>
  <c r="I1801"/>
  <c r="J1801"/>
  <c r="K1801"/>
  <c r="P1801" s="1"/>
  <c r="X1801"/>
  <c r="B1802"/>
  <c r="D1802" s="1"/>
  <c r="I1802"/>
  <c r="J1802"/>
  <c r="K1802"/>
  <c r="P1802" s="1"/>
  <c r="X1802"/>
  <c r="B1803"/>
  <c r="D1803" s="1"/>
  <c r="I1803"/>
  <c r="J1803"/>
  <c r="K1803"/>
  <c r="P1803" s="1"/>
  <c r="X1803"/>
  <c r="B1804"/>
  <c r="D1804" s="1"/>
  <c r="I1804"/>
  <c r="J1804"/>
  <c r="K1804"/>
  <c r="P1804" s="1"/>
  <c r="X1804"/>
  <c r="B1805"/>
  <c r="D1805" s="1"/>
  <c r="E1805"/>
  <c r="I1805"/>
  <c r="J1805"/>
  <c r="K1805"/>
  <c r="P1805" s="1"/>
  <c r="X1805"/>
  <c r="B1806"/>
  <c r="D1806" s="1"/>
  <c r="I1806"/>
  <c r="J1806"/>
  <c r="K1806"/>
  <c r="P1806" s="1"/>
  <c r="X1806"/>
  <c r="B1807"/>
  <c r="E1807"/>
  <c r="I1807"/>
  <c r="J1807"/>
  <c r="K1807"/>
  <c r="P1807" s="1"/>
  <c r="X1807"/>
  <c r="B1808"/>
  <c r="D1808" s="1"/>
  <c r="I1808"/>
  <c r="J1808"/>
  <c r="K1808"/>
  <c r="P1808" s="1"/>
  <c r="X1808"/>
  <c r="B1809"/>
  <c r="D1809" s="1"/>
  <c r="E1809"/>
  <c r="I1809"/>
  <c r="J1809"/>
  <c r="K1809"/>
  <c r="P1809" s="1"/>
  <c r="X1809"/>
  <c r="B1810"/>
  <c r="D1810" s="1"/>
  <c r="I1810"/>
  <c r="J1810"/>
  <c r="K1810"/>
  <c r="P1810" s="1"/>
  <c r="X1810"/>
  <c r="B1811"/>
  <c r="I1811"/>
  <c r="J1811"/>
  <c r="K1811"/>
  <c r="P1811" s="1"/>
  <c r="X1811"/>
  <c r="B1812"/>
  <c r="D1812" s="1"/>
  <c r="I1812"/>
  <c r="J1812"/>
  <c r="K1812"/>
  <c r="P1812" s="1"/>
  <c r="X1812"/>
  <c r="B1813"/>
  <c r="D1813" s="1"/>
  <c r="E1813"/>
  <c r="I1813"/>
  <c r="J1813"/>
  <c r="K1813"/>
  <c r="P1813" s="1"/>
  <c r="X1813"/>
  <c r="B1814"/>
  <c r="D1814" s="1"/>
  <c r="I1814"/>
  <c r="J1814"/>
  <c r="K1814"/>
  <c r="P1814" s="1"/>
  <c r="X1814"/>
  <c r="B1815"/>
  <c r="E1815"/>
  <c r="I1815"/>
  <c r="J1815"/>
  <c r="K1815"/>
  <c r="P1815" s="1"/>
  <c r="X1815"/>
  <c r="B1816"/>
  <c r="D1816" s="1"/>
  <c r="I1816"/>
  <c r="J1816"/>
  <c r="K1816"/>
  <c r="P1816" s="1"/>
  <c r="X1816"/>
  <c r="B1817"/>
  <c r="I1817"/>
  <c r="J1817"/>
  <c r="K1817"/>
  <c r="P1817" s="1"/>
  <c r="X1817"/>
  <c r="B1818"/>
  <c r="D1818" s="1"/>
  <c r="I1818"/>
  <c r="J1818"/>
  <c r="K1818"/>
  <c r="P1818" s="1"/>
  <c r="X1818"/>
  <c r="B1819"/>
  <c r="D1819" s="1"/>
  <c r="I1819"/>
  <c r="J1819"/>
  <c r="K1819"/>
  <c r="P1819" s="1"/>
  <c r="X1819"/>
  <c r="B1820"/>
  <c r="D1820" s="1"/>
  <c r="I1820"/>
  <c r="J1820"/>
  <c r="K1820"/>
  <c r="P1820" s="1"/>
  <c r="X1820"/>
  <c r="B1821"/>
  <c r="I1821"/>
  <c r="J1821"/>
  <c r="K1821"/>
  <c r="P1821" s="1"/>
  <c r="X1821"/>
  <c r="B1822"/>
  <c r="D1822"/>
  <c r="I1822"/>
  <c r="J1822"/>
  <c r="K1822"/>
  <c r="P1822" s="1"/>
  <c r="X1822"/>
  <c r="B1823"/>
  <c r="D1823" s="1"/>
  <c r="I1823"/>
  <c r="J1823"/>
  <c r="K1823"/>
  <c r="P1823" s="1"/>
  <c r="X1823"/>
  <c r="B1824"/>
  <c r="D1824"/>
  <c r="I1824"/>
  <c r="J1824"/>
  <c r="K1824"/>
  <c r="P1824" s="1"/>
  <c r="X1824"/>
  <c r="B1825"/>
  <c r="I1825"/>
  <c r="J1825"/>
  <c r="K1825"/>
  <c r="P1825" s="1"/>
  <c r="X1825"/>
  <c r="B1826"/>
  <c r="D1826"/>
  <c r="I1826"/>
  <c r="J1826"/>
  <c r="K1826"/>
  <c r="P1826" s="1"/>
  <c r="X1826"/>
  <c r="B1827"/>
  <c r="D1827" s="1"/>
  <c r="I1827"/>
  <c r="J1827"/>
  <c r="K1827"/>
  <c r="P1827" s="1"/>
  <c r="X1827"/>
  <c r="B1828"/>
  <c r="D1828" s="1"/>
  <c r="I1828"/>
  <c r="J1828"/>
  <c r="K1828"/>
  <c r="P1828" s="1"/>
  <c r="X1828"/>
  <c r="B1829"/>
  <c r="I1829"/>
  <c r="J1829"/>
  <c r="K1829"/>
  <c r="P1829" s="1"/>
  <c r="X1829"/>
  <c r="B1830"/>
  <c r="D1830"/>
  <c r="I1830"/>
  <c r="J1830"/>
  <c r="K1830"/>
  <c r="P1830" s="1"/>
  <c r="X1830"/>
  <c r="B1831"/>
  <c r="D1831" s="1"/>
  <c r="I1831"/>
  <c r="J1831"/>
  <c r="K1831"/>
  <c r="P1831" s="1"/>
  <c r="X1831"/>
  <c r="B1832"/>
  <c r="D1832"/>
  <c r="I1832"/>
  <c r="J1832"/>
  <c r="K1832"/>
  <c r="P1832" s="1"/>
  <c r="X1832"/>
  <c r="B1833"/>
  <c r="I1833"/>
  <c r="J1833"/>
  <c r="K1833"/>
  <c r="P1833" s="1"/>
  <c r="X1833"/>
  <c r="B1834"/>
  <c r="D1834"/>
  <c r="I1834"/>
  <c r="J1834"/>
  <c r="K1834"/>
  <c r="P1834" s="1"/>
  <c r="X1834"/>
  <c r="B1835"/>
  <c r="D1835" s="1"/>
  <c r="I1835"/>
  <c r="J1835"/>
  <c r="K1835"/>
  <c r="P1835" s="1"/>
  <c r="X1835"/>
  <c r="B1836"/>
  <c r="D1836" s="1"/>
  <c r="I1836"/>
  <c r="J1836"/>
  <c r="K1836"/>
  <c r="P1836" s="1"/>
  <c r="X1836"/>
  <c r="B1837"/>
  <c r="I1837"/>
  <c r="J1837"/>
  <c r="K1837"/>
  <c r="P1837" s="1"/>
  <c r="X1837"/>
  <c r="B1838"/>
  <c r="D1838"/>
  <c r="I1838"/>
  <c r="J1838"/>
  <c r="K1838"/>
  <c r="P1838" s="1"/>
  <c r="X1838"/>
  <c r="B1839"/>
  <c r="D1839" s="1"/>
  <c r="I1839"/>
  <c r="J1839"/>
  <c r="K1839"/>
  <c r="P1839" s="1"/>
  <c r="X1839"/>
  <c r="B1840"/>
  <c r="D1840"/>
  <c r="I1840"/>
  <c r="J1840"/>
  <c r="K1840"/>
  <c r="P1840" s="1"/>
  <c r="X1840"/>
  <c r="B1841"/>
  <c r="I1841"/>
  <c r="J1841"/>
  <c r="K1841"/>
  <c r="P1841" s="1"/>
  <c r="X1841"/>
  <c r="B1842"/>
  <c r="D1842"/>
  <c r="I1842"/>
  <c r="J1842"/>
  <c r="K1842"/>
  <c r="P1842" s="1"/>
  <c r="X1842"/>
  <c r="B1843"/>
  <c r="D1843" s="1"/>
  <c r="I1843"/>
  <c r="J1843"/>
  <c r="K1843"/>
  <c r="P1843" s="1"/>
  <c r="X1843"/>
  <c r="B1844"/>
  <c r="D1844" s="1"/>
  <c r="I1844"/>
  <c r="J1844"/>
  <c r="K1844"/>
  <c r="P1844" s="1"/>
  <c r="X1844"/>
  <c r="B1845"/>
  <c r="I1845"/>
  <c r="J1845"/>
  <c r="K1845"/>
  <c r="P1845" s="1"/>
  <c r="X1845"/>
  <c r="B1846"/>
  <c r="D1846"/>
  <c r="I1846"/>
  <c r="J1846"/>
  <c r="K1846"/>
  <c r="P1846" s="1"/>
  <c r="X1846"/>
  <c r="B1847"/>
  <c r="D1847" s="1"/>
  <c r="I1847"/>
  <c r="J1847"/>
  <c r="K1847"/>
  <c r="P1847" s="1"/>
  <c r="X1847"/>
  <c r="B1848"/>
  <c r="D1848"/>
  <c r="I1848"/>
  <c r="J1848"/>
  <c r="K1848"/>
  <c r="P1848" s="1"/>
  <c r="X1848"/>
  <c r="B1849"/>
  <c r="I1849"/>
  <c r="J1849"/>
  <c r="K1849"/>
  <c r="P1849" s="1"/>
  <c r="X1849"/>
  <c r="B1850"/>
  <c r="D1850"/>
  <c r="I1850"/>
  <c r="J1850"/>
  <c r="K1850"/>
  <c r="P1850" s="1"/>
  <c r="X1850"/>
  <c r="B1851"/>
  <c r="D1851" s="1"/>
  <c r="I1851"/>
  <c r="J1851"/>
  <c r="K1851"/>
  <c r="P1851" s="1"/>
  <c r="X1851"/>
  <c r="B1852"/>
  <c r="D1852" s="1"/>
  <c r="I1852"/>
  <c r="J1852"/>
  <c r="K1852"/>
  <c r="P1852" s="1"/>
  <c r="X1852"/>
  <c r="B1853"/>
  <c r="I1853"/>
  <c r="J1853"/>
  <c r="K1853"/>
  <c r="P1853" s="1"/>
  <c r="X1853"/>
  <c r="B1854"/>
  <c r="D1854"/>
  <c r="I1854"/>
  <c r="J1854"/>
  <c r="K1854"/>
  <c r="P1854" s="1"/>
  <c r="X1854"/>
  <c r="B1855"/>
  <c r="D1855" s="1"/>
  <c r="I1855"/>
  <c r="J1855"/>
  <c r="K1855"/>
  <c r="P1855" s="1"/>
  <c r="X1855"/>
  <c r="B1856"/>
  <c r="D1856"/>
  <c r="I1856"/>
  <c r="J1856"/>
  <c r="K1856"/>
  <c r="P1856" s="1"/>
  <c r="X1856"/>
  <c r="B1857"/>
  <c r="I1857"/>
  <c r="J1857"/>
  <c r="K1857"/>
  <c r="P1857" s="1"/>
  <c r="X1857"/>
  <c r="B1858"/>
  <c r="G1858" s="1"/>
  <c r="D1858"/>
  <c r="E1858"/>
  <c r="I1858"/>
  <c r="J1858"/>
  <c r="K1858"/>
  <c r="P1858" s="1"/>
  <c r="X1858"/>
  <c r="B1859"/>
  <c r="I1859"/>
  <c r="J1859"/>
  <c r="K1859"/>
  <c r="P1859" s="1"/>
  <c r="X1859"/>
  <c r="B1860"/>
  <c r="G1860" s="1"/>
  <c r="D1860"/>
  <c r="I1860"/>
  <c r="J1860"/>
  <c r="K1860"/>
  <c r="P1860" s="1"/>
  <c r="X1860"/>
  <c r="B1861"/>
  <c r="G1861" s="1"/>
  <c r="D1861"/>
  <c r="E1861"/>
  <c r="I1861"/>
  <c r="J1861"/>
  <c r="K1861"/>
  <c r="P1861" s="1"/>
  <c r="X1861"/>
  <c r="B1862"/>
  <c r="G1862" s="1"/>
  <c r="D1862"/>
  <c r="E1862"/>
  <c r="I1862"/>
  <c r="J1862"/>
  <c r="K1862"/>
  <c r="P1862" s="1"/>
  <c r="X1862"/>
  <c r="B1863"/>
  <c r="I1863"/>
  <c r="J1863"/>
  <c r="K1863"/>
  <c r="P1863" s="1"/>
  <c r="X1863"/>
  <c r="B1864"/>
  <c r="G1864" s="1"/>
  <c r="D1864"/>
  <c r="I1864"/>
  <c r="J1864"/>
  <c r="K1864"/>
  <c r="P1864" s="1"/>
  <c r="X1864"/>
  <c r="B1865"/>
  <c r="G1865" s="1"/>
  <c r="D1865"/>
  <c r="E1865"/>
  <c r="I1865"/>
  <c r="J1865"/>
  <c r="K1865"/>
  <c r="P1865" s="1"/>
  <c r="X1865"/>
  <c r="B1866"/>
  <c r="G1866" s="1"/>
  <c r="D1866"/>
  <c r="E1866"/>
  <c r="I1866"/>
  <c r="J1866"/>
  <c r="K1866"/>
  <c r="P1866" s="1"/>
  <c r="X1866"/>
  <c r="B1867"/>
  <c r="I1867"/>
  <c r="J1867"/>
  <c r="K1867"/>
  <c r="P1867" s="1"/>
  <c r="X1867"/>
  <c r="B1868"/>
  <c r="G1868" s="1"/>
  <c r="D1868"/>
  <c r="I1868"/>
  <c r="J1868"/>
  <c r="K1868"/>
  <c r="P1868" s="1"/>
  <c r="X1868"/>
  <c r="B1869"/>
  <c r="G1869" s="1"/>
  <c r="D1869"/>
  <c r="E1869"/>
  <c r="I1869"/>
  <c r="J1869"/>
  <c r="K1869"/>
  <c r="P1869" s="1"/>
  <c r="X1869"/>
  <c r="B1870"/>
  <c r="G1870" s="1"/>
  <c r="D1870"/>
  <c r="E1870"/>
  <c r="I1870"/>
  <c r="J1870"/>
  <c r="K1870"/>
  <c r="P1870" s="1"/>
  <c r="X1870"/>
  <c r="B1871"/>
  <c r="I1871"/>
  <c r="J1871"/>
  <c r="K1871"/>
  <c r="P1871" s="1"/>
  <c r="X1871"/>
  <c r="B1872"/>
  <c r="G1872" s="1"/>
  <c r="D1872"/>
  <c r="I1872"/>
  <c r="J1872"/>
  <c r="K1872"/>
  <c r="P1872" s="1"/>
  <c r="X1872"/>
  <c r="B1873"/>
  <c r="G1873" s="1"/>
  <c r="D1873"/>
  <c r="E1873"/>
  <c r="I1873"/>
  <c r="J1873"/>
  <c r="K1873"/>
  <c r="P1873" s="1"/>
  <c r="X1873"/>
  <c r="B1874"/>
  <c r="G1874" s="1"/>
  <c r="D1874"/>
  <c r="E1874"/>
  <c r="I1874"/>
  <c r="J1874"/>
  <c r="K1874"/>
  <c r="P1874" s="1"/>
  <c r="X1874"/>
  <c r="B1875"/>
  <c r="I1875"/>
  <c r="J1875"/>
  <c r="K1875"/>
  <c r="P1875" s="1"/>
  <c r="X1875"/>
  <c r="B1876"/>
  <c r="G1876" s="1"/>
  <c r="D1876"/>
  <c r="I1876"/>
  <c r="J1876"/>
  <c r="K1876"/>
  <c r="P1876" s="1"/>
  <c r="X1876"/>
  <c r="B1877"/>
  <c r="G1877" s="1"/>
  <c r="D1877"/>
  <c r="E1877"/>
  <c r="I1877"/>
  <c r="J1877"/>
  <c r="K1877"/>
  <c r="P1877" s="1"/>
  <c r="X1877"/>
  <c r="B1878"/>
  <c r="G1878" s="1"/>
  <c r="D1878"/>
  <c r="E1878"/>
  <c r="I1878"/>
  <c r="J1878"/>
  <c r="K1878"/>
  <c r="P1878" s="1"/>
  <c r="X1878"/>
  <c r="B1879"/>
  <c r="I1879"/>
  <c r="J1879"/>
  <c r="K1879"/>
  <c r="P1879" s="1"/>
  <c r="X1879"/>
  <c r="B1880"/>
  <c r="G1880" s="1"/>
  <c r="D1880"/>
  <c r="I1880"/>
  <c r="J1880"/>
  <c r="K1880"/>
  <c r="P1880" s="1"/>
  <c r="X1880"/>
  <c r="B1881"/>
  <c r="G1881" s="1"/>
  <c r="D1881"/>
  <c r="E1881"/>
  <c r="I1881"/>
  <c r="J1881"/>
  <c r="K1881"/>
  <c r="P1881" s="1"/>
  <c r="X1881"/>
  <c r="B1882"/>
  <c r="G1882" s="1"/>
  <c r="D1882"/>
  <c r="E1882"/>
  <c r="I1882"/>
  <c r="J1882"/>
  <c r="K1882"/>
  <c r="P1882" s="1"/>
  <c r="X1882"/>
  <c r="B1883"/>
  <c r="I1883"/>
  <c r="J1883"/>
  <c r="K1883"/>
  <c r="P1883" s="1"/>
  <c r="X1883"/>
  <c r="B1884"/>
  <c r="G1884" s="1"/>
  <c r="D1884"/>
  <c r="I1884"/>
  <c r="J1884"/>
  <c r="K1884"/>
  <c r="P1884" s="1"/>
  <c r="X1884"/>
  <c r="B1885"/>
  <c r="G1885" s="1"/>
  <c r="D1885"/>
  <c r="E1885"/>
  <c r="I1885"/>
  <c r="J1885"/>
  <c r="K1885"/>
  <c r="P1885" s="1"/>
  <c r="X1885"/>
  <c r="B1886"/>
  <c r="G1886" s="1"/>
  <c r="D1886"/>
  <c r="E1886"/>
  <c r="I1886"/>
  <c r="J1886"/>
  <c r="K1886"/>
  <c r="P1886" s="1"/>
  <c r="X1886"/>
  <c r="B1887"/>
  <c r="I1887"/>
  <c r="J1887"/>
  <c r="K1887"/>
  <c r="P1887" s="1"/>
  <c r="X1887"/>
  <c r="B1888"/>
  <c r="G1888" s="1"/>
  <c r="D1888"/>
  <c r="I1888"/>
  <c r="J1888"/>
  <c r="K1888"/>
  <c r="P1888" s="1"/>
  <c r="X1888"/>
  <c r="B1889"/>
  <c r="G1889" s="1"/>
  <c r="D1889"/>
  <c r="E1889"/>
  <c r="I1889"/>
  <c r="J1889"/>
  <c r="K1889"/>
  <c r="P1889" s="1"/>
  <c r="X1889"/>
  <c r="B1890"/>
  <c r="G1890" s="1"/>
  <c r="D1890"/>
  <c r="E1890"/>
  <c r="I1890"/>
  <c r="J1890"/>
  <c r="K1890"/>
  <c r="P1890" s="1"/>
  <c r="X1890"/>
  <c r="B1891"/>
  <c r="I1891"/>
  <c r="J1891"/>
  <c r="K1891"/>
  <c r="P1891" s="1"/>
  <c r="X1891"/>
  <c r="B1892"/>
  <c r="G1892" s="1"/>
  <c r="D1892"/>
  <c r="I1892"/>
  <c r="J1892"/>
  <c r="K1892"/>
  <c r="P1892" s="1"/>
  <c r="X1892"/>
  <c r="B1893"/>
  <c r="G1893" s="1"/>
  <c r="D1893"/>
  <c r="E1893"/>
  <c r="I1893"/>
  <c r="J1893"/>
  <c r="K1893"/>
  <c r="P1893" s="1"/>
  <c r="X1893"/>
  <c r="B1894"/>
  <c r="G1894" s="1"/>
  <c r="D1894"/>
  <c r="E1894"/>
  <c r="I1894"/>
  <c r="J1894"/>
  <c r="K1894"/>
  <c r="P1894" s="1"/>
  <c r="X1894"/>
  <c r="B1895"/>
  <c r="I1895"/>
  <c r="J1895"/>
  <c r="K1895"/>
  <c r="P1895" s="1"/>
  <c r="X1895"/>
  <c r="B1896"/>
  <c r="G1896" s="1"/>
  <c r="D1896"/>
  <c r="I1896"/>
  <c r="J1896"/>
  <c r="K1896"/>
  <c r="P1896" s="1"/>
  <c r="X1896"/>
  <c r="B1897"/>
  <c r="G1897" s="1"/>
  <c r="D1897"/>
  <c r="E1897"/>
  <c r="I1897"/>
  <c r="J1897"/>
  <c r="K1897"/>
  <c r="P1897" s="1"/>
  <c r="X1897"/>
  <c r="B1898"/>
  <c r="G1898" s="1"/>
  <c r="D1898"/>
  <c r="E1898"/>
  <c r="I1898"/>
  <c r="J1898"/>
  <c r="K1898"/>
  <c r="P1898" s="1"/>
  <c r="X1898"/>
  <c r="B1899"/>
  <c r="I1899"/>
  <c r="J1899"/>
  <c r="K1899"/>
  <c r="P1899" s="1"/>
  <c r="X1899"/>
  <c r="B1900"/>
  <c r="G1900" s="1"/>
  <c r="D1900"/>
  <c r="I1900"/>
  <c r="J1900"/>
  <c r="K1900"/>
  <c r="P1900" s="1"/>
  <c r="X1900"/>
  <c r="B1901"/>
  <c r="G1901" s="1"/>
  <c r="D1901"/>
  <c r="E1901"/>
  <c r="I1901"/>
  <c r="J1901"/>
  <c r="K1901"/>
  <c r="P1901" s="1"/>
  <c r="X1901"/>
  <c r="B1902"/>
  <c r="G1902" s="1"/>
  <c r="D1902"/>
  <c r="E1902"/>
  <c r="I1902"/>
  <c r="J1902"/>
  <c r="K1902"/>
  <c r="P1902" s="1"/>
  <c r="X1902"/>
  <c r="B1903"/>
  <c r="I1903"/>
  <c r="J1903"/>
  <c r="K1903"/>
  <c r="P1903" s="1"/>
  <c r="X1903"/>
  <c r="B1904"/>
  <c r="G1904" s="1"/>
  <c r="D1904"/>
  <c r="I1904"/>
  <c r="J1904"/>
  <c r="K1904"/>
  <c r="P1904" s="1"/>
  <c r="X1904"/>
  <c r="B1905"/>
  <c r="G1905" s="1"/>
  <c r="D1905"/>
  <c r="E1905"/>
  <c r="I1905"/>
  <c r="J1905"/>
  <c r="K1905"/>
  <c r="P1905" s="1"/>
  <c r="X1905"/>
  <c r="B1906"/>
  <c r="G1906" s="1"/>
  <c r="D1906"/>
  <c r="E1906"/>
  <c r="I1906"/>
  <c r="J1906"/>
  <c r="K1906"/>
  <c r="P1906" s="1"/>
  <c r="X1906"/>
  <c r="B1907"/>
  <c r="I1907"/>
  <c r="J1907"/>
  <c r="K1907"/>
  <c r="P1907" s="1"/>
  <c r="X1907"/>
  <c r="B1908"/>
  <c r="G1908" s="1"/>
  <c r="D1908"/>
  <c r="I1908"/>
  <c r="J1908"/>
  <c r="K1908"/>
  <c r="P1908" s="1"/>
  <c r="X1908"/>
  <c r="B1909"/>
  <c r="G1909" s="1"/>
  <c r="D1909"/>
  <c r="E1909"/>
  <c r="I1909"/>
  <c r="J1909"/>
  <c r="K1909"/>
  <c r="P1909" s="1"/>
  <c r="X1909"/>
  <c r="B1910"/>
  <c r="G1910" s="1"/>
  <c r="D1910"/>
  <c r="E1910"/>
  <c r="I1910"/>
  <c r="J1910"/>
  <c r="K1910"/>
  <c r="P1910" s="1"/>
  <c r="X1910"/>
  <c r="B1911"/>
  <c r="I1911"/>
  <c r="J1911"/>
  <c r="K1911"/>
  <c r="P1911" s="1"/>
  <c r="X1911"/>
  <c r="B1912"/>
  <c r="G1912" s="1"/>
  <c r="D1912"/>
  <c r="I1912"/>
  <c r="J1912"/>
  <c r="K1912"/>
  <c r="P1912" s="1"/>
  <c r="X1912"/>
  <c r="B1913"/>
  <c r="G1913" s="1"/>
  <c r="D1913"/>
  <c r="E1913"/>
  <c r="I1913"/>
  <c r="J1913"/>
  <c r="K1913"/>
  <c r="P1913" s="1"/>
  <c r="X1913"/>
  <c r="B1914"/>
  <c r="G1914" s="1"/>
  <c r="D1914"/>
  <c r="E1914"/>
  <c r="I1914"/>
  <c r="J1914"/>
  <c r="K1914"/>
  <c r="P1914" s="1"/>
  <c r="X1914"/>
  <c r="B1915"/>
  <c r="I1915"/>
  <c r="J1915"/>
  <c r="K1915"/>
  <c r="P1915" s="1"/>
  <c r="X1915"/>
  <c r="B1916"/>
  <c r="G1916" s="1"/>
  <c r="D1916"/>
  <c r="I1916"/>
  <c r="J1916"/>
  <c r="K1916"/>
  <c r="P1916" s="1"/>
  <c r="X1916"/>
  <c r="B1917"/>
  <c r="G1917" s="1"/>
  <c r="D1917"/>
  <c r="E1917"/>
  <c r="I1917"/>
  <c r="J1917"/>
  <c r="K1917"/>
  <c r="P1917" s="1"/>
  <c r="X1917"/>
  <c r="B1918"/>
  <c r="G1918" s="1"/>
  <c r="D1918"/>
  <c r="E1918"/>
  <c r="I1918"/>
  <c r="J1918"/>
  <c r="K1918"/>
  <c r="P1918" s="1"/>
  <c r="X1918"/>
  <c r="B1919"/>
  <c r="I1919"/>
  <c r="J1919"/>
  <c r="K1919"/>
  <c r="P1919" s="1"/>
  <c r="X1919"/>
  <c r="B1920"/>
  <c r="G1920" s="1"/>
  <c r="D1920"/>
  <c r="I1920"/>
  <c r="J1920"/>
  <c r="K1920"/>
  <c r="P1920" s="1"/>
  <c r="X1920"/>
  <c r="B1921"/>
  <c r="G1921" s="1"/>
  <c r="D1921"/>
  <c r="E1921"/>
  <c r="I1921"/>
  <c r="J1921"/>
  <c r="K1921"/>
  <c r="P1921" s="1"/>
  <c r="X1921"/>
  <c r="B1922"/>
  <c r="G1922" s="1"/>
  <c r="D1922"/>
  <c r="E1922"/>
  <c r="I1922"/>
  <c r="J1922"/>
  <c r="K1922"/>
  <c r="P1922" s="1"/>
  <c r="X1922"/>
  <c r="B1923"/>
  <c r="I1923"/>
  <c r="J1923"/>
  <c r="K1923"/>
  <c r="P1923" s="1"/>
  <c r="X1923"/>
  <c r="B1924"/>
  <c r="D1924"/>
  <c r="I1924"/>
  <c r="J1924"/>
  <c r="K1924"/>
  <c r="P1924" s="1"/>
  <c r="X1924"/>
  <c r="B1925"/>
  <c r="G1925" s="1"/>
  <c r="D1925"/>
  <c r="E1925"/>
  <c r="I1925"/>
  <c r="J1925"/>
  <c r="K1925"/>
  <c r="P1925" s="1"/>
  <c r="X1925"/>
  <c r="B1926"/>
  <c r="G1926" s="1"/>
  <c r="D1926"/>
  <c r="E1926"/>
  <c r="I1926"/>
  <c r="J1926"/>
  <c r="K1926"/>
  <c r="P1926" s="1"/>
  <c r="X1926"/>
  <c r="B1927"/>
  <c r="I1927"/>
  <c r="J1927"/>
  <c r="K1927"/>
  <c r="P1927" s="1"/>
  <c r="X1927"/>
  <c r="B1928"/>
  <c r="D1928" s="1"/>
  <c r="I1928"/>
  <c r="J1928"/>
  <c r="K1928"/>
  <c r="P1928" s="1"/>
  <c r="X1928"/>
  <c r="B1929"/>
  <c r="G1929" s="1"/>
  <c r="D1929"/>
  <c r="E1929"/>
  <c r="I1929"/>
  <c r="J1929"/>
  <c r="K1929"/>
  <c r="P1929" s="1"/>
  <c r="X1929"/>
  <c r="B1930"/>
  <c r="G1930" s="1"/>
  <c r="D1930"/>
  <c r="E1930"/>
  <c r="I1930"/>
  <c r="J1930"/>
  <c r="K1930"/>
  <c r="P1930" s="1"/>
  <c r="X1930"/>
  <c r="B1931"/>
  <c r="I1931"/>
  <c r="J1931"/>
  <c r="K1931"/>
  <c r="P1931" s="1"/>
  <c r="X1931"/>
  <c r="B1932"/>
  <c r="D1932"/>
  <c r="I1932"/>
  <c r="J1932"/>
  <c r="K1932"/>
  <c r="P1932" s="1"/>
  <c r="X1932"/>
  <c r="B1933"/>
  <c r="G1933" s="1"/>
  <c r="D1933"/>
  <c r="E1933"/>
  <c r="I1933"/>
  <c r="J1933"/>
  <c r="K1933"/>
  <c r="P1933" s="1"/>
  <c r="X1933"/>
  <c r="B1934"/>
  <c r="G1934" s="1"/>
  <c r="D1934"/>
  <c r="E1934"/>
  <c r="I1934"/>
  <c r="J1934"/>
  <c r="K1934"/>
  <c r="P1934" s="1"/>
  <c r="X1934"/>
  <c r="B1935"/>
  <c r="I1935"/>
  <c r="J1935"/>
  <c r="K1935"/>
  <c r="P1935" s="1"/>
  <c r="X1935"/>
  <c r="B1936"/>
  <c r="D1936"/>
  <c r="I1936"/>
  <c r="J1936"/>
  <c r="K1936"/>
  <c r="P1936" s="1"/>
  <c r="X1936"/>
  <c r="B1937"/>
  <c r="G1937" s="1"/>
  <c r="D1937"/>
  <c r="E1937"/>
  <c r="I1937"/>
  <c r="J1937"/>
  <c r="K1937"/>
  <c r="P1937" s="1"/>
  <c r="X1937"/>
  <c r="B1938"/>
  <c r="G1938" s="1"/>
  <c r="D1938"/>
  <c r="E1938"/>
  <c r="I1938"/>
  <c r="J1938"/>
  <c r="K1938"/>
  <c r="P1938" s="1"/>
  <c r="X1938"/>
  <c r="B1939"/>
  <c r="I1939"/>
  <c r="J1939"/>
  <c r="K1939"/>
  <c r="P1939" s="1"/>
  <c r="X1939"/>
  <c r="B1940"/>
  <c r="D1940"/>
  <c r="I1940"/>
  <c r="J1940"/>
  <c r="K1940"/>
  <c r="P1940" s="1"/>
  <c r="X1940"/>
  <c r="B1941"/>
  <c r="G1941" s="1"/>
  <c r="D1941"/>
  <c r="E1941"/>
  <c r="I1941"/>
  <c r="J1941"/>
  <c r="K1941"/>
  <c r="P1941" s="1"/>
  <c r="X1941"/>
  <c r="B1942"/>
  <c r="G1942" s="1"/>
  <c r="D1942"/>
  <c r="E1942"/>
  <c r="I1942"/>
  <c r="J1942"/>
  <c r="K1942"/>
  <c r="P1942" s="1"/>
  <c r="X1942"/>
  <c r="B1943"/>
  <c r="I1943"/>
  <c r="J1943"/>
  <c r="K1943"/>
  <c r="P1943" s="1"/>
  <c r="X1943"/>
  <c r="B1944"/>
  <c r="D1944" s="1"/>
  <c r="I1944"/>
  <c r="J1944"/>
  <c r="K1944"/>
  <c r="P1944" s="1"/>
  <c r="X1944"/>
  <c r="B1945"/>
  <c r="G1945" s="1"/>
  <c r="D1945"/>
  <c r="E1945"/>
  <c r="I1945"/>
  <c r="J1945"/>
  <c r="K1945"/>
  <c r="P1945" s="1"/>
  <c r="X1945"/>
  <c r="B1946"/>
  <c r="G1946" s="1"/>
  <c r="D1946"/>
  <c r="E1946"/>
  <c r="I1946"/>
  <c r="J1946"/>
  <c r="K1946"/>
  <c r="P1946" s="1"/>
  <c r="X1946"/>
  <c r="B1947"/>
  <c r="E1947" s="1"/>
  <c r="I1947"/>
  <c r="J1947"/>
  <c r="K1947"/>
  <c r="P1947" s="1"/>
  <c r="X1947"/>
  <c r="B1948"/>
  <c r="D1948" s="1"/>
  <c r="I1948"/>
  <c r="J1948"/>
  <c r="K1948"/>
  <c r="P1948" s="1"/>
  <c r="X1948"/>
  <c r="B1949"/>
  <c r="G1949" s="1"/>
  <c r="I1949"/>
  <c r="J1949"/>
  <c r="K1949"/>
  <c r="P1949" s="1"/>
  <c r="X1949"/>
  <c r="B1950"/>
  <c r="G1950" s="1"/>
  <c r="D1950"/>
  <c r="E1950"/>
  <c r="I1950"/>
  <c r="J1950"/>
  <c r="K1950"/>
  <c r="P1950" s="1"/>
  <c r="X1950"/>
  <c r="B1951"/>
  <c r="E1951" s="1"/>
  <c r="I1951"/>
  <c r="J1951"/>
  <c r="K1951"/>
  <c r="P1951" s="1"/>
  <c r="X1951"/>
  <c r="B1952"/>
  <c r="D1952" s="1"/>
  <c r="I1952"/>
  <c r="J1952"/>
  <c r="K1952"/>
  <c r="P1952" s="1"/>
  <c r="X1952"/>
  <c r="B1953"/>
  <c r="G1953" s="1"/>
  <c r="E1953"/>
  <c r="I1953"/>
  <c r="J1953"/>
  <c r="K1953"/>
  <c r="P1953" s="1"/>
  <c r="X1953"/>
  <c r="B1954"/>
  <c r="G1954" s="1"/>
  <c r="D1954"/>
  <c r="E1954"/>
  <c r="I1954"/>
  <c r="J1954"/>
  <c r="K1954"/>
  <c r="P1954" s="1"/>
  <c r="X1954"/>
  <c r="B1955"/>
  <c r="E1955" s="1"/>
  <c r="I1955"/>
  <c r="J1955"/>
  <c r="K1955"/>
  <c r="P1955" s="1"/>
  <c r="X1955"/>
  <c r="B1956"/>
  <c r="G1956" s="1"/>
  <c r="E1956"/>
  <c r="I1956"/>
  <c r="J1956"/>
  <c r="K1956"/>
  <c r="P1956" s="1"/>
  <c r="X1956"/>
  <c r="B1957"/>
  <c r="D1957"/>
  <c r="E1957"/>
  <c r="G1957"/>
  <c r="I1957"/>
  <c r="J1957"/>
  <c r="K1957"/>
  <c r="P1957" s="1"/>
  <c r="X1957"/>
  <c r="B1958"/>
  <c r="D1958"/>
  <c r="E1958"/>
  <c r="G1958"/>
  <c r="I1958"/>
  <c r="J1958"/>
  <c r="K1958"/>
  <c r="P1958" s="1"/>
  <c r="X1958"/>
  <c r="B1959"/>
  <c r="D1959"/>
  <c r="E1959"/>
  <c r="G1959"/>
  <c r="I1959"/>
  <c r="J1959"/>
  <c r="K1959"/>
  <c r="P1959" s="1"/>
  <c r="X1959"/>
  <c r="B1960"/>
  <c r="D1960"/>
  <c r="E1960"/>
  <c r="G1960"/>
  <c r="I1960"/>
  <c r="J1960"/>
  <c r="K1960"/>
  <c r="P1960" s="1"/>
  <c r="X1960"/>
  <c r="B1961"/>
  <c r="D1961"/>
  <c r="E1961"/>
  <c r="G1961"/>
  <c r="I1961"/>
  <c r="J1961"/>
  <c r="K1961"/>
  <c r="P1961" s="1"/>
  <c r="X1961"/>
  <c r="B1962"/>
  <c r="D1962"/>
  <c r="E1962"/>
  <c r="G1962"/>
  <c r="I1962"/>
  <c r="J1962"/>
  <c r="K1962"/>
  <c r="P1962" s="1"/>
  <c r="X1962"/>
  <c r="B1963"/>
  <c r="D1963"/>
  <c r="E1963"/>
  <c r="G1963"/>
  <c r="I1963"/>
  <c r="J1963"/>
  <c r="K1963"/>
  <c r="P1963" s="1"/>
  <c r="X1963"/>
  <c r="B1964"/>
  <c r="D1964"/>
  <c r="E1964"/>
  <c r="G1964"/>
  <c r="I1964"/>
  <c r="J1964"/>
  <c r="K1964"/>
  <c r="P1964" s="1"/>
  <c r="X1964"/>
  <c r="B1965"/>
  <c r="D1965"/>
  <c r="E1965"/>
  <c r="G1965"/>
  <c r="I1965"/>
  <c r="J1965"/>
  <c r="K1965"/>
  <c r="P1965" s="1"/>
  <c r="X1965"/>
  <c r="B1966"/>
  <c r="D1966"/>
  <c r="E1966"/>
  <c r="G1966"/>
  <c r="I1966"/>
  <c r="J1966"/>
  <c r="K1966"/>
  <c r="P1966" s="1"/>
  <c r="X1966"/>
  <c r="B1967"/>
  <c r="D1967"/>
  <c r="E1967"/>
  <c r="G1967"/>
  <c r="I1967"/>
  <c r="J1967"/>
  <c r="K1967"/>
  <c r="P1967" s="1"/>
  <c r="X1967"/>
  <c r="B1968"/>
  <c r="D1968"/>
  <c r="E1968"/>
  <c r="G1968"/>
  <c r="I1968"/>
  <c r="J1968"/>
  <c r="K1968"/>
  <c r="P1968" s="1"/>
  <c r="X1968"/>
  <c r="B1969"/>
  <c r="D1969"/>
  <c r="E1969"/>
  <c r="G1969"/>
  <c r="I1969"/>
  <c r="J1969"/>
  <c r="K1969"/>
  <c r="P1969" s="1"/>
  <c r="X1969"/>
  <c r="B1970"/>
  <c r="D1970"/>
  <c r="E1970"/>
  <c r="G1970"/>
  <c r="I1970"/>
  <c r="J1970"/>
  <c r="K1970"/>
  <c r="P1970" s="1"/>
  <c r="X1970"/>
  <c r="B1971"/>
  <c r="D1971"/>
  <c r="E1971"/>
  <c r="G1971"/>
  <c r="I1971"/>
  <c r="J1971"/>
  <c r="K1971"/>
  <c r="P1971" s="1"/>
  <c r="X1971"/>
  <c r="B1972"/>
  <c r="D1972"/>
  <c r="E1972"/>
  <c r="G1972"/>
  <c r="I1972"/>
  <c r="J1972"/>
  <c r="K1972"/>
  <c r="P1972" s="1"/>
  <c r="X1972"/>
  <c r="B1973"/>
  <c r="D1973"/>
  <c r="E1973"/>
  <c r="G1973"/>
  <c r="I1973"/>
  <c r="J1973"/>
  <c r="K1973"/>
  <c r="P1973" s="1"/>
  <c r="X1973"/>
  <c r="B1974"/>
  <c r="D1974"/>
  <c r="E1974"/>
  <c r="G1974"/>
  <c r="I1974"/>
  <c r="J1974"/>
  <c r="K1974"/>
  <c r="P1974" s="1"/>
  <c r="X1974"/>
  <c r="B1975"/>
  <c r="D1975"/>
  <c r="E1975"/>
  <c r="G1975"/>
  <c r="I1975"/>
  <c r="J1975"/>
  <c r="K1975"/>
  <c r="P1975" s="1"/>
  <c r="X1975"/>
  <c r="B1976"/>
  <c r="D1976"/>
  <c r="E1976"/>
  <c r="G1976"/>
  <c r="I1976"/>
  <c r="J1976"/>
  <c r="K1976"/>
  <c r="P1976" s="1"/>
  <c r="X1976"/>
  <c r="B1977"/>
  <c r="D1977"/>
  <c r="E1977"/>
  <c r="G1977"/>
  <c r="I1977"/>
  <c r="J1977"/>
  <c r="K1977"/>
  <c r="P1977" s="1"/>
  <c r="X1977"/>
  <c r="B1978"/>
  <c r="D1978"/>
  <c r="E1978"/>
  <c r="G1978"/>
  <c r="I1978"/>
  <c r="J1978"/>
  <c r="K1978"/>
  <c r="P1978" s="1"/>
  <c r="X1978"/>
  <c r="B1979"/>
  <c r="D1979"/>
  <c r="E1979"/>
  <c r="G1979"/>
  <c r="I1979"/>
  <c r="J1979"/>
  <c r="K1979"/>
  <c r="P1979" s="1"/>
  <c r="X1979"/>
  <c r="B1980"/>
  <c r="D1980"/>
  <c r="E1980"/>
  <c r="G1980"/>
  <c r="I1980"/>
  <c r="J1980"/>
  <c r="K1980"/>
  <c r="P1980" s="1"/>
  <c r="X1980"/>
  <c r="B1981"/>
  <c r="D1981"/>
  <c r="E1981"/>
  <c r="G1981"/>
  <c r="I1981"/>
  <c r="J1981"/>
  <c r="K1981"/>
  <c r="P1981" s="1"/>
  <c r="X1981"/>
  <c r="B1982"/>
  <c r="D1982"/>
  <c r="E1982"/>
  <c r="G1982"/>
  <c r="I1982"/>
  <c r="J1982"/>
  <c r="K1982"/>
  <c r="P1982" s="1"/>
  <c r="X1982"/>
  <c r="B1983"/>
  <c r="D1983"/>
  <c r="E1983"/>
  <c r="G1983"/>
  <c r="I1983"/>
  <c r="J1983"/>
  <c r="K1983"/>
  <c r="P1983" s="1"/>
  <c r="X1983"/>
  <c r="B1984"/>
  <c r="D1984"/>
  <c r="E1984"/>
  <c r="G1984"/>
  <c r="I1984"/>
  <c r="J1984"/>
  <c r="K1984"/>
  <c r="P1984" s="1"/>
  <c r="X1984"/>
  <c r="B1985"/>
  <c r="D1985"/>
  <c r="E1985"/>
  <c r="G1985"/>
  <c r="I1985"/>
  <c r="J1985"/>
  <c r="K1985"/>
  <c r="P1985" s="1"/>
  <c r="X1985"/>
  <c r="B1986"/>
  <c r="D1986"/>
  <c r="E1986"/>
  <c r="G1986"/>
  <c r="I1986"/>
  <c r="J1986"/>
  <c r="K1986"/>
  <c r="P1986" s="1"/>
  <c r="X1986"/>
  <c r="B1987"/>
  <c r="D1987"/>
  <c r="E1987"/>
  <c r="G1987"/>
  <c r="I1987"/>
  <c r="J1987"/>
  <c r="K1987"/>
  <c r="P1987" s="1"/>
  <c r="X1987"/>
  <c r="B1988"/>
  <c r="D1988"/>
  <c r="E1988"/>
  <c r="G1988"/>
  <c r="I1988"/>
  <c r="J1988"/>
  <c r="K1988"/>
  <c r="P1988" s="1"/>
  <c r="X1988"/>
  <c r="B1989"/>
  <c r="D1989"/>
  <c r="E1989"/>
  <c r="G1989"/>
  <c r="I1989"/>
  <c r="J1989"/>
  <c r="K1989"/>
  <c r="P1989" s="1"/>
  <c r="X1989"/>
  <c r="B1990"/>
  <c r="D1990"/>
  <c r="E1990"/>
  <c r="G1990"/>
  <c r="I1990"/>
  <c r="J1990"/>
  <c r="K1990"/>
  <c r="P1990" s="1"/>
  <c r="X1990"/>
  <c r="B1991"/>
  <c r="D1991"/>
  <c r="E1991"/>
  <c r="G1991"/>
  <c r="I1991"/>
  <c r="J1991"/>
  <c r="K1991"/>
  <c r="P1991" s="1"/>
  <c r="X1991"/>
  <c r="B1992"/>
  <c r="D1992"/>
  <c r="E1992"/>
  <c r="G1992"/>
  <c r="I1992"/>
  <c r="J1992"/>
  <c r="K1992"/>
  <c r="P1992" s="1"/>
  <c r="X1992"/>
  <c r="B1993"/>
  <c r="D1993"/>
  <c r="E1993"/>
  <c r="G1993"/>
  <c r="I1993"/>
  <c r="J1993"/>
  <c r="K1993"/>
  <c r="P1993" s="1"/>
  <c r="X1993"/>
  <c r="B1994"/>
  <c r="D1994"/>
  <c r="E1994"/>
  <c r="G1994"/>
  <c r="I1994"/>
  <c r="J1994"/>
  <c r="K1994"/>
  <c r="P1994" s="1"/>
  <c r="X1994"/>
  <c r="B1995"/>
  <c r="D1995"/>
  <c r="E1995"/>
  <c r="G1995"/>
  <c r="I1995"/>
  <c r="J1995"/>
  <c r="K1995"/>
  <c r="P1995" s="1"/>
  <c r="X1995"/>
  <c r="B1996"/>
  <c r="D1996"/>
  <c r="E1996"/>
  <c r="G1996"/>
  <c r="I1996"/>
  <c r="J1996"/>
  <c r="K1996"/>
  <c r="P1996" s="1"/>
  <c r="X1996"/>
  <c r="B1997"/>
  <c r="D1997"/>
  <c r="E1997"/>
  <c r="G1997"/>
  <c r="I1997"/>
  <c r="J1997"/>
  <c r="K1997"/>
  <c r="P1997" s="1"/>
  <c r="X1997"/>
  <c r="B1998"/>
  <c r="D1998"/>
  <c r="E1998"/>
  <c r="G1998"/>
  <c r="I1998"/>
  <c r="J1998"/>
  <c r="K1998"/>
  <c r="P1998" s="1"/>
  <c r="X1998"/>
  <c r="B1999"/>
  <c r="D1999"/>
  <c r="E1999"/>
  <c r="G1999"/>
  <c r="I1999"/>
  <c r="J1999"/>
  <c r="K1999"/>
  <c r="P1999" s="1"/>
  <c r="X1999"/>
  <c r="B2000"/>
  <c r="D2000"/>
  <c r="E2000"/>
  <c r="G2000"/>
  <c r="I2000"/>
  <c r="J2000"/>
  <c r="K2000"/>
  <c r="P2000" s="1"/>
  <c r="X2000"/>
  <c r="B2001"/>
  <c r="D2001"/>
  <c r="E2001"/>
  <c r="G2001"/>
  <c r="I2001"/>
  <c r="J2001"/>
  <c r="K2001"/>
  <c r="P2001" s="1"/>
  <c r="X2001"/>
  <c r="B2002"/>
  <c r="D2002"/>
  <c r="E2002"/>
  <c r="G2002"/>
  <c r="I2002"/>
  <c r="J2002"/>
  <c r="K2002"/>
  <c r="P2002" s="1"/>
  <c r="X2002"/>
  <c r="B2003"/>
  <c r="D2003"/>
  <c r="E2003"/>
  <c r="G2003"/>
  <c r="I2003"/>
  <c r="J2003"/>
  <c r="K2003"/>
  <c r="P2003" s="1"/>
  <c r="X2003"/>
  <c r="B2004"/>
  <c r="D2004"/>
  <c r="E2004"/>
  <c r="G2004"/>
  <c r="I2004"/>
  <c r="J2004"/>
  <c r="K2004"/>
  <c r="P2004" s="1"/>
  <c r="X2004"/>
  <c r="B2005"/>
  <c r="D2005"/>
  <c r="E2005"/>
  <c r="G2005"/>
  <c r="I2005"/>
  <c r="J2005"/>
  <c r="K2005"/>
  <c r="P2005" s="1"/>
  <c r="X2005"/>
  <c r="B2006"/>
  <c r="D2006"/>
  <c r="E2006"/>
  <c r="G2006"/>
  <c r="I2006"/>
  <c r="J2006"/>
  <c r="K2006"/>
  <c r="P2006" s="1"/>
  <c r="X2006"/>
  <c r="B2007"/>
  <c r="D2007"/>
  <c r="E2007"/>
  <c r="G2007"/>
  <c r="I2007"/>
  <c r="J2007"/>
  <c r="K2007"/>
  <c r="P2007" s="1"/>
  <c r="X2007"/>
  <c r="B2008"/>
  <c r="D2008"/>
  <c r="E2008"/>
  <c r="G2008"/>
  <c r="I2008"/>
  <c r="J2008"/>
  <c r="K2008"/>
  <c r="P2008" s="1"/>
  <c r="X2008"/>
  <c r="B2009"/>
  <c r="D2009"/>
  <c r="E2009"/>
  <c r="G2009"/>
  <c r="I2009"/>
  <c r="J2009"/>
  <c r="K2009"/>
  <c r="P2009" s="1"/>
  <c r="X2009"/>
  <c r="B2010"/>
  <c r="D2010"/>
  <c r="E2010"/>
  <c r="G2010"/>
  <c r="I2010"/>
  <c r="J2010"/>
  <c r="K2010"/>
  <c r="P2010" s="1"/>
  <c r="X2010"/>
  <c r="B2011"/>
  <c r="D2011"/>
  <c r="E2011"/>
  <c r="G2011"/>
  <c r="I2011"/>
  <c r="J2011"/>
  <c r="K2011"/>
  <c r="P2011" s="1"/>
  <c r="X2011"/>
  <c r="B2012"/>
  <c r="D2012"/>
  <c r="E2012"/>
  <c r="G2012"/>
  <c r="I2012"/>
  <c r="J2012"/>
  <c r="K2012"/>
  <c r="P2012" s="1"/>
  <c r="X2012"/>
  <c r="B2013"/>
  <c r="D2013"/>
  <c r="E2013"/>
  <c r="G2013"/>
  <c r="I2013"/>
  <c r="J2013"/>
  <c r="K2013"/>
  <c r="P2013" s="1"/>
  <c r="X2013"/>
  <c r="B2014"/>
  <c r="D2014"/>
  <c r="E2014"/>
  <c r="G2014"/>
  <c r="I2014"/>
  <c r="J2014"/>
  <c r="K2014"/>
  <c r="P2014" s="1"/>
  <c r="X2014"/>
  <c r="B2015"/>
  <c r="D2015"/>
  <c r="E2015"/>
  <c r="G2015"/>
  <c r="I2015"/>
  <c r="J2015"/>
  <c r="K2015"/>
  <c r="P2015" s="1"/>
  <c r="X2015"/>
  <c r="B2016"/>
  <c r="D2016"/>
  <c r="E2016"/>
  <c r="G2016"/>
  <c r="I2016"/>
  <c r="J2016"/>
  <c r="K2016"/>
  <c r="P2016" s="1"/>
  <c r="X2016"/>
  <c r="B2017"/>
  <c r="D2017"/>
  <c r="E2017"/>
  <c r="G2017"/>
  <c r="I2017"/>
  <c r="J2017"/>
  <c r="K2017"/>
  <c r="P2017" s="1"/>
  <c r="X2017"/>
  <c r="B2018"/>
  <c r="D2018"/>
  <c r="E2018"/>
  <c r="G2018"/>
  <c r="I2018"/>
  <c r="J2018"/>
  <c r="K2018"/>
  <c r="P2018" s="1"/>
  <c r="X2018"/>
  <c r="B2019"/>
  <c r="D2019"/>
  <c r="E2019"/>
  <c r="G2019"/>
  <c r="I2019"/>
  <c r="J2019"/>
  <c r="K2019"/>
  <c r="P2019" s="1"/>
  <c r="X2019"/>
  <c r="B2020"/>
  <c r="D2020"/>
  <c r="E2020"/>
  <c r="G2020"/>
  <c r="I2020"/>
  <c r="J2020"/>
  <c r="K2020"/>
  <c r="P2020" s="1"/>
  <c r="X2020"/>
  <c r="B2021"/>
  <c r="D2021"/>
  <c r="E2021"/>
  <c r="G2021"/>
  <c r="I2021"/>
  <c r="J2021"/>
  <c r="K2021"/>
  <c r="P2021" s="1"/>
  <c r="X2021"/>
  <c r="B2022"/>
  <c r="D2022"/>
  <c r="E2022"/>
  <c r="G2022"/>
  <c r="I2022"/>
  <c r="J2022"/>
  <c r="K2022"/>
  <c r="P2022" s="1"/>
  <c r="X2022"/>
  <c r="B2023"/>
  <c r="D2023"/>
  <c r="E2023"/>
  <c r="G2023"/>
  <c r="I2023"/>
  <c r="J2023"/>
  <c r="K2023"/>
  <c r="P2023" s="1"/>
  <c r="X2023"/>
  <c r="B2024"/>
  <c r="D2024"/>
  <c r="E2024"/>
  <c r="G2024"/>
  <c r="I2024"/>
  <c r="J2024"/>
  <c r="K2024"/>
  <c r="P2024" s="1"/>
  <c r="X2024"/>
  <c r="B2025"/>
  <c r="D2025"/>
  <c r="E2025"/>
  <c r="G2025"/>
  <c r="I2025"/>
  <c r="J2025"/>
  <c r="K2025"/>
  <c r="P2025" s="1"/>
  <c r="X2025"/>
  <c r="B2026"/>
  <c r="D2026"/>
  <c r="E2026"/>
  <c r="G2026"/>
  <c r="I2026"/>
  <c r="J2026"/>
  <c r="K2026"/>
  <c r="P2026" s="1"/>
  <c r="X2026"/>
  <c r="B2027"/>
  <c r="D2027"/>
  <c r="E2027"/>
  <c r="G2027"/>
  <c r="I2027"/>
  <c r="J2027"/>
  <c r="K2027"/>
  <c r="P2027" s="1"/>
  <c r="X2027"/>
  <c r="B2028"/>
  <c r="D2028"/>
  <c r="E2028"/>
  <c r="G2028"/>
  <c r="I2028"/>
  <c r="J2028"/>
  <c r="K2028"/>
  <c r="P2028" s="1"/>
  <c r="X2028"/>
  <c r="B2029"/>
  <c r="D2029"/>
  <c r="E2029"/>
  <c r="G2029"/>
  <c r="I2029"/>
  <c r="J2029"/>
  <c r="K2029"/>
  <c r="P2029" s="1"/>
  <c r="X2029"/>
  <c r="B2030"/>
  <c r="D2030"/>
  <c r="E2030"/>
  <c r="G2030"/>
  <c r="I2030"/>
  <c r="J2030"/>
  <c r="K2030"/>
  <c r="P2030" s="1"/>
  <c r="X2030"/>
  <c r="B2031"/>
  <c r="D2031"/>
  <c r="E2031"/>
  <c r="G2031"/>
  <c r="I2031"/>
  <c r="J2031"/>
  <c r="K2031"/>
  <c r="P2031" s="1"/>
  <c r="X2031"/>
  <c r="B2032"/>
  <c r="D2032"/>
  <c r="E2032"/>
  <c r="G2032"/>
  <c r="I2032"/>
  <c r="J2032"/>
  <c r="K2032"/>
  <c r="P2032" s="1"/>
  <c r="X2032"/>
  <c r="B2033"/>
  <c r="D2033"/>
  <c r="E2033"/>
  <c r="G2033"/>
  <c r="I2033"/>
  <c r="J2033"/>
  <c r="K2033"/>
  <c r="P2033" s="1"/>
  <c r="X2033"/>
  <c r="B2034"/>
  <c r="D2034"/>
  <c r="E2034"/>
  <c r="G2034"/>
  <c r="I2034"/>
  <c r="J2034"/>
  <c r="K2034"/>
  <c r="P2034" s="1"/>
  <c r="X2034"/>
  <c r="B2035"/>
  <c r="D2035"/>
  <c r="E2035"/>
  <c r="G2035"/>
  <c r="I2035"/>
  <c r="J2035"/>
  <c r="K2035"/>
  <c r="P2035" s="1"/>
  <c r="X2035"/>
  <c r="B2036"/>
  <c r="D2036"/>
  <c r="E2036"/>
  <c r="G2036"/>
  <c r="I2036"/>
  <c r="J2036"/>
  <c r="K2036"/>
  <c r="P2036" s="1"/>
  <c r="X2036"/>
  <c r="B2037"/>
  <c r="D2037"/>
  <c r="E2037"/>
  <c r="G2037"/>
  <c r="I2037"/>
  <c r="J2037"/>
  <c r="K2037"/>
  <c r="P2037" s="1"/>
  <c r="X2037"/>
  <c r="B2038"/>
  <c r="D2038"/>
  <c r="E2038"/>
  <c r="G2038"/>
  <c r="I2038"/>
  <c r="J2038"/>
  <c r="K2038"/>
  <c r="P2038" s="1"/>
  <c r="X2038"/>
  <c r="B2039"/>
  <c r="D2039"/>
  <c r="E2039"/>
  <c r="G2039"/>
  <c r="I2039"/>
  <c r="J2039"/>
  <c r="K2039"/>
  <c r="P2039" s="1"/>
  <c r="X2039"/>
  <c r="B2040"/>
  <c r="D2040"/>
  <c r="E2040"/>
  <c r="G2040"/>
  <c r="I2040"/>
  <c r="J2040"/>
  <c r="K2040"/>
  <c r="P2040" s="1"/>
  <c r="X2040"/>
  <c r="B2041"/>
  <c r="D2041"/>
  <c r="E2041"/>
  <c r="G2041"/>
  <c r="I2041"/>
  <c r="J2041"/>
  <c r="K2041"/>
  <c r="P2041" s="1"/>
  <c r="X2041"/>
  <c r="B2042"/>
  <c r="D2042"/>
  <c r="E2042"/>
  <c r="G2042"/>
  <c r="I2042"/>
  <c r="J2042"/>
  <c r="K2042"/>
  <c r="P2042" s="1"/>
  <c r="X2042"/>
  <c r="B2043"/>
  <c r="D2043"/>
  <c r="E2043"/>
  <c r="G2043"/>
  <c r="I2043"/>
  <c r="J2043"/>
  <c r="K2043"/>
  <c r="P2043" s="1"/>
  <c r="X2043"/>
  <c r="B2044"/>
  <c r="D2044"/>
  <c r="E2044"/>
  <c r="G2044"/>
  <c r="I2044"/>
  <c r="J2044"/>
  <c r="K2044"/>
  <c r="P2044" s="1"/>
  <c r="X2044"/>
  <c r="B2045"/>
  <c r="D2045"/>
  <c r="E2045"/>
  <c r="G2045"/>
  <c r="I2045"/>
  <c r="J2045"/>
  <c r="K2045"/>
  <c r="P2045" s="1"/>
  <c r="X2045"/>
  <c r="B2046"/>
  <c r="D2046"/>
  <c r="E2046"/>
  <c r="G2046"/>
  <c r="I2046"/>
  <c r="J2046"/>
  <c r="K2046"/>
  <c r="P2046" s="1"/>
  <c r="X2046"/>
  <c r="B2047"/>
  <c r="D2047"/>
  <c r="E2047"/>
  <c r="G2047"/>
  <c r="I2047"/>
  <c r="J2047"/>
  <c r="K2047"/>
  <c r="P2047" s="1"/>
  <c r="X2047"/>
  <c r="B2048"/>
  <c r="D2048"/>
  <c r="E2048"/>
  <c r="G2048"/>
  <c r="I2048"/>
  <c r="J2048"/>
  <c r="K2048"/>
  <c r="P2048" s="1"/>
  <c r="X2048"/>
  <c r="B2049"/>
  <c r="D2049"/>
  <c r="E2049"/>
  <c r="G2049"/>
  <c r="I2049"/>
  <c r="J2049"/>
  <c r="K2049"/>
  <c r="P2049" s="1"/>
  <c r="X2049"/>
  <c r="B2050"/>
  <c r="D2050"/>
  <c r="E2050"/>
  <c r="G2050"/>
  <c r="I2050"/>
  <c r="J2050"/>
  <c r="K2050"/>
  <c r="P2050" s="1"/>
  <c r="X2050"/>
  <c r="B2051"/>
  <c r="D2051"/>
  <c r="E2051"/>
  <c r="G2051"/>
  <c r="I2051"/>
  <c r="J2051"/>
  <c r="K2051"/>
  <c r="P2051" s="1"/>
  <c r="X2051"/>
  <c r="B2052"/>
  <c r="D2052"/>
  <c r="E2052"/>
  <c r="G2052"/>
  <c r="I2052"/>
  <c r="J2052"/>
  <c r="K2052"/>
  <c r="P2052" s="1"/>
  <c r="X2052"/>
  <c r="B2053"/>
  <c r="D2053"/>
  <c r="E2053"/>
  <c r="G2053"/>
  <c r="I2053"/>
  <c r="J2053"/>
  <c r="K2053"/>
  <c r="P2053" s="1"/>
  <c r="X2053"/>
  <c r="B2054"/>
  <c r="D2054"/>
  <c r="E2054"/>
  <c r="G2054"/>
  <c r="I2054"/>
  <c r="J2054"/>
  <c r="K2054"/>
  <c r="P2054" s="1"/>
  <c r="X2054"/>
  <c r="B2055"/>
  <c r="D2055"/>
  <c r="E2055"/>
  <c r="G2055"/>
  <c r="I2055"/>
  <c r="J2055"/>
  <c r="K2055"/>
  <c r="P2055" s="1"/>
  <c r="X2055"/>
  <c r="B2056"/>
  <c r="D2056"/>
  <c r="E2056"/>
  <c r="G2056"/>
  <c r="I2056"/>
  <c r="J2056"/>
  <c r="K2056"/>
  <c r="P2056" s="1"/>
  <c r="X2056"/>
  <c r="B2057"/>
  <c r="D2057"/>
  <c r="E2057"/>
  <c r="G2057"/>
  <c r="I2057"/>
  <c r="J2057"/>
  <c r="K2057"/>
  <c r="P2057" s="1"/>
  <c r="X2057"/>
  <c r="B2058"/>
  <c r="D2058"/>
  <c r="E2058"/>
  <c r="G2058"/>
  <c r="I2058"/>
  <c r="J2058"/>
  <c r="K2058"/>
  <c r="P2058" s="1"/>
  <c r="X2058"/>
  <c r="B2059"/>
  <c r="D2059"/>
  <c r="E2059"/>
  <c r="G2059"/>
  <c r="I2059"/>
  <c r="J2059"/>
  <c r="K2059"/>
  <c r="P2059" s="1"/>
  <c r="X2059"/>
  <c r="B2060"/>
  <c r="D2060"/>
  <c r="E2060"/>
  <c r="G2060"/>
  <c r="I2060"/>
  <c r="J2060"/>
  <c r="K2060"/>
  <c r="P2060" s="1"/>
  <c r="X2060"/>
  <c r="B2061"/>
  <c r="D2061"/>
  <c r="E2061"/>
  <c r="G2061"/>
  <c r="I2061"/>
  <c r="J2061"/>
  <c r="K2061"/>
  <c r="P2061" s="1"/>
  <c r="X2061"/>
  <c r="B2062"/>
  <c r="D2062"/>
  <c r="E2062"/>
  <c r="G2062"/>
  <c r="I2062"/>
  <c r="J2062"/>
  <c r="K2062"/>
  <c r="P2062" s="1"/>
  <c r="X2062"/>
  <c r="B2063"/>
  <c r="D2063"/>
  <c r="E2063"/>
  <c r="G2063"/>
  <c r="I2063"/>
  <c r="J2063"/>
  <c r="K2063"/>
  <c r="P2063" s="1"/>
  <c r="X2063"/>
  <c r="B2064"/>
  <c r="D2064"/>
  <c r="E2064"/>
  <c r="G2064"/>
  <c r="I2064"/>
  <c r="J2064"/>
  <c r="K2064"/>
  <c r="P2064" s="1"/>
  <c r="X2064"/>
  <c r="B2065"/>
  <c r="D2065"/>
  <c r="E2065"/>
  <c r="G2065"/>
  <c r="I2065"/>
  <c r="J2065"/>
  <c r="K2065"/>
  <c r="P2065" s="1"/>
  <c r="X2065"/>
  <c r="B2066"/>
  <c r="D2066"/>
  <c r="E2066"/>
  <c r="G2066"/>
  <c r="I2066"/>
  <c r="J2066"/>
  <c r="K2066"/>
  <c r="P2066" s="1"/>
  <c r="X2066"/>
  <c r="B2067"/>
  <c r="D2067"/>
  <c r="E2067"/>
  <c r="G2067"/>
  <c r="I2067"/>
  <c r="J2067"/>
  <c r="K2067"/>
  <c r="P2067" s="1"/>
  <c r="X2067"/>
  <c r="B2068"/>
  <c r="D2068"/>
  <c r="E2068"/>
  <c r="G2068"/>
  <c r="I2068"/>
  <c r="J2068"/>
  <c r="K2068"/>
  <c r="P2068" s="1"/>
  <c r="X2068"/>
  <c r="B2069"/>
  <c r="D2069"/>
  <c r="E2069"/>
  <c r="G2069"/>
  <c r="I2069"/>
  <c r="J2069"/>
  <c r="K2069"/>
  <c r="P2069" s="1"/>
  <c r="X2069"/>
  <c r="B2070"/>
  <c r="D2070"/>
  <c r="E2070"/>
  <c r="G2070"/>
  <c r="I2070"/>
  <c r="J2070"/>
  <c r="K2070"/>
  <c r="P2070" s="1"/>
  <c r="X2070"/>
  <c r="B2071"/>
  <c r="D2071"/>
  <c r="E2071"/>
  <c r="G2071"/>
  <c r="I2071"/>
  <c r="J2071"/>
  <c r="K2071"/>
  <c r="P2071" s="1"/>
  <c r="X2071"/>
  <c r="B2072"/>
  <c r="D2072"/>
  <c r="E2072"/>
  <c r="G2072"/>
  <c r="I2072"/>
  <c r="J2072"/>
  <c r="K2072"/>
  <c r="P2072" s="1"/>
  <c r="X2072"/>
  <c r="B2073"/>
  <c r="D2073"/>
  <c r="E2073"/>
  <c r="G2073"/>
  <c r="I2073"/>
  <c r="J2073"/>
  <c r="K2073"/>
  <c r="P2073" s="1"/>
  <c r="X2073"/>
  <c r="B2074"/>
  <c r="D2074"/>
  <c r="E2074"/>
  <c r="G2074"/>
  <c r="I2074"/>
  <c r="J2074"/>
  <c r="K2074"/>
  <c r="P2074" s="1"/>
  <c r="X2074"/>
  <c r="B2075"/>
  <c r="D2075"/>
  <c r="E2075"/>
  <c r="G2075"/>
  <c r="I2075"/>
  <c r="J2075"/>
  <c r="K2075"/>
  <c r="P2075" s="1"/>
  <c r="X2075"/>
  <c r="B2076"/>
  <c r="D2076"/>
  <c r="E2076"/>
  <c r="G2076"/>
  <c r="I2076"/>
  <c r="J2076"/>
  <c r="K2076"/>
  <c r="P2076" s="1"/>
  <c r="X2076"/>
  <c r="B2077"/>
  <c r="D2077"/>
  <c r="E2077"/>
  <c r="G2077"/>
  <c r="I2077"/>
  <c r="J2077"/>
  <c r="K2077"/>
  <c r="P2077" s="1"/>
  <c r="X2077"/>
  <c r="B2078"/>
  <c r="D2078"/>
  <c r="E2078"/>
  <c r="G2078"/>
  <c r="I2078"/>
  <c r="J2078"/>
  <c r="K2078"/>
  <c r="P2078" s="1"/>
  <c r="X2078"/>
  <c r="B2079"/>
  <c r="D2079"/>
  <c r="E2079"/>
  <c r="G2079"/>
  <c r="I2079"/>
  <c r="J2079"/>
  <c r="K2079"/>
  <c r="P2079" s="1"/>
  <c r="X2079"/>
  <c r="B2080"/>
  <c r="D2080"/>
  <c r="E2080"/>
  <c r="G2080"/>
  <c r="I2080"/>
  <c r="J2080"/>
  <c r="K2080"/>
  <c r="P2080" s="1"/>
  <c r="X2080"/>
  <c r="B2081"/>
  <c r="D2081"/>
  <c r="E2081"/>
  <c r="G2081"/>
  <c r="I2081"/>
  <c r="J2081"/>
  <c r="K2081"/>
  <c r="P2081" s="1"/>
  <c r="X2081"/>
  <c r="B2082"/>
  <c r="D2082"/>
  <c r="E2082"/>
  <c r="G2082"/>
  <c r="I2082"/>
  <c r="J2082"/>
  <c r="K2082"/>
  <c r="P2082" s="1"/>
  <c r="X2082"/>
  <c r="B2083"/>
  <c r="D2083"/>
  <c r="E2083"/>
  <c r="G2083"/>
  <c r="I2083"/>
  <c r="J2083"/>
  <c r="K2083"/>
  <c r="P2083" s="1"/>
  <c r="X2083"/>
  <c r="B2084"/>
  <c r="D2084"/>
  <c r="E2084"/>
  <c r="G2084"/>
  <c r="I2084"/>
  <c r="J2084"/>
  <c r="K2084"/>
  <c r="P2084" s="1"/>
  <c r="X2084"/>
  <c r="B2085"/>
  <c r="D2085"/>
  <c r="E2085"/>
  <c r="G2085"/>
  <c r="I2085"/>
  <c r="J2085"/>
  <c r="K2085"/>
  <c r="P2085" s="1"/>
  <c r="X2085"/>
  <c r="B2086"/>
  <c r="D2086"/>
  <c r="E2086"/>
  <c r="G2086"/>
  <c r="I2086"/>
  <c r="J2086"/>
  <c r="K2086"/>
  <c r="P2086" s="1"/>
  <c r="X2086"/>
  <c r="B2087"/>
  <c r="D2087"/>
  <c r="E2087"/>
  <c r="G2087"/>
  <c r="I2087"/>
  <c r="J2087"/>
  <c r="K2087"/>
  <c r="P2087" s="1"/>
  <c r="X2087"/>
  <c r="B2088"/>
  <c r="D2088"/>
  <c r="E2088"/>
  <c r="G2088"/>
  <c r="I2088"/>
  <c r="J2088"/>
  <c r="K2088"/>
  <c r="P2088" s="1"/>
  <c r="X2088"/>
  <c r="B2089"/>
  <c r="D2089"/>
  <c r="E2089"/>
  <c r="G2089"/>
  <c r="I2089"/>
  <c r="J2089"/>
  <c r="K2089"/>
  <c r="P2089" s="1"/>
  <c r="X2089"/>
  <c r="B2090"/>
  <c r="D2090"/>
  <c r="E2090"/>
  <c r="G2090"/>
  <c r="I2090"/>
  <c r="J2090"/>
  <c r="K2090"/>
  <c r="P2090" s="1"/>
  <c r="X2090"/>
  <c r="B2091"/>
  <c r="D2091"/>
  <c r="E2091"/>
  <c r="G2091"/>
  <c r="I2091"/>
  <c r="J2091"/>
  <c r="K2091"/>
  <c r="P2091" s="1"/>
  <c r="X2091"/>
  <c r="B2092"/>
  <c r="D2092"/>
  <c r="E2092"/>
  <c r="G2092"/>
  <c r="I2092"/>
  <c r="J2092"/>
  <c r="K2092"/>
  <c r="P2092" s="1"/>
  <c r="X2092"/>
  <c r="B2093"/>
  <c r="D2093"/>
  <c r="E2093"/>
  <c r="G2093"/>
  <c r="I2093"/>
  <c r="J2093"/>
  <c r="K2093"/>
  <c r="P2093" s="1"/>
  <c r="X2093"/>
  <c r="B2094"/>
  <c r="D2094"/>
  <c r="E2094"/>
  <c r="G2094"/>
  <c r="I2094"/>
  <c r="J2094"/>
  <c r="K2094"/>
  <c r="P2094" s="1"/>
  <c r="X2094"/>
  <c r="B2095"/>
  <c r="D2095"/>
  <c r="E2095"/>
  <c r="G2095"/>
  <c r="I2095"/>
  <c r="J2095"/>
  <c r="K2095"/>
  <c r="P2095" s="1"/>
  <c r="X2095"/>
  <c r="B2096"/>
  <c r="D2096"/>
  <c r="E2096"/>
  <c r="G2096"/>
  <c r="I2096"/>
  <c r="J2096"/>
  <c r="K2096"/>
  <c r="P2096" s="1"/>
  <c r="X2096"/>
  <c r="B2097"/>
  <c r="D2097"/>
  <c r="E2097"/>
  <c r="G2097"/>
  <c r="I2097"/>
  <c r="J2097"/>
  <c r="K2097"/>
  <c r="P2097" s="1"/>
  <c r="X2097"/>
  <c r="B2098"/>
  <c r="D2098"/>
  <c r="E2098"/>
  <c r="G2098"/>
  <c r="I2098"/>
  <c r="J2098"/>
  <c r="K2098"/>
  <c r="P2098" s="1"/>
  <c r="X2098"/>
  <c r="B2099"/>
  <c r="D2099"/>
  <c r="E2099"/>
  <c r="G2099"/>
  <c r="I2099"/>
  <c r="J2099"/>
  <c r="K2099"/>
  <c r="P2099" s="1"/>
  <c r="X2099"/>
  <c r="B2100"/>
  <c r="D2100"/>
  <c r="E2100"/>
  <c r="G2100"/>
  <c r="I2100"/>
  <c r="J2100"/>
  <c r="K2100"/>
  <c r="P2100" s="1"/>
  <c r="X2100"/>
  <c r="B2101"/>
  <c r="D2101"/>
  <c r="E2101"/>
  <c r="G2101"/>
  <c r="I2101"/>
  <c r="J2101"/>
  <c r="K2101"/>
  <c r="P2101" s="1"/>
  <c r="X2101"/>
  <c r="B2102"/>
  <c r="D2102"/>
  <c r="E2102"/>
  <c r="G2102"/>
  <c r="I2102"/>
  <c r="J2102"/>
  <c r="K2102"/>
  <c r="P2102" s="1"/>
  <c r="X2102"/>
  <c r="B2103"/>
  <c r="D2103"/>
  <c r="E2103"/>
  <c r="G2103"/>
  <c r="I2103"/>
  <c r="J2103"/>
  <c r="K2103"/>
  <c r="P2103" s="1"/>
  <c r="X2103"/>
  <c r="B2104"/>
  <c r="D2104"/>
  <c r="E2104"/>
  <c r="G2104"/>
  <c r="I2104"/>
  <c r="J2104"/>
  <c r="K2104"/>
  <c r="P2104" s="1"/>
  <c r="X2104"/>
  <c r="B2105"/>
  <c r="D2105"/>
  <c r="E2105"/>
  <c r="G2105"/>
  <c r="I2105"/>
  <c r="J2105"/>
  <c r="K2105"/>
  <c r="P2105" s="1"/>
  <c r="X2105"/>
  <c r="B2106"/>
  <c r="D2106"/>
  <c r="E2106"/>
  <c r="G2106"/>
  <c r="I2106"/>
  <c r="J2106"/>
  <c r="K2106"/>
  <c r="P2106" s="1"/>
  <c r="X2106"/>
  <c r="B2107"/>
  <c r="D2107"/>
  <c r="E2107"/>
  <c r="G2107"/>
  <c r="I2107"/>
  <c r="J2107"/>
  <c r="K2107"/>
  <c r="P2107" s="1"/>
  <c r="X2107"/>
  <c r="B2108"/>
  <c r="D2108"/>
  <c r="E2108"/>
  <c r="G2108"/>
  <c r="I2108"/>
  <c r="J2108"/>
  <c r="K2108"/>
  <c r="P2108" s="1"/>
  <c r="X2108"/>
  <c r="B2109"/>
  <c r="D2109"/>
  <c r="E2109"/>
  <c r="G2109"/>
  <c r="I2109"/>
  <c r="J2109"/>
  <c r="K2109"/>
  <c r="P2109" s="1"/>
  <c r="X2109"/>
  <c r="B2110"/>
  <c r="D2110"/>
  <c r="E2110"/>
  <c r="G2110"/>
  <c r="I2110"/>
  <c r="J2110"/>
  <c r="K2110"/>
  <c r="P2110" s="1"/>
  <c r="X2110"/>
  <c r="B2111"/>
  <c r="D2111"/>
  <c r="E2111"/>
  <c r="G2111"/>
  <c r="I2111"/>
  <c r="J2111"/>
  <c r="K2111"/>
  <c r="P2111" s="1"/>
  <c r="X2111"/>
  <c r="B2112"/>
  <c r="D2112"/>
  <c r="E2112"/>
  <c r="G2112"/>
  <c r="I2112"/>
  <c r="J2112"/>
  <c r="K2112"/>
  <c r="P2112" s="1"/>
  <c r="X2112"/>
  <c r="B2113"/>
  <c r="D2113"/>
  <c r="E2113"/>
  <c r="G2113"/>
  <c r="I2113"/>
  <c r="J2113"/>
  <c r="K2113"/>
  <c r="P2113" s="1"/>
  <c r="X2113"/>
  <c r="B2114"/>
  <c r="D2114"/>
  <c r="E2114"/>
  <c r="G2114"/>
  <c r="I2114"/>
  <c r="J2114"/>
  <c r="K2114"/>
  <c r="P2114" s="1"/>
  <c r="X2114"/>
  <c r="B2115"/>
  <c r="D2115"/>
  <c r="E2115"/>
  <c r="G2115"/>
  <c r="I2115"/>
  <c r="J2115"/>
  <c r="K2115"/>
  <c r="P2115" s="1"/>
  <c r="X2115"/>
  <c r="B2116"/>
  <c r="D2116"/>
  <c r="E2116"/>
  <c r="G2116"/>
  <c r="I2116"/>
  <c r="J2116"/>
  <c r="K2116"/>
  <c r="P2116" s="1"/>
  <c r="X2116"/>
  <c r="B2117"/>
  <c r="D2117"/>
  <c r="E2117"/>
  <c r="G2117"/>
  <c r="I2117"/>
  <c r="J2117"/>
  <c r="K2117"/>
  <c r="P2117" s="1"/>
  <c r="X2117"/>
  <c r="B2118"/>
  <c r="D2118"/>
  <c r="E2118"/>
  <c r="G2118"/>
  <c r="I2118"/>
  <c r="J2118"/>
  <c r="K2118"/>
  <c r="P2118" s="1"/>
  <c r="X2118"/>
  <c r="B2119"/>
  <c r="D2119"/>
  <c r="E2119"/>
  <c r="G2119"/>
  <c r="I2119"/>
  <c r="J2119"/>
  <c r="K2119"/>
  <c r="P2119" s="1"/>
  <c r="X2119"/>
  <c r="B2120"/>
  <c r="D2120"/>
  <c r="E2120"/>
  <c r="G2120"/>
  <c r="I2120"/>
  <c r="J2120"/>
  <c r="K2120"/>
  <c r="P2120" s="1"/>
  <c r="X2120"/>
  <c r="B2121"/>
  <c r="D2121"/>
  <c r="E2121"/>
  <c r="G2121"/>
  <c r="I2121"/>
  <c r="J2121"/>
  <c r="K2121"/>
  <c r="P2121" s="1"/>
  <c r="X2121"/>
  <c r="B2122"/>
  <c r="D2122"/>
  <c r="E2122"/>
  <c r="G2122"/>
  <c r="I2122"/>
  <c r="J2122"/>
  <c r="K2122"/>
  <c r="P2122" s="1"/>
  <c r="X2122"/>
  <c r="B2123"/>
  <c r="D2123"/>
  <c r="E2123"/>
  <c r="G2123"/>
  <c r="I2123"/>
  <c r="J2123"/>
  <c r="K2123"/>
  <c r="P2123" s="1"/>
  <c r="X2123"/>
  <c r="B2124"/>
  <c r="D2124"/>
  <c r="E2124"/>
  <c r="G2124"/>
  <c r="I2124"/>
  <c r="J2124"/>
  <c r="K2124"/>
  <c r="P2124" s="1"/>
  <c r="X2124"/>
  <c r="B2125"/>
  <c r="D2125"/>
  <c r="E2125"/>
  <c r="G2125"/>
  <c r="I2125"/>
  <c r="J2125"/>
  <c r="K2125"/>
  <c r="P2125" s="1"/>
  <c r="X2125"/>
  <c r="B2126"/>
  <c r="D2126"/>
  <c r="E2126"/>
  <c r="G2126"/>
  <c r="I2126"/>
  <c r="J2126"/>
  <c r="K2126"/>
  <c r="P2126" s="1"/>
  <c r="X2126"/>
  <c r="B2127"/>
  <c r="D2127"/>
  <c r="E2127"/>
  <c r="G2127"/>
  <c r="I2127"/>
  <c r="J2127"/>
  <c r="K2127"/>
  <c r="P2127" s="1"/>
  <c r="X2127"/>
  <c r="B2128"/>
  <c r="D2128"/>
  <c r="E2128"/>
  <c r="G2128"/>
  <c r="I2128"/>
  <c r="J2128"/>
  <c r="K2128"/>
  <c r="P2128" s="1"/>
  <c r="X2128"/>
  <c r="B2129"/>
  <c r="D2129"/>
  <c r="E2129"/>
  <c r="G2129"/>
  <c r="I2129"/>
  <c r="J2129"/>
  <c r="K2129"/>
  <c r="P2129" s="1"/>
  <c r="X2129"/>
  <c r="B2130"/>
  <c r="D2130"/>
  <c r="E2130"/>
  <c r="G2130"/>
  <c r="I2130"/>
  <c r="J2130"/>
  <c r="K2130"/>
  <c r="P2130" s="1"/>
  <c r="X2130"/>
  <c r="B2131"/>
  <c r="D2131"/>
  <c r="E2131"/>
  <c r="G2131"/>
  <c r="I2131"/>
  <c r="J2131"/>
  <c r="K2131"/>
  <c r="P2131" s="1"/>
  <c r="X2131"/>
  <c r="B2132"/>
  <c r="D2132"/>
  <c r="E2132"/>
  <c r="G2132"/>
  <c r="I2132"/>
  <c r="J2132"/>
  <c r="K2132"/>
  <c r="P2132" s="1"/>
  <c r="X2132"/>
  <c r="B2133"/>
  <c r="D2133"/>
  <c r="E2133"/>
  <c r="G2133"/>
  <c r="I2133"/>
  <c r="J2133"/>
  <c r="K2133"/>
  <c r="P2133" s="1"/>
  <c r="X2133"/>
  <c r="B2134"/>
  <c r="D2134"/>
  <c r="E2134"/>
  <c r="G2134"/>
  <c r="I2134"/>
  <c r="J2134"/>
  <c r="K2134"/>
  <c r="P2134" s="1"/>
  <c r="X2134"/>
  <c r="B2135"/>
  <c r="D2135"/>
  <c r="E2135"/>
  <c r="G2135"/>
  <c r="I2135"/>
  <c r="J2135"/>
  <c r="K2135"/>
  <c r="P2135" s="1"/>
  <c r="X2135"/>
  <c r="B2136"/>
  <c r="D2136"/>
  <c r="E2136"/>
  <c r="G2136"/>
  <c r="I2136"/>
  <c r="J2136"/>
  <c r="K2136"/>
  <c r="P2136" s="1"/>
  <c r="X2136"/>
  <c r="B2137"/>
  <c r="D2137"/>
  <c r="E2137"/>
  <c r="G2137"/>
  <c r="I2137"/>
  <c r="J2137"/>
  <c r="K2137"/>
  <c r="P2137" s="1"/>
  <c r="X2137"/>
  <c r="B2138"/>
  <c r="D2138"/>
  <c r="E2138"/>
  <c r="G2138"/>
  <c r="I2138"/>
  <c r="J2138"/>
  <c r="K2138"/>
  <c r="P2138" s="1"/>
  <c r="X2138"/>
  <c r="B2139"/>
  <c r="D2139"/>
  <c r="E2139"/>
  <c r="G2139"/>
  <c r="I2139"/>
  <c r="J2139"/>
  <c r="K2139"/>
  <c r="P2139" s="1"/>
  <c r="X2139"/>
  <c r="B2140"/>
  <c r="D2140"/>
  <c r="E2140"/>
  <c r="G2140"/>
  <c r="I2140"/>
  <c r="J2140"/>
  <c r="K2140"/>
  <c r="P2140" s="1"/>
  <c r="X2140"/>
  <c r="B2141"/>
  <c r="D2141"/>
  <c r="E2141"/>
  <c r="G2141"/>
  <c r="I2141"/>
  <c r="J2141"/>
  <c r="K2141"/>
  <c r="P2141" s="1"/>
  <c r="X2141"/>
  <c r="B2142"/>
  <c r="D2142"/>
  <c r="E2142"/>
  <c r="G2142"/>
  <c r="I2142"/>
  <c r="J2142"/>
  <c r="K2142"/>
  <c r="P2142" s="1"/>
  <c r="X2142"/>
  <c r="B2143"/>
  <c r="D2143"/>
  <c r="E2143"/>
  <c r="G2143"/>
  <c r="I2143"/>
  <c r="J2143"/>
  <c r="K2143"/>
  <c r="P2143" s="1"/>
  <c r="X2143"/>
  <c r="B2144"/>
  <c r="D2144"/>
  <c r="E2144"/>
  <c r="G2144"/>
  <c r="I2144"/>
  <c r="J2144"/>
  <c r="K2144"/>
  <c r="P2144" s="1"/>
  <c r="X2144"/>
  <c r="B2145"/>
  <c r="D2145"/>
  <c r="E2145"/>
  <c r="G2145"/>
  <c r="I2145"/>
  <c r="J2145"/>
  <c r="K2145"/>
  <c r="P2145" s="1"/>
  <c r="X2145"/>
  <c r="B2146"/>
  <c r="D2146"/>
  <c r="E2146"/>
  <c r="G2146"/>
  <c r="I2146"/>
  <c r="J2146"/>
  <c r="K2146"/>
  <c r="P2146" s="1"/>
  <c r="X2146"/>
  <c r="B2147"/>
  <c r="D2147"/>
  <c r="E2147"/>
  <c r="G2147"/>
  <c r="I2147"/>
  <c r="J2147"/>
  <c r="K2147"/>
  <c r="P2147" s="1"/>
  <c r="X2147"/>
  <c r="B2148"/>
  <c r="D2148"/>
  <c r="E2148"/>
  <c r="G2148"/>
  <c r="I2148"/>
  <c r="J2148"/>
  <c r="K2148"/>
  <c r="P2148" s="1"/>
  <c r="X2148"/>
  <c r="B2149"/>
  <c r="D2149"/>
  <c r="E2149"/>
  <c r="G2149"/>
  <c r="I2149"/>
  <c r="J2149"/>
  <c r="K2149"/>
  <c r="P2149" s="1"/>
  <c r="X2149"/>
  <c r="B2150"/>
  <c r="D2150"/>
  <c r="E2150"/>
  <c r="G2150"/>
  <c r="I2150"/>
  <c r="J2150"/>
  <c r="K2150"/>
  <c r="P2150" s="1"/>
  <c r="X2150"/>
  <c r="B2151"/>
  <c r="D2151"/>
  <c r="E2151"/>
  <c r="G2151"/>
  <c r="I2151"/>
  <c r="J2151"/>
  <c r="K2151"/>
  <c r="P2151" s="1"/>
  <c r="X2151"/>
  <c r="B2152"/>
  <c r="D2152"/>
  <c r="E2152"/>
  <c r="G2152"/>
  <c r="I2152"/>
  <c r="J2152"/>
  <c r="K2152"/>
  <c r="P2152" s="1"/>
  <c r="X2152"/>
  <c r="B2153"/>
  <c r="D2153"/>
  <c r="E2153"/>
  <c r="G2153"/>
  <c r="I2153"/>
  <c r="J2153"/>
  <c r="K2153"/>
  <c r="P2153" s="1"/>
  <c r="X2153"/>
  <c r="B2154"/>
  <c r="D2154"/>
  <c r="E2154"/>
  <c r="G2154"/>
  <c r="I2154"/>
  <c r="J2154"/>
  <c r="K2154"/>
  <c r="P2154" s="1"/>
  <c r="X2154"/>
  <c r="B2155"/>
  <c r="D2155"/>
  <c r="E2155"/>
  <c r="G2155"/>
  <c r="I2155"/>
  <c r="J2155"/>
  <c r="K2155"/>
  <c r="P2155" s="1"/>
  <c r="X2155"/>
  <c r="B2156"/>
  <c r="D2156"/>
  <c r="E2156"/>
  <c r="G2156"/>
  <c r="I2156"/>
  <c r="J2156"/>
  <c r="K2156"/>
  <c r="P2156" s="1"/>
  <c r="X2156"/>
  <c r="B2157"/>
  <c r="D2157"/>
  <c r="E2157"/>
  <c r="G2157"/>
  <c r="I2157"/>
  <c r="J2157"/>
  <c r="K2157"/>
  <c r="P2157" s="1"/>
  <c r="X2157"/>
  <c r="B2158"/>
  <c r="D2158"/>
  <c r="E2158"/>
  <c r="G2158"/>
  <c r="I2158"/>
  <c r="J2158"/>
  <c r="K2158"/>
  <c r="P2158" s="1"/>
  <c r="X2158"/>
  <c r="B2159"/>
  <c r="D2159"/>
  <c r="E2159"/>
  <c r="G2159"/>
  <c r="I2159"/>
  <c r="J2159"/>
  <c r="K2159"/>
  <c r="P2159" s="1"/>
  <c r="X2159"/>
  <c r="B2160"/>
  <c r="D2160"/>
  <c r="E2160"/>
  <c r="G2160"/>
  <c r="I2160"/>
  <c r="J2160"/>
  <c r="K2160"/>
  <c r="P2160" s="1"/>
  <c r="X2160"/>
  <c r="B2161"/>
  <c r="D2161"/>
  <c r="E2161"/>
  <c r="G2161"/>
  <c r="I2161"/>
  <c r="J2161"/>
  <c r="K2161"/>
  <c r="P2161" s="1"/>
  <c r="X2161"/>
  <c r="B2162"/>
  <c r="D2162"/>
  <c r="E2162"/>
  <c r="G2162"/>
  <c r="I2162"/>
  <c r="J2162"/>
  <c r="K2162"/>
  <c r="P2162" s="1"/>
  <c r="X2162"/>
  <c r="B2163"/>
  <c r="D2163"/>
  <c r="E2163"/>
  <c r="G2163"/>
  <c r="I2163"/>
  <c r="J2163"/>
  <c r="K2163"/>
  <c r="P2163" s="1"/>
  <c r="X2163"/>
  <c r="B2164"/>
  <c r="D2164"/>
  <c r="E2164"/>
  <c r="G2164"/>
  <c r="I2164"/>
  <c r="J2164"/>
  <c r="K2164"/>
  <c r="P2164" s="1"/>
  <c r="X2164"/>
  <c r="B2165"/>
  <c r="D2165"/>
  <c r="E2165"/>
  <c r="G2165"/>
  <c r="I2165"/>
  <c r="J2165"/>
  <c r="K2165"/>
  <c r="P2165" s="1"/>
  <c r="X2165"/>
  <c r="B2166"/>
  <c r="D2166"/>
  <c r="E2166"/>
  <c r="G2166"/>
  <c r="I2166"/>
  <c r="J2166"/>
  <c r="K2166"/>
  <c r="P2166" s="1"/>
  <c r="X2166"/>
  <c r="B2167"/>
  <c r="D2167"/>
  <c r="E2167"/>
  <c r="G2167"/>
  <c r="I2167"/>
  <c r="J2167"/>
  <c r="K2167"/>
  <c r="P2167" s="1"/>
  <c r="X2167"/>
  <c r="B2168"/>
  <c r="D2168"/>
  <c r="E2168"/>
  <c r="G2168"/>
  <c r="I2168"/>
  <c r="J2168"/>
  <c r="K2168"/>
  <c r="P2168" s="1"/>
  <c r="X2168"/>
  <c r="B2169"/>
  <c r="D2169"/>
  <c r="E2169"/>
  <c r="G2169"/>
  <c r="I2169"/>
  <c r="J2169"/>
  <c r="K2169"/>
  <c r="P2169" s="1"/>
  <c r="X2169"/>
  <c r="B2170"/>
  <c r="D2170"/>
  <c r="E2170"/>
  <c r="G2170"/>
  <c r="I2170"/>
  <c r="J2170"/>
  <c r="K2170"/>
  <c r="P2170" s="1"/>
  <c r="X2170"/>
  <c r="B2171"/>
  <c r="D2171"/>
  <c r="E2171"/>
  <c r="G2171"/>
  <c r="I2171"/>
  <c r="J2171"/>
  <c r="K2171"/>
  <c r="P2171" s="1"/>
  <c r="X2171"/>
  <c r="B2172"/>
  <c r="D2172"/>
  <c r="E2172"/>
  <c r="G2172"/>
  <c r="I2172"/>
  <c r="J2172"/>
  <c r="K2172"/>
  <c r="P2172" s="1"/>
  <c r="X2172"/>
  <c r="B2173"/>
  <c r="D2173"/>
  <c r="E2173"/>
  <c r="G2173"/>
  <c r="I2173"/>
  <c r="J2173"/>
  <c r="K2173"/>
  <c r="P2173" s="1"/>
  <c r="X2173"/>
  <c r="B2174"/>
  <c r="D2174"/>
  <c r="E2174"/>
  <c r="G2174"/>
  <c r="I2174"/>
  <c r="J2174"/>
  <c r="K2174"/>
  <c r="P2174" s="1"/>
  <c r="X2174"/>
  <c r="B2175"/>
  <c r="D2175"/>
  <c r="E2175"/>
  <c r="G2175"/>
  <c r="I2175"/>
  <c r="J2175"/>
  <c r="K2175"/>
  <c r="P2175" s="1"/>
  <c r="X2175"/>
  <c r="B2176"/>
  <c r="D2176"/>
  <c r="E2176"/>
  <c r="G2176"/>
  <c r="I2176"/>
  <c r="J2176"/>
  <c r="K2176"/>
  <c r="P2176" s="1"/>
  <c r="X2176"/>
  <c r="B2177"/>
  <c r="D2177"/>
  <c r="E2177"/>
  <c r="G2177"/>
  <c r="I2177"/>
  <c r="J2177"/>
  <c r="K2177"/>
  <c r="P2177" s="1"/>
  <c r="X2177"/>
  <c r="B2178"/>
  <c r="D2178"/>
  <c r="E2178"/>
  <c r="G2178"/>
  <c r="I2178"/>
  <c r="J2178"/>
  <c r="K2178"/>
  <c r="P2178" s="1"/>
  <c r="X2178"/>
  <c r="B2179"/>
  <c r="D2179"/>
  <c r="E2179"/>
  <c r="G2179"/>
  <c r="I2179"/>
  <c r="J2179"/>
  <c r="K2179"/>
  <c r="P2179" s="1"/>
  <c r="X2179"/>
  <c r="B2180"/>
  <c r="D2180"/>
  <c r="E2180"/>
  <c r="G2180"/>
  <c r="I2180"/>
  <c r="J2180"/>
  <c r="K2180"/>
  <c r="P2180" s="1"/>
  <c r="X2180"/>
  <c r="B2181"/>
  <c r="D2181"/>
  <c r="E2181"/>
  <c r="G2181"/>
  <c r="I2181"/>
  <c r="J2181"/>
  <c r="K2181"/>
  <c r="P2181" s="1"/>
  <c r="X2181"/>
  <c r="B2182"/>
  <c r="D2182"/>
  <c r="E2182"/>
  <c r="G2182"/>
  <c r="I2182"/>
  <c r="J2182"/>
  <c r="K2182"/>
  <c r="P2182" s="1"/>
  <c r="X2182"/>
  <c r="B2183"/>
  <c r="D2183"/>
  <c r="E2183"/>
  <c r="G2183"/>
  <c r="I2183"/>
  <c r="J2183"/>
  <c r="K2183"/>
  <c r="P2183" s="1"/>
  <c r="X2183"/>
  <c r="B2184"/>
  <c r="D2184"/>
  <c r="E2184"/>
  <c r="G2184"/>
  <c r="I2184"/>
  <c r="J2184"/>
  <c r="K2184"/>
  <c r="P2184" s="1"/>
  <c r="X2184"/>
  <c r="B2185"/>
  <c r="D2185"/>
  <c r="E2185"/>
  <c r="G2185"/>
  <c r="I2185"/>
  <c r="J2185"/>
  <c r="K2185"/>
  <c r="P2185" s="1"/>
  <c r="X2185"/>
  <c r="B2186"/>
  <c r="D2186"/>
  <c r="E2186"/>
  <c r="G2186"/>
  <c r="I2186"/>
  <c r="J2186"/>
  <c r="K2186"/>
  <c r="P2186" s="1"/>
  <c r="X2186"/>
  <c r="B2187"/>
  <c r="D2187"/>
  <c r="E2187"/>
  <c r="G2187"/>
  <c r="I2187"/>
  <c r="J2187"/>
  <c r="K2187"/>
  <c r="P2187" s="1"/>
  <c r="X2187"/>
  <c r="B2188"/>
  <c r="D2188"/>
  <c r="E2188"/>
  <c r="G2188"/>
  <c r="I2188"/>
  <c r="J2188"/>
  <c r="K2188"/>
  <c r="P2188" s="1"/>
  <c r="X2188"/>
  <c r="B2189"/>
  <c r="D2189"/>
  <c r="E2189"/>
  <c r="G2189"/>
  <c r="I2189"/>
  <c r="J2189"/>
  <c r="K2189"/>
  <c r="P2189" s="1"/>
  <c r="X2189"/>
  <c r="B2190"/>
  <c r="D2190"/>
  <c r="E2190"/>
  <c r="G2190"/>
  <c r="I2190"/>
  <c r="J2190"/>
  <c r="K2190"/>
  <c r="P2190" s="1"/>
  <c r="X2190"/>
  <c r="B2191"/>
  <c r="D2191"/>
  <c r="E2191"/>
  <c r="G2191"/>
  <c r="I2191"/>
  <c r="J2191"/>
  <c r="K2191"/>
  <c r="P2191" s="1"/>
  <c r="X2191"/>
  <c r="B2192"/>
  <c r="D2192"/>
  <c r="E2192"/>
  <c r="G2192"/>
  <c r="I2192"/>
  <c r="J2192"/>
  <c r="K2192"/>
  <c r="P2192" s="1"/>
  <c r="X2192"/>
  <c r="B2193"/>
  <c r="D2193"/>
  <c r="E2193"/>
  <c r="G2193"/>
  <c r="I2193"/>
  <c r="J2193"/>
  <c r="K2193"/>
  <c r="P2193" s="1"/>
  <c r="X2193"/>
  <c r="B2194"/>
  <c r="D2194"/>
  <c r="E2194"/>
  <c r="G2194"/>
  <c r="I2194"/>
  <c r="J2194"/>
  <c r="K2194"/>
  <c r="P2194" s="1"/>
  <c r="X2194"/>
  <c r="B2195"/>
  <c r="D2195"/>
  <c r="E2195"/>
  <c r="G2195"/>
  <c r="I2195"/>
  <c r="J2195"/>
  <c r="K2195"/>
  <c r="P2195" s="1"/>
  <c r="X2195"/>
  <c r="B2196"/>
  <c r="D2196"/>
  <c r="E2196"/>
  <c r="G2196"/>
  <c r="I2196"/>
  <c r="J2196"/>
  <c r="K2196"/>
  <c r="P2196" s="1"/>
  <c r="X2196"/>
  <c r="B2197"/>
  <c r="D2197"/>
  <c r="E2197"/>
  <c r="G2197"/>
  <c r="I2197"/>
  <c r="J2197"/>
  <c r="K2197"/>
  <c r="P2197" s="1"/>
  <c r="X2197"/>
  <c r="B2198"/>
  <c r="D2198"/>
  <c r="E2198"/>
  <c r="G2198"/>
  <c r="I2198"/>
  <c r="J2198"/>
  <c r="K2198"/>
  <c r="P2198" s="1"/>
  <c r="X2198"/>
  <c r="B2199"/>
  <c r="D2199"/>
  <c r="E2199"/>
  <c r="G2199"/>
  <c r="I2199"/>
  <c r="J2199"/>
  <c r="K2199"/>
  <c r="P2199" s="1"/>
  <c r="X2199"/>
  <c r="B2200"/>
  <c r="D2200"/>
  <c r="E2200"/>
  <c r="G2200"/>
  <c r="I2200"/>
  <c r="J2200"/>
  <c r="K2200"/>
  <c r="P2200" s="1"/>
  <c r="X2200"/>
  <c r="B2201"/>
  <c r="D2201"/>
  <c r="E2201"/>
  <c r="G2201"/>
  <c r="I2201"/>
  <c r="J2201"/>
  <c r="K2201"/>
  <c r="P2201" s="1"/>
  <c r="X2201"/>
  <c r="B2202"/>
  <c r="D2202"/>
  <c r="E2202"/>
  <c r="G2202"/>
  <c r="I2202"/>
  <c r="J2202"/>
  <c r="K2202"/>
  <c r="P2202" s="1"/>
  <c r="X2202"/>
  <c r="B2203"/>
  <c r="D2203"/>
  <c r="E2203"/>
  <c r="G2203"/>
  <c r="I2203"/>
  <c r="J2203"/>
  <c r="K2203"/>
  <c r="P2203" s="1"/>
  <c r="X2203"/>
  <c r="B2204"/>
  <c r="D2204"/>
  <c r="E2204"/>
  <c r="G2204"/>
  <c r="I2204"/>
  <c r="J2204"/>
  <c r="K2204"/>
  <c r="P2204" s="1"/>
  <c r="X2204"/>
  <c r="B2205"/>
  <c r="D2205"/>
  <c r="E2205"/>
  <c r="G2205"/>
  <c r="I2205"/>
  <c r="J2205"/>
  <c r="K2205"/>
  <c r="P2205" s="1"/>
  <c r="X2205"/>
  <c r="B2206"/>
  <c r="D2206"/>
  <c r="E2206"/>
  <c r="G2206"/>
  <c r="I2206"/>
  <c r="J2206"/>
  <c r="K2206"/>
  <c r="P2206" s="1"/>
  <c r="X2206"/>
  <c r="B2207"/>
  <c r="D2207"/>
  <c r="E2207"/>
  <c r="G2207"/>
  <c r="I2207"/>
  <c r="J2207"/>
  <c r="K2207"/>
  <c r="P2207" s="1"/>
  <c r="X2207"/>
  <c r="B2208"/>
  <c r="D2208"/>
  <c r="E2208"/>
  <c r="G2208"/>
  <c r="I2208"/>
  <c r="J2208"/>
  <c r="K2208"/>
  <c r="P2208" s="1"/>
  <c r="X2208"/>
  <c r="B2209"/>
  <c r="D2209"/>
  <c r="E2209"/>
  <c r="G2209"/>
  <c r="I2209"/>
  <c r="J2209"/>
  <c r="K2209"/>
  <c r="P2209" s="1"/>
  <c r="X2209"/>
  <c r="B2210"/>
  <c r="D2210"/>
  <c r="E2210"/>
  <c r="G2210"/>
  <c r="I2210"/>
  <c r="J2210"/>
  <c r="K2210"/>
  <c r="P2210" s="1"/>
  <c r="X2210"/>
  <c r="B2211"/>
  <c r="D2211"/>
  <c r="E2211"/>
  <c r="G2211"/>
  <c r="I2211"/>
  <c r="J2211"/>
  <c r="K2211"/>
  <c r="P2211" s="1"/>
  <c r="X2211"/>
  <c r="B2212"/>
  <c r="D2212"/>
  <c r="E2212"/>
  <c r="G2212"/>
  <c r="I2212"/>
  <c r="J2212"/>
  <c r="K2212"/>
  <c r="P2212" s="1"/>
  <c r="X2212"/>
  <c r="B2213"/>
  <c r="D2213"/>
  <c r="E2213"/>
  <c r="G2213"/>
  <c r="I2213"/>
  <c r="J2213"/>
  <c r="K2213"/>
  <c r="P2213" s="1"/>
  <c r="X2213"/>
  <c r="B2214"/>
  <c r="D2214"/>
  <c r="E2214"/>
  <c r="G2214"/>
  <c r="I2214"/>
  <c r="J2214"/>
  <c r="K2214"/>
  <c r="P2214" s="1"/>
  <c r="X2214"/>
  <c r="B2215"/>
  <c r="D2215"/>
  <c r="E2215"/>
  <c r="G2215"/>
  <c r="I2215"/>
  <c r="J2215"/>
  <c r="K2215"/>
  <c r="P2215" s="1"/>
  <c r="X2215"/>
  <c r="B2216"/>
  <c r="D2216"/>
  <c r="E2216"/>
  <c r="G2216"/>
  <c r="I2216"/>
  <c r="J2216"/>
  <c r="K2216"/>
  <c r="P2216" s="1"/>
  <c r="X2216"/>
  <c r="B2217"/>
  <c r="D2217"/>
  <c r="E2217"/>
  <c r="G2217"/>
  <c r="I2217"/>
  <c r="J2217"/>
  <c r="K2217"/>
  <c r="P2217" s="1"/>
  <c r="X2217"/>
  <c r="B2218"/>
  <c r="D2218"/>
  <c r="E2218"/>
  <c r="G2218"/>
  <c r="I2218"/>
  <c r="J2218"/>
  <c r="K2218"/>
  <c r="P2218" s="1"/>
  <c r="X2218"/>
  <c r="B2219"/>
  <c r="D2219"/>
  <c r="E2219"/>
  <c r="G2219"/>
  <c r="I2219"/>
  <c r="J2219"/>
  <c r="K2219"/>
  <c r="P2219" s="1"/>
  <c r="X2219"/>
  <c r="B2220"/>
  <c r="D2220"/>
  <c r="E2220"/>
  <c r="G2220"/>
  <c r="I2220"/>
  <c r="J2220"/>
  <c r="K2220"/>
  <c r="P2220" s="1"/>
  <c r="X2220"/>
  <c r="B2221"/>
  <c r="D2221"/>
  <c r="E2221"/>
  <c r="G2221"/>
  <c r="I2221"/>
  <c r="J2221"/>
  <c r="K2221"/>
  <c r="P2221" s="1"/>
  <c r="X2221"/>
  <c r="B2222"/>
  <c r="D2222"/>
  <c r="E2222"/>
  <c r="G2222"/>
  <c r="I2222"/>
  <c r="J2222"/>
  <c r="K2222"/>
  <c r="P2222" s="1"/>
  <c r="X2222"/>
  <c r="B2223"/>
  <c r="D2223"/>
  <c r="E2223"/>
  <c r="G2223"/>
  <c r="I2223"/>
  <c r="J2223"/>
  <c r="K2223"/>
  <c r="P2223" s="1"/>
  <c r="X2223"/>
  <c r="B2224"/>
  <c r="D2224"/>
  <c r="E2224"/>
  <c r="G2224"/>
  <c r="I2224"/>
  <c r="J2224"/>
  <c r="K2224"/>
  <c r="P2224" s="1"/>
  <c r="X2224"/>
  <c r="B2225"/>
  <c r="D2225"/>
  <c r="E2225"/>
  <c r="G2225"/>
  <c r="I2225"/>
  <c r="J2225"/>
  <c r="K2225"/>
  <c r="P2225" s="1"/>
  <c r="X2225"/>
  <c r="B2226"/>
  <c r="D2226"/>
  <c r="E2226"/>
  <c r="G2226"/>
  <c r="I2226"/>
  <c r="J2226"/>
  <c r="K2226"/>
  <c r="P2226" s="1"/>
  <c r="X2226"/>
  <c r="B2227"/>
  <c r="D2227"/>
  <c r="E2227"/>
  <c r="G2227"/>
  <c r="I2227"/>
  <c r="J2227"/>
  <c r="K2227"/>
  <c r="P2227" s="1"/>
  <c r="X2227"/>
  <c r="B2228"/>
  <c r="D2228"/>
  <c r="E2228"/>
  <c r="G2228"/>
  <c r="I2228"/>
  <c r="J2228"/>
  <c r="K2228"/>
  <c r="P2228" s="1"/>
  <c r="X2228"/>
  <c r="B2229"/>
  <c r="D2229"/>
  <c r="E2229"/>
  <c r="G2229"/>
  <c r="I2229"/>
  <c r="J2229"/>
  <c r="K2229"/>
  <c r="P2229" s="1"/>
  <c r="X2229"/>
  <c r="B2230"/>
  <c r="D2230"/>
  <c r="E2230"/>
  <c r="G2230"/>
  <c r="I2230"/>
  <c r="J2230"/>
  <c r="K2230"/>
  <c r="P2230" s="1"/>
  <c r="X2230"/>
  <c r="B2231"/>
  <c r="D2231"/>
  <c r="E2231"/>
  <c r="G2231"/>
  <c r="I2231"/>
  <c r="J2231"/>
  <c r="K2231"/>
  <c r="P2231" s="1"/>
  <c r="X2231"/>
  <c r="B2232"/>
  <c r="D2232"/>
  <c r="E2232"/>
  <c r="G2232"/>
  <c r="I2232"/>
  <c r="J2232"/>
  <c r="K2232"/>
  <c r="P2232" s="1"/>
  <c r="X2232"/>
  <c r="B2233"/>
  <c r="D2233"/>
  <c r="E2233"/>
  <c r="G2233"/>
  <c r="I2233"/>
  <c r="J2233"/>
  <c r="K2233"/>
  <c r="P2233" s="1"/>
  <c r="X2233"/>
  <c r="B2234"/>
  <c r="D2234"/>
  <c r="E2234"/>
  <c r="G2234"/>
  <c r="I2234"/>
  <c r="J2234"/>
  <c r="K2234"/>
  <c r="P2234" s="1"/>
  <c r="X2234"/>
  <c r="B2235"/>
  <c r="D2235"/>
  <c r="E2235"/>
  <c r="G2235"/>
  <c r="I2235"/>
  <c r="J2235"/>
  <c r="K2235"/>
  <c r="P2235" s="1"/>
  <c r="X2235"/>
  <c r="B2236"/>
  <c r="D2236"/>
  <c r="E2236"/>
  <c r="G2236"/>
  <c r="I2236"/>
  <c r="J2236"/>
  <c r="K2236"/>
  <c r="P2236" s="1"/>
  <c r="X2236"/>
  <c r="B2237"/>
  <c r="D2237"/>
  <c r="E2237"/>
  <c r="G2237"/>
  <c r="I2237"/>
  <c r="J2237"/>
  <c r="K2237"/>
  <c r="P2237" s="1"/>
  <c r="X2237"/>
  <c r="B2238"/>
  <c r="D2238"/>
  <c r="E2238"/>
  <c r="G2238"/>
  <c r="I2238"/>
  <c r="J2238"/>
  <c r="K2238"/>
  <c r="P2238" s="1"/>
  <c r="X2238"/>
  <c r="B2239"/>
  <c r="D2239"/>
  <c r="E2239"/>
  <c r="G2239"/>
  <c r="I2239"/>
  <c r="J2239"/>
  <c r="K2239"/>
  <c r="P2239" s="1"/>
  <c r="X2239"/>
  <c r="B2240"/>
  <c r="D2240"/>
  <c r="E2240"/>
  <c r="G2240"/>
  <c r="I2240"/>
  <c r="J2240"/>
  <c r="K2240"/>
  <c r="P2240" s="1"/>
  <c r="X2240"/>
  <c r="B2241"/>
  <c r="D2241"/>
  <c r="E2241"/>
  <c r="G2241"/>
  <c r="I2241"/>
  <c r="J2241"/>
  <c r="K2241"/>
  <c r="P2241" s="1"/>
  <c r="X2241"/>
  <c r="B2242"/>
  <c r="D2242"/>
  <c r="E2242"/>
  <c r="G2242"/>
  <c r="I2242"/>
  <c r="J2242"/>
  <c r="K2242"/>
  <c r="P2242" s="1"/>
  <c r="X2242"/>
  <c r="B2243"/>
  <c r="D2243"/>
  <c r="E2243"/>
  <c r="G2243"/>
  <c r="I2243"/>
  <c r="J2243"/>
  <c r="K2243"/>
  <c r="P2243" s="1"/>
  <c r="X2243"/>
  <c r="B2244"/>
  <c r="D2244"/>
  <c r="E2244"/>
  <c r="G2244"/>
  <c r="I2244"/>
  <c r="J2244"/>
  <c r="K2244"/>
  <c r="P2244" s="1"/>
  <c r="X2244"/>
  <c r="B2245"/>
  <c r="D2245"/>
  <c r="E2245"/>
  <c r="G2245"/>
  <c r="I2245"/>
  <c r="J2245"/>
  <c r="K2245"/>
  <c r="P2245" s="1"/>
  <c r="X2245"/>
  <c r="B2246"/>
  <c r="D2246"/>
  <c r="E2246"/>
  <c r="G2246"/>
  <c r="I2246"/>
  <c r="J2246"/>
  <c r="K2246"/>
  <c r="P2246" s="1"/>
  <c r="X2246"/>
  <c r="B2247"/>
  <c r="D2247"/>
  <c r="E2247"/>
  <c r="G2247"/>
  <c r="I2247"/>
  <c r="J2247"/>
  <c r="K2247"/>
  <c r="P2247" s="1"/>
  <c r="X2247"/>
  <c r="B2248"/>
  <c r="D2248"/>
  <c r="E2248"/>
  <c r="G2248"/>
  <c r="I2248"/>
  <c r="J2248"/>
  <c r="K2248"/>
  <c r="P2248" s="1"/>
  <c r="X2248"/>
  <c r="B2249"/>
  <c r="D2249"/>
  <c r="E2249"/>
  <c r="G2249"/>
  <c r="I2249"/>
  <c r="J2249"/>
  <c r="K2249"/>
  <c r="P2249" s="1"/>
  <c r="X2249"/>
  <c r="B2250"/>
  <c r="D2250"/>
  <c r="E2250"/>
  <c r="G2250"/>
  <c r="I2250"/>
  <c r="J2250"/>
  <c r="K2250"/>
  <c r="P2250" s="1"/>
  <c r="X2250"/>
  <c r="B2251"/>
  <c r="D2251"/>
  <c r="E2251"/>
  <c r="G2251"/>
  <c r="I2251"/>
  <c r="J2251"/>
  <c r="K2251"/>
  <c r="P2251" s="1"/>
  <c r="X2251"/>
  <c r="B2252"/>
  <c r="D2252"/>
  <c r="E2252"/>
  <c r="G2252"/>
  <c r="I2252"/>
  <c r="J2252"/>
  <c r="K2252"/>
  <c r="P2252" s="1"/>
  <c r="X2252"/>
  <c r="B2253"/>
  <c r="D2253"/>
  <c r="E2253"/>
  <c r="G2253"/>
  <c r="I2253"/>
  <c r="J2253"/>
  <c r="K2253"/>
  <c r="P2253" s="1"/>
  <c r="X2253"/>
  <c r="B2254"/>
  <c r="D2254"/>
  <c r="E2254"/>
  <c r="G2254"/>
  <c r="I2254"/>
  <c r="J2254"/>
  <c r="K2254"/>
  <c r="P2254" s="1"/>
  <c r="X2254"/>
  <c r="B2255"/>
  <c r="D2255"/>
  <c r="E2255"/>
  <c r="G2255"/>
  <c r="I2255"/>
  <c r="J2255"/>
  <c r="K2255"/>
  <c r="P2255" s="1"/>
  <c r="X2255"/>
  <c r="B2256"/>
  <c r="D2256"/>
  <c r="E2256"/>
  <c r="G2256"/>
  <c r="I2256"/>
  <c r="J2256"/>
  <c r="K2256"/>
  <c r="P2256" s="1"/>
  <c r="X2256"/>
  <c r="B2257"/>
  <c r="D2257"/>
  <c r="E2257"/>
  <c r="G2257"/>
  <c r="I2257"/>
  <c r="J2257"/>
  <c r="K2257"/>
  <c r="P2257" s="1"/>
  <c r="X2257"/>
  <c r="B2258"/>
  <c r="D2258"/>
  <c r="E2258"/>
  <c r="G2258"/>
  <c r="I2258"/>
  <c r="J2258"/>
  <c r="K2258"/>
  <c r="P2258" s="1"/>
  <c r="X2258"/>
  <c r="B2259"/>
  <c r="D2259"/>
  <c r="E2259"/>
  <c r="G2259"/>
  <c r="I2259"/>
  <c r="J2259"/>
  <c r="K2259"/>
  <c r="P2259" s="1"/>
  <c r="X2259"/>
  <c r="B2260"/>
  <c r="D2260"/>
  <c r="E2260"/>
  <c r="G2260"/>
  <c r="I2260"/>
  <c r="J2260"/>
  <c r="K2260"/>
  <c r="P2260" s="1"/>
  <c r="X2260"/>
  <c r="B2261"/>
  <c r="D2261"/>
  <c r="E2261"/>
  <c r="G2261"/>
  <c r="I2261"/>
  <c r="J2261"/>
  <c r="K2261"/>
  <c r="P2261" s="1"/>
  <c r="X2261"/>
  <c r="B2262"/>
  <c r="D2262"/>
  <c r="E2262"/>
  <c r="G2262"/>
  <c r="I2262"/>
  <c r="J2262"/>
  <c r="K2262"/>
  <c r="P2262" s="1"/>
  <c r="X2262"/>
  <c r="B2263"/>
  <c r="D2263"/>
  <c r="E2263"/>
  <c r="G2263"/>
  <c r="I2263"/>
  <c r="J2263"/>
  <c r="K2263"/>
  <c r="P2263" s="1"/>
  <c r="X2263"/>
  <c r="B2264"/>
  <c r="D2264"/>
  <c r="E2264"/>
  <c r="G2264"/>
  <c r="I2264"/>
  <c r="J2264"/>
  <c r="K2264"/>
  <c r="P2264" s="1"/>
  <c r="X2264"/>
  <c r="B2265"/>
  <c r="D2265"/>
  <c r="E2265"/>
  <c r="G2265"/>
  <c r="I2265"/>
  <c r="J2265"/>
  <c r="K2265"/>
  <c r="P2265" s="1"/>
  <c r="X2265"/>
  <c r="B2266"/>
  <c r="D2266"/>
  <c r="E2266"/>
  <c r="G2266"/>
  <c r="I2266"/>
  <c r="J2266"/>
  <c r="K2266"/>
  <c r="P2266" s="1"/>
  <c r="X2266"/>
  <c r="B2267"/>
  <c r="D2267"/>
  <c r="E2267"/>
  <c r="G2267"/>
  <c r="I2267"/>
  <c r="J2267"/>
  <c r="K2267"/>
  <c r="P2267" s="1"/>
  <c r="X2267"/>
  <c r="B2268"/>
  <c r="D2268"/>
  <c r="E2268"/>
  <c r="G2268"/>
  <c r="I2268"/>
  <c r="J2268"/>
  <c r="K2268"/>
  <c r="P2268" s="1"/>
  <c r="X2268"/>
  <c r="B2269"/>
  <c r="D2269"/>
  <c r="E2269"/>
  <c r="G2269"/>
  <c r="I2269"/>
  <c r="J2269"/>
  <c r="K2269"/>
  <c r="P2269" s="1"/>
  <c r="X2269"/>
  <c r="B2270"/>
  <c r="D2270"/>
  <c r="E2270"/>
  <c r="G2270"/>
  <c r="I2270"/>
  <c r="J2270"/>
  <c r="K2270"/>
  <c r="P2270" s="1"/>
  <c r="X2270"/>
  <c r="B2271"/>
  <c r="D2271"/>
  <c r="E2271"/>
  <c r="G2271"/>
  <c r="I2271"/>
  <c r="J2271"/>
  <c r="K2271"/>
  <c r="P2271" s="1"/>
  <c r="X2271"/>
  <c r="B2272"/>
  <c r="D2272"/>
  <c r="E2272"/>
  <c r="G2272"/>
  <c r="I2272"/>
  <c r="J2272"/>
  <c r="K2272"/>
  <c r="P2272" s="1"/>
  <c r="X2272"/>
  <c r="B2273"/>
  <c r="D2273"/>
  <c r="E2273"/>
  <c r="G2273"/>
  <c r="I2273"/>
  <c r="J2273"/>
  <c r="K2273"/>
  <c r="P2273" s="1"/>
  <c r="X2273"/>
  <c r="B2274"/>
  <c r="D2274"/>
  <c r="E2274"/>
  <c r="G2274"/>
  <c r="I2274"/>
  <c r="J2274"/>
  <c r="K2274"/>
  <c r="P2274" s="1"/>
  <c r="X2274"/>
  <c r="B2275"/>
  <c r="D2275"/>
  <c r="E2275"/>
  <c r="G2275"/>
  <c r="I2275"/>
  <c r="J2275"/>
  <c r="K2275"/>
  <c r="P2275" s="1"/>
  <c r="X2275"/>
  <c r="B2276"/>
  <c r="D2276"/>
  <c r="E2276"/>
  <c r="G2276"/>
  <c r="I2276"/>
  <c r="J2276"/>
  <c r="K2276"/>
  <c r="P2276" s="1"/>
  <c r="X2276"/>
  <c r="B2277"/>
  <c r="D2277"/>
  <c r="E2277"/>
  <c r="G2277"/>
  <c r="I2277"/>
  <c r="J2277"/>
  <c r="K2277"/>
  <c r="P2277" s="1"/>
  <c r="X2277"/>
  <c r="B2278"/>
  <c r="D2278"/>
  <c r="E2278"/>
  <c r="G2278"/>
  <c r="I2278"/>
  <c r="J2278"/>
  <c r="K2278"/>
  <c r="P2278" s="1"/>
  <c r="X2278"/>
  <c r="B2279"/>
  <c r="D2279"/>
  <c r="E2279"/>
  <c r="G2279"/>
  <c r="I2279"/>
  <c r="J2279"/>
  <c r="K2279"/>
  <c r="P2279" s="1"/>
  <c r="X2279"/>
  <c r="B2280"/>
  <c r="D2280"/>
  <c r="E2280"/>
  <c r="G2280"/>
  <c r="I2280"/>
  <c r="J2280"/>
  <c r="K2280"/>
  <c r="P2280" s="1"/>
  <c r="X2280"/>
  <c r="B2281"/>
  <c r="D2281"/>
  <c r="E2281"/>
  <c r="G2281"/>
  <c r="I2281"/>
  <c r="J2281"/>
  <c r="K2281"/>
  <c r="P2281" s="1"/>
  <c r="X2281"/>
  <c r="B2282"/>
  <c r="D2282"/>
  <c r="E2282"/>
  <c r="G2282"/>
  <c r="I2282"/>
  <c r="J2282"/>
  <c r="K2282"/>
  <c r="P2282" s="1"/>
  <c r="X2282"/>
  <c r="B2283"/>
  <c r="D2283"/>
  <c r="E2283"/>
  <c r="G2283"/>
  <c r="I2283"/>
  <c r="J2283"/>
  <c r="K2283"/>
  <c r="P2283" s="1"/>
  <c r="X2283"/>
  <c r="B2284"/>
  <c r="D2284"/>
  <c r="E2284"/>
  <c r="G2284"/>
  <c r="I2284"/>
  <c r="J2284"/>
  <c r="K2284"/>
  <c r="P2284" s="1"/>
  <c r="X2284"/>
  <c r="B2285"/>
  <c r="D2285"/>
  <c r="E2285"/>
  <c r="G2285"/>
  <c r="I2285"/>
  <c r="J2285"/>
  <c r="K2285"/>
  <c r="P2285" s="1"/>
  <c r="X2285"/>
  <c r="B2286"/>
  <c r="D2286"/>
  <c r="E2286"/>
  <c r="G2286"/>
  <c r="I2286"/>
  <c r="J2286"/>
  <c r="K2286"/>
  <c r="P2286" s="1"/>
  <c r="X2286"/>
  <c r="B2287"/>
  <c r="D2287"/>
  <c r="E2287"/>
  <c r="G2287"/>
  <c r="I2287"/>
  <c r="J2287"/>
  <c r="K2287"/>
  <c r="P2287" s="1"/>
  <c r="X2287"/>
  <c r="B2288"/>
  <c r="D2288"/>
  <c r="E2288"/>
  <c r="G2288"/>
  <c r="I2288"/>
  <c r="J2288"/>
  <c r="K2288"/>
  <c r="P2288" s="1"/>
  <c r="X2288"/>
  <c r="B2289"/>
  <c r="D2289"/>
  <c r="E2289"/>
  <c r="G2289"/>
  <c r="I2289"/>
  <c r="J2289"/>
  <c r="K2289"/>
  <c r="P2289" s="1"/>
  <c r="X2289"/>
  <c r="B2290"/>
  <c r="D2290"/>
  <c r="E2290"/>
  <c r="G2290"/>
  <c r="I2290"/>
  <c r="J2290"/>
  <c r="K2290"/>
  <c r="P2290" s="1"/>
  <c r="X2290"/>
  <c r="B2291"/>
  <c r="D2291"/>
  <c r="E2291"/>
  <c r="G2291"/>
  <c r="I2291"/>
  <c r="J2291"/>
  <c r="K2291"/>
  <c r="P2291" s="1"/>
  <c r="X2291"/>
  <c r="B2292"/>
  <c r="D2292"/>
  <c r="E2292"/>
  <c r="G2292"/>
  <c r="I2292"/>
  <c r="J2292"/>
  <c r="K2292"/>
  <c r="P2292" s="1"/>
  <c r="X2292"/>
  <c r="B2293"/>
  <c r="D2293"/>
  <c r="E2293"/>
  <c r="G2293"/>
  <c r="I2293"/>
  <c r="J2293"/>
  <c r="K2293"/>
  <c r="P2293" s="1"/>
  <c r="X2293"/>
  <c r="B2294"/>
  <c r="D2294"/>
  <c r="E2294"/>
  <c r="G2294"/>
  <c r="I2294"/>
  <c r="J2294"/>
  <c r="K2294"/>
  <c r="P2294" s="1"/>
  <c r="X2294"/>
  <c r="B2295"/>
  <c r="D2295"/>
  <c r="E2295"/>
  <c r="G2295"/>
  <c r="I2295"/>
  <c r="J2295"/>
  <c r="K2295"/>
  <c r="P2295" s="1"/>
  <c r="X2295"/>
  <c r="B2296"/>
  <c r="D2296"/>
  <c r="E2296"/>
  <c r="G2296"/>
  <c r="I2296"/>
  <c r="J2296"/>
  <c r="K2296"/>
  <c r="P2296" s="1"/>
  <c r="X2296"/>
  <c r="B2297"/>
  <c r="D2297"/>
  <c r="E2297"/>
  <c r="G2297"/>
  <c r="I2297"/>
  <c r="J2297"/>
  <c r="K2297"/>
  <c r="P2297" s="1"/>
  <c r="X2297"/>
  <c r="B2298"/>
  <c r="D2298"/>
  <c r="E2298"/>
  <c r="G2298"/>
  <c r="I2298"/>
  <c r="J2298"/>
  <c r="K2298"/>
  <c r="P2298" s="1"/>
  <c r="X2298"/>
  <c r="B2299"/>
  <c r="D2299"/>
  <c r="E2299"/>
  <c r="G2299"/>
  <c r="I2299"/>
  <c r="J2299"/>
  <c r="K2299"/>
  <c r="P2299" s="1"/>
  <c r="X2299"/>
  <c r="B2300"/>
  <c r="D2300"/>
  <c r="E2300"/>
  <c r="G2300"/>
  <c r="I2300"/>
  <c r="J2300"/>
  <c r="K2300"/>
  <c r="P2300" s="1"/>
  <c r="X2300"/>
  <c r="B2301"/>
  <c r="D2301"/>
  <c r="E2301"/>
  <c r="G2301"/>
  <c r="I2301"/>
  <c r="J2301"/>
  <c r="K2301"/>
  <c r="P2301" s="1"/>
  <c r="X2301"/>
  <c r="B2302"/>
  <c r="D2302"/>
  <c r="E2302"/>
  <c r="G2302"/>
  <c r="I2302"/>
  <c r="J2302"/>
  <c r="K2302"/>
  <c r="P2302" s="1"/>
  <c r="X2302"/>
  <c r="B2303"/>
  <c r="D2303"/>
  <c r="E2303"/>
  <c r="G2303"/>
  <c r="I2303"/>
  <c r="J2303"/>
  <c r="K2303"/>
  <c r="P2303" s="1"/>
  <c r="X2303"/>
  <c r="B2304"/>
  <c r="D2304"/>
  <c r="E2304"/>
  <c r="G2304"/>
  <c r="I2304"/>
  <c r="J2304"/>
  <c r="K2304"/>
  <c r="P2304" s="1"/>
  <c r="X2304"/>
  <c r="B2305"/>
  <c r="D2305"/>
  <c r="E2305"/>
  <c r="G2305"/>
  <c r="I2305"/>
  <c r="J2305"/>
  <c r="K2305"/>
  <c r="P2305" s="1"/>
  <c r="X2305"/>
  <c r="B2306"/>
  <c r="D2306"/>
  <c r="E2306"/>
  <c r="G2306"/>
  <c r="I2306"/>
  <c r="J2306"/>
  <c r="K2306"/>
  <c r="P2306" s="1"/>
  <c r="X2306"/>
  <c r="B2307"/>
  <c r="D2307"/>
  <c r="E2307"/>
  <c r="G2307"/>
  <c r="I2307"/>
  <c r="J2307"/>
  <c r="K2307"/>
  <c r="P2307" s="1"/>
  <c r="X2307"/>
  <c r="B2308"/>
  <c r="D2308"/>
  <c r="E2308"/>
  <c r="G2308"/>
  <c r="I2308"/>
  <c r="J2308"/>
  <c r="K2308"/>
  <c r="P2308" s="1"/>
  <c r="X2308"/>
  <c r="B2309"/>
  <c r="D2309"/>
  <c r="E2309"/>
  <c r="G2309"/>
  <c r="I2309"/>
  <c r="J2309"/>
  <c r="K2309"/>
  <c r="P2309" s="1"/>
  <c r="X2309"/>
  <c r="B2310"/>
  <c r="D2310"/>
  <c r="E2310"/>
  <c r="G2310"/>
  <c r="I2310"/>
  <c r="J2310"/>
  <c r="K2310"/>
  <c r="P2310" s="1"/>
  <c r="X2310"/>
  <c r="B2311"/>
  <c r="D2311"/>
  <c r="E2311"/>
  <c r="G2311"/>
  <c r="I2311"/>
  <c r="J2311"/>
  <c r="K2311"/>
  <c r="P2311" s="1"/>
  <c r="X2311"/>
  <c r="B2312"/>
  <c r="D2312"/>
  <c r="E2312"/>
  <c r="G2312"/>
  <c r="I2312"/>
  <c r="J2312"/>
  <c r="K2312"/>
  <c r="P2312" s="1"/>
  <c r="X2312"/>
  <c r="B2313"/>
  <c r="D2313"/>
  <c r="E2313"/>
  <c r="G2313"/>
  <c r="I2313"/>
  <c r="J2313"/>
  <c r="K2313"/>
  <c r="P2313" s="1"/>
  <c r="X2313"/>
  <c r="B2314"/>
  <c r="D2314"/>
  <c r="E2314"/>
  <c r="G2314"/>
  <c r="I2314"/>
  <c r="J2314"/>
  <c r="K2314"/>
  <c r="P2314" s="1"/>
  <c r="X2314"/>
  <c r="B2315"/>
  <c r="D2315"/>
  <c r="E2315"/>
  <c r="G2315"/>
  <c r="I2315"/>
  <c r="J2315"/>
  <c r="K2315"/>
  <c r="P2315" s="1"/>
  <c r="X2315"/>
  <c r="B2316"/>
  <c r="D2316"/>
  <c r="E2316"/>
  <c r="G2316"/>
  <c r="I2316"/>
  <c r="J2316"/>
  <c r="K2316"/>
  <c r="P2316" s="1"/>
  <c r="X2316"/>
  <c r="B2317"/>
  <c r="D2317"/>
  <c r="E2317"/>
  <c r="G2317"/>
  <c r="I2317"/>
  <c r="J2317"/>
  <c r="K2317"/>
  <c r="P2317" s="1"/>
  <c r="X2317"/>
  <c r="B2318"/>
  <c r="D2318"/>
  <c r="E2318"/>
  <c r="G2318"/>
  <c r="I2318"/>
  <c r="J2318"/>
  <c r="K2318"/>
  <c r="P2318" s="1"/>
  <c r="X2318"/>
  <c r="B2319"/>
  <c r="D2319"/>
  <c r="E2319"/>
  <c r="G2319"/>
  <c r="I2319"/>
  <c r="J2319"/>
  <c r="K2319"/>
  <c r="P2319" s="1"/>
  <c r="X2319"/>
  <c r="B2320"/>
  <c r="D2320"/>
  <c r="E2320"/>
  <c r="G2320"/>
  <c r="I2320"/>
  <c r="J2320"/>
  <c r="K2320"/>
  <c r="P2320" s="1"/>
  <c r="X2320"/>
  <c r="B2321"/>
  <c r="D2321"/>
  <c r="E2321"/>
  <c r="G2321"/>
  <c r="I2321"/>
  <c r="J2321"/>
  <c r="K2321"/>
  <c r="P2321" s="1"/>
  <c r="X2321"/>
  <c r="B2322"/>
  <c r="D2322"/>
  <c r="E2322"/>
  <c r="G2322"/>
  <c r="I2322"/>
  <c r="J2322"/>
  <c r="K2322"/>
  <c r="P2322" s="1"/>
  <c r="X2322"/>
  <c r="B2323"/>
  <c r="D2323"/>
  <c r="E2323"/>
  <c r="G2323"/>
  <c r="I2323"/>
  <c r="J2323"/>
  <c r="K2323"/>
  <c r="P2323" s="1"/>
  <c r="X2323"/>
  <c r="B2324"/>
  <c r="D2324"/>
  <c r="E2324"/>
  <c r="G2324"/>
  <c r="I2324"/>
  <c r="J2324"/>
  <c r="K2324"/>
  <c r="P2324" s="1"/>
  <c r="X2324"/>
  <c r="B2325"/>
  <c r="D2325"/>
  <c r="E2325"/>
  <c r="G2325"/>
  <c r="I2325"/>
  <c r="J2325"/>
  <c r="K2325"/>
  <c r="P2325" s="1"/>
  <c r="X2325"/>
  <c r="B2326"/>
  <c r="D2326"/>
  <c r="E2326"/>
  <c r="G2326"/>
  <c r="I2326"/>
  <c r="J2326"/>
  <c r="K2326"/>
  <c r="P2326" s="1"/>
  <c r="X2326"/>
  <c r="B2327"/>
  <c r="D2327"/>
  <c r="E2327"/>
  <c r="G2327"/>
  <c r="I2327"/>
  <c r="J2327"/>
  <c r="K2327"/>
  <c r="P2327" s="1"/>
  <c r="X2327"/>
  <c r="B2328"/>
  <c r="D2328"/>
  <c r="E2328"/>
  <c r="G2328"/>
  <c r="I2328"/>
  <c r="J2328"/>
  <c r="K2328"/>
  <c r="P2328" s="1"/>
  <c r="X2328"/>
  <c r="B2329"/>
  <c r="D2329"/>
  <c r="E2329"/>
  <c r="G2329"/>
  <c r="I2329"/>
  <c r="J2329"/>
  <c r="K2329"/>
  <c r="P2329" s="1"/>
  <c r="X2329"/>
  <c r="B2330"/>
  <c r="D2330"/>
  <c r="E2330"/>
  <c r="G2330"/>
  <c r="I2330"/>
  <c r="J2330"/>
  <c r="K2330"/>
  <c r="P2330" s="1"/>
  <c r="X2330"/>
  <c r="B2331"/>
  <c r="D2331"/>
  <c r="E2331"/>
  <c r="G2331"/>
  <c r="I2331"/>
  <c r="J2331"/>
  <c r="K2331"/>
  <c r="P2331" s="1"/>
  <c r="X2331"/>
  <c r="B2332"/>
  <c r="D2332"/>
  <c r="E2332"/>
  <c r="G2332"/>
  <c r="I2332"/>
  <c r="J2332"/>
  <c r="K2332"/>
  <c r="P2332" s="1"/>
  <c r="X2332"/>
  <c r="B2333"/>
  <c r="D2333"/>
  <c r="E2333"/>
  <c r="G2333"/>
  <c r="I2333"/>
  <c r="J2333"/>
  <c r="K2333"/>
  <c r="P2333" s="1"/>
  <c r="X2333"/>
  <c r="B2334"/>
  <c r="D2334"/>
  <c r="E2334"/>
  <c r="G2334"/>
  <c r="I2334"/>
  <c r="J2334"/>
  <c r="K2334"/>
  <c r="P2334" s="1"/>
  <c r="X2334"/>
  <c r="B2335"/>
  <c r="D2335"/>
  <c r="E2335"/>
  <c r="G2335"/>
  <c r="I2335"/>
  <c r="J2335"/>
  <c r="K2335"/>
  <c r="P2335" s="1"/>
  <c r="X2335"/>
  <c r="B2336"/>
  <c r="D2336"/>
  <c r="E2336"/>
  <c r="G2336"/>
  <c r="I2336"/>
  <c r="J2336"/>
  <c r="K2336"/>
  <c r="P2336" s="1"/>
  <c r="X2336"/>
  <c r="B2337"/>
  <c r="D2337"/>
  <c r="E2337"/>
  <c r="G2337"/>
  <c r="I2337"/>
  <c r="J2337"/>
  <c r="K2337"/>
  <c r="P2337" s="1"/>
  <c r="X2337"/>
  <c r="B2338"/>
  <c r="D2338"/>
  <c r="E2338"/>
  <c r="G2338"/>
  <c r="I2338"/>
  <c r="J2338"/>
  <c r="K2338"/>
  <c r="P2338" s="1"/>
  <c r="X2338"/>
  <c r="B2339"/>
  <c r="D2339"/>
  <c r="E2339"/>
  <c r="G2339"/>
  <c r="I2339"/>
  <c r="J2339"/>
  <c r="K2339"/>
  <c r="P2339" s="1"/>
  <c r="X2339"/>
  <c r="B2340"/>
  <c r="D2340"/>
  <c r="E2340"/>
  <c r="G2340"/>
  <c r="I2340"/>
  <c r="J2340"/>
  <c r="K2340"/>
  <c r="P2340" s="1"/>
  <c r="X2340"/>
  <c r="B2341"/>
  <c r="D2341"/>
  <c r="E2341"/>
  <c r="G2341"/>
  <c r="I2341"/>
  <c r="J2341"/>
  <c r="K2341"/>
  <c r="P2341" s="1"/>
  <c r="X2341"/>
  <c r="B2342"/>
  <c r="D2342"/>
  <c r="E2342"/>
  <c r="G2342"/>
  <c r="I2342"/>
  <c r="J2342"/>
  <c r="K2342"/>
  <c r="P2342" s="1"/>
  <c r="X2342"/>
  <c r="B2343"/>
  <c r="D2343"/>
  <c r="E2343"/>
  <c r="G2343"/>
  <c r="I2343"/>
  <c r="J2343"/>
  <c r="K2343"/>
  <c r="P2343" s="1"/>
  <c r="X2343"/>
  <c r="B2344"/>
  <c r="D2344"/>
  <c r="E2344"/>
  <c r="G2344"/>
  <c r="I2344"/>
  <c r="J2344"/>
  <c r="K2344"/>
  <c r="P2344" s="1"/>
  <c r="X2344"/>
  <c r="B2345"/>
  <c r="D2345"/>
  <c r="E2345"/>
  <c r="G2345"/>
  <c r="I2345"/>
  <c r="J2345"/>
  <c r="K2345"/>
  <c r="P2345" s="1"/>
  <c r="X2345"/>
  <c r="B2346"/>
  <c r="D2346"/>
  <c r="E2346"/>
  <c r="G2346"/>
  <c r="I2346"/>
  <c r="J2346"/>
  <c r="K2346"/>
  <c r="P2346" s="1"/>
  <c r="X2346"/>
  <c r="B2347"/>
  <c r="D2347"/>
  <c r="E2347"/>
  <c r="G2347"/>
  <c r="I2347"/>
  <c r="J2347"/>
  <c r="K2347"/>
  <c r="P2347" s="1"/>
  <c r="X2347"/>
  <c r="B2348"/>
  <c r="D2348"/>
  <c r="E2348"/>
  <c r="G2348"/>
  <c r="I2348"/>
  <c r="J2348"/>
  <c r="K2348"/>
  <c r="P2348" s="1"/>
  <c r="X2348"/>
  <c r="B2349"/>
  <c r="D2349"/>
  <c r="E2349"/>
  <c r="G2349"/>
  <c r="I2349"/>
  <c r="J2349"/>
  <c r="K2349"/>
  <c r="P2349" s="1"/>
  <c r="X2349"/>
  <c r="B2350"/>
  <c r="D2350"/>
  <c r="E2350"/>
  <c r="G2350"/>
  <c r="I2350"/>
  <c r="J2350"/>
  <c r="K2350"/>
  <c r="P2350" s="1"/>
  <c r="X2350"/>
  <c r="B2351"/>
  <c r="D2351"/>
  <c r="E2351"/>
  <c r="G2351"/>
  <c r="I2351"/>
  <c r="J2351"/>
  <c r="K2351"/>
  <c r="P2351" s="1"/>
  <c r="X2351"/>
  <c r="B2352"/>
  <c r="D2352"/>
  <c r="E2352"/>
  <c r="G2352"/>
  <c r="I2352"/>
  <c r="J2352"/>
  <c r="K2352"/>
  <c r="P2352" s="1"/>
  <c r="X2352"/>
  <c r="B2353"/>
  <c r="D2353"/>
  <c r="E2353"/>
  <c r="G2353"/>
  <c r="I2353"/>
  <c r="J2353"/>
  <c r="K2353"/>
  <c r="P2353" s="1"/>
  <c r="X2353"/>
  <c r="B2354"/>
  <c r="D2354"/>
  <c r="E2354"/>
  <c r="G2354"/>
  <c r="I2354"/>
  <c r="J2354"/>
  <c r="K2354"/>
  <c r="P2354" s="1"/>
  <c r="X2354"/>
  <c r="B2355"/>
  <c r="D2355"/>
  <c r="E2355"/>
  <c r="G2355"/>
  <c r="I2355"/>
  <c r="J2355"/>
  <c r="K2355"/>
  <c r="P2355" s="1"/>
  <c r="X2355"/>
  <c r="B2356"/>
  <c r="D2356"/>
  <c r="E2356"/>
  <c r="G2356"/>
  <c r="I2356"/>
  <c r="J2356"/>
  <c r="K2356"/>
  <c r="P2356" s="1"/>
  <c r="X2356"/>
  <c r="B2357"/>
  <c r="D2357"/>
  <c r="E2357"/>
  <c r="G2357"/>
  <c r="I2357"/>
  <c r="J2357"/>
  <c r="K2357"/>
  <c r="P2357" s="1"/>
  <c r="X2357"/>
  <c r="B2358"/>
  <c r="D2358"/>
  <c r="E2358"/>
  <c r="G2358"/>
  <c r="I2358"/>
  <c r="J2358"/>
  <c r="K2358"/>
  <c r="P2358" s="1"/>
  <c r="X2358"/>
  <c r="B2359"/>
  <c r="D2359"/>
  <c r="E2359"/>
  <c r="G2359"/>
  <c r="I2359"/>
  <c r="J2359"/>
  <c r="K2359"/>
  <c r="P2359" s="1"/>
  <c r="X2359"/>
  <c r="B2360"/>
  <c r="D2360"/>
  <c r="E2360"/>
  <c r="G2360"/>
  <c r="I2360"/>
  <c r="J2360"/>
  <c r="K2360"/>
  <c r="P2360" s="1"/>
  <c r="X2360"/>
  <c r="B2361"/>
  <c r="D2361"/>
  <c r="E2361"/>
  <c r="G2361"/>
  <c r="I2361"/>
  <c r="J2361"/>
  <c r="K2361"/>
  <c r="P2361" s="1"/>
  <c r="X2361"/>
  <c r="B2362"/>
  <c r="D2362"/>
  <c r="E2362"/>
  <c r="G2362"/>
  <c r="I2362"/>
  <c r="J2362"/>
  <c r="K2362"/>
  <c r="P2362" s="1"/>
  <c r="X2362"/>
  <c r="B2363"/>
  <c r="D2363"/>
  <c r="E2363"/>
  <c r="G2363"/>
  <c r="I2363"/>
  <c r="J2363"/>
  <c r="K2363"/>
  <c r="P2363" s="1"/>
  <c r="X2363"/>
  <c r="B2364"/>
  <c r="D2364"/>
  <c r="E2364"/>
  <c r="G2364"/>
  <c r="I2364"/>
  <c r="J2364"/>
  <c r="K2364"/>
  <c r="P2364" s="1"/>
  <c r="X2364"/>
  <c r="B2365"/>
  <c r="D2365"/>
  <c r="E2365"/>
  <c r="G2365"/>
  <c r="I2365"/>
  <c r="J2365"/>
  <c r="K2365"/>
  <c r="P2365" s="1"/>
  <c r="X2365"/>
  <c r="B2366"/>
  <c r="D2366"/>
  <c r="E2366"/>
  <c r="G2366"/>
  <c r="I2366"/>
  <c r="J2366"/>
  <c r="K2366"/>
  <c r="P2366" s="1"/>
  <c r="X2366"/>
  <c r="B2367"/>
  <c r="D2367"/>
  <c r="E2367"/>
  <c r="G2367"/>
  <c r="I2367"/>
  <c r="J2367"/>
  <c r="K2367"/>
  <c r="P2367" s="1"/>
  <c r="X2367"/>
  <c r="B2368"/>
  <c r="D2368"/>
  <c r="E2368"/>
  <c r="G2368"/>
  <c r="I2368"/>
  <c r="J2368"/>
  <c r="K2368"/>
  <c r="P2368" s="1"/>
  <c r="X2368"/>
  <c r="B2369"/>
  <c r="D2369"/>
  <c r="E2369"/>
  <c r="G2369"/>
  <c r="I2369"/>
  <c r="J2369"/>
  <c r="K2369"/>
  <c r="P2369" s="1"/>
  <c r="X2369"/>
  <c r="B2370"/>
  <c r="D2370"/>
  <c r="E2370"/>
  <c r="G2370"/>
  <c r="I2370"/>
  <c r="J2370"/>
  <c r="K2370"/>
  <c r="P2370" s="1"/>
  <c r="X2370"/>
  <c r="B2371"/>
  <c r="D2371"/>
  <c r="E2371"/>
  <c r="G2371"/>
  <c r="I2371"/>
  <c r="J2371"/>
  <c r="K2371"/>
  <c r="P2371" s="1"/>
  <c r="X2371"/>
  <c r="B2372"/>
  <c r="D2372"/>
  <c r="E2372"/>
  <c r="G2372"/>
  <c r="I2372"/>
  <c r="J2372"/>
  <c r="K2372"/>
  <c r="P2372" s="1"/>
  <c r="X2372"/>
  <c r="B2373"/>
  <c r="D2373"/>
  <c r="E2373"/>
  <c r="G2373"/>
  <c r="I2373"/>
  <c r="J2373"/>
  <c r="K2373"/>
  <c r="P2373" s="1"/>
  <c r="X2373"/>
  <c r="B2374"/>
  <c r="D2374"/>
  <c r="E2374"/>
  <c r="G2374"/>
  <c r="I2374"/>
  <c r="J2374"/>
  <c r="K2374"/>
  <c r="P2374" s="1"/>
  <c r="X2374"/>
  <c r="B2375"/>
  <c r="D2375"/>
  <c r="E2375"/>
  <c r="G2375"/>
  <c r="I2375"/>
  <c r="J2375"/>
  <c r="K2375"/>
  <c r="P2375" s="1"/>
  <c r="X2375"/>
  <c r="B2376"/>
  <c r="D2376"/>
  <c r="E2376"/>
  <c r="G2376"/>
  <c r="I2376"/>
  <c r="J2376"/>
  <c r="K2376"/>
  <c r="P2376" s="1"/>
  <c r="X2376"/>
  <c r="B2377"/>
  <c r="D2377"/>
  <c r="E2377"/>
  <c r="G2377"/>
  <c r="I2377"/>
  <c r="J2377"/>
  <c r="K2377"/>
  <c r="P2377" s="1"/>
  <c r="X2377"/>
  <c r="B2378"/>
  <c r="D2378"/>
  <c r="E2378"/>
  <c r="G2378"/>
  <c r="I2378"/>
  <c r="J2378"/>
  <c r="K2378"/>
  <c r="P2378" s="1"/>
  <c r="X2378"/>
  <c r="B2379"/>
  <c r="D2379"/>
  <c r="E2379"/>
  <c r="G2379"/>
  <c r="I2379"/>
  <c r="J2379"/>
  <c r="K2379"/>
  <c r="P2379" s="1"/>
  <c r="X2379"/>
  <c r="B2380"/>
  <c r="D2380"/>
  <c r="E2380"/>
  <c r="G2380"/>
  <c r="I2380"/>
  <c r="J2380"/>
  <c r="K2380"/>
  <c r="P2380" s="1"/>
  <c r="X2380"/>
  <c r="B2381"/>
  <c r="D2381"/>
  <c r="E2381"/>
  <c r="G2381"/>
  <c r="I2381"/>
  <c r="J2381"/>
  <c r="K2381"/>
  <c r="P2381" s="1"/>
  <c r="X2381"/>
  <c r="B2382"/>
  <c r="D2382"/>
  <c r="E2382"/>
  <c r="G2382"/>
  <c r="I2382"/>
  <c r="J2382"/>
  <c r="K2382"/>
  <c r="P2382" s="1"/>
  <c r="X2382"/>
  <c r="B2383"/>
  <c r="D2383"/>
  <c r="E2383"/>
  <c r="G2383"/>
  <c r="I2383"/>
  <c r="J2383"/>
  <c r="K2383"/>
  <c r="P2383" s="1"/>
  <c r="X2383"/>
  <c r="B2384"/>
  <c r="D2384"/>
  <c r="E2384"/>
  <c r="G2384"/>
  <c r="I2384"/>
  <c r="J2384"/>
  <c r="K2384"/>
  <c r="P2384" s="1"/>
  <c r="X2384"/>
  <c r="B2385"/>
  <c r="G2385" s="1"/>
  <c r="I2385"/>
  <c r="J2385"/>
  <c r="K2385"/>
  <c r="P2385" s="1"/>
  <c r="X2385"/>
  <c r="B2386"/>
  <c r="G2386" s="1"/>
  <c r="I2386"/>
  <c r="J2386"/>
  <c r="K2386"/>
  <c r="P2386" s="1"/>
  <c r="X2386"/>
  <c r="B2387"/>
  <c r="G2387" s="1"/>
  <c r="I2387"/>
  <c r="J2387"/>
  <c r="K2387"/>
  <c r="P2387" s="1"/>
  <c r="X2387"/>
  <c r="B2388"/>
  <c r="G2388" s="1"/>
  <c r="I2388"/>
  <c r="J2388"/>
  <c r="K2388"/>
  <c r="P2388" s="1"/>
  <c r="X2388"/>
  <c r="B2389"/>
  <c r="G2389" s="1"/>
  <c r="I2389"/>
  <c r="J2389"/>
  <c r="K2389"/>
  <c r="P2389" s="1"/>
  <c r="X2389"/>
  <c r="B2390"/>
  <c r="G2390" s="1"/>
  <c r="I2390"/>
  <c r="J2390"/>
  <c r="K2390"/>
  <c r="P2390" s="1"/>
  <c r="X2390"/>
  <c r="B2391"/>
  <c r="G2391" s="1"/>
  <c r="I2391"/>
  <c r="J2391"/>
  <c r="K2391"/>
  <c r="P2391" s="1"/>
  <c r="X2391"/>
  <c r="B2392"/>
  <c r="G2392" s="1"/>
  <c r="I2392"/>
  <c r="J2392"/>
  <c r="K2392"/>
  <c r="P2392" s="1"/>
  <c r="X2392"/>
  <c r="B2393"/>
  <c r="G2393" s="1"/>
  <c r="I2393"/>
  <c r="J2393"/>
  <c r="K2393"/>
  <c r="P2393" s="1"/>
  <c r="X2393"/>
  <c r="B2394"/>
  <c r="G2394" s="1"/>
  <c r="I2394"/>
  <c r="J2394"/>
  <c r="K2394"/>
  <c r="P2394" s="1"/>
  <c r="X2394"/>
  <c r="B2395"/>
  <c r="G2395" s="1"/>
  <c r="I2395"/>
  <c r="J2395"/>
  <c r="K2395"/>
  <c r="P2395" s="1"/>
  <c r="X2395"/>
  <c r="B2396"/>
  <c r="G2396" s="1"/>
  <c r="I2396"/>
  <c r="J2396"/>
  <c r="K2396"/>
  <c r="P2396" s="1"/>
  <c r="X2396"/>
  <c r="B2397"/>
  <c r="E2397" s="1"/>
  <c r="I2397"/>
  <c r="J2397"/>
  <c r="K2397"/>
  <c r="P2397" s="1"/>
  <c r="X2397"/>
  <c r="B2398"/>
  <c r="E2398" s="1"/>
  <c r="I2398"/>
  <c r="J2398"/>
  <c r="K2398"/>
  <c r="P2398" s="1"/>
  <c r="X2398"/>
  <c r="B2399"/>
  <c r="E2399" s="1"/>
  <c r="I2399"/>
  <c r="J2399"/>
  <c r="K2399"/>
  <c r="P2399" s="1"/>
  <c r="X2399"/>
  <c r="B2400"/>
  <c r="E2400" s="1"/>
  <c r="I2400"/>
  <c r="J2400"/>
  <c r="K2400"/>
  <c r="P2400" s="1"/>
  <c r="X2400"/>
  <c r="B2401"/>
  <c r="E2401" s="1"/>
  <c r="I2401"/>
  <c r="J2401"/>
  <c r="K2401"/>
  <c r="P2401" s="1"/>
  <c r="X2401"/>
  <c r="B2402"/>
  <c r="E2402" s="1"/>
  <c r="I2402"/>
  <c r="J2402"/>
  <c r="K2402"/>
  <c r="P2402" s="1"/>
  <c r="X2402"/>
  <c r="B2403"/>
  <c r="E2403" s="1"/>
  <c r="I2403"/>
  <c r="J2403"/>
  <c r="K2403"/>
  <c r="P2403" s="1"/>
  <c r="X2403"/>
  <c r="B2404"/>
  <c r="E2404" s="1"/>
  <c r="I2404"/>
  <c r="J2404"/>
  <c r="K2404"/>
  <c r="P2404" s="1"/>
  <c r="X2404"/>
  <c r="B2405"/>
  <c r="E2405" s="1"/>
  <c r="I2405"/>
  <c r="J2405"/>
  <c r="K2405"/>
  <c r="P2405" s="1"/>
  <c r="X2405"/>
  <c r="B2406"/>
  <c r="E2406" s="1"/>
  <c r="I2406"/>
  <c r="J2406"/>
  <c r="K2406"/>
  <c r="P2406" s="1"/>
  <c r="X2406"/>
  <c r="B2407"/>
  <c r="E2407" s="1"/>
  <c r="I2407"/>
  <c r="J2407"/>
  <c r="K2407"/>
  <c r="P2407" s="1"/>
  <c r="X2407"/>
  <c r="B2408"/>
  <c r="E2408" s="1"/>
  <c r="D2408"/>
  <c r="I2408"/>
  <c r="J2408"/>
  <c r="K2408"/>
  <c r="P2408" s="1"/>
  <c r="X2408"/>
  <c r="B2409"/>
  <c r="E2409" s="1"/>
  <c r="I2409"/>
  <c r="J2409"/>
  <c r="K2409"/>
  <c r="P2409" s="1"/>
  <c r="X2409"/>
  <c r="B2410"/>
  <c r="E2410" s="1"/>
  <c r="I2410"/>
  <c r="J2410"/>
  <c r="K2410"/>
  <c r="P2410" s="1"/>
  <c r="X2410"/>
  <c r="B2411"/>
  <c r="E2411" s="1"/>
  <c r="I2411"/>
  <c r="J2411"/>
  <c r="K2411"/>
  <c r="P2411" s="1"/>
  <c r="X2411"/>
  <c r="B2412"/>
  <c r="E2412" s="1"/>
  <c r="I2412"/>
  <c r="J2412"/>
  <c r="K2412"/>
  <c r="P2412" s="1"/>
  <c r="X2412"/>
  <c r="B2413"/>
  <c r="E2413" s="1"/>
  <c r="I2413"/>
  <c r="J2413"/>
  <c r="K2413"/>
  <c r="P2413" s="1"/>
  <c r="X2413"/>
  <c r="B2414"/>
  <c r="E2414" s="1"/>
  <c r="I2414"/>
  <c r="J2414"/>
  <c r="K2414"/>
  <c r="P2414" s="1"/>
  <c r="X2414"/>
  <c r="B2415"/>
  <c r="E2415" s="1"/>
  <c r="I2415"/>
  <c r="J2415"/>
  <c r="K2415"/>
  <c r="P2415" s="1"/>
  <c r="X2415"/>
  <c r="B2416"/>
  <c r="E2416" s="1"/>
  <c r="I2416"/>
  <c r="J2416"/>
  <c r="K2416"/>
  <c r="P2416" s="1"/>
  <c r="X2416"/>
  <c r="B2417"/>
  <c r="E2417" s="1"/>
  <c r="I2417"/>
  <c r="J2417"/>
  <c r="K2417"/>
  <c r="P2417" s="1"/>
  <c r="X2417"/>
  <c r="B2418"/>
  <c r="E2418" s="1"/>
  <c r="I2418"/>
  <c r="J2418"/>
  <c r="K2418"/>
  <c r="P2418" s="1"/>
  <c r="X2418"/>
  <c r="B2419"/>
  <c r="E2419" s="1"/>
  <c r="I2419"/>
  <c r="J2419"/>
  <c r="K2419"/>
  <c r="P2419" s="1"/>
  <c r="X2419"/>
  <c r="B2420"/>
  <c r="E2420" s="1"/>
  <c r="I2420"/>
  <c r="J2420"/>
  <c r="K2420"/>
  <c r="P2420" s="1"/>
  <c r="X2420"/>
  <c r="B2421"/>
  <c r="E2421" s="1"/>
  <c r="I2421"/>
  <c r="J2421"/>
  <c r="K2421"/>
  <c r="P2421" s="1"/>
  <c r="X2421"/>
  <c r="B2422"/>
  <c r="E2422" s="1"/>
  <c r="I2422"/>
  <c r="J2422"/>
  <c r="K2422"/>
  <c r="P2422" s="1"/>
  <c r="X2422"/>
  <c r="B2423"/>
  <c r="E2423" s="1"/>
  <c r="G2423"/>
  <c r="I2423"/>
  <c r="J2423"/>
  <c r="K2423"/>
  <c r="P2423" s="1"/>
  <c r="X2423"/>
  <c r="B2424"/>
  <c r="E2424" s="1"/>
  <c r="I2424"/>
  <c r="J2424"/>
  <c r="K2424"/>
  <c r="P2424" s="1"/>
  <c r="X2424"/>
  <c r="B2425"/>
  <c r="E2425" s="1"/>
  <c r="I2425"/>
  <c r="J2425"/>
  <c r="K2425"/>
  <c r="P2425" s="1"/>
  <c r="X2425"/>
  <c r="B2426"/>
  <c r="E2426" s="1"/>
  <c r="I2426"/>
  <c r="J2426"/>
  <c r="K2426"/>
  <c r="P2426" s="1"/>
  <c r="X2426"/>
  <c r="B2427"/>
  <c r="E2427" s="1"/>
  <c r="I2427"/>
  <c r="J2427"/>
  <c r="K2427"/>
  <c r="P2427" s="1"/>
  <c r="X2427"/>
  <c r="B2428"/>
  <c r="E2428" s="1"/>
  <c r="I2428"/>
  <c r="J2428"/>
  <c r="K2428"/>
  <c r="P2428" s="1"/>
  <c r="X2428"/>
  <c r="B2429"/>
  <c r="E2429" s="1"/>
  <c r="I2429"/>
  <c r="J2429"/>
  <c r="K2429"/>
  <c r="P2429" s="1"/>
  <c r="X2429"/>
  <c r="B2430"/>
  <c r="E2430" s="1"/>
  <c r="I2430"/>
  <c r="J2430"/>
  <c r="K2430"/>
  <c r="P2430" s="1"/>
  <c r="X2430"/>
  <c r="B2431"/>
  <c r="E2431" s="1"/>
  <c r="I2431"/>
  <c r="J2431"/>
  <c r="K2431"/>
  <c r="P2431" s="1"/>
  <c r="X2431"/>
  <c r="B2432"/>
  <c r="E2432" s="1"/>
  <c r="I2432"/>
  <c r="J2432"/>
  <c r="K2432"/>
  <c r="P2432" s="1"/>
  <c r="X2432"/>
  <c r="B2433"/>
  <c r="E2433" s="1"/>
  <c r="I2433"/>
  <c r="J2433"/>
  <c r="K2433"/>
  <c r="P2433" s="1"/>
  <c r="X2433"/>
  <c r="B2434"/>
  <c r="E2434" s="1"/>
  <c r="I2434"/>
  <c r="J2434"/>
  <c r="K2434"/>
  <c r="P2434" s="1"/>
  <c r="X2434"/>
  <c r="B2435"/>
  <c r="E2435" s="1"/>
  <c r="I2435"/>
  <c r="J2435"/>
  <c r="K2435"/>
  <c r="P2435" s="1"/>
  <c r="X2435"/>
  <c r="B2436"/>
  <c r="E2436" s="1"/>
  <c r="I2436"/>
  <c r="J2436"/>
  <c r="K2436"/>
  <c r="P2436" s="1"/>
  <c r="X2436"/>
  <c r="B2437"/>
  <c r="E2437" s="1"/>
  <c r="I2437"/>
  <c r="J2437"/>
  <c r="K2437"/>
  <c r="P2437" s="1"/>
  <c r="X2437"/>
  <c r="B2438"/>
  <c r="E2438" s="1"/>
  <c r="I2438"/>
  <c r="J2438"/>
  <c r="K2438"/>
  <c r="P2438" s="1"/>
  <c r="X2438"/>
  <c r="B2439"/>
  <c r="E2439" s="1"/>
  <c r="G2439"/>
  <c r="I2439"/>
  <c r="J2439"/>
  <c r="K2439"/>
  <c r="P2439" s="1"/>
  <c r="X2439"/>
  <c r="B2440"/>
  <c r="E2440" s="1"/>
  <c r="I2440"/>
  <c r="J2440"/>
  <c r="K2440"/>
  <c r="P2440" s="1"/>
  <c r="X2440"/>
  <c r="B2441"/>
  <c r="E2441" s="1"/>
  <c r="I2441"/>
  <c r="J2441"/>
  <c r="K2441"/>
  <c r="P2441" s="1"/>
  <c r="X2441"/>
  <c r="B2442"/>
  <c r="E2442" s="1"/>
  <c r="I2442"/>
  <c r="J2442"/>
  <c r="K2442"/>
  <c r="P2442" s="1"/>
  <c r="X2442"/>
  <c r="B2443"/>
  <c r="E2443" s="1"/>
  <c r="I2443"/>
  <c r="J2443"/>
  <c r="K2443"/>
  <c r="P2443" s="1"/>
  <c r="X2443"/>
  <c r="B2444"/>
  <c r="E2444" s="1"/>
  <c r="I2444"/>
  <c r="J2444"/>
  <c r="K2444"/>
  <c r="P2444" s="1"/>
  <c r="X2444"/>
  <c r="B2445"/>
  <c r="E2445" s="1"/>
  <c r="D2445"/>
  <c r="I2445"/>
  <c r="J2445"/>
  <c r="K2445"/>
  <c r="P2445" s="1"/>
  <c r="X2445"/>
  <c r="B2446"/>
  <c r="E2446" s="1"/>
  <c r="I2446"/>
  <c r="J2446"/>
  <c r="K2446"/>
  <c r="P2446" s="1"/>
  <c r="X2446"/>
  <c r="B2447"/>
  <c r="E2447" s="1"/>
  <c r="I2447"/>
  <c r="J2447"/>
  <c r="K2447"/>
  <c r="P2447" s="1"/>
  <c r="X2447"/>
  <c r="B2448"/>
  <c r="E2448" s="1"/>
  <c r="I2448"/>
  <c r="J2448"/>
  <c r="K2448"/>
  <c r="P2448" s="1"/>
  <c r="X2448"/>
  <c r="B2449"/>
  <c r="E2449" s="1"/>
  <c r="I2449"/>
  <c r="J2449"/>
  <c r="K2449"/>
  <c r="P2449" s="1"/>
  <c r="X2449"/>
  <c r="B2450"/>
  <c r="E2450" s="1"/>
  <c r="I2450"/>
  <c r="J2450"/>
  <c r="K2450"/>
  <c r="P2450" s="1"/>
  <c r="X2450"/>
  <c r="B2451"/>
  <c r="E2451" s="1"/>
  <c r="I2451"/>
  <c r="J2451"/>
  <c r="K2451"/>
  <c r="P2451" s="1"/>
  <c r="X2451"/>
  <c r="B2452"/>
  <c r="E2452" s="1"/>
  <c r="I2452"/>
  <c r="J2452"/>
  <c r="K2452"/>
  <c r="P2452" s="1"/>
  <c r="X2452"/>
  <c r="B2453"/>
  <c r="E2453" s="1"/>
  <c r="I2453"/>
  <c r="J2453"/>
  <c r="K2453"/>
  <c r="P2453" s="1"/>
  <c r="X2453"/>
  <c r="B2454"/>
  <c r="E2454" s="1"/>
  <c r="I2454"/>
  <c r="J2454"/>
  <c r="K2454"/>
  <c r="P2454" s="1"/>
  <c r="X2454"/>
  <c r="B2455"/>
  <c r="E2455" s="1"/>
  <c r="I2455"/>
  <c r="J2455"/>
  <c r="K2455"/>
  <c r="P2455" s="1"/>
  <c r="X2455"/>
  <c r="B2456"/>
  <c r="E2456" s="1"/>
  <c r="I2456"/>
  <c r="J2456"/>
  <c r="K2456"/>
  <c r="P2456" s="1"/>
  <c r="X2456"/>
  <c r="B2457"/>
  <c r="E2457" s="1"/>
  <c r="I2457"/>
  <c r="J2457"/>
  <c r="K2457"/>
  <c r="P2457" s="1"/>
  <c r="X2457"/>
  <c r="B2458"/>
  <c r="E2458" s="1"/>
  <c r="I2458"/>
  <c r="J2458"/>
  <c r="K2458"/>
  <c r="P2458" s="1"/>
  <c r="X2458"/>
  <c r="B2459"/>
  <c r="E2459" s="1"/>
  <c r="I2459"/>
  <c r="J2459"/>
  <c r="K2459"/>
  <c r="P2459" s="1"/>
  <c r="X2459"/>
  <c r="B2460"/>
  <c r="E2460" s="1"/>
  <c r="I2460"/>
  <c r="J2460"/>
  <c r="K2460"/>
  <c r="P2460" s="1"/>
  <c r="X2460"/>
  <c r="B2461"/>
  <c r="E2461" s="1"/>
  <c r="I2461"/>
  <c r="J2461"/>
  <c r="K2461"/>
  <c r="P2461" s="1"/>
  <c r="X2461"/>
  <c r="B2462"/>
  <c r="E2462" s="1"/>
  <c r="I2462"/>
  <c r="J2462"/>
  <c r="K2462"/>
  <c r="P2462" s="1"/>
  <c r="X2462"/>
  <c r="B2463"/>
  <c r="E2463" s="1"/>
  <c r="I2463"/>
  <c r="J2463"/>
  <c r="K2463"/>
  <c r="P2463" s="1"/>
  <c r="X2463"/>
  <c r="B2464"/>
  <c r="E2464" s="1"/>
  <c r="G2464"/>
  <c r="I2464"/>
  <c r="J2464"/>
  <c r="K2464"/>
  <c r="P2464" s="1"/>
  <c r="X2464"/>
  <c r="B2465"/>
  <c r="E2465" s="1"/>
  <c r="I2465"/>
  <c r="J2465"/>
  <c r="K2465"/>
  <c r="P2465" s="1"/>
  <c r="X2465"/>
  <c r="B2466"/>
  <c r="E2466" s="1"/>
  <c r="I2466"/>
  <c r="J2466"/>
  <c r="K2466"/>
  <c r="P2466" s="1"/>
  <c r="X2466"/>
  <c r="B2467"/>
  <c r="E2467" s="1"/>
  <c r="I2467"/>
  <c r="J2467"/>
  <c r="K2467"/>
  <c r="P2467" s="1"/>
  <c r="X2467"/>
  <c r="B2468"/>
  <c r="E2468" s="1"/>
  <c r="I2468"/>
  <c r="J2468"/>
  <c r="K2468"/>
  <c r="P2468" s="1"/>
  <c r="X2468"/>
  <c r="B2469"/>
  <c r="E2469" s="1"/>
  <c r="I2469"/>
  <c r="J2469"/>
  <c r="K2469"/>
  <c r="P2469" s="1"/>
  <c r="X2469"/>
  <c r="B2470"/>
  <c r="E2470" s="1"/>
  <c r="I2470"/>
  <c r="J2470"/>
  <c r="K2470"/>
  <c r="P2470" s="1"/>
  <c r="X2470"/>
  <c r="B2471"/>
  <c r="E2471" s="1"/>
  <c r="I2471"/>
  <c r="J2471"/>
  <c r="K2471"/>
  <c r="P2471" s="1"/>
  <c r="X2471"/>
  <c r="B2472"/>
  <c r="E2472" s="1"/>
  <c r="I2472"/>
  <c r="J2472"/>
  <c r="K2472"/>
  <c r="P2472" s="1"/>
  <c r="X2472"/>
  <c r="B2473"/>
  <c r="E2473" s="1"/>
  <c r="I2473"/>
  <c r="J2473"/>
  <c r="K2473"/>
  <c r="P2473" s="1"/>
  <c r="X2473"/>
  <c r="B2474"/>
  <c r="E2474" s="1"/>
  <c r="I2474"/>
  <c r="J2474"/>
  <c r="K2474"/>
  <c r="P2474" s="1"/>
  <c r="X2474"/>
  <c r="B2475"/>
  <c r="E2475" s="1"/>
  <c r="I2475"/>
  <c r="J2475"/>
  <c r="K2475"/>
  <c r="P2475" s="1"/>
  <c r="X2475"/>
  <c r="B2476"/>
  <c r="E2476" s="1"/>
  <c r="D2476"/>
  <c r="I2476"/>
  <c r="J2476"/>
  <c r="K2476"/>
  <c r="P2476" s="1"/>
  <c r="X2476"/>
  <c r="B2477"/>
  <c r="E2477" s="1"/>
  <c r="I2477"/>
  <c r="J2477"/>
  <c r="K2477"/>
  <c r="P2477" s="1"/>
  <c r="X2477"/>
  <c r="B2478"/>
  <c r="E2478" s="1"/>
  <c r="I2478"/>
  <c r="J2478"/>
  <c r="K2478"/>
  <c r="P2478" s="1"/>
  <c r="X2478"/>
  <c r="B2479"/>
  <c r="E2479" s="1"/>
  <c r="I2479"/>
  <c r="J2479"/>
  <c r="K2479"/>
  <c r="P2479" s="1"/>
  <c r="X2479"/>
  <c r="B2480"/>
  <c r="E2480" s="1"/>
  <c r="D2480"/>
  <c r="I2480"/>
  <c r="J2480"/>
  <c r="K2480"/>
  <c r="P2480" s="1"/>
  <c r="X2480"/>
  <c r="B2481"/>
  <c r="E2481" s="1"/>
  <c r="I2481"/>
  <c r="J2481"/>
  <c r="K2481"/>
  <c r="P2481" s="1"/>
  <c r="X2481"/>
  <c r="B2482"/>
  <c r="E2482" s="1"/>
  <c r="I2482"/>
  <c r="J2482"/>
  <c r="K2482"/>
  <c r="P2482" s="1"/>
  <c r="X2482"/>
  <c r="B2483"/>
  <c r="E2483" s="1"/>
  <c r="I2483"/>
  <c r="J2483"/>
  <c r="K2483"/>
  <c r="P2483" s="1"/>
  <c r="X2483"/>
  <c r="B2484"/>
  <c r="E2484" s="1"/>
  <c r="I2484"/>
  <c r="J2484"/>
  <c r="K2484"/>
  <c r="P2484" s="1"/>
  <c r="X2484"/>
  <c r="B2485"/>
  <c r="E2485" s="1"/>
  <c r="I2485"/>
  <c r="J2485"/>
  <c r="K2485"/>
  <c r="P2485" s="1"/>
  <c r="X2485"/>
  <c r="B2486"/>
  <c r="E2486" s="1"/>
  <c r="I2486"/>
  <c r="J2486"/>
  <c r="K2486"/>
  <c r="P2486" s="1"/>
  <c r="X2486"/>
  <c r="B2487"/>
  <c r="E2487" s="1"/>
  <c r="I2487"/>
  <c r="J2487"/>
  <c r="K2487"/>
  <c r="P2487" s="1"/>
  <c r="X2487"/>
  <c r="B2488"/>
  <c r="E2488" s="1"/>
  <c r="I2488"/>
  <c r="J2488"/>
  <c r="K2488"/>
  <c r="P2488" s="1"/>
  <c r="X2488"/>
  <c r="B2489"/>
  <c r="E2489" s="1"/>
  <c r="I2489"/>
  <c r="J2489"/>
  <c r="K2489"/>
  <c r="P2489" s="1"/>
  <c r="X2489"/>
  <c r="B2490"/>
  <c r="E2490" s="1"/>
  <c r="I2490"/>
  <c r="J2490"/>
  <c r="K2490"/>
  <c r="P2490" s="1"/>
  <c r="X2490"/>
  <c r="B2491"/>
  <c r="E2491" s="1"/>
  <c r="I2491"/>
  <c r="J2491"/>
  <c r="K2491"/>
  <c r="P2491" s="1"/>
  <c r="X2491"/>
  <c r="B2492"/>
  <c r="E2492" s="1"/>
  <c r="I2492"/>
  <c r="J2492"/>
  <c r="K2492"/>
  <c r="P2492" s="1"/>
  <c r="X2492"/>
  <c r="B2493"/>
  <c r="E2493" s="1"/>
  <c r="I2493"/>
  <c r="J2493"/>
  <c r="K2493"/>
  <c r="P2493" s="1"/>
  <c r="X2493"/>
  <c r="B2494"/>
  <c r="E2494" s="1"/>
  <c r="I2494"/>
  <c r="J2494"/>
  <c r="K2494"/>
  <c r="P2494" s="1"/>
  <c r="X2494"/>
  <c r="B2495"/>
  <c r="E2495" s="1"/>
  <c r="I2495"/>
  <c r="J2495"/>
  <c r="K2495"/>
  <c r="P2495" s="1"/>
  <c r="X2495"/>
  <c r="B2496"/>
  <c r="E2496" s="1"/>
  <c r="I2496"/>
  <c r="J2496"/>
  <c r="K2496"/>
  <c r="P2496" s="1"/>
  <c r="X2496"/>
  <c r="B2497"/>
  <c r="E2497" s="1"/>
  <c r="I2497"/>
  <c r="J2497"/>
  <c r="K2497"/>
  <c r="P2497" s="1"/>
  <c r="X2497"/>
  <c r="B2498"/>
  <c r="E2498" s="1"/>
  <c r="I2498"/>
  <c r="J2498"/>
  <c r="K2498"/>
  <c r="P2498" s="1"/>
  <c r="X2498"/>
  <c r="B2499"/>
  <c r="E2499" s="1"/>
  <c r="I2499"/>
  <c r="J2499"/>
  <c r="K2499"/>
  <c r="P2499" s="1"/>
  <c r="X2499"/>
  <c r="B2500"/>
  <c r="E2500" s="1"/>
  <c r="I2500"/>
  <c r="J2500"/>
  <c r="K2500"/>
  <c r="P2500" s="1"/>
  <c r="X2500"/>
  <c r="B2501"/>
  <c r="E2501" s="1"/>
  <c r="I2501"/>
  <c r="J2501"/>
  <c r="K2501"/>
  <c r="P2501" s="1"/>
  <c r="X2501"/>
  <c r="B2502"/>
  <c r="E2502" s="1"/>
  <c r="I2502"/>
  <c r="J2502"/>
  <c r="K2502"/>
  <c r="P2502" s="1"/>
  <c r="X2502"/>
  <c r="B2503"/>
  <c r="E2503" s="1"/>
  <c r="I2503"/>
  <c r="J2503"/>
  <c r="K2503"/>
  <c r="P2503" s="1"/>
  <c r="X2503"/>
  <c r="K3" i="3"/>
  <c r="Q4" i="1"/>
  <c r="Q5"/>
  <c r="Q6"/>
  <c r="Q7"/>
  <c r="Q8"/>
  <c r="Q9"/>
  <c r="Q10"/>
  <c r="Q11"/>
  <c r="Q12"/>
  <c r="Q13"/>
  <c r="Q14"/>
  <c r="Q15"/>
  <c r="Q16"/>
  <c r="Q17"/>
  <c r="Q18"/>
  <c r="Q19"/>
  <c r="Q20"/>
  <c r="Q21"/>
  <c r="Q22"/>
  <c r="Q23"/>
  <c r="Q24"/>
  <c r="Q25"/>
  <c r="Q26"/>
  <c r="Q27"/>
  <c r="Q28"/>
  <c r="Q29"/>
  <c r="Q30"/>
  <c r="Q31"/>
  <c r="Q32"/>
  <c r="Q33"/>
  <c r="Q34"/>
  <c r="Q35"/>
  <c r="Q36"/>
  <c r="Q37"/>
  <c r="Q38"/>
  <c r="Q39"/>
  <c r="Q40"/>
  <c r="Q41"/>
  <c r="Q42"/>
  <c r="Q43"/>
  <c r="Q44"/>
  <c r="Q45"/>
  <c r="Q46"/>
  <c r="Q47"/>
  <c r="Q48"/>
  <c r="Q49"/>
  <c r="Q50"/>
  <c r="Q51"/>
  <c r="Q52"/>
  <c r="Q53"/>
  <c r="Q54"/>
  <c r="Q55"/>
  <c r="Q56"/>
  <c r="Q57"/>
  <c r="Q58"/>
  <c r="Q59"/>
  <c r="Q60"/>
  <c r="Q61"/>
  <c r="Q62"/>
  <c r="Q63"/>
  <c r="Q64"/>
  <c r="Q65"/>
  <c r="Q66"/>
  <c r="Q67"/>
  <c r="Q68"/>
  <c r="Q69"/>
  <c r="Q70"/>
  <c r="Q71"/>
  <c r="Q72"/>
  <c r="Q73"/>
  <c r="Q74"/>
  <c r="Q75"/>
  <c r="Q76"/>
  <c r="Q77"/>
  <c r="Q78"/>
  <c r="Q79"/>
  <c r="Q80"/>
  <c r="Q81"/>
  <c r="Q82"/>
  <c r="Q83"/>
  <c r="Q84"/>
  <c r="Q85"/>
  <c r="Q86"/>
  <c r="Q87"/>
  <c r="Q88"/>
  <c r="Q89"/>
  <c r="Q90"/>
  <c r="Q91"/>
  <c r="Q92"/>
  <c r="Q93"/>
  <c r="Q94"/>
  <c r="Q95"/>
  <c r="Q96"/>
  <c r="Q97"/>
  <c r="Q98"/>
  <c r="Q99"/>
  <c r="Q100"/>
  <c r="Q101"/>
  <c r="Q102"/>
  <c r="Q103"/>
  <c r="Q104"/>
  <c r="Q105"/>
  <c r="Q106"/>
  <c r="Q107"/>
  <c r="Q108"/>
  <c r="Q109"/>
  <c r="Q110"/>
  <c r="Q111"/>
  <c r="Q112"/>
  <c r="Q113"/>
  <c r="Q114"/>
  <c r="Q115"/>
  <c r="Q116"/>
  <c r="Q117"/>
  <c r="Q118"/>
  <c r="Q119"/>
  <c r="Q120"/>
  <c r="Q121"/>
  <c r="Q122"/>
  <c r="Q123"/>
  <c r="Q124"/>
  <c r="Q125"/>
  <c r="Q126"/>
  <c r="Q127"/>
  <c r="Q128"/>
  <c r="Q129"/>
  <c r="Q130"/>
  <c r="Q131"/>
  <c r="Q132"/>
  <c r="Q133"/>
  <c r="Q134"/>
  <c r="Q135"/>
  <c r="Q136"/>
  <c r="Q137"/>
  <c r="Q138"/>
  <c r="Q139"/>
  <c r="Q140"/>
  <c r="Q141"/>
  <c r="Q142"/>
  <c r="Q143"/>
  <c r="Q144"/>
  <c r="Q145"/>
  <c r="Q146"/>
  <c r="Q147"/>
  <c r="Q148"/>
  <c r="Q149"/>
  <c r="Q150"/>
  <c r="Q151"/>
  <c r="Q152"/>
  <c r="Q153"/>
  <c r="Q154"/>
  <c r="Q155"/>
  <c r="Q156"/>
  <c r="Q157"/>
  <c r="Q158"/>
  <c r="Q159"/>
  <c r="Q160"/>
  <c r="Q161"/>
  <c r="Q162"/>
  <c r="Q163"/>
  <c r="Q164"/>
  <c r="Q165"/>
  <c r="Q166"/>
  <c r="Q167"/>
  <c r="Q168"/>
  <c r="Q169"/>
  <c r="Q170"/>
  <c r="Q171"/>
  <c r="Q172"/>
  <c r="Q173"/>
  <c r="Q174"/>
  <c r="Q175"/>
  <c r="Q176"/>
  <c r="Q177"/>
  <c r="Q178"/>
  <c r="Q179"/>
  <c r="Q180"/>
  <c r="Q181"/>
  <c r="Q182"/>
  <c r="Q183"/>
  <c r="Q184"/>
  <c r="Q185"/>
  <c r="Q186"/>
  <c r="Q187"/>
  <c r="Q188"/>
  <c r="Q189"/>
  <c r="Q190"/>
  <c r="Q191"/>
  <c r="Q192"/>
  <c r="Q193"/>
  <c r="Q194"/>
  <c r="Q195"/>
  <c r="Q196"/>
  <c r="Q197"/>
  <c r="Q198"/>
  <c r="Q199"/>
  <c r="Q200"/>
  <c r="Q201"/>
  <c r="Q202"/>
  <c r="Q203"/>
  <c r="Q204"/>
  <c r="J4"/>
  <c r="J5"/>
  <c r="J6"/>
  <c r="J7"/>
  <c r="J8"/>
  <c r="J9"/>
  <c r="J10"/>
  <c r="J11"/>
  <c r="J12"/>
  <c r="J13"/>
  <c r="J14"/>
  <c r="J15"/>
  <c r="J16"/>
  <c r="J17"/>
  <c r="J18"/>
  <c r="J19"/>
  <c r="J20"/>
  <c r="J21"/>
  <c r="J22"/>
  <c r="J23"/>
  <c r="J24"/>
  <c r="J25"/>
  <c r="J26"/>
  <c r="J27"/>
  <c r="J28"/>
  <c r="J29"/>
  <c r="J30"/>
  <c r="J31"/>
  <c r="J32"/>
  <c r="J33"/>
  <c r="J34"/>
  <c r="J35"/>
  <c r="J36"/>
  <c r="J37"/>
  <c r="J38"/>
  <c r="J39"/>
  <c r="J40"/>
  <c r="J41"/>
  <c r="J42"/>
  <c r="J43"/>
  <c r="J44"/>
  <c r="J45"/>
  <c r="J46"/>
  <c r="J47"/>
  <c r="J48"/>
  <c r="J49"/>
  <c r="J50"/>
  <c r="J51"/>
  <c r="J52"/>
  <c r="J53"/>
  <c r="J54"/>
  <c r="J55"/>
  <c r="J56"/>
  <c r="J57"/>
  <c r="J58"/>
  <c r="J59"/>
  <c r="J60"/>
  <c r="J61"/>
  <c r="J62"/>
  <c r="J63"/>
  <c r="J64"/>
  <c r="J65"/>
  <c r="J66"/>
  <c r="J67"/>
  <c r="J68"/>
  <c r="J69"/>
  <c r="J70"/>
  <c r="J71"/>
  <c r="J72"/>
  <c r="J73"/>
  <c r="J74"/>
  <c r="J75"/>
  <c r="J76"/>
  <c r="J77"/>
  <c r="J78"/>
  <c r="J79"/>
  <c r="J80"/>
  <c r="J81"/>
  <c r="J82"/>
  <c r="J83"/>
  <c r="J84"/>
  <c r="J85"/>
  <c r="J86"/>
  <c r="J87"/>
  <c r="J88"/>
  <c r="J89"/>
  <c r="J90"/>
  <c r="J91"/>
  <c r="J92"/>
  <c r="J93"/>
  <c r="J94"/>
  <c r="J95"/>
  <c r="J96"/>
  <c r="J97"/>
  <c r="J98"/>
  <c r="J99"/>
  <c r="J100"/>
  <c r="J101"/>
  <c r="J102"/>
  <c r="J103"/>
  <c r="J104"/>
  <c r="J105"/>
  <c r="J106"/>
  <c r="J107"/>
  <c r="J108"/>
  <c r="J109"/>
  <c r="J110"/>
  <c r="J111"/>
  <c r="J112"/>
  <c r="J113"/>
  <c r="J114"/>
  <c r="J115"/>
  <c r="J116"/>
  <c r="J117"/>
  <c r="J118"/>
  <c r="J119"/>
  <c r="J120"/>
  <c r="J121"/>
  <c r="J122"/>
  <c r="J123"/>
  <c r="J124"/>
  <c r="J125"/>
  <c r="J126"/>
  <c r="J127"/>
  <c r="J128"/>
  <c r="J129"/>
  <c r="J130"/>
  <c r="J131"/>
  <c r="J132"/>
  <c r="J133"/>
  <c r="J134"/>
  <c r="J135"/>
  <c r="J136"/>
  <c r="J137"/>
  <c r="J138"/>
  <c r="J139"/>
  <c r="J140"/>
  <c r="J141"/>
  <c r="J142"/>
  <c r="J143"/>
  <c r="J144"/>
  <c r="J145"/>
  <c r="J146"/>
  <c r="J147"/>
  <c r="J148"/>
  <c r="J149"/>
  <c r="J150"/>
  <c r="J151"/>
  <c r="J152"/>
  <c r="J153"/>
  <c r="J154"/>
  <c r="J155"/>
  <c r="J156"/>
  <c r="J157"/>
  <c r="J158"/>
  <c r="J159"/>
  <c r="J160"/>
  <c r="J161"/>
  <c r="J162"/>
  <c r="J163"/>
  <c r="J164"/>
  <c r="J165"/>
  <c r="J166"/>
  <c r="J167"/>
  <c r="J168"/>
  <c r="J169"/>
  <c r="J170"/>
  <c r="J171"/>
  <c r="J172"/>
  <c r="J173"/>
  <c r="J174"/>
  <c r="J175"/>
  <c r="J176"/>
  <c r="J177"/>
  <c r="J178"/>
  <c r="J179"/>
  <c r="J180"/>
  <c r="J181"/>
  <c r="J182"/>
  <c r="J183"/>
  <c r="J184"/>
  <c r="J185"/>
  <c r="J186"/>
  <c r="J187"/>
  <c r="J188"/>
  <c r="J189"/>
  <c r="J190"/>
  <c r="J191"/>
  <c r="J192"/>
  <c r="J193"/>
  <c r="J194"/>
  <c r="J195"/>
  <c r="J196"/>
  <c r="J197"/>
  <c r="J198"/>
  <c r="J199"/>
  <c r="J200"/>
  <c r="J201"/>
  <c r="J202"/>
  <c r="J203"/>
  <c r="J204"/>
  <c r="J3"/>
  <c r="L4"/>
  <c r="N4"/>
  <c r="P4"/>
  <c r="V4"/>
  <c r="L5"/>
  <c r="N5"/>
  <c r="O5"/>
  <c r="P5"/>
  <c r="V5"/>
  <c r="L6"/>
  <c r="N6"/>
  <c r="O6"/>
  <c r="P6"/>
  <c r="R6"/>
  <c r="S6"/>
  <c r="T6"/>
  <c r="U6"/>
  <c r="V6"/>
  <c r="W6"/>
  <c r="L7"/>
  <c r="N7"/>
  <c r="O7"/>
  <c r="P7"/>
  <c r="R7"/>
  <c r="S7"/>
  <c r="T7"/>
  <c r="U7"/>
  <c r="V7"/>
  <c r="W7"/>
  <c r="L8"/>
  <c r="N8"/>
  <c r="O8"/>
  <c r="P8"/>
  <c r="R8"/>
  <c r="S8"/>
  <c r="T8"/>
  <c r="U8"/>
  <c r="V8"/>
  <c r="W8"/>
  <c r="L9"/>
  <c r="N9"/>
  <c r="O9"/>
  <c r="P9"/>
  <c r="R9"/>
  <c r="S9"/>
  <c r="T9"/>
  <c r="U9"/>
  <c r="V9"/>
  <c r="W9"/>
  <c r="L10"/>
  <c r="N10"/>
  <c r="O10"/>
  <c r="P10"/>
  <c r="R10"/>
  <c r="S10"/>
  <c r="T10"/>
  <c r="U10"/>
  <c r="V10"/>
  <c r="W10"/>
  <c r="L11"/>
  <c r="N11"/>
  <c r="O11"/>
  <c r="P11"/>
  <c r="R11"/>
  <c r="S11"/>
  <c r="T11"/>
  <c r="U11"/>
  <c r="V11"/>
  <c r="W11"/>
  <c r="L12"/>
  <c r="N12"/>
  <c r="O12"/>
  <c r="P12"/>
  <c r="R12"/>
  <c r="S12"/>
  <c r="T12"/>
  <c r="U12"/>
  <c r="V12"/>
  <c r="W12"/>
  <c r="L13"/>
  <c r="N13"/>
  <c r="O13"/>
  <c r="P13"/>
  <c r="R13"/>
  <c r="S13"/>
  <c r="T13"/>
  <c r="U13"/>
  <c r="V13"/>
  <c r="W13"/>
  <c r="L14"/>
  <c r="N14"/>
  <c r="O14"/>
  <c r="P14"/>
  <c r="R14"/>
  <c r="S14"/>
  <c r="T14"/>
  <c r="U14"/>
  <c r="V14"/>
  <c r="W14"/>
  <c r="L15"/>
  <c r="N15"/>
  <c r="O15"/>
  <c r="P15"/>
  <c r="R15"/>
  <c r="S15"/>
  <c r="T15"/>
  <c r="U15"/>
  <c r="V15"/>
  <c r="W15"/>
  <c r="L16"/>
  <c r="N16"/>
  <c r="O16"/>
  <c r="P16"/>
  <c r="R16"/>
  <c r="S16"/>
  <c r="T16"/>
  <c r="U16"/>
  <c r="V16"/>
  <c r="W16"/>
  <c r="L17"/>
  <c r="N17"/>
  <c r="O17"/>
  <c r="P17"/>
  <c r="R17"/>
  <c r="S17"/>
  <c r="T17"/>
  <c r="U17"/>
  <c r="V17"/>
  <c r="W17"/>
  <c r="L18"/>
  <c r="N18"/>
  <c r="O18"/>
  <c r="P18"/>
  <c r="R18"/>
  <c r="S18"/>
  <c r="T18"/>
  <c r="U18"/>
  <c r="V18"/>
  <c r="W18"/>
  <c r="L19"/>
  <c r="N19"/>
  <c r="O19"/>
  <c r="P19"/>
  <c r="R19"/>
  <c r="S19"/>
  <c r="T19"/>
  <c r="U19"/>
  <c r="V19"/>
  <c r="W19"/>
  <c r="L20"/>
  <c r="N20"/>
  <c r="O20"/>
  <c r="P20"/>
  <c r="R20"/>
  <c r="S20"/>
  <c r="T20"/>
  <c r="U20"/>
  <c r="V20"/>
  <c r="W20"/>
  <c r="L21"/>
  <c r="N21"/>
  <c r="O21"/>
  <c r="P21"/>
  <c r="R21"/>
  <c r="S21"/>
  <c r="T21"/>
  <c r="U21"/>
  <c r="V21"/>
  <c r="W21"/>
  <c r="L22"/>
  <c r="N22"/>
  <c r="O22"/>
  <c r="P22"/>
  <c r="R22"/>
  <c r="S22"/>
  <c r="T22"/>
  <c r="U22"/>
  <c r="V22"/>
  <c r="W22"/>
  <c r="L23"/>
  <c r="N23"/>
  <c r="O23"/>
  <c r="P23"/>
  <c r="R23"/>
  <c r="S23"/>
  <c r="T23"/>
  <c r="U23"/>
  <c r="V23"/>
  <c r="W23"/>
  <c r="L24"/>
  <c r="N24"/>
  <c r="O24"/>
  <c r="P24"/>
  <c r="R24"/>
  <c r="S24"/>
  <c r="T24"/>
  <c r="U24"/>
  <c r="V24"/>
  <c r="W24"/>
  <c r="L25"/>
  <c r="N25"/>
  <c r="O25"/>
  <c r="P25"/>
  <c r="R25"/>
  <c r="S25"/>
  <c r="T25"/>
  <c r="U25"/>
  <c r="V25"/>
  <c r="W25"/>
  <c r="L26"/>
  <c r="N26"/>
  <c r="O26"/>
  <c r="P26"/>
  <c r="R26"/>
  <c r="S26"/>
  <c r="T26"/>
  <c r="U26"/>
  <c r="V26"/>
  <c r="W26"/>
  <c r="L27"/>
  <c r="N27"/>
  <c r="O27"/>
  <c r="P27"/>
  <c r="R27"/>
  <c r="S27"/>
  <c r="T27"/>
  <c r="U27"/>
  <c r="V27"/>
  <c r="W27"/>
  <c r="L28"/>
  <c r="N28"/>
  <c r="O28"/>
  <c r="P28"/>
  <c r="R28"/>
  <c r="S28"/>
  <c r="T28"/>
  <c r="U28"/>
  <c r="V28"/>
  <c r="W28"/>
  <c r="L29"/>
  <c r="N29"/>
  <c r="O29"/>
  <c r="P29"/>
  <c r="R29"/>
  <c r="S29"/>
  <c r="T29"/>
  <c r="U29"/>
  <c r="V29"/>
  <c r="W29"/>
  <c r="L30"/>
  <c r="N30"/>
  <c r="O30"/>
  <c r="P30"/>
  <c r="R30"/>
  <c r="S30"/>
  <c r="T30"/>
  <c r="U30"/>
  <c r="V30"/>
  <c r="W30"/>
  <c r="L31"/>
  <c r="N31"/>
  <c r="O31"/>
  <c r="P31"/>
  <c r="R31"/>
  <c r="S31"/>
  <c r="T31"/>
  <c r="U31"/>
  <c r="V31"/>
  <c r="W31"/>
  <c r="L32"/>
  <c r="N32"/>
  <c r="O32"/>
  <c r="P32"/>
  <c r="R32"/>
  <c r="S32"/>
  <c r="T32"/>
  <c r="U32"/>
  <c r="V32"/>
  <c r="W32"/>
  <c r="L33"/>
  <c r="N33"/>
  <c r="O33"/>
  <c r="P33"/>
  <c r="R33"/>
  <c r="S33"/>
  <c r="T33"/>
  <c r="U33"/>
  <c r="V33"/>
  <c r="W33"/>
  <c r="L34"/>
  <c r="N34"/>
  <c r="O34"/>
  <c r="P34"/>
  <c r="R34"/>
  <c r="S34"/>
  <c r="T34"/>
  <c r="U34"/>
  <c r="V34"/>
  <c r="W34"/>
  <c r="L35"/>
  <c r="N35"/>
  <c r="O35"/>
  <c r="P35"/>
  <c r="R35"/>
  <c r="S35"/>
  <c r="T35"/>
  <c r="U35"/>
  <c r="V35"/>
  <c r="W35"/>
  <c r="L36"/>
  <c r="N36"/>
  <c r="O36"/>
  <c r="P36"/>
  <c r="R36"/>
  <c r="S36"/>
  <c r="T36"/>
  <c r="U36"/>
  <c r="V36"/>
  <c r="W36"/>
  <c r="L37"/>
  <c r="N37"/>
  <c r="O37"/>
  <c r="P37"/>
  <c r="R37"/>
  <c r="S37"/>
  <c r="T37"/>
  <c r="U37"/>
  <c r="V37"/>
  <c r="W37"/>
  <c r="L38"/>
  <c r="N38"/>
  <c r="O38"/>
  <c r="P38"/>
  <c r="R38"/>
  <c r="S38"/>
  <c r="T38"/>
  <c r="U38"/>
  <c r="V38"/>
  <c r="W38"/>
  <c r="L39"/>
  <c r="N39"/>
  <c r="O39"/>
  <c r="P39"/>
  <c r="R39"/>
  <c r="S39"/>
  <c r="T39"/>
  <c r="U39"/>
  <c r="V39"/>
  <c r="W39"/>
  <c r="L40"/>
  <c r="N40"/>
  <c r="O40"/>
  <c r="P40"/>
  <c r="R40"/>
  <c r="S40"/>
  <c r="T40"/>
  <c r="U40"/>
  <c r="V40"/>
  <c r="W40"/>
  <c r="L41"/>
  <c r="N41"/>
  <c r="O41"/>
  <c r="P41"/>
  <c r="R41"/>
  <c r="S41"/>
  <c r="T41"/>
  <c r="U41"/>
  <c r="V41"/>
  <c r="W41"/>
  <c r="L42"/>
  <c r="N42"/>
  <c r="O42"/>
  <c r="P42"/>
  <c r="R42"/>
  <c r="S42"/>
  <c r="T42"/>
  <c r="U42"/>
  <c r="V42"/>
  <c r="W42"/>
  <c r="L43"/>
  <c r="N43"/>
  <c r="O43"/>
  <c r="P43"/>
  <c r="R43"/>
  <c r="S43"/>
  <c r="T43"/>
  <c r="U43"/>
  <c r="V43"/>
  <c r="W43"/>
  <c r="L44"/>
  <c r="N44"/>
  <c r="O44"/>
  <c r="P44"/>
  <c r="R44"/>
  <c r="S44"/>
  <c r="T44"/>
  <c r="U44"/>
  <c r="V44"/>
  <c r="W44"/>
  <c r="L45"/>
  <c r="N45"/>
  <c r="O45"/>
  <c r="P45"/>
  <c r="R45"/>
  <c r="S45"/>
  <c r="T45"/>
  <c r="U45"/>
  <c r="V45"/>
  <c r="W45"/>
  <c r="L46"/>
  <c r="N46"/>
  <c r="O46"/>
  <c r="P46"/>
  <c r="R46"/>
  <c r="S46"/>
  <c r="T46"/>
  <c r="U46"/>
  <c r="V46"/>
  <c r="W46"/>
  <c r="L47"/>
  <c r="N47"/>
  <c r="O47"/>
  <c r="P47"/>
  <c r="R47"/>
  <c r="S47"/>
  <c r="T47"/>
  <c r="U47"/>
  <c r="V47"/>
  <c r="W47"/>
  <c r="L48"/>
  <c r="N48"/>
  <c r="O48"/>
  <c r="P48"/>
  <c r="R48"/>
  <c r="S48"/>
  <c r="T48"/>
  <c r="U48"/>
  <c r="V48"/>
  <c r="W48"/>
  <c r="L49"/>
  <c r="N49"/>
  <c r="O49"/>
  <c r="P49"/>
  <c r="R49"/>
  <c r="S49"/>
  <c r="T49"/>
  <c r="U49"/>
  <c r="V49"/>
  <c r="W49"/>
  <c r="L50"/>
  <c r="N50"/>
  <c r="O50"/>
  <c r="P50"/>
  <c r="R50"/>
  <c r="S50"/>
  <c r="T50"/>
  <c r="U50"/>
  <c r="V50"/>
  <c r="W50"/>
  <c r="L51"/>
  <c r="N51"/>
  <c r="O51"/>
  <c r="P51"/>
  <c r="R51"/>
  <c r="S51"/>
  <c r="T51"/>
  <c r="U51"/>
  <c r="V51"/>
  <c r="W51"/>
  <c r="L52"/>
  <c r="N52"/>
  <c r="O52"/>
  <c r="P52"/>
  <c r="R52"/>
  <c r="S52"/>
  <c r="T52"/>
  <c r="U52"/>
  <c r="V52"/>
  <c r="W52"/>
  <c r="L53"/>
  <c r="N53"/>
  <c r="O53"/>
  <c r="P53"/>
  <c r="R53"/>
  <c r="S53"/>
  <c r="T53"/>
  <c r="U53"/>
  <c r="V53"/>
  <c r="W53"/>
  <c r="L54"/>
  <c r="N54"/>
  <c r="O54"/>
  <c r="P54"/>
  <c r="R54"/>
  <c r="S54"/>
  <c r="T54"/>
  <c r="U54"/>
  <c r="V54"/>
  <c r="W54"/>
  <c r="L55"/>
  <c r="N55"/>
  <c r="O55"/>
  <c r="P55"/>
  <c r="R55"/>
  <c r="S55"/>
  <c r="T55"/>
  <c r="U55"/>
  <c r="V55"/>
  <c r="W55"/>
  <c r="L56"/>
  <c r="N56"/>
  <c r="O56"/>
  <c r="P56"/>
  <c r="R56"/>
  <c r="S56"/>
  <c r="T56"/>
  <c r="U56"/>
  <c r="V56"/>
  <c r="W56"/>
  <c r="L57"/>
  <c r="N57"/>
  <c r="O57"/>
  <c r="P57"/>
  <c r="R57"/>
  <c r="S57"/>
  <c r="T57"/>
  <c r="U57"/>
  <c r="V57"/>
  <c r="W57"/>
  <c r="L58"/>
  <c r="N58"/>
  <c r="O58"/>
  <c r="P58"/>
  <c r="R58"/>
  <c r="S58"/>
  <c r="T58"/>
  <c r="U58"/>
  <c r="V58"/>
  <c r="W58"/>
  <c r="L59"/>
  <c r="N59"/>
  <c r="O59"/>
  <c r="P59"/>
  <c r="R59"/>
  <c r="S59"/>
  <c r="T59"/>
  <c r="U59"/>
  <c r="V59"/>
  <c r="W59"/>
  <c r="L60"/>
  <c r="N60"/>
  <c r="O60"/>
  <c r="P60"/>
  <c r="R60"/>
  <c r="S60"/>
  <c r="T60"/>
  <c r="U60"/>
  <c r="V60"/>
  <c r="W60"/>
  <c r="L61"/>
  <c r="N61"/>
  <c r="O61"/>
  <c r="P61"/>
  <c r="R61"/>
  <c r="S61"/>
  <c r="T61"/>
  <c r="U61"/>
  <c r="V61"/>
  <c r="W61"/>
  <c r="L62"/>
  <c r="N62"/>
  <c r="O62"/>
  <c r="P62"/>
  <c r="R62"/>
  <c r="S62"/>
  <c r="T62"/>
  <c r="U62"/>
  <c r="V62"/>
  <c r="W62"/>
  <c r="L63"/>
  <c r="N63"/>
  <c r="O63"/>
  <c r="P63"/>
  <c r="R63"/>
  <c r="S63"/>
  <c r="T63"/>
  <c r="U63"/>
  <c r="V63"/>
  <c r="W63"/>
  <c r="L64"/>
  <c r="N64"/>
  <c r="O64"/>
  <c r="P64"/>
  <c r="R64"/>
  <c r="S64"/>
  <c r="T64"/>
  <c r="U64"/>
  <c r="V64"/>
  <c r="W64"/>
  <c r="L65"/>
  <c r="N65"/>
  <c r="O65"/>
  <c r="P65"/>
  <c r="R65"/>
  <c r="S65"/>
  <c r="T65"/>
  <c r="U65"/>
  <c r="V65"/>
  <c r="W65"/>
  <c r="L66"/>
  <c r="N66"/>
  <c r="O66"/>
  <c r="P66"/>
  <c r="R66"/>
  <c r="S66"/>
  <c r="T66"/>
  <c r="U66"/>
  <c r="V66"/>
  <c r="W66"/>
  <c r="L67"/>
  <c r="N67"/>
  <c r="O67"/>
  <c r="P67"/>
  <c r="R67"/>
  <c r="S67"/>
  <c r="T67"/>
  <c r="U67"/>
  <c r="V67"/>
  <c r="W67"/>
  <c r="L68"/>
  <c r="N68"/>
  <c r="O68"/>
  <c r="P68"/>
  <c r="R68"/>
  <c r="S68"/>
  <c r="T68"/>
  <c r="U68"/>
  <c r="V68"/>
  <c r="W68"/>
  <c r="L69"/>
  <c r="N69"/>
  <c r="O69"/>
  <c r="P69"/>
  <c r="R69"/>
  <c r="S69"/>
  <c r="T69"/>
  <c r="U69"/>
  <c r="V69"/>
  <c r="W69"/>
  <c r="L70"/>
  <c r="N70"/>
  <c r="O70"/>
  <c r="P70"/>
  <c r="R70"/>
  <c r="S70"/>
  <c r="T70"/>
  <c r="U70"/>
  <c r="V70"/>
  <c r="W70"/>
  <c r="L71"/>
  <c r="N71"/>
  <c r="O71"/>
  <c r="P71"/>
  <c r="R71"/>
  <c r="S71"/>
  <c r="T71"/>
  <c r="U71"/>
  <c r="V71"/>
  <c r="W71"/>
  <c r="L72"/>
  <c r="N72"/>
  <c r="O72"/>
  <c r="P72"/>
  <c r="R72"/>
  <c r="S72"/>
  <c r="T72"/>
  <c r="U72"/>
  <c r="V72"/>
  <c r="W72"/>
  <c r="L73"/>
  <c r="N73"/>
  <c r="O73"/>
  <c r="P73"/>
  <c r="R73"/>
  <c r="S73"/>
  <c r="T73"/>
  <c r="U73"/>
  <c r="V73"/>
  <c r="W73"/>
  <c r="L74"/>
  <c r="N74"/>
  <c r="O74"/>
  <c r="P74"/>
  <c r="R74"/>
  <c r="S74"/>
  <c r="T74"/>
  <c r="U74"/>
  <c r="V74"/>
  <c r="W74"/>
  <c r="L75"/>
  <c r="N75"/>
  <c r="O75"/>
  <c r="P75"/>
  <c r="R75"/>
  <c r="S75"/>
  <c r="T75"/>
  <c r="U75"/>
  <c r="V75"/>
  <c r="W75"/>
  <c r="L76"/>
  <c r="N76"/>
  <c r="O76"/>
  <c r="P76"/>
  <c r="R76"/>
  <c r="S76"/>
  <c r="T76"/>
  <c r="U76"/>
  <c r="V76"/>
  <c r="W76"/>
  <c r="L77"/>
  <c r="N77"/>
  <c r="O77"/>
  <c r="P77"/>
  <c r="R77"/>
  <c r="S77"/>
  <c r="T77"/>
  <c r="U77"/>
  <c r="V77"/>
  <c r="W77"/>
  <c r="L78"/>
  <c r="N78"/>
  <c r="O78"/>
  <c r="P78"/>
  <c r="R78"/>
  <c r="S78"/>
  <c r="T78"/>
  <c r="U78"/>
  <c r="V78"/>
  <c r="W78"/>
  <c r="L79"/>
  <c r="N79"/>
  <c r="O79"/>
  <c r="P79"/>
  <c r="R79"/>
  <c r="S79"/>
  <c r="T79"/>
  <c r="U79"/>
  <c r="V79"/>
  <c r="W79"/>
  <c r="L80"/>
  <c r="N80"/>
  <c r="O80"/>
  <c r="P80"/>
  <c r="R80"/>
  <c r="S80"/>
  <c r="T80"/>
  <c r="U80"/>
  <c r="V80"/>
  <c r="W80"/>
  <c r="L81"/>
  <c r="N81"/>
  <c r="O81"/>
  <c r="P81"/>
  <c r="R81"/>
  <c r="S81"/>
  <c r="T81"/>
  <c r="U81"/>
  <c r="V81"/>
  <c r="W81"/>
  <c r="L82"/>
  <c r="N82"/>
  <c r="O82"/>
  <c r="P82"/>
  <c r="R82"/>
  <c r="S82"/>
  <c r="T82"/>
  <c r="U82"/>
  <c r="V82"/>
  <c r="W82"/>
  <c r="L83"/>
  <c r="N83"/>
  <c r="O83"/>
  <c r="P83"/>
  <c r="R83"/>
  <c r="S83"/>
  <c r="T83"/>
  <c r="U83"/>
  <c r="V83"/>
  <c r="W83"/>
  <c r="L84"/>
  <c r="N84"/>
  <c r="O84"/>
  <c r="P84"/>
  <c r="R84"/>
  <c r="S84"/>
  <c r="T84"/>
  <c r="U84"/>
  <c r="V84"/>
  <c r="W84"/>
  <c r="L85"/>
  <c r="N85"/>
  <c r="O85"/>
  <c r="P85"/>
  <c r="R85"/>
  <c r="S85"/>
  <c r="T85"/>
  <c r="U85"/>
  <c r="V85"/>
  <c r="W85"/>
  <c r="L86"/>
  <c r="N86"/>
  <c r="O86"/>
  <c r="P86"/>
  <c r="R86"/>
  <c r="S86"/>
  <c r="T86"/>
  <c r="U86"/>
  <c r="V86"/>
  <c r="W86"/>
  <c r="L87"/>
  <c r="N87"/>
  <c r="O87"/>
  <c r="P87"/>
  <c r="R87"/>
  <c r="S87"/>
  <c r="T87"/>
  <c r="U87"/>
  <c r="V87"/>
  <c r="W87"/>
  <c r="L88"/>
  <c r="N88"/>
  <c r="O88"/>
  <c r="P88"/>
  <c r="R88"/>
  <c r="S88"/>
  <c r="T88"/>
  <c r="U88"/>
  <c r="V88"/>
  <c r="W88"/>
  <c r="L89"/>
  <c r="N89"/>
  <c r="O89"/>
  <c r="P89"/>
  <c r="R89"/>
  <c r="S89"/>
  <c r="T89"/>
  <c r="U89"/>
  <c r="V89"/>
  <c r="W89"/>
  <c r="L90"/>
  <c r="N90"/>
  <c r="O90"/>
  <c r="P90"/>
  <c r="R90"/>
  <c r="S90"/>
  <c r="T90"/>
  <c r="U90"/>
  <c r="V90"/>
  <c r="W90"/>
  <c r="L91"/>
  <c r="N91"/>
  <c r="O91"/>
  <c r="P91"/>
  <c r="R91"/>
  <c r="S91"/>
  <c r="T91"/>
  <c r="U91"/>
  <c r="V91"/>
  <c r="W91"/>
  <c r="L92"/>
  <c r="N92"/>
  <c r="O92"/>
  <c r="P92"/>
  <c r="R92"/>
  <c r="S92"/>
  <c r="T92"/>
  <c r="U92"/>
  <c r="V92"/>
  <c r="W92"/>
  <c r="L93"/>
  <c r="N93"/>
  <c r="O93"/>
  <c r="P93"/>
  <c r="R93"/>
  <c r="S93"/>
  <c r="T93"/>
  <c r="U93"/>
  <c r="V93"/>
  <c r="W93"/>
  <c r="L94"/>
  <c r="N94"/>
  <c r="O94"/>
  <c r="P94"/>
  <c r="R94"/>
  <c r="S94"/>
  <c r="T94"/>
  <c r="U94"/>
  <c r="V94"/>
  <c r="W94"/>
  <c r="L95"/>
  <c r="N95"/>
  <c r="O95"/>
  <c r="P95"/>
  <c r="R95"/>
  <c r="S95"/>
  <c r="T95"/>
  <c r="U95"/>
  <c r="V95"/>
  <c r="W95"/>
  <c r="L96"/>
  <c r="N96"/>
  <c r="O96"/>
  <c r="P96"/>
  <c r="R96"/>
  <c r="S96"/>
  <c r="T96"/>
  <c r="U96"/>
  <c r="V96"/>
  <c r="W96"/>
  <c r="L97"/>
  <c r="N97"/>
  <c r="O97"/>
  <c r="P97"/>
  <c r="R97"/>
  <c r="S97"/>
  <c r="T97"/>
  <c r="U97"/>
  <c r="V97"/>
  <c r="W97"/>
  <c r="L98"/>
  <c r="N98"/>
  <c r="O98"/>
  <c r="P98"/>
  <c r="R98"/>
  <c r="S98"/>
  <c r="T98"/>
  <c r="U98"/>
  <c r="V98"/>
  <c r="W98"/>
  <c r="L99"/>
  <c r="N99"/>
  <c r="O99"/>
  <c r="P99"/>
  <c r="R99"/>
  <c r="S99"/>
  <c r="T99"/>
  <c r="U99"/>
  <c r="V99"/>
  <c r="W99"/>
  <c r="L100"/>
  <c r="N100"/>
  <c r="O100"/>
  <c r="P100"/>
  <c r="R100"/>
  <c r="S100"/>
  <c r="T100"/>
  <c r="U100"/>
  <c r="V100"/>
  <c r="W100"/>
  <c r="L101"/>
  <c r="N101"/>
  <c r="O101"/>
  <c r="P101"/>
  <c r="R101"/>
  <c r="S101"/>
  <c r="T101"/>
  <c r="U101"/>
  <c r="V101"/>
  <c r="W101"/>
  <c r="L102"/>
  <c r="N102"/>
  <c r="O102"/>
  <c r="P102"/>
  <c r="R102"/>
  <c r="S102"/>
  <c r="T102"/>
  <c r="U102"/>
  <c r="V102"/>
  <c r="W102"/>
  <c r="L103"/>
  <c r="N103"/>
  <c r="O103"/>
  <c r="P103"/>
  <c r="R103"/>
  <c r="S103"/>
  <c r="T103"/>
  <c r="U103"/>
  <c r="V103"/>
  <c r="W103"/>
  <c r="L104"/>
  <c r="N104"/>
  <c r="O104"/>
  <c r="P104"/>
  <c r="R104"/>
  <c r="S104"/>
  <c r="T104"/>
  <c r="U104"/>
  <c r="V104"/>
  <c r="W104"/>
  <c r="L105"/>
  <c r="N105"/>
  <c r="O105"/>
  <c r="P105"/>
  <c r="R105"/>
  <c r="S105"/>
  <c r="T105"/>
  <c r="U105"/>
  <c r="V105"/>
  <c r="W105"/>
  <c r="L106"/>
  <c r="N106"/>
  <c r="O106"/>
  <c r="P106"/>
  <c r="R106"/>
  <c r="S106"/>
  <c r="T106"/>
  <c r="U106"/>
  <c r="V106"/>
  <c r="W106"/>
  <c r="L107"/>
  <c r="N107"/>
  <c r="O107"/>
  <c r="P107"/>
  <c r="R107"/>
  <c r="S107"/>
  <c r="T107"/>
  <c r="U107"/>
  <c r="V107"/>
  <c r="W107"/>
  <c r="L108"/>
  <c r="N108"/>
  <c r="O108"/>
  <c r="P108"/>
  <c r="R108"/>
  <c r="S108"/>
  <c r="T108"/>
  <c r="U108"/>
  <c r="V108"/>
  <c r="W108"/>
  <c r="L109"/>
  <c r="N109"/>
  <c r="O109"/>
  <c r="P109"/>
  <c r="R109"/>
  <c r="S109"/>
  <c r="T109"/>
  <c r="U109"/>
  <c r="V109"/>
  <c r="W109"/>
  <c r="L110"/>
  <c r="N110"/>
  <c r="O110"/>
  <c r="P110"/>
  <c r="R110"/>
  <c r="S110"/>
  <c r="T110"/>
  <c r="U110"/>
  <c r="V110"/>
  <c r="W110"/>
  <c r="L111"/>
  <c r="N111"/>
  <c r="O111"/>
  <c r="P111"/>
  <c r="R111"/>
  <c r="S111"/>
  <c r="T111"/>
  <c r="U111"/>
  <c r="V111"/>
  <c r="W111"/>
  <c r="L112"/>
  <c r="N112"/>
  <c r="O112"/>
  <c r="P112"/>
  <c r="R112"/>
  <c r="S112"/>
  <c r="T112"/>
  <c r="U112"/>
  <c r="V112"/>
  <c r="W112"/>
  <c r="L113"/>
  <c r="N113"/>
  <c r="O113"/>
  <c r="P113"/>
  <c r="R113"/>
  <c r="S113"/>
  <c r="T113"/>
  <c r="U113"/>
  <c r="V113"/>
  <c r="W113"/>
  <c r="L114"/>
  <c r="N114"/>
  <c r="O114"/>
  <c r="P114"/>
  <c r="R114"/>
  <c r="S114"/>
  <c r="T114"/>
  <c r="U114"/>
  <c r="V114"/>
  <c r="W114"/>
  <c r="L115"/>
  <c r="N115"/>
  <c r="O115"/>
  <c r="P115"/>
  <c r="R115"/>
  <c r="S115"/>
  <c r="T115"/>
  <c r="U115"/>
  <c r="V115"/>
  <c r="W115"/>
  <c r="L116"/>
  <c r="N116"/>
  <c r="O116"/>
  <c r="P116"/>
  <c r="R116"/>
  <c r="S116"/>
  <c r="T116"/>
  <c r="U116"/>
  <c r="V116"/>
  <c r="W116"/>
  <c r="L117"/>
  <c r="N117"/>
  <c r="O117"/>
  <c r="P117"/>
  <c r="R117"/>
  <c r="S117"/>
  <c r="T117"/>
  <c r="U117"/>
  <c r="V117"/>
  <c r="W117"/>
  <c r="L118"/>
  <c r="N118"/>
  <c r="O118"/>
  <c r="P118"/>
  <c r="R118"/>
  <c r="S118"/>
  <c r="T118"/>
  <c r="U118"/>
  <c r="V118"/>
  <c r="W118"/>
  <c r="L119"/>
  <c r="N119"/>
  <c r="O119"/>
  <c r="P119"/>
  <c r="R119"/>
  <c r="S119"/>
  <c r="T119"/>
  <c r="U119"/>
  <c r="V119"/>
  <c r="W119"/>
  <c r="L120"/>
  <c r="N120"/>
  <c r="O120"/>
  <c r="P120"/>
  <c r="R120"/>
  <c r="S120"/>
  <c r="T120"/>
  <c r="U120"/>
  <c r="V120"/>
  <c r="W120"/>
  <c r="L121"/>
  <c r="N121"/>
  <c r="O121"/>
  <c r="P121"/>
  <c r="R121"/>
  <c r="S121"/>
  <c r="T121"/>
  <c r="U121"/>
  <c r="V121"/>
  <c r="W121"/>
  <c r="L122"/>
  <c r="N122"/>
  <c r="O122"/>
  <c r="P122"/>
  <c r="R122"/>
  <c r="S122"/>
  <c r="T122"/>
  <c r="U122"/>
  <c r="V122"/>
  <c r="W122"/>
  <c r="L123"/>
  <c r="N123"/>
  <c r="O123"/>
  <c r="P123"/>
  <c r="R123"/>
  <c r="S123"/>
  <c r="T123"/>
  <c r="U123"/>
  <c r="V123"/>
  <c r="W123"/>
  <c r="L124"/>
  <c r="N124"/>
  <c r="O124"/>
  <c r="P124"/>
  <c r="R124"/>
  <c r="S124"/>
  <c r="T124"/>
  <c r="U124"/>
  <c r="V124"/>
  <c r="W124"/>
  <c r="L125"/>
  <c r="N125"/>
  <c r="O125"/>
  <c r="P125"/>
  <c r="R125"/>
  <c r="S125"/>
  <c r="T125"/>
  <c r="U125"/>
  <c r="V125"/>
  <c r="W125"/>
  <c r="L126"/>
  <c r="N126"/>
  <c r="O126"/>
  <c r="P126"/>
  <c r="R126"/>
  <c r="S126"/>
  <c r="T126"/>
  <c r="U126"/>
  <c r="V126"/>
  <c r="W126"/>
  <c r="L127"/>
  <c r="N127"/>
  <c r="O127"/>
  <c r="P127"/>
  <c r="R127"/>
  <c r="S127"/>
  <c r="T127"/>
  <c r="U127"/>
  <c r="V127"/>
  <c r="W127"/>
  <c r="L128"/>
  <c r="N128"/>
  <c r="O128"/>
  <c r="P128"/>
  <c r="R128"/>
  <c r="S128"/>
  <c r="T128"/>
  <c r="U128"/>
  <c r="V128"/>
  <c r="W128"/>
  <c r="L129"/>
  <c r="N129"/>
  <c r="O129"/>
  <c r="P129"/>
  <c r="R129"/>
  <c r="S129"/>
  <c r="T129"/>
  <c r="U129"/>
  <c r="V129"/>
  <c r="W129"/>
  <c r="L130"/>
  <c r="N130"/>
  <c r="O130"/>
  <c r="P130"/>
  <c r="R130"/>
  <c r="S130"/>
  <c r="T130"/>
  <c r="U130"/>
  <c r="V130"/>
  <c r="W130"/>
  <c r="L131"/>
  <c r="N131"/>
  <c r="O131"/>
  <c r="P131"/>
  <c r="R131"/>
  <c r="S131"/>
  <c r="T131"/>
  <c r="U131"/>
  <c r="V131"/>
  <c r="W131"/>
  <c r="L132"/>
  <c r="N132"/>
  <c r="O132"/>
  <c r="P132"/>
  <c r="R132"/>
  <c r="S132"/>
  <c r="T132"/>
  <c r="U132"/>
  <c r="V132"/>
  <c r="W132"/>
  <c r="L133"/>
  <c r="N133"/>
  <c r="O133"/>
  <c r="P133"/>
  <c r="R133"/>
  <c r="S133"/>
  <c r="T133"/>
  <c r="U133"/>
  <c r="V133"/>
  <c r="W133"/>
  <c r="L134"/>
  <c r="N134"/>
  <c r="O134"/>
  <c r="P134"/>
  <c r="R134"/>
  <c r="S134"/>
  <c r="T134"/>
  <c r="U134"/>
  <c r="V134"/>
  <c r="W134"/>
  <c r="L135"/>
  <c r="N135"/>
  <c r="O135"/>
  <c r="P135"/>
  <c r="R135"/>
  <c r="S135"/>
  <c r="T135"/>
  <c r="U135"/>
  <c r="V135"/>
  <c r="W135"/>
  <c r="L136"/>
  <c r="N136"/>
  <c r="O136"/>
  <c r="P136"/>
  <c r="R136"/>
  <c r="S136"/>
  <c r="T136"/>
  <c r="U136"/>
  <c r="V136"/>
  <c r="W136"/>
  <c r="L137"/>
  <c r="N137"/>
  <c r="O137"/>
  <c r="P137"/>
  <c r="R137"/>
  <c r="S137"/>
  <c r="T137"/>
  <c r="U137"/>
  <c r="V137"/>
  <c r="W137"/>
  <c r="L138"/>
  <c r="N138"/>
  <c r="O138"/>
  <c r="P138"/>
  <c r="R138"/>
  <c r="S138"/>
  <c r="T138"/>
  <c r="U138"/>
  <c r="V138"/>
  <c r="W138"/>
  <c r="L139"/>
  <c r="N139"/>
  <c r="O139"/>
  <c r="P139"/>
  <c r="R139"/>
  <c r="S139"/>
  <c r="T139"/>
  <c r="U139"/>
  <c r="V139"/>
  <c r="W139"/>
  <c r="L140"/>
  <c r="N140"/>
  <c r="O140"/>
  <c r="P140"/>
  <c r="R140"/>
  <c r="S140"/>
  <c r="T140"/>
  <c r="U140"/>
  <c r="V140"/>
  <c r="W140"/>
  <c r="L141"/>
  <c r="N141"/>
  <c r="O141"/>
  <c r="P141"/>
  <c r="R141"/>
  <c r="S141"/>
  <c r="T141"/>
  <c r="U141"/>
  <c r="V141"/>
  <c r="W141"/>
  <c r="L142"/>
  <c r="N142"/>
  <c r="O142"/>
  <c r="P142"/>
  <c r="R142"/>
  <c r="S142"/>
  <c r="T142"/>
  <c r="U142"/>
  <c r="V142"/>
  <c r="W142"/>
  <c r="L143"/>
  <c r="N143"/>
  <c r="O143"/>
  <c r="P143"/>
  <c r="R143"/>
  <c r="S143"/>
  <c r="T143"/>
  <c r="U143"/>
  <c r="V143"/>
  <c r="W143"/>
  <c r="L144"/>
  <c r="N144"/>
  <c r="O144"/>
  <c r="P144"/>
  <c r="R144"/>
  <c r="S144"/>
  <c r="T144"/>
  <c r="U144"/>
  <c r="V144"/>
  <c r="W144"/>
  <c r="L145"/>
  <c r="N145"/>
  <c r="O145"/>
  <c r="P145"/>
  <c r="R145"/>
  <c r="S145"/>
  <c r="T145"/>
  <c r="U145"/>
  <c r="V145"/>
  <c r="W145"/>
  <c r="L146"/>
  <c r="N146"/>
  <c r="O146"/>
  <c r="P146"/>
  <c r="R146"/>
  <c r="S146"/>
  <c r="T146"/>
  <c r="U146"/>
  <c r="V146"/>
  <c r="W146"/>
  <c r="L147"/>
  <c r="N147"/>
  <c r="O147"/>
  <c r="P147"/>
  <c r="R147"/>
  <c r="S147"/>
  <c r="T147"/>
  <c r="U147"/>
  <c r="V147"/>
  <c r="W147"/>
  <c r="L148"/>
  <c r="N148"/>
  <c r="O148"/>
  <c r="P148"/>
  <c r="R148"/>
  <c r="S148"/>
  <c r="T148"/>
  <c r="U148"/>
  <c r="V148"/>
  <c r="W148"/>
  <c r="L149"/>
  <c r="N149"/>
  <c r="O149"/>
  <c r="P149"/>
  <c r="R149"/>
  <c r="S149"/>
  <c r="T149"/>
  <c r="U149"/>
  <c r="V149"/>
  <c r="W149"/>
  <c r="L150"/>
  <c r="N150"/>
  <c r="O150"/>
  <c r="P150"/>
  <c r="R150"/>
  <c r="S150"/>
  <c r="T150"/>
  <c r="U150"/>
  <c r="V150"/>
  <c r="W150"/>
  <c r="L151"/>
  <c r="N151"/>
  <c r="O151"/>
  <c r="P151"/>
  <c r="R151"/>
  <c r="S151"/>
  <c r="T151"/>
  <c r="U151"/>
  <c r="V151"/>
  <c r="W151"/>
  <c r="L152"/>
  <c r="N152"/>
  <c r="O152"/>
  <c r="P152"/>
  <c r="R152"/>
  <c r="S152"/>
  <c r="T152"/>
  <c r="U152"/>
  <c r="V152"/>
  <c r="W152"/>
  <c r="L153"/>
  <c r="N153"/>
  <c r="O153"/>
  <c r="P153"/>
  <c r="R153"/>
  <c r="S153"/>
  <c r="T153"/>
  <c r="U153"/>
  <c r="V153"/>
  <c r="W153"/>
  <c r="L154"/>
  <c r="N154"/>
  <c r="O154"/>
  <c r="P154"/>
  <c r="R154"/>
  <c r="S154"/>
  <c r="T154"/>
  <c r="U154"/>
  <c r="V154"/>
  <c r="W154"/>
  <c r="L155"/>
  <c r="N155"/>
  <c r="O155"/>
  <c r="P155"/>
  <c r="R155"/>
  <c r="S155"/>
  <c r="T155"/>
  <c r="U155"/>
  <c r="V155"/>
  <c r="W155"/>
  <c r="L156"/>
  <c r="N156"/>
  <c r="O156"/>
  <c r="P156"/>
  <c r="R156"/>
  <c r="S156"/>
  <c r="T156"/>
  <c r="U156"/>
  <c r="V156"/>
  <c r="W156"/>
  <c r="L157"/>
  <c r="N157"/>
  <c r="O157"/>
  <c r="P157"/>
  <c r="R157"/>
  <c r="S157"/>
  <c r="T157"/>
  <c r="U157"/>
  <c r="V157"/>
  <c r="W157"/>
  <c r="L158"/>
  <c r="N158"/>
  <c r="O158"/>
  <c r="P158"/>
  <c r="R158"/>
  <c r="S158"/>
  <c r="T158"/>
  <c r="U158"/>
  <c r="V158"/>
  <c r="W158"/>
  <c r="L159"/>
  <c r="N159"/>
  <c r="O159"/>
  <c r="P159"/>
  <c r="R159"/>
  <c r="S159"/>
  <c r="T159"/>
  <c r="U159"/>
  <c r="V159"/>
  <c r="W159"/>
  <c r="L160"/>
  <c r="N160"/>
  <c r="O160"/>
  <c r="P160"/>
  <c r="R160"/>
  <c r="S160"/>
  <c r="T160"/>
  <c r="U160"/>
  <c r="V160"/>
  <c r="W160"/>
  <c r="L161"/>
  <c r="N161"/>
  <c r="O161"/>
  <c r="P161"/>
  <c r="R161"/>
  <c r="S161"/>
  <c r="T161"/>
  <c r="U161"/>
  <c r="V161"/>
  <c r="W161"/>
  <c r="L162"/>
  <c r="N162"/>
  <c r="O162"/>
  <c r="P162"/>
  <c r="R162"/>
  <c r="S162"/>
  <c r="T162"/>
  <c r="U162"/>
  <c r="V162"/>
  <c r="W162"/>
  <c r="L163"/>
  <c r="N163"/>
  <c r="O163"/>
  <c r="P163"/>
  <c r="R163"/>
  <c r="S163"/>
  <c r="T163"/>
  <c r="U163"/>
  <c r="V163"/>
  <c r="W163"/>
  <c r="L164"/>
  <c r="N164"/>
  <c r="O164"/>
  <c r="P164"/>
  <c r="R164"/>
  <c r="S164"/>
  <c r="T164"/>
  <c r="U164"/>
  <c r="V164"/>
  <c r="W164"/>
  <c r="L165"/>
  <c r="N165"/>
  <c r="O165"/>
  <c r="P165"/>
  <c r="R165"/>
  <c r="S165"/>
  <c r="T165"/>
  <c r="U165"/>
  <c r="V165"/>
  <c r="W165"/>
  <c r="L166"/>
  <c r="N166"/>
  <c r="O166"/>
  <c r="P166"/>
  <c r="R166"/>
  <c r="S166"/>
  <c r="T166"/>
  <c r="U166"/>
  <c r="V166"/>
  <c r="W166"/>
  <c r="L167"/>
  <c r="N167"/>
  <c r="O167"/>
  <c r="P167"/>
  <c r="R167"/>
  <c r="S167"/>
  <c r="T167"/>
  <c r="U167"/>
  <c r="V167"/>
  <c r="W167"/>
  <c r="L168"/>
  <c r="N168"/>
  <c r="O168"/>
  <c r="P168"/>
  <c r="R168"/>
  <c r="S168"/>
  <c r="T168"/>
  <c r="U168"/>
  <c r="V168"/>
  <c r="W168"/>
  <c r="L169"/>
  <c r="N169"/>
  <c r="O169"/>
  <c r="P169"/>
  <c r="R169"/>
  <c r="S169"/>
  <c r="T169"/>
  <c r="U169"/>
  <c r="V169"/>
  <c r="W169"/>
  <c r="L170"/>
  <c r="N170"/>
  <c r="O170"/>
  <c r="P170"/>
  <c r="R170"/>
  <c r="S170"/>
  <c r="T170"/>
  <c r="U170"/>
  <c r="V170"/>
  <c r="W170"/>
  <c r="L171"/>
  <c r="N171"/>
  <c r="O171"/>
  <c r="P171"/>
  <c r="R171"/>
  <c r="S171"/>
  <c r="T171"/>
  <c r="U171"/>
  <c r="V171"/>
  <c r="W171"/>
  <c r="L172"/>
  <c r="N172"/>
  <c r="O172"/>
  <c r="P172"/>
  <c r="R172"/>
  <c r="S172"/>
  <c r="T172"/>
  <c r="U172"/>
  <c r="V172"/>
  <c r="W172"/>
  <c r="L173"/>
  <c r="N173"/>
  <c r="O173"/>
  <c r="P173"/>
  <c r="R173"/>
  <c r="S173"/>
  <c r="T173"/>
  <c r="U173"/>
  <c r="V173"/>
  <c r="W173"/>
  <c r="L174"/>
  <c r="N174"/>
  <c r="O174"/>
  <c r="P174"/>
  <c r="R174"/>
  <c r="S174"/>
  <c r="T174"/>
  <c r="U174"/>
  <c r="V174"/>
  <c r="W174"/>
  <c r="L175"/>
  <c r="N175"/>
  <c r="O175"/>
  <c r="P175"/>
  <c r="R175"/>
  <c r="S175"/>
  <c r="T175"/>
  <c r="U175"/>
  <c r="V175"/>
  <c r="W175"/>
  <c r="L176"/>
  <c r="N176"/>
  <c r="O176"/>
  <c r="P176"/>
  <c r="R176"/>
  <c r="S176"/>
  <c r="T176"/>
  <c r="U176"/>
  <c r="V176"/>
  <c r="W176"/>
  <c r="L177"/>
  <c r="N177"/>
  <c r="O177"/>
  <c r="P177"/>
  <c r="R177"/>
  <c r="S177"/>
  <c r="T177"/>
  <c r="U177"/>
  <c r="V177"/>
  <c r="W177"/>
  <c r="L178"/>
  <c r="N178"/>
  <c r="O178"/>
  <c r="P178"/>
  <c r="R178"/>
  <c r="S178"/>
  <c r="T178"/>
  <c r="U178"/>
  <c r="V178"/>
  <c r="W178"/>
  <c r="L179"/>
  <c r="N179"/>
  <c r="O179"/>
  <c r="P179"/>
  <c r="R179"/>
  <c r="S179"/>
  <c r="T179"/>
  <c r="U179"/>
  <c r="V179"/>
  <c r="W179"/>
  <c r="L180"/>
  <c r="N180"/>
  <c r="O180"/>
  <c r="P180"/>
  <c r="R180"/>
  <c r="S180"/>
  <c r="T180"/>
  <c r="U180"/>
  <c r="V180"/>
  <c r="W180"/>
  <c r="L181"/>
  <c r="N181"/>
  <c r="O181"/>
  <c r="P181"/>
  <c r="R181"/>
  <c r="S181"/>
  <c r="T181"/>
  <c r="U181"/>
  <c r="V181"/>
  <c r="W181"/>
  <c r="L182"/>
  <c r="N182"/>
  <c r="O182"/>
  <c r="P182"/>
  <c r="R182"/>
  <c r="S182"/>
  <c r="T182"/>
  <c r="U182"/>
  <c r="V182"/>
  <c r="W182"/>
  <c r="L183"/>
  <c r="N183"/>
  <c r="O183"/>
  <c r="P183"/>
  <c r="R183"/>
  <c r="S183"/>
  <c r="T183"/>
  <c r="U183"/>
  <c r="V183"/>
  <c r="W183"/>
  <c r="L184"/>
  <c r="N184"/>
  <c r="O184"/>
  <c r="P184"/>
  <c r="R184"/>
  <c r="S184"/>
  <c r="T184"/>
  <c r="U184"/>
  <c r="V184"/>
  <c r="W184"/>
  <c r="L185"/>
  <c r="N185"/>
  <c r="O185"/>
  <c r="P185"/>
  <c r="R185"/>
  <c r="S185"/>
  <c r="T185"/>
  <c r="U185"/>
  <c r="V185"/>
  <c r="W185"/>
  <c r="L186"/>
  <c r="N186"/>
  <c r="O186"/>
  <c r="P186"/>
  <c r="R186"/>
  <c r="S186"/>
  <c r="T186"/>
  <c r="U186"/>
  <c r="V186"/>
  <c r="W186"/>
  <c r="L187"/>
  <c r="N187"/>
  <c r="O187"/>
  <c r="P187"/>
  <c r="R187"/>
  <c r="S187"/>
  <c r="T187"/>
  <c r="U187"/>
  <c r="V187"/>
  <c r="W187"/>
  <c r="L188"/>
  <c r="N188"/>
  <c r="O188"/>
  <c r="P188"/>
  <c r="R188"/>
  <c r="S188"/>
  <c r="T188"/>
  <c r="U188"/>
  <c r="V188"/>
  <c r="W188"/>
  <c r="L189"/>
  <c r="N189"/>
  <c r="O189"/>
  <c r="P189"/>
  <c r="R189"/>
  <c r="S189"/>
  <c r="T189"/>
  <c r="U189"/>
  <c r="V189"/>
  <c r="W189"/>
  <c r="L190"/>
  <c r="N190"/>
  <c r="O190"/>
  <c r="P190"/>
  <c r="R190"/>
  <c r="S190"/>
  <c r="T190"/>
  <c r="U190"/>
  <c r="V190"/>
  <c r="W190"/>
  <c r="L191"/>
  <c r="N191"/>
  <c r="O191"/>
  <c r="P191"/>
  <c r="R191"/>
  <c r="S191"/>
  <c r="T191"/>
  <c r="U191"/>
  <c r="V191"/>
  <c r="W191"/>
  <c r="L192"/>
  <c r="N192"/>
  <c r="O192"/>
  <c r="P192"/>
  <c r="R192"/>
  <c r="S192"/>
  <c r="T192"/>
  <c r="U192"/>
  <c r="V192"/>
  <c r="W192"/>
  <c r="L193"/>
  <c r="N193"/>
  <c r="O193"/>
  <c r="P193"/>
  <c r="R193"/>
  <c r="S193"/>
  <c r="T193"/>
  <c r="U193"/>
  <c r="V193"/>
  <c r="W193"/>
  <c r="L194"/>
  <c r="N194"/>
  <c r="O194"/>
  <c r="P194"/>
  <c r="R194"/>
  <c r="S194"/>
  <c r="T194"/>
  <c r="U194"/>
  <c r="V194"/>
  <c r="W194"/>
  <c r="L195"/>
  <c r="N195"/>
  <c r="O195"/>
  <c r="P195"/>
  <c r="R195"/>
  <c r="S195"/>
  <c r="T195"/>
  <c r="U195"/>
  <c r="V195"/>
  <c r="W195"/>
  <c r="L196"/>
  <c r="N196"/>
  <c r="O196"/>
  <c r="P196"/>
  <c r="R196"/>
  <c r="S196"/>
  <c r="T196"/>
  <c r="U196"/>
  <c r="V196"/>
  <c r="W196"/>
  <c r="L197"/>
  <c r="N197"/>
  <c r="O197"/>
  <c r="P197"/>
  <c r="R197"/>
  <c r="S197"/>
  <c r="T197"/>
  <c r="U197"/>
  <c r="V197"/>
  <c r="W197"/>
  <c r="L198"/>
  <c r="N198"/>
  <c r="O198"/>
  <c r="P198"/>
  <c r="R198"/>
  <c r="S198"/>
  <c r="T198"/>
  <c r="U198"/>
  <c r="V198"/>
  <c r="W198"/>
  <c r="L199"/>
  <c r="N199"/>
  <c r="O199"/>
  <c r="P199"/>
  <c r="R199"/>
  <c r="S199"/>
  <c r="T199"/>
  <c r="U199"/>
  <c r="V199"/>
  <c r="W199"/>
  <c r="L200"/>
  <c r="N200"/>
  <c r="O200"/>
  <c r="P200"/>
  <c r="R200"/>
  <c r="S200"/>
  <c r="T200"/>
  <c r="U200"/>
  <c r="V200"/>
  <c r="W200"/>
  <c r="L201"/>
  <c r="N201"/>
  <c r="O201"/>
  <c r="P201"/>
  <c r="R201"/>
  <c r="S201"/>
  <c r="T201"/>
  <c r="U201"/>
  <c r="V201"/>
  <c r="W201"/>
  <c r="L202"/>
  <c r="N202"/>
  <c r="O202"/>
  <c r="P202"/>
  <c r="R202"/>
  <c r="S202"/>
  <c r="T202"/>
  <c r="U202"/>
  <c r="V202"/>
  <c r="W202"/>
  <c r="L203"/>
  <c r="N203"/>
  <c r="O203"/>
  <c r="P203"/>
  <c r="R203"/>
  <c r="S203"/>
  <c r="T203"/>
  <c r="U203"/>
  <c r="V203"/>
  <c r="W203"/>
  <c r="L204"/>
  <c r="N204"/>
  <c r="O204"/>
  <c r="P204"/>
  <c r="R204"/>
  <c r="S204"/>
  <c r="T204"/>
  <c r="U204"/>
  <c r="V204"/>
  <c r="W204"/>
  <c r="S771" i="7" l="1"/>
  <c r="V771" s="1"/>
  <c r="S1441"/>
  <c r="V1441" s="1"/>
  <c r="S625"/>
  <c r="V625" s="1"/>
  <c r="Q729"/>
  <c r="S564"/>
  <c r="V564" s="1"/>
  <c r="Q1160"/>
  <c r="S615"/>
  <c r="V615" s="1"/>
  <c r="S583"/>
  <c r="V583" s="1"/>
  <c r="X772"/>
  <c r="X1494"/>
  <c r="X1053"/>
  <c r="Q216"/>
  <c r="Q626"/>
  <c r="X626"/>
  <c r="Q576"/>
  <c r="X1448"/>
  <c r="X376"/>
  <c r="S772"/>
  <c r="V772" s="1"/>
  <c r="X206"/>
  <c r="S1222"/>
  <c r="V1222" s="1"/>
  <c r="Q1324"/>
  <c r="X779"/>
  <c r="Q348"/>
  <c r="S255"/>
  <c r="V255" s="1"/>
  <c r="S481"/>
  <c r="V481" s="1"/>
  <c r="S1071"/>
  <c r="V1071" s="1"/>
  <c r="S1083"/>
  <c r="V1083" s="1"/>
  <c r="S461"/>
  <c r="V461" s="1"/>
  <c r="S533"/>
  <c r="V533" s="1"/>
  <c r="S1218"/>
  <c r="V1218" s="1"/>
  <c r="Q1075"/>
  <c r="Q600"/>
  <c r="S165"/>
  <c r="V165" s="1"/>
  <c r="S438"/>
  <c r="V438" s="1"/>
  <c r="Q7"/>
  <c r="Q166"/>
  <c r="Q1266"/>
  <c r="S538"/>
  <c r="V538" s="1"/>
  <c r="Q1246"/>
  <c r="S1252"/>
  <c r="V1252" s="1"/>
  <c r="X1083"/>
  <c r="Q539"/>
  <c r="Q1448"/>
  <c r="S1245"/>
  <c r="V1245" s="1"/>
  <c r="S1154"/>
  <c r="V1154" s="1"/>
  <c r="Q599"/>
  <c r="Q772"/>
  <c r="S1328"/>
  <c r="V1328" s="1"/>
  <c r="S1011"/>
  <c r="V1011" s="1"/>
  <c r="X994"/>
  <c r="Q353"/>
  <c r="S1162"/>
  <c r="V1162" s="1"/>
  <c r="Q282"/>
  <c r="Q1399"/>
  <c r="Q1405"/>
  <c r="Q173"/>
  <c r="Q1449"/>
  <c r="Q415"/>
  <c r="Q346"/>
  <c r="Q277"/>
  <c r="Q1192"/>
  <c r="Q592"/>
  <c r="Q523"/>
  <c r="Q1208"/>
  <c r="Q683"/>
  <c r="Q757"/>
  <c r="Q222"/>
  <c r="Q522"/>
  <c r="Q678"/>
  <c r="Q719"/>
  <c r="Q475"/>
  <c r="Q930"/>
  <c r="Q1306"/>
  <c r="Q1480"/>
  <c r="Q646"/>
  <c r="Q914"/>
  <c r="Q616"/>
  <c r="Q889"/>
  <c r="Q1241"/>
  <c r="Q584"/>
  <c r="Q1244"/>
  <c r="Q287"/>
  <c r="S623"/>
  <c r="V623" s="1"/>
  <c r="Q271"/>
  <c r="Q1474"/>
  <c r="Q1382"/>
  <c r="X893"/>
  <c r="X1399"/>
  <c r="Q942"/>
  <c r="S1264"/>
  <c r="V1264" s="1"/>
  <c r="X1381"/>
  <c r="X210"/>
  <c r="S434"/>
  <c r="V434" s="1"/>
  <c r="S372"/>
  <c r="V372" s="1"/>
  <c r="Q843"/>
  <c r="Q290"/>
  <c r="S690"/>
  <c r="V690" s="1"/>
  <c r="X1247"/>
  <c r="S1283"/>
  <c r="V1283" s="1"/>
  <c r="Q414"/>
  <c r="Q1308"/>
  <c r="S1246"/>
  <c r="V1246" s="1"/>
  <c r="Q1212"/>
  <c r="Q1247"/>
  <c r="Q368"/>
  <c r="S681"/>
  <c r="V681" s="1"/>
  <c r="S346"/>
  <c r="V346" s="1"/>
  <c r="S111"/>
  <c r="V111" s="1"/>
  <c r="X27"/>
  <c r="Q949"/>
  <c r="Q1419"/>
  <c r="S224"/>
  <c r="V224" s="1"/>
  <c r="Q322"/>
  <c r="S1010"/>
  <c r="V1010" s="1"/>
  <c r="S1327"/>
  <c r="V1327" s="1"/>
  <c r="Q1054"/>
  <c r="Q654"/>
  <c r="S1265"/>
  <c r="V1265" s="1"/>
  <c r="S1090"/>
  <c r="V1090" s="1"/>
  <c r="X1240"/>
  <c r="X889"/>
  <c r="Q1038"/>
  <c r="X584"/>
  <c r="S935"/>
  <c r="V935" s="1"/>
  <c r="S599"/>
  <c r="V599" s="1"/>
  <c r="S1159"/>
  <c r="V1159" s="1"/>
  <c r="S160"/>
  <c r="V160" s="1"/>
  <c r="S313"/>
  <c r="V313" s="1"/>
  <c r="S1323"/>
  <c r="V1323" s="1"/>
  <c r="Q8"/>
  <c r="X347"/>
  <c r="Q857"/>
  <c r="S534"/>
  <c r="V534" s="1"/>
  <c r="Q1351"/>
  <c r="S103"/>
  <c r="V103" s="1"/>
  <c r="Q1091"/>
  <c r="S1211"/>
  <c r="V1211" s="1"/>
  <c r="S1082"/>
  <c r="V1082" s="1"/>
  <c r="S1467"/>
  <c r="V1467" s="1"/>
  <c r="S1350"/>
  <c r="V1350" s="1"/>
  <c r="X1010"/>
  <c r="S1114"/>
  <c r="V1114" s="1"/>
  <c r="Q1115"/>
  <c r="S1008"/>
  <c r="V1008" s="1"/>
  <c r="Q1068"/>
  <c r="S1001"/>
  <c r="V1001" s="1"/>
  <c r="Q765"/>
  <c r="X654"/>
  <c r="Q376"/>
  <c r="X856"/>
  <c r="Q534"/>
  <c r="S376"/>
  <c r="V376" s="1"/>
  <c r="Q1271"/>
  <c r="S1270"/>
  <c r="V1270" s="1"/>
  <c r="Q585"/>
  <c r="Q1284"/>
  <c r="Q1248"/>
  <c r="Q1329"/>
  <c r="S1223"/>
  <c r="V1223" s="1"/>
  <c r="S1017"/>
  <c r="V1017" s="1"/>
  <c r="S270"/>
  <c r="V270" s="1"/>
  <c r="S1468"/>
  <c r="V1468" s="1"/>
  <c r="Q1002"/>
  <c r="S717"/>
  <c r="V717" s="1"/>
  <c r="Q1225"/>
  <c r="S994"/>
  <c r="V994" s="1"/>
  <c r="S284"/>
  <c r="V284" s="1"/>
  <c r="Q285"/>
  <c r="S575"/>
  <c r="V575" s="1"/>
  <c r="S62"/>
  <c r="V62" s="1"/>
  <c r="Q99"/>
  <c r="S1326"/>
  <c r="V1326" s="1"/>
  <c r="Q663"/>
  <c r="S576"/>
  <c r="V576" s="1"/>
  <c r="Q1097"/>
  <c r="Q894"/>
  <c r="Q766"/>
  <c r="S343"/>
  <c r="V343" s="1"/>
  <c r="Q560"/>
  <c r="S1434"/>
  <c r="V1434" s="1"/>
  <c r="S749"/>
  <c r="V749" s="1"/>
  <c r="S755"/>
  <c r="V755" s="1"/>
  <c r="S552"/>
  <c r="V552" s="1"/>
  <c r="S954"/>
  <c r="V954" s="1"/>
  <c r="Q342"/>
  <c r="S821"/>
  <c r="V821" s="1"/>
  <c r="Q1490"/>
  <c r="X1243"/>
  <c r="X913"/>
  <c r="Q377"/>
  <c r="Q856"/>
  <c r="X1327"/>
  <c r="X1154"/>
  <c r="X616"/>
  <c r="Q1223"/>
  <c r="Q439"/>
  <c r="Q1011"/>
  <c r="Q1469"/>
  <c r="S1224"/>
  <c r="V1224" s="1"/>
  <c r="S349"/>
  <c r="V349" s="1"/>
  <c r="S84"/>
  <c r="V84" s="1"/>
  <c r="Q518"/>
  <c r="S1221"/>
  <c r="V1221" s="1"/>
  <c r="S585"/>
  <c r="V585" s="1"/>
  <c r="S661"/>
  <c r="V661" s="1"/>
  <c r="S1002"/>
  <c r="V1002" s="1"/>
  <c r="Q1406"/>
  <c r="Q1155"/>
  <c r="Q779"/>
  <c r="S1242"/>
  <c r="V1242" s="1"/>
  <c r="Q718"/>
  <c r="S482"/>
  <c r="V482" s="1"/>
  <c r="S1243"/>
  <c r="V1243" s="1"/>
  <c r="S1067"/>
  <c r="V1067" s="1"/>
  <c r="Q1285"/>
  <c r="X1490"/>
  <c r="Q1327"/>
  <c r="S941"/>
  <c r="V941" s="1"/>
  <c r="Q717"/>
  <c r="Q905"/>
  <c r="Q535"/>
  <c r="S1405"/>
  <c r="V1405" s="1"/>
  <c r="S352"/>
  <c r="V352" s="1"/>
  <c r="Q1018"/>
  <c r="S207"/>
  <c r="V207" s="1"/>
  <c r="Q538"/>
  <c r="S922"/>
  <c r="V922" s="1"/>
  <c r="S1312"/>
  <c r="V1312" s="1"/>
  <c r="Q27"/>
  <c r="Q314"/>
  <c r="X336"/>
  <c r="X99"/>
  <c r="S594"/>
  <c r="V594" s="1"/>
  <c r="Q304"/>
  <c r="Q1431"/>
  <c r="S570"/>
  <c r="V570" s="1"/>
  <c r="Q1073"/>
  <c r="S363"/>
  <c r="V363" s="1"/>
  <c r="Q85"/>
  <c r="Q1222"/>
  <c r="X173"/>
  <c r="Q1039"/>
  <c r="Q86"/>
  <c r="X662"/>
  <c r="Q1335"/>
  <c r="S85"/>
  <c r="V85" s="1"/>
  <c r="Q586"/>
  <c r="S1302"/>
  <c r="V1302" s="1"/>
  <c r="S708"/>
  <c r="V708" s="1"/>
  <c r="Q1433"/>
  <c r="Q506"/>
  <c r="Q543"/>
  <c r="Q23"/>
  <c r="S910"/>
  <c r="V910" s="1"/>
  <c r="S701"/>
  <c r="V701" s="1"/>
  <c r="Q1442"/>
  <c r="Q1368"/>
  <c r="X367"/>
  <c r="Q1275"/>
  <c r="X112"/>
  <c r="Q1227"/>
  <c r="S145"/>
  <c r="V145" s="1"/>
  <c r="Q1080"/>
  <c r="Q1381"/>
  <c r="S921"/>
  <c r="V921" s="1"/>
  <c r="X682"/>
  <c r="S520"/>
  <c r="V520" s="1"/>
  <c r="S833"/>
  <c r="V833" s="1"/>
  <c r="Q1328"/>
  <c r="S1371"/>
  <c r="V1371" s="1"/>
  <c r="X1080"/>
  <c r="S789"/>
  <c r="V789" s="1"/>
  <c r="S592"/>
  <c r="V592" s="1"/>
  <c r="S857"/>
  <c r="V857" s="1"/>
  <c r="X1306"/>
  <c r="Q1016"/>
  <c r="Q1367"/>
  <c r="X1061"/>
  <c r="Q837"/>
  <c r="Q620"/>
  <c r="Q436"/>
  <c r="Q435"/>
  <c r="S1311"/>
  <c r="V1311" s="1"/>
  <c r="X987"/>
  <c r="Q841"/>
  <c r="S628"/>
  <c r="V628" s="1"/>
  <c r="X1440"/>
  <c r="Q225"/>
  <c r="S1475"/>
  <c r="V1475" s="1"/>
  <c r="S544"/>
  <c r="V544" s="1"/>
  <c r="X342"/>
  <c r="Q102"/>
  <c r="S756"/>
  <c r="V756" s="1"/>
  <c r="S322"/>
  <c r="V322" s="1"/>
  <c r="X755"/>
  <c r="S273"/>
  <c r="V273" s="1"/>
  <c r="X1297"/>
  <c r="X475"/>
  <c r="S1499"/>
  <c r="V1499" s="1"/>
  <c r="S1273"/>
  <c r="V1273" s="1"/>
  <c r="Q1226"/>
  <c r="X975"/>
  <c r="S299"/>
  <c r="V299" s="1"/>
  <c r="X962"/>
  <c r="S967"/>
  <c r="V967" s="1"/>
  <c r="Q682"/>
  <c r="Q256"/>
  <c r="S321"/>
  <c r="V321" s="1"/>
  <c r="S221"/>
  <c r="V221" s="1"/>
  <c r="Q686"/>
  <c r="X343"/>
  <c r="Q1439"/>
  <c r="S1043"/>
  <c r="V1043" s="1"/>
  <c r="S750"/>
  <c r="V750" s="1"/>
  <c r="Q115"/>
  <c r="Q1045"/>
  <c r="S770"/>
  <c r="V770" s="1"/>
  <c r="S953"/>
  <c r="V953" s="1"/>
  <c r="S388"/>
  <c r="V388" s="1"/>
  <c r="Q421"/>
  <c r="S1367"/>
  <c r="V1367" s="1"/>
  <c r="X1435"/>
  <c r="S1023"/>
  <c r="V1023" s="1"/>
  <c r="Q956"/>
  <c r="S1168"/>
  <c r="V1168" s="1"/>
  <c r="Q1169"/>
  <c r="S593"/>
  <c r="V593" s="1"/>
  <c r="Q773"/>
  <c r="Q1307"/>
  <c r="Q191"/>
  <c r="S1079"/>
  <c r="V1079" s="1"/>
  <c r="Q689"/>
  <c r="Q1411"/>
  <c r="X1289"/>
  <c r="Q1464"/>
  <c r="S1203"/>
  <c r="V1203" s="1"/>
  <c r="Q1034"/>
  <c r="X1129"/>
  <c r="Q982"/>
  <c r="S682"/>
  <c r="V682" s="1"/>
  <c r="Q1105"/>
  <c r="Q774"/>
  <c r="Q1032"/>
  <c r="Q1356"/>
  <c r="Q1191"/>
  <c r="S849"/>
  <c r="V849" s="1"/>
  <c r="Q840"/>
  <c r="Q554"/>
  <c r="Q550"/>
  <c r="X1457"/>
  <c r="Q936"/>
  <c r="Q273"/>
  <c r="Q1476"/>
  <c r="Q545"/>
  <c r="S341"/>
  <c r="V341" s="1"/>
  <c r="Q372"/>
  <c r="Q194"/>
  <c r="Q964"/>
  <c r="Q259"/>
  <c r="Q293"/>
  <c r="Q797"/>
  <c r="S754"/>
  <c r="V754" s="1"/>
  <c r="Q524"/>
  <c r="S895"/>
  <c r="V895" s="1"/>
  <c r="S896"/>
  <c r="V896" s="1"/>
  <c r="S431"/>
  <c r="V431" s="1"/>
  <c r="S420"/>
  <c r="V420" s="1"/>
  <c r="Q22"/>
  <c r="S1358"/>
  <c r="V1358" s="1"/>
  <c r="Q1023"/>
  <c r="X798"/>
  <c r="S797"/>
  <c r="V797" s="1"/>
  <c r="S545"/>
  <c r="V545" s="1"/>
  <c r="Q790"/>
  <c r="S22"/>
  <c r="V22" s="1"/>
  <c r="X223"/>
  <c r="S469"/>
  <c r="V469" s="1"/>
  <c r="S149"/>
  <c r="V149" s="1"/>
  <c r="S1480"/>
  <c r="V1480" s="1"/>
  <c r="Q806"/>
  <c r="S748"/>
  <c r="V748" s="1"/>
  <c r="Q78"/>
  <c r="Q24"/>
  <c r="Q77"/>
  <c r="S501"/>
  <c r="V501" s="1"/>
  <c r="Q951"/>
  <c r="S648"/>
  <c r="V648" s="1"/>
  <c r="S1448"/>
  <c r="V1448" s="1"/>
  <c r="S317"/>
  <c r="V317" s="1"/>
  <c r="S1338"/>
  <c r="V1338" s="1"/>
  <c r="S414"/>
  <c r="V414" s="1"/>
  <c r="S309"/>
  <c r="V309" s="1"/>
  <c r="Q1139"/>
  <c r="S728"/>
  <c r="V728" s="1"/>
  <c r="X1449"/>
  <c r="Q1010"/>
  <c r="S622"/>
  <c r="V622" s="1"/>
  <c r="Q1211"/>
  <c r="S950"/>
  <c r="V950" s="1"/>
  <c r="S457"/>
  <c r="V457" s="1"/>
  <c r="S1209"/>
  <c r="V1209" s="1"/>
  <c r="Q373"/>
  <c r="Q347"/>
  <c r="Q103"/>
  <c r="X1321"/>
  <c r="S1307"/>
  <c r="V1307" s="1"/>
  <c r="Q565"/>
  <c r="S415"/>
  <c r="V415" s="1"/>
  <c r="X346"/>
  <c r="Q252"/>
  <c r="S444"/>
  <c r="V444" s="1"/>
  <c r="Q280"/>
  <c r="Q28"/>
  <c r="S517"/>
  <c r="V517" s="1"/>
  <c r="S172"/>
  <c r="V172" s="1"/>
  <c r="Q1253"/>
  <c r="Q184"/>
  <c r="X1069"/>
  <c r="S1009"/>
  <c r="V1009" s="1"/>
  <c r="Q623"/>
  <c r="X648"/>
  <c r="S1465"/>
  <c r="V1465" s="1"/>
  <c r="Q1047"/>
  <c r="Q458"/>
  <c r="S1481"/>
  <c r="V1481" s="1"/>
  <c r="S1403"/>
  <c r="V1403" s="1"/>
  <c r="Q1322"/>
  <c r="Q1404"/>
  <c r="X414"/>
  <c r="S108"/>
  <c r="V108" s="1"/>
  <c r="S102"/>
  <c r="V102" s="1"/>
  <c r="S1210"/>
  <c r="V1210" s="1"/>
  <c r="Q624"/>
  <c r="X103"/>
  <c r="Q1273"/>
  <c r="S1226"/>
  <c r="V1226" s="1"/>
  <c r="S1227"/>
  <c r="V1227" s="1"/>
  <c r="Q374"/>
  <c r="S1308"/>
  <c r="V1308" s="1"/>
  <c r="S183"/>
  <c r="V183" s="1"/>
  <c r="S345"/>
  <c r="V345" s="1"/>
  <c r="S843"/>
  <c r="V843" s="1"/>
  <c r="S842"/>
  <c r="V842" s="1"/>
  <c r="S1406"/>
  <c r="V1406" s="1"/>
  <c r="Q1009"/>
  <c r="Q570"/>
  <c r="S458"/>
  <c r="V458" s="1"/>
  <c r="Q1339"/>
  <c r="Q842"/>
  <c r="Q109"/>
  <c r="Q758"/>
  <c r="S569"/>
  <c r="V569" s="1"/>
  <c r="Q437"/>
  <c r="Q890"/>
  <c r="S1491"/>
  <c r="V1491" s="1"/>
  <c r="Q960"/>
  <c r="S889"/>
  <c r="V889" s="1"/>
  <c r="S1106"/>
  <c r="V1106" s="1"/>
  <c r="X1047"/>
  <c r="S841"/>
  <c r="V841" s="1"/>
  <c r="S413"/>
  <c r="V413" s="1"/>
  <c r="Q459"/>
  <c r="Q1210"/>
  <c r="S23"/>
  <c r="V23" s="1"/>
  <c r="X76"/>
  <c r="X311"/>
  <c r="Q519"/>
  <c r="Q878"/>
  <c r="S647"/>
  <c r="V647" s="1"/>
  <c r="Q733"/>
  <c r="X445"/>
  <c r="S104"/>
  <c r="V104" s="1"/>
  <c r="Q1347"/>
  <c r="S1297"/>
  <c r="V1297" s="1"/>
  <c r="X1276"/>
  <c r="S1275"/>
  <c r="V1275" s="1"/>
  <c r="X507"/>
  <c r="S507"/>
  <c r="V507" s="1"/>
  <c r="Q507"/>
  <c r="X1291"/>
  <c r="S1291"/>
  <c r="V1291" s="1"/>
  <c r="X523"/>
  <c r="S522"/>
  <c r="V522" s="1"/>
  <c r="X577"/>
  <c r="S577"/>
  <c r="V577" s="1"/>
  <c r="Q491"/>
  <c r="X491"/>
  <c r="X649"/>
  <c r="Q650"/>
  <c r="X557"/>
  <c r="S556"/>
  <c r="V556" s="1"/>
  <c r="X113"/>
  <c r="S113"/>
  <c r="V113" s="1"/>
  <c r="S1484"/>
  <c r="V1484" s="1"/>
  <c r="Q1485"/>
  <c r="X708"/>
  <c r="Q709"/>
  <c r="X37"/>
  <c r="Q37"/>
  <c r="X542"/>
  <c r="S542"/>
  <c r="V542" s="1"/>
  <c r="X519"/>
  <c r="S518"/>
  <c r="V518" s="1"/>
  <c r="S519"/>
  <c r="V519" s="1"/>
  <c r="X546"/>
  <c r="Q546"/>
  <c r="Q547"/>
  <c r="X1433"/>
  <c r="S1433"/>
  <c r="V1433" s="1"/>
  <c r="X974"/>
  <c r="S974"/>
  <c r="V974" s="1"/>
  <c r="X1363"/>
  <c r="Q1364"/>
  <c r="X253"/>
  <c r="S252"/>
  <c r="V252" s="1"/>
  <c r="Q254"/>
  <c r="X192"/>
  <c r="Q192"/>
  <c r="S191"/>
  <c r="V191" s="1"/>
  <c r="S1281"/>
  <c r="V1281" s="1"/>
  <c r="X1208"/>
  <c r="S1207"/>
  <c r="V1207" s="1"/>
  <c r="S1208"/>
  <c r="V1208" s="1"/>
  <c r="X1472"/>
  <c r="S1471"/>
  <c r="V1471" s="1"/>
  <c r="X1286"/>
  <c r="S1286"/>
  <c r="V1286" s="1"/>
  <c r="X1235"/>
  <c r="S1235"/>
  <c r="V1235" s="1"/>
  <c r="Q610"/>
  <c r="X898"/>
  <c r="S898"/>
  <c r="V898" s="1"/>
  <c r="Q899"/>
  <c r="Q782"/>
  <c r="S780"/>
  <c r="V780" s="1"/>
  <c r="X642"/>
  <c r="S642"/>
  <c r="V642" s="1"/>
  <c r="X318"/>
  <c r="Q318"/>
  <c r="X164"/>
  <c r="S163"/>
  <c r="V163" s="1"/>
  <c r="X637"/>
  <c r="S636"/>
  <c r="V636" s="1"/>
  <c r="Q638"/>
  <c r="S978"/>
  <c r="V978" s="1"/>
  <c r="Q978"/>
  <c r="X543"/>
  <c r="Q544"/>
  <c r="X1340"/>
  <c r="Q987"/>
  <c r="X781"/>
  <c r="Q637"/>
  <c r="X505"/>
  <c r="X1497"/>
  <c r="S602"/>
  <c r="V602" s="1"/>
  <c r="S553"/>
  <c r="V553" s="1"/>
  <c r="Q568"/>
  <c r="X1474"/>
  <c r="S1348"/>
  <c r="V1348" s="1"/>
  <c r="Q1374"/>
  <c r="Q1194"/>
  <c r="Q549"/>
  <c r="X591"/>
  <c r="Q1274"/>
  <c r="Q465"/>
  <c r="Q1062"/>
  <c r="S813"/>
  <c r="V813" s="1"/>
  <c r="Q671"/>
  <c r="X1410"/>
  <c r="Q1061"/>
  <c r="Q781"/>
  <c r="Q1340"/>
  <c r="X1298"/>
  <c r="S1439"/>
  <c r="V1439" s="1"/>
  <c r="S1440"/>
  <c r="V1440" s="1"/>
  <c r="S1289"/>
  <c r="V1289" s="1"/>
  <c r="Q602"/>
  <c r="Q164"/>
  <c r="S1483"/>
  <c r="V1483" s="1"/>
  <c r="Q943"/>
  <c r="S649"/>
  <c r="V649" s="1"/>
  <c r="S543"/>
  <c r="V543" s="1"/>
  <c r="X1281"/>
  <c r="S546"/>
  <c r="V546" s="1"/>
  <c r="Q68"/>
  <c r="Q52"/>
  <c r="S506"/>
  <c r="V506" s="1"/>
  <c r="Q223"/>
  <c r="Q53"/>
  <c r="Q975"/>
  <c r="Q701"/>
  <c r="S276"/>
  <c r="V276" s="1"/>
  <c r="S36"/>
  <c r="V36" s="1"/>
  <c r="S568"/>
  <c r="V568" s="1"/>
  <c r="S37"/>
  <c r="V37" s="1"/>
  <c r="Q693"/>
  <c r="S609"/>
  <c r="V609" s="1"/>
  <c r="Q922"/>
  <c r="S491"/>
  <c r="V491" s="1"/>
  <c r="S1193"/>
  <c r="V1193" s="1"/>
  <c r="Q492"/>
  <c r="X378"/>
  <c r="S377"/>
  <c r="V377" s="1"/>
  <c r="X1274"/>
  <c r="Q814"/>
  <c r="S505"/>
  <c r="V505" s="1"/>
  <c r="Q1291"/>
  <c r="X1303"/>
  <c r="S1104"/>
  <c r="V1104" s="1"/>
  <c r="X549"/>
  <c r="S1474"/>
  <c r="V1474" s="1"/>
  <c r="Q1282"/>
  <c r="X1099"/>
  <c r="Q629"/>
  <c r="Q649"/>
  <c r="Q426"/>
  <c r="X1194"/>
  <c r="S669"/>
  <c r="V669" s="1"/>
  <c r="Q1193"/>
  <c r="Q849"/>
  <c r="S977"/>
  <c r="V977" s="1"/>
  <c r="X670"/>
  <c r="S600"/>
  <c r="V600" s="1"/>
  <c r="S1298"/>
  <c r="V1298" s="1"/>
  <c r="S700"/>
  <c r="V700" s="1"/>
  <c r="Q1441"/>
  <c r="Q1289"/>
  <c r="S601"/>
  <c r="V601" s="1"/>
  <c r="X243"/>
  <c r="X1484"/>
  <c r="S942"/>
  <c r="V942" s="1"/>
  <c r="S465"/>
  <c r="V465" s="1"/>
  <c r="Q979"/>
  <c r="X978"/>
  <c r="Q211"/>
  <c r="S1191"/>
  <c r="V1191" s="1"/>
  <c r="X52"/>
  <c r="S1363"/>
  <c r="V1363" s="1"/>
  <c r="Q643"/>
  <c r="X277"/>
  <c r="S637"/>
  <c r="V637" s="1"/>
  <c r="Q38"/>
  <c r="Q1209"/>
  <c r="S490"/>
  <c r="V490" s="1"/>
  <c r="Q708"/>
  <c r="Q1458"/>
  <c r="S645"/>
  <c r="V645" s="1"/>
  <c r="X646"/>
  <c r="X1112"/>
  <c r="Q1112"/>
  <c r="X1089"/>
  <c r="S1089"/>
  <c r="V1089" s="1"/>
  <c r="X187"/>
  <c r="Q188"/>
  <c r="Q161"/>
  <c r="S161"/>
  <c r="V161" s="1"/>
  <c r="Q162"/>
  <c r="Q365"/>
  <c r="X364"/>
  <c r="Q996"/>
  <c r="S995"/>
  <c r="V995" s="1"/>
  <c r="Q71"/>
  <c r="X1318"/>
  <c r="S1318"/>
  <c r="V1318" s="1"/>
  <c r="Q165"/>
  <c r="X7"/>
  <c r="S6"/>
  <c r="V6" s="1"/>
  <c r="X539"/>
  <c r="Q540"/>
  <c r="Q57"/>
  <c r="X56"/>
  <c r="S55"/>
  <c r="V55" s="1"/>
  <c r="Q56"/>
  <c r="Q569"/>
  <c r="Q354"/>
  <c r="S353"/>
  <c r="V353" s="1"/>
  <c r="X354"/>
  <c r="S608"/>
  <c r="V608" s="1"/>
  <c r="S1473"/>
  <c r="V1473" s="1"/>
  <c r="Q1303"/>
  <c r="Q1298"/>
  <c r="Q520"/>
  <c r="S1290"/>
  <c r="V1290" s="1"/>
  <c r="X1104"/>
  <c r="Q722"/>
  <c r="S848"/>
  <c r="V848" s="1"/>
  <c r="Q850"/>
  <c r="S1192"/>
  <c r="V1192" s="1"/>
  <c r="S1061"/>
  <c r="V1061" s="1"/>
  <c r="Q1299"/>
  <c r="Q1434"/>
  <c r="Q1236"/>
  <c r="S567"/>
  <c r="V567" s="1"/>
  <c r="Q210"/>
  <c r="Q112"/>
  <c r="X1019"/>
  <c r="Q666"/>
  <c r="Q1473"/>
  <c r="S665"/>
  <c r="V665" s="1"/>
  <c r="Q1472"/>
  <c r="S164"/>
  <c r="V164" s="1"/>
  <c r="Q114"/>
  <c r="S222"/>
  <c r="V222" s="1"/>
  <c r="S1432"/>
  <c r="V1432" s="1"/>
  <c r="Q601"/>
  <c r="Q577"/>
  <c r="Q578"/>
  <c r="S209"/>
  <c r="V209" s="1"/>
  <c r="Q310"/>
  <c r="Q923"/>
  <c r="Q1313"/>
  <c r="Q313"/>
  <c r="S190"/>
  <c r="V190" s="1"/>
  <c r="Q104"/>
  <c r="S820"/>
  <c r="V820" s="1"/>
  <c r="Q558"/>
  <c r="S46"/>
  <c r="V46" s="1"/>
  <c r="Q1375"/>
  <c r="S417"/>
  <c r="V417" s="1"/>
  <c r="Q495"/>
  <c r="Q405"/>
  <c r="Q924"/>
  <c r="S58"/>
  <c r="V58" s="1"/>
  <c r="S1016"/>
  <c r="V1016" s="1"/>
  <c r="Q1079"/>
  <c r="Q427"/>
  <c r="S308"/>
  <c r="V308" s="1"/>
  <c r="S208"/>
  <c r="V208" s="1"/>
  <c r="S45"/>
  <c r="V45" s="1"/>
  <c r="X765"/>
  <c r="Q309"/>
  <c r="S1096"/>
  <c r="V1096" s="1"/>
  <c r="S526"/>
  <c r="V526" s="1"/>
  <c r="S1456"/>
  <c r="V1456" s="1"/>
  <c r="S254"/>
  <c r="V254" s="1"/>
  <c r="S764"/>
  <c r="V764" s="1"/>
  <c r="Q308"/>
  <c r="S334"/>
  <c r="V334" s="1"/>
  <c r="Q915"/>
  <c r="S1324"/>
  <c r="V1324" s="1"/>
  <c r="S586"/>
  <c r="V586" s="1"/>
  <c r="S302"/>
  <c r="V302" s="1"/>
  <c r="S720"/>
  <c r="V720" s="1"/>
  <c r="Q705"/>
  <c r="Q542"/>
  <c r="S1366"/>
  <c r="V1366" s="1"/>
  <c r="Q1430"/>
  <c r="Q911"/>
  <c r="Q208"/>
  <c r="Q594"/>
  <c r="Q46"/>
  <c r="Q209"/>
  <c r="S215"/>
  <c r="V215" s="1"/>
  <c r="S307"/>
  <c r="V307" s="1"/>
  <c r="Q1435"/>
  <c r="S537"/>
  <c r="V537" s="1"/>
  <c r="Q642"/>
  <c r="S559"/>
  <c r="V559" s="1"/>
  <c r="Q351"/>
  <c r="S551"/>
  <c r="V551" s="1"/>
  <c r="Q1314"/>
  <c r="S60"/>
  <c r="V60" s="1"/>
  <c r="Q235"/>
  <c r="S689"/>
  <c r="V689" s="1"/>
  <c r="S1263"/>
  <c r="V1263" s="1"/>
  <c r="Q1450"/>
  <c r="S1138"/>
  <c r="V1138" s="1"/>
  <c r="S1075"/>
  <c r="V1075" s="1"/>
  <c r="Q929"/>
  <c r="S1398"/>
  <c r="V1398" s="1"/>
  <c r="S1449"/>
  <c r="V1449" s="1"/>
  <c r="S1271"/>
  <c r="V1271" s="1"/>
  <c r="S911"/>
  <c r="V911" s="1"/>
  <c r="S757"/>
  <c r="V757" s="1"/>
  <c r="S1217"/>
  <c r="V1217" s="1"/>
  <c r="S1425"/>
  <c r="V1425" s="1"/>
  <c r="S928"/>
  <c r="V928" s="1"/>
  <c r="X1264"/>
  <c r="Q1179"/>
  <c r="Q1048"/>
  <c r="S1404"/>
  <c r="V1404" s="1"/>
  <c r="S351"/>
  <c r="V351" s="1"/>
  <c r="Q255"/>
  <c r="X748"/>
  <c r="Q1321"/>
  <c r="Q345"/>
  <c r="S1272"/>
  <c r="V1272" s="1"/>
  <c r="Q416"/>
  <c r="Q417"/>
  <c r="Q198"/>
  <c r="S76"/>
  <c r="V76" s="1"/>
  <c r="S198"/>
  <c r="V198" s="1"/>
  <c r="S445"/>
  <c r="V445" s="1"/>
  <c r="S912"/>
  <c r="V912" s="1"/>
  <c r="Q1415"/>
  <c r="S316"/>
  <c r="V316" s="1"/>
  <c r="X78"/>
  <c r="X552"/>
  <c r="S1076"/>
  <c r="V1076" s="1"/>
  <c r="S877"/>
  <c r="V877" s="1"/>
  <c r="Q1425"/>
  <c r="X1179"/>
  <c r="Q935"/>
  <c r="Q883"/>
  <c r="S845"/>
  <c r="V845" s="1"/>
  <c r="Q502"/>
  <c r="S1314"/>
  <c r="V1314" s="1"/>
  <c r="S1105"/>
  <c r="V1105" s="1"/>
  <c r="S1024"/>
  <c r="V1024" s="1"/>
  <c r="S658"/>
  <c r="V658" s="1"/>
  <c r="S1399"/>
  <c r="V1399" s="1"/>
  <c r="Q1426"/>
  <c r="Q1427"/>
  <c r="Q552"/>
  <c r="X1025"/>
  <c r="Q1414"/>
  <c r="S959"/>
  <c r="V959" s="1"/>
  <c r="Q311"/>
  <c r="Q344"/>
  <c r="X1404"/>
  <c r="S289"/>
  <c r="V289" s="1"/>
  <c r="X1456"/>
  <c r="S1331"/>
  <c r="V1331" s="1"/>
  <c r="S1321"/>
  <c r="V1321" s="1"/>
  <c r="X690"/>
  <c r="S572"/>
  <c r="V572" s="1"/>
  <c r="X254"/>
  <c r="S732"/>
  <c r="V732" s="1"/>
  <c r="S1313"/>
  <c r="V1313" s="1"/>
  <c r="X527"/>
  <c r="S416"/>
  <c r="V416" s="1"/>
  <c r="Q445"/>
  <c r="S758"/>
  <c r="V758" s="1"/>
  <c r="Q1163"/>
  <c r="Q553"/>
  <c r="X402"/>
  <c r="S78"/>
  <c r="V78" s="1"/>
  <c r="S882"/>
  <c r="V882" s="1"/>
  <c r="Q79"/>
  <c r="Q1400"/>
  <c r="Q573"/>
  <c r="Q1315"/>
  <c r="Q1076"/>
  <c r="Q952"/>
  <c r="Q749"/>
  <c r="Q1264"/>
  <c r="Q1466"/>
  <c r="S1424"/>
  <c r="V1424" s="1"/>
  <c r="Q913"/>
  <c r="Q679"/>
  <c r="Q691"/>
  <c r="S1334"/>
  <c r="V1334" s="1"/>
  <c r="Q670"/>
  <c r="S668"/>
  <c r="V668" s="1"/>
  <c r="S678"/>
  <c r="V678" s="1"/>
  <c r="Q1493"/>
  <c r="Q352"/>
  <c r="Q1077"/>
  <c r="S514"/>
  <c r="V514" s="1"/>
  <c r="S253"/>
  <c r="V253" s="1"/>
  <c r="S1466"/>
  <c r="V1466" s="1"/>
  <c r="S509"/>
  <c r="V509" s="1"/>
  <c r="S344"/>
  <c r="V344" s="1"/>
  <c r="S77"/>
  <c r="V77" s="1"/>
  <c r="S401"/>
  <c r="V401" s="1"/>
  <c r="Q1467"/>
  <c r="D2488" i="14"/>
  <c r="D2472"/>
  <c r="G2469"/>
  <c r="D2460"/>
  <c r="G2457"/>
  <c r="D2404"/>
  <c r="D1949"/>
  <c r="C1949" s="1"/>
  <c r="AA1949" s="1"/>
  <c r="G1935"/>
  <c r="D1935"/>
  <c r="E1935"/>
  <c r="G1932"/>
  <c r="E1932"/>
  <c r="G1919"/>
  <c r="D1919"/>
  <c r="E1919"/>
  <c r="G1903"/>
  <c r="D1903"/>
  <c r="E1903"/>
  <c r="G1887"/>
  <c r="D1887"/>
  <c r="E1887"/>
  <c r="G1871"/>
  <c r="D1871"/>
  <c r="E1871"/>
  <c r="D2502"/>
  <c r="D2484"/>
  <c r="D2449"/>
  <c r="G2443"/>
  <c r="G1955"/>
  <c r="D1955"/>
  <c r="G1952"/>
  <c r="E1952"/>
  <c r="G1947"/>
  <c r="D1947"/>
  <c r="G1944"/>
  <c r="E1944"/>
  <c r="G1931"/>
  <c r="D1931"/>
  <c r="E1931"/>
  <c r="G1928"/>
  <c r="E1928"/>
  <c r="C1928" s="1"/>
  <c r="AA1928" s="1"/>
  <c r="G1915"/>
  <c r="D1915"/>
  <c r="E1915"/>
  <c r="G1899"/>
  <c r="D1899"/>
  <c r="E1899"/>
  <c r="G1883"/>
  <c r="D1883"/>
  <c r="E1883"/>
  <c r="G1867"/>
  <c r="D1867"/>
  <c r="E1867"/>
  <c r="D1817"/>
  <c r="E1817"/>
  <c r="D1956"/>
  <c r="C1956" s="1"/>
  <c r="AA1956" s="1"/>
  <c r="D1953"/>
  <c r="C1953" s="1"/>
  <c r="AA1953" s="1"/>
  <c r="G1943"/>
  <c r="D1943"/>
  <c r="E1943"/>
  <c r="G1940"/>
  <c r="E1940"/>
  <c r="G1927"/>
  <c r="D1927"/>
  <c r="E1927"/>
  <c r="G1924"/>
  <c r="E1924"/>
  <c r="G1911"/>
  <c r="D1911"/>
  <c r="E1911"/>
  <c r="G1895"/>
  <c r="D1895"/>
  <c r="E1895"/>
  <c r="G1879"/>
  <c r="D1879"/>
  <c r="E1879"/>
  <c r="G1863"/>
  <c r="D1863"/>
  <c r="E1863"/>
  <c r="G2460"/>
  <c r="G1951"/>
  <c r="D1951"/>
  <c r="E1949"/>
  <c r="G1948"/>
  <c r="E1948"/>
  <c r="G1939"/>
  <c r="D1939"/>
  <c r="E1939"/>
  <c r="G1936"/>
  <c r="E1936"/>
  <c r="G1923"/>
  <c r="D1923"/>
  <c r="E1923"/>
  <c r="G1907"/>
  <c r="D1907"/>
  <c r="E1907"/>
  <c r="G1891"/>
  <c r="D1891"/>
  <c r="E1891"/>
  <c r="G1875"/>
  <c r="D1875"/>
  <c r="E1875"/>
  <c r="G1859"/>
  <c r="D1859"/>
  <c r="E1859"/>
  <c r="Q939" i="7"/>
  <c r="D1014" i="14"/>
  <c r="D870"/>
  <c r="G855"/>
  <c r="D757"/>
  <c r="G743"/>
  <c r="D734"/>
  <c r="D726"/>
  <c r="D717"/>
  <c r="D543"/>
  <c r="D536"/>
  <c r="E533"/>
  <c r="E510"/>
  <c r="G507"/>
  <c r="D428"/>
  <c r="G426"/>
  <c r="G423"/>
  <c r="E407"/>
  <c r="E399"/>
  <c r="E397"/>
  <c r="C397" s="1"/>
  <c r="G395"/>
  <c r="E381"/>
  <c r="G379"/>
  <c r="E373"/>
  <c r="G371"/>
  <c r="E365"/>
  <c r="G114"/>
  <c r="D107"/>
  <c r="D105"/>
  <c r="G102"/>
  <c r="D100"/>
  <c r="C100" s="1"/>
  <c r="AA100" s="1"/>
  <c r="Q125" i="7"/>
  <c r="Q172"/>
  <c r="G1646" i="14"/>
  <c r="G1630"/>
  <c r="G1586"/>
  <c r="G1578"/>
  <c r="G1531"/>
  <c r="G1525"/>
  <c r="G1523"/>
  <c r="D1521"/>
  <c r="C1521" s="1"/>
  <c r="AA1521" s="1"/>
  <c r="D1513"/>
  <c r="D1501"/>
  <c r="D1496"/>
  <c r="C1496" s="1"/>
  <c r="AA1496" s="1"/>
  <c r="G1395"/>
  <c r="G1393"/>
  <c r="G1379"/>
  <c r="G1282"/>
  <c r="G1273"/>
  <c r="D1252"/>
  <c r="D1244"/>
  <c r="D1241"/>
  <c r="D1238"/>
  <c r="G1236"/>
  <c r="D1233"/>
  <c r="D1221"/>
  <c r="D995"/>
  <c r="D899"/>
  <c r="D883"/>
  <c r="D881"/>
  <c r="G875"/>
  <c r="G872"/>
  <c r="D862"/>
  <c r="G859"/>
  <c r="G842"/>
  <c r="G835"/>
  <c r="D826"/>
  <c r="G823"/>
  <c r="G747"/>
  <c r="G709"/>
  <c r="D701"/>
  <c r="G694"/>
  <c r="D692"/>
  <c r="G689"/>
  <c r="E633"/>
  <c r="G622"/>
  <c r="D614"/>
  <c r="G564"/>
  <c r="D563"/>
  <c r="C563" s="1"/>
  <c r="D555"/>
  <c r="C555" s="1"/>
  <c r="D540"/>
  <c r="E538"/>
  <c r="E514"/>
  <c r="G511"/>
  <c r="G482"/>
  <c r="D458"/>
  <c r="C458" s="1"/>
  <c r="D269"/>
  <c r="C269" s="1"/>
  <c r="AA269" s="1"/>
  <c r="E256"/>
  <c r="E180"/>
  <c r="E178"/>
  <c r="E136"/>
  <c r="E134"/>
  <c r="D122"/>
  <c r="G108"/>
  <c r="E64"/>
  <c r="E56"/>
  <c r="E48"/>
  <c r="Q831" i="7"/>
  <c r="Q307"/>
  <c r="E1920" i="14"/>
  <c r="C1920" s="1"/>
  <c r="AA1920" s="1"/>
  <c r="E1916"/>
  <c r="C1916" s="1"/>
  <c r="AA1916" s="1"/>
  <c r="E1912"/>
  <c r="E1908"/>
  <c r="C1908" s="1"/>
  <c r="AA1908" s="1"/>
  <c r="E1904"/>
  <c r="C1904" s="1"/>
  <c r="AA1904" s="1"/>
  <c r="E1900"/>
  <c r="C1900" s="1"/>
  <c r="AA1900" s="1"/>
  <c r="E1896"/>
  <c r="E1892"/>
  <c r="C1892" s="1"/>
  <c r="AA1892" s="1"/>
  <c r="E1888"/>
  <c r="C1888" s="1"/>
  <c r="AA1888" s="1"/>
  <c r="E1884"/>
  <c r="C1884" s="1"/>
  <c r="AA1884" s="1"/>
  <c r="E1880"/>
  <c r="C1880" s="1"/>
  <c r="AA1880" s="1"/>
  <c r="E1876"/>
  <c r="C1876" s="1"/>
  <c r="AA1876" s="1"/>
  <c r="E1872"/>
  <c r="E1868"/>
  <c r="C1868" s="1"/>
  <c r="AA1868" s="1"/>
  <c r="E1864"/>
  <c r="C1864" s="1"/>
  <c r="AA1864" s="1"/>
  <c r="E1860"/>
  <c r="C1860" s="1"/>
  <c r="AA1860" s="1"/>
  <c r="G1785"/>
  <c r="E1753"/>
  <c r="G1750"/>
  <c r="E1721"/>
  <c r="G1718"/>
  <c r="D1646"/>
  <c r="D1630"/>
  <c r="D1602"/>
  <c r="G1599"/>
  <c r="C1599" s="1"/>
  <c r="AA1599" s="1"/>
  <c r="D1594"/>
  <c r="D1586"/>
  <c r="D1578"/>
  <c r="G1562"/>
  <c r="G1553"/>
  <c r="G1539"/>
  <c r="G1533"/>
  <c r="G1527"/>
  <c r="D1525"/>
  <c r="D1509"/>
  <c r="G1490"/>
  <c r="G1487"/>
  <c r="C1487" s="1"/>
  <c r="AA1487" s="1"/>
  <c r="G1480"/>
  <c r="G1478"/>
  <c r="G1475"/>
  <c r="E1447"/>
  <c r="E1427"/>
  <c r="G1417"/>
  <c r="C1417" s="1"/>
  <c r="G1403"/>
  <c r="C1403" s="1"/>
  <c r="AA1403" s="1"/>
  <c r="E1395"/>
  <c r="E1393"/>
  <c r="G1387"/>
  <c r="E1379"/>
  <c r="C1379" s="1"/>
  <c r="D1317"/>
  <c r="G1307"/>
  <c r="G1289"/>
  <c r="D1284"/>
  <c r="D1282"/>
  <c r="C1282" s="1"/>
  <c r="G1276"/>
  <c r="C1276" s="1"/>
  <c r="AA1276" s="1"/>
  <c r="G1274"/>
  <c r="G1265"/>
  <c r="G1258"/>
  <c r="C1258" s="1"/>
  <c r="AA1258" s="1"/>
  <c r="G1256"/>
  <c r="C1256" s="1"/>
  <c r="AA1256" s="1"/>
  <c r="G1249"/>
  <c r="G1226"/>
  <c r="C1226" s="1"/>
  <c r="D1209"/>
  <c r="D1184"/>
  <c r="G1009"/>
  <c r="D1007"/>
  <c r="D967"/>
  <c r="G958"/>
  <c r="D956"/>
  <c r="G945"/>
  <c r="G939"/>
  <c r="D895"/>
  <c r="D889"/>
  <c r="D877"/>
  <c r="D859"/>
  <c r="G856"/>
  <c r="D844"/>
  <c r="D835"/>
  <c r="D828"/>
  <c r="G749"/>
  <c r="D747"/>
  <c r="D744"/>
  <c r="D742"/>
  <c r="G739"/>
  <c r="G733"/>
  <c r="G727"/>
  <c r="G725"/>
  <c r="G716"/>
  <c r="G711"/>
  <c r="D709"/>
  <c r="G703"/>
  <c r="D694"/>
  <c r="E655"/>
  <c r="D622"/>
  <c r="D620"/>
  <c r="D564"/>
  <c r="D556"/>
  <c r="D544"/>
  <c r="E511"/>
  <c r="C511" s="1"/>
  <c r="AA511" s="1"/>
  <c r="D474"/>
  <c r="G427"/>
  <c r="G422"/>
  <c r="G396"/>
  <c r="G380"/>
  <c r="G372"/>
  <c r="G364"/>
  <c r="E142"/>
  <c r="D136"/>
  <c r="D134"/>
  <c r="E131"/>
  <c r="D113"/>
  <c r="G110"/>
  <c r="D108"/>
  <c r="C108" s="1"/>
  <c r="AA108" s="1"/>
  <c r="G106"/>
  <c r="D99"/>
  <c r="D97"/>
  <c r="D64"/>
  <c r="D56"/>
  <c r="D48"/>
  <c r="Q243" i="7"/>
  <c r="S1413"/>
  <c r="V1413" s="1"/>
  <c r="Q317"/>
  <c r="S1095"/>
  <c r="V1095" s="1"/>
  <c r="Q1095"/>
  <c r="Q669"/>
  <c r="Q947"/>
  <c r="S800"/>
  <c r="V800" s="1"/>
  <c r="S1426"/>
  <c r="V1426" s="1"/>
  <c r="S1355"/>
  <c r="V1355" s="1"/>
  <c r="Q1272"/>
  <c r="Q859"/>
  <c r="S858"/>
  <c r="V858" s="1"/>
  <c r="Q976"/>
  <c r="Q343"/>
  <c r="Q199"/>
  <c r="S1045"/>
  <c r="V1045" s="1"/>
  <c r="S869"/>
  <c r="V869" s="1"/>
  <c r="Q1218"/>
  <c r="S955"/>
  <c r="V955" s="1"/>
  <c r="Q330"/>
  <c r="Q609"/>
  <c r="Q204"/>
  <c r="X260"/>
  <c r="Q120"/>
  <c r="Q357"/>
  <c r="S306"/>
  <c r="V306" s="1"/>
  <c r="X831"/>
  <c r="Q1437"/>
  <c r="Q141"/>
  <c r="Q62"/>
  <c r="S1280"/>
  <c r="V1280" s="1"/>
  <c r="Q1144"/>
  <c r="S158"/>
  <c r="V158" s="1"/>
  <c r="S1120"/>
  <c r="V1120" s="1"/>
  <c r="X560"/>
  <c r="S180"/>
  <c r="V180" s="1"/>
  <c r="S109"/>
  <c r="V109" s="1"/>
  <c r="S61"/>
  <c r="V61" s="1"/>
  <c r="S1143"/>
  <c r="V1143" s="1"/>
  <c r="S260"/>
  <c r="V260" s="1"/>
  <c r="S140"/>
  <c r="V140" s="1"/>
  <c r="S356"/>
  <c r="V356" s="1"/>
  <c r="Q433"/>
  <c r="Q110"/>
  <c r="S1279"/>
  <c r="V1279" s="1"/>
  <c r="Q874"/>
  <c r="Q1383"/>
  <c r="Q873"/>
  <c r="Q61"/>
  <c r="X61"/>
  <c r="Q159"/>
  <c r="Q181"/>
  <c r="S24"/>
  <c r="V24" s="1"/>
  <c r="S783"/>
  <c r="V783" s="1"/>
  <c r="X306"/>
  <c r="S872"/>
  <c r="V872" s="1"/>
  <c r="X873"/>
  <c r="X119"/>
  <c r="S1455"/>
  <c r="V1455" s="1"/>
  <c r="Q261"/>
  <c r="Q264"/>
  <c r="Q119"/>
  <c r="S263"/>
  <c r="V263" s="1"/>
  <c r="S1121"/>
  <c r="V1121" s="1"/>
  <c r="Q784"/>
  <c r="Q72"/>
  <c r="Q1456"/>
  <c r="S426"/>
  <c r="V426" s="1"/>
  <c r="Q111"/>
  <c r="S641"/>
  <c r="V641" s="1"/>
  <c r="S1108"/>
  <c r="V1108" s="1"/>
  <c r="S890"/>
  <c r="V890" s="1"/>
  <c r="X433"/>
  <c r="Q988"/>
  <c r="Q1143"/>
  <c r="Q1280"/>
  <c r="S987"/>
  <c r="V987" s="1"/>
  <c r="S203"/>
  <c r="V203" s="1"/>
  <c r="S110"/>
  <c r="V110" s="1"/>
  <c r="Q160"/>
  <c r="X641"/>
  <c r="Q205"/>
  <c r="Q1121"/>
  <c r="Q891"/>
  <c r="S433"/>
  <c r="V433" s="1"/>
  <c r="Q260"/>
  <c r="X159"/>
  <c r="S141"/>
  <c r="V141" s="1"/>
  <c r="Q306"/>
  <c r="S1381"/>
  <c r="V1381" s="1"/>
  <c r="Q1281"/>
  <c r="Q434"/>
  <c r="S159"/>
  <c r="V159" s="1"/>
  <c r="Q142"/>
  <c r="Q1033"/>
  <c r="S1032"/>
  <c r="V1032" s="1"/>
  <c r="Q25"/>
  <c r="Q1123"/>
  <c r="S969"/>
  <c r="V969" s="1"/>
  <c r="Q60"/>
  <c r="S733"/>
  <c r="V733" s="1"/>
  <c r="Q1348"/>
  <c r="S1303"/>
  <c r="V1303" s="1"/>
  <c r="S1489"/>
  <c r="V1489" s="1"/>
  <c r="S1490"/>
  <c r="V1490" s="1"/>
  <c r="Q1330"/>
  <c r="S734"/>
  <c r="V734" s="1"/>
  <c r="Q269"/>
  <c r="X60"/>
  <c r="Q971"/>
  <c r="X350"/>
  <c r="S1087"/>
  <c r="V1087" s="1"/>
  <c r="Q369"/>
  <c r="Q991"/>
  <c r="Q946"/>
  <c r="X945"/>
  <c r="S654"/>
  <c r="V654" s="1"/>
  <c r="Q1220"/>
  <c r="S616"/>
  <c r="V616" s="1"/>
  <c r="S269"/>
  <c r="V269" s="1"/>
  <c r="X71"/>
  <c r="Q734"/>
  <c r="Q336"/>
  <c r="S350"/>
  <c r="V350" s="1"/>
  <c r="S786"/>
  <c r="V786" s="1"/>
  <c r="Q126"/>
  <c r="S944"/>
  <c r="V944" s="1"/>
  <c r="Q1090"/>
  <c r="S170"/>
  <c r="V170" s="1"/>
  <c r="S70"/>
  <c r="V70" s="1"/>
  <c r="X1123"/>
  <c r="S1347"/>
  <c r="V1347" s="1"/>
  <c r="Q617"/>
  <c r="X269"/>
  <c r="S71"/>
  <c r="V71" s="1"/>
  <c r="S1329"/>
  <c r="V1329" s="1"/>
  <c r="X970"/>
  <c r="Q1219"/>
  <c r="S1122"/>
  <c r="V1122" s="1"/>
  <c r="Q1122"/>
  <c r="S369"/>
  <c r="V369" s="1"/>
  <c r="Q1254"/>
  <c r="S59"/>
  <c r="V59" s="1"/>
  <c r="S1088"/>
  <c r="V1088" s="1"/>
  <c r="S1346"/>
  <c r="V1346" s="1"/>
  <c r="S124"/>
  <c r="V124" s="1"/>
  <c r="S970"/>
  <c r="V970" s="1"/>
  <c r="S169"/>
  <c r="V169" s="1"/>
  <c r="S187"/>
  <c r="V187" s="1"/>
  <c r="S1123"/>
  <c r="V1123" s="1"/>
  <c r="S153"/>
  <c r="V153" s="1"/>
  <c r="Q639"/>
  <c r="Q1089"/>
  <c r="Q1113"/>
  <c r="S1422"/>
  <c r="V1422" s="1"/>
  <c r="Q735"/>
  <c r="Q1423"/>
  <c r="S747"/>
  <c r="V747" s="1"/>
  <c r="Q170"/>
  <c r="S990"/>
  <c r="V990" s="1"/>
  <c r="S1219"/>
  <c r="V1219" s="1"/>
  <c r="S638"/>
  <c r="V638" s="1"/>
  <c r="Q1305"/>
  <c r="S368"/>
  <c r="V368" s="1"/>
  <c r="X125"/>
  <c r="S787"/>
  <c r="V787" s="1"/>
  <c r="Q370"/>
  <c r="S1253"/>
  <c r="V1253" s="1"/>
  <c r="S1112"/>
  <c r="V1112" s="1"/>
  <c r="S1304"/>
  <c r="V1304" s="1"/>
  <c r="X171"/>
  <c r="Q748"/>
  <c r="Q1304"/>
  <c r="Q1088"/>
  <c r="S1111"/>
  <c r="V1111" s="1"/>
  <c r="S234"/>
  <c r="V234" s="1"/>
  <c r="S934"/>
  <c r="V934" s="1"/>
  <c r="X947"/>
  <c r="Q481"/>
  <c r="S946"/>
  <c r="V946" s="1"/>
  <c r="S951"/>
  <c r="V951" s="1"/>
  <c r="Q1000"/>
  <c r="Q150"/>
  <c r="Q151"/>
  <c r="Q476"/>
  <c r="Q69"/>
  <c r="S527"/>
  <c r="V527" s="1"/>
  <c r="S441"/>
  <c r="V441" s="1"/>
  <c r="S692"/>
  <c r="V692" s="1"/>
  <c r="Q1001"/>
  <c r="Q452"/>
  <c r="Q528"/>
  <c r="Q1129"/>
  <c r="Q866"/>
  <c r="S436"/>
  <c r="V436" s="1"/>
  <c r="S805"/>
  <c r="V805" s="1"/>
  <c r="X939"/>
  <c r="Q1053"/>
  <c r="S475"/>
  <c r="V475" s="1"/>
  <c r="S68"/>
  <c r="V68" s="1"/>
  <c r="Q1278"/>
  <c r="Q685"/>
  <c r="S691"/>
  <c r="V691" s="1"/>
  <c r="Q948"/>
  <c r="Q1107"/>
  <c r="Q1128"/>
  <c r="Q659"/>
  <c r="S1127"/>
  <c r="V1127" s="1"/>
  <c r="X805"/>
  <c r="Q442"/>
  <c r="Q1070"/>
  <c r="Q998"/>
  <c r="Q1482"/>
  <c r="Q1041"/>
  <c r="S933"/>
  <c r="V933" s="1"/>
  <c r="S275"/>
  <c r="V275" s="1"/>
  <c r="S168"/>
  <c r="V168" s="1"/>
  <c r="S150"/>
  <c r="V150" s="1"/>
  <c r="S1000"/>
  <c r="V1000" s="1"/>
  <c r="S864"/>
  <c r="V864" s="1"/>
  <c r="S1128"/>
  <c r="V1128" s="1"/>
  <c r="S605"/>
  <c r="V605" s="1"/>
  <c r="Q1052"/>
  <c r="X865"/>
  <c r="Q70"/>
  <c r="S69"/>
  <c r="V69" s="1"/>
  <c r="S1052"/>
  <c r="V1052" s="1"/>
  <c r="S233"/>
  <c r="V233" s="1"/>
  <c r="X150"/>
  <c r="S437"/>
  <c r="V437" s="1"/>
  <c r="S999"/>
  <c r="V999" s="1"/>
  <c r="S998"/>
  <c r="V998" s="1"/>
  <c r="S195"/>
  <c r="V195" s="1"/>
  <c r="Q1069"/>
  <c r="S1051"/>
  <c r="V1051" s="1"/>
  <c r="X234"/>
  <c r="Q438"/>
  <c r="S684"/>
  <c r="V684" s="1"/>
  <c r="Q999"/>
  <c r="S287"/>
  <c r="V287" s="1"/>
  <c r="S1278"/>
  <c r="V1278" s="1"/>
  <c r="S476"/>
  <c r="V476" s="1"/>
  <c r="Q934"/>
  <c r="Q720"/>
  <c r="Q1279"/>
  <c r="Q441"/>
  <c r="Q169"/>
  <c r="S167"/>
  <c r="V167" s="1"/>
  <c r="Q196"/>
  <c r="Q527"/>
  <c r="S452"/>
  <c r="V452" s="1"/>
  <c r="Q684"/>
  <c r="Q1106"/>
  <c r="S1068"/>
  <c r="V1068" s="1"/>
  <c r="S451"/>
  <c r="V451" s="1"/>
  <c r="X1481"/>
  <c r="Q195"/>
  <c r="Q515"/>
  <c r="S194"/>
  <c r="V194" s="1"/>
  <c r="S683"/>
  <c r="V683" s="1"/>
  <c r="Q692"/>
  <c r="Q477"/>
  <c r="S1030"/>
  <c r="V1030" s="1"/>
  <c r="S424"/>
  <c r="V424" s="1"/>
  <c r="X861"/>
  <c r="S1442"/>
  <c r="V1442" s="1"/>
  <c r="S277"/>
  <c r="V277" s="1"/>
  <c r="Q862"/>
  <c r="Q508"/>
  <c r="S176"/>
  <c r="V176" s="1"/>
  <c r="Q177"/>
  <c r="S1443"/>
  <c r="V1443" s="1"/>
  <c r="Q1443"/>
  <c r="X846"/>
  <c r="Q706"/>
  <c r="Q1498"/>
  <c r="R1339"/>
  <c r="R1400"/>
  <c r="Q912"/>
  <c r="Q591"/>
  <c r="Q1346"/>
  <c r="Q1292"/>
  <c r="R136"/>
  <c r="Q319"/>
  <c r="Q1017"/>
  <c r="Q1319"/>
  <c r="Q575"/>
  <c r="R1458"/>
  <c r="Q1168"/>
  <c r="Q963"/>
  <c r="Q257"/>
  <c r="Q875"/>
  <c r="Q505"/>
  <c r="Q514"/>
  <c r="Q1390"/>
  <c r="Q848"/>
  <c r="Q284"/>
  <c r="Q100"/>
  <c r="Q270"/>
  <c r="Q168"/>
  <c r="Q378"/>
  <c r="Q498"/>
  <c r="Q633"/>
  <c r="Q1295"/>
  <c r="Q1221"/>
  <c r="Q567"/>
  <c r="R976"/>
  <c r="R1307"/>
  <c r="Q473"/>
  <c r="R1424"/>
  <c r="Q986"/>
  <c r="R528"/>
  <c r="Q171"/>
  <c r="Q994"/>
  <c r="R440"/>
  <c r="Q1410"/>
  <c r="Q1290"/>
  <c r="Q1240"/>
  <c r="Q451"/>
  <c r="R842"/>
  <c r="R343"/>
  <c r="Q234"/>
  <c r="Q105"/>
  <c r="Q55"/>
  <c r="R984"/>
  <c r="Q1358"/>
  <c r="Q865"/>
  <c r="Q727"/>
  <c r="Q1481"/>
  <c r="Q32"/>
  <c r="Q401"/>
  <c r="Q76"/>
  <c r="Q995"/>
  <c r="Q1363"/>
  <c r="Q802"/>
  <c r="Q147"/>
  <c r="Q1007"/>
  <c r="Q1195"/>
  <c r="Q1457"/>
  <c r="Q756"/>
  <c r="Q690"/>
  <c r="Q780"/>
  <c r="Q1092"/>
  <c r="Q655"/>
  <c r="S440"/>
  <c r="V440" s="1"/>
  <c r="Q835"/>
  <c r="Q33"/>
  <c r="Q730"/>
  <c r="Q977"/>
  <c r="Q870"/>
  <c r="Q1096"/>
  <c r="Q219"/>
  <c r="Q250"/>
  <c r="Q36"/>
  <c r="Q886"/>
  <c r="Q1104"/>
  <c r="Q969"/>
  <c r="Q608"/>
  <c r="Q1332"/>
  <c r="Q1495"/>
  <c r="Q881"/>
  <c r="X1311"/>
  <c r="Q1036"/>
  <c r="Q1283"/>
  <c r="X1282"/>
  <c r="X881"/>
  <c r="Q846"/>
  <c r="S1085"/>
  <c r="V1085" s="1"/>
  <c r="S329"/>
  <c r="V329" s="1"/>
  <c r="Q1312"/>
  <c r="S1330"/>
  <c r="V1330" s="1"/>
  <c r="Q882"/>
  <c r="S881"/>
  <c r="V881" s="1"/>
  <c r="Q1492"/>
  <c r="S1485"/>
  <c r="V1485" s="1"/>
  <c r="Q1130"/>
  <c r="Q1216"/>
  <c r="S832"/>
  <c r="V832" s="1"/>
  <c r="Q1217"/>
  <c r="Q220"/>
  <c r="S1496"/>
  <c r="V1496" s="1"/>
  <c r="X1216"/>
  <c r="S885"/>
  <c r="V885" s="1"/>
  <c r="S1492"/>
  <c r="V1492" s="1"/>
  <c r="Q1494"/>
  <c r="X1251"/>
  <c r="S1487"/>
  <c r="V1487" s="1"/>
  <c r="Q1311"/>
  <c r="Q1331"/>
  <c r="S1216"/>
  <c r="V1216" s="1"/>
  <c r="S1046"/>
  <c r="V1046" s="1"/>
  <c r="X885"/>
  <c r="S1493"/>
  <c r="V1493" s="1"/>
  <c r="Q1181"/>
  <c r="Q1003"/>
  <c r="S35"/>
  <c r="V35" s="1"/>
  <c r="S251"/>
  <c r="V251" s="1"/>
  <c r="Q253"/>
  <c r="Q1497"/>
  <c r="Q885"/>
  <c r="Q1252"/>
  <c r="Q832"/>
  <c r="Q1046"/>
  <c r="Q1085"/>
  <c r="S1450"/>
  <c r="V1450" s="1"/>
  <c r="Q1451"/>
  <c r="S831"/>
  <c r="V831" s="1"/>
  <c r="Q833"/>
  <c r="X969"/>
  <c r="X1362"/>
  <c r="S1266"/>
  <c r="V1266" s="1"/>
  <c r="Q1030"/>
  <c r="Q1267"/>
  <c r="Q470"/>
  <c r="Q337"/>
  <c r="Q132"/>
  <c r="Q1161"/>
  <c r="Q902"/>
  <c r="S1362"/>
  <c r="V1362" s="1"/>
  <c r="S1160"/>
  <c r="V1160" s="1"/>
  <c r="Q469"/>
  <c r="S468"/>
  <c r="V468" s="1"/>
  <c r="Q903"/>
  <c r="S901"/>
  <c r="V901" s="1"/>
  <c r="Q1031"/>
  <c r="X730"/>
  <c r="S729"/>
  <c r="V729" s="1"/>
  <c r="Q228"/>
  <c r="X469"/>
  <c r="S891"/>
  <c r="V891" s="1"/>
  <c r="S730"/>
  <c r="V730" s="1"/>
  <c r="S607"/>
  <c r="V607" s="1"/>
  <c r="S1040"/>
  <c r="V1040" s="1"/>
  <c r="X425"/>
  <c r="S227"/>
  <c r="V227" s="1"/>
  <c r="S1287"/>
  <c r="V1287" s="1"/>
  <c r="Q731"/>
  <c r="X607"/>
  <c r="Q1287"/>
  <c r="Q1388"/>
  <c r="Q425"/>
  <c r="Q970"/>
  <c r="S425"/>
  <c r="V425" s="1"/>
  <c r="Q1042"/>
  <c r="S1161"/>
  <c r="V1161" s="1"/>
  <c r="S968"/>
  <c r="V968" s="1"/>
  <c r="X1287"/>
  <c r="Q559"/>
  <c r="S1387"/>
  <c r="V1387" s="1"/>
  <c r="S337"/>
  <c r="V337" s="1"/>
  <c r="S336"/>
  <c r="V336" s="1"/>
  <c r="Q1268"/>
  <c r="Q1162"/>
  <c r="X1042"/>
  <c r="Q1276"/>
  <c r="Q35"/>
  <c r="S218"/>
  <c r="V218" s="1"/>
  <c r="S132"/>
  <c r="V132" s="1"/>
  <c r="X35"/>
  <c r="X524"/>
  <c r="S1179"/>
  <c r="V1179" s="1"/>
  <c r="X219"/>
  <c r="S248"/>
  <c r="V248" s="1"/>
  <c r="Q768"/>
  <c r="Q1180"/>
  <c r="S219"/>
  <c r="V219" s="1"/>
  <c r="Q249"/>
  <c r="S1365"/>
  <c r="V1365" s="1"/>
  <c r="Q959"/>
  <c r="X1180"/>
  <c r="S249"/>
  <c r="V249" s="1"/>
  <c r="Q1043"/>
  <c r="S958"/>
  <c r="V958" s="1"/>
  <c r="X249"/>
  <c r="Q1365"/>
  <c r="Q133"/>
  <c r="S560"/>
  <c r="V560" s="1"/>
  <c r="Q1004"/>
  <c r="Q1489"/>
  <c r="Q1249"/>
  <c r="X1003"/>
  <c r="Q1488"/>
  <c r="S19"/>
  <c r="V19" s="1"/>
  <c r="S297"/>
  <c r="V297" s="1"/>
  <c r="Q1250"/>
  <c r="Q299"/>
  <c r="S1003"/>
  <c r="V1003" s="1"/>
  <c r="X1488"/>
  <c r="Q561"/>
  <c r="S298"/>
  <c r="V298" s="1"/>
  <c r="S1249"/>
  <c r="V1249" s="1"/>
  <c r="S561"/>
  <c r="V561" s="1"/>
  <c r="Q298"/>
  <c r="Q562"/>
  <c r="S1248"/>
  <c r="V1248" s="1"/>
  <c r="Q362"/>
  <c r="R129"/>
  <c r="Q129"/>
  <c r="Q1110"/>
  <c r="Q329"/>
  <c r="D2490" i="14"/>
  <c r="D2486"/>
  <c r="D2482"/>
  <c r="D2478"/>
  <c r="D2474"/>
  <c r="D2456"/>
  <c r="G2427"/>
  <c r="E1857"/>
  <c r="G1857"/>
  <c r="E1853"/>
  <c r="G1853"/>
  <c r="E1849"/>
  <c r="G1849"/>
  <c r="E1845"/>
  <c r="G1845"/>
  <c r="E1841"/>
  <c r="G1841"/>
  <c r="E1837"/>
  <c r="G1837"/>
  <c r="E1833"/>
  <c r="G1833"/>
  <c r="E1829"/>
  <c r="G1829"/>
  <c r="E1825"/>
  <c r="G1825"/>
  <c r="E1821"/>
  <c r="G1821"/>
  <c r="D1811"/>
  <c r="G1811"/>
  <c r="D1784"/>
  <c r="E1784"/>
  <c r="G1784"/>
  <c r="D1734"/>
  <c r="G1734"/>
  <c r="G2468"/>
  <c r="D2464"/>
  <c r="C2464" s="1"/>
  <c r="G2461"/>
  <c r="G2419"/>
  <c r="D2416"/>
  <c r="E1854"/>
  <c r="G1854"/>
  <c r="E1850"/>
  <c r="G1850"/>
  <c r="E1846"/>
  <c r="G1846"/>
  <c r="E1842"/>
  <c r="G1842"/>
  <c r="E1838"/>
  <c r="G1838"/>
  <c r="E1834"/>
  <c r="G1834"/>
  <c r="E1830"/>
  <c r="G1830"/>
  <c r="E1826"/>
  <c r="G1826"/>
  <c r="E1822"/>
  <c r="G1822"/>
  <c r="D1815"/>
  <c r="G1815"/>
  <c r="D1737"/>
  <c r="E1737"/>
  <c r="G1737"/>
  <c r="D2494"/>
  <c r="G2488"/>
  <c r="G2484"/>
  <c r="G2480"/>
  <c r="C2480" s="1"/>
  <c r="AA2480" s="1"/>
  <c r="G2476"/>
  <c r="G2472"/>
  <c r="C2472" s="1"/>
  <c r="AA2472" s="1"/>
  <c r="D2468"/>
  <c r="G2465"/>
  <c r="G2431"/>
  <c r="E1855"/>
  <c r="G1855"/>
  <c r="E1851"/>
  <c r="G1851"/>
  <c r="E1847"/>
  <c r="G1847"/>
  <c r="E1843"/>
  <c r="G1843"/>
  <c r="E1839"/>
  <c r="G1839"/>
  <c r="E1835"/>
  <c r="G1835"/>
  <c r="E1831"/>
  <c r="G1831"/>
  <c r="E1827"/>
  <c r="G1827"/>
  <c r="E1823"/>
  <c r="G1823"/>
  <c r="E1819"/>
  <c r="G1819"/>
  <c r="C1819" s="1"/>
  <c r="AA1819" s="1"/>
  <c r="D1791"/>
  <c r="G1791"/>
  <c r="D1766"/>
  <c r="G1766"/>
  <c r="D2498"/>
  <c r="G2435"/>
  <c r="D2400"/>
  <c r="E1856"/>
  <c r="G1856"/>
  <c r="E1852"/>
  <c r="G1852"/>
  <c r="E1848"/>
  <c r="G1848"/>
  <c r="E1844"/>
  <c r="G1844"/>
  <c r="E1840"/>
  <c r="G1840"/>
  <c r="E1836"/>
  <c r="G1836"/>
  <c r="E1832"/>
  <c r="G1832"/>
  <c r="E1828"/>
  <c r="G1828"/>
  <c r="E1824"/>
  <c r="G1824"/>
  <c r="E1820"/>
  <c r="G1820"/>
  <c r="D1807"/>
  <c r="G1807"/>
  <c r="D1769"/>
  <c r="E1769"/>
  <c r="G1769"/>
  <c r="G2486"/>
  <c r="G2482"/>
  <c r="G2478"/>
  <c r="G2474"/>
  <c r="G2456"/>
  <c r="D2412"/>
  <c r="D1857"/>
  <c r="D1853"/>
  <c r="D1849"/>
  <c r="D1845"/>
  <c r="D1841"/>
  <c r="D1837"/>
  <c r="D1833"/>
  <c r="D1829"/>
  <c r="D1825"/>
  <c r="D1821"/>
  <c r="E1811"/>
  <c r="D1242"/>
  <c r="D1225"/>
  <c r="D1222"/>
  <c r="G1212"/>
  <c r="D1198"/>
  <c r="G1184"/>
  <c r="D1177"/>
  <c r="G1158"/>
  <c r="D1155"/>
  <c r="E1012"/>
  <c r="D1012"/>
  <c r="E1031"/>
  <c r="D1031"/>
  <c r="E1025"/>
  <c r="G1025"/>
  <c r="E1006"/>
  <c r="G1006"/>
  <c r="E991"/>
  <c r="D991"/>
  <c r="G1658"/>
  <c r="G1642"/>
  <c r="G1626"/>
  <c r="G1591"/>
  <c r="G1587"/>
  <c r="G1583"/>
  <c r="G1579"/>
  <c r="G1575"/>
  <c r="D1574"/>
  <c r="C1574" s="1"/>
  <c r="AA1574" s="1"/>
  <c r="G1570"/>
  <c r="G1566"/>
  <c r="D1563"/>
  <c r="C1563" s="1"/>
  <c r="AA1563" s="1"/>
  <c r="G1443"/>
  <c r="G1421"/>
  <c r="G1411"/>
  <c r="G1407"/>
  <c r="G1390"/>
  <c r="G1301"/>
  <c r="G1290"/>
  <c r="G1230"/>
  <c r="G1206"/>
  <c r="E1016"/>
  <c r="D1016"/>
  <c r="E1010"/>
  <c r="D1010"/>
  <c r="G1775"/>
  <c r="D1658"/>
  <c r="D1642"/>
  <c r="D1626"/>
  <c r="G1602"/>
  <c r="D1598"/>
  <c r="G1595"/>
  <c r="C1595" s="1"/>
  <c r="D1591"/>
  <c r="D1587"/>
  <c r="D1583"/>
  <c r="D1579"/>
  <c r="D1575"/>
  <c r="G1571"/>
  <c r="D1570"/>
  <c r="G1567"/>
  <c r="C1567" s="1"/>
  <c r="AA1567" s="1"/>
  <c r="G1537"/>
  <c r="G1517"/>
  <c r="C1517" s="1"/>
  <c r="AA1517" s="1"/>
  <c r="G1501"/>
  <c r="G1447"/>
  <c r="E1443"/>
  <c r="C1443" s="1"/>
  <c r="AA1443" s="1"/>
  <c r="G1425"/>
  <c r="C1425" s="1"/>
  <c r="E1421"/>
  <c r="E1411"/>
  <c r="E1407"/>
  <c r="E1390"/>
  <c r="E1382"/>
  <c r="D1319"/>
  <c r="G1305"/>
  <c r="C1305" s="1"/>
  <c r="AA1305" s="1"/>
  <c r="D1301"/>
  <c r="C1301" s="1"/>
  <c r="AA1301" s="1"/>
  <c r="D1290"/>
  <c r="G1244"/>
  <c r="D1230"/>
  <c r="G1210"/>
  <c r="C1210" s="1"/>
  <c r="D1206"/>
  <c r="G1196"/>
  <c r="E1168"/>
  <c r="G1168"/>
  <c r="E1153"/>
  <c r="D1153"/>
  <c r="E1023"/>
  <c r="D1023"/>
  <c r="E1004"/>
  <c r="D1004"/>
  <c r="E1001"/>
  <c r="G1001"/>
  <c r="E978"/>
  <c r="G978"/>
  <c r="E957"/>
  <c r="G957"/>
  <c r="D1056"/>
  <c r="G1056"/>
  <c r="E1386"/>
  <c r="C1386" s="1"/>
  <c r="G1383"/>
  <c r="D1323"/>
  <c r="D1309"/>
  <c r="C1309" s="1"/>
  <c r="AA1309" s="1"/>
  <c r="D1260"/>
  <c r="D1248"/>
  <c r="C1248" s="1"/>
  <c r="AA1248" s="1"/>
  <c r="G1245"/>
  <c r="D1214"/>
  <c r="D1193"/>
  <c r="E1182"/>
  <c r="G1182"/>
  <c r="D1179"/>
  <c r="E1163"/>
  <c r="D1163"/>
  <c r="E987"/>
  <c r="D987"/>
  <c r="G1650"/>
  <c r="G1634"/>
  <c r="G1611"/>
  <c r="G1492"/>
  <c r="G1388"/>
  <c r="G1380"/>
  <c r="G1292"/>
  <c r="G1280"/>
  <c r="G1272"/>
  <c r="G1264"/>
  <c r="E1166"/>
  <c r="G1166"/>
  <c r="D1054"/>
  <c r="G1054"/>
  <c r="E1030"/>
  <c r="D1030"/>
  <c r="E990"/>
  <c r="G990"/>
  <c r="G1817"/>
  <c r="G1813"/>
  <c r="C1813" s="1"/>
  <c r="AA1813" s="1"/>
  <c r="G1809"/>
  <c r="C1809" s="1"/>
  <c r="AA1809" s="1"/>
  <c r="G1805"/>
  <c r="G1789"/>
  <c r="C1789" s="1"/>
  <c r="AA1789" s="1"/>
  <c r="G1753"/>
  <c r="G1721"/>
  <c r="D1650"/>
  <c r="D1634"/>
  <c r="D1618"/>
  <c r="G1615"/>
  <c r="C1615" s="1"/>
  <c r="D1611"/>
  <c r="G1529"/>
  <c r="G1509"/>
  <c r="C1509" s="1"/>
  <c r="AA1509" s="1"/>
  <c r="D1492"/>
  <c r="G1445"/>
  <c r="G1427"/>
  <c r="G1423"/>
  <c r="D1416"/>
  <c r="E1388"/>
  <c r="E1380"/>
  <c r="G1303"/>
  <c r="G1296"/>
  <c r="C1296" s="1"/>
  <c r="AA1296" s="1"/>
  <c r="D1292"/>
  <c r="G1288"/>
  <c r="C1288" s="1"/>
  <c r="AA1288" s="1"/>
  <c r="D1280"/>
  <c r="C1280" s="1"/>
  <c r="AA1280" s="1"/>
  <c r="G1277"/>
  <c r="D1272"/>
  <c r="G1269"/>
  <c r="D1264"/>
  <c r="G1261"/>
  <c r="G1257"/>
  <c r="G1250"/>
  <c r="C1250" s="1"/>
  <c r="AA1250" s="1"/>
  <c r="G1242"/>
  <c r="G1204"/>
  <c r="D1201"/>
  <c r="G1198"/>
  <c r="D1194"/>
  <c r="C1194" s="1"/>
  <c r="D1187"/>
  <c r="E1176"/>
  <c r="D1176"/>
  <c r="E1161"/>
  <c r="D1161"/>
  <c r="E1015"/>
  <c r="D1015"/>
  <c r="G1012"/>
  <c r="G868"/>
  <c r="G852"/>
  <c r="G834"/>
  <c r="G827"/>
  <c r="G787"/>
  <c r="G769"/>
  <c r="G702"/>
  <c r="G693"/>
  <c r="G684"/>
  <c r="E667"/>
  <c r="E631"/>
  <c r="D893"/>
  <c r="G886"/>
  <c r="D879"/>
  <c r="D868"/>
  <c r="D852"/>
  <c r="D834"/>
  <c r="G831"/>
  <c r="D827"/>
  <c r="D820"/>
  <c r="D794"/>
  <c r="D791"/>
  <c r="D787"/>
  <c r="D784"/>
  <c r="D769"/>
  <c r="D752"/>
  <c r="D702"/>
  <c r="D693"/>
  <c r="C693" s="1"/>
  <c r="D684"/>
  <c r="D667"/>
  <c r="C667" s="1"/>
  <c r="E645"/>
  <c r="G633"/>
  <c r="G632"/>
  <c r="D631"/>
  <c r="D618"/>
  <c r="D607"/>
  <c r="D603"/>
  <c r="D599"/>
  <c r="D595"/>
  <c r="D430"/>
  <c r="E420"/>
  <c r="E409"/>
  <c r="E401"/>
  <c r="E393"/>
  <c r="G378"/>
  <c r="G370"/>
  <c r="G362"/>
  <c r="E273"/>
  <c r="E270"/>
  <c r="G265"/>
  <c r="G256"/>
  <c r="E176"/>
  <c r="E172"/>
  <c r="E168"/>
  <c r="E164"/>
  <c r="D142"/>
  <c r="C142" s="1"/>
  <c r="E139"/>
  <c r="D66"/>
  <c r="D62"/>
  <c r="D58"/>
  <c r="D54"/>
  <c r="D50"/>
  <c r="G1060"/>
  <c r="D1032"/>
  <c r="D1028"/>
  <c r="C1028" s="1"/>
  <c r="G1017"/>
  <c r="D1002"/>
  <c r="C1002" s="1"/>
  <c r="G982"/>
  <c r="D979"/>
  <c r="D952"/>
  <c r="C952" s="1"/>
  <c r="D944"/>
  <c r="D936"/>
  <c r="D903"/>
  <c r="G894"/>
  <c r="D887"/>
  <c r="G873"/>
  <c r="G860"/>
  <c r="G843"/>
  <c r="D842"/>
  <c r="G839"/>
  <c r="D836"/>
  <c r="D795"/>
  <c r="D774"/>
  <c r="D760"/>
  <c r="G757"/>
  <c r="D753"/>
  <c r="D733"/>
  <c r="D729"/>
  <c r="D725"/>
  <c r="G717"/>
  <c r="D716"/>
  <c r="G713"/>
  <c r="G704"/>
  <c r="C704" s="1"/>
  <c r="G695"/>
  <c r="G686"/>
  <c r="D671"/>
  <c r="C671" s="1"/>
  <c r="D655"/>
  <c r="E637"/>
  <c r="G634"/>
  <c r="D608"/>
  <c r="D604"/>
  <c r="D600"/>
  <c r="D596"/>
  <c r="E550"/>
  <c r="D538"/>
  <c r="E506"/>
  <c r="D482"/>
  <c r="D472"/>
  <c r="G434"/>
  <c r="G431"/>
  <c r="G410"/>
  <c r="G402"/>
  <c r="G394"/>
  <c r="E383"/>
  <c r="E379"/>
  <c r="C379" s="1"/>
  <c r="AA379" s="1"/>
  <c r="E371"/>
  <c r="E363"/>
  <c r="C363" s="1"/>
  <c r="AA363" s="1"/>
  <c r="G267"/>
  <c r="E266"/>
  <c r="E173"/>
  <c r="E169"/>
  <c r="E165"/>
  <c r="G1018"/>
  <c r="C1018" s="1"/>
  <c r="G999"/>
  <c r="C999" s="1"/>
  <c r="AA999" s="1"/>
  <c r="G983"/>
  <c r="C983" s="1"/>
  <c r="AA983" s="1"/>
  <c r="G967"/>
  <c r="D891"/>
  <c r="D873"/>
  <c r="C873" s="1"/>
  <c r="AA873" s="1"/>
  <c r="D843"/>
  <c r="G718"/>
  <c r="G708"/>
  <c r="G687"/>
  <c r="E675"/>
  <c r="E659"/>
  <c r="G775"/>
  <c r="G761"/>
  <c r="D718"/>
  <c r="D708"/>
  <c r="G705"/>
  <c r="D696"/>
  <c r="D687"/>
  <c r="D675"/>
  <c r="D659"/>
  <c r="D629"/>
  <c r="D616"/>
  <c r="D609"/>
  <c r="D605"/>
  <c r="D601"/>
  <c r="D597"/>
  <c r="D593"/>
  <c r="D559"/>
  <c r="G556"/>
  <c r="C556" s="1"/>
  <c r="D551"/>
  <c r="D547"/>
  <c r="E544"/>
  <c r="E540"/>
  <c r="E507"/>
  <c r="G476"/>
  <c r="D466"/>
  <c r="C466" s="1"/>
  <c r="AA466" s="1"/>
  <c r="G435"/>
  <c r="G411"/>
  <c r="E403"/>
  <c r="C403" s="1"/>
  <c r="AA403" s="1"/>
  <c r="E395"/>
  <c r="G388"/>
  <c r="G373"/>
  <c r="G365"/>
  <c r="E254"/>
  <c r="E174"/>
  <c r="E170"/>
  <c r="E166"/>
  <c r="E137"/>
  <c r="E129"/>
  <c r="G954"/>
  <c r="G950"/>
  <c r="G946"/>
  <c r="G942"/>
  <c r="G938"/>
  <c r="G818"/>
  <c r="G731"/>
  <c r="G710"/>
  <c r="G700"/>
  <c r="G679"/>
  <c r="E663"/>
  <c r="E548"/>
  <c r="G480"/>
  <c r="G442"/>
  <c r="G412"/>
  <c r="E130"/>
  <c r="D971"/>
  <c r="D954"/>
  <c r="D950"/>
  <c r="D946"/>
  <c r="D942"/>
  <c r="D938"/>
  <c r="D885"/>
  <c r="G878"/>
  <c r="G851"/>
  <c r="D830"/>
  <c r="G826"/>
  <c r="G819"/>
  <c r="C819" s="1"/>
  <c r="D818"/>
  <c r="D803"/>
  <c r="G783"/>
  <c r="D768"/>
  <c r="G755"/>
  <c r="C755" s="1"/>
  <c r="AA755" s="1"/>
  <c r="G751"/>
  <c r="D731"/>
  <c r="D710"/>
  <c r="C710" s="1"/>
  <c r="G701"/>
  <c r="D700"/>
  <c r="G697"/>
  <c r="G692"/>
  <c r="G683"/>
  <c r="C683" s="1"/>
  <c r="D679"/>
  <c r="C679" s="1"/>
  <c r="AA679" s="1"/>
  <c r="D663"/>
  <c r="C663" s="1"/>
  <c r="G630"/>
  <c r="D617"/>
  <c r="D610"/>
  <c r="D606"/>
  <c r="D602"/>
  <c r="D598"/>
  <c r="D594"/>
  <c r="D560"/>
  <c r="D552"/>
  <c r="D548"/>
  <c r="D480"/>
  <c r="G470"/>
  <c r="G461"/>
  <c r="D448"/>
  <c r="D442"/>
  <c r="C442" s="1"/>
  <c r="D436"/>
  <c r="G419"/>
  <c r="G416"/>
  <c r="C416" s="1"/>
  <c r="AA416" s="1"/>
  <c r="E412"/>
  <c r="G405"/>
  <c r="C405" s="1"/>
  <c r="E389"/>
  <c r="E377"/>
  <c r="E369"/>
  <c r="E361"/>
  <c r="G264"/>
  <c r="E175"/>
  <c r="E171"/>
  <c r="E167"/>
  <c r="D138"/>
  <c r="D130"/>
  <c r="D116"/>
  <c r="E65"/>
  <c r="E61"/>
  <c r="E57"/>
  <c r="E53"/>
  <c r="E49"/>
  <c r="S2489"/>
  <c r="U2489" s="1"/>
  <c r="R2489"/>
  <c r="S2453"/>
  <c r="R2453"/>
  <c r="S2452"/>
  <c r="R2452"/>
  <c r="S2237"/>
  <c r="U2237" s="1"/>
  <c r="R2237"/>
  <c r="S2486"/>
  <c r="R2486"/>
  <c r="S2482"/>
  <c r="R2482"/>
  <c r="S2478"/>
  <c r="R2478"/>
  <c r="S2474"/>
  <c r="R2474"/>
  <c r="S2470"/>
  <c r="U2470" s="1"/>
  <c r="R2470"/>
  <c r="S2466"/>
  <c r="U2466" s="1"/>
  <c r="R2466"/>
  <c r="S2462"/>
  <c r="U2462" s="1"/>
  <c r="R2462"/>
  <c r="S2458"/>
  <c r="U2458" s="1"/>
  <c r="R2458"/>
  <c r="S2454"/>
  <c r="U2454" s="1"/>
  <c r="R2454"/>
  <c r="S2391"/>
  <c r="R2391"/>
  <c r="S1618"/>
  <c r="R1618"/>
  <c r="S2500"/>
  <c r="R2500"/>
  <c r="S2475"/>
  <c r="U2475" s="1"/>
  <c r="R2475"/>
  <c r="S2455"/>
  <c r="U2455" s="1"/>
  <c r="R2455"/>
  <c r="S2398"/>
  <c r="U2398" s="1"/>
  <c r="R2398"/>
  <c r="S2379"/>
  <c r="U2379" s="1"/>
  <c r="R2379"/>
  <c r="S2373"/>
  <c r="U2373" s="1"/>
  <c r="R2373"/>
  <c r="S2368"/>
  <c r="R2368"/>
  <c r="S2363"/>
  <c r="U2363" s="1"/>
  <c r="R2363"/>
  <c r="S2360"/>
  <c r="R2360"/>
  <c r="S2353"/>
  <c r="R2353"/>
  <c r="S2348"/>
  <c r="R2348"/>
  <c r="S2341"/>
  <c r="U2341" s="1"/>
  <c r="R2341"/>
  <c r="S2334"/>
  <c r="R2334"/>
  <c r="S2328"/>
  <c r="R2328"/>
  <c r="S2323"/>
  <c r="R2323"/>
  <c r="S2318"/>
  <c r="R2318"/>
  <c r="S2312"/>
  <c r="R2312"/>
  <c r="S2304"/>
  <c r="R2304"/>
  <c r="S2298"/>
  <c r="R2298"/>
  <c r="S2291"/>
  <c r="R2291"/>
  <c r="S2284"/>
  <c r="R2284"/>
  <c r="S2280"/>
  <c r="R2280"/>
  <c r="S2274"/>
  <c r="R2274"/>
  <c r="S2270"/>
  <c r="R2270"/>
  <c r="S2269"/>
  <c r="U2269" s="1"/>
  <c r="R2269"/>
  <c r="S2265"/>
  <c r="R2265"/>
  <c r="S2262"/>
  <c r="R2262"/>
  <c r="S2258"/>
  <c r="R2258"/>
  <c r="S2255"/>
  <c r="U2255" s="1"/>
  <c r="R2255"/>
  <c r="S2252"/>
  <c r="R2252"/>
  <c r="S2249"/>
  <c r="R2249"/>
  <c r="S2247"/>
  <c r="U2247" s="1"/>
  <c r="R2247"/>
  <c r="S2245"/>
  <c r="U2245" s="1"/>
  <c r="R2245"/>
  <c r="S2242"/>
  <c r="R2242"/>
  <c r="S2236"/>
  <c r="R2236"/>
  <c r="D2469"/>
  <c r="D2465"/>
  <c r="D2461"/>
  <c r="C2461" s="1"/>
  <c r="AA2461" s="1"/>
  <c r="D2457"/>
  <c r="G2453"/>
  <c r="G2452"/>
  <c r="G2448"/>
  <c r="G2444"/>
  <c r="D2443"/>
  <c r="D2439"/>
  <c r="C2439" s="1"/>
  <c r="D2435"/>
  <c r="D2431"/>
  <c r="D2427"/>
  <c r="C2427" s="1"/>
  <c r="D2423"/>
  <c r="C2423" s="1"/>
  <c r="D2419"/>
  <c r="S2394"/>
  <c r="R2394"/>
  <c r="S2386"/>
  <c r="R2386"/>
  <c r="S2496"/>
  <c r="R2496"/>
  <c r="S2483"/>
  <c r="U2483" s="1"/>
  <c r="R2483"/>
  <c r="S2463"/>
  <c r="U2463" s="1"/>
  <c r="R2463"/>
  <c r="S2414"/>
  <c r="U2414" s="1"/>
  <c r="R2414"/>
  <c r="S2381"/>
  <c r="U2381" s="1"/>
  <c r="R2381"/>
  <c r="S2375"/>
  <c r="U2375" s="1"/>
  <c r="R2375"/>
  <c r="S2369"/>
  <c r="R2369"/>
  <c r="S2361"/>
  <c r="R2361"/>
  <c r="S2355"/>
  <c r="R2355"/>
  <c r="S2349"/>
  <c r="U2349" s="1"/>
  <c r="R2349"/>
  <c r="S2343"/>
  <c r="U2343" s="1"/>
  <c r="R2343"/>
  <c r="S2336"/>
  <c r="R2336"/>
  <c r="S2331"/>
  <c r="R2331"/>
  <c r="S2325"/>
  <c r="U2325" s="1"/>
  <c r="R2325"/>
  <c r="S2319"/>
  <c r="U2319" s="1"/>
  <c r="R2319"/>
  <c r="S2310"/>
  <c r="U2310" s="1"/>
  <c r="R2310"/>
  <c r="S2303"/>
  <c r="U2303" s="1"/>
  <c r="R2303"/>
  <c r="S2296"/>
  <c r="R2296"/>
  <c r="S2289"/>
  <c r="R2289"/>
  <c r="S2282"/>
  <c r="R2282"/>
  <c r="S2278"/>
  <c r="U2278" s="1"/>
  <c r="R2278"/>
  <c r="S2272"/>
  <c r="R2272"/>
  <c r="S2268"/>
  <c r="R2268"/>
  <c r="S2263"/>
  <c r="U2263" s="1"/>
  <c r="R2263"/>
  <c r="S2260"/>
  <c r="R2260"/>
  <c r="S2257"/>
  <c r="R2257"/>
  <c r="S2254"/>
  <c r="R2254"/>
  <c r="S2251"/>
  <c r="R2251"/>
  <c r="S2246"/>
  <c r="R2246"/>
  <c r="S2243"/>
  <c r="R2243"/>
  <c r="S2240"/>
  <c r="R2240"/>
  <c r="S2503"/>
  <c r="U2503" s="1"/>
  <c r="R2503"/>
  <c r="G2502"/>
  <c r="S2499"/>
  <c r="U2499" s="1"/>
  <c r="R2499"/>
  <c r="G2498"/>
  <c r="S2495"/>
  <c r="U2495" s="1"/>
  <c r="R2495"/>
  <c r="G2494"/>
  <c r="S2491"/>
  <c r="U2491" s="1"/>
  <c r="R2491"/>
  <c r="G2490"/>
  <c r="D2453"/>
  <c r="D2452"/>
  <c r="S2450"/>
  <c r="U2450" s="1"/>
  <c r="R2450"/>
  <c r="G2449"/>
  <c r="D2448"/>
  <c r="C2448" s="1"/>
  <c r="AA2448" s="1"/>
  <c r="S2446"/>
  <c r="U2446" s="1"/>
  <c r="R2446"/>
  <c r="G2445"/>
  <c r="C2445" s="1"/>
  <c r="AA2445" s="1"/>
  <c r="D2444"/>
  <c r="S2441"/>
  <c r="U2441" s="1"/>
  <c r="R2441"/>
  <c r="G2440"/>
  <c r="S2437"/>
  <c r="U2437" s="1"/>
  <c r="R2437"/>
  <c r="G2436"/>
  <c r="S2433"/>
  <c r="U2433" s="1"/>
  <c r="R2433"/>
  <c r="G2432"/>
  <c r="S2429"/>
  <c r="U2429" s="1"/>
  <c r="R2429"/>
  <c r="G2428"/>
  <c r="S2425"/>
  <c r="U2425" s="1"/>
  <c r="R2425"/>
  <c r="G2424"/>
  <c r="S2421"/>
  <c r="U2421" s="1"/>
  <c r="R2421"/>
  <c r="G2420"/>
  <c r="S2417"/>
  <c r="U2417" s="1"/>
  <c r="R2417"/>
  <c r="G2416"/>
  <c r="S2413"/>
  <c r="U2413" s="1"/>
  <c r="R2413"/>
  <c r="G2412"/>
  <c r="S2409"/>
  <c r="U2409" s="1"/>
  <c r="R2409"/>
  <c r="G2408"/>
  <c r="C2408" s="1"/>
  <c r="S2405"/>
  <c r="U2405" s="1"/>
  <c r="R2405"/>
  <c r="G2404"/>
  <c r="S2401"/>
  <c r="U2401" s="1"/>
  <c r="R2401"/>
  <c r="G2400"/>
  <c r="S2397"/>
  <c r="U2397" s="1"/>
  <c r="R2397"/>
  <c r="S2389"/>
  <c r="R2389"/>
  <c r="S1619"/>
  <c r="R1619"/>
  <c r="S2479"/>
  <c r="U2479" s="1"/>
  <c r="R2479"/>
  <c r="S2467"/>
  <c r="U2467" s="1"/>
  <c r="R2467"/>
  <c r="S2410"/>
  <c r="U2410" s="1"/>
  <c r="R2410"/>
  <c r="S2383"/>
  <c r="U2383" s="1"/>
  <c r="R2383"/>
  <c r="S2377"/>
  <c r="R2377"/>
  <c r="S2371"/>
  <c r="R2371"/>
  <c r="S2366"/>
  <c r="U2366" s="1"/>
  <c r="R2366"/>
  <c r="S2359"/>
  <c r="U2359" s="1"/>
  <c r="R2359"/>
  <c r="S2351"/>
  <c r="U2351" s="1"/>
  <c r="R2351"/>
  <c r="S2346"/>
  <c r="R2346"/>
  <c r="S2339"/>
  <c r="R2339"/>
  <c r="S2332"/>
  <c r="R2332"/>
  <c r="S2326"/>
  <c r="R2326"/>
  <c r="S2316"/>
  <c r="R2316"/>
  <c r="S2309"/>
  <c r="U2309" s="1"/>
  <c r="R2309"/>
  <c r="S2302"/>
  <c r="R2302"/>
  <c r="S2294"/>
  <c r="U2294" s="1"/>
  <c r="R2294"/>
  <c r="S2288"/>
  <c r="R2288"/>
  <c r="S2281"/>
  <c r="R2281"/>
  <c r="S2266"/>
  <c r="R2266"/>
  <c r="S2231"/>
  <c r="U2231" s="1"/>
  <c r="R2231"/>
  <c r="S2228"/>
  <c r="R2228"/>
  <c r="S2225"/>
  <c r="R2225"/>
  <c r="S2222"/>
  <c r="R2222"/>
  <c r="S2219"/>
  <c r="R2219"/>
  <c r="S2216"/>
  <c r="R2216"/>
  <c r="S2213"/>
  <c r="U2213" s="1"/>
  <c r="R2213"/>
  <c r="S2208"/>
  <c r="R2208"/>
  <c r="S2205"/>
  <c r="U2205" s="1"/>
  <c r="R2205"/>
  <c r="S2202"/>
  <c r="R2202"/>
  <c r="S2199"/>
  <c r="U2199" s="1"/>
  <c r="R2199"/>
  <c r="S2196"/>
  <c r="R2196"/>
  <c r="S2193"/>
  <c r="R2193"/>
  <c r="S2190"/>
  <c r="R2190"/>
  <c r="S2185"/>
  <c r="U2185" s="1"/>
  <c r="R2185"/>
  <c r="S2182"/>
  <c r="R2182"/>
  <c r="S2179"/>
  <c r="U2179" s="1"/>
  <c r="R2179"/>
  <c r="S2176"/>
  <c r="R2176"/>
  <c r="S2173"/>
  <c r="U2173" s="1"/>
  <c r="R2173"/>
  <c r="S2170"/>
  <c r="R2170"/>
  <c r="S2167"/>
  <c r="U2167" s="1"/>
  <c r="R2167"/>
  <c r="S2164"/>
  <c r="R2164"/>
  <c r="S2161"/>
  <c r="U2161" s="1"/>
  <c r="R2161"/>
  <c r="S2158"/>
  <c r="R2158"/>
  <c r="S2155"/>
  <c r="U2155" s="1"/>
  <c r="R2155"/>
  <c r="S2152"/>
  <c r="R2152"/>
  <c r="S2149"/>
  <c r="U2149" s="1"/>
  <c r="R2149"/>
  <c r="S2148"/>
  <c r="R2148"/>
  <c r="S2147"/>
  <c r="U2147" s="1"/>
  <c r="R2147"/>
  <c r="S2146"/>
  <c r="R2146"/>
  <c r="S2145"/>
  <c r="U2145" s="1"/>
  <c r="R2145"/>
  <c r="S2144"/>
  <c r="R2144"/>
  <c r="S2143"/>
  <c r="U2143" s="1"/>
  <c r="R2143"/>
  <c r="S2142"/>
  <c r="R2142"/>
  <c r="S2141"/>
  <c r="U2141" s="1"/>
  <c r="R2141"/>
  <c r="S2140"/>
  <c r="R2140"/>
  <c r="S2139"/>
  <c r="U2139" s="1"/>
  <c r="R2139"/>
  <c r="S2138"/>
  <c r="R2138"/>
  <c r="S2137"/>
  <c r="U2137" s="1"/>
  <c r="R2137"/>
  <c r="S2136"/>
  <c r="R2136"/>
  <c r="S2135"/>
  <c r="R2135"/>
  <c r="S2134"/>
  <c r="R2134"/>
  <c r="S2133"/>
  <c r="U2133" s="1"/>
  <c r="R2133"/>
  <c r="S2132"/>
  <c r="U2132" s="1"/>
  <c r="R2132"/>
  <c r="S2131"/>
  <c r="U2131" s="1"/>
  <c r="R2131"/>
  <c r="S2130"/>
  <c r="R2130"/>
  <c r="S2129"/>
  <c r="U2129" s="1"/>
  <c r="R2129"/>
  <c r="S2128"/>
  <c r="R2128"/>
  <c r="S2127"/>
  <c r="R2127"/>
  <c r="S2126"/>
  <c r="R2126"/>
  <c r="S2123"/>
  <c r="U2123" s="1"/>
  <c r="R2123"/>
  <c r="S2122"/>
  <c r="R2122"/>
  <c r="S2121"/>
  <c r="U2121" s="1"/>
  <c r="R2121"/>
  <c r="S2120"/>
  <c r="R2120"/>
  <c r="S2119"/>
  <c r="R2119"/>
  <c r="S2118"/>
  <c r="R2118"/>
  <c r="S2117"/>
  <c r="U2117" s="1"/>
  <c r="R2117"/>
  <c r="S2116"/>
  <c r="U2116" s="1"/>
  <c r="R2116"/>
  <c r="S2115"/>
  <c r="U2115" s="1"/>
  <c r="R2115"/>
  <c r="S2114"/>
  <c r="R2114"/>
  <c r="S2113"/>
  <c r="U2113" s="1"/>
  <c r="R2113"/>
  <c r="S2112"/>
  <c r="R2112"/>
  <c r="S2111"/>
  <c r="R2111"/>
  <c r="S2110"/>
  <c r="R2110"/>
  <c r="S2109"/>
  <c r="U2109" s="1"/>
  <c r="R2109"/>
  <c r="S2108"/>
  <c r="U2108" s="1"/>
  <c r="R2108"/>
  <c r="S2107"/>
  <c r="U2107" s="1"/>
  <c r="R2107"/>
  <c r="S2106"/>
  <c r="R2106"/>
  <c r="S2105"/>
  <c r="R2105"/>
  <c r="S2104"/>
  <c r="R2104"/>
  <c r="S2103"/>
  <c r="R2103"/>
  <c r="S2102"/>
  <c r="R2102"/>
  <c r="S2101"/>
  <c r="R2101"/>
  <c r="S2100"/>
  <c r="R2100"/>
  <c r="S2099"/>
  <c r="R2099"/>
  <c r="S2098"/>
  <c r="R2098"/>
  <c r="S2097"/>
  <c r="R2097"/>
  <c r="S2096"/>
  <c r="R2096"/>
  <c r="S2095"/>
  <c r="R2095"/>
  <c r="S2094"/>
  <c r="R2094"/>
  <c r="S2093"/>
  <c r="R2093"/>
  <c r="S2092"/>
  <c r="R2092"/>
  <c r="S2091"/>
  <c r="R2091"/>
  <c r="S2090"/>
  <c r="R2090"/>
  <c r="S2089"/>
  <c r="R2089"/>
  <c r="S2088"/>
  <c r="R2088"/>
  <c r="S2087"/>
  <c r="R2087"/>
  <c r="S2086"/>
  <c r="R2086"/>
  <c r="S2085"/>
  <c r="R2085"/>
  <c r="S2084"/>
  <c r="R2084"/>
  <c r="S2083"/>
  <c r="R2083"/>
  <c r="S2082"/>
  <c r="R2082"/>
  <c r="S2081"/>
  <c r="R2081"/>
  <c r="S2080"/>
  <c r="R2080"/>
  <c r="S2079"/>
  <c r="R2079"/>
  <c r="S2078"/>
  <c r="R2078"/>
  <c r="S2077"/>
  <c r="R2077"/>
  <c r="S2076"/>
  <c r="R2076"/>
  <c r="S2075"/>
  <c r="R2075"/>
  <c r="S2074"/>
  <c r="R2074"/>
  <c r="S2073"/>
  <c r="R2073"/>
  <c r="S2072"/>
  <c r="R2072"/>
  <c r="S2071"/>
  <c r="R2071"/>
  <c r="S2070"/>
  <c r="R2070"/>
  <c r="S2069"/>
  <c r="R2069"/>
  <c r="S2068"/>
  <c r="R2068"/>
  <c r="S2067"/>
  <c r="R2067"/>
  <c r="S2066"/>
  <c r="R2066"/>
  <c r="S2065"/>
  <c r="R2065"/>
  <c r="S2064"/>
  <c r="R2064"/>
  <c r="S2063"/>
  <c r="R2063"/>
  <c r="S2062"/>
  <c r="R2062"/>
  <c r="S2061"/>
  <c r="R2061"/>
  <c r="S2060"/>
  <c r="R2060"/>
  <c r="S2059"/>
  <c r="R2059"/>
  <c r="S2058"/>
  <c r="R2058"/>
  <c r="S2057"/>
  <c r="R2057"/>
  <c r="S2056"/>
  <c r="R2056"/>
  <c r="S2055"/>
  <c r="R2055"/>
  <c r="S2054"/>
  <c r="R2054"/>
  <c r="S2053"/>
  <c r="R2053"/>
  <c r="S2052"/>
  <c r="R2052"/>
  <c r="S2051"/>
  <c r="R2051"/>
  <c r="S2050"/>
  <c r="R2050"/>
  <c r="S2049"/>
  <c r="R2049"/>
  <c r="S2048"/>
  <c r="R2048"/>
  <c r="S2047"/>
  <c r="R2047"/>
  <c r="S2046"/>
  <c r="R2046"/>
  <c r="S2045"/>
  <c r="R2045"/>
  <c r="S2044"/>
  <c r="R2044"/>
  <c r="S2043"/>
  <c r="R2043"/>
  <c r="S2042"/>
  <c r="R2042"/>
  <c r="S2041"/>
  <c r="R2041"/>
  <c r="S2040"/>
  <c r="R2040"/>
  <c r="S2039"/>
  <c r="R2039"/>
  <c r="S2038"/>
  <c r="R2038"/>
  <c r="S2037"/>
  <c r="R2037"/>
  <c r="S2036"/>
  <c r="R2036"/>
  <c r="S2035"/>
  <c r="R2035"/>
  <c r="S2034"/>
  <c r="R2034"/>
  <c r="S2033"/>
  <c r="R2033"/>
  <c r="S2032"/>
  <c r="R2032"/>
  <c r="S2031"/>
  <c r="R2031"/>
  <c r="S2030"/>
  <c r="R2030"/>
  <c r="S2029"/>
  <c r="R2029"/>
  <c r="S2028"/>
  <c r="R2028"/>
  <c r="S2027"/>
  <c r="R2027"/>
  <c r="S2026"/>
  <c r="R2026"/>
  <c r="S2025"/>
  <c r="R2025"/>
  <c r="S2024"/>
  <c r="R2024"/>
  <c r="S2023"/>
  <c r="R2023"/>
  <c r="S2022"/>
  <c r="R2022"/>
  <c r="S2021"/>
  <c r="R2021"/>
  <c r="S2020"/>
  <c r="R2020"/>
  <c r="S2019"/>
  <c r="R2019"/>
  <c r="S2018"/>
  <c r="R2018"/>
  <c r="S2017"/>
  <c r="R2017"/>
  <c r="S2016"/>
  <c r="R2016"/>
  <c r="S2015"/>
  <c r="R2015"/>
  <c r="S2014"/>
  <c r="R2014"/>
  <c r="S2013"/>
  <c r="R2013"/>
  <c r="S2012"/>
  <c r="R2012"/>
  <c r="S2011"/>
  <c r="R2011"/>
  <c r="S2010"/>
  <c r="R2010"/>
  <c r="S2009"/>
  <c r="R2009"/>
  <c r="S2008"/>
  <c r="R2008"/>
  <c r="S2007"/>
  <c r="R2007"/>
  <c r="S2006"/>
  <c r="R2006"/>
  <c r="S2005"/>
  <c r="R2005"/>
  <c r="S2004"/>
  <c r="R2004"/>
  <c r="S2003"/>
  <c r="R2003"/>
  <c r="S2002"/>
  <c r="R2002"/>
  <c r="S2001"/>
  <c r="R2001"/>
  <c r="S2000"/>
  <c r="R2000"/>
  <c r="S1999"/>
  <c r="R1999"/>
  <c r="S1998"/>
  <c r="R1998"/>
  <c r="S1997"/>
  <c r="R1997"/>
  <c r="S1996"/>
  <c r="R1996"/>
  <c r="S1995"/>
  <c r="R1995"/>
  <c r="S1994"/>
  <c r="R1994"/>
  <c r="S1993"/>
  <c r="R1993"/>
  <c r="S1992"/>
  <c r="R1992"/>
  <c r="S1991"/>
  <c r="R1991"/>
  <c r="S1990"/>
  <c r="R1990"/>
  <c r="S1989"/>
  <c r="R1989"/>
  <c r="S1988"/>
  <c r="R1988"/>
  <c r="S1987"/>
  <c r="R1987"/>
  <c r="S1986"/>
  <c r="R1986"/>
  <c r="S1985"/>
  <c r="R1985"/>
  <c r="S1984"/>
  <c r="R1984"/>
  <c r="S1983"/>
  <c r="R1983"/>
  <c r="S1982"/>
  <c r="R1982"/>
  <c r="S1981"/>
  <c r="R1981"/>
  <c r="S1980"/>
  <c r="R1980"/>
  <c r="S1979"/>
  <c r="R1979"/>
  <c r="S1978"/>
  <c r="R1978"/>
  <c r="S1977"/>
  <c r="R1977"/>
  <c r="S1976"/>
  <c r="R1976"/>
  <c r="S1975"/>
  <c r="R1975"/>
  <c r="S1974"/>
  <c r="R1974"/>
  <c r="S1973"/>
  <c r="R1973"/>
  <c r="S1972"/>
  <c r="R1972"/>
  <c r="S1971"/>
  <c r="R1971"/>
  <c r="S1970"/>
  <c r="R1970"/>
  <c r="S1969"/>
  <c r="R1969"/>
  <c r="S1968"/>
  <c r="R1968"/>
  <c r="S1967"/>
  <c r="R1967"/>
  <c r="S1966"/>
  <c r="R1966"/>
  <c r="S1965"/>
  <c r="R1965"/>
  <c r="S1964"/>
  <c r="R1964"/>
  <c r="S1963"/>
  <c r="R1963"/>
  <c r="S1962"/>
  <c r="R1962"/>
  <c r="S1961"/>
  <c r="R1961"/>
  <c r="S1960"/>
  <c r="R1960"/>
  <c r="S1959"/>
  <c r="R1959"/>
  <c r="S1958"/>
  <c r="R1958"/>
  <c r="S1957"/>
  <c r="R1957"/>
  <c r="S1956"/>
  <c r="R1956"/>
  <c r="S1955"/>
  <c r="R1955"/>
  <c r="S1954"/>
  <c r="R1954"/>
  <c r="S1953"/>
  <c r="R1953"/>
  <c r="S1952"/>
  <c r="R1952"/>
  <c r="S1951"/>
  <c r="R1951"/>
  <c r="S1950"/>
  <c r="R1950"/>
  <c r="S1949"/>
  <c r="R1949"/>
  <c r="S1948"/>
  <c r="R1948"/>
  <c r="S1947"/>
  <c r="R1947"/>
  <c r="S1946"/>
  <c r="R1946"/>
  <c r="S1945"/>
  <c r="R1945"/>
  <c r="S1944"/>
  <c r="R1944"/>
  <c r="S1943"/>
  <c r="R1943"/>
  <c r="S1942"/>
  <c r="R1942"/>
  <c r="S1941"/>
  <c r="R1941"/>
  <c r="S1940"/>
  <c r="R1940"/>
  <c r="S1939"/>
  <c r="R1939"/>
  <c r="S1938"/>
  <c r="R1938"/>
  <c r="S1937"/>
  <c r="R1937"/>
  <c r="S1936"/>
  <c r="R1936"/>
  <c r="S1935"/>
  <c r="R1935"/>
  <c r="S1934"/>
  <c r="R1934"/>
  <c r="S1933"/>
  <c r="R1933"/>
  <c r="S1932"/>
  <c r="R1932"/>
  <c r="S1931"/>
  <c r="R1931"/>
  <c r="S1930"/>
  <c r="R1930"/>
  <c r="S1929"/>
  <c r="R1929"/>
  <c r="S1928"/>
  <c r="R1928"/>
  <c r="S1927"/>
  <c r="R1927"/>
  <c r="S1926"/>
  <c r="R1926"/>
  <c r="S1925"/>
  <c r="R1925"/>
  <c r="S1924"/>
  <c r="R1924"/>
  <c r="S1923"/>
  <c r="R1923"/>
  <c r="S1922"/>
  <c r="R1922"/>
  <c r="S1921"/>
  <c r="R1921"/>
  <c r="S2384"/>
  <c r="R2384"/>
  <c r="S2378"/>
  <c r="U2378" s="1"/>
  <c r="R2378"/>
  <c r="S2372"/>
  <c r="R2372"/>
  <c r="S2365"/>
  <c r="U2365" s="1"/>
  <c r="R2365"/>
  <c r="S2356"/>
  <c r="R2356"/>
  <c r="S2350"/>
  <c r="U2350" s="1"/>
  <c r="R2350"/>
  <c r="S2344"/>
  <c r="R2344"/>
  <c r="S2338"/>
  <c r="R2338"/>
  <c r="S2329"/>
  <c r="R2329"/>
  <c r="S2321"/>
  <c r="R2321"/>
  <c r="S2313"/>
  <c r="R2313"/>
  <c r="S2306"/>
  <c r="R2306"/>
  <c r="S2299"/>
  <c r="R2299"/>
  <c r="S2292"/>
  <c r="R2292"/>
  <c r="S2285"/>
  <c r="U2285" s="1"/>
  <c r="R2285"/>
  <c r="S2276"/>
  <c r="R2276"/>
  <c r="S2239"/>
  <c r="U2239" s="1"/>
  <c r="R2239"/>
  <c r="S2232"/>
  <c r="R2232"/>
  <c r="S2229"/>
  <c r="U2229" s="1"/>
  <c r="R2229"/>
  <c r="S2226"/>
  <c r="R2226"/>
  <c r="S2223"/>
  <c r="U2223" s="1"/>
  <c r="R2223"/>
  <c r="S2220"/>
  <c r="R2220"/>
  <c r="S2217"/>
  <c r="R2217"/>
  <c r="S2214"/>
  <c r="R2214"/>
  <c r="S2212"/>
  <c r="R2212"/>
  <c r="S2210"/>
  <c r="R2210"/>
  <c r="S2207"/>
  <c r="U2207" s="1"/>
  <c r="R2207"/>
  <c r="S2204"/>
  <c r="R2204"/>
  <c r="S2201"/>
  <c r="R2201"/>
  <c r="S2198"/>
  <c r="R2198"/>
  <c r="S2195"/>
  <c r="R2195"/>
  <c r="S2192"/>
  <c r="R2192"/>
  <c r="S2189"/>
  <c r="U2189" s="1"/>
  <c r="R2189"/>
  <c r="S2187"/>
  <c r="R2187"/>
  <c r="S2183"/>
  <c r="U2183" s="1"/>
  <c r="R2183"/>
  <c r="S2181"/>
  <c r="U2181" s="1"/>
  <c r="R2181"/>
  <c r="S2178"/>
  <c r="R2178"/>
  <c r="S2174"/>
  <c r="R2174"/>
  <c r="S2171"/>
  <c r="U2171" s="1"/>
  <c r="R2171"/>
  <c r="S2168"/>
  <c r="R2168"/>
  <c r="S2165"/>
  <c r="U2165" s="1"/>
  <c r="R2165"/>
  <c r="S2162"/>
  <c r="R2162"/>
  <c r="S2159"/>
  <c r="U2159" s="1"/>
  <c r="R2159"/>
  <c r="S2156"/>
  <c r="R2156"/>
  <c r="S2154"/>
  <c r="R2154"/>
  <c r="S2150"/>
  <c r="R2150"/>
  <c r="S2124"/>
  <c r="U2124" s="1"/>
  <c r="R2124"/>
  <c r="S2488"/>
  <c r="R2488"/>
  <c r="S2484"/>
  <c r="R2484"/>
  <c r="S2480"/>
  <c r="R2480"/>
  <c r="S2476"/>
  <c r="R2476"/>
  <c r="S2472"/>
  <c r="R2472"/>
  <c r="S2468"/>
  <c r="R2468"/>
  <c r="S2464"/>
  <c r="R2464"/>
  <c r="S2460"/>
  <c r="R2460"/>
  <c r="S2456"/>
  <c r="R2456"/>
  <c r="S2442"/>
  <c r="U2442" s="1"/>
  <c r="R2442"/>
  <c r="S2438"/>
  <c r="U2438" s="1"/>
  <c r="R2438"/>
  <c r="S2434"/>
  <c r="U2434" s="1"/>
  <c r="R2434"/>
  <c r="S2430"/>
  <c r="U2430" s="1"/>
  <c r="R2430"/>
  <c r="S2426"/>
  <c r="U2426" s="1"/>
  <c r="R2426"/>
  <c r="S2422"/>
  <c r="U2422" s="1"/>
  <c r="R2422"/>
  <c r="S2418"/>
  <c r="U2418" s="1"/>
  <c r="R2418"/>
  <c r="S2395"/>
  <c r="R2395"/>
  <c r="S2387"/>
  <c r="R2387"/>
  <c r="S1560"/>
  <c r="U1560" s="1"/>
  <c r="R1560"/>
  <c r="S2487"/>
  <c r="U2487" s="1"/>
  <c r="R2487"/>
  <c r="S2471"/>
  <c r="U2471" s="1"/>
  <c r="R2471"/>
  <c r="S2459"/>
  <c r="U2459" s="1"/>
  <c r="R2459"/>
  <c r="S2402"/>
  <c r="U2402" s="1"/>
  <c r="R2402"/>
  <c r="S2392"/>
  <c r="R2392"/>
  <c r="S2380"/>
  <c r="R2380"/>
  <c r="S2374"/>
  <c r="U2374" s="1"/>
  <c r="R2374"/>
  <c r="S2367"/>
  <c r="U2367" s="1"/>
  <c r="R2367"/>
  <c r="S2362"/>
  <c r="U2362" s="1"/>
  <c r="R2362"/>
  <c r="S2358"/>
  <c r="R2358"/>
  <c r="S2354"/>
  <c r="R2354"/>
  <c r="S2347"/>
  <c r="R2347"/>
  <c r="S2342"/>
  <c r="R2342"/>
  <c r="S2335"/>
  <c r="U2335" s="1"/>
  <c r="R2335"/>
  <c r="S2327"/>
  <c r="U2327" s="1"/>
  <c r="R2327"/>
  <c r="S2320"/>
  <c r="R2320"/>
  <c r="S2317"/>
  <c r="U2317" s="1"/>
  <c r="R2317"/>
  <c r="S2311"/>
  <c r="U2311" s="1"/>
  <c r="R2311"/>
  <c r="S2305"/>
  <c r="R2305"/>
  <c r="S2297"/>
  <c r="R2297"/>
  <c r="S2290"/>
  <c r="R2290"/>
  <c r="S2283"/>
  <c r="R2283"/>
  <c r="S2279"/>
  <c r="U2279" s="1"/>
  <c r="R2279"/>
  <c r="S2273"/>
  <c r="R2273"/>
  <c r="S2271"/>
  <c r="U2271" s="1"/>
  <c r="R2271"/>
  <c r="S2267"/>
  <c r="R2267"/>
  <c r="S2264"/>
  <c r="R2264"/>
  <c r="S2261"/>
  <c r="U2261" s="1"/>
  <c r="R2261"/>
  <c r="S2259"/>
  <c r="R2259"/>
  <c r="S2256"/>
  <c r="R2256"/>
  <c r="S2253"/>
  <c r="U2253" s="1"/>
  <c r="R2253"/>
  <c r="S2250"/>
  <c r="R2250"/>
  <c r="S2248"/>
  <c r="R2248"/>
  <c r="S2244"/>
  <c r="R2244"/>
  <c r="S2241"/>
  <c r="R2241"/>
  <c r="S2238"/>
  <c r="R2238"/>
  <c r="S2233"/>
  <c r="R2233"/>
  <c r="S2230"/>
  <c r="R2230"/>
  <c r="S2227"/>
  <c r="R2227"/>
  <c r="S2224"/>
  <c r="R2224"/>
  <c r="S2221"/>
  <c r="U2221" s="1"/>
  <c r="R2221"/>
  <c r="S2218"/>
  <c r="R2218"/>
  <c r="S2215"/>
  <c r="U2215" s="1"/>
  <c r="R2215"/>
  <c r="S2211"/>
  <c r="R2211"/>
  <c r="S2209"/>
  <c r="R2209"/>
  <c r="S2206"/>
  <c r="R2206"/>
  <c r="S2203"/>
  <c r="R2203"/>
  <c r="S2200"/>
  <c r="R2200"/>
  <c r="S2197"/>
  <c r="U2197" s="1"/>
  <c r="R2197"/>
  <c r="S2194"/>
  <c r="R2194"/>
  <c r="S2191"/>
  <c r="U2191" s="1"/>
  <c r="R2191"/>
  <c r="S2188"/>
  <c r="R2188"/>
  <c r="S2186"/>
  <c r="R2186"/>
  <c r="S2184"/>
  <c r="R2184"/>
  <c r="S2180"/>
  <c r="R2180"/>
  <c r="S2177"/>
  <c r="U2177" s="1"/>
  <c r="R2177"/>
  <c r="S2175"/>
  <c r="U2175" s="1"/>
  <c r="R2175"/>
  <c r="S2172"/>
  <c r="R2172"/>
  <c r="S2169"/>
  <c r="U2169" s="1"/>
  <c r="R2169"/>
  <c r="S2166"/>
  <c r="R2166"/>
  <c r="S2163"/>
  <c r="U2163" s="1"/>
  <c r="R2163"/>
  <c r="S2160"/>
  <c r="R2160"/>
  <c r="S2157"/>
  <c r="U2157" s="1"/>
  <c r="R2157"/>
  <c r="S2153"/>
  <c r="U2153" s="1"/>
  <c r="R2153"/>
  <c r="S2151"/>
  <c r="U2151" s="1"/>
  <c r="R2151"/>
  <c r="S2125"/>
  <c r="U2125" s="1"/>
  <c r="R2125"/>
  <c r="S2469"/>
  <c r="R2469"/>
  <c r="S2465"/>
  <c r="R2465"/>
  <c r="S2461"/>
  <c r="R2461"/>
  <c r="S2457"/>
  <c r="R2457"/>
  <c r="S2451"/>
  <c r="U2451" s="1"/>
  <c r="R2451"/>
  <c r="S2447"/>
  <c r="U2447" s="1"/>
  <c r="R2447"/>
  <c r="S2443"/>
  <c r="U2443" s="1"/>
  <c r="R2443"/>
  <c r="S2439"/>
  <c r="U2439" s="1"/>
  <c r="R2439"/>
  <c r="S2435"/>
  <c r="U2435" s="1"/>
  <c r="R2435"/>
  <c r="S2431"/>
  <c r="U2431" s="1"/>
  <c r="R2431"/>
  <c r="S2427"/>
  <c r="U2427" s="1"/>
  <c r="R2427"/>
  <c r="S2423"/>
  <c r="U2423" s="1"/>
  <c r="R2423"/>
  <c r="S2419"/>
  <c r="U2419" s="1"/>
  <c r="R2419"/>
  <c r="S2390"/>
  <c r="R2390"/>
  <c r="S2337"/>
  <c r="R2337"/>
  <c r="S2330"/>
  <c r="R2330"/>
  <c r="S2322"/>
  <c r="R2322"/>
  <c r="S2314"/>
  <c r="R2314"/>
  <c r="S2307"/>
  <c r="R2307"/>
  <c r="S2300"/>
  <c r="R2300"/>
  <c r="S2293"/>
  <c r="U2293" s="1"/>
  <c r="R2293"/>
  <c r="S2286"/>
  <c r="R2286"/>
  <c r="S2275"/>
  <c r="R2275"/>
  <c r="S2234"/>
  <c r="R2234"/>
  <c r="S2501"/>
  <c r="U2501" s="1"/>
  <c r="R2501"/>
  <c r="G2500"/>
  <c r="S2497"/>
  <c r="U2497" s="1"/>
  <c r="R2497"/>
  <c r="G2496"/>
  <c r="S2493"/>
  <c r="U2493" s="1"/>
  <c r="R2493"/>
  <c r="G2492"/>
  <c r="S2448"/>
  <c r="R2448"/>
  <c r="S2444"/>
  <c r="R2444"/>
  <c r="S2415"/>
  <c r="U2415" s="1"/>
  <c r="R2415"/>
  <c r="G2414"/>
  <c r="S2411"/>
  <c r="U2411" s="1"/>
  <c r="R2411"/>
  <c r="G2410"/>
  <c r="S2407"/>
  <c r="U2407" s="1"/>
  <c r="R2407"/>
  <c r="G2406"/>
  <c r="S2403"/>
  <c r="U2403" s="1"/>
  <c r="R2403"/>
  <c r="G2402"/>
  <c r="S2399"/>
  <c r="U2399" s="1"/>
  <c r="R2399"/>
  <c r="G2398"/>
  <c r="S2393"/>
  <c r="R2393"/>
  <c r="S2385"/>
  <c r="R2385"/>
  <c r="S2492"/>
  <c r="R2492"/>
  <c r="S2406"/>
  <c r="U2406" s="1"/>
  <c r="R2406"/>
  <c r="S2382"/>
  <c r="U2382" s="1"/>
  <c r="R2382"/>
  <c r="S2376"/>
  <c r="R2376"/>
  <c r="S2370"/>
  <c r="U2370" s="1"/>
  <c r="R2370"/>
  <c r="S2364"/>
  <c r="R2364"/>
  <c r="S2357"/>
  <c r="U2357" s="1"/>
  <c r="R2357"/>
  <c r="S2352"/>
  <c r="R2352"/>
  <c r="S2345"/>
  <c r="R2345"/>
  <c r="S2340"/>
  <c r="R2340"/>
  <c r="S2333"/>
  <c r="U2333" s="1"/>
  <c r="R2333"/>
  <c r="S2324"/>
  <c r="R2324"/>
  <c r="S2315"/>
  <c r="R2315"/>
  <c r="S2308"/>
  <c r="R2308"/>
  <c r="S2301"/>
  <c r="U2301" s="1"/>
  <c r="R2301"/>
  <c r="S2295"/>
  <c r="U2295" s="1"/>
  <c r="R2295"/>
  <c r="S2287"/>
  <c r="U2287" s="1"/>
  <c r="R2287"/>
  <c r="S2277"/>
  <c r="U2277" s="1"/>
  <c r="R2277"/>
  <c r="S2235"/>
  <c r="R2235"/>
  <c r="S2502"/>
  <c r="R2502"/>
  <c r="D2500"/>
  <c r="C2500" s="1"/>
  <c r="AA2500" s="1"/>
  <c r="S2498"/>
  <c r="R2498"/>
  <c r="D2496"/>
  <c r="S2494"/>
  <c r="R2494"/>
  <c r="D2492"/>
  <c r="S2490"/>
  <c r="R2490"/>
  <c r="S2485"/>
  <c r="U2485" s="1"/>
  <c r="R2485"/>
  <c r="S2481"/>
  <c r="U2481" s="1"/>
  <c r="R2481"/>
  <c r="S2477"/>
  <c r="U2477" s="1"/>
  <c r="R2477"/>
  <c r="S2473"/>
  <c r="U2473" s="1"/>
  <c r="R2473"/>
  <c r="S2449"/>
  <c r="R2449"/>
  <c r="S2445"/>
  <c r="R2445"/>
  <c r="D2442"/>
  <c r="S2440"/>
  <c r="U2440" s="1"/>
  <c r="R2440"/>
  <c r="D2438"/>
  <c r="S2436"/>
  <c r="U2436" s="1"/>
  <c r="R2436"/>
  <c r="D2434"/>
  <c r="S2432"/>
  <c r="U2432" s="1"/>
  <c r="R2432"/>
  <c r="D2430"/>
  <c r="S2428"/>
  <c r="U2428" s="1"/>
  <c r="R2428"/>
  <c r="D2426"/>
  <c r="S2424"/>
  <c r="U2424" s="1"/>
  <c r="R2424"/>
  <c r="D2422"/>
  <c r="S2420"/>
  <c r="U2420" s="1"/>
  <c r="R2420"/>
  <c r="D2418"/>
  <c r="S2416"/>
  <c r="U2416" s="1"/>
  <c r="R2416"/>
  <c r="D2414"/>
  <c r="S2412"/>
  <c r="U2412" s="1"/>
  <c r="R2412"/>
  <c r="D2410"/>
  <c r="S2408"/>
  <c r="U2408" s="1"/>
  <c r="R2408"/>
  <c r="D2406"/>
  <c r="S2404"/>
  <c r="U2404" s="1"/>
  <c r="R2404"/>
  <c r="D2402"/>
  <c r="S2400"/>
  <c r="U2400" s="1"/>
  <c r="R2400"/>
  <c r="D2398"/>
  <c r="S2396"/>
  <c r="R2396"/>
  <c r="S2388"/>
  <c r="R2388"/>
  <c r="G1804"/>
  <c r="G1799"/>
  <c r="S1797"/>
  <c r="R1797"/>
  <c r="S1792"/>
  <c r="R1792"/>
  <c r="S1787"/>
  <c r="R1787"/>
  <c r="E1781"/>
  <c r="S1778"/>
  <c r="R1778"/>
  <c r="G1777"/>
  <c r="E1776"/>
  <c r="S1770"/>
  <c r="U1770" s="1"/>
  <c r="R1770"/>
  <c r="G1765"/>
  <c r="E1761"/>
  <c r="S1759"/>
  <c r="R1759"/>
  <c r="G1758"/>
  <c r="S1748"/>
  <c r="R1748"/>
  <c r="S1745"/>
  <c r="R1745"/>
  <c r="S1738"/>
  <c r="U1738" s="1"/>
  <c r="R1738"/>
  <c r="G1733"/>
  <c r="E1729"/>
  <c r="S1727"/>
  <c r="R1727"/>
  <c r="G1726"/>
  <c r="S1716"/>
  <c r="R1716"/>
  <c r="S1713"/>
  <c r="R1713"/>
  <c r="S1706"/>
  <c r="U1706" s="1"/>
  <c r="R1706"/>
  <c r="S1703"/>
  <c r="R1703"/>
  <c r="S1699"/>
  <c r="R1699"/>
  <c r="S1695"/>
  <c r="R1695"/>
  <c r="S1691"/>
  <c r="R1691"/>
  <c r="S1687"/>
  <c r="R1687"/>
  <c r="S1683"/>
  <c r="R1683"/>
  <c r="S1679"/>
  <c r="R1679"/>
  <c r="S1675"/>
  <c r="R1675"/>
  <c r="S1671"/>
  <c r="R1671"/>
  <c r="S1668"/>
  <c r="R1668"/>
  <c r="S1660"/>
  <c r="R1660"/>
  <c r="S1656"/>
  <c r="R1656"/>
  <c r="S1652"/>
  <c r="R1652"/>
  <c r="S1648"/>
  <c r="R1648"/>
  <c r="S1644"/>
  <c r="R1644"/>
  <c r="S1640"/>
  <c r="R1640"/>
  <c r="S1636"/>
  <c r="U1636" s="1"/>
  <c r="R1636"/>
  <c r="G1635"/>
  <c r="S1632"/>
  <c r="U1632" s="1"/>
  <c r="R1632"/>
  <c r="G1631"/>
  <c r="S1628"/>
  <c r="U1628" s="1"/>
  <c r="R1628"/>
  <c r="G1627"/>
  <c r="S1624"/>
  <c r="U1624" s="1"/>
  <c r="R1624"/>
  <c r="G1623"/>
  <c r="S1620"/>
  <c r="U1620" s="1"/>
  <c r="R1620"/>
  <c r="S1571"/>
  <c r="R1571"/>
  <c r="S1567"/>
  <c r="R1567"/>
  <c r="S1563"/>
  <c r="R1563"/>
  <c r="S1558"/>
  <c r="R1558"/>
  <c r="S1554"/>
  <c r="R1554"/>
  <c r="G1545"/>
  <c r="S1542"/>
  <c r="R1542"/>
  <c r="S1494"/>
  <c r="R1494"/>
  <c r="D1488"/>
  <c r="S1485"/>
  <c r="U1485" s="1"/>
  <c r="R1485"/>
  <c r="D1483"/>
  <c r="G1479"/>
  <c r="C1479" s="1"/>
  <c r="AA1479" s="1"/>
  <c r="G1474"/>
  <c r="S1472"/>
  <c r="R1472"/>
  <c r="S1462"/>
  <c r="R1462"/>
  <c r="S1459"/>
  <c r="R1459"/>
  <c r="E1435"/>
  <c r="S1433"/>
  <c r="R1433"/>
  <c r="E1431"/>
  <c r="S1429"/>
  <c r="R1429"/>
  <c r="S1424"/>
  <c r="U1424" s="1"/>
  <c r="R1424"/>
  <c r="S1415"/>
  <c r="R1415"/>
  <c r="E1413"/>
  <c r="S1410"/>
  <c r="R1410"/>
  <c r="G1409"/>
  <c r="D1404"/>
  <c r="E1399"/>
  <c r="S1397"/>
  <c r="R1397"/>
  <c r="S1392"/>
  <c r="R1392"/>
  <c r="E1389"/>
  <c r="S1385"/>
  <c r="U1385" s="1"/>
  <c r="R1385"/>
  <c r="G1382"/>
  <c r="E1381"/>
  <c r="S1377"/>
  <c r="U1377" s="1"/>
  <c r="R1377"/>
  <c r="S1373"/>
  <c r="R1373"/>
  <c r="S1370"/>
  <c r="R1370"/>
  <c r="S1367"/>
  <c r="U1367" s="1"/>
  <c r="R1367"/>
  <c r="S1364"/>
  <c r="R1364"/>
  <c r="D1327"/>
  <c r="S1324"/>
  <c r="U1324" s="1"/>
  <c r="R1324"/>
  <c r="G1323"/>
  <c r="S1320"/>
  <c r="U1320" s="1"/>
  <c r="R1320"/>
  <c r="G1319"/>
  <c r="S1316"/>
  <c r="U1316" s="1"/>
  <c r="R1316"/>
  <c r="G1315"/>
  <c r="C1315" s="1"/>
  <c r="AA1315" s="1"/>
  <c r="S1295"/>
  <c r="R1295"/>
  <c r="D1291"/>
  <c r="S1287"/>
  <c r="R1287"/>
  <c r="G1284"/>
  <c r="C1284" s="1"/>
  <c r="AA1284" s="1"/>
  <c r="D1283"/>
  <c r="S1279"/>
  <c r="R1279"/>
  <c r="D1275"/>
  <c r="S1271"/>
  <c r="R1271"/>
  <c r="D1267"/>
  <c r="S1263"/>
  <c r="R1263"/>
  <c r="G1260"/>
  <c r="D1259"/>
  <c r="S1255"/>
  <c r="R1255"/>
  <c r="G1252"/>
  <c r="D1251"/>
  <c r="S1247"/>
  <c r="R1247"/>
  <c r="D1243"/>
  <c r="S1240"/>
  <c r="R1240"/>
  <c r="G1238"/>
  <c r="D1232"/>
  <c r="S1229"/>
  <c r="R1229"/>
  <c r="D1227"/>
  <c r="S1224"/>
  <c r="R1224"/>
  <c r="G1222"/>
  <c r="D1216"/>
  <c r="S1213"/>
  <c r="R1213"/>
  <c r="D1211"/>
  <c r="S1208"/>
  <c r="R1208"/>
  <c r="D1200"/>
  <c r="S1197"/>
  <c r="R1197"/>
  <c r="D1195"/>
  <c r="S1192"/>
  <c r="R1192"/>
  <c r="S1183"/>
  <c r="U1183" s="1"/>
  <c r="R1183"/>
  <c r="E1178"/>
  <c r="D1178"/>
  <c r="G1178"/>
  <c r="S1176"/>
  <c r="R1176"/>
  <c r="S1165"/>
  <c r="U1165" s="1"/>
  <c r="R1165"/>
  <c r="S1045"/>
  <c r="R1045"/>
  <c r="S1037"/>
  <c r="R1037"/>
  <c r="S1920"/>
  <c r="R1920"/>
  <c r="S1919"/>
  <c r="R1919"/>
  <c r="S1918"/>
  <c r="R1918"/>
  <c r="S1917"/>
  <c r="R1917"/>
  <c r="S1916"/>
  <c r="R1916"/>
  <c r="S1915"/>
  <c r="R1915"/>
  <c r="S1914"/>
  <c r="R1914"/>
  <c r="S1913"/>
  <c r="R1913"/>
  <c r="S1912"/>
  <c r="R1912"/>
  <c r="S1911"/>
  <c r="R1911"/>
  <c r="S1910"/>
  <c r="R1910"/>
  <c r="S1909"/>
  <c r="R1909"/>
  <c r="S1908"/>
  <c r="R1908"/>
  <c r="S1907"/>
  <c r="R1907"/>
  <c r="S1906"/>
  <c r="R1906"/>
  <c r="S1905"/>
  <c r="R1905"/>
  <c r="S1904"/>
  <c r="R1904"/>
  <c r="S1903"/>
  <c r="R1903"/>
  <c r="S1902"/>
  <c r="R1902"/>
  <c r="S1901"/>
  <c r="R1901"/>
  <c r="S1900"/>
  <c r="R1900"/>
  <c r="S1899"/>
  <c r="R1899"/>
  <c r="S1898"/>
  <c r="R1898"/>
  <c r="S1897"/>
  <c r="R1897"/>
  <c r="S1896"/>
  <c r="R1896"/>
  <c r="S1895"/>
  <c r="R1895"/>
  <c r="S1894"/>
  <c r="R1894"/>
  <c r="S1893"/>
  <c r="R1893"/>
  <c r="S1892"/>
  <c r="R1892"/>
  <c r="S1891"/>
  <c r="R1891"/>
  <c r="S1890"/>
  <c r="R1890"/>
  <c r="S1889"/>
  <c r="R1889"/>
  <c r="S1888"/>
  <c r="R1888"/>
  <c r="S1887"/>
  <c r="R1887"/>
  <c r="S1886"/>
  <c r="R1886"/>
  <c r="S1885"/>
  <c r="R1885"/>
  <c r="S1884"/>
  <c r="R1884"/>
  <c r="S1883"/>
  <c r="R1883"/>
  <c r="S1882"/>
  <c r="R1882"/>
  <c r="S1881"/>
  <c r="R1881"/>
  <c r="S1880"/>
  <c r="R1880"/>
  <c r="S1879"/>
  <c r="R1879"/>
  <c r="S1878"/>
  <c r="R1878"/>
  <c r="S1877"/>
  <c r="R1877"/>
  <c r="S1876"/>
  <c r="R1876"/>
  <c r="S1875"/>
  <c r="R1875"/>
  <c r="S1874"/>
  <c r="R1874"/>
  <c r="S1873"/>
  <c r="R1873"/>
  <c r="S1872"/>
  <c r="R1872"/>
  <c r="S1871"/>
  <c r="R1871"/>
  <c r="S1870"/>
  <c r="R1870"/>
  <c r="S1869"/>
  <c r="R1869"/>
  <c r="S1868"/>
  <c r="R1868"/>
  <c r="S1867"/>
  <c r="R1867"/>
  <c r="S1866"/>
  <c r="R1866"/>
  <c r="S1865"/>
  <c r="R1865"/>
  <c r="S1864"/>
  <c r="R1864"/>
  <c r="S1863"/>
  <c r="R1863"/>
  <c r="S1862"/>
  <c r="R1862"/>
  <c r="S1861"/>
  <c r="R1861"/>
  <c r="S1860"/>
  <c r="R1860"/>
  <c r="S1859"/>
  <c r="R1859"/>
  <c r="S1858"/>
  <c r="R1858"/>
  <c r="S1857"/>
  <c r="R1857"/>
  <c r="S1856"/>
  <c r="R1856"/>
  <c r="S1855"/>
  <c r="R1855"/>
  <c r="S1854"/>
  <c r="R1854"/>
  <c r="S1853"/>
  <c r="R1853"/>
  <c r="S1852"/>
  <c r="R1852"/>
  <c r="S1851"/>
  <c r="R1851"/>
  <c r="S1850"/>
  <c r="R1850"/>
  <c r="S1849"/>
  <c r="R1849"/>
  <c r="S1848"/>
  <c r="R1848"/>
  <c r="S1847"/>
  <c r="R1847"/>
  <c r="S1846"/>
  <c r="R1846"/>
  <c r="S1845"/>
  <c r="R1845"/>
  <c r="S1844"/>
  <c r="R1844"/>
  <c r="S1843"/>
  <c r="R1843"/>
  <c r="S1842"/>
  <c r="R1842"/>
  <c r="S1841"/>
  <c r="R1841"/>
  <c r="S1840"/>
  <c r="R1840"/>
  <c r="S1839"/>
  <c r="R1839"/>
  <c r="S1838"/>
  <c r="R1838"/>
  <c r="S1837"/>
  <c r="R1837"/>
  <c r="S1836"/>
  <c r="R1836"/>
  <c r="S1835"/>
  <c r="R1835"/>
  <c r="S1834"/>
  <c r="R1834"/>
  <c r="S1833"/>
  <c r="R1833"/>
  <c r="S1832"/>
  <c r="R1832"/>
  <c r="S1831"/>
  <c r="R1831"/>
  <c r="S1830"/>
  <c r="R1830"/>
  <c r="S1829"/>
  <c r="R1829"/>
  <c r="S1828"/>
  <c r="R1828"/>
  <c r="S1827"/>
  <c r="R1827"/>
  <c r="S1826"/>
  <c r="R1826"/>
  <c r="S1825"/>
  <c r="R1825"/>
  <c r="S1824"/>
  <c r="R1824"/>
  <c r="S1823"/>
  <c r="R1823"/>
  <c r="S1822"/>
  <c r="R1822"/>
  <c r="S1821"/>
  <c r="R1821"/>
  <c r="S1820"/>
  <c r="R1820"/>
  <c r="S1819"/>
  <c r="R1819"/>
  <c r="S1818"/>
  <c r="R1818"/>
  <c r="S1814"/>
  <c r="R1814"/>
  <c r="S1810"/>
  <c r="R1810"/>
  <c r="S1806"/>
  <c r="R1806"/>
  <c r="E1804"/>
  <c r="G1795"/>
  <c r="S1793"/>
  <c r="R1793"/>
  <c r="S1788"/>
  <c r="R1788"/>
  <c r="S1783"/>
  <c r="R1783"/>
  <c r="E1777"/>
  <c r="S1774"/>
  <c r="U1774" s="1"/>
  <c r="R1774"/>
  <c r="E1765"/>
  <c r="S1763"/>
  <c r="R1763"/>
  <c r="G1762"/>
  <c r="S1752"/>
  <c r="R1752"/>
  <c r="S1749"/>
  <c r="R1749"/>
  <c r="S1742"/>
  <c r="U1742" s="1"/>
  <c r="R1742"/>
  <c r="E1733"/>
  <c r="S1731"/>
  <c r="R1731"/>
  <c r="G1730"/>
  <c r="S1720"/>
  <c r="R1720"/>
  <c r="S1717"/>
  <c r="R1717"/>
  <c r="S1710"/>
  <c r="U1710" s="1"/>
  <c r="R1710"/>
  <c r="S1663"/>
  <c r="R1663"/>
  <c r="D1635"/>
  <c r="D1631"/>
  <c r="D1627"/>
  <c r="C1627" s="1"/>
  <c r="D1623"/>
  <c r="G1619"/>
  <c r="C1619" s="1"/>
  <c r="AA1619" s="1"/>
  <c r="G1618"/>
  <c r="G1614"/>
  <c r="C1614" s="1"/>
  <c r="AA1614" s="1"/>
  <c r="G1610"/>
  <c r="C1610" s="1"/>
  <c r="AA1610" s="1"/>
  <c r="G1606"/>
  <c r="G1598"/>
  <c r="G1594"/>
  <c r="S1559"/>
  <c r="R1559"/>
  <c r="S1555"/>
  <c r="R1555"/>
  <c r="S1547"/>
  <c r="R1547"/>
  <c r="D1545"/>
  <c r="S1495"/>
  <c r="R1495"/>
  <c r="S1490"/>
  <c r="U1490" s="1"/>
  <c r="R1490"/>
  <c r="S1481"/>
  <c r="U1481" s="1"/>
  <c r="R1481"/>
  <c r="S1469"/>
  <c r="R1469"/>
  <c r="S1456"/>
  <c r="R1456"/>
  <c r="S1453"/>
  <c r="R1453"/>
  <c r="S1446"/>
  <c r="U1446" s="1"/>
  <c r="R1446"/>
  <c r="S1425"/>
  <c r="R1425"/>
  <c r="S1420"/>
  <c r="U1420" s="1"/>
  <c r="R1420"/>
  <c r="S1411"/>
  <c r="R1411"/>
  <c r="S1406"/>
  <c r="R1406"/>
  <c r="S1393"/>
  <c r="R1393"/>
  <c r="S1386"/>
  <c r="R1386"/>
  <c r="S1378"/>
  <c r="R1378"/>
  <c r="S1353"/>
  <c r="R1353"/>
  <c r="S1350"/>
  <c r="R1350"/>
  <c r="S1347"/>
  <c r="U1347" s="1"/>
  <c r="R1347"/>
  <c r="S1344"/>
  <c r="U1344" s="1"/>
  <c r="R1344"/>
  <c r="S1341"/>
  <c r="U1341" s="1"/>
  <c r="R1341"/>
  <c r="S1338"/>
  <c r="U1338" s="1"/>
  <c r="R1338"/>
  <c r="S1335"/>
  <c r="U1335" s="1"/>
  <c r="R1335"/>
  <c r="S1329"/>
  <c r="U1329" s="1"/>
  <c r="R1329"/>
  <c r="S1325"/>
  <c r="U1325" s="1"/>
  <c r="R1325"/>
  <c r="S1321"/>
  <c r="U1321" s="1"/>
  <c r="R1321"/>
  <c r="S1317"/>
  <c r="U1317" s="1"/>
  <c r="R1317"/>
  <c r="S1312"/>
  <c r="U1312" s="1"/>
  <c r="R1312"/>
  <c r="S1308"/>
  <c r="U1308" s="1"/>
  <c r="R1308"/>
  <c r="S1304"/>
  <c r="R1304"/>
  <c r="S1300"/>
  <c r="R1300"/>
  <c r="S1296"/>
  <c r="R1296"/>
  <c r="S1288"/>
  <c r="U1288" s="1"/>
  <c r="R1288"/>
  <c r="S1280"/>
  <c r="U1280" s="1"/>
  <c r="R1280"/>
  <c r="S1272"/>
  <c r="R1272"/>
  <c r="S1264"/>
  <c r="R1264"/>
  <c r="S1256"/>
  <c r="R1256"/>
  <c r="S1248"/>
  <c r="R1248"/>
  <c r="S1235"/>
  <c r="R1235"/>
  <c r="S1230"/>
  <c r="R1230"/>
  <c r="S1219"/>
  <c r="R1219"/>
  <c r="S1214"/>
  <c r="R1214"/>
  <c r="S1203"/>
  <c r="R1203"/>
  <c r="S1198"/>
  <c r="R1198"/>
  <c r="E1186"/>
  <c r="G1186"/>
  <c r="S1184"/>
  <c r="R1184"/>
  <c r="S1048"/>
  <c r="R1048"/>
  <c r="S1040"/>
  <c r="R1040"/>
  <c r="S1032"/>
  <c r="R1032"/>
  <c r="S1013"/>
  <c r="R1013"/>
  <c r="S1815"/>
  <c r="R1815"/>
  <c r="S1811"/>
  <c r="R1811"/>
  <c r="S1807"/>
  <c r="R1807"/>
  <c r="S1802"/>
  <c r="R1802"/>
  <c r="S1789"/>
  <c r="R1789"/>
  <c r="S1784"/>
  <c r="R1784"/>
  <c r="S1779"/>
  <c r="R1779"/>
  <c r="S1767"/>
  <c r="R1767"/>
  <c r="S1756"/>
  <c r="R1756"/>
  <c r="S1753"/>
  <c r="R1753"/>
  <c r="S1746"/>
  <c r="U1746" s="1"/>
  <c r="R1746"/>
  <c r="S1735"/>
  <c r="R1735"/>
  <c r="S1724"/>
  <c r="R1724"/>
  <c r="S1721"/>
  <c r="R1721"/>
  <c r="S1714"/>
  <c r="U1714" s="1"/>
  <c r="R1714"/>
  <c r="S1700"/>
  <c r="R1700"/>
  <c r="S1696"/>
  <c r="R1696"/>
  <c r="S1692"/>
  <c r="R1692"/>
  <c r="S1688"/>
  <c r="R1688"/>
  <c r="S1684"/>
  <c r="R1684"/>
  <c r="S1680"/>
  <c r="R1680"/>
  <c r="S1676"/>
  <c r="R1676"/>
  <c r="S1672"/>
  <c r="R1672"/>
  <c r="S1666"/>
  <c r="R1666"/>
  <c r="S1616"/>
  <c r="U1616" s="1"/>
  <c r="R1616"/>
  <c r="S1612"/>
  <c r="U1612" s="1"/>
  <c r="R1612"/>
  <c r="S1608"/>
  <c r="U1608" s="1"/>
  <c r="R1608"/>
  <c r="S1604"/>
  <c r="U1604" s="1"/>
  <c r="R1604"/>
  <c r="S1600"/>
  <c r="U1600" s="1"/>
  <c r="R1600"/>
  <c r="S1596"/>
  <c r="U1596" s="1"/>
  <c r="R1596"/>
  <c r="S1592"/>
  <c r="U1592" s="1"/>
  <c r="R1592"/>
  <c r="S1588"/>
  <c r="U1588" s="1"/>
  <c r="R1588"/>
  <c r="S1584"/>
  <c r="U1584" s="1"/>
  <c r="R1584"/>
  <c r="S1580"/>
  <c r="U1580" s="1"/>
  <c r="R1580"/>
  <c r="S1576"/>
  <c r="U1576" s="1"/>
  <c r="R1576"/>
  <c r="S1572"/>
  <c r="U1572" s="1"/>
  <c r="R1572"/>
  <c r="S1550"/>
  <c r="R1550"/>
  <c r="S1543"/>
  <c r="R1543"/>
  <c r="S1540"/>
  <c r="R1540"/>
  <c r="S1536"/>
  <c r="R1536"/>
  <c r="S1532"/>
  <c r="U1532" s="1"/>
  <c r="R1532"/>
  <c r="S1528"/>
  <c r="R1528"/>
  <c r="S1524"/>
  <c r="R1524"/>
  <c r="S1520"/>
  <c r="R1520"/>
  <c r="S1516"/>
  <c r="R1516"/>
  <c r="G1515"/>
  <c r="S1512"/>
  <c r="R1512"/>
  <c r="G1511"/>
  <c r="S1508"/>
  <c r="R1508"/>
  <c r="G1507"/>
  <c r="S1504"/>
  <c r="R1504"/>
  <c r="G1503"/>
  <c r="S1500"/>
  <c r="R1500"/>
  <c r="G1498"/>
  <c r="S1496"/>
  <c r="R1496"/>
  <c r="S1491"/>
  <c r="R1491"/>
  <c r="S1486"/>
  <c r="R1486"/>
  <c r="D1480"/>
  <c r="C1480" s="1"/>
  <c r="S1477"/>
  <c r="U1477" s="1"/>
  <c r="R1477"/>
  <c r="G1476"/>
  <c r="D1475"/>
  <c r="S1466"/>
  <c r="R1466"/>
  <c r="S1463"/>
  <c r="R1463"/>
  <c r="S1450"/>
  <c r="R1450"/>
  <c r="S1447"/>
  <c r="R1447"/>
  <c r="E1445"/>
  <c r="C1445" s="1"/>
  <c r="AA1445" s="1"/>
  <c r="S1442"/>
  <c r="U1442" s="1"/>
  <c r="R1442"/>
  <c r="G1441"/>
  <c r="S1438"/>
  <c r="U1438" s="1"/>
  <c r="R1438"/>
  <c r="G1437"/>
  <c r="D1428"/>
  <c r="E1423"/>
  <c r="S1421"/>
  <c r="R1421"/>
  <c r="G1419"/>
  <c r="S1416"/>
  <c r="U1416" s="1"/>
  <c r="R1416"/>
  <c r="S1407"/>
  <c r="R1407"/>
  <c r="E1405"/>
  <c r="C1405" s="1"/>
  <c r="S1402"/>
  <c r="R1402"/>
  <c r="G1401"/>
  <c r="D1396"/>
  <c r="E1391"/>
  <c r="C1391" s="1"/>
  <c r="S1387"/>
  <c r="U1387" s="1"/>
  <c r="R1387"/>
  <c r="G1384"/>
  <c r="E1383"/>
  <c r="S1379"/>
  <c r="U1379" s="1"/>
  <c r="R1379"/>
  <c r="G1376"/>
  <c r="S1365"/>
  <c r="R1365"/>
  <c r="S1362"/>
  <c r="R1362"/>
  <c r="S1359"/>
  <c r="U1359" s="1"/>
  <c r="R1359"/>
  <c r="S1356"/>
  <c r="R1356"/>
  <c r="S1332"/>
  <c r="U1332" s="1"/>
  <c r="R1332"/>
  <c r="S1313"/>
  <c r="U1313" s="1"/>
  <c r="R1313"/>
  <c r="D1311"/>
  <c r="C1311" s="1"/>
  <c r="AA1311" s="1"/>
  <c r="S1309"/>
  <c r="R1309"/>
  <c r="D1307"/>
  <c r="S1305"/>
  <c r="R1305"/>
  <c r="D1303"/>
  <c r="S1301"/>
  <c r="R1301"/>
  <c r="D1299"/>
  <c r="C1299" s="1"/>
  <c r="AA1299" s="1"/>
  <c r="S1297"/>
  <c r="R1297"/>
  <c r="G1294"/>
  <c r="D1293"/>
  <c r="C1293" s="1"/>
  <c r="AA1293" s="1"/>
  <c r="S1289"/>
  <c r="R1289"/>
  <c r="G1286"/>
  <c r="D1285"/>
  <c r="C1285" s="1"/>
  <c r="AA1285" s="1"/>
  <c r="S1281"/>
  <c r="U1281" s="1"/>
  <c r="R1281"/>
  <c r="G1278"/>
  <c r="D1277"/>
  <c r="S1273"/>
  <c r="R1273"/>
  <c r="G1270"/>
  <c r="D1269"/>
  <c r="S1265"/>
  <c r="R1265"/>
  <c r="G1262"/>
  <c r="D1261"/>
  <c r="S1257"/>
  <c r="R1257"/>
  <c r="G1254"/>
  <c r="D1253"/>
  <c r="S1249"/>
  <c r="R1249"/>
  <c r="G1246"/>
  <c r="D1245"/>
  <c r="S1241"/>
  <c r="U1241" s="1"/>
  <c r="R1241"/>
  <c r="D1239"/>
  <c r="S1236"/>
  <c r="R1236"/>
  <c r="G1234"/>
  <c r="D1228"/>
  <c r="C1228" s="1"/>
  <c r="AA1228" s="1"/>
  <c r="S1225"/>
  <c r="R1225"/>
  <c r="D1223"/>
  <c r="S1220"/>
  <c r="R1220"/>
  <c r="G1218"/>
  <c r="D1212"/>
  <c r="S1209"/>
  <c r="R1209"/>
  <c r="D1207"/>
  <c r="S1204"/>
  <c r="R1204"/>
  <c r="G1202"/>
  <c r="D1196"/>
  <c r="S1193"/>
  <c r="R1193"/>
  <c r="D1191"/>
  <c r="S1173"/>
  <c r="U1173" s="1"/>
  <c r="R1173"/>
  <c r="S1051"/>
  <c r="R1051"/>
  <c r="S1043"/>
  <c r="R1043"/>
  <c r="S1035"/>
  <c r="R1035"/>
  <c r="S687"/>
  <c r="U687" s="1"/>
  <c r="R687"/>
  <c r="S646"/>
  <c r="U646" s="1"/>
  <c r="R646"/>
  <c r="S1798"/>
  <c r="R1798"/>
  <c r="G1797"/>
  <c r="E1796"/>
  <c r="C1796" s="1"/>
  <c r="G1792"/>
  <c r="G1787"/>
  <c r="S1785"/>
  <c r="R1785"/>
  <c r="S1780"/>
  <c r="R1780"/>
  <c r="S1775"/>
  <c r="R1775"/>
  <c r="E1773"/>
  <c r="C1773" s="1"/>
  <c r="S1771"/>
  <c r="R1771"/>
  <c r="G1770"/>
  <c r="S1760"/>
  <c r="R1760"/>
  <c r="S1757"/>
  <c r="R1757"/>
  <c r="S1750"/>
  <c r="U1750" s="1"/>
  <c r="R1750"/>
  <c r="G1745"/>
  <c r="E1741"/>
  <c r="C1741" s="1"/>
  <c r="S1739"/>
  <c r="R1739"/>
  <c r="G1738"/>
  <c r="S1728"/>
  <c r="R1728"/>
  <c r="S1725"/>
  <c r="R1725"/>
  <c r="S1718"/>
  <c r="U1718" s="1"/>
  <c r="R1718"/>
  <c r="G1713"/>
  <c r="E1709"/>
  <c r="C1709" s="1"/>
  <c r="S1707"/>
  <c r="R1707"/>
  <c r="G1706"/>
  <c r="S1704"/>
  <c r="R1704"/>
  <c r="S1669"/>
  <c r="R1669"/>
  <c r="S1661"/>
  <c r="R1661"/>
  <c r="G1660"/>
  <c r="S1657"/>
  <c r="U1657" s="1"/>
  <c r="R1657"/>
  <c r="G1656"/>
  <c r="S1653"/>
  <c r="U1653" s="1"/>
  <c r="R1653"/>
  <c r="G1652"/>
  <c r="S1649"/>
  <c r="U1649" s="1"/>
  <c r="R1649"/>
  <c r="G1648"/>
  <c r="S1645"/>
  <c r="U1645" s="1"/>
  <c r="R1645"/>
  <c r="G1644"/>
  <c r="S1641"/>
  <c r="U1641" s="1"/>
  <c r="R1641"/>
  <c r="G1640"/>
  <c r="S1637"/>
  <c r="U1637" s="1"/>
  <c r="R1637"/>
  <c r="S1633"/>
  <c r="U1633" s="1"/>
  <c r="R1633"/>
  <c r="S1629"/>
  <c r="U1629" s="1"/>
  <c r="R1629"/>
  <c r="S1625"/>
  <c r="U1625" s="1"/>
  <c r="R1625"/>
  <c r="S1621"/>
  <c r="U1621" s="1"/>
  <c r="R1621"/>
  <c r="S1568"/>
  <c r="U1568" s="1"/>
  <c r="R1568"/>
  <c r="D1566"/>
  <c r="S1564"/>
  <c r="U1564" s="1"/>
  <c r="R1564"/>
  <c r="G1563"/>
  <c r="D1562"/>
  <c r="G1558"/>
  <c r="G1554"/>
  <c r="C1554" s="1"/>
  <c r="D1553"/>
  <c r="D1539"/>
  <c r="S1537"/>
  <c r="R1537"/>
  <c r="D1535"/>
  <c r="C1535" s="1"/>
  <c r="AA1535" s="1"/>
  <c r="S1533"/>
  <c r="R1533"/>
  <c r="D1531"/>
  <c r="S1529"/>
  <c r="R1529"/>
  <c r="D1527"/>
  <c r="S1525"/>
  <c r="R1525"/>
  <c r="D1523"/>
  <c r="S1521"/>
  <c r="R1521"/>
  <c r="D1519"/>
  <c r="C1519" s="1"/>
  <c r="AA1519" s="1"/>
  <c r="S1517"/>
  <c r="R1517"/>
  <c r="D1515"/>
  <c r="S1513"/>
  <c r="R1513"/>
  <c r="D1511"/>
  <c r="S1509"/>
  <c r="R1509"/>
  <c r="D1507"/>
  <c r="S1505"/>
  <c r="R1505"/>
  <c r="D1503"/>
  <c r="S1501"/>
  <c r="R1501"/>
  <c r="G1499"/>
  <c r="C1499" s="1"/>
  <c r="AA1499" s="1"/>
  <c r="G1494"/>
  <c r="S1492"/>
  <c r="R1492"/>
  <c r="S1487"/>
  <c r="R1487"/>
  <c r="S1482"/>
  <c r="U1482" s="1"/>
  <c r="R1482"/>
  <c r="D1476"/>
  <c r="S1473"/>
  <c r="U1473" s="1"/>
  <c r="R1473"/>
  <c r="S1460"/>
  <c r="R1460"/>
  <c r="S1457"/>
  <c r="R1457"/>
  <c r="S1443"/>
  <c r="R1443"/>
  <c r="E1441"/>
  <c r="S1439"/>
  <c r="R1439"/>
  <c r="E1437"/>
  <c r="S1434"/>
  <c r="U1434" s="1"/>
  <c r="R1434"/>
  <c r="G1433"/>
  <c r="S1430"/>
  <c r="U1430" s="1"/>
  <c r="R1430"/>
  <c r="G1429"/>
  <c r="D1424"/>
  <c r="E1419"/>
  <c r="S1417"/>
  <c r="R1417"/>
  <c r="G1415"/>
  <c r="S1412"/>
  <c r="U1412" s="1"/>
  <c r="R1412"/>
  <c r="S1403"/>
  <c r="R1403"/>
  <c r="E1401"/>
  <c r="S1398"/>
  <c r="R1398"/>
  <c r="G1397"/>
  <c r="D1392"/>
  <c r="S1388"/>
  <c r="R1388"/>
  <c r="G1385"/>
  <c r="E1384"/>
  <c r="S1380"/>
  <c r="R1380"/>
  <c r="G1377"/>
  <c r="E1376"/>
  <c r="S1374"/>
  <c r="R1374"/>
  <c r="S1371"/>
  <c r="U1371" s="1"/>
  <c r="R1371"/>
  <c r="S1368"/>
  <c r="R1368"/>
  <c r="S1345"/>
  <c r="U1345" s="1"/>
  <c r="R1345"/>
  <c r="S1342"/>
  <c r="U1342" s="1"/>
  <c r="R1342"/>
  <c r="S1326"/>
  <c r="R1326"/>
  <c r="G1295"/>
  <c r="D1294"/>
  <c r="S1290"/>
  <c r="U1290" s="1"/>
  <c r="R1290"/>
  <c r="G1287"/>
  <c r="D1286"/>
  <c r="S1282"/>
  <c r="U1282" s="1"/>
  <c r="R1282"/>
  <c r="G1279"/>
  <c r="D1278"/>
  <c r="S1274"/>
  <c r="R1274"/>
  <c r="G1271"/>
  <c r="D1270"/>
  <c r="S1266"/>
  <c r="R1266"/>
  <c r="G1263"/>
  <c r="D1262"/>
  <c r="S1258"/>
  <c r="R1258"/>
  <c r="G1255"/>
  <c r="D1254"/>
  <c r="S1250"/>
  <c r="R1250"/>
  <c r="G1247"/>
  <c r="D1246"/>
  <c r="S1242"/>
  <c r="R1242"/>
  <c r="G1240"/>
  <c r="D1234"/>
  <c r="S1231"/>
  <c r="R1231"/>
  <c r="D1229"/>
  <c r="S1226"/>
  <c r="R1226"/>
  <c r="G1224"/>
  <c r="D1218"/>
  <c r="S1215"/>
  <c r="R1215"/>
  <c r="D1213"/>
  <c r="S1210"/>
  <c r="R1210"/>
  <c r="G1208"/>
  <c r="D1202"/>
  <c r="S1199"/>
  <c r="R1199"/>
  <c r="D1197"/>
  <c r="S1194"/>
  <c r="R1194"/>
  <c r="G1192"/>
  <c r="E1183"/>
  <c r="D1183"/>
  <c r="S1046"/>
  <c r="R1046"/>
  <c r="S1038"/>
  <c r="R1038"/>
  <c r="S1029"/>
  <c r="R1029"/>
  <c r="S1014"/>
  <c r="R1014"/>
  <c r="S1803"/>
  <c r="R1803"/>
  <c r="E1797"/>
  <c r="S1794"/>
  <c r="R1794"/>
  <c r="G1793"/>
  <c r="E1792"/>
  <c r="G1788"/>
  <c r="G1783"/>
  <c r="S1781"/>
  <c r="R1781"/>
  <c r="S1776"/>
  <c r="R1776"/>
  <c r="G1774"/>
  <c r="S1764"/>
  <c r="R1764"/>
  <c r="S1761"/>
  <c r="R1761"/>
  <c r="S1754"/>
  <c r="U1754" s="1"/>
  <c r="R1754"/>
  <c r="G1749"/>
  <c r="E1745"/>
  <c r="S1743"/>
  <c r="R1743"/>
  <c r="G1742"/>
  <c r="S1732"/>
  <c r="R1732"/>
  <c r="S1729"/>
  <c r="R1729"/>
  <c r="S1722"/>
  <c r="U1722" s="1"/>
  <c r="R1722"/>
  <c r="G1717"/>
  <c r="E1713"/>
  <c r="S1711"/>
  <c r="R1711"/>
  <c r="G1710"/>
  <c r="S1701"/>
  <c r="R1701"/>
  <c r="S1697"/>
  <c r="R1697"/>
  <c r="S1693"/>
  <c r="R1693"/>
  <c r="S1689"/>
  <c r="R1689"/>
  <c r="S1685"/>
  <c r="R1685"/>
  <c r="S1681"/>
  <c r="R1681"/>
  <c r="S1677"/>
  <c r="R1677"/>
  <c r="S1673"/>
  <c r="R1673"/>
  <c r="S1664"/>
  <c r="R1664"/>
  <c r="D1660"/>
  <c r="S1658"/>
  <c r="R1658"/>
  <c r="D1656"/>
  <c r="S1654"/>
  <c r="R1654"/>
  <c r="D1652"/>
  <c r="S1650"/>
  <c r="R1650"/>
  <c r="D1648"/>
  <c r="S1646"/>
  <c r="R1646"/>
  <c r="D1644"/>
  <c r="S1642"/>
  <c r="R1642"/>
  <c r="D1640"/>
  <c r="S1638"/>
  <c r="R1638"/>
  <c r="S1634"/>
  <c r="R1634"/>
  <c r="S1630"/>
  <c r="R1630"/>
  <c r="S1626"/>
  <c r="R1626"/>
  <c r="S1622"/>
  <c r="R1622"/>
  <c r="G1559"/>
  <c r="S1556"/>
  <c r="U1556" s="1"/>
  <c r="R1556"/>
  <c r="G1555"/>
  <c r="S1551"/>
  <c r="R1551"/>
  <c r="S1548"/>
  <c r="R1548"/>
  <c r="G1547"/>
  <c r="S1544"/>
  <c r="U1544" s="1"/>
  <c r="R1544"/>
  <c r="G1495"/>
  <c r="S1488"/>
  <c r="R1488"/>
  <c r="S1483"/>
  <c r="R1483"/>
  <c r="S1478"/>
  <c r="R1478"/>
  <c r="S1470"/>
  <c r="R1470"/>
  <c r="S1467"/>
  <c r="R1467"/>
  <c r="S1454"/>
  <c r="R1454"/>
  <c r="S1451"/>
  <c r="R1451"/>
  <c r="S1435"/>
  <c r="R1435"/>
  <c r="E1433"/>
  <c r="S1431"/>
  <c r="R1431"/>
  <c r="E1429"/>
  <c r="S1426"/>
  <c r="U1426" s="1"/>
  <c r="R1426"/>
  <c r="D1420"/>
  <c r="E1415"/>
  <c r="S1413"/>
  <c r="R1413"/>
  <c r="S1408"/>
  <c r="U1408" s="1"/>
  <c r="R1408"/>
  <c r="S1399"/>
  <c r="R1399"/>
  <c r="E1397"/>
  <c r="S1394"/>
  <c r="R1394"/>
  <c r="S1389"/>
  <c r="U1389" s="1"/>
  <c r="R1389"/>
  <c r="E1385"/>
  <c r="S1381"/>
  <c r="U1381" s="1"/>
  <c r="R1381"/>
  <c r="E1377"/>
  <c r="C1377" s="1"/>
  <c r="S1357"/>
  <c r="R1357"/>
  <c r="S1354"/>
  <c r="R1354"/>
  <c r="S1351"/>
  <c r="U1351" s="1"/>
  <c r="R1351"/>
  <c r="S1348"/>
  <c r="U1348" s="1"/>
  <c r="R1348"/>
  <c r="S1339"/>
  <c r="U1339" s="1"/>
  <c r="R1339"/>
  <c r="S1336"/>
  <c r="U1336" s="1"/>
  <c r="R1336"/>
  <c r="S1333"/>
  <c r="U1333" s="1"/>
  <c r="R1333"/>
  <c r="S1330"/>
  <c r="U1330" s="1"/>
  <c r="R1330"/>
  <c r="S1327"/>
  <c r="U1327" s="1"/>
  <c r="R1327"/>
  <c r="S1322"/>
  <c r="R1322"/>
  <c r="G1321"/>
  <c r="C1321" s="1"/>
  <c r="AA1321" s="1"/>
  <c r="S1318"/>
  <c r="R1318"/>
  <c r="G1317"/>
  <c r="S1314"/>
  <c r="R1314"/>
  <c r="D1295"/>
  <c r="S1291"/>
  <c r="R1291"/>
  <c r="D1287"/>
  <c r="C1287" s="1"/>
  <c r="AA1287" s="1"/>
  <c r="S1283"/>
  <c r="R1283"/>
  <c r="D1279"/>
  <c r="S1275"/>
  <c r="R1275"/>
  <c r="D1271"/>
  <c r="C1271" s="1"/>
  <c r="AA1271" s="1"/>
  <c r="S1267"/>
  <c r="R1267"/>
  <c r="D1263"/>
  <c r="S1259"/>
  <c r="R1259"/>
  <c r="D1255"/>
  <c r="C1255" s="1"/>
  <c r="AA1255" s="1"/>
  <c r="S1251"/>
  <c r="R1251"/>
  <c r="D1247"/>
  <c r="S1243"/>
  <c r="U1243" s="1"/>
  <c r="R1243"/>
  <c r="D1240"/>
  <c r="S1237"/>
  <c r="R1237"/>
  <c r="D1235"/>
  <c r="S1232"/>
  <c r="R1232"/>
  <c r="D1224"/>
  <c r="S1221"/>
  <c r="R1221"/>
  <c r="D1219"/>
  <c r="S1216"/>
  <c r="R1216"/>
  <c r="D1208"/>
  <c r="C1208" s="1"/>
  <c r="S1205"/>
  <c r="R1205"/>
  <c r="D1203"/>
  <c r="S1200"/>
  <c r="R1200"/>
  <c r="D1192"/>
  <c r="S1189"/>
  <c r="U1189" s="1"/>
  <c r="R1189"/>
  <c r="S1181"/>
  <c r="U1181" s="1"/>
  <c r="R1181"/>
  <c r="S1049"/>
  <c r="R1049"/>
  <c r="S1041"/>
  <c r="R1041"/>
  <c r="S1033"/>
  <c r="R1033"/>
  <c r="S1816"/>
  <c r="R1816"/>
  <c r="S1812"/>
  <c r="R1812"/>
  <c r="S1808"/>
  <c r="R1808"/>
  <c r="S1804"/>
  <c r="R1804"/>
  <c r="S1799"/>
  <c r="R1799"/>
  <c r="E1793"/>
  <c r="S1790"/>
  <c r="R1790"/>
  <c r="E1788"/>
  <c r="G1779"/>
  <c r="S1777"/>
  <c r="R1777"/>
  <c r="S1768"/>
  <c r="R1768"/>
  <c r="S1765"/>
  <c r="R1765"/>
  <c r="S1758"/>
  <c r="U1758" s="1"/>
  <c r="R1758"/>
  <c r="E1749"/>
  <c r="C1749" s="1"/>
  <c r="S1747"/>
  <c r="R1747"/>
  <c r="G1746"/>
  <c r="S1736"/>
  <c r="R1736"/>
  <c r="S1733"/>
  <c r="R1733"/>
  <c r="S1726"/>
  <c r="U1726" s="1"/>
  <c r="R1726"/>
  <c r="E1717"/>
  <c r="S1715"/>
  <c r="R1715"/>
  <c r="G1714"/>
  <c r="S1667"/>
  <c r="R1667"/>
  <c r="S1635"/>
  <c r="R1635"/>
  <c r="S1631"/>
  <c r="R1631"/>
  <c r="S1627"/>
  <c r="R1627"/>
  <c r="S1623"/>
  <c r="R1623"/>
  <c r="S1617"/>
  <c r="U1617" s="1"/>
  <c r="R1617"/>
  <c r="S1613"/>
  <c r="U1613" s="1"/>
  <c r="R1613"/>
  <c r="S1609"/>
  <c r="U1609" s="1"/>
  <c r="R1609"/>
  <c r="S1605"/>
  <c r="U1605" s="1"/>
  <c r="R1605"/>
  <c r="S1601"/>
  <c r="U1601" s="1"/>
  <c r="R1601"/>
  <c r="S1597"/>
  <c r="U1597" s="1"/>
  <c r="R1597"/>
  <c r="S1593"/>
  <c r="U1593" s="1"/>
  <c r="R1593"/>
  <c r="S1589"/>
  <c r="U1589" s="1"/>
  <c r="R1589"/>
  <c r="S1585"/>
  <c r="U1585" s="1"/>
  <c r="R1585"/>
  <c r="S1581"/>
  <c r="U1581" s="1"/>
  <c r="R1581"/>
  <c r="S1577"/>
  <c r="U1577" s="1"/>
  <c r="R1577"/>
  <c r="S1573"/>
  <c r="U1573" s="1"/>
  <c r="R1573"/>
  <c r="D1559"/>
  <c r="D1555"/>
  <c r="C1555" s="1"/>
  <c r="AA1555" s="1"/>
  <c r="S1545"/>
  <c r="R1545"/>
  <c r="D1543"/>
  <c r="S1541"/>
  <c r="R1541"/>
  <c r="S1497"/>
  <c r="R1497"/>
  <c r="D1495"/>
  <c r="C1495" s="1"/>
  <c r="G1486"/>
  <c r="S1484"/>
  <c r="R1484"/>
  <c r="S1479"/>
  <c r="R1479"/>
  <c r="S1474"/>
  <c r="U1474" s="1"/>
  <c r="R1474"/>
  <c r="S1464"/>
  <c r="R1464"/>
  <c r="S1461"/>
  <c r="R1461"/>
  <c r="S1448"/>
  <c r="R1448"/>
  <c r="S1444"/>
  <c r="U1444" s="1"/>
  <c r="R1444"/>
  <c r="S1427"/>
  <c r="R1427"/>
  <c r="S1422"/>
  <c r="R1422"/>
  <c r="S1409"/>
  <c r="R1409"/>
  <c r="S1404"/>
  <c r="U1404" s="1"/>
  <c r="R1404"/>
  <c r="S1395"/>
  <c r="R1395"/>
  <c r="S1390"/>
  <c r="R1390"/>
  <c r="S1382"/>
  <c r="R1382"/>
  <c r="S1369"/>
  <c r="R1369"/>
  <c r="S1366"/>
  <c r="R1366"/>
  <c r="S1363"/>
  <c r="U1363" s="1"/>
  <c r="R1363"/>
  <c r="S1360"/>
  <c r="R1360"/>
  <c r="S1323"/>
  <c r="R1323"/>
  <c r="S1319"/>
  <c r="R1319"/>
  <c r="S1315"/>
  <c r="R1315"/>
  <c r="S1310"/>
  <c r="R1310"/>
  <c r="S1306"/>
  <c r="R1306"/>
  <c r="S1302"/>
  <c r="R1302"/>
  <c r="S1298"/>
  <c r="R1298"/>
  <c r="S1292"/>
  <c r="U1292" s="1"/>
  <c r="R1292"/>
  <c r="S1284"/>
  <c r="U1284" s="1"/>
  <c r="R1284"/>
  <c r="S1276"/>
  <c r="U1276" s="1"/>
  <c r="R1276"/>
  <c r="S1268"/>
  <c r="R1268"/>
  <c r="S1260"/>
  <c r="R1260"/>
  <c r="S1252"/>
  <c r="R1252"/>
  <c r="S1244"/>
  <c r="R1244"/>
  <c r="S1238"/>
  <c r="R1238"/>
  <c r="S1227"/>
  <c r="R1227"/>
  <c r="S1222"/>
  <c r="R1222"/>
  <c r="S1211"/>
  <c r="R1211"/>
  <c r="S1206"/>
  <c r="R1206"/>
  <c r="S1195"/>
  <c r="R1195"/>
  <c r="S1190"/>
  <c r="R1190"/>
  <c r="E1188"/>
  <c r="D1188"/>
  <c r="G1188"/>
  <c r="S1186"/>
  <c r="R1186"/>
  <c r="E1180"/>
  <c r="G1180"/>
  <c r="D1180"/>
  <c r="S1178"/>
  <c r="R1178"/>
  <c r="E1173"/>
  <c r="D1173"/>
  <c r="E1170"/>
  <c r="D1170"/>
  <c r="G1170"/>
  <c r="S1168"/>
  <c r="R1168"/>
  <c r="S1052"/>
  <c r="R1052"/>
  <c r="S1044"/>
  <c r="R1044"/>
  <c r="S1036"/>
  <c r="R1036"/>
  <c r="S1030"/>
  <c r="R1030"/>
  <c r="S1015"/>
  <c r="R1015"/>
  <c r="S1000"/>
  <c r="R1000"/>
  <c r="S1817"/>
  <c r="R1817"/>
  <c r="S1813"/>
  <c r="R1813"/>
  <c r="S1809"/>
  <c r="R1809"/>
  <c r="S1805"/>
  <c r="R1805"/>
  <c r="S1800"/>
  <c r="R1800"/>
  <c r="S1795"/>
  <c r="R1795"/>
  <c r="S1786"/>
  <c r="R1786"/>
  <c r="S1772"/>
  <c r="R1772"/>
  <c r="S1769"/>
  <c r="R1769"/>
  <c r="S1762"/>
  <c r="U1762" s="1"/>
  <c r="R1762"/>
  <c r="S1751"/>
  <c r="R1751"/>
  <c r="S1740"/>
  <c r="R1740"/>
  <c r="S1737"/>
  <c r="R1737"/>
  <c r="S1730"/>
  <c r="U1730" s="1"/>
  <c r="R1730"/>
  <c r="S1719"/>
  <c r="R1719"/>
  <c r="S1708"/>
  <c r="R1708"/>
  <c r="S1705"/>
  <c r="R1705"/>
  <c r="S1702"/>
  <c r="R1702"/>
  <c r="S1698"/>
  <c r="R1698"/>
  <c r="S1694"/>
  <c r="R1694"/>
  <c r="S1690"/>
  <c r="R1690"/>
  <c r="S1686"/>
  <c r="R1686"/>
  <c r="S1682"/>
  <c r="R1682"/>
  <c r="S1678"/>
  <c r="R1678"/>
  <c r="S1674"/>
  <c r="R1674"/>
  <c r="S1670"/>
  <c r="R1670"/>
  <c r="S1662"/>
  <c r="R1662"/>
  <c r="S1614"/>
  <c r="R1614"/>
  <c r="S1610"/>
  <c r="R1610"/>
  <c r="S1606"/>
  <c r="R1606"/>
  <c r="S1602"/>
  <c r="R1602"/>
  <c r="S1598"/>
  <c r="R1598"/>
  <c r="S1594"/>
  <c r="R1594"/>
  <c r="S1590"/>
  <c r="R1590"/>
  <c r="S1586"/>
  <c r="R1586"/>
  <c r="S1582"/>
  <c r="R1582"/>
  <c r="S1578"/>
  <c r="R1578"/>
  <c r="S1574"/>
  <c r="R1574"/>
  <c r="S1569"/>
  <c r="U1569" s="1"/>
  <c r="R1569"/>
  <c r="S1565"/>
  <c r="U1565" s="1"/>
  <c r="R1565"/>
  <c r="S1561"/>
  <c r="U1561" s="1"/>
  <c r="R1561"/>
  <c r="S1552"/>
  <c r="U1552" s="1"/>
  <c r="R1552"/>
  <c r="S1538"/>
  <c r="R1538"/>
  <c r="S1534"/>
  <c r="U1534" s="1"/>
  <c r="R1534"/>
  <c r="S1530"/>
  <c r="R1530"/>
  <c r="S1526"/>
  <c r="U1526" s="1"/>
  <c r="R1526"/>
  <c r="S1522"/>
  <c r="R1522"/>
  <c r="S1518"/>
  <c r="U1518" s="1"/>
  <c r="R1518"/>
  <c r="S1514"/>
  <c r="R1514"/>
  <c r="S1510"/>
  <c r="U1510" s="1"/>
  <c r="R1510"/>
  <c r="S1506"/>
  <c r="R1506"/>
  <c r="S1502"/>
  <c r="R1502"/>
  <c r="S1493"/>
  <c r="U1493" s="1"/>
  <c r="R1493"/>
  <c r="S1480"/>
  <c r="R1480"/>
  <c r="S1475"/>
  <c r="R1475"/>
  <c r="S1471"/>
  <c r="R1471"/>
  <c r="S1468"/>
  <c r="R1468"/>
  <c r="S1458"/>
  <c r="R1458"/>
  <c r="S1455"/>
  <c r="R1455"/>
  <c r="S1445"/>
  <c r="R1445"/>
  <c r="S1440"/>
  <c r="R1440"/>
  <c r="S1436"/>
  <c r="U1436" s="1"/>
  <c r="R1436"/>
  <c r="S1423"/>
  <c r="R1423"/>
  <c r="S1418"/>
  <c r="R1418"/>
  <c r="S1405"/>
  <c r="R1405"/>
  <c r="S1400"/>
  <c r="U1400" s="1"/>
  <c r="R1400"/>
  <c r="S1391"/>
  <c r="R1391"/>
  <c r="S1383"/>
  <c r="U1383" s="1"/>
  <c r="R1383"/>
  <c r="S1375"/>
  <c r="U1375" s="1"/>
  <c r="R1375"/>
  <c r="S1372"/>
  <c r="R1372"/>
  <c r="S1349"/>
  <c r="R1349"/>
  <c r="S1346"/>
  <c r="U1346" s="1"/>
  <c r="R1346"/>
  <c r="S1343"/>
  <c r="U1343" s="1"/>
  <c r="R1343"/>
  <c r="S1337"/>
  <c r="U1337" s="1"/>
  <c r="R1337"/>
  <c r="S1334"/>
  <c r="U1334" s="1"/>
  <c r="R1334"/>
  <c r="S1311"/>
  <c r="R1311"/>
  <c r="S1307"/>
  <c r="R1307"/>
  <c r="S1303"/>
  <c r="R1303"/>
  <c r="S1299"/>
  <c r="R1299"/>
  <c r="D1297"/>
  <c r="C1297" s="1"/>
  <c r="S1293"/>
  <c r="R1293"/>
  <c r="D1289"/>
  <c r="S1285"/>
  <c r="R1285"/>
  <c r="D1281"/>
  <c r="C1281" s="1"/>
  <c r="S1277"/>
  <c r="R1277"/>
  <c r="D1273"/>
  <c r="S1269"/>
  <c r="R1269"/>
  <c r="D1265"/>
  <c r="S1261"/>
  <c r="R1261"/>
  <c r="D1257"/>
  <c r="S1253"/>
  <c r="R1253"/>
  <c r="D1249"/>
  <c r="S1245"/>
  <c r="U1245" s="1"/>
  <c r="R1245"/>
  <c r="D1236"/>
  <c r="S1233"/>
  <c r="R1233"/>
  <c r="D1231"/>
  <c r="S1228"/>
  <c r="R1228"/>
  <c r="D1220"/>
  <c r="C1220" s="1"/>
  <c r="S1217"/>
  <c r="R1217"/>
  <c r="D1215"/>
  <c r="S1212"/>
  <c r="R1212"/>
  <c r="D1204"/>
  <c r="S1201"/>
  <c r="R1201"/>
  <c r="D1199"/>
  <c r="S1196"/>
  <c r="R1196"/>
  <c r="S1047"/>
  <c r="R1047"/>
  <c r="S1039"/>
  <c r="R1039"/>
  <c r="G1803"/>
  <c r="S1801"/>
  <c r="R1801"/>
  <c r="S1796"/>
  <c r="R1796"/>
  <c r="S1791"/>
  <c r="R1791"/>
  <c r="E1785"/>
  <c r="C1785" s="1"/>
  <c r="AA1785" s="1"/>
  <c r="S1782"/>
  <c r="R1782"/>
  <c r="G1781"/>
  <c r="E1780"/>
  <c r="C1780" s="1"/>
  <c r="G1776"/>
  <c r="S1773"/>
  <c r="R1773"/>
  <c r="S1766"/>
  <c r="U1766" s="1"/>
  <c r="R1766"/>
  <c r="G1761"/>
  <c r="E1757"/>
  <c r="C1757" s="1"/>
  <c r="S1755"/>
  <c r="R1755"/>
  <c r="G1754"/>
  <c r="S1744"/>
  <c r="R1744"/>
  <c r="S1741"/>
  <c r="R1741"/>
  <c r="S1734"/>
  <c r="U1734" s="1"/>
  <c r="R1734"/>
  <c r="G1729"/>
  <c r="E1725"/>
  <c r="S1723"/>
  <c r="R1723"/>
  <c r="G1722"/>
  <c r="S1712"/>
  <c r="R1712"/>
  <c r="S1709"/>
  <c r="R1709"/>
  <c r="S1665"/>
  <c r="R1665"/>
  <c r="S1659"/>
  <c r="U1659" s="1"/>
  <c r="R1659"/>
  <c r="S1655"/>
  <c r="U1655" s="1"/>
  <c r="R1655"/>
  <c r="S1651"/>
  <c r="U1651" s="1"/>
  <c r="R1651"/>
  <c r="S1647"/>
  <c r="U1647" s="1"/>
  <c r="R1647"/>
  <c r="S1643"/>
  <c r="U1643" s="1"/>
  <c r="R1643"/>
  <c r="S1639"/>
  <c r="U1639" s="1"/>
  <c r="R1639"/>
  <c r="S1615"/>
  <c r="R1615"/>
  <c r="S1611"/>
  <c r="R1611"/>
  <c r="S1607"/>
  <c r="R1607"/>
  <c r="S1603"/>
  <c r="R1603"/>
  <c r="S1599"/>
  <c r="R1599"/>
  <c r="S1595"/>
  <c r="R1595"/>
  <c r="S1591"/>
  <c r="R1591"/>
  <c r="S1587"/>
  <c r="R1587"/>
  <c r="S1583"/>
  <c r="R1583"/>
  <c r="S1579"/>
  <c r="R1579"/>
  <c r="S1575"/>
  <c r="R1575"/>
  <c r="S1570"/>
  <c r="R1570"/>
  <c r="S1566"/>
  <c r="R1566"/>
  <c r="S1562"/>
  <c r="R1562"/>
  <c r="S1557"/>
  <c r="U1557" s="1"/>
  <c r="R1557"/>
  <c r="S1553"/>
  <c r="R1553"/>
  <c r="D1551"/>
  <c r="S1549"/>
  <c r="R1549"/>
  <c r="S1546"/>
  <c r="U1546" s="1"/>
  <c r="R1546"/>
  <c r="S1539"/>
  <c r="R1539"/>
  <c r="D1537"/>
  <c r="S1535"/>
  <c r="R1535"/>
  <c r="D1533"/>
  <c r="S1531"/>
  <c r="R1531"/>
  <c r="D1529"/>
  <c r="S1527"/>
  <c r="R1527"/>
  <c r="S1523"/>
  <c r="R1523"/>
  <c r="S1519"/>
  <c r="R1519"/>
  <c r="S1515"/>
  <c r="R1515"/>
  <c r="S1511"/>
  <c r="R1511"/>
  <c r="S1507"/>
  <c r="R1507"/>
  <c r="S1503"/>
  <c r="R1503"/>
  <c r="S1499"/>
  <c r="R1499"/>
  <c r="S1498"/>
  <c r="U1498" s="1"/>
  <c r="R1498"/>
  <c r="S1489"/>
  <c r="U1489" s="1"/>
  <c r="R1489"/>
  <c r="G1488"/>
  <c r="G1483"/>
  <c r="S1476"/>
  <c r="R1476"/>
  <c r="S1465"/>
  <c r="R1465"/>
  <c r="S1452"/>
  <c r="R1452"/>
  <c r="S1449"/>
  <c r="R1449"/>
  <c r="S1441"/>
  <c r="R1441"/>
  <c r="S1437"/>
  <c r="R1437"/>
  <c r="G1435"/>
  <c r="S1432"/>
  <c r="R1432"/>
  <c r="G1431"/>
  <c r="S1428"/>
  <c r="U1428" s="1"/>
  <c r="R1428"/>
  <c r="S1419"/>
  <c r="R1419"/>
  <c r="S1414"/>
  <c r="R1414"/>
  <c r="G1413"/>
  <c r="S1401"/>
  <c r="R1401"/>
  <c r="G1399"/>
  <c r="S1396"/>
  <c r="U1396" s="1"/>
  <c r="R1396"/>
  <c r="G1389"/>
  <c r="S1384"/>
  <c r="R1384"/>
  <c r="G1381"/>
  <c r="S1376"/>
  <c r="R1376"/>
  <c r="S1361"/>
  <c r="R1361"/>
  <c r="S1358"/>
  <c r="R1358"/>
  <c r="S1355"/>
  <c r="U1355" s="1"/>
  <c r="R1355"/>
  <c r="S1352"/>
  <c r="R1352"/>
  <c r="S1340"/>
  <c r="U1340" s="1"/>
  <c r="R1340"/>
  <c r="S1331"/>
  <c r="U1331" s="1"/>
  <c r="R1331"/>
  <c r="S1328"/>
  <c r="U1328" s="1"/>
  <c r="R1328"/>
  <c r="G1327"/>
  <c r="S1294"/>
  <c r="R1294"/>
  <c r="G1291"/>
  <c r="S1286"/>
  <c r="R1286"/>
  <c r="G1283"/>
  <c r="S1278"/>
  <c r="R1278"/>
  <c r="G1275"/>
  <c r="S1270"/>
  <c r="R1270"/>
  <c r="G1267"/>
  <c r="S1262"/>
  <c r="R1262"/>
  <c r="G1259"/>
  <c r="S1254"/>
  <c r="R1254"/>
  <c r="G1251"/>
  <c r="S1246"/>
  <c r="R1246"/>
  <c r="G1243"/>
  <c r="S1239"/>
  <c r="R1239"/>
  <c r="S1234"/>
  <c r="R1234"/>
  <c r="G1232"/>
  <c r="S1223"/>
  <c r="R1223"/>
  <c r="S1218"/>
  <c r="R1218"/>
  <c r="G1216"/>
  <c r="S1207"/>
  <c r="R1207"/>
  <c r="S1202"/>
  <c r="R1202"/>
  <c r="G1200"/>
  <c r="S1191"/>
  <c r="R1191"/>
  <c r="S1050"/>
  <c r="R1050"/>
  <c r="S1042"/>
  <c r="R1042"/>
  <c r="S1034"/>
  <c r="R1034"/>
  <c r="S1031"/>
  <c r="R1031"/>
  <c r="S1016"/>
  <c r="R1016"/>
  <c r="S1188"/>
  <c r="R1188"/>
  <c r="S1177"/>
  <c r="U1177" s="1"/>
  <c r="R1177"/>
  <c r="D1175"/>
  <c r="S1172"/>
  <c r="R1172"/>
  <c r="D1164"/>
  <c r="S1161"/>
  <c r="U1161" s="1"/>
  <c r="R1161"/>
  <c r="D1159"/>
  <c r="S1156"/>
  <c r="R1156"/>
  <c r="G1154"/>
  <c r="S1151"/>
  <c r="U1151" s="1"/>
  <c r="R1151"/>
  <c r="D1146"/>
  <c r="S1143"/>
  <c r="R1143"/>
  <c r="S1130"/>
  <c r="R1130"/>
  <c r="S1127"/>
  <c r="R1127"/>
  <c r="S1118"/>
  <c r="R1118"/>
  <c r="S1110"/>
  <c r="R1110"/>
  <c r="S1102"/>
  <c r="R1102"/>
  <c r="S1094"/>
  <c r="R1094"/>
  <c r="S1086"/>
  <c r="R1086"/>
  <c r="S1078"/>
  <c r="R1078"/>
  <c r="S1070"/>
  <c r="R1070"/>
  <c r="S1062"/>
  <c r="R1062"/>
  <c r="G1061"/>
  <c r="G1057"/>
  <c r="G1053"/>
  <c r="D1052"/>
  <c r="D1051"/>
  <c r="D1050"/>
  <c r="D1049"/>
  <c r="D1048"/>
  <c r="D1047"/>
  <c r="D1046"/>
  <c r="D1045"/>
  <c r="D1044"/>
  <c r="D1043"/>
  <c r="D1042"/>
  <c r="D1041"/>
  <c r="D1040"/>
  <c r="D1039"/>
  <c r="D1038"/>
  <c r="D1037"/>
  <c r="D1036"/>
  <c r="D1035"/>
  <c r="D1034"/>
  <c r="D1033"/>
  <c r="S1026"/>
  <c r="R1026"/>
  <c r="G1024"/>
  <c r="S1020"/>
  <c r="R1020"/>
  <c r="S1010"/>
  <c r="R1010"/>
  <c r="S1004"/>
  <c r="R1004"/>
  <c r="S997"/>
  <c r="R997"/>
  <c r="S992"/>
  <c r="R992"/>
  <c r="S987"/>
  <c r="R987"/>
  <c r="S981"/>
  <c r="R981"/>
  <c r="S976"/>
  <c r="R976"/>
  <c r="G974"/>
  <c r="S971"/>
  <c r="R971"/>
  <c r="S959"/>
  <c r="U959" s="1"/>
  <c r="R959"/>
  <c r="S952"/>
  <c r="U952" s="1"/>
  <c r="R952"/>
  <c r="G949"/>
  <c r="S944"/>
  <c r="U944" s="1"/>
  <c r="R944"/>
  <c r="G941"/>
  <c r="S936"/>
  <c r="U936" s="1"/>
  <c r="R936"/>
  <c r="S932"/>
  <c r="R932"/>
  <c r="S928"/>
  <c r="R928"/>
  <c r="S924"/>
  <c r="R924"/>
  <c r="S920"/>
  <c r="R920"/>
  <c r="S916"/>
  <c r="R916"/>
  <c r="S912"/>
  <c r="R912"/>
  <c r="S908"/>
  <c r="R908"/>
  <c r="S904"/>
  <c r="R904"/>
  <c r="S900"/>
  <c r="R900"/>
  <c r="S896"/>
  <c r="R896"/>
  <c r="S892"/>
  <c r="R892"/>
  <c r="S888"/>
  <c r="R888"/>
  <c r="S884"/>
  <c r="R884"/>
  <c r="S880"/>
  <c r="R880"/>
  <c r="S876"/>
  <c r="R876"/>
  <c r="G874"/>
  <c r="S871"/>
  <c r="U871" s="1"/>
  <c r="R871"/>
  <c r="S867"/>
  <c r="U867" s="1"/>
  <c r="R867"/>
  <c r="S858"/>
  <c r="U858" s="1"/>
  <c r="R858"/>
  <c r="S854"/>
  <c r="U854" s="1"/>
  <c r="R854"/>
  <c r="S849"/>
  <c r="U849" s="1"/>
  <c r="R849"/>
  <c r="G848"/>
  <c r="S841"/>
  <c r="U841" s="1"/>
  <c r="R841"/>
  <c r="G840"/>
  <c r="S833"/>
  <c r="U833" s="1"/>
  <c r="R833"/>
  <c r="G832"/>
  <c r="S825"/>
  <c r="U825" s="1"/>
  <c r="R825"/>
  <c r="G824"/>
  <c r="S817"/>
  <c r="U817" s="1"/>
  <c r="R817"/>
  <c r="G816"/>
  <c r="S814"/>
  <c r="R814"/>
  <c r="S800"/>
  <c r="R800"/>
  <c r="D799"/>
  <c r="S793"/>
  <c r="R793"/>
  <c r="S790"/>
  <c r="R790"/>
  <c r="S781"/>
  <c r="U781" s="1"/>
  <c r="R781"/>
  <c r="D779"/>
  <c r="C779" s="1"/>
  <c r="AA779" s="1"/>
  <c r="S776"/>
  <c r="U776" s="1"/>
  <c r="R776"/>
  <c r="S767"/>
  <c r="U767" s="1"/>
  <c r="R767"/>
  <c r="D765"/>
  <c r="C765" s="1"/>
  <c r="AA765" s="1"/>
  <c r="S763"/>
  <c r="R763"/>
  <c r="D761"/>
  <c r="S754"/>
  <c r="R754"/>
  <c r="G753"/>
  <c r="S750"/>
  <c r="U750" s="1"/>
  <c r="R750"/>
  <c r="S741"/>
  <c r="U741" s="1"/>
  <c r="R741"/>
  <c r="D739"/>
  <c r="S737"/>
  <c r="R737"/>
  <c r="G735"/>
  <c r="S732"/>
  <c r="U732" s="1"/>
  <c r="R732"/>
  <c r="S728"/>
  <c r="U728" s="1"/>
  <c r="R728"/>
  <c r="S723"/>
  <c r="U723" s="1"/>
  <c r="R723"/>
  <c r="G720"/>
  <c r="C720" s="1"/>
  <c r="AA720" s="1"/>
  <c r="D719"/>
  <c r="C719" s="1"/>
  <c r="S715"/>
  <c r="U715" s="1"/>
  <c r="R715"/>
  <c r="D711"/>
  <c r="C711" s="1"/>
  <c r="S707"/>
  <c r="U707" s="1"/>
  <c r="R707"/>
  <c r="D703"/>
  <c r="S699"/>
  <c r="U699" s="1"/>
  <c r="R699"/>
  <c r="G696"/>
  <c r="C696" s="1"/>
  <c r="D695"/>
  <c r="S691"/>
  <c r="U691" s="1"/>
  <c r="R691"/>
  <c r="G688"/>
  <c r="C688" s="1"/>
  <c r="D686"/>
  <c r="S682"/>
  <c r="U682" s="1"/>
  <c r="R682"/>
  <c r="E651"/>
  <c r="C651" s="1"/>
  <c r="S644"/>
  <c r="R644"/>
  <c r="S640"/>
  <c r="R640"/>
  <c r="S636"/>
  <c r="R636"/>
  <c r="S629"/>
  <c r="R629"/>
  <c r="S628"/>
  <c r="R628"/>
  <c r="G623"/>
  <c r="S619"/>
  <c r="U619" s="1"/>
  <c r="R619"/>
  <c r="S615"/>
  <c r="U615" s="1"/>
  <c r="R615"/>
  <c r="S611"/>
  <c r="U611" s="1"/>
  <c r="R611"/>
  <c r="S607"/>
  <c r="U607" s="1"/>
  <c r="R607"/>
  <c r="S603"/>
  <c r="U603" s="1"/>
  <c r="R603"/>
  <c r="S599"/>
  <c r="U599" s="1"/>
  <c r="R599"/>
  <c r="S595"/>
  <c r="R595"/>
  <c r="S582"/>
  <c r="R582"/>
  <c r="S579"/>
  <c r="R579"/>
  <c r="S566"/>
  <c r="R566"/>
  <c r="D550"/>
  <c r="C550" s="1"/>
  <c r="S547"/>
  <c r="R547"/>
  <c r="D545"/>
  <c r="S491"/>
  <c r="R491"/>
  <c r="S459"/>
  <c r="U459" s="1"/>
  <c r="R459"/>
  <c r="S417"/>
  <c r="U417" s="1"/>
  <c r="R417"/>
  <c r="D408"/>
  <c r="E408"/>
  <c r="G408"/>
  <c r="D400"/>
  <c r="E400"/>
  <c r="G400"/>
  <c r="D392"/>
  <c r="E392"/>
  <c r="G392"/>
  <c r="S1167"/>
  <c r="U1167" s="1"/>
  <c r="R1167"/>
  <c r="D1165"/>
  <c r="S1162"/>
  <c r="R1162"/>
  <c r="D1154"/>
  <c r="S1148"/>
  <c r="U1148" s="1"/>
  <c r="R1148"/>
  <c r="D1147"/>
  <c r="S1140"/>
  <c r="R1140"/>
  <c r="S1137"/>
  <c r="R1137"/>
  <c r="S1134"/>
  <c r="R1134"/>
  <c r="S1124"/>
  <c r="R1124"/>
  <c r="S1121"/>
  <c r="R1121"/>
  <c r="S1113"/>
  <c r="R1113"/>
  <c r="S1105"/>
  <c r="R1105"/>
  <c r="S1097"/>
  <c r="R1097"/>
  <c r="S1089"/>
  <c r="R1089"/>
  <c r="S1081"/>
  <c r="R1081"/>
  <c r="S1073"/>
  <c r="R1073"/>
  <c r="S1065"/>
  <c r="R1065"/>
  <c r="S1059"/>
  <c r="R1059"/>
  <c r="S1055"/>
  <c r="R1055"/>
  <c r="S1027"/>
  <c r="R1027"/>
  <c r="D1024"/>
  <c r="S1011"/>
  <c r="R1011"/>
  <c r="D1008"/>
  <c r="C1008" s="1"/>
  <c r="S998"/>
  <c r="R998"/>
  <c r="G996"/>
  <c r="D990"/>
  <c r="G985"/>
  <c r="S982"/>
  <c r="R982"/>
  <c r="G980"/>
  <c r="D974"/>
  <c r="G969"/>
  <c r="S966"/>
  <c r="R966"/>
  <c r="G965"/>
  <c r="S963"/>
  <c r="R963"/>
  <c r="S960"/>
  <c r="R960"/>
  <c r="D957"/>
  <c r="S953"/>
  <c r="U953" s="1"/>
  <c r="R953"/>
  <c r="D949"/>
  <c r="S945"/>
  <c r="U945" s="1"/>
  <c r="R945"/>
  <c r="D941"/>
  <c r="S937"/>
  <c r="U937" s="1"/>
  <c r="R937"/>
  <c r="D931"/>
  <c r="D927"/>
  <c r="D923"/>
  <c r="D919"/>
  <c r="D915"/>
  <c r="D911"/>
  <c r="S868"/>
  <c r="U868" s="1"/>
  <c r="R868"/>
  <c r="S863"/>
  <c r="U863" s="1"/>
  <c r="R863"/>
  <c r="S859"/>
  <c r="U859" s="1"/>
  <c r="R859"/>
  <c r="S850"/>
  <c r="U850" s="1"/>
  <c r="R850"/>
  <c r="S846"/>
  <c r="U846" s="1"/>
  <c r="R846"/>
  <c r="S842"/>
  <c r="U842" s="1"/>
  <c r="R842"/>
  <c r="S838"/>
  <c r="U838" s="1"/>
  <c r="R838"/>
  <c r="S834"/>
  <c r="U834" s="1"/>
  <c r="R834"/>
  <c r="S830"/>
  <c r="U830" s="1"/>
  <c r="R830"/>
  <c r="S826"/>
  <c r="U826" s="1"/>
  <c r="R826"/>
  <c r="S822"/>
  <c r="U822" s="1"/>
  <c r="R822"/>
  <c r="S818"/>
  <c r="U818" s="1"/>
  <c r="R818"/>
  <c r="S811"/>
  <c r="R811"/>
  <c r="S804"/>
  <c r="R804"/>
  <c r="S797"/>
  <c r="R797"/>
  <c r="S787"/>
  <c r="R787"/>
  <c r="S786"/>
  <c r="R786"/>
  <c r="S777"/>
  <c r="R777"/>
  <c r="S772"/>
  <c r="R772"/>
  <c r="S759"/>
  <c r="U759" s="1"/>
  <c r="R759"/>
  <c r="S755"/>
  <c r="R755"/>
  <c r="S746"/>
  <c r="R746"/>
  <c r="S733"/>
  <c r="U733" s="1"/>
  <c r="R733"/>
  <c r="S729"/>
  <c r="R729"/>
  <c r="S724"/>
  <c r="U724" s="1"/>
  <c r="R724"/>
  <c r="S716"/>
  <c r="U716" s="1"/>
  <c r="R716"/>
  <c r="S708"/>
  <c r="U708" s="1"/>
  <c r="R708"/>
  <c r="S700"/>
  <c r="U700" s="1"/>
  <c r="R700"/>
  <c r="S692"/>
  <c r="U692" s="1"/>
  <c r="R692"/>
  <c r="S683"/>
  <c r="U683" s="1"/>
  <c r="R683"/>
  <c r="S677"/>
  <c r="R677"/>
  <c r="S673"/>
  <c r="R673"/>
  <c r="S669"/>
  <c r="R669"/>
  <c r="S665"/>
  <c r="R665"/>
  <c r="S661"/>
  <c r="R661"/>
  <c r="S657"/>
  <c r="R657"/>
  <c r="S653"/>
  <c r="R653"/>
  <c r="S649"/>
  <c r="R649"/>
  <c r="E643"/>
  <c r="E639"/>
  <c r="G635"/>
  <c r="G625"/>
  <c r="G624"/>
  <c r="E623"/>
  <c r="C623" s="1"/>
  <c r="S589"/>
  <c r="U589" s="1"/>
  <c r="R589"/>
  <c r="S576"/>
  <c r="R576"/>
  <c r="S573"/>
  <c r="U573" s="1"/>
  <c r="R573"/>
  <c r="S561"/>
  <c r="U561" s="1"/>
  <c r="R561"/>
  <c r="G559"/>
  <c r="E558"/>
  <c r="S553"/>
  <c r="R553"/>
  <c r="S548"/>
  <c r="R548"/>
  <c r="E546"/>
  <c r="G541"/>
  <c r="D541"/>
  <c r="S472"/>
  <c r="U472" s="1"/>
  <c r="R472"/>
  <c r="S1157"/>
  <c r="U1157" s="1"/>
  <c r="R1157"/>
  <c r="S1152"/>
  <c r="U1152" s="1"/>
  <c r="R1152"/>
  <c r="S1144"/>
  <c r="U1144" s="1"/>
  <c r="R1144"/>
  <c r="S1131"/>
  <c r="R1131"/>
  <c r="S1116"/>
  <c r="R1116"/>
  <c r="S1108"/>
  <c r="R1108"/>
  <c r="S1100"/>
  <c r="R1100"/>
  <c r="S1092"/>
  <c r="R1092"/>
  <c r="S1084"/>
  <c r="R1084"/>
  <c r="S1076"/>
  <c r="R1076"/>
  <c r="S1068"/>
  <c r="R1068"/>
  <c r="S1028"/>
  <c r="R1028"/>
  <c r="S1021"/>
  <c r="R1021"/>
  <c r="S1012"/>
  <c r="R1012"/>
  <c r="S1005"/>
  <c r="R1005"/>
  <c r="G1003"/>
  <c r="S999"/>
  <c r="R999"/>
  <c r="S993"/>
  <c r="R993"/>
  <c r="S988"/>
  <c r="R988"/>
  <c r="G986"/>
  <c r="S983"/>
  <c r="R983"/>
  <c r="S977"/>
  <c r="R977"/>
  <c r="S972"/>
  <c r="R972"/>
  <c r="G970"/>
  <c r="S967"/>
  <c r="R967"/>
  <c r="S954"/>
  <c r="U954" s="1"/>
  <c r="R954"/>
  <c r="G951"/>
  <c r="S946"/>
  <c r="U946" s="1"/>
  <c r="R946"/>
  <c r="G943"/>
  <c r="S938"/>
  <c r="U938" s="1"/>
  <c r="R938"/>
  <c r="S933"/>
  <c r="R933"/>
  <c r="S929"/>
  <c r="R929"/>
  <c r="S925"/>
  <c r="R925"/>
  <c r="S921"/>
  <c r="R921"/>
  <c r="S917"/>
  <c r="R917"/>
  <c r="S913"/>
  <c r="R913"/>
  <c r="S909"/>
  <c r="R909"/>
  <c r="S905"/>
  <c r="U905" s="1"/>
  <c r="R905"/>
  <c r="S901"/>
  <c r="U901" s="1"/>
  <c r="R901"/>
  <c r="S897"/>
  <c r="U897" s="1"/>
  <c r="R897"/>
  <c r="S893"/>
  <c r="U893" s="1"/>
  <c r="R893"/>
  <c r="S889"/>
  <c r="U889" s="1"/>
  <c r="R889"/>
  <c r="S885"/>
  <c r="U885" s="1"/>
  <c r="R885"/>
  <c r="S881"/>
  <c r="U881" s="1"/>
  <c r="R881"/>
  <c r="S877"/>
  <c r="U877" s="1"/>
  <c r="R877"/>
  <c r="D875"/>
  <c r="S872"/>
  <c r="R872"/>
  <c r="G866"/>
  <c r="S860"/>
  <c r="U860" s="1"/>
  <c r="R860"/>
  <c r="S855"/>
  <c r="U855" s="1"/>
  <c r="R855"/>
  <c r="S851"/>
  <c r="U851" s="1"/>
  <c r="R851"/>
  <c r="S843"/>
  <c r="U843" s="1"/>
  <c r="R843"/>
  <c r="S835"/>
  <c r="U835" s="1"/>
  <c r="R835"/>
  <c r="S827"/>
  <c r="U827" s="1"/>
  <c r="R827"/>
  <c r="S819"/>
  <c r="U819" s="1"/>
  <c r="R819"/>
  <c r="S808"/>
  <c r="R808"/>
  <c r="D807"/>
  <c r="S801"/>
  <c r="R801"/>
  <c r="S794"/>
  <c r="R794"/>
  <c r="S791"/>
  <c r="R791"/>
  <c r="G785"/>
  <c r="S782"/>
  <c r="U782" s="1"/>
  <c r="R782"/>
  <c r="S773"/>
  <c r="U773" s="1"/>
  <c r="R773"/>
  <c r="G771"/>
  <c r="S768"/>
  <c r="U768" s="1"/>
  <c r="R768"/>
  <c r="D758"/>
  <c r="S751"/>
  <c r="U751" s="1"/>
  <c r="R751"/>
  <c r="D749"/>
  <c r="S747"/>
  <c r="R747"/>
  <c r="G745"/>
  <c r="S742"/>
  <c r="U742" s="1"/>
  <c r="R742"/>
  <c r="D736"/>
  <c r="S725"/>
  <c r="R725"/>
  <c r="G722"/>
  <c r="D721"/>
  <c r="C721" s="1"/>
  <c r="AA721" s="1"/>
  <c r="S717"/>
  <c r="U717" s="1"/>
  <c r="R717"/>
  <c r="G714"/>
  <c r="D713"/>
  <c r="C713" s="1"/>
  <c r="S709"/>
  <c r="U709" s="1"/>
  <c r="R709"/>
  <c r="G706"/>
  <c r="D705"/>
  <c r="S701"/>
  <c r="U701" s="1"/>
  <c r="R701"/>
  <c r="G698"/>
  <c r="D697"/>
  <c r="S693"/>
  <c r="U693" s="1"/>
  <c r="R693"/>
  <c r="G690"/>
  <c r="D689"/>
  <c r="S684"/>
  <c r="U684" s="1"/>
  <c r="R684"/>
  <c r="G681"/>
  <c r="D680"/>
  <c r="C680" s="1"/>
  <c r="AA680" s="1"/>
  <c r="G676"/>
  <c r="G672"/>
  <c r="G668"/>
  <c r="G664"/>
  <c r="G660"/>
  <c r="G656"/>
  <c r="G652"/>
  <c r="G648"/>
  <c r="S645"/>
  <c r="R645"/>
  <c r="D643"/>
  <c r="S641"/>
  <c r="R641"/>
  <c r="D639"/>
  <c r="S637"/>
  <c r="R637"/>
  <c r="E635"/>
  <c r="S631"/>
  <c r="R631"/>
  <c r="S630"/>
  <c r="R630"/>
  <c r="G627"/>
  <c r="G626"/>
  <c r="E625"/>
  <c r="D624"/>
  <c r="S620"/>
  <c r="U620" s="1"/>
  <c r="R620"/>
  <c r="S616"/>
  <c r="U616" s="1"/>
  <c r="R616"/>
  <c r="S612"/>
  <c r="U612" s="1"/>
  <c r="R612"/>
  <c r="S608"/>
  <c r="U608" s="1"/>
  <c r="R608"/>
  <c r="S604"/>
  <c r="U604" s="1"/>
  <c r="R604"/>
  <c r="S600"/>
  <c r="U600" s="1"/>
  <c r="R600"/>
  <c r="S596"/>
  <c r="U596" s="1"/>
  <c r="R596"/>
  <c r="S592"/>
  <c r="U592" s="1"/>
  <c r="R592"/>
  <c r="S586"/>
  <c r="U586" s="1"/>
  <c r="R586"/>
  <c r="S583"/>
  <c r="U583" s="1"/>
  <c r="R583"/>
  <c r="S570"/>
  <c r="U570" s="1"/>
  <c r="R570"/>
  <c r="S567"/>
  <c r="U567" s="1"/>
  <c r="R567"/>
  <c r="S563"/>
  <c r="R563"/>
  <c r="S562"/>
  <c r="U562" s="1"/>
  <c r="R562"/>
  <c r="G560"/>
  <c r="D558"/>
  <c r="S555"/>
  <c r="R555"/>
  <c r="S554"/>
  <c r="U554" s="1"/>
  <c r="R554"/>
  <c r="E552"/>
  <c r="D546"/>
  <c r="S543"/>
  <c r="R543"/>
  <c r="G537"/>
  <c r="D537"/>
  <c r="S1179"/>
  <c r="U1179" s="1"/>
  <c r="R1179"/>
  <c r="S1174"/>
  <c r="R1174"/>
  <c r="G1172"/>
  <c r="S1163"/>
  <c r="U1163" s="1"/>
  <c r="R1163"/>
  <c r="S1158"/>
  <c r="R1158"/>
  <c r="G1156"/>
  <c r="G1151"/>
  <c r="S1145"/>
  <c r="U1145" s="1"/>
  <c r="R1145"/>
  <c r="S1141"/>
  <c r="R1141"/>
  <c r="S1128"/>
  <c r="R1128"/>
  <c r="S1125"/>
  <c r="R1125"/>
  <c r="S1119"/>
  <c r="R1119"/>
  <c r="S1111"/>
  <c r="R1111"/>
  <c r="S1103"/>
  <c r="R1103"/>
  <c r="S1095"/>
  <c r="R1095"/>
  <c r="S1087"/>
  <c r="R1087"/>
  <c r="S1079"/>
  <c r="R1079"/>
  <c r="S1071"/>
  <c r="R1071"/>
  <c r="S1063"/>
  <c r="R1063"/>
  <c r="S1060"/>
  <c r="R1060"/>
  <c r="S1056"/>
  <c r="R1056"/>
  <c r="G1026"/>
  <c r="C1026" s="1"/>
  <c r="S1022"/>
  <c r="R1022"/>
  <c r="G1020"/>
  <c r="C1020" s="1"/>
  <c r="D1019"/>
  <c r="C1019" s="1"/>
  <c r="AA1019" s="1"/>
  <c r="G1010"/>
  <c r="S1006"/>
  <c r="R1006"/>
  <c r="G1004"/>
  <c r="D1003"/>
  <c r="G997"/>
  <c r="S994"/>
  <c r="R994"/>
  <c r="G992"/>
  <c r="G987"/>
  <c r="D986"/>
  <c r="G981"/>
  <c r="S978"/>
  <c r="R978"/>
  <c r="G976"/>
  <c r="G971"/>
  <c r="C971" s="1"/>
  <c r="AA971" s="1"/>
  <c r="D970"/>
  <c r="G959"/>
  <c r="S955"/>
  <c r="U955" s="1"/>
  <c r="R955"/>
  <c r="G952"/>
  <c r="D951"/>
  <c r="S947"/>
  <c r="U947" s="1"/>
  <c r="R947"/>
  <c r="G944"/>
  <c r="D943"/>
  <c r="C943" s="1"/>
  <c r="AA943" s="1"/>
  <c r="S939"/>
  <c r="U939" s="1"/>
  <c r="R939"/>
  <c r="G936"/>
  <c r="G928"/>
  <c r="G924"/>
  <c r="G920"/>
  <c r="G916"/>
  <c r="G912"/>
  <c r="G908"/>
  <c r="G904"/>
  <c r="G900"/>
  <c r="G896"/>
  <c r="G892"/>
  <c r="G888"/>
  <c r="G884"/>
  <c r="G880"/>
  <c r="G876"/>
  <c r="S873"/>
  <c r="U873" s="1"/>
  <c r="R873"/>
  <c r="G871"/>
  <c r="G867"/>
  <c r="D866"/>
  <c r="S864"/>
  <c r="U864" s="1"/>
  <c r="R864"/>
  <c r="G858"/>
  <c r="D854"/>
  <c r="S852"/>
  <c r="U852" s="1"/>
  <c r="R852"/>
  <c r="S847"/>
  <c r="U847" s="1"/>
  <c r="R847"/>
  <c r="S839"/>
  <c r="U839" s="1"/>
  <c r="R839"/>
  <c r="S831"/>
  <c r="U831" s="1"/>
  <c r="R831"/>
  <c r="S823"/>
  <c r="U823" s="1"/>
  <c r="R823"/>
  <c r="S815"/>
  <c r="R815"/>
  <c r="S812"/>
  <c r="R812"/>
  <c r="S805"/>
  <c r="R805"/>
  <c r="S798"/>
  <c r="R798"/>
  <c r="D790"/>
  <c r="D785"/>
  <c r="G781"/>
  <c r="S778"/>
  <c r="R778"/>
  <c r="D776"/>
  <c r="D771"/>
  <c r="S769"/>
  <c r="R769"/>
  <c r="G767"/>
  <c r="S764"/>
  <c r="R764"/>
  <c r="G763"/>
  <c r="S760"/>
  <c r="U760" s="1"/>
  <c r="R760"/>
  <c r="D750"/>
  <c r="D745"/>
  <c r="G741"/>
  <c r="S738"/>
  <c r="R738"/>
  <c r="G737"/>
  <c r="S734"/>
  <c r="U734" s="1"/>
  <c r="R734"/>
  <c r="D728"/>
  <c r="G723"/>
  <c r="D722"/>
  <c r="S718"/>
  <c r="U718" s="1"/>
  <c r="R718"/>
  <c r="G715"/>
  <c r="D714"/>
  <c r="S710"/>
  <c r="U710" s="1"/>
  <c r="R710"/>
  <c r="G707"/>
  <c r="D706"/>
  <c r="S702"/>
  <c r="U702" s="1"/>
  <c r="R702"/>
  <c r="G699"/>
  <c r="D698"/>
  <c r="S694"/>
  <c r="U694" s="1"/>
  <c r="R694"/>
  <c r="G691"/>
  <c r="D690"/>
  <c r="S685"/>
  <c r="U685" s="1"/>
  <c r="R685"/>
  <c r="G682"/>
  <c r="D681"/>
  <c r="G644"/>
  <c r="G640"/>
  <c r="G636"/>
  <c r="G629"/>
  <c r="G628"/>
  <c r="E627"/>
  <c r="D626"/>
  <c r="D619"/>
  <c r="D615"/>
  <c r="D611"/>
  <c r="S580"/>
  <c r="R580"/>
  <c r="S577"/>
  <c r="U577" s="1"/>
  <c r="R577"/>
  <c r="S564"/>
  <c r="U564" s="1"/>
  <c r="R564"/>
  <c r="S556"/>
  <c r="U556" s="1"/>
  <c r="R556"/>
  <c r="S549"/>
  <c r="R549"/>
  <c r="S544"/>
  <c r="U544" s="1"/>
  <c r="R544"/>
  <c r="S540"/>
  <c r="U540" s="1"/>
  <c r="R540"/>
  <c r="S518"/>
  <c r="U518" s="1"/>
  <c r="R518"/>
  <c r="S515"/>
  <c r="U515" s="1"/>
  <c r="R515"/>
  <c r="S511"/>
  <c r="U511" s="1"/>
  <c r="R511"/>
  <c r="S463"/>
  <c r="R463"/>
  <c r="S6"/>
  <c r="R6"/>
  <c r="S1185"/>
  <c r="U1185" s="1"/>
  <c r="R1185"/>
  <c r="S1180"/>
  <c r="R1180"/>
  <c r="D1172"/>
  <c r="S1169"/>
  <c r="U1169" s="1"/>
  <c r="R1169"/>
  <c r="D1167"/>
  <c r="S1164"/>
  <c r="R1164"/>
  <c r="G1162"/>
  <c r="D1156"/>
  <c r="S1153"/>
  <c r="U1153" s="1"/>
  <c r="R1153"/>
  <c r="D1151"/>
  <c r="S1149"/>
  <c r="U1149" s="1"/>
  <c r="R1149"/>
  <c r="S1146"/>
  <c r="U1146" s="1"/>
  <c r="R1146"/>
  <c r="S1138"/>
  <c r="R1138"/>
  <c r="S1135"/>
  <c r="R1135"/>
  <c r="S1122"/>
  <c r="R1122"/>
  <c r="S1114"/>
  <c r="R1114"/>
  <c r="S1106"/>
  <c r="R1106"/>
  <c r="S1098"/>
  <c r="R1098"/>
  <c r="S1090"/>
  <c r="R1090"/>
  <c r="S1082"/>
  <c r="R1082"/>
  <c r="S1074"/>
  <c r="R1074"/>
  <c r="S1066"/>
  <c r="R1066"/>
  <c r="G1059"/>
  <c r="G1055"/>
  <c r="G1027"/>
  <c r="S1023"/>
  <c r="R1023"/>
  <c r="G1011"/>
  <c r="S1007"/>
  <c r="R1007"/>
  <c r="G998"/>
  <c r="S995"/>
  <c r="R995"/>
  <c r="S989"/>
  <c r="R989"/>
  <c r="S984"/>
  <c r="R984"/>
  <c r="S979"/>
  <c r="R979"/>
  <c r="S973"/>
  <c r="R973"/>
  <c r="S968"/>
  <c r="R968"/>
  <c r="S964"/>
  <c r="R964"/>
  <c r="S961"/>
  <c r="R961"/>
  <c r="S956"/>
  <c r="U956" s="1"/>
  <c r="R956"/>
  <c r="S948"/>
  <c r="U948" s="1"/>
  <c r="R948"/>
  <c r="S940"/>
  <c r="U940" s="1"/>
  <c r="R940"/>
  <c r="S930"/>
  <c r="R930"/>
  <c r="S926"/>
  <c r="R926"/>
  <c r="S922"/>
  <c r="R922"/>
  <c r="S918"/>
  <c r="R918"/>
  <c r="S914"/>
  <c r="R914"/>
  <c r="S910"/>
  <c r="R910"/>
  <c r="S906"/>
  <c r="R906"/>
  <c r="S902"/>
  <c r="R902"/>
  <c r="S898"/>
  <c r="R898"/>
  <c r="S894"/>
  <c r="R894"/>
  <c r="S890"/>
  <c r="R890"/>
  <c r="S886"/>
  <c r="R886"/>
  <c r="S882"/>
  <c r="R882"/>
  <c r="S878"/>
  <c r="R878"/>
  <c r="S869"/>
  <c r="U869" s="1"/>
  <c r="R869"/>
  <c r="D867"/>
  <c r="C867" s="1"/>
  <c r="G863"/>
  <c r="D858"/>
  <c r="S856"/>
  <c r="U856" s="1"/>
  <c r="R856"/>
  <c r="D846"/>
  <c r="S844"/>
  <c r="U844" s="1"/>
  <c r="R844"/>
  <c r="D838"/>
  <c r="S836"/>
  <c r="U836" s="1"/>
  <c r="R836"/>
  <c r="S828"/>
  <c r="U828" s="1"/>
  <c r="R828"/>
  <c r="S820"/>
  <c r="U820" s="1"/>
  <c r="R820"/>
  <c r="S809"/>
  <c r="R809"/>
  <c r="S802"/>
  <c r="R802"/>
  <c r="S795"/>
  <c r="R795"/>
  <c r="S788"/>
  <c r="R788"/>
  <c r="S783"/>
  <c r="U783" s="1"/>
  <c r="R783"/>
  <c r="D781"/>
  <c r="S779"/>
  <c r="R779"/>
  <c r="S774"/>
  <c r="U774" s="1"/>
  <c r="R774"/>
  <c r="S765"/>
  <c r="U765" s="1"/>
  <c r="R765"/>
  <c r="D763"/>
  <c r="C763" s="1"/>
  <c r="AA763" s="1"/>
  <c r="S761"/>
  <c r="R761"/>
  <c r="G759"/>
  <c r="S756"/>
  <c r="R756"/>
  <c r="S752"/>
  <c r="U752" s="1"/>
  <c r="R752"/>
  <c r="S743"/>
  <c r="U743" s="1"/>
  <c r="R743"/>
  <c r="D741"/>
  <c r="S739"/>
  <c r="R739"/>
  <c r="D737"/>
  <c r="S730"/>
  <c r="U730" s="1"/>
  <c r="R730"/>
  <c r="S726"/>
  <c r="U726" s="1"/>
  <c r="R726"/>
  <c r="D723"/>
  <c r="S719"/>
  <c r="U719" s="1"/>
  <c r="R719"/>
  <c r="D715"/>
  <c r="S711"/>
  <c r="U711" s="1"/>
  <c r="R711"/>
  <c r="D707"/>
  <c r="C707" s="1"/>
  <c r="S703"/>
  <c r="U703" s="1"/>
  <c r="R703"/>
  <c r="D699"/>
  <c r="S695"/>
  <c r="U695" s="1"/>
  <c r="R695"/>
  <c r="D691"/>
  <c r="S686"/>
  <c r="U686" s="1"/>
  <c r="R686"/>
  <c r="D682"/>
  <c r="S678"/>
  <c r="U678" s="1"/>
  <c r="R678"/>
  <c r="E677"/>
  <c r="S674"/>
  <c r="U674" s="1"/>
  <c r="R674"/>
  <c r="E673"/>
  <c r="S670"/>
  <c r="U670" s="1"/>
  <c r="R670"/>
  <c r="E669"/>
  <c r="S666"/>
  <c r="U666" s="1"/>
  <c r="R666"/>
  <c r="E665"/>
  <c r="S662"/>
  <c r="U662" s="1"/>
  <c r="R662"/>
  <c r="E661"/>
  <c r="S658"/>
  <c r="U658" s="1"/>
  <c r="R658"/>
  <c r="E657"/>
  <c r="S654"/>
  <c r="U654" s="1"/>
  <c r="R654"/>
  <c r="E653"/>
  <c r="S650"/>
  <c r="U650" s="1"/>
  <c r="R650"/>
  <c r="E649"/>
  <c r="S633"/>
  <c r="R633"/>
  <c r="S632"/>
  <c r="R632"/>
  <c r="D628"/>
  <c r="S621"/>
  <c r="U621" s="1"/>
  <c r="R621"/>
  <c r="S617"/>
  <c r="U617" s="1"/>
  <c r="R617"/>
  <c r="S613"/>
  <c r="U613" s="1"/>
  <c r="R613"/>
  <c r="S609"/>
  <c r="U609" s="1"/>
  <c r="R609"/>
  <c r="S605"/>
  <c r="U605" s="1"/>
  <c r="R605"/>
  <c r="S601"/>
  <c r="U601" s="1"/>
  <c r="R601"/>
  <c r="S597"/>
  <c r="U597" s="1"/>
  <c r="R597"/>
  <c r="S593"/>
  <c r="R593"/>
  <c r="S590"/>
  <c r="R590"/>
  <c r="S587"/>
  <c r="R587"/>
  <c r="S574"/>
  <c r="R574"/>
  <c r="S571"/>
  <c r="R571"/>
  <c r="D553"/>
  <c r="S550"/>
  <c r="U550" s="1"/>
  <c r="R550"/>
  <c r="G542"/>
  <c r="D542"/>
  <c r="S504"/>
  <c r="R504"/>
  <c r="E478"/>
  <c r="D478"/>
  <c r="G478"/>
  <c r="S412"/>
  <c r="R412"/>
  <c r="S381"/>
  <c r="U381" s="1"/>
  <c r="R381"/>
  <c r="S1175"/>
  <c r="U1175" s="1"/>
  <c r="R1175"/>
  <c r="S1170"/>
  <c r="R1170"/>
  <c r="D1162"/>
  <c r="S1159"/>
  <c r="U1159" s="1"/>
  <c r="R1159"/>
  <c r="D1157"/>
  <c r="S1154"/>
  <c r="U1154" s="1"/>
  <c r="R1154"/>
  <c r="G1152"/>
  <c r="G1144"/>
  <c r="S1142"/>
  <c r="R1142"/>
  <c r="S1132"/>
  <c r="R1132"/>
  <c r="S1129"/>
  <c r="R1129"/>
  <c r="S1126"/>
  <c r="R1126"/>
  <c r="S1117"/>
  <c r="R1117"/>
  <c r="S1109"/>
  <c r="R1109"/>
  <c r="S1101"/>
  <c r="R1101"/>
  <c r="S1093"/>
  <c r="R1093"/>
  <c r="S1085"/>
  <c r="R1085"/>
  <c r="S1077"/>
  <c r="R1077"/>
  <c r="S1069"/>
  <c r="R1069"/>
  <c r="S1061"/>
  <c r="R1061"/>
  <c r="S1057"/>
  <c r="R1057"/>
  <c r="S1053"/>
  <c r="R1053"/>
  <c r="D1027"/>
  <c r="C1027" s="1"/>
  <c r="AA1027" s="1"/>
  <c r="S1024"/>
  <c r="R1024"/>
  <c r="G1021"/>
  <c r="S1017"/>
  <c r="R1017"/>
  <c r="D1011"/>
  <c r="S1008"/>
  <c r="R1008"/>
  <c r="G1005"/>
  <c r="S1001"/>
  <c r="R1001"/>
  <c r="D998"/>
  <c r="G993"/>
  <c r="S990"/>
  <c r="R990"/>
  <c r="G988"/>
  <c r="D982"/>
  <c r="G977"/>
  <c r="S974"/>
  <c r="R974"/>
  <c r="G972"/>
  <c r="D960"/>
  <c r="C960" s="1"/>
  <c r="AA960" s="1"/>
  <c r="S957"/>
  <c r="U957" s="1"/>
  <c r="R957"/>
  <c r="D953"/>
  <c r="C953" s="1"/>
  <c r="S949"/>
  <c r="U949" s="1"/>
  <c r="R949"/>
  <c r="D945"/>
  <c r="S941"/>
  <c r="U941" s="1"/>
  <c r="R941"/>
  <c r="D937"/>
  <c r="C937" s="1"/>
  <c r="AA937" s="1"/>
  <c r="S934"/>
  <c r="U934" s="1"/>
  <c r="R934"/>
  <c r="D933"/>
  <c r="D929"/>
  <c r="D925"/>
  <c r="D921"/>
  <c r="D917"/>
  <c r="D913"/>
  <c r="D909"/>
  <c r="D905"/>
  <c r="D901"/>
  <c r="D897"/>
  <c r="S874"/>
  <c r="R874"/>
  <c r="S861"/>
  <c r="U861" s="1"/>
  <c r="R861"/>
  <c r="S848"/>
  <c r="U848" s="1"/>
  <c r="R848"/>
  <c r="S840"/>
  <c r="U840" s="1"/>
  <c r="R840"/>
  <c r="S832"/>
  <c r="U832" s="1"/>
  <c r="R832"/>
  <c r="S824"/>
  <c r="U824" s="1"/>
  <c r="R824"/>
  <c r="S816"/>
  <c r="U816" s="1"/>
  <c r="R816"/>
  <c r="S806"/>
  <c r="R806"/>
  <c r="S799"/>
  <c r="R799"/>
  <c r="S792"/>
  <c r="R792"/>
  <c r="S757"/>
  <c r="U757" s="1"/>
  <c r="R757"/>
  <c r="S753"/>
  <c r="R753"/>
  <c r="S748"/>
  <c r="R748"/>
  <c r="S735"/>
  <c r="R735"/>
  <c r="S731"/>
  <c r="R731"/>
  <c r="S720"/>
  <c r="U720" s="1"/>
  <c r="R720"/>
  <c r="S712"/>
  <c r="U712" s="1"/>
  <c r="R712"/>
  <c r="S704"/>
  <c r="U704" s="1"/>
  <c r="R704"/>
  <c r="S696"/>
  <c r="U696" s="1"/>
  <c r="R696"/>
  <c r="S688"/>
  <c r="U688" s="1"/>
  <c r="R688"/>
  <c r="S679"/>
  <c r="U679" s="1"/>
  <c r="R679"/>
  <c r="S675"/>
  <c r="R675"/>
  <c r="S671"/>
  <c r="R671"/>
  <c r="S667"/>
  <c r="R667"/>
  <c r="S663"/>
  <c r="R663"/>
  <c r="S659"/>
  <c r="R659"/>
  <c r="S655"/>
  <c r="R655"/>
  <c r="S651"/>
  <c r="R651"/>
  <c r="S647"/>
  <c r="R647"/>
  <c r="S642"/>
  <c r="U642" s="1"/>
  <c r="R642"/>
  <c r="S638"/>
  <c r="U638" s="1"/>
  <c r="R638"/>
  <c r="S623"/>
  <c r="U623" s="1"/>
  <c r="R623"/>
  <c r="S622"/>
  <c r="U622" s="1"/>
  <c r="R622"/>
  <c r="S584"/>
  <c r="R584"/>
  <c r="S581"/>
  <c r="U581" s="1"/>
  <c r="R581"/>
  <c r="S568"/>
  <c r="R568"/>
  <c r="S565"/>
  <c r="U565" s="1"/>
  <c r="R565"/>
  <c r="S557"/>
  <c r="U557" s="1"/>
  <c r="R557"/>
  <c r="S545"/>
  <c r="R545"/>
  <c r="S530"/>
  <c r="U530" s="1"/>
  <c r="R530"/>
  <c r="S524"/>
  <c r="U524" s="1"/>
  <c r="R524"/>
  <c r="S516"/>
  <c r="R516"/>
  <c r="S512"/>
  <c r="R512"/>
  <c r="S508"/>
  <c r="R508"/>
  <c r="S467"/>
  <c r="R467"/>
  <c r="S451"/>
  <c r="U451" s="1"/>
  <c r="R451"/>
  <c r="D414"/>
  <c r="E414"/>
  <c r="G414"/>
  <c r="S405"/>
  <c r="R405"/>
  <c r="S397"/>
  <c r="U397" s="1"/>
  <c r="R397"/>
  <c r="S389"/>
  <c r="U389" s="1"/>
  <c r="R389"/>
  <c r="S163"/>
  <c r="U163" s="1"/>
  <c r="R163"/>
  <c r="S1160"/>
  <c r="R1160"/>
  <c r="S1147"/>
  <c r="U1147" s="1"/>
  <c r="R1147"/>
  <c r="S1139"/>
  <c r="R1139"/>
  <c r="S1123"/>
  <c r="R1123"/>
  <c r="S1120"/>
  <c r="R1120"/>
  <c r="S1112"/>
  <c r="R1112"/>
  <c r="S1104"/>
  <c r="R1104"/>
  <c r="S1096"/>
  <c r="R1096"/>
  <c r="S1088"/>
  <c r="R1088"/>
  <c r="S1080"/>
  <c r="R1080"/>
  <c r="S1072"/>
  <c r="R1072"/>
  <c r="S1064"/>
  <c r="R1064"/>
  <c r="S1018"/>
  <c r="R1018"/>
  <c r="S1002"/>
  <c r="R1002"/>
  <c r="S996"/>
  <c r="R996"/>
  <c r="S991"/>
  <c r="R991"/>
  <c r="S985"/>
  <c r="R985"/>
  <c r="S980"/>
  <c r="R980"/>
  <c r="S975"/>
  <c r="R975"/>
  <c r="S969"/>
  <c r="R969"/>
  <c r="S965"/>
  <c r="R965"/>
  <c r="S958"/>
  <c r="R958"/>
  <c r="S950"/>
  <c r="U950" s="1"/>
  <c r="R950"/>
  <c r="S942"/>
  <c r="U942" s="1"/>
  <c r="R942"/>
  <c r="S931"/>
  <c r="R931"/>
  <c r="S927"/>
  <c r="R927"/>
  <c r="S923"/>
  <c r="R923"/>
  <c r="S919"/>
  <c r="R919"/>
  <c r="S915"/>
  <c r="R915"/>
  <c r="S911"/>
  <c r="R911"/>
  <c r="S907"/>
  <c r="R907"/>
  <c r="S903"/>
  <c r="U903" s="1"/>
  <c r="R903"/>
  <c r="S899"/>
  <c r="U899" s="1"/>
  <c r="R899"/>
  <c r="S895"/>
  <c r="U895" s="1"/>
  <c r="R895"/>
  <c r="S891"/>
  <c r="U891" s="1"/>
  <c r="R891"/>
  <c r="S887"/>
  <c r="U887" s="1"/>
  <c r="R887"/>
  <c r="S883"/>
  <c r="U883" s="1"/>
  <c r="R883"/>
  <c r="S879"/>
  <c r="U879" s="1"/>
  <c r="R879"/>
  <c r="S875"/>
  <c r="U875" s="1"/>
  <c r="R875"/>
  <c r="S870"/>
  <c r="U870" s="1"/>
  <c r="R870"/>
  <c r="S865"/>
  <c r="U865" s="1"/>
  <c r="R865"/>
  <c r="G864"/>
  <c r="D860"/>
  <c r="S853"/>
  <c r="U853" s="1"/>
  <c r="R853"/>
  <c r="D851"/>
  <c r="G847"/>
  <c r="S813"/>
  <c r="R813"/>
  <c r="S810"/>
  <c r="R810"/>
  <c r="S803"/>
  <c r="R803"/>
  <c r="S789"/>
  <c r="R789"/>
  <c r="S784"/>
  <c r="U784" s="1"/>
  <c r="R784"/>
  <c r="S775"/>
  <c r="U775" s="1"/>
  <c r="R775"/>
  <c r="S770"/>
  <c r="R770"/>
  <c r="S766"/>
  <c r="U766" s="1"/>
  <c r="R766"/>
  <c r="S749"/>
  <c r="U749" s="1"/>
  <c r="R749"/>
  <c r="S744"/>
  <c r="U744" s="1"/>
  <c r="R744"/>
  <c r="S727"/>
  <c r="R727"/>
  <c r="S721"/>
  <c r="U721" s="1"/>
  <c r="R721"/>
  <c r="S713"/>
  <c r="U713" s="1"/>
  <c r="R713"/>
  <c r="S705"/>
  <c r="U705" s="1"/>
  <c r="R705"/>
  <c r="S697"/>
  <c r="U697" s="1"/>
  <c r="R697"/>
  <c r="S689"/>
  <c r="U689" s="1"/>
  <c r="R689"/>
  <c r="S680"/>
  <c r="U680" s="1"/>
  <c r="R680"/>
  <c r="S643"/>
  <c r="R643"/>
  <c r="S639"/>
  <c r="R639"/>
  <c r="S635"/>
  <c r="R635"/>
  <c r="S634"/>
  <c r="R634"/>
  <c r="S625"/>
  <c r="U625" s="1"/>
  <c r="R625"/>
  <c r="S624"/>
  <c r="U624" s="1"/>
  <c r="R624"/>
  <c r="S618"/>
  <c r="U618" s="1"/>
  <c r="R618"/>
  <c r="S614"/>
  <c r="U614" s="1"/>
  <c r="R614"/>
  <c r="S610"/>
  <c r="U610" s="1"/>
  <c r="R610"/>
  <c r="S606"/>
  <c r="U606" s="1"/>
  <c r="R606"/>
  <c r="S602"/>
  <c r="U602" s="1"/>
  <c r="R602"/>
  <c r="S598"/>
  <c r="U598" s="1"/>
  <c r="R598"/>
  <c r="S594"/>
  <c r="U594" s="1"/>
  <c r="R594"/>
  <c r="S578"/>
  <c r="U578" s="1"/>
  <c r="R578"/>
  <c r="S575"/>
  <c r="U575" s="1"/>
  <c r="R575"/>
  <c r="D562"/>
  <c r="C562" s="1"/>
  <c r="S559"/>
  <c r="R559"/>
  <c r="S558"/>
  <c r="U558" s="1"/>
  <c r="R558"/>
  <c r="D554"/>
  <c r="C554" s="1"/>
  <c r="S551"/>
  <c r="R551"/>
  <c r="D549"/>
  <c r="S546"/>
  <c r="U546" s="1"/>
  <c r="R546"/>
  <c r="S439"/>
  <c r="R439"/>
  <c r="D376"/>
  <c r="E376"/>
  <c r="G376"/>
  <c r="S1187"/>
  <c r="U1187" s="1"/>
  <c r="R1187"/>
  <c r="S1182"/>
  <c r="R1182"/>
  <c r="D1174"/>
  <c r="C1174" s="1"/>
  <c r="S1171"/>
  <c r="U1171" s="1"/>
  <c r="R1171"/>
  <c r="S1166"/>
  <c r="R1166"/>
  <c r="G1164"/>
  <c r="D1158"/>
  <c r="S1155"/>
  <c r="U1155" s="1"/>
  <c r="R1155"/>
  <c r="S1150"/>
  <c r="U1150" s="1"/>
  <c r="R1150"/>
  <c r="G1146"/>
  <c r="S1136"/>
  <c r="R1136"/>
  <c r="S1133"/>
  <c r="R1133"/>
  <c r="S1115"/>
  <c r="R1115"/>
  <c r="S1107"/>
  <c r="R1107"/>
  <c r="S1099"/>
  <c r="R1099"/>
  <c r="S1091"/>
  <c r="R1091"/>
  <c r="S1083"/>
  <c r="R1083"/>
  <c r="S1075"/>
  <c r="R1075"/>
  <c r="S1067"/>
  <c r="R1067"/>
  <c r="S1058"/>
  <c r="R1058"/>
  <c r="S1054"/>
  <c r="R1054"/>
  <c r="G1052"/>
  <c r="G1051"/>
  <c r="G1050"/>
  <c r="G1049"/>
  <c r="G1048"/>
  <c r="G1047"/>
  <c r="G1046"/>
  <c r="G1045"/>
  <c r="G1044"/>
  <c r="G1043"/>
  <c r="G1042"/>
  <c r="G1041"/>
  <c r="G1040"/>
  <c r="G1039"/>
  <c r="G1038"/>
  <c r="G1037"/>
  <c r="G1036"/>
  <c r="G1035"/>
  <c r="G1034"/>
  <c r="G1033"/>
  <c r="G1032"/>
  <c r="G1031"/>
  <c r="G1030"/>
  <c r="G1029"/>
  <c r="S1025"/>
  <c r="R1025"/>
  <c r="G1023"/>
  <c r="D1022"/>
  <c r="C1022" s="1"/>
  <c r="S1019"/>
  <c r="R1019"/>
  <c r="G1016"/>
  <c r="G1015"/>
  <c r="G1014"/>
  <c r="C1014" s="1"/>
  <c r="AA1014" s="1"/>
  <c r="G1013"/>
  <c r="S1009"/>
  <c r="R1009"/>
  <c r="G1007"/>
  <c r="D1006"/>
  <c r="S1003"/>
  <c r="R1003"/>
  <c r="G1000"/>
  <c r="G995"/>
  <c r="D994"/>
  <c r="G989"/>
  <c r="S986"/>
  <c r="R986"/>
  <c r="G984"/>
  <c r="G979"/>
  <c r="C979" s="1"/>
  <c r="AA979" s="1"/>
  <c r="D978"/>
  <c r="G973"/>
  <c r="S970"/>
  <c r="R970"/>
  <c r="G968"/>
  <c r="S962"/>
  <c r="R962"/>
  <c r="G956"/>
  <c r="D955"/>
  <c r="C955" s="1"/>
  <c r="AA955" s="1"/>
  <c r="S951"/>
  <c r="U951" s="1"/>
  <c r="R951"/>
  <c r="G948"/>
  <c r="C948" s="1"/>
  <c r="D947"/>
  <c r="C947" s="1"/>
  <c r="AA947" s="1"/>
  <c r="S943"/>
  <c r="U943" s="1"/>
  <c r="R943"/>
  <c r="G940"/>
  <c r="C940" s="1"/>
  <c r="D939"/>
  <c r="S935"/>
  <c r="R935"/>
  <c r="G930"/>
  <c r="G926"/>
  <c r="G922"/>
  <c r="G918"/>
  <c r="G914"/>
  <c r="G910"/>
  <c r="G906"/>
  <c r="G902"/>
  <c r="G898"/>
  <c r="S866"/>
  <c r="U866" s="1"/>
  <c r="R866"/>
  <c r="S862"/>
  <c r="U862" s="1"/>
  <c r="R862"/>
  <c r="S857"/>
  <c r="U857" s="1"/>
  <c r="R857"/>
  <c r="S845"/>
  <c r="U845" s="1"/>
  <c r="R845"/>
  <c r="S837"/>
  <c r="U837" s="1"/>
  <c r="R837"/>
  <c r="S829"/>
  <c r="U829" s="1"/>
  <c r="R829"/>
  <c r="S821"/>
  <c r="U821" s="1"/>
  <c r="R821"/>
  <c r="S807"/>
  <c r="R807"/>
  <c r="S796"/>
  <c r="R796"/>
  <c r="S785"/>
  <c r="R785"/>
  <c r="S780"/>
  <c r="R780"/>
  <c r="S771"/>
  <c r="R771"/>
  <c r="S762"/>
  <c r="R762"/>
  <c r="S758"/>
  <c r="U758" s="1"/>
  <c r="R758"/>
  <c r="S745"/>
  <c r="R745"/>
  <c r="S740"/>
  <c r="U740" s="1"/>
  <c r="R740"/>
  <c r="S736"/>
  <c r="U736" s="1"/>
  <c r="R736"/>
  <c r="S722"/>
  <c r="U722" s="1"/>
  <c r="R722"/>
  <c r="S714"/>
  <c r="U714" s="1"/>
  <c r="R714"/>
  <c r="S706"/>
  <c r="U706" s="1"/>
  <c r="R706"/>
  <c r="S698"/>
  <c r="U698" s="1"/>
  <c r="R698"/>
  <c r="S690"/>
  <c r="U690" s="1"/>
  <c r="R690"/>
  <c r="S681"/>
  <c r="U681" s="1"/>
  <c r="R681"/>
  <c r="S676"/>
  <c r="R676"/>
  <c r="S672"/>
  <c r="R672"/>
  <c r="S668"/>
  <c r="R668"/>
  <c r="S664"/>
  <c r="R664"/>
  <c r="S660"/>
  <c r="R660"/>
  <c r="S656"/>
  <c r="R656"/>
  <c r="S652"/>
  <c r="R652"/>
  <c r="S648"/>
  <c r="R648"/>
  <c r="S627"/>
  <c r="U627" s="1"/>
  <c r="R627"/>
  <c r="S626"/>
  <c r="U626" s="1"/>
  <c r="R626"/>
  <c r="S591"/>
  <c r="R591"/>
  <c r="S588"/>
  <c r="R588"/>
  <c r="S585"/>
  <c r="U585" s="1"/>
  <c r="R585"/>
  <c r="S572"/>
  <c r="R572"/>
  <c r="S569"/>
  <c r="U569" s="1"/>
  <c r="R569"/>
  <c r="S560"/>
  <c r="U560" s="1"/>
  <c r="R560"/>
  <c r="S552"/>
  <c r="U552" s="1"/>
  <c r="R552"/>
  <c r="S537"/>
  <c r="R537"/>
  <c r="S534"/>
  <c r="U534" s="1"/>
  <c r="R534"/>
  <c r="S443"/>
  <c r="U443" s="1"/>
  <c r="R443"/>
  <c r="D384"/>
  <c r="E384"/>
  <c r="G384"/>
  <c r="S539"/>
  <c r="R539"/>
  <c r="S531"/>
  <c r="R531"/>
  <c r="S519"/>
  <c r="U519" s="1"/>
  <c r="R519"/>
  <c r="S501"/>
  <c r="R501"/>
  <c r="S498"/>
  <c r="R498"/>
  <c r="S488"/>
  <c r="R488"/>
  <c r="S481"/>
  <c r="R481"/>
  <c r="D470"/>
  <c r="S468"/>
  <c r="U468" s="1"/>
  <c r="R468"/>
  <c r="S460"/>
  <c r="R460"/>
  <c r="S452"/>
  <c r="U452" s="1"/>
  <c r="R452"/>
  <c r="D450"/>
  <c r="C450" s="1"/>
  <c r="S447"/>
  <c r="R447"/>
  <c r="S444"/>
  <c r="U444" s="1"/>
  <c r="R444"/>
  <c r="D438"/>
  <c r="S435"/>
  <c r="U435" s="1"/>
  <c r="R435"/>
  <c r="G433"/>
  <c r="S431"/>
  <c r="U431" s="1"/>
  <c r="R431"/>
  <c r="S427"/>
  <c r="U427" s="1"/>
  <c r="R427"/>
  <c r="G425"/>
  <c r="S423"/>
  <c r="U423" s="1"/>
  <c r="R423"/>
  <c r="G421"/>
  <c r="S418"/>
  <c r="U418" s="1"/>
  <c r="R418"/>
  <c r="E410"/>
  <c r="C410" s="1"/>
  <c r="AA410" s="1"/>
  <c r="S406"/>
  <c r="R406"/>
  <c r="E402"/>
  <c r="S398"/>
  <c r="U398" s="1"/>
  <c r="R398"/>
  <c r="E394"/>
  <c r="C394" s="1"/>
  <c r="AA394" s="1"/>
  <c r="S390"/>
  <c r="U390" s="1"/>
  <c r="R390"/>
  <c r="E386"/>
  <c r="C386" s="1"/>
  <c r="AA386" s="1"/>
  <c r="S382"/>
  <c r="U382" s="1"/>
  <c r="R382"/>
  <c r="E378"/>
  <c r="S374"/>
  <c r="U374" s="1"/>
  <c r="R374"/>
  <c r="E370"/>
  <c r="C370" s="1"/>
  <c r="AA370" s="1"/>
  <c r="S366"/>
  <c r="U366" s="1"/>
  <c r="R366"/>
  <c r="E362"/>
  <c r="S358"/>
  <c r="R358"/>
  <c r="E289"/>
  <c r="S287"/>
  <c r="R287"/>
  <c r="E286"/>
  <c r="S271"/>
  <c r="R271"/>
  <c r="S267"/>
  <c r="U267" s="1"/>
  <c r="R267"/>
  <c r="S266"/>
  <c r="U266" s="1"/>
  <c r="R266"/>
  <c r="E264"/>
  <c r="S262"/>
  <c r="U262" s="1"/>
  <c r="R262"/>
  <c r="E260"/>
  <c r="C260" s="1"/>
  <c r="S253"/>
  <c r="R253"/>
  <c r="S250"/>
  <c r="R250"/>
  <c r="S237"/>
  <c r="R237"/>
  <c r="S234"/>
  <c r="R234"/>
  <c r="S224"/>
  <c r="R224"/>
  <c r="S221"/>
  <c r="R221"/>
  <c r="S218"/>
  <c r="R218"/>
  <c r="S211"/>
  <c r="U211" s="1"/>
  <c r="R211"/>
  <c r="S204"/>
  <c r="R204"/>
  <c r="S201"/>
  <c r="R201"/>
  <c r="S198"/>
  <c r="U198" s="1"/>
  <c r="R198"/>
  <c r="S188"/>
  <c r="R188"/>
  <c r="S185"/>
  <c r="R185"/>
  <c r="S182"/>
  <c r="U182" s="1"/>
  <c r="R182"/>
  <c r="S178"/>
  <c r="U178" s="1"/>
  <c r="R178"/>
  <c r="S174"/>
  <c r="U174" s="1"/>
  <c r="R174"/>
  <c r="S170"/>
  <c r="U170" s="1"/>
  <c r="R170"/>
  <c r="S166"/>
  <c r="U166" s="1"/>
  <c r="R166"/>
  <c r="E160"/>
  <c r="E140"/>
  <c r="D139"/>
  <c r="S135"/>
  <c r="U135" s="1"/>
  <c r="R135"/>
  <c r="E132"/>
  <c r="D131"/>
  <c r="S127"/>
  <c r="U127" s="1"/>
  <c r="R127"/>
  <c r="E124"/>
  <c r="D123"/>
  <c r="C123" s="1"/>
  <c r="S116"/>
  <c r="R116"/>
  <c r="S112"/>
  <c r="U112" s="1"/>
  <c r="R112"/>
  <c r="S104"/>
  <c r="U104" s="1"/>
  <c r="R104"/>
  <c r="S96"/>
  <c r="U96" s="1"/>
  <c r="R96"/>
  <c r="S93"/>
  <c r="U93" s="1"/>
  <c r="R93"/>
  <c r="G92"/>
  <c r="G91"/>
  <c r="G90"/>
  <c r="G89"/>
  <c r="G88"/>
  <c r="G87"/>
  <c r="G86"/>
  <c r="G85"/>
  <c r="G84"/>
  <c r="G83"/>
  <c r="G82"/>
  <c r="G81"/>
  <c r="G80"/>
  <c r="G79"/>
  <c r="G78"/>
  <c r="G77"/>
  <c r="G76"/>
  <c r="G75"/>
  <c r="G74"/>
  <c r="G73"/>
  <c r="G72"/>
  <c r="G71"/>
  <c r="G70"/>
  <c r="G69"/>
  <c r="G68"/>
  <c r="G67"/>
  <c r="E66"/>
  <c r="D65"/>
  <c r="S61"/>
  <c r="U61" s="1"/>
  <c r="R61"/>
  <c r="E58"/>
  <c r="D57"/>
  <c r="S53"/>
  <c r="U53" s="1"/>
  <c r="R53"/>
  <c r="E50"/>
  <c r="D49"/>
  <c r="S43"/>
  <c r="R43"/>
  <c r="S35"/>
  <c r="R35"/>
  <c r="S17"/>
  <c r="R17"/>
  <c r="S14"/>
  <c r="R14"/>
  <c r="S8"/>
  <c r="R8"/>
  <c r="S5"/>
  <c r="R5"/>
  <c r="S528"/>
  <c r="U528" s="1"/>
  <c r="R528"/>
  <c r="S522"/>
  <c r="U522" s="1"/>
  <c r="R522"/>
  <c r="S495"/>
  <c r="R495"/>
  <c r="S492"/>
  <c r="R492"/>
  <c r="S485"/>
  <c r="R485"/>
  <c r="S482"/>
  <c r="R482"/>
  <c r="S477"/>
  <c r="R477"/>
  <c r="S464"/>
  <c r="U464" s="1"/>
  <c r="R464"/>
  <c r="S456"/>
  <c r="U456" s="1"/>
  <c r="R456"/>
  <c r="S448"/>
  <c r="U448" s="1"/>
  <c r="R448"/>
  <c r="S436"/>
  <c r="U436" s="1"/>
  <c r="R436"/>
  <c r="S428"/>
  <c r="U428" s="1"/>
  <c r="R428"/>
  <c r="S413"/>
  <c r="U413" s="1"/>
  <c r="R413"/>
  <c r="S407"/>
  <c r="U407" s="1"/>
  <c r="R407"/>
  <c r="S399"/>
  <c r="R399"/>
  <c r="S391"/>
  <c r="R391"/>
  <c r="S383"/>
  <c r="R383"/>
  <c r="S375"/>
  <c r="U375" s="1"/>
  <c r="R375"/>
  <c r="S367"/>
  <c r="U367" s="1"/>
  <c r="R367"/>
  <c r="S359"/>
  <c r="U359" s="1"/>
  <c r="R359"/>
  <c r="S284"/>
  <c r="U284" s="1"/>
  <c r="R284"/>
  <c r="S281"/>
  <c r="R281"/>
  <c r="S278"/>
  <c r="R278"/>
  <c r="S258"/>
  <c r="U258" s="1"/>
  <c r="R258"/>
  <c r="S254"/>
  <c r="U254" s="1"/>
  <c r="R254"/>
  <c r="S247"/>
  <c r="R247"/>
  <c r="S244"/>
  <c r="R244"/>
  <c r="S231"/>
  <c r="R231"/>
  <c r="G230"/>
  <c r="S195"/>
  <c r="U195" s="1"/>
  <c r="R195"/>
  <c r="E177"/>
  <c r="S162"/>
  <c r="U162" s="1"/>
  <c r="R162"/>
  <c r="S158"/>
  <c r="U158" s="1"/>
  <c r="R158"/>
  <c r="E141"/>
  <c r="D140"/>
  <c r="S136"/>
  <c r="R136"/>
  <c r="E133"/>
  <c r="D132"/>
  <c r="S128"/>
  <c r="U128" s="1"/>
  <c r="R128"/>
  <c r="E125"/>
  <c r="D124"/>
  <c r="S120"/>
  <c r="U120" s="1"/>
  <c r="R120"/>
  <c r="E92"/>
  <c r="E91"/>
  <c r="E90"/>
  <c r="E89"/>
  <c r="E88"/>
  <c r="E87"/>
  <c r="C87" s="1"/>
  <c r="E86"/>
  <c r="E85"/>
  <c r="E84"/>
  <c r="E83"/>
  <c r="C83" s="1"/>
  <c r="E82"/>
  <c r="E81"/>
  <c r="E80"/>
  <c r="E79"/>
  <c r="C79" s="1"/>
  <c r="E78"/>
  <c r="E77"/>
  <c r="E76"/>
  <c r="E75"/>
  <c r="C75" s="1"/>
  <c r="E74"/>
  <c r="E73"/>
  <c r="C73" s="1"/>
  <c r="E72"/>
  <c r="E71"/>
  <c r="C71" s="1"/>
  <c r="AA71" s="1"/>
  <c r="E70"/>
  <c r="E69"/>
  <c r="E68"/>
  <c r="E67"/>
  <c r="C67" s="1"/>
  <c r="AA67" s="1"/>
  <c r="S62"/>
  <c r="U62" s="1"/>
  <c r="R62"/>
  <c r="E59"/>
  <c r="S54"/>
  <c r="U54" s="1"/>
  <c r="R54"/>
  <c r="E51"/>
  <c r="S46"/>
  <c r="R46"/>
  <c r="S38"/>
  <c r="R38"/>
  <c r="S30"/>
  <c r="R30"/>
  <c r="S27"/>
  <c r="R27"/>
  <c r="S24"/>
  <c r="R24"/>
  <c r="S11"/>
  <c r="R11"/>
  <c r="S535"/>
  <c r="R535"/>
  <c r="S532"/>
  <c r="R532"/>
  <c r="S525"/>
  <c r="U525" s="1"/>
  <c r="R525"/>
  <c r="S517"/>
  <c r="U517" s="1"/>
  <c r="R517"/>
  <c r="S513"/>
  <c r="R513"/>
  <c r="S509"/>
  <c r="R509"/>
  <c r="S505"/>
  <c r="R505"/>
  <c r="S502"/>
  <c r="R502"/>
  <c r="S478"/>
  <c r="R478"/>
  <c r="D476"/>
  <c r="S473"/>
  <c r="R473"/>
  <c r="G472"/>
  <c r="C472" s="1"/>
  <c r="AA472" s="1"/>
  <c r="S461"/>
  <c r="R461"/>
  <c r="D459"/>
  <c r="S453"/>
  <c r="R453"/>
  <c r="G443"/>
  <c r="S440"/>
  <c r="U440" s="1"/>
  <c r="R440"/>
  <c r="D434"/>
  <c r="C434" s="1"/>
  <c r="D426"/>
  <c r="E422"/>
  <c r="C422" s="1"/>
  <c r="AA422" s="1"/>
  <c r="S419"/>
  <c r="U419" s="1"/>
  <c r="R419"/>
  <c r="G417"/>
  <c r="S414"/>
  <c r="U414" s="1"/>
  <c r="R414"/>
  <c r="S408"/>
  <c r="U408" s="1"/>
  <c r="R408"/>
  <c r="E404"/>
  <c r="C404" s="1"/>
  <c r="AA404" s="1"/>
  <c r="S400"/>
  <c r="U400" s="1"/>
  <c r="R400"/>
  <c r="E396"/>
  <c r="S392"/>
  <c r="U392" s="1"/>
  <c r="R392"/>
  <c r="G389"/>
  <c r="E388"/>
  <c r="S384"/>
  <c r="U384" s="1"/>
  <c r="R384"/>
  <c r="G381"/>
  <c r="E380"/>
  <c r="S376"/>
  <c r="U376" s="1"/>
  <c r="R376"/>
  <c r="E372"/>
  <c r="S368"/>
  <c r="U368" s="1"/>
  <c r="R368"/>
  <c r="E364"/>
  <c r="S360"/>
  <c r="U360" s="1"/>
  <c r="R360"/>
  <c r="G357"/>
  <c r="G356"/>
  <c r="G355"/>
  <c r="G354"/>
  <c r="G353"/>
  <c r="G352"/>
  <c r="G351"/>
  <c r="G350"/>
  <c r="G349"/>
  <c r="G348"/>
  <c r="G347"/>
  <c r="G346"/>
  <c r="G345"/>
  <c r="G344"/>
  <c r="G343"/>
  <c r="G342"/>
  <c r="G341"/>
  <c r="G340"/>
  <c r="G339"/>
  <c r="G338"/>
  <c r="G337"/>
  <c r="G336"/>
  <c r="G335"/>
  <c r="G334"/>
  <c r="G333"/>
  <c r="G332"/>
  <c r="G331"/>
  <c r="G330"/>
  <c r="G329"/>
  <c r="G328"/>
  <c r="G327"/>
  <c r="G326"/>
  <c r="G325"/>
  <c r="G324"/>
  <c r="G323"/>
  <c r="G322"/>
  <c r="G321"/>
  <c r="G320"/>
  <c r="G319"/>
  <c r="G318"/>
  <c r="G317"/>
  <c r="G316"/>
  <c r="G315"/>
  <c r="G314"/>
  <c r="G313"/>
  <c r="G312"/>
  <c r="G311"/>
  <c r="G310"/>
  <c r="G309"/>
  <c r="G308"/>
  <c r="G307"/>
  <c r="G306"/>
  <c r="G305"/>
  <c r="G304"/>
  <c r="G303"/>
  <c r="G302"/>
  <c r="G301"/>
  <c r="G300"/>
  <c r="G299"/>
  <c r="G298"/>
  <c r="G297"/>
  <c r="G296"/>
  <c r="G295"/>
  <c r="G294"/>
  <c r="E293"/>
  <c r="S291"/>
  <c r="R291"/>
  <c r="E290"/>
  <c r="E277"/>
  <c r="S275"/>
  <c r="R275"/>
  <c r="E274"/>
  <c r="G257"/>
  <c r="S241"/>
  <c r="R241"/>
  <c r="S238"/>
  <c r="R238"/>
  <c r="S228"/>
  <c r="R228"/>
  <c r="S225"/>
  <c r="U225" s="1"/>
  <c r="R225"/>
  <c r="S219"/>
  <c r="R219"/>
  <c r="S215"/>
  <c r="R215"/>
  <c r="S208"/>
  <c r="R208"/>
  <c r="S205"/>
  <c r="R205"/>
  <c r="S202"/>
  <c r="U202" s="1"/>
  <c r="R202"/>
  <c r="S192"/>
  <c r="R192"/>
  <c r="S189"/>
  <c r="R189"/>
  <c r="S186"/>
  <c r="U186" s="1"/>
  <c r="R186"/>
  <c r="S179"/>
  <c r="U179" s="1"/>
  <c r="R179"/>
  <c r="S175"/>
  <c r="U175" s="1"/>
  <c r="R175"/>
  <c r="S171"/>
  <c r="U171" s="1"/>
  <c r="R171"/>
  <c r="S167"/>
  <c r="U167" s="1"/>
  <c r="R167"/>
  <c r="E161"/>
  <c r="G157"/>
  <c r="G156"/>
  <c r="G155"/>
  <c r="G154"/>
  <c r="G153"/>
  <c r="G152"/>
  <c r="G151"/>
  <c r="G150"/>
  <c r="G149"/>
  <c r="G148"/>
  <c r="G147"/>
  <c r="G146"/>
  <c r="G145"/>
  <c r="G144"/>
  <c r="G143"/>
  <c r="D141"/>
  <c r="S137"/>
  <c r="U137" s="1"/>
  <c r="R137"/>
  <c r="D133"/>
  <c r="S129"/>
  <c r="U129" s="1"/>
  <c r="R129"/>
  <c r="D125"/>
  <c r="S121"/>
  <c r="U121" s="1"/>
  <c r="R121"/>
  <c r="S113"/>
  <c r="U113" s="1"/>
  <c r="R113"/>
  <c r="S109"/>
  <c r="R109"/>
  <c r="S105"/>
  <c r="U105" s="1"/>
  <c r="R105"/>
  <c r="S101"/>
  <c r="R101"/>
  <c r="S97"/>
  <c r="U97" s="1"/>
  <c r="R97"/>
  <c r="S94"/>
  <c r="R94"/>
  <c r="S63"/>
  <c r="U63" s="1"/>
  <c r="R63"/>
  <c r="D59"/>
  <c r="S55"/>
  <c r="U55" s="1"/>
  <c r="R55"/>
  <c r="D51"/>
  <c r="C51" s="1"/>
  <c r="S47"/>
  <c r="R47"/>
  <c r="S41"/>
  <c r="R41"/>
  <c r="S33"/>
  <c r="R33"/>
  <c r="S21"/>
  <c r="R21"/>
  <c r="S18"/>
  <c r="R18"/>
  <c r="S541"/>
  <c r="R541"/>
  <c r="S536"/>
  <c r="R536"/>
  <c r="S529"/>
  <c r="R529"/>
  <c r="S520"/>
  <c r="U520" s="1"/>
  <c r="R520"/>
  <c r="S499"/>
  <c r="R499"/>
  <c r="S496"/>
  <c r="R496"/>
  <c r="S489"/>
  <c r="R489"/>
  <c r="S486"/>
  <c r="R486"/>
  <c r="S474"/>
  <c r="U474" s="1"/>
  <c r="R474"/>
  <c r="S469"/>
  <c r="R469"/>
  <c r="G468"/>
  <c r="G460"/>
  <c r="G452"/>
  <c r="S449"/>
  <c r="U449" s="1"/>
  <c r="R449"/>
  <c r="S445"/>
  <c r="R445"/>
  <c r="G444"/>
  <c r="S437"/>
  <c r="R437"/>
  <c r="S432"/>
  <c r="U432" s="1"/>
  <c r="R432"/>
  <c r="S424"/>
  <c r="U424" s="1"/>
  <c r="R424"/>
  <c r="S420"/>
  <c r="U420" s="1"/>
  <c r="R420"/>
  <c r="G418"/>
  <c r="S409"/>
  <c r="R409"/>
  <c r="G406"/>
  <c r="S401"/>
  <c r="R401"/>
  <c r="G398"/>
  <c r="S393"/>
  <c r="U393" s="1"/>
  <c r="R393"/>
  <c r="G390"/>
  <c r="S385"/>
  <c r="U385" s="1"/>
  <c r="R385"/>
  <c r="G382"/>
  <c r="S377"/>
  <c r="U377" s="1"/>
  <c r="R377"/>
  <c r="G374"/>
  <c r="S369"/>
  <c r="U369" s="1"/>
  <c r="R369"/>
  <c r="G366"/>
  <c r="S361"/>
  <c r="U361" s="1"/>
  <c r="R361"/>
  <c r="G358"/>
  <c r="E357"/>
  <c r="C357" s="1"/>
  <c r="E356"/>
  <c r="C356" s="1"/>
  <c r="AA356" s="1"/>
  <c r="E355"/>
  <c r="C355" s="1"/>
  <c r="E354"/>
  <c r="C354" s="1"/>
  <c r="E353"/>
  <c r="C353" s="1"/>
  <c r="E352"/>
  <c r="C352" s="1"/>
  <c r="AA352" s="1"/>
  <c r="E351"/>
  <c r="C351" s="1"/>
  <c r="AA351" s="1"/>
  <c r="E350"/>
  <c r="C350" s="1"/>
  <c r="AA350" s="1"/>
  <c r="E349"/>
  <c r="C349" s="1"/>
  <c r="AA349" s="1"/>
  <c r="E348"/>
  <c r="C348" s="1"/>
  <c r="AA348" s="1"/>
  <c r="E347"/>
  <c r="C347" s="1"/>
  <c r="AA347" s="1"/>
  <c r="E346"/>
  <c r="C346" s="1"/>
  <c r="E345"/>
  <c r="C345" s="1"/>
  <c r="E344"/>
  <c r="C344" s="1"/>
  <c r="AA344" s="1"/>
  <c r="E343"/>
  <c r="C343" s="1"/>
  <c r="E342"/>
  <c r="E341"/>
  <c r="C341" s="1"/>
  <c r="AA341" s="1"/>
  <c r="E340"/>
  <c r="C340" s="1"/>
  <c r="AA340" s="1"/>
  <c r="E339"/>
  <c r="E338"/>
  <c r="C338" s="1"/>
  <c r="E337"/>
  <c r="E336"/>
  <c r="C336" s="1"/>
  <c r="AA336" s="1"/>
  <c r="E335"/>
  <c r="C335" s="1"/>
  <c r="E334"/>
  <c r="C334" s="1"/>
  <c r="AA334" s="1"/>
  <c r="E333"/>
  <c r="C333" s="1"/>
  <c r="E332"/>
  <c r="C332" s="1"/>
  <c r="E331"/>
  <c r="E330"/>
  <c r="C330" s="1"/>
  <c r="AA330" s="1"/>
  <c r="E329"/>
  <c r="C329" s="1"/>
  <c r="E328"/>
  <c r="C328" s="1"/>
  <c r="AA328" s="1"/>
  <c r="E327"/>
  <c r="C327" s="1"/>
  <c r="AA327" s="1"/>
  <c r="E326"/>
  <c r="C326" s="1"/>
  <c r="E325"/>
  <c r="C325" s="1"/>
  <c r="AA325" s="1"/>
  <c r="E324"/>
  <c r="C324" s="1"/>
  <c r="E323"/>
  <c r="C323" s="1"/>
  <c r="E322"/>
  <c r="C322" s="1"/>
  <c r="AA322" s="1"/>
  <c r="E321"/>
  <c r="C321" s="1"/>
  <c r="AA321" s="1"/>
  <c r="E320"/>
  <c r="C320" s="1"/>
  <c r="AA320" s="1"/>
  <c r="E319"/>
  <c r="C319" s="1"/>
  <c r="AA319" s="1"/>
  <c r="E318"/>
  <c r="C318" s="1"/>
  <c r="AA318" s="1"/>
  <c r="E317"/>
  <c r="C317" s="1"/>
  <c r="AA317" s="1"/>
  <c r="E316"/>
  <c r="C316" s="1"/>
  <c r="AA316" s="1"/>
  <c r="E315"/>
  <c r="C315" s="1"/>
  <c r="E314"/>
  <c r="C314" s="1"/>
  <c r="E313"/>
  <c r="C313" s="1"/>
  <c r="E312"/>
  <c r="C312" s="1"/>
  <c r="AA312" s="1"/>
  <c r="E311"/>
  <c r="C311" s="1"/>
  <c r="E310"/>
  <c r="C310" s="1"/>
  <c r="AA310" s="1"/>
  <c r="E309"/>
  <c r="C309" s="1"/>
  <c r="AA309" s="1"/>
  <c r="E308"/>
  <c r="C308" s="1"/>
  <c r="AA308" s="1"/>
  <c r="E307"/>
  <c r="C307" s="1"/>
  <c r="E306"/>
  <c r="C306" s="1"/>
  <c r="AA306" s="1"/>
  <c r="E305"/>
  <c r="C305" s="1"/>
  <c r="E304"/>
  <c r="E303"/>
  <c r="C303" s="1"/>
  <c r="AA303" s="1"/>
  <c r="E302"/>
  <c r="C302" s="1"/>
  <c r="AA302" s="1"/>
  <c r="E301"/>
  <c r="C301" s="1"/>
  <c r="E300"/>
  <c r="C300" s="1"/>
  <c r="AA300" s="1"/>
  <c r="E299"/>
  <c r="E298"/>
  <c r="C298" s="1"/>
  <c r="AA298" s="1"/>
  <c r="E297"/>
  <c r="C297" s="1"/>
  <c r="E296"/>
  <c r="C296" s="1"/>
  <c r="E295"/>
  <c r="C295" s="1"/>
  <c r="AA295" s="1"/>
  <c r="E294"/>
  <c r="C294" s="1"/>
  <c r="S288"/>
  <c r="U288" s="1"/>
  <c r="R288"/>
  <c r="S285"/>
  <c r="R285"/>
  <c r="S282"/>
  <c r="R282"/>
  <c r="S272"/>
  <c r="U272" s="1"/>
  <c r="R272"/>
  <c r="S269"/>
  <c r="U269" s="1"/>
  <c r="R269"/>
  <c r="S268"/>
  <c r="U268" s="1"/>
  <c r="R268"/>
  <c r="S263"/>
  <c r="U263" s="1"/>
  <c r="R263"/>
  <c r="G262"/>
  <c r="S259"/>
  <c r="U259" s="1"/>
  <c r="R259"/>
  <c r="S251"/>
  <c r="R251"/>
  <c r="S248"/>
  <c r="R248"/>
  <c r="S235"/>
  <c r="R235"/>
  <c r="S232"/>
  <c r="R232"/>
  <c r="S222"/>
  <c r="R222"/>
  <c r="S212"/>
  <c r="R212"/>
  <c r="S199"/>
  <c r="U199" s="1"/>
  <c r="R199"/>
  <c r="S183"/>
  <c r="R183"/>
  <c r="S159"/>
  <c r="U159" s="1"/>
  <c r="R159"/>
  <c r="E157"/>
  <c r="E156"/>
  <c r="E155"/>
  <c r="E154"/>
  <c r="E153"/>
  <c r="E152"/>
  <c r="E151"/>
  <c r="E150"/>
  <c r="E149"/>
  <c r="E148"/>
  <c r="E147"/>
  <c r="E146"/>
  <c r="E145"/>
  <c r="E144"/>
  <c r="E143"/>
  <c r="S138"/>
  <c r="U138" s="1"/>
  <c r="R138"/>
  <c r="E135"/>
  <c r="S130"/>
  <c r="U130" s="1"/>
  <c r="R130"/>
  <c r="E127"/>
  <c r="S122"/>
  <c r="U122" s="1"/>
  <c r="R122"/>
  <c r="S117"/>
  <c r="R117"/>
  <c r="G112"/>
  <c r="G104"/>
  <c r="S64"/>
  <c r="U64" s="1"/>
  <c r="R64"/>
  <c r="S56"/>
  <c r="U56" s="1"/>
  <c r="R56"/>
  <c r="S48"/>
  <c r="U48" s="1"/>
  <c r="R48"/>
  <c r="S44"/>
  <c r="R44"/>
  <c r="S36"/>
  <c r="R36"/>
  <c r="S28"/>
  <c r="R28"/>
  <c r="S15"/>
  <c r="R15"/>
  <c r="S12"/>
  <c r="R12"/>
  <c r="S9"/>
  <c r="R9"/>
  <c r="S542"/>
  <c r="U542" s="1"/>
  <c r="R542"/>
  <c r="S533"/>
  <c r="R533"/>
  <c r="S526"/>
  <c r="U526" s="1"/>
  <c r="R526"/>
  <c r="S523"/>
  <c r="U523" s="1"/>
  <c r="R523"/>
  <c r="S514"/>
  <c r="R514"/>
  <c r="S510"/>
  <c r="R510"/>
  <c r="S506"/>
  <c r="R506"/>
  <c r="S493"/>
  <c r="R493"/>
  <c r="S483"/>
  <c r="R483"/>
  <c r="S479"/>
  <c r="R479"/>
  <c r="S470"/>
  <c r="U470" s="1"/>
  <c r="R470"/>
  <c r="D468"/>
  <c r="S465"/>
  <c r="U465" s="1"/>
  <c r="R465"/>
  <c r="D464"/>
  <c r="D460"/>
  <c r="S457"/>
  <c r="R457"/>
  <c r="S454"/>
  <c r="U454" s="1"/>
  <c r="R454"/>
  <c r="D452"/>
  <c r="S450"/>
  <c r="U450" s="1"/>
  <c r="R450"/>
  <c r="G448"/>
  <c r="D444"/>
  <c r="S441"/>
  <c r="U441" s="1"/>
  <c r="R441"/>
  <c r="G436"/>
  <c r="S429"/>
  <c r="U429" s="1"/>
  <c r="R429"/>
  <c r="G428"/>
  <c r="E418"/>
  <c r="C418" s="1"/>
  <c r="AA418" s="1"/>
  <c r="S415"/>
  <c r="U415" s="1"/>
  <c r="R415"/>
  <c r="G413"/>
  <c r="S410"/>
  <c r="U410" s="1"/>
  <c r="R410"/>
  <c r="G407"/>
  <c r="E406"/>
  <c r="S402"/>
  <c r="R402"/>
  <c r="G399"/>
  <c r="E398"/>
  <c r="S394"/>
  <c r="U394" s="1"/>
  <c r="R394"/>
  <c r="G391"/>
  <c r="C391" s="1"/>
  <c r="E390"/>
  <c r="S386"/>
  <c r="U386" s="1"/>
  <c r="R386"/>
  <c r="G383"/>
  <c r="E382"/>
  <c r="S378"/>
  <c r="U378" s="1"/>
  <c r="R378"/>
  <c r="G375"/>
  <c r="C375" s="1"/>
  <c r="AA375" s="1"/>
  <c r="E374"/>
  <c r="C374" s="1"/>
  <c r="S370"/>
  <c r="U370" s="1"/>
  <c r="R370"/>
  <c r="G367"/>
  <c r="C367" s="1"/>
  <c r="AA367" s="1"/>
  <c r="E366"/>
  <c r="S362"/>
  <c r="U362" s="1"/>
  <c r="R362"/>
  <c r="G359"/>
  <c r="C359" s="1"/>
  <c r="AA359" s="1"/>
  <c r="E358"/>
  <c r="E281"/>
  <c r="S279"/>
  <c r="R279"/>
  <c r="E278"/>
  <c r="S264"/>
  <c r="U264" s="1"/>
  <c r="R264"/>
  <c r="E262"/>
  <c r="S260"/>
  <c r="U260" s="1"/>
  <c r="R260"/>
  <c r="E258"/>
  <c r="S255"/>
  <c r="U255" s="1"/>
  <c r="R255"/>
  <c r="G254"/>
  <c r="S245"/>
  <c r="R245"/>
  <c r="S242"/>
  <c r="R242"/>
  <c r="S229"/>
  <c r="U229" s="1"/>
  <c r="R229"/>
  <c r="S216"/>
  <c r="R216"/>
  <c r="S209"/>
  <c r="R209"/>
  <c r="S206"/>
  <c r="U206" s="1"/>
  <c r="R206"/>
  <c r="S196"/>
  <c r="R196"/>
  <c r="S193"/>
  <c r="R193"/>
  <c r="S190"/>
  <c r="U190" s="1"/>
  <c r="R190"/>
  <c r="S180"/>
  <c r="U180" s="1"/>
  <c r="R180"/>
  <c r="S176"/>
  <c r="U176" s="1"/>
  <c r="R176"/>
  <c r="S172"/>
  <c r="U172" s="1"/>
  <c r="R172"/>
  <c r="S168"/>
  <c r="U168" s="1"/>
  <c r="R168"/>
  <c r="S164"/>
  <c r="U164" s="1"/>
  <c r="R164"/>
  <c r="E162"/>
  <c r="E158"/>
  <c r="S139"/>
  <c r="R139"/>
  <c r="D135"/>
  <c r="S131"/>
  <c r="R131"/>
  <c r="D127"/>
  <c r="S123"/>
  <c r="U123" s="1"/>
  <c r="R123"/>
  <c r="D120"/>
  <c r="S114"/>
  <c r="U114" s="1"/>
  <c r="R114"/>
  <c r="D112"/>
  <c r="S110"/>
  <c r="U110" s="1"/>
  <c r="R110"/>
  <c r="S106"/>
  <c r="R106"/>
  <c r="D104"/>
  <c r="C104" s="1"/>
  <c r="AA104" s="1"/>
  <c r="S102"/>
  <c r="R102"/>
  <c r="S98"/>
  <c r="R98"/>
  <c r="S65"/>
  <c r="U65" s="1"/>
  <c r="R65"/>
  <c r="E62"/>
  <c r="D61"/>
  <c r="C61" s="1"/>
  <c r="S57"/>
  <c r="U57" s="1"/>
  <c r="R57"/>
  <c r="E54"/>
  <c r="D53"/>
  <c r="S49"/>
  <c r="U49" s="1"/>
  <c r="R49"/>
  <c r="S39"/>
  <c r="R39"/>
  <c r="S31"/>
  <c r="R31"/>
  <c r="S25"/>
  <c r="R25"/>
  <c r="S22"/>
  <c r="R22"/>
  <c r="S507"/>
  <c r="U507" s="1"/>
  <c r="R507"/>
  <c r="S503"/>
  <c r="R503"/>
  <c r="S500"/>
  <c r="R500"/>
  <c r="S490"/>
  <c r="R490"/>
  <c r="S480"/>
  <c r="U480" s="1"/>
  <c r="R480"/>
  <c r="S475"/>
  <c r="R475"/>
  <c r="S466"/>
  <c r="U466" s="1"/>
  <c r="R466"/>
  <c r="S462"/>
  <c r="U462" s="1"/>
  <c r="R462"/>
  <c r="S458"/>
  <c r="U458" s="1"/>
  <c r="R458"/>
  <c r="S446"/>
  <c r="U446" s="1"/>
  <c r="R446"/>
  <c r="S442"/>
  <c r="U442" s="1"/>
  <c r="R442"/>
  <c r="S438"/>
  <c r="R438"/>
  <c r="S433"/>
  <c r="U433" s="1"/>
  <c r="R433"/>
  <c r="S425"/>
  <c r="U425" s="1"/>
  <c r="R425"/>
  <c r="S421"/>
  <c r="U421" s="1"/>
  <c r="R421"/>
  <c r="S416"/>
  <c r="U416" s="1"/>
  <c r="R416"/>
  <c r="S403"/>
  <c r="U403" s="1"/>
  <c r="R403"/>
  <c r="S395"/>
  <c r="R395"/>
  <c r="S387"/>
  <c r="U387" s="1"/>
  <c r="R387"/>
  <c r="S379"/>
  <c r="U379" s="1"/>
  <c r="R379"/>
  <c r="S371"/>
  <c r="U371" s="1"/>
  <c r="R371"/>
  <c r="G368"/>
  <c r="S363"/>
  <c r="U363" s="1"/>
  <c r="R363"/>
  <c r="G360"/>
  <c r="S292"/>
  <c r="U292" s="1"/>
  <c r="R292"/>
  <c r="S289"/>
  <c r="R289"/>
  <c r="S286"/>
  <c r="R286"/>
  <c r="S276"/>
  <c r="U276" s="1"/>
  <c r="R276"/>
  <c r="S273"/>
  <c r="R273"/>
  <c r="S270"/>
  <c r="R270"/>
  <c r="S256"/>
  <c r="U256" s="1"/>
  <c r="R256"/>
  <c r="S252"/>
  <c r="R252"/>
  <c r="S239"/>
  <c r="R239"/>
  <c r="S236"/>
  <c r="R236"/>
  <c r="S226"/>
  <c r="R226"/>
  <c r="S220"/>
  <c r="R220"/>
  <c r="S213"/>
  <c r="R213"/>
  <c r="S203"/>
  <c r="U203" s="1"/>
  <c r="R203"/>
  <c r="S187"/>
  <c r="U187" s="1"/>
  <c r="R187"/>
  <c r="S160"/>
  <c r="U160" s="1"/>
  <c r="R160"/>
  <c r="S140"/>
  <c r="R140"/>
  <c r="S132"/>
  <c r="R132"/>
  <c r="S124"/>
  <c r="U124" s="1"/>
  <c r="R124"/>
  <c r="S118"/>
  <c r="R118"/>
  <c r="S95"/>
  <c r="U95" s="1"/>
  <c r="R95"/>
  <c r="S92"/>
  <c r="U92" s="1"/>
  <c r="R92"/>
  <c r="S91"/>
  <c r="R91"/>
  <c r="S90"/>
  <c r="R90"/>
  <c r="S89"/>
  <c r="U89" s="1"/>
  <c r="R89"/>
  <c r="S88"/>
  <c r="U88" s="1"/>
  <c r="R88"/>
  <c r="S87"/>
  <c r="R87"/>
  <c r="S86"/>
  <c r="R86"/>
  <c r="S85"/>
  <c r="U85" s="1"/>
  <c r="R85"/>
  <c r="S84"/>
  <c r="U84" s="1"/>
  <c r="R84"/>
  <c r="S83"/>
  <c r="R83"/>
  <c r="S82"/>
  <c r="U82" s="1"/>
  <c r="R82"/>
  <c r="S81"/>
  <c r="U81" s="1"/>
  <c r="R81"/>
  <c r="S80"/>
  <c r="R80"/>
  <c r="S79"/>
  <c r="R79"/>
  <c r="S78"/>
  <c r="U78" s="1"/>
  <c r="R78"/>
  <c r="S77"/>
  <c r="U77" s="1"/>
  <c r="R77"/>
  <c r="S76"/>
  <c r="U76" s="1"/>
  <c r="R76"/>
  <c r="S75"/>
  <c r="U75" s="1"/>
  <c r="R75"/>
  <c r="S74"/>
  <c r="R74"/>
  <c r="S73"/>
  <c r="U73" s="1"/>
  <c r="R73"/>
  <c r="S72"/>
  <c r="U72" s="1"/>
  <c r="R72"/>
  <c r="S71"/>
  <c r="U71" s="1"/>
  <c r="R71"/>
  <c r="S70"/>
  <c r="R70"/>
  <c r="S69"/>
  <c r="U69" s="1"/>
  <c r="R69"/>
  <c r="S68"/>
  <c r="U68" s="1"/>
  <c r="R68"/>
  <c r="S67"/>
  <c r="U67" s="1"/>
  <c r="R67"/>
  <c r="S66"/>
  <c r="R66"/>
  <c r="E63"/>
  <c r="S58"/>
  <c r="R58"/>
  <c r="E55"/>
  <c r="S50"/>
  <c r="R50"/>
  <c r="E47"/>
  <c r="S42"/>
  <c r="R42"/>
  <c r="S34"/>
  <c r="R34"/>
  <c r="S19"/>
  <c r="R19"/>
  <c r="S16"/>
  <c r="R16"/>
  <c r="S7"/>
  <c r="R7"/>
  <c r="S4"/>
  <c r="R4"/>
  <c r="S538"/>
  <c r="R538"/>
  <c r="E536"/>
  <c r="S527"/>
  <c r="R527"/>
  <c r="S521"/>
  <c r="U521" s="1"/>
  <c r="R521"/>
  <c r="S497"/>
  <c r="R497"/>
  <c r="S494"/>
  <c r="R494"/>
  <c r="S487"/>
  <c r="R487"/>
  <c r="S484"/>
  <c r="R484"/>
  <c r="S476"/>
  <c r="U476" s="1"/>
  <c r="R476"/>
  <c r="G474"/>
  <c r="C474" s="1"/>
  <c r="S471"/>
  <c r="R471"/>
  <c r="S455"/>
  <c r="R455"/>
  <c r="S434"/>
  <c r="U434" s="1"/>
  <c r="R434"/>
  <c r="S430"/>
  <c r="R430"/>
  <c r="S426"/>
  <c r="U426" s="1"/>
  <c r="R426"/>
  <c r="S422"/>
  <c r="U422" s="1"/>
  <c r="R422"/>
  <c r="G420"/>
  <c r="S411"/>
  <c r="R411"/>
  <c r="G409"/>
  <c r="S404"/>
  <c r="R404"/>
  <c r="G401"/>
  <c r="S396"/>
  <c r="U396" s="1"/>
  <c r="R396"/>
  <c r="G393"/>
  <c r="S388"/>
  <c r="U388" s="1"/>
  <c r="R388"/>
  <c r="G385"/>
  <c r="S380"/>
  <c r="U380" s="1"/>
  <c r="R380"/>
  <c r="G377"/>
  <c r="C377" s="1"/>
  <c r="AA377" s="1"/>
  <c r="S372"/>
  <c r="U372" s="1"/>
  <c r="R372"/>
  <c r="G369"/>
  <c r="E368"/>
  <c r="C368" s="1"/>
  <c r="AA368" s="1"/>
  <c r="S364"/>
  <c r="U364" s="1"/>
  <c r="R364"/>
  <c r="G361"/>
  <c r="E360"/>
  <c r="E285"/>
  <c r="S283"/>
  <c r="R283"/>
  <c r="E282"/>
  <c r="S265"/>
  <c r="U265" s="1"/>
  <c r="R265"/>
  <c r="G259"/>
  <c r="S249"/>
  <c r="R249"/>
  <c r="S246"/>
  <c r="R246"/>
  <c r="S233"/>
  <c r="R233"/>
  <c r="S230"/>
  <c r="R230"/>
  <c r="S223"/>
  <c r="U223" s="1"/>
  <c r="R223"/>
  <c r="S217"/>
  <c r="U217" s="1"/>
  <c r="R217"/>
  <c r="S210"/>
  <c r="U210" s="1"/>
  <c r="R210"/>
  <c r="S200"/>
  <c r="R200"/>
  <c r="S197"/>
  <c r="R197"/>
  <c r="S194"/>
  <c r="U194" s="1"/>
  <c r="R194"/>
  <c r="S184"/>
  <c r="R184"/>
  <c r="S181"/>
  <c r="R181"/>
  <c r="S177"/>
  <c r="U177" s="1"/>
  <c r="R177"/>
  <c r="S173"/>
  <c r="U173" s="1"/>
  <c r="R173"/>
  <c r="S169"/>
  <c r="U169" s="1"/>
  <c r="R169"/>
  <c r="S165"/>
  <c r="U165" s="1"/>
  <c r="R165"/>
  <c r="E163"/>
  <c r="E159"/>
  <c r="S141"/>
  <c r="U141" s="1"/>
  <c r="R141"/>
  <c r="E138"/>
  <c r="D137"/>
  <c r="S133"/>
  <c r="U133" s="1"/>
  <c r="R133"/>
  <c r="D129"/>
  <c r="S125"/>
  <c r="U125" s="1"/>
  <c r="R125"/>
  <c r="E122"/>
  <c r="D121"/>
  <c r="C121" s="1"/>
  <c r="AA121" s="1"/>
  <c r="S115"/>
  <c r="R115"/>
  <c r="S107"/>
  <c r="R107"/>
  <c r="S99"/>
  <c r="U99" s="1"/>
  <c r="R99"/>
  <c r="D63"/>
  <c r="S59"/>
  <c r="U59" s="1"/>
  <c r="R59"/>
  <c r="D55"/>
  <c r="S51"/>
  <c r="U51" s="1"/>
  <c r="R51"/>
  <c r="D47"/>
  <c r="S45"/>
  <c r="R45"/>
  <c r="S37"/>
  <c r="R37"/>
  <c r="S29"/>
  <c r="R29"/>
  <c r="S26"/>
  <c r="R26"/>
  <c r="S13"/>
  <c r="R13"/>
  <c r="S10"/>
  <c r="R10"/>
  <c r="S373"/>
  <c r="U373" s="1"/>
  <c r="R373"/>
  <c r="S365"/>
  <c r="U365" s="1"/>
  <c r="R365"/>
  <c r="S357"/>
  <c r="U357" s="1"/>
  <c r="R357"/>
  <c r="S356"/>
  <c r="R356"/>
  <c r="S355"/>
  <c r="R355"/>
  <c r="S354"/>
  <c r="U354" s="1"/>
  <c r="R354"/>
  <c r="S353"/>
  <c r="U353" s="1"/>
  <c r="R353"/>
  <c r="S352"/>
  <c r="U352" s="1"/>
  <c r="R352"/>
  <c r="S351"/>
  <c r="R351"/>
  <c r="S350"/>
  <c r="R350"/>
  <c r="S349"/>
  <c r="U349" s="1"/>
  <c r="R349"/>
  <c r="S348"/>
  <c r="R348"/>
  <c r="S347"/>
  <c r="R347"/>
  <c r="S346"/>
  <c r="U346" s="1"/>
  <c r="R346"/>
  <c r="S345"/>
  <c r="R345"/>
  <c r="S344"/>
  <c r="R344"/>
  <c r="S343"/>
  <c r="R343"/>
  <c r="S342"/>
  <c r="U342" s="1"/>
  <c r="R342"/>
  <c r="S341"/>
  <c r="R341"/>
  <c r="S340"/>
  <c r="R340"/>
  <c r="S339"/>
  <c r="R339"/>
  <c r="S338"/>
  <c r="U338" s="1"/>
  <c r="R338"/>
  <c r="S337"/>
  <c r="R337"/>
  <c r="S336"/>
  <c r="R336"/>
  <c r="S335"/>
  <c r="R335"/>
  <c r="S334"/>
  <c r="U334" s="1"/>
  <c r="R334"/>
  <c r="S333"/>
  <c r="U333" s="1"/>
  <c r="R333"/>
  <c r="S332"/>
  <c r="R332"/>
  <c r="S331"/>
  <c r="R331"/>
  <c r="S330"/>
  <c r="R330"/>
  <c r="S329"/>
  <c r="U329" s="1"/>
  <c r="R329"/>
  <c r="S328"/>
  <c r="R328"/>
  <c r="S327"/>
  <c r="R327"/>
  <c r="S326"/>
  <c r="R326"/>
  <c r="S325"/>
  <c r="U325" s="1"/>
  <c r="R325"/>
  <c r="S324"/>
  <c r="R324"/>
  <c r="S323"/>
  <c r="R323"/>
  <c r="S322"/>
  <c r="R322"/>
  <c r="S321"/>
  <c r="R321"/>
  <c r="S320"/>
  <c r="U320" s="1"/>
  <c r="R320"/>
  <c r="S319"/>
  <c r="U319" s="1"/>
  <c r="R319"/>
  <c r="S318"/>
  <c r="R318"/>
  <c r="S317"/>
  <c r="U317" s="1"/>
  <c r="R317"/>
  <c r="S316"/>
  <c r="U316" s="1"/>
  <c r="R316"/>
  <c r="S315"/>
  <c r="U315" s="1"/>
  <c r="R315"/>
  <c r="S314"/>
  <c r="U314" s="1"/>
  <c r="R314"/>
  <c r="S313"/>
  <c r="U313" s="1"/>
  <c r="R313"/>
  <c r="S312"/>
  <c r="R312"/>
  <c r="S311"/>
  <c r="U311" s="1"/>
  <c r="R311"/>
  <c r="S310"/>
  <c r="U310" s="1"/>
  <c r="R310"/>
  <c r="S309"/>
  <c r="U309" s="1"/>
  <c r="R309"/>
  <c r="S308"/>
  <c r="U308" s="1"/>
  <c r="R308"/>
  <c r="S307"/>
  <c r="U307" s="1"/>
  <c r="R307"/>
  <c r="S306"/>
  <c r="U306" s="1"/>
  <c r="R306"/>
  <c r="S305"/>
  <c r="U305" s="1"/>
  <c r="R305"/>
  <c r="S304"/>
  <c r="R304"/>
  <c r="S303"/>
  <c r="U303" s="1"/>
  <c r="R303"/>
  <c r="S302"/>
  <c r="U302" s="1"/>
  <c r="R302"/>
  <c r="S301"/>
  <c r="U301" s="1"/>
  <c r="R301"/>
  <c r="S300"/>
  <c r="U300" s="1"/>
  <c r="R300"/>
  <c r="S299"/>
  <c r="U299" s="1"/>
  <c r="R299"/>
  <c r="S298"/>
  <c r="U298" s="1"/>
  <c r="R298"/>
  <c r="S297"/>
  <c r="U297" s="1"/>
  <c r="R297"/>
  <c r="S296"/>
  <c r="R296"/>
  <c r="S295"/>
  <c r="U295" s="1"/>
  <c r="R295"/>
  <c r="S294"/>
  <c r="U294" s="1"/>
  <c r="R294"/>
  <c r="S293"/>
  <c r="U293" s="1"/>
  <c r="R293"/>
  <c r="S290"/>
  <c r="R290"/>
  <c r="S280"/>
  <c r="U280" s="1"/>
  <c r="R280"/>
  <c r="S277"/>
  <c r="R277"/>
  <c r="S274"/>
  <c r="R274"/>
  <c r="S261"/>
  <c r="R261"/>
  <c r="S257"/>
  <c r="U257" s="1"/>
  <c r="R257"/>
  <c r="S243"/>
  <c r="R243"/>
  <c r="S240"/>
  <c r="R240"/>
  <c r="S227"/>
  <c r="U227" s="1"/>
  <c r="R227"/>
  <c r="S214"/>
  <c r="U214" s="1"/>
  <c r="R214"/>
  <c r="S207"/>
  <c r="U207" s="1"/>
  <c r="R207"/>
  <c r="S191"/>
  <c r="U191" s="1"/>
  <c r="R191"/>
  <c r="S161"/>
  <c r="U161" s="1"/>
  <c r="R161"/>
  <c r="S157"/>
  <c r="U157" s="1"/>
  <c r="R157"/>
  <c r="S156"/>
  <c r="U156" s="1"/>
  <c r="R156"/>
  <c r="S155"/>
  <c r="R155"/>
  <c r="S154"/>
  <c r="R154"/>
  <c r="S153"/>
  <c r="R153"/>
  <c r="S152"/>
  <c r="U152" s="1"/>
  <c r="R152"/>
  <c r="S151"/>
  <c r="U151" s="1"/>
  <c r="R151"/>
  <c r="S150"/>
  <c r="R150"/>
  <c r="S149"/>
  <c r="R149"/>
  <c r="S148"/>
  <c r="U148" s="1"/>
  <c r="R148"/>
  <c r="S147"/>
  <c r="U147" s="1"/>
  <c r="R147"/>
  <c r="S146"/>
  <c r="R146"/>
  <c r="S145"/>
  <c r="R145"/>
  <c r="S144"/>
  <c r="U144" s="1"/>
  <c r="R144"/>
  <c r="S143"/>
  <c r="R143"/>
  <c r="S142"/>
  <c r="R142"/>
  <c r="S134"/>
  <c r="R134"/>
  <c r="S126"/>
  <c r="R126"/>
  <c r="S119"/>
  <c r="R119"/>
  <c r="S111"/>
  <c r="R111"/>
  <c r="S108"/>
  <c r="R108"/>
  <c r="S103"/>
  <c r="U103" s="1"/>
  <c r="R103"/>
  <c r="S100"/>
  <c r="R100"/>
  <c r="S60"/>
  <c r="U60" s="1"/>
  <c r="R60"/>
  <c r="S52"/>
  <c r="U52" s="1"/>
  <c r="R52"/>
  <c r="S40"/>
  <c r="R40"/>
  <c r="S32"/>
  <c r="R32"/>
  <c r="S23"/>
  <c r="R23"/>
  <c r="S20"/>
  <c r="R20"/>
  <c r="S328" i="7"/>
  <c r="V328" s="1"/>
  <c r="Q868"/>
  <c r="S327"/>
  <c r="V327" s="1"/>
  <c r="Q328"/>
  <c r="Q358"/>
  <c r="X358"/>
  <c r="Q657"/>
  <c r="S1378"/>
  <c r="V1378" s="1"/>
  <c r="X338"/>
  <c r="Q761"/>
  <c r="Q897"/>
  <c r="X1206"/>
  <c r="Q1204"/>
  <c r="S1206"/>
  <c r="V1206" s="1"/>
  <c r="S1205"/>
  <c r="V1205" s="1"/>
  <c r="S1086"/>
  <c r="V1086" s="1"/>
  <c r="S288"/>
  <c r="V288" s="1"/>
  <c r="S1445"/>
  <c r="V1445" s="1"/>
  <c r="X1429"/>
  <c r="Q158"/>
  <c r="X157"/>
  <c r="Q288"/>
  <c r="S157"/>
  <c r="V157" s="1"/>
  <c r="S1072"/>
  <c r="V1072" s="1"/>
  <c r="S1407"/>
  <c r="V1407" s="1"/>
  <c r="Q656"/>
  <c r="S655"/>
  <c r="V655" s="1"/>
  <c r="Q289"/>
  <c r="X656"/>
  <c r="X288"/>
  <c r="S156"/>
  <c r="V156" s="1"/>
  <c r="X1086"/>
  <c r="Q1087"/>
  <c r="Q1086"/>
  <c r="S892"/>
  <c r="V892" s="1"/>
  <c r="X606"/>
  <c r="X1198"/>
  <c r="Q1422"/>
  <c r="Q1487"/>
  <c r="Q1486"/>
  <c r="S1019"/>
  <c r="V1019" s="1"/>
  <c r="X275"/>
  <c r="Q63"/>
  <c r="S515"/>
  <c r="V515" s="1"/>
  <c r="X63"/>
  <c r="S606"/>
  <c r="V606" s="1"/>
  <c r="S1198"/>
  <c r="V1198" s="1"/>
  <c r="S1237"/>
  <c r="V1237" s="1"/>
  <c r="S719"/>
  <c r="V719" s="1"/>
  <c r="Q1199"/>
  <c r="Q1063"/>
  <c r="Q651"/>
  <c r="S1486"/>
  <c r="V1486" s="1"/>
  <c r="Q516"/>
  <c r="X427"/>
  <c r="S63"/>
  <c r="V63" s="1"/>
  <c r="Q418"/>
  <c r="Q482"/>
  <c r="X720"/>
  <c r="Q1064"/>
  <c r="S1018"/>
  <c r="V1018" s="1"/>
  <c r="S516"/>
  <c r="V516" s="1"/>
  <c r="X418"/>
  <c r="X651"/>
  <c r="Q517"/>
  <c r="Q721"/>
  <c r="S1421"/>
  <c r="V1421" s="1"/>
  <c r="S1062"/>
  <c r="V1062" s="1"/>
  <c r="S650"/>
  <c r="V650" s="1"/>
  <c r="Q394"/>
  <c r="S651"/>
  <c r="V651" s="1"/>
  <c r="X1238"/>
  <c r="Q1198"/>
  <c r="X1063"/>
  <c r="Q607"/>
  <c r="S1250"/>
  <c r="V1250" s="1"/>
  <c r="S393"/>
  <c r="V393" s="1"/>
  <c r="X479"/>
  <c r="X481"/>
  <c r="Q1020"/>
  <c r="Q1251"/>
  <c r="Q338"/>
  <c r="Q275"/>
  <c r="Q1421"/>
  <c r="S324"/>
  <c r="V324" s="1"/>
  <c r="Q698"/>
  <c r="S418"/>
  <c r="V418" s="1"/>
  <c r="X908"/>
  <c r="Q908"/>
  <c r="S1276"/>
  <c r="V1276" s="1"/>
  <c r="S118"/>
  <c r="V118" s="1"/>
  <c r="Q1277"/>
  <c r="X118"/>
  <c r="S1277"/>
  <c r="V1277" s="1"/>
  <c r="S204"/>
  <c r="V204" s="1"/>
  <c r="S948"/>
  <c r="V948" s="1"/>
  <c r="S1100"/>
  <c r="V1100" s="1"/>
  <c r="S746"/>
  <c r="V746" s="1"/>
  <c r="S123"/>
  <c r="V123" s="1"/>
  <c r="Q707"/>
  <c r="X1034"/>
  <c r="X398"/>
  <c r="S494"/>
  <c r="V494" s="1"/>
  <c r="Q1362"/>
  <c r="Q1135"/>
  <c r="Q771"/>
  <c r="X1415"/>
  <c r="S243"/>
  <c r="V243" s="1"/>
  <c r="X495"/>
  <c r="S1414"/>
  <c r="V1414" s="1"/>
  <c r="S1033"/>
  <c r="V1033" s="1"/>
  <c r="S500"/>
  <c r="V500" s="1"/>
  <c r="Q1416"/>
  <c r="S1415"/>
  <c r="V1415" s="1"/>
  <c r="S1452"/>
  <c r="V1452" s="1"/>
  <c r="S1094"/>
  <c r="V1094" s="1"/>
  <c r="X404"/>
  <c r="Q1229"/>
  <c r="S1360"/>
  <c r="V1360" s="1"/>
  <c r="X802"/>
  <c r="S404"/>
  <c r="V404" s="1"/>
  <c r="S80"/>
  <c r="V80" s="1"/>
  <c r="X1361"/>
  <c r="Q399"/>
  <c r="Q81"/>
  <c r="Q286"/>
  <c r="S1361"/>
  <c r="V1361" s="1"/>
  <c r="X1470"/>
  <c r="X448"/>
  <c r="S1133"/>
  <c r="V1133" s="1"/>
  <c r="X770"/>
  <c r="X286"/>
  <c r="Q1173"/>
  <c r="X1156"/>
  <c r="S448"/>
  <c r="V448" s="1"/>
  <c r="X126"/>
  <c r="S285"/>
  <c r="V285" s="1"/>
  <c r="X741"/>
  <c r="Q742"/>
  <c r="S710"/>
  <c r="V710" s="1"/>
  <c r="S705"/>
  <c r="V705" s="1"/>
  <c r="X123"/>
  <c r="Q1387"/>
  <c r="X1066"/>
  <c r="Q747"/>
  <c r="S1370"/>
  <c r="V1370" s="1"/>
  <c r="S936"/>
  <c r="V936" s="1"/>
  <c r="S706"/>
  <c r="V706" s="1"/>
  <c r="Q1376"/>
  <c r="Q938"/>
  <c r="S1386"/>
  <c r="V1386" s="1"/>
  <c r="S937"/>
  <c r="V937" s="1"/>
  <c r="Q1067"/>
  <c r="Q1386"/>
  <c r="X44"/>
  <c r="S43"/>
  <c r="V43" s="1"/>
  <c r="X1188"/>
  <c r="Q186"/>
  <c r="Q909"/>
  <c r="S134"/>
  <c r="V134" s="1"/>
  <c r="Q294"/>
  <c r="S902"/>
  <c r="V902" s="1"/>
  <c r="Q564"/>
  <c r="Q904"/>
  <c r="X909"/>
  <c r="X1444"/>
  <c r="X903"/>
  <c r="S909"/>
  <c r="V909" s="1"/>
  <c r="Q953"/>
  <c r="S903"/>
  <c r="V903" s="1"/>
  <c r="S908"/>
  <c r="V908" s="1"/>
  <c r="Q201"/>
  <c r="X953"/>
  <c r="S924"/>
  <c r="V924" s="1"/>
  <c r="Q910"/>
  <c r="S1084"/>
  <c r="V1084" s="1"/>
  <c r="Q246"/>
  <c r="S200"/>
  <c r="V200" s="1"/>
  <c r="S1070"/>
  <c r="V1070" s="1"/>
  <c r="S557"/>
  <c r="V557" s="1"/>
  <c r="Q44"/>
  <c r="X130"/>
  <c r="Q892"/>
  <c r="X134"/>
  <c r="S1188"/>
  <c r="V1188" s="1"/>
  <c r="X265"/>
  <c r="Q1188"/>
  <c r="X949"/>
  <c r="S1065"/>
  <c r="V1065" s="1"/>
  <c r="S949"/>
  <c r="V949" s="1"/>
  <c r="Q1207"/>
  <c r="X1013"/>
  <c r="S760"/>
  <c r="V760" s="1"/>
  <c r="Q1189"/>
  <c r="Q950"/>
  <c r="X892"/>
  <c r="X558"/>
  <c r="Q64"/>
  <c r="X325"/>
  <c r="S558"/>
  <c r="V558" s="1"/>
  <c r="Q276"/>
  <c r="S478"/>
  <c r="V478" s="1"/>
  <c r="S512"/>
  <c r="V512" s="1"/>
  <c r="X1092"/>
  <c r="S286"/>
  <c r="V286" s="1"/>
  <c r="S769"/>
  <c r="V769" s="1"/>
  <c r="Q1370"/>
  <c r="S1164"/>
  <c r="V1164" s="1"/>
  <c r="S96"/>
  <c r="V96" s="1"/>
  <c r="Q279"/>
  <c r="S47"/>
  <c r="V47" s="1"/>
  <c r="S318"/>
  <c r="V318" s="1"/>
  <c r="S1055"/>
  <c r="V1055" s="1"/>
  <c r="Q895"/>
  <c r="S973"/>
  <c r="V973" s="1"/>
  <c r="X331"/>
  <c r="Q1065"/>
  <c r="S331"/>
  <c r="V331" s="1"/>
  <c r="X1232"/>
  <c r="X1164"/>
  <c r="X47"/>
  <c r="Q419"/>
  <c r="Q268"/>
  <c r="S1101"/>
  <c r="V1101" s="1"/>
  <c r="X1102"/>
  <c r="S20"/>
  <c r="V20" s="1"/>
  <c r="Q1326"/>
  <c r="X754"/>
  <c r="X98"/>
  <c r="Q810"/>
  <c r="Q760"/>
  <c r="X604"/>
  <c r="Q96"/>
  <c r="S1429"/>
  <c r="V1429" s="1"/>
  <c r="Q1418"/>
  <c r="X1204"/>
  <c r="Q1124"/>
  <c r="Q1453"/>
  <c r="Q844"/>
  <c r="X664"/>
  <c r="Q1452"/>
  <c r="Q1084"/>
  <c r="S1260"/>
  <c r="V1260" s="1"/>
  <c r="Q954"/>
  <c r="S1156"/>
  <c r="V1156" s="1"/>
  <c r="X431"/>
  <c r="X1228"/>
  <c r="Q1071"/>
  <c r="S357"/>
  <c r="V357" s="1"/>
  <c r="S293"/>
  <c r="V293" s="1"/>
  <c r="S867"/>
  <c r="V867" s="1"/>
  <c r="X924"/>
  <c r="Q513"/>
  <c r="Q664"/>
  <c r="S1204"/>
  <c r="V1204" s="1"/>
  <c r="Q665"/>
  <c r="S803"/>
  <c r="V803" s="1"/>
  <c r="S664"/>
  <c r="V664" s="1"/>
  <c r="S1451"/>
  <c r="V1451" s="1"/>
  <c r="X1084"/>
  <c r="S952"/>
  <c r="V952" s="1"/>
  <c r="S1228"/>
  <c r="V1228" s="1"/>
  <c r="Q563"/>
  <c r="Q1072"/>
  <c r="Q1134"/>
  <c r="S358"/>
  <c r="V358" s="1"/>
  <c r="Q932"/>
  <c r="X868"/>
  <c r="Q501"/>
  <c r="S796"/>
  <c r="V796" s="1"/>
  <c r="Q1156"/>
  <c r="Q1125"/>
  <c r="S44"/>
  <c r="V44" s="1"/>
  <c r="S430"/>
  <c r="V430" s="1"/>
  <c r="S1416"/>
  <c r="V1416" s="1"/>
  <c r="X1071"/>
  <c r="S923"/>
  <c r="V923" s="1"/>
  <c r="S1134"/>
  <c r="V1134" s="1"/>
  <c r="S868"/>
  <c r="V868" s="1"/>
  <c r="Q1317"/>
  <c r="Q925"/>
  <c r="X1124"/>
  <c r="Q1503"/>
  <c r="Q461"/>
  <c r="Q1417"/>
  <c r="Q1429"/>
  <c r="S394"/>
  <c r="V394" s="1"/>
  <c r="X587"/>
  <c r="Q1262"/>
  <c r="Q388"/>
  <c r="S1124"/>
  <c r="V1124" s="1"/>
  <c r="Q1157"/>
  <c r="S1462"/>
  <c r="V1462" s="1"/>
  <c r="X1417"/>
  <c r="Q295"/>
  <c r="Q588"/>
  <c r="Q1205"/>
  <c r="Q1228"/>
  <c r="Q245"/>
  <c r="Q453"/>
  <c r="Q89"/>
  <c r="S182"/>
  <c r="V182" s="1"/>
  <c r="S294"/>
  <c r="V294" s="1"/>
  <c r="Q244"/>
  <c r="Q227"/>
  <c r="X334"/>
  <c r="S1139"/>
  <c r="V1139" s="1"/>
  <c r="S1374"/>
  <c r="V1374" s="1"/>
  <c r="Q919"/>
  <c r="Q380"/>
  <c r="X1375"/>
  <c r="X1370"/>
  <c r="Q711"/>
  <c r="Q1232"/>
  <c r="S1232"/>
  <c r="V1232" s="1"/>
  <c r="Q973"/>
  <c r="X871"/>
  <c r="Q872"/>
  <c r="Q769"/>
  <c r="Q91"/>
  <c r="Q47"/>
  <c r="Q896"/>
  <c r="Q48"/>
  <c r="S1437"/>
  <c r="V1437" s="1"/>
  <c r="X278"/>
  <c r="X147"/>
  <c r="Q97"/>
  <c r="S95"/>
  <c r="V95" s="1"/>
  <c r="Q1402"/>
  <c r="S1375"/>
  <c r="V1375" s="1"/>
  <c r="Q1428"/>
  <c r="S1099"/>
  <c r="V1099" s="1"/>
  <c r="S693"/>
  <c r="V693" s="1"/>
  <c r="S1064"/>
  <c r="V1064" s="1"/>
  <c r="Q974"/>
  <c r="Q793"/>
  <c r="X1065"/>
  <c r="S871"/>
  <c r="V871" s="1"/>
  <c r="X694"/>
  <c r="Q1101"/>
  <c r="X305"/>
  <c r="S894"/>
  <c r="V894" s="1"/>
  <c r="Q1438"/>
  <c r="X786"/>
  <c r="S278"/>
  <c r="V278" s="1"/>
  <c r="X65"/>
  <c r="Q710"/>
  <c r="Q413"/>
  <c r="S147"/>
  <c r="V147" s="1"/>
  <c r="S793"/>
  <c r="V793" s="1"/>
  <c r="X919"/>
  <c r="S1427"/>
  <c r="V1427" s="1"/>
  <c r="Q412"/>
  <c r="S1428"/>
  <c r="V1428" s="1"/>
  <c r="Q694"/>
  <c r="S918"/>
  <c r="V918" s="1"/>
  <c r="Q695"/>
  <c r="X793"/>
  <c r="S279"/>
  <c r="V279" s="1"/>
  <c r="Q1055"/>
  <c r="S305"/>
  <c r="V305" s="1"/>
  <c r="Q787"/>
  <c r="X895"/>
  <c r="S659"/>
  <c r="V659" s="1"/>
  <c r="Q65"/>
  <c r="S1438"/>
  <c r="V1438" s="1"/>
  <c r="S1196"/>
  <c r="V1196" s="1"/>
  <c r="S919"/>
  <c r="V919" s="1"/>
  <c r="X1428"/>
  <c r="Q1197"/>
  <c r="Q1056"/>
  <c r="Q661"/>
  <c r="X1438"/>
  <c r="X395"/>
  <c r="Q381"/>
  <c r="Q73"/>
  <c r="S1340"/>
  <c r="V1340" s="1"/>
  <c r="S479"/>
  <c r="V479" s="1"/>
  <c r="S914"/>
  <c r="V914" s="1"/>
  <c r="X280"/>
  <c r="S1163"/>
  <c r="V1163" s="1"/>
  <c r="S1054"/>
  <c r="V1054" s="1"/>
  <c r="S412"/>
  <c r="V412" s="1"/>
  <c r="X319"/>
  <c r="Q332"/>
  <c r="Q278"/>
  <c r="Q752"/>
  <c r="X660"/>
  <c r="Q395"/>
  <c r="Q1100"/>
  <c r="S709"/>
  <c r="V709" s="1"/>
  <c r="X380"/>
  <c r="Q1165"/>
  <c r="S725"/>
  <c r="V725" s="1"/>
  <c r="Q660"/>
  <c r="S870"/>
  <c r="V870" s="1"/>
  <c r="S972"/>
  <c r="V972" s="1"/>
  <c r="Q786"/>
  <c r="S330"/>
  <c r="V330" s="1"/>
  <c r="S280"/>
  <c r="V280" s="1"/>
  <c r="S379"/>
  <c r="V379" s="1"/>
  <c r="Q206"/>
  <c r="Q116"/>
  <c r="Q725"/>
  <c r="S939"/>
  <c r="V939" s="1"/>
  <c r="Q941"/>
  <c r="Q1035"/>
  <c r="Q334"/>
  <c r="X1078"/>
  <c r="Q751"/>
  <c r="S646"/>
  <c r="V646" s="1"/>
  <c r="Q589"/>
  <c r="S587"/>
  <c r="V587" s="1"/>
  <c r="X725"/>
  <c r="X1170"/>
  <c r="S121"/>
  <c r="V121" s="1"/>
  <c r="Q59"/>
  <c r="X1035"/>
  <c r="X751"/>
  <c r="Q1141"/>
  <c r="S65"/>
  <c r="V65" s="1"/>
  <c r="S588"/>
  <c r="V588" s="1"/>
  <c r="Q58"/>
  <c r="S1034"/>
  <c r="V1034" s="1"/>
  <c r="X122"/>
  <c r="Q647"/>
  <c r="S1035"/>
  <c r="V1035" s="1"/>
  <c r="S751"/>
  <c r="V751" s="1"/>
  <c r="Q1140"/>
  <c r="S114"/>
  <c r="V114" s="1"/>
  <c r="X58"/>
  <c r="S1430"/>
  <c r="V1430" s="1"/>
  <c r="S712"/>
  <c r="V712" s="1"/>
  <c r="Q1028"/>
  <c r="S724"/>
  <c r="V724" s="1"/>
  <c r="X1431"/>
  <c r="X131"/>
  <c r="S122"/>
  <c r="V122" s="1"/>
  <c r="Q704"/>
  <c r="Q302"/>
  <c r="X1140"/>
  <c r="X115"/>
  <c r="S49"/>
  <c r="V49" s="1"/>
  <c r="Q762"/>
  <c r="Q496"/>
  <c r="Q1354"/>
  <c r="Q712"/>
  <c r="Q770"/>
  <c r="S1026"/>
  <c r="V1026" s="1"/>
  <c r="X769"/>
  <c r="S1431"/>
  <c r="V1431" s="1"/>
  <c r="X1027"/>
  <c r="X940"/>
  <c r="S704"/>
  <c r="V704" s="1"/>
  <c r="Q940"/>
  <c r="X50"/>
  <c r="X915"/>
  <c r="X820"/>
  <c r="S916"/>
  <c r="V916" s="1"/>
  <c r="S768"/>
  <c r="V768" s="1"/>
  <c r="S497"/>
  <c r="V497" s="1"/>
  <c r="X116"/>
  <c r="Q821"/>
  <c r="Q367"/>
  <c r="X647"/>
  <c r="Q66"/>
  <c r="S366"/>
  <c r="V366" s="1"/>
  <c r="S236"/>
  <c r="V236" s="1"/>
  <c r="Q1432"/>
  <c r="S915"/>
  <c r="V915" s="1"/>
  <c r="Q648"/>
  <c r="Q1078"/>
  <c r="X366"/>
  <c r="S1202"/>
  <c r="V1202" s="1"/>
  <c r="Q632"/>
  <c r="X1407"/>
  <c r="Q699"/>
  <c r="Q1407"/>
  <c r="Q1366"/>
  <c r="X1378"/>
  <c r="Q1444"/>
  <c r="S524"/>
  <c r="V524" s="1"/>
  <c r="S1436"/>
  <c r="V1436" s="1"/>
  <c r="Q789"/>
  <c r="S267"/>
  <c r="V267" s="1"/>
  <c r="S175"/>
  <c r="V175" s="1"/>
  <c r="Q1378"/>
  <c r="X1365"/>
  <c r="X762"/>
  <c r="X579"/>
  <c r="Q580"/>
  <c r="X1268"/>
  <c r="S1042"/>
  <c r="V1042" s="1"/>
  <c r="S761"/>
  <c r="V761" s="1"/>
  <c r="Q763"/>
  <c r="S1444"/>
  <c r="V1444" s="1"/>
  <c r="S1267"/>
  <c r="V1267" s="1"/>
  <c r="Q420"/>
  <c r="X419"/>
  <c r="Q107"/>
  <c r="Q1203"/>
  <c r="Q1408"/>
  <c r="X1132"/>
  <c r="X698"/>
  <c r="S1268"/>
  <c r="V1268" s="1"/>
  <c r="Q579"/>
  <c r="Q1293"/>
  <c r="Q813"/>
  <c r="S579"/>
  <c r="V579" s="1"/>
  <c r="Q493"/>
  <c r="S495"/>
  <c r="V495" s="1"/>
  <c r="Q767"/>
  <c r="Q176"/>
  <c r="S205"/>
  <c r="V205" s="1"/>
  <c r="S1292"/>
  <c r="V1292" s="1"/>
  <c r="T5" i="1"/>
  <c r="X1337" i="7"/>
  <c r="Q1446"/>
  <c r="Q1338"/>
  <c r="S1132"/>
  <c r="V1132" s="1"/>
  <c r="S698"/>
  <c r="V698" s="1"/>
  <c r="X496"/>
  <c r="Q1133"/>
  <c r="X788"/>
  <c r="S1336"/>
  <c r="V1336" s="1"/>
  <c r="Q510"/>
  <c r="S1201"/>
  <c r="V1201" s="1"/>
  <c r="S766"/>
  <c r="V766" s="1"/>
  <c r="S1477"/>
  <c r="V1477" s="1"/>
  <c r="Q509"/>
  <c r="Q84"/>
  <c r="Q525"/>
  <c r="X83"/>
  <c r="X205"/>
  <c r="S144"/>
  <c r="V144" s="1"/>
  <c r="Q1479"/>
  <c r="S1337"/>
  <c r="V1337" s="1"/>
  <c r="X595"/>
  <c r="S1131"/>
  <c r="V1131" s="1"/>
  <c r="X631"/>
  <c r="Q595"/>
  <c r="Q1447"/>
  <c r="S788"/>
  <c r="V788" s="1"/>
  <c r="Q526"/>
  <c r="X1293"/>
  <c r="Q788"/>
  <c r="S525"/>
  <c r="V525" s="1"/>
  <c r="Q146"/>
  <c r="Q596"/>
  <c r="Q1436"/>
  <c r="X767"/>
  <c r="Q1478"/>
  <c r="S266"/>
  <c r="V266" s="1"/>
  <c r="S508"/>
  <c r="V508" s="1"/>
  <c r="S492"/>
  <c r="V492" s="1"/>
  <c r="Q366"/>
  <c r="Q145"/>
  <c r="Q631"/>
  <c r="S595"/>
  <c r="V595" s="1"/>
  <c r="X1385"/>
  <c r="X1174"/>
  <c r="S1446"/>
  <c r="V1446" s="1"/>
  <c r="S1293"/>
  <c r="V1293" s="1"/>
  <c r="S1041"/>
  <c r="V1041" s="1"/>
  <c r="X812"/>
  <c r="S523"/>
  <c r="V523" s="1"/>
  <c r="S1435"/>
  <c r="V1435" s="1"/>
  <c r="S1478"/>
  <c r="V1478" s="1"/>
  <c r="X509"/>
  <c r="X493"/>
  <c r="Q267"/>
  <c r="X145"/>
  <c r="S115"/>
  <c r="V115" s="1"/>
  <c r="Q916"/>
  <c r="S1385"/>
  <c r="V1385" s="1"/>
  <c r="S1174"/>
  <c r="V1174" s="1"/>
  <c r="X1202"/>
  <c r="Q494"/>
  <c r="Q1445"/>
  <c r="S1107"/>
  <c r="V1107" s="1"/>
  <c r="Q1014"/>
  <c r="X916"/>
  <c r="S496"/>
  <c r="V496" s="1"/>
  <c r="X1391"/>
  <c r="X897"/>
  <c r="S1261"/>
  <c r="V1261" s="1"/>
  <c r="Q1256"/>
  <c r="S1013"/>
  <c r="V1013" s="1"/>
  <c r="S116"/>
  <c r="V116" s="1"/>
  <c r="S131"/>
  <c r="V131" s="1"/>
  <c r="Q1102"/>
  <c r="Q398"/>
  <c r="X10"/>
  <c r="S1093"/>
  <c r="V1093" s="1"/>
  <c r="X453"/>
  <c r="S235"/>
  <c r="V235" s="1"/>
  <c r="X759"/>
  <c r="S541"/>
  <c r="V541" s="1"/>
  <c r="Q431"/>
  <c r="S9"/>
  <c r="V9" s="1"/>
  <c r="S1461"/>
  <c r="V1461" s="1"/>
  <c r="S1077"/>
  <c r="V1077" s="1"/>
  <c r="S703"/>
  <c r="V703" s="1"/>
  <c r="Q713"/>
  <c r="X374"/>
  <c r="S265"/>
  <c r="V265" s="1"/>
  <c r="S1092"/>
  <c r="V1092" s="1"/>
  <c r="S57"/>
  <c r="V57" s="1"/>
  <c r="Q1325"/>
  <c r="Q1148"/>
  <c r="X746"/>
  <c r="Q424"/>
  <c r="Q1392"/>
  <c r="S1391"/>
  <c r="V1391" s="1"/>
  <c r="S897"/>
  <c r="V897" s="1"/>
  <c r="S802"/>
  <c r="V802" s="1"/>
  <c r="Q541"/>
  <c r="X1261"/>
  <c r="X844"/>
  <c r="X497"/>
  <c r="S1102"/>
  <c r="V1102" s="1"/>
  <c r="S397"/>
  <c r="V397" s="1"/>
  <c r="S10"/>
  <c r="V10" s="1"/>
  <c r="S1171"/>
  <c r="V1171" s="1"/>
  <c r="Q1094"/>
  <c r="S453"/>
  <c r="V453" s="1"/>
  <c r="Q324"/>
  <c r="S264"/>
  <c r="V264" s="1"/>
  <c r="S759"/>
  <c r="V759" s="1"/>
  <c r="X541"/>
  <c r="Q82"/>
  <c r="Q1462"/>
  <c r="S1078"/>
  <c r="V1078" s="1"/>
  <c r="X704"/>
  <c r="Q266"/>
  <c r="S374"/>
  <c r="V374" s="1"/>
  <c r="Q389"/>
  <c r="S378"/>
  <c r="V378" s="1"/>
  <c r="Q375"/>
  <c r="Q363"/>
  <c r="Q898"/>
  <c r="Q379"/>
  <c r="S1169"/>
  <c r="V1169" s="1"/>
  <c r="Q1170"/>
  <c r="Q1471"/>
  <c r="Q1196"/>
  <c r="Q755"/>
  <c r="Q1463"/>
  <c r="Q1391"/>
  <c r="Q497"/>
  <c r="Q845"/>
  <c r="Q512"/>
  <c r="S844"/>
  <c r="V844" s="1"/>
  <c r="S1109"/>
  <c r="V1109" s="1"/>
  <c r="X388"/>
  <c r="Q98"/>
  <c r="S1254"/>
  <c r="V1254" s="1"/>
  <c r="X1172"/>
  <c r="X1094"/>
  <c r="S319"/>
  <c r="V319" s="1"/>
  <c r="Q1093"/>
  <c r="S540"/>
  <c r="V540" s="1"/>
  <c r="Q1108"/>
  <c r="S362"/>
  <c r="V362" s="1"/>
  <c r="X379"/>
  <c r="Q117"/>
  <c r="S125"/>
  <c r="V125" s="1"/>
  <c r="Q364"/>
  <c r="Q3" i="1"/>
  <c r="Q1111" i="7"/>
  <c r="S808"/>
  <c r="V808" s="1"/>
  <c r="Q1461"/>
  <c r="Q462"/>
  <c r="S1091"/>
  <c r="V1091" s="1"/>
  <c r="X1325"/>
  <c r="S1110"/>
  <c r="V1110" s="1"/>
  <c r="Q127"/>
  <c r="X89"/>
  <c r="Q1255"/>
  <c r="S373"/>
  <c r="V373" s="1"/>
  <c r="Q236"/>
  <c r="S1172"/>
  <c r="V1172" s="1"/>
  <c r="S303"/>
  <c r="V303" s="1"/>
  <c r="Q83"/>
  <c r="S1469"/>
  <c r="V1469" s="1"/>
  <c r="S1147"/>
  <c r="V1147" s="1"/>
  <c r="X1108"/>
  <c r="S423"/>
  <c r="V423" s="1"/>
  <c r="X363"/>
  <c r="S460"/>
  <c r="V460" s="1"/>
  <c r="S126"/>
  <c r="V126" s="1"/>
  <c r="S82"/>
  <c r="V82" s="1"/>
  <c r="S81"/>
  <c r="V81" s="1"/>
  <c r="Q819"/>
  <c r="S711"/>
  <c r="V711" s="1"/>
  <c r="Q605"/>
  <c r="Q746"/>
  <c r="S511"/>
  <c r="V511" s="1"/>
  <c r="Q811"/>
  <c r="Q454"/>
  <c r="S1325"/>
  <c r="V1325" s="1"/>
  <c r="Q1109"/>
  <c r="X320"/>
  <c r="S89"/>
  <c r="V89" s="1"/>
  <c r="S1255"/>
  <c r="V1255" s="1"/>
  <c r="S456"/>
  <c r="V456" s="1"/>
  <c r="Q303"/>
  <c r="Q215"/>
  <c r="Q1470"/>
  <c r="X1148"/>
  <c r="Q759"/>
  <c r="Q432"/>
  <c r="X304"/>
  <c r="X461"/>
  <c r="Q281"/>
  <c r="Q1171"/>
  <c r="Q1149"/>
  <c r="S801"/>
  <c r="V801" s="1"/>
  <c r="X1196"/>
  <c r="Q803"/>
  <c r="Q456"/>
  <c r="Q457"/>
  <c r="S1012"/>
  <c r="V1012" s="1"/>
  <c r="X937"/>
  <c r="S320"/>
  <c r="V320" s="1"/>
  <c r="Q237"/>
  <c r="S98"/>
  <c r="V98" s="1"/>
  <c r="S214"/>
  <c r="V214" s="1"/>
  <c r="Q612"/>
  <c r="X612"/>
  <c r="X884"/>
  <c r="X1073"/>
  <c r="X1309"/>
  <c r="S74"/>
  <c r="V74" s="1"/>
  <c r="Q1502"/>
  <c r="Q20"/>
  <c r="S138"/>
  <c r="V138" s="1"/>
  <c r="X563"/>
  <c r="X20"/>
  <c r="X230"/>
  <c r="S1117"/>
  <c r="V1117" s="1"/>
  <c r="Q43"/>
  <c r="S130"/>
  <c r="V130" s="1"/>
  <c r="X244"/>
  <c r="Q945"/>
  <c r="S612"/>
  <c r="V612" s="1"/>
  <c r="S884"/>
  <c r="V884" s="1"/>
  <c r="Q1027"/>
  <c r="S1309"/>
  <c r="V1309" s="1"/>
  <c r="Q1119"/>
  <c r="S1501"/>
  <c r="V1501" s="1"/>
  <c r="S421"/>
  <c r="V421" s="1"/>
  <c r="S794"/>
  <c r="V794" s="1"/>
  <c r="Q21"/>
  <c r="Q140"/>
  <c r="Q1310"/>
  <c r="S563"/>
  <c r="V563" s="1"/>
  <c r="S230"/>
  <c r="V230" s="1"/>
  <c r="Q1118"/>
  <c r="S41"/>
  <c r="V41" s="1"/>
  <c r="S4"/>
  <c r="V4" s="1"/>
  <c r="X571"/>
  <c r="Q795"/>
  <c r="S1025"/>
  <c r="V1025" s="1"/>
  <c r="S1073"/>
  <c r="V1073" s="1"/>
  <c r="X139"/>
  <c r="S1502"/>
  <c r="V1502" s="1"/>
  <c r="Q422"/>
  <c r="X794"/>
  <c r="Q182"/>
  <c r="S1118"/>
  <c r="V1118" s="1"/>
  <c r="S152"/>
  <c r="V152" s="1"/>
  <c r="Q131"/>
  <c r="Q42"/>
  <c r="S883"/>
  <c r="V883" s="1"/>
  <c r="Q745"/>
  <c r="Q794"/>
  <c r="Q571"/>
  <c r="Q1026"/>
  <c r="Q572"/>
  <c r="Q423"/>
  <c r="S139"/>
  <c r="V139" s="1"/>
  <c r="S422"/>
  <c r="V422" s="1"/>
  <c r="Q1126"/>
  <c r="Q532"/>
  <c r="Q153"/>
  <c r="S42"/>
  <c r="V42" s="1"/>
  <c r="Q183"/>
  <c r="X744"/>
  <c r="Q944"/>
  <c r="X532"/>
  <c r="S571"/>
  <c r="V571" s="1"/>
  <c r="Q933"/>
  <c r="Q323"/>
  <c r="X944"/>
  <c r="S1125"/>
  <c r="V1125" s="1"/>
  <c r="Q5"/>
  <c r="Q154"/>
  <c r="X932"/>
  <c r="S532"/>
  <c r="V532" s="1"/>
  <c r="Q884"/>
  <c r="Q796"/>
  <c r="S795"/>
  <c r="V795" s="1"/>
  <c r="S943"/>
  <c r="V943" s="1"/>
  <c r="Q533"/>
  <c r="S1126"/>
  <c r="V1126" s="1"/>
  <c r="X153"/>
  <c r="Q130"/>
  <c r="T4" i="1"/>
  <c r="Q1309" i="7"/>
  <c r="S932"/>
  <c r="V932" s="1"/>
  <c r="X796"/>
  <c r="Q1127"/>
  <c r="S181"/>
  <c r="V181" s="1"/>
  <c r="S1459"/>
  <c r="V1459" s="1"/>
  <c r="Q11"/>
  <c r="X302"/>
  <c r="Q587"/>
  <c r="Q1460"/>
  <c r="S146"/>
  <c r="V146" s="1"/>
  <c r="Q828"/>
  <c r="S304"/>
  <c r="V304" s="1"/>
  <c r="Q13"/>
  <c r="X1460"/>
  <c r="Q148"/>
  <c r="Q12"/>
  <c r="S73"/>
  <c r="V73" s="1"/>
  <c r="Q74"/>
  <c r="S12"/>
  <c r="V12" s="1"/>
  <c r="S11"/>
  <c r="V11" s="1"/>
  <c r="Q1066"/>
  <c r="Q917"/>
  <c r="Q320"/>
  <c r="S97"/>
  <c r="V97" s="1"/>
  <c r="Q305"/>
  <c r="S1238"/>
  <c r="V1238" s="1"/>
  <c r="S72"/>
  <c r="V72" s="1"/>
  <c r="Q804"/>
  <c r="S1173"/>
  <c r="V1173" s="1"/>
  <c r="Q1174"/>
  <c r="Q1286"/>
  <c r="Q1301"/>
  <c r="Q511"/>
  <c r="S510"/>
  <c r="V510" s="1"/>
  <c r="Q604"/>
  <c r="Q134"/>
  <c r="S133"/>
  <c r="V133" s="1"/>
  <c r="Q118"/>
  <c r="S117"/>
  <c r="V117" s="1"/>
  <c r="Q815"/>
  <c r="S814"/>
  <c r="V814" s="1"/>
  <c r="S639"/>
  <c r="V639" s="1"/>
  <c r="Q123"/>
  <c r="Q1385"/>
  <c r="S1384"/>
  <c r="V1384" s="1"/>
  <c r="Q335"/>
  <c r="S333"/>
  <c r="V333" s="1"/>
  <c r="Q500"/>
  <c r="S499"/>
  <c r="V499" s="1"/>
  <c r="Q95"/>
  <c r="S94"/>
  <c r="V94" s="1"/>
  <c r="Q640"/>
  <c r="Q744"/>
  <c r="S743"/>
  <c r="V743" s="1"/>
  <c r="S1057"/>
  <c r="V1057" s="1"/>
  <c r="X1057"/>
  <c r="Q1057"/>
  <c r="S1056"/>
  <c r="V1056" s="1"/>
  <c r="S672"/>
  <c r="V672" s="1"/>
  <c r="X672"/>
  <c r="Q672"/>
  <c r="S671"/>
  <c r="V671" s="1"/>
  <c r="S1412"/>
  <c r="V1412" s="1"/>
  <c r="X1412"/>
  <c r="Q1412"/>
  <c r="S1411"/>
  <c r="V1411" s="1"/>
  <c r="S696"/>
  <c r="V696" s="1"/>
  <c r="X696"/>
  <c r="S695"/>
  <c r="V695" s="1"/>
  <c r="Q696"/>
  <c r="S611"/>
  <c r="V611" s="1"/>
  <c r="X611"/>
  <c r="Q611"/>
  <c r="S610"/>
  <c r="V610" s="1"/>
  <c r="S403"/>
  <c r="V403" s="1"/>
  <c r="X403"/>
  <c r="S402"/>
  <c r="V402" s="1"/>
  <c r="S1341"/>
  <c r="V1341" s="1"/>
  <c r="X1341"/>
  <c r="S1373"/>
  <c r="V1373" s="1"/>
  <c r="X1373"/>
  <c r="Q1373"/>
  <c r="S1005"/>
  <c r="V1005" s="1"/>
  <c r="X1005"/>
  <c r="Q1005"/>
  <c r="S1004"/>
  <c r="V1004" s="1"/>
  <c r="S1021"/>
  <c r="V1021" s="1"/>
  <c r="X1021"/>
  <c r="Q1021"/>
  <c r="S1020"/>
  <c r="V1020" s="1"/>
  <c r="S809"/>
  <c r="V809" s="1"/>
  <c r="X809"/>
  <c r="Q809"/>
  <c r="S917"/>
  <c r="V917" s="1"/>
  <c r="X917"/>
  <c r="Q918"/>
  <c r="S863"/>
  <c r="V863" s="1"/>
  <c r="X863"/>
  <c r="S862"/>
  <c r="V862" s="1"/>
  <c r="Q863"/>
  <c r="Q464"/>
  <c r="S1190"/>
  <c r="V1190" s="1"/>
  <c r="X1190"/>
  <c r="S1189"/>
  <c r="V1189" s="1"/>
  <c r="Q1190"/>
  <c r="S925"/>
  <c r="V925" s="1"/>
  <c r="X925"/>
  <c r="S905"/>
  <c r="V905" s="1"/>
  <c r="X905"/>
  <c r="S904"/>
  <c r="V904" s="1"/>
  <c r="X847"/>
  <c r="S847"/>
  <c r="V847" s="1"/>
  <c r="S846"/>
  <c r="V846" s="1"/>
  <c r="Q847"/>
  <c r="S635"/>
  <c r="V635" s="1"/>
  <c r="X635"/>
  <c r="Q635"/>
  <c r="S1369"/>
  <c r="V1369" s="1"/>
  <c r="X1369"/>
  <c r="Q1369"/>
  <c r="S1368"/>
  <c r="V1368" s="1"/>
  <c r="S1356"/>
  <c r="V1356" s="1"/>
  <c r="S262"/>
  <c r="V262" s="1"/>
  <c r="X262"/>
  <c r="S261"/>
  <c r="V261" s="1"/>
  <c r="S185"/>
  <c r="V185" s="1"/>
  <c r="X185"/>
  <c r="Q185"/>
  <c r="S580"/>
  <c r="V580" s="1"/>
  <c r="X580"/>
  <c r="Q581"/>
  <c r="Q404"/>
  <c r="S410"/>
  <c r="V410" s="1"/>
  <c r="S91"/>
  <c r="V91" s="1"/>
  <c r="X91"/>
  <c r="Q403"/>
  <c r="S396"/>
  <c r="V396" s="1"/>
  <c r="X396"/>
  <c r="Q397"/>
  <c r="S371"/>
  <c r="V371" s="1"/>
  <c r="X371"/>
  <c r="Q371"/>
  <c r="S370"/>
  <c r="V370" s="1"/>
  <c r="S174"/>
  <c r="V174" s="1"/>
  <c r="X174"/>
  <c r="S173"/>
  <c r="V173" s="1"/>
  <c r="X291"/>
  <c r="S291"/>
  <c r="V291" s="1"/>
  <c r="S290"/>
  <c r="V290" s="1"/>
  <c r="Q291"/>
  <c r="Q1403"/>
  <c r="S315"/>
  <c r="V315" s="1"/>
  <c r="X315"/>
  <c r="Q316"/>
  <c r="S314"/>
  <c r="V314" s="1"/>
  <c r="Q292"/>
  <c r="S1394"/>
  <c r="V1394" s="1"/>
  <c r="X1394"/>
  <c r="S825"/>
  <c r="V825" s="1"/>
  <c r="X825"/>
  <c r="Q825"/>
  <c r="S791"/>
  <c r="V791" s="1"/>
  <c r="X791"/>
  <c r="S790"/>
  <c r="V790" s="1"/>
  <c r="Q791"/>
  <c r="S680"/>
  <c r="V680" s="1"/>
  <c r="X680"/>
  <c r="Q680"/>
  <c r="S679"/>
  <c r="V679" s="1"/>
  <c r="S1333"/>
  <c r="V1333" s="1"/>
  <c r="X1333"/>
  <c r="S702"/>
  <c r="V702" s="1"/>
  <c r="X702"/>
  <c r="Q703"/>
  <c r="Q826"/>
  <c r="S634"/>
  <c r="V634" s="1"/>
  <c r="X634"/>
  <c r="S633"/>
  <c r="V633" s="1"/>
  <c r="Q634"/>
  <c r="S1158"/>
  <c r="V1158" s="1"/>
  <c r="X1158"/>
  <c r="S1157"/>
  <c r="V1157" s="1"/>
  <c r="Q1158"/>
  <c r="X900"/>
  <c r="S900"/>
  <c r="V900" s="1"/>
  <c r="Q900"/>
  <c r="S899"/>
  <c r="V899" s="1"/>
  <c r="S816"/>
  <c r="V816" s="1"/>
  <c r="X816"/>
  <c r="Q816"/>
  <c r="S817"/>
  <c r="V817" s="1"/>
  <c r="X817"/>
  <c r="Q817"/>
  <c r="S827"/>
  <c r="V827" s="1"/>
  <c r="X827"/>
  <c r="S688"/>
  <c r="V688" s="1"/>
  <c r="X688"/>
  <c r="S687"/>
  <c r="V687" s="1"/>
  <c r="Q688"/>
  <c r="X1074"/>
  <c r="S1074"/>
  <c r="V1074" s="1"/>
  <c r="Q1074"/>
  <c r="Q827"/>
  <c r="Q906"/>
  <c r="S1284"/>
  <c r="V1284" s="1"/>
  <c r="Q1334"/>
  <c r="X323"/>
  <c r="S323"/>
  <c r="V323" s="1"/>
  <c r="S18"/>
  <c r="V18" s="1"/>
  <c r="X18"/>
  <c r="Q18"/>
  <c r="S17"/>
  <c r="V17" s="1"/>
  <c r="S488"/>
  <c r="V488" s="1"/>
  <c r="X488"/>
  <c r="Q488"/>
  <c r="S312"/>
  <c r="V312" s="1"/>
  <c r="X312"/>
  <c r="Q312"/>
  <c r="S257"/>
  <c r="V257" s="1"/>
  <c r="S1409"/>
  <c r="V1409" s="1"/>
  <c r="Q1409"/>
  <c r="X1409"/>
  <c r="S1408"/>
  <c r="V1408" s="1"/>
  <c r="Q778"/>
  <c r="S640"/>
  <c r="V640" s="1"/>
  <c r="X640"/>
  <c r="S1317"/>
  <c r="V1317" s="1"/>
  <c r="X1317"/>
  <c r="S852"/>
  <c r="V852" s="1"/>
  <c r="X852"/>
  <c r="Q852"/>
  <c r="S851"/>
  <c r="V851" s="1"/>
  <c r="Q1394"/>
  <c r="X927"/>
  <c r="S926"/>
  <c r="V926" s="1"/>
  <c r="S927"/>
  <c r="V927" s="1"/>
  <c r="Q927"/>
  <c r="S1345"/>
  <c r="V1345" s="1"/>
  <c r="X1345"/>
  <c r="S1344"/>
  <c r="V1344" s="1"/>
  <c r="Q1345"/>
  <c r="Q1231"/>
  <c r="S811"/>
  <c r="V811" s="1"/>
  <c r="X811"/>
  <c r="S555"/>
  <c r="V555" s="1"/>
  <c r="X555"/>
  <c r="S554"/>
  <c r="V554" s="1"/>
  <c r="Q555"/>
  <c r="X1058"/>
  <c r="S1058"/>
  <c r="V1058" s="1"/>
  <c r="Q1058"/>
  <c r="S785"/>
  <c r="V785" s="1"/>
  <c r="X785"/>
  <c r="Q785"/>
  <c r="S784"/>
  <c r="V784" s="1"/>
  <c r="S217"/>
  <c r="V217" s="1"/>
  <c r="X217"/>
  <c r="S216"/>
  <c r="V216" s="1"/>
  <c r="Q217"/>
  <c r="Q218"/>
  <c r="S213"/>
  <c r="V213" s="1"/>
  <c r="X213"/>
  <c r="Q213"/>
  <c r="S212"/>
  <c r="V212" s="1"/>
  <c r="S382"/>
  <c r="V382" s="1"/>
  <c r="X382"/>
  <c r="S381"/>
  <c r="V381" s="1"/>
  <c r="Q382"/>
  <c r="S202"/>
  <c r="V202" s="1"/>
  <c r="X202"/>
  <c r="Q202"/>
  <c r="S1316"/>
  <c r="V1316" s="1"/>
  <c r="Q214"/>
  <c r="S127"/>
  <c r="V127" s="1"/>
  <c r="X127"/>
  <c r="S258"/>
  <c r="V258" s="1"/>
  <c r="X258"/>
  <c r="Q258"/>
  <c r="S1116"/>
  <c r="V1116" s="1"/>
  <c r="X1116"/>
  <c r="Q1116"/>
  <c r="S644"/>
  <c r="V644" s="1"/>
  <c r="X644"/>
  <c r="Q645"/>
  <c r="S1357"/>
  <c r="V1357" s="1"/>
  <c r="X1357"/>
  <c r="Q1357"/>
  <c r="S1354"/>
  <c r="V1354" s="1"/>
  <c r="X1354"/>
  <c r="S965"/>
  <c r="V965" s="1"/>
  <c r="X965"/>
  <c r="S964"/>
  <c r="V964" s="1"/>
  <c r="Q965"/>
  <c r="S1050"/>
  <c r="V1050" s="1"/>
  <c r="X1050"/>
  <c r="Q1050"/>
  <c r="S1049"/>
  <c r="V1049" s="1"/>
  <c r="X614"/>
  <c r="S614"/>
  <c r="V614" s="1"/>
  <c r="S613"/>
  <c r="V613" s="1"/>
  <c r="Q614"/>
  <c r="X1454"/>
  <c r="S1454"/>
  <c r="V1454" s="1"/>
  <c r="S1453"/>
  <c r="V1453" s="1"/>
  <c r="Q1454"/>
  <c r="S1301"/>
  <c r="V1301" s="1"/>
  <c r="X1301"/>
  <c r="S887"/>
  <c r="V887" s="1"/>
  <c r="X887"/>
  <c r="Q887"/>
  <c r="S886"/>
  <c r="V886" s="1"/>
  <c r="Q1051"/>
  <c r="S1420"/>
  <c r="V1420" s="1"/>
  <c r="X1420"/>
  <c r="Q1420"/>
  <c r="S1419"/>
  <c r="V1419" s="1"/>
  <c r="S740"/>
  <c r="V740" s="1"/>
  <c r="X740"/>
  <c r="Q740"/>
  <c r="Q741"/>
  <c r="S739"/>
  <c r="V739" s="1"/>
  <c r="S463"/>
  <c r="V463" s="1"/>
  <c r="X463"/>
  <c r="Q463"/>
  <c r="S462"/>
  <c r="V462" s="1"/>
  <c r="S339"/>
  <c r="V339" s="1"/>
  <c r="X339"/>
  <c r="Q339"/>
  <c r="S753"/>
  <c r="V753" s="1"/>
  <c r="X753"/>
  <c r="Q753"/>
  <c r="S752"/>
  <c r="V752" s="1"/>
  <c r="Q702"/>
  <c r="Q1341"/>
  <c r="S824"/>
  <c r="V824" s="1"/>
  <c r="Q812"/>
  <c r="Q644"/>
  <c r="S355"/>
  <c r="V355" s="1"/>
  <c r="X355"/>
  <c r="Q355"/>
  <c r="S596"/>
  <c r="V596" s="1"/>
  <c r="X596"/>
  <c r="Q597"/>
  <c r="S189"/>
  <c r="V189" s="1"/>
  <c r="X189"/>
  <c r="Q189"/>
  <c r="S188"/>
  <c r="V188" s="1"/>
  <c r="S1332"/>
  <c r="V1332" s="1"/>
  <c r="Q356"/>
  <c r="Q340"/>
  <c r="S226"/>
  <c r="V226" s="1"/>
  <c r="X226"/>
  <c r="Q226"/>
  <c r="S155"/>
  <c r="V155" s="1"/>
  <c r="X155"/>
  <c r="Q155"/>
  <c r="S154"/>
  <c r="V154" s="1"/>
  <c r="Q1006"/>
  <c r="S326"/>
  <c r="V326" s="1"/>
  <c r="X326"/>
  <c r="Q326"/>
  <c r="Q263"/>
  <c r="S39"/>
  <c r="V39" s="1"/>
  <c r="X39"/>
  <c r="Q39"/>
  <c r="S38"/>
  <c r="V38" s="1"/>
  <c r="S201"/>
  <c r="V201" s="1"/>
  <c r="Q174"/>
  <c r="Q40"/>
  <c r="X1402"/>
  <c r="S1402"/>
  <c r="V1402" s="1"/>
  <c r="S1150"/>
  <c r="V1150" s="1"/>
  <c r="X1150"/>
  <c r="Q1150"/>
  <c r="S1149"/>
  <c r="V1149" s="1"/>
  <c r="S447"/>
  <c r="V447" s="1"/>
  <c r="X447"/>
  <c r="Q447"/>
  <c r="S446"/>
  <c r="V446" s="1"/>
  <c r="S1285"/>
  <c r="V1285" s="1"/>
  <c r="X1285"/>
  <c r="X1239"/>
  <c r="S1239"/>
  <c r="V1239" s="1"/>
  <c r="Q1239"/>
  <c r="X1029"/>
  <c r="S1029"/>
  <c r="V1029" s="1"/>
  <c r="S1028"/>
  <c r="V1028" s="1"/>
  <c r="Q1029"/>
  <c r="S804"/>
  <c r="V804" s="1"/>
  <c r="X804"/>
  <c r="S989"/>
  <c r="V989" s="1"/>
  <c r="X989"/>
  <c r="Q989"/>
  <c r="S988"/>
  <c r="V988" s="1"/>
  <c r="X590"/>
  <c r="S590"/>
  <c r="V590" s="1"/>
  <c r="Q590"/>
  <c r="S589"/>
  <c r="V589" s="1"/>
  <c r="S1389"/>
  <c r="V1389" s="1"/>
  <c r="X1389"/>
  <c r="Q1389"/>
  <c r="S1182"/>
  <c r="V1182" s="1"/>
  <c r="X1182"/>
  <c r="Q1182"/>
  <c r="S1181"/>
  <c r="V1181" s="1"/>
  <c r="S836"/>
  <c r="V836" s="1"/>
  <c r="Q836"/>
  <c r="X836"/>
  <c r="S835"/>
  <c r="V835" s="1"/>
  <c r="S876"/>
  <c r="V876" s="1"/>
  <c r="Q876"/>
  <c r="X876"/>
  <c r="S875"/>
  <c r="V875" s="1"/>
  <c r="S471"/>
  <c r="V471" s="1"/>
  <c r="X471"/>
  <c r="S470"/>
  <c r="V470" s="1"/>
  <c r="Q471"/>
  <c r="S428"/>
  <c r="V428" s="1"/>
  <c r="X428"/>
  <c r="Q429"/>
  <c r="S1393"/>
  <c r="V1393" s="1"/>
  <c r="X1393"/>
  <c r="Q1393"/>
  <c r="S1392"/>
  <c r="V1392" s="1"/>
  <c r="Q556"/>
  <c r="Q926"/>
  <c r="S178"/>
  <c r="V178" s="1"/>
  <c r="X178"/>
  <c r="S177"/>
  <c r="V177" s="1"/>
  <c r="Q178"/>
  <c r="Q792"/>
  <c r="Q805"/>
  <c r="S810"/>
  <c r="V810" s="1"/>
  <c r="Q754"/>
  <c r="S184"/>
  <c r="V184" s="1"/>
  <c r="S51"/>
  <c r="V51" s="1"/>
  <c r="X51"/>
  <c r="Q51"/>
  <c r="S427"/>
  <c r="V427" s="1"/>
  <c r="S311"/>
  <c r="V311" s="1"/>
  <c r="Q156"/>
  <c r="S775"/>
  <c r="V775" s="1"/>
  <c r="X775"/>
  <c r="Q775"/>
  <c r="Q776"/>
  <c r="S774"/>
  <c r="V774" s="1"/>
  <c r="S778"/>
  <c r="V778" s="1"/>
  <c r="X778"/>
  <c r="S1214"/>
  <c r="V1214" s="1"/>
  <c r="X1214"/>
  <c r="Q1214"/>
  <c r="S1213"/>
  <c r="V1213" s="1"/>
  <c r="S603"/>
  <c r="V603" s="1"/>
  <c r="X603"/>
  <c r="Q603"/>
  <c r="S1349"/>
  <c r="V1349" s="1"/>
  <c r="X1349"/>
  <c r="Q1349"/>
  <c r="S1269"/>
  <c r="V1269" s="1"/>
  <c r="X1269"/>
  <c r="Q1269"/>
  <c r="S1166"/>
  <c r="V1166" s="1"/>
  <c r="X1166"/>
  <c r="Q1166"/>
  <c r="S1165"/>
  <c r="V1165" s="1"/>
  <c r="S777"/>
  <c r="V777" s="1"/>
  <c r="X777"/>
  <c r="S776"/>
  <c r="V776" s="1"/>
  <c r="Q777"/>
  <c r="S548"/>
  <c r="V548" s="1"/>
  <c r="X548"/>
  <c r="Q548"/>
  <c r="Q1413"/>
  <c r="S828"/>
  <c r="V828" s="1"/>
  <c r="X828"/>
  <c r="S574"/>
  <c r="V574" s="1"/>
  <c r="X574"/>
  <c r="S573"/>
  <c r="V573" s="1"/>
  <c r="Q574"/>
  <c r="X1231"/>
  <c r="S1231"/>
  <c r="V1231" s="1"/>
  <c r="S1230"/>
  <c r="V1230" s="1"/>
  <c r="X855"/>
  <c r="S855"/>
  <c r="V855" s="1"/>
  <c r="Q855"/>
  <c r="S854"/>
  <c r="V854" s="1"/>
  <c r="Q928"/>
  <c r="S597"/>
  <c r="V597" s="1"/>
  <c r="S598"/>
  <c r="V598" s="1"/>
  <c r="X598"/>
  <c r="Q598"/>
  <c r="Q472"/>
  <c r="Q1355"/>
  <c r="Q853"/>
  <c r="S272"/>
  <c r="V272" s="1"/>
  <c r="X272"/>
  <c r="Q272"/>
  <c r="S271"/>
  <c r="V271" s="1"/>
  <c r="S229"/>
  <c r="V229" s="1"/>
  <c r="X229"/>
  <c r="Q230"/>
  <c r="Q229"/>
  <c r="S228"/>
  <c r="V228" s="1"/>
  <c r="S487"/>
  <c r="V487" s="1"/>
  <c r="X487"/>
  <c r="Q487"/>
  <c r="S486"/>
  <c r="V486" s="1"/>
  <c r="S193"/>
  <c r="V193" s="1"/>
  <c r="X193"/>
  <c r="S192"/>
  <c r="V192" s="1"/>
  <c r="Q193"/>
  <c r="Q673"/>
  <c r="Q396"/>
  <c r="S186"/>
  <c r="V186" s="1"/>
  <c r="X186"/>
  <c r="Q262"/>
  <c r="S75"/>
  <c r="V75" s="1"/>
  <c r="X75"/>
  <c r="Q75"/>
  <c r="Q175"/>
  <c r="Q1270"/>
  <c r="S354"/>
  <c r="V354" s="1"/>
  <c r="S296"/>
  <c r="V296" s="1"/>
  <c r="Q296"/>
  <c r="X296"/>
  <c r="S295"/>
  <c r="V295" s="1"/>
  <c r="S107"/>
  <c r="V107" s="1"/>
  <c r="X107"/>
  <c r="S26"/>
  <c r="V26" s="1"/>
  <c r="X26"/>
  <c r="Q26"/>
  <c r="S25"/>
  <c r="V25" s="1"/>
  <c r="Q19"/>
  <c r="S325"/>
  <c r="V325" s="1"/>
  <c r="S957"/>
  <c r="V957" s="1"/>
  <c r="X957"/>
  <c r="S956"/>
  <c r="V956" s="1"/>
  <c r="Q957"/>
  <c r="S566"/>
  <c r="V566" s="1"/>
  <c r="X566"/>
  <c r="S565"/>
  <c r="V565" s="1"/>
  <c r="Q566"/>
  <c r="S1353"/>
  <c r="V1353" s="1"/>
  <c r="X1353"/>
  <c r="S1352"/>
  <c r="V1352" s="1"/>
  <c r="Q1353"/>
  <c r="S879"/>
  <c r="V879" s="1"/>
  <c r="X879"/>
  <c r="Q879"/>
  <c r="S878"/>
  <c r="V878" s="1"/>
  <c r="S799"/>
  <c r="V799" s="1"/>
  <c r="X799"/>
  <c r="Q799"/>
  <c r="S798"/>
  <c r="V798" s="1"/>
  <c r="X504"/>
  <c r="S504"/>
  <c r="V504" s="1"/>
  <c r="Q504"/>
  <c r="S1142"/>
  <c r="V1142" s="1"/>
  <c r="X1142"/>
  <c r="Q1142"/>
  <c r="S1141"/>
  <c r="V1141" s="1"/>
  <c r="S411"/>
  <c r="V411" s="1"/>
  <c r="X411"/>
  <c r="Q411"/>
  <c r="Q1350"/>
  <c r="S807"/>
  <c r="V807" s="1"/>
  <c r="X807"/>
  <c r="S806"/>
  <c r="V806" s="1"/>
  <c r="Q807"/>
  <c r="Q808"/>
  <c r="Q697"/>
  <c r="S513"/>
  <c r="V513" s="1"/>
  <c r="X513"/>
  <c r="S480"/>
  <c r="V480" s="1"/>
  <c r="X480"/>
  <c r="Q480"/>
  <c r="S1037"/>
  <c r="V1037" s="1"/>
  <c r="X1037"/>
  <c r="S1036"/>
  <c r="V1036" s="1"/>
  <c r="Q1037"/>
  <c r="S455"/>
  <c r="V455" s="1"/>
  <c r="X455"/>
  <c r="Q455"/>
  <c r="S454"/>
  <c r="V454" s="1"/>
  <c r="S1115"/>
  <c r="V1115" s="1"/>
  <c r="S860"/>
  <c r="V860" s="1"/>
  <c r="X860"/>
  <c r="Q860"/>
  <c r="S859"/>
  <c r="V859" s="1"/>
  <c r="S618"/>
  <c r="V618" s="1"/>
  <c r="X618"/>
  <c r="Q618"/>
  <c r="S617"/>
  <c r="V617" s="1"/>
  <c r="Q966"/>
  <c r="Q615"/>
  <c r="Q1159"/>
  <c r="Q864"/>
  <c r="Q428"/>
  <c r="S1388"/>
  <c r="V1388" s="1"/>
  <c r="S34"/>
  <c r="V34" s="1"/>
  <c r="X34"/>
  <c r="S33"/>
  <c r="V33" s="1"/>
  <c r="Q34"/>
  <c r="Q1117"/>
  <c r="S826"/>
  <c r="V826" s="1"/>
  <c r="S547"/>
  <c r="V547" s="1"/>
  <c r="S283"/>
  <c r="V283" s="1"/>
  <c r="X283"/>
  <c r="S282"/>
  <c r="V282" s="1"/>
  <c r="S301"/>
  <c r="V301" s="1"/>
  <c r="X301"/>
  <c r="S300"/>
  <c r="V300" s="1"/>
  <c r="Q301"/>
  <c r="S67"/>
  <c r="V67" s="1"/>
  <c r="X67"/>
  <c r="Q67"/>
  <c r="Q619"/>
  <c r="S338"/>
  <c r="V338" s="1"/>
  <c r="Q958"/>
  <c r="Q888"/>
  <c r="X197"/>
  <c r="S197"/>
  <c r="V197" s="1"/>
  <c r="S196"/>
  <c r="V196" s="1"/>
  <c r="Q197"/>
  <c r="S246"/>
  <c r="V246" s="1"/>
  <c r="X246"/>
  <c r="S245"/>
  <c r="V245" s="1"/>
  <c r="S106"/>
  <c r="V106" s="1"/>
  <c r="X106"/>
  <c r="S105"/>
  <c r="V105" s="1"/>
  <c r="Q106"/>
  <c r="Q108"/>
  <c r="Q92"/>
  <c r="S981"/>
  <c r="V981" s="1"/>
  <c r="X981"/>
  <c r="S980"/>
  <c r="V980" s="1"/>
  <c r="Q981"/>
  <c r="S582"/>
  <c r="V582" s="1"/>
  <c r="X582"/>
  <c r="Q582"/>
  <c r="S581"/>
  <c r="V581" s="1"/>
  <c r="S819"/>
  <c r="V819" s="1"/>
  <c r="X819"/>
  <c r="X406"/>
  <c r="S405"/>
  <c r="V405" s="1"/>
  <c r="S406"/>
  <c r="V406" s="1"/>
  <c r="Q406"/>
  <c r="S387"/>
  <c r="V387" s="1"/>
  <c r="X387"/>
  <c r="S386"/>
  <c r="V386" s="1"/>
  <c r="Q387"/>
  <c r="S1233"/>
  <c r="V1233" s="1"/>
  <c r="S1234"/>
  <c r="V1234" s="1"/>
  <c r="X1234"/>
  <c r="Q1235"/>
  <c r="Q1234"/>
  <c r="S823"/>
  <c r="V823" s="1"/>
  <c r="X823"/>
  <c r="S822"/>
  <c r="V822" s="1"/>
  <c r="Q823"/>
  <c r="X472"/>
  <c r="S472"/>
  <c r="V472" s="1"/>
  <c r="Q1302"/>
  <c r="S997"/>
  <c r="V997" s="1"/>
  <c r="X997"/>
  <c r="S996"/>
  <c r="V996" s="1"/>
  <c r="Q997"/>
  <c r="S464"/>
  <c r="V464" s="1"/>
  <c r="X464"/>
  <c r="Q824"/>
  <c r="Q820"/>
  <c r="S630"/>
  <c r="V630" s="1"/>
  <c r="X630"/>
  <c r="Q630"/>
  <c r="S629"/>
  <c r="V629" s="1"/>
  <c r="S1401"/>
  <c r="V1401" s="1"/>
  <c r="X1401"/>
  <c r="Q1401"/>
  <c r="S1400"/>
  <c r="V1400" s="1"/>
  <c r="S1377"/>
  <c r="V1377" s="1"/>
  <c r="X1377"/>
  <c r="Q1377"/>
  <c r="S1376"/>
  <c r="V1376" s="1"/>
  <c r="S839"/>
  <c r="V839" s="1"/>
  <c r="X839"/>
  <c r="Q839"/>
  <c r="S838"/>
  <c r="V838" s="1"/>
  <c r="Q818"/>
  <c r="Q1333"/>
  <c r="Q1022"/>
  <c r="S815"/>
  <c r="V815" s="1"/>
  <c r="S389"/>
  <c r="V389" s="1"/>
  <c r="S390"/>
  <c r="V390" s="1"/>
  <c r="X390"/>
  <c r="Q390"/>
  <c r="Q1395"/>
  <c r="Q448"/>
  <c r="Q1167"/>
  <c r="Q283"/>
  <c r="Q190"/>
  <c r="S1372"/>
  <c r="V1372" s="1"/>
  <c r="Q990"/>
  <c r="S395"/>
  <c r="V395" s="1"/>
  <c r="Q1183"/>
  <c r="X90"/>
  <c r="S90"/>
  <c r="V90" s="1"/>
  <c r="Q90"/>
  <c r="S818"/>
  <c r="V818" s="1"/>
  <c r="S503"/>
  <c r="V503" s="1"/>
  <c r="X503"/>
  <c r="S502"/>
  <c r="V502" s="1"/>
  <c r="Q503"/>
  <c r="S238"/>
  <c r="V238" s="1"/>
  <c r="X238"/>
  <c r="S237"/>
  <c r="V237" s="1"/>
  <c r="Q238"/>
  <c r="S66"/>
  <c r="V66" s="1"/>
  <c r="Q187"/>
  <c r="S50"/>
  <c r="V50" s="1"/>
  <c r="S5" i="1"/>
  <c r="R5" s="1"/>
  <c r="W5" s="1"/>
  <c r="C2307" i="14"/>
  <c r="AA2307" s="1"/>
  <c r="C2295"/>
  <c r="AA2295" s="1"/>
  <c r="C2294"/>
  <c r="AA2294" s="1"/>
  <c r="C2281"/>
  <c r="AA2281" s="1"/>
  <c r="C2269"/>
  <c r="AA2269" s="1"/>
  <c r="C2086"/>
  <c r="C60"/>
  <c r="AA60" s="1"/>
  <c r="C1893"/>
  <c r="AA1893" s="1"/>
  <c r="C1976"/>
  <c r="AA1976" s="1"/>
  <c r="C1969"/>
  <c r="AA1969" s="1"/>
  <c r="C1961"/>
  <c r="AA1961" s="1"/>
  <c r="C1960"/>
  <c r="AA1960" s="1"/>
  <c r="C1941"/>
  <c r="AA1941" s="1"/>
  <c r="C1897"/>
  <c r="AA1897" s="1"/>
  <c r="C1896"/>
  <c r="AA1896" s="1"/>
  <c r="C1894"/>
  <c r="AA1894" s="1"/>
  <c r="C1861"/>
  <c r="AA1861" s="1"/>
  <c r="C2301"/>
  <c r="C2136"/>
  <c r="AA2136" s="1"/>
  <c r="C2070"/>
  <c r="C2041"/>
  <c r="AA2041" s="1"/>
  <c r="C2039"/>
  <c r="C2011"/>
  <c r="AA2011" s="1"/>
  <c r="C2003"/>
  <c r="AA2003" s="1"/>
  <c r="C1889"/>
  <c r="AA1889" s="1"/>
  <c r="C1886"/>
  <c r="AA1886" s="1"/>
  <c r="C1878"/>
  <c r="AA1878" s="1"/>
  <c r="C1870"/>
  <c r="AA1870" s="1"/>
  <c r="C1869"/>
  <c r="AA1869" s="1"/>
  <c r="C2114"/>
  <c r="AA2114" s="1"/>
  <c r="C2261"/>
  <c r="AA2261" s="1"/>
  <c r="C2100"/>
  <c r="C1865"/>
  <c r="AA1865" s="1"/>
  <c r="C1862"/>
  <c r="AA1862" s="1"/>
  <c r="C2020"/>
  <c r="AA2020" s="1"/>
  <c r="C2304"/>
  <c r="AA2304" s="1"/>
  <c r="C2128"/>
  <c r="C2113"/>
  <c r="C1977"/>
  <c r="AA1977" s="1"/>
  <c r="C2081"/>
  <c r="AA2081" s="1"/>
  <c r="C2042"/>
  <c r="AA2042" s="1"/>
  <c r="C2025"/>
  <c r="AA2025" s="1"/>
  <c r="C2014"/>
  <c r="C2229"/>
  <c r="AA2229" s="1"/>
  <c r="C2180"/>
  <c r="AA2180" s="1"/>
  <c r="C2164"/>
  <c r="AA2164" s="1"/>
  <c r="C2149"/>
  <c r="AA2149" s="1"/>
  <c r="C2030"/>
  <c r="C2354"/>
  <c r="AA2354" s="1"/>
  <c r="C2253"/>
  <c r="C2237"/>
  <c r="AA2237" s="1"/>
  <c r="C2007"/>
  <c r="C1999"/>
  <c r="AA1999" s="1"/>
  <c r="C1982"/>
  <c r="AA1982" s="1"/>
  <c r="C2156"/>
  <c r="AA2156" s="1"/>
  <c r="C2055"/>
  <c r="AA2055" s="1"/>
  <c r="C2366"/>
  <c r="C2107"/>
  <c r="AA2107" s="1"/>
  <c r="C2106"/>
  <c r="C2080"/>
  <c r="C2071"/>
  <c r="AA2071" s="1"/>
  <c r="C1993"/>
  <c r="AA1993" s="1"/>
  <c r="C1989"/>
  <c r="AA1989" s="1"/>
  <c r="C1985"/>
  <c r="AA1985" s="1"/>
  <c r="C1914"/>
  <c r="AA1914" s="1"/>
  <c r="C1906"/>
  <c r="AA1906" s="1"/>
  <c r="C1901"/>
  <c r="AA1901" s="1"/>
  <c r="C773"/>
  <c r="AA773" s="1"/>
  <c r="C342"/>
  <c r="C2172"/>
  <c r="AA2172" s="1"/>
  <c r="C2097"/>
  <c r="AA2097" s="1"/>
  <c r="C2023"/>
  <c r="C1925"/>
  <c r="AA1925" s="1"/>
  <c r="C52"/>
  <c r="AA52" s="1"/>
  <c r="C2181"/>
  <c r="AA2181" s="1"/>
  <c r="C2165"/>
  <c r="AA2165" s="1"/>
  <c r="C2148"/>
  <c r="AA2148" s="1"/>
  <c r="C2140"/>
  <c r="AA2140" s="1"/>
  <c r="C2054"/>
  <c r="C2221"/>
  <c r="C2195"/>
  <c r="C2068"/>
  <c r="C2067"/>
  <c r="AA2067" s="1"/>
  <c r="C2357"/>
  <c r="AA2357" s="1"/>
  <c r="C2203"/>
  <c r="C2173"/>
  <c r="C2157"/>
  <c r="AA2157" s="1"/>
  <c r="C2141"/>
  <c r="C2257"/>
  <c r="AA2257" s="1"/>
  <c r="C2245"/>
  <c r="AA2245" s="1"/>
  <c r="C2093"/>
  <c r="AA2093" s="1"/>
  <c r="C2058"/>
  <c r="C2293"/>
  <c r="AA2293" s="1"/>
  <c r="C2219"/>
  <c r="C2099"/>
  <c r="AA2099" s="1"/>
  <c r="C2051"/>
  <c r="AA2051" s="1"/>
  <c r="C2029"/>
  <c r="C2001"/>
  <c r="AA2001" s="1"/>
  <c r="C1926"/>
  <c r="C1917"/>
  <c r="AA1917" s="1"/>
  <c r="C1909"/>
  <c r="AA1909" s="1"/>
  <c r="C2279"/>
  <c r="AA2279" s="1"/>
  <c r="C2278"/>
  <c r="AA2278" s="1"/>
  <c r="C2205"/>
  <c r="C2131"/>
  <c r="C2130"/>
  <c r="AA2130" s="1"/>
  <c r="C2091"/>
  <c r="C2049"/>
  <c r="C2016"/>
  <c r="C1997"/>
  <c r="AA1997" s="1"/>
  <c r="C1921"/>
  <c r="AA1921" s="1"/>
  <c r="C1918"/>
  <c r="AA1918" s="1"/>
  <c r="C1902"/>
  <c r="AA1902" s="1"/>
  <c r="C1882"/>
  <c r="AA1882" s="1"/>
  <c r="C1874"/>
  <c r="AA1874" s="1"/>
  <c r="C1439"/>
  <c r="AA1439" s="1"/>
  <c r="C1423"/>
  <c r="AA1423" s="1"/>
  <c r="C2087"/>
  <c r="C1992"/>
  <c r="AA1992" s="1"/>
  <c r="C1885"/>
  <c r="AA1885" s="1"/>
  <c r="C1877"/>
  <c r="AA1877" s="1"/>
  <c r="C2383"/>
  <c r="C2300"/>
  <c r="C2251"/>
  <c r="AA2251" s="1"/>
  <c r="C2227"/>
  <c r="C2137"/>
  <c r="C1965"/>
  <c r="AA1965" s="1"/>
  <c r="C986"/>
  <c r="AA986" s="1"/>
  <c r="C2347"/>
  <c r="C2333"/>
  <c r="C2309"/>
  <c r="AA2309" s="1"/>
  <c r="C2225"/>
  <c r="AA2225" s="1"/>
  <c r="C2213"/>
  <c r="AA2213" s="1"/>
  <c r="C2138"/>
  <c r="AA2138" s="1"/>
  <c r="C2085"/>
  <c r="AA2085" s="1"/>
  <c r="C2066"/>
  <c r="AA2066" s="1"/>
  <c r="C2036"/>
  <c r="C2035"/>
  <c r="C2013"/>
  <c r="AA2013" s="1"/>
  <c r="C1984"/>
  <c r="AA1984" s="1"/>
  <c r="C1974"/>
  <c r="AA1974" s="1"/>
  <c r="C1973"/>
  <c r="AA1973" s="1"/>
  <c r="C1968"/>
  <c r="AA1968" s="1"/>
  <c r="C1805"/>
  <c r="AA1805" s="1"/>
  <c r="C850"/>
  <c r="AA850" s="1"/>
  <c r="C1933"/>
  <c r="AA1933" s="1"/>
  <c r="C2331"/>
  <c r="C2330"/>
  <c r="AA2330" s="1"/>
  <c r="C2319"/>
  <c r="AA2319" s="1"/>
  <c r="C2318"/>
  <c r="AA2318" s="1"/>
  <c r="C2282"/>
  <c r="AA2282" s="1"/>
  <c r="C2259"/>
  <c r="AA2259" s="1"/>
  <c r="C2135"/>
  <c r="AA2135" s="1"/>
  <c r="C2134"/>
  <c r="C2121"/>
  <c r="C2021"/>
  <c r="AA2021" s="1"/>
  <c r="C2012"/>
  <c r="AA2012" s="1"/>
  <c r="C2010"/>
  <c r="AA2010" s="1"/>
  <c r="C2002"/>
  <c r="AA2002" s="1"/>
  <c r="C1959"/>
  <c r="AA1959" s="1"/>
  <c r="C1957"/>
  <c r="AA1957" s="1"/>
  <c r="C2362"/>
  <c r="AA2362" s="1"/>
  <c r="C2353"/>
  <c r="C2341"/>
  <c r="AA2341" s="1"/>
  <c r="C2315"/>
  <c r="C2314"/>
  <c r="AA2314" s="1"/>
  <c r="C2074"/>
  <c r="AA2074" s="1"/>
  <c r="C2048"/>
  <c r="AA2048" s="1"/>
  <c r="C1910"/>
  <c r="AA1910" s="1"/>
  <c r="C2129"/>
  <c r="AA2129" s="1"/>
  <c r="C2090"/>
  <c r="AA2090" s="1"/>
  <c r="C2382"/>
  <c r="C2274"/>
  <c r="AA2274" s="1"/>
  <c r="C2356"/>
  <c r="C2103"/>
  <c r="AA2103" s="1"/>
  <c r="C2061"/>
  <c r="AA2061" s="1"/>
  <c r="C2285"/>
  <c r="C2275"/>
  <c r="C2267"/>
  <c r="C2235"/>
  <c r="AA2235" s="1"/>
  <c r="C2201"/>
  <c r="AA2201" s="1"/>
  <c r="C2189"/>
  <c r="C2186"/>
  <c r="AA2186" s="1"/>
  <c r="C2120"/>
  <c r="AA2120" s="1"/>
  <c r="C2092"/>
  <c r="AA2092" s="1"/>
  <c r="C2079"/>
  <c r="AA2079" s="1"/>
  <c r="C2064"/>
  <c r="C2018"/>
  <c r="AA2018" s="1"/>
  <c r="C2005"/>
  <c r="AA2005" s="1"/>
  <c r="C1998"/>
  <c r="C1995"/>
  <c r="AA1995" s="1"/>
  <c r="C1975"/>
  <c r="AA1975" s="1"/>
  <c r="C1946"/>
  <c r="AA1946" s="1"/>
  <c r="C1945"/>
  <c r="AA1945" s="1"/>
  <c r="C1942"/>
  <c r="AA1942" s="1"/>
  <c r="C1801"/>
  <c r="C994"/>
  <c r="C712"/>
  <c r="AA712" s="1"/>
  <c r="C2373"/>
  <c r="AA2373" s="1"/>
  <c r="C2338"/>
  <c r="AA2338" s="1"/>
  <c r="C2303"/>
  <c r="AA2303" s="1"/>
  <c r="C2302"/>
  <c r="AA2302" s="1"/>
  <c r="C2210"/>
  <c r="AA2210" s="1"/>
  <c r="C2187"/>
  <c r="AA2187" s="1"/>
  <c r="C2105"/>
  <c r="C2104"/>
  <c r="C2077"/>
  <c r="AA2077" s="1"/>
  <c r="C2046"/>
  <c r="AA2046" s="1"/>
  <c r="C2034"/>
  <c r="C2024"/>
  <c r="AA2024" s="1"/>
  <c r="C2017"/>
  <c r="C2004"/>
  <c r="AA2004" s="1"/>
  <c r="C1996"/>
  <c r="C1994"/>
  <c r="AA1994" s="1"/>
  <c r="C1972"/>
  <c r="AA1972" s="1"/>
  <c r="C1971"/>
  <c r="AA1971" s="1"/>
  <c r="C1970"/>
  <c r="AA1970" s="1"/>
  <c r="C1913"/>
  <c r="AA1913" s="1"/>
  <c r="C1912"/>
  <c r="C1881"/>
  <c r="AA1881" s="1"/>
  <c r="C685"/>
  <c r="AA685" s="1"/>
  <c r="C2380"/>
  <c r="AA2380" s="1"/>
  <c r="C2370"/>
  <c r="AA2370" s="1"/>
  <c r="C2351"/>
  <c r="AA2351" s="1"/>
  <c r="C2350"/>
  <c r="C2325"/>
  <c r="AA2325" s="1"/>
  <c r="C2272"/>
  <c r="AA2272" s="1"/>
  <c r="C2243"/>
  <c r="C2242"/>
  <c r="AA2242" s="1"/>
  <c r="C2211"/>
  <c r="AA2211" s="1"/>
  <c r="C2127"/>
  <c r="AA2127" s="1"/>
  <c r="C2126"/>
  <c r="C2124"/>
  <c r="AA2124" s="1"/>
  <c r="C2116"/>
  <c r="C2102"/>
  <c r="AA2102" s="1"/>
  <c r="C2060"/>
  <c r="C2047"/>
  <c r="C1990"/>
  <c r="AA1990" s="1"/>
  <c r="C1986"/>
  <c r="AA1986" s="1"/>
  <c r="C1966"/>
  <c r="AA1966" s="1"/>
  <c r="C1937"/>
  <c r="AA1937" s="1"/>
  <c r="C1934"/>
  <c r="AA1934" s="1"/>
  <c r="C1274"/>
  <c r="C515"/>
  <c r="AA515" s="1"/>
  <c r="C2378"/>
  <c r="C2358"/>
  <c r="AA2358" s="1"/>
  <c r="C2349"/>
  <c r="C2346"/>
  <c r="AA2346" s="1"/>
  <c r="C2323"/>
  <c r="C2322"/>
  <c r="AA2322" s="1"/>
  <c r="C2292"/>
  <c r="AA2292" s="1"/>
  <c r="C2209"/>
  <c r="AA2209" s="1"/>
  <c r="C2197"/>
  <c r="C2194"/>
  <c r="AA2194" s="1"/>
  <c r="C2112"/>
  <c r="AA2112" s="1"/>
  <c r="C2084"/>
  <c r="C2073"/>
  <c r="AA2073" s="1"/>
  <c r="C2045"/>
  <c r="AA2045" s="1"/>
  <c r="C2033"/>
  <c r="AA2033" s="1"/>
  <c r="C2015"/>
  <c r="C2009"/>
  <c r="C1991"/>
  <c r="AA1991" s="1"/>
  <c r="C1967"/>
  <c r="AA1967" s="1"/>
  <c r="C1964"/>
  <c r="AA1964" s="1"/>
  <c r="C1929"/>
  <c r="C1905"/>
  <c r="AA1905" s="1"/>
  <c r="C1898"/>
  <c r="AA1898" s="1"/>
  <c r="C1873"/>
  <c r="AA1873" s="1"/>
  <c r="C1872"/>
  <c r="AA1872" s="1"/>
  <c r="C1866"/>
  <c r="AA1866" s="1"/>
  <c r="C1582"/>
  <c r="AA1582" s="1"/>
  <c r="C2040"/>
  <c r="AA2040" s="1"/>
  <c r="C2028"/>
  <c r="AA2028" s="1"/>
  <c r="C2022"/>
  <c r="C2008"/>
  <c r="C1988"/>
  <c r="AA1988" s="1"/>
  <c r="C1981"/>
  <c r="AA1981" s="1"/>
  <c r="C1958"/>
  <c r="AA1958" s="1"/>
  <c r="C974"/>
  <c r="C2379"/>
  <c r="AA2379" s="1"/>
  <c r="C2345"/>
  <c r="AA2345" s="1"/>
  <c r="C2306"/>
  <c r="AA2306" s="1"/>
  <c r="C2289"/>
  <c r="C2277"/>
  <c r="C2217"/>
  <c r="C2193"/>
  <c r="C2183"/>
  <c r="AA2183" s="1"/>
  <c r="C2182"/>
  <c r="C2175"/>
  <c r="C2174"/>
  <c r="AA2174" s="1"/>
  <c r="C2167"/>
  <c r="AA2167" s="1"/>
  <c r="C2166"/>
  <c r="C2159"/>
  <c r="C2158"/>
  <c r="AA2158" s="1"/>
  <c r="C2151"/>
  <c r="C2150"/>
  <c r="AA2150" s="1"/>
  <c r="C2143"/>
  <c r="AA2143" s="1"/>
  <c r="C2142"/>
  <c r="AA2142" s="1"/>
  <c r="C2133"/>
  <c r="AA2133" s="1"/>
  <c r="C2109"/>
  <c r="C2098"/>
  <c r="C2083"/>
  <c r="AA2083" s="1"/>
  <c r="C2052"/>
  <c r="AA2052" s="1"/>
  <c r="C1922"/>
  <c r="AA1922" s="1"/>
  <c r="C1890"/>
  <c r="AA1890" s="1"/>
  <c r="C1858"/>
  <c r="C1484"/>
  <c r="AA1484" s="1"/>
  <c r="C1325"/>
  <c r="AA1325" s="1"/>
  <c r="C1268"/>
  <c r="C975"/>
  <c r="AA975" s="1"/>
  <c r="C761"/>
  <c r="AA761" s="1"/>
  <c r="C2202"/>
  <c r="AA2202" s="1"/>
  <c r="C2108"/>
  <c r="C2096"/>
  <c r="C2065"/>
  <c r="C2038"/>
  <c r="AA2038" s="1"/>
  <c r="C2027"/>
  <c r="C2019"/>
  <c r="AA2019" s="1"/>
  <c r="C2006"/>
  <c r="AA2006" s="1"/>
  <c r="C1983"/>
  <c r="AA1983" s="1"/>
  <c r="C1980"/>
  <c r="AA1980" s="1"/>
  <c r="C1950"/>
  <c r="C2384"/>
  <c r="C2363"/>
  <c r="AA2363" s="1"/>
  <c r="C2344"/>
  <c r="C2339"/>
  <c r="AA2339" s="1"/>
  <c r="C2332"/>
  <c r="C2308"/>
  <c r="AA2308" s="1"/>
  <c r="C2265"/>
  <c r="AA2265" s="1"/>
  <c r="C2233"/>
  <c r="AA2233" s="1"/>
  <c r="C2476"/>
  <c r="AA2476" s="1"/>
  <c r="C2336"/>
  <c r="AA2336" s="1"/>
  <c r="C2312"/>
  <c r="AA2312" s="1"/>
  <c r="C2298"/>
  <c r="AA2298" s="1"/>
  <c r="C2290"/>
  <c r="AA2290" s="1"/>
  <c r="C2241"/>
  <c r="C2078"/>
  <c r="C2053"/>
  <c r="AA2053" s="1"/>
  <c r="C1987"/>
  <c r="AA1987" s="1"/>
  <c r="C1938"/>
  <c r="AA1938" s="1"/>
  <c r="C2372"/>
  <c r="C2367"/>
  <c r="C2355"/>
  <c r="AA2355" s="1"/>
  <c r="C2337"/>
  <c r="C2328"/>
  <c r="C2320"/>
  <c r="AA2320" s="1"/>
  <c r="C2250"/>
  <c r="AA2250" s="1"/>
  <c r="C2218"/>
  <c r="AA2218" s="1"/>
  <c r="C2101"/>
  <c r="AA2101" s="1"/>
  <c r="C2089"/>
  <c r="AA2089" s="1"/>
  <c r="C2088"/>
  <c r="AA2088" s="1"/>
  <c r="C2076"/>
  <c r="AA2076" s="1"/>
  <c r="C2075"/>
  <c r="C2063"/>
  <c r="AA2063" s="1"/>
  <c r="C2062"/>
  <c r="C2050"/>
  <c r="C2037"/>
  <c r="C2000"/>
  <c r="C1963"/>
  <c r="AA1963" s="1"/>
  <c r="C1962"/>
  <c r="AA1962" s="1"/>
  <c r="C2365"/>
  <c r="AA2365" s="1"/>
  <c r="C2361"/>
  <c r="C2343"/>
  <c r="C2342"/>
  <c r="C2329"/>
  <c r="AA2329" s="1"/>
  <c r="C2321"/>
  <c r="C2249"/>
  <c r="AA2249" s="1"/>
  <c r="C2026"/>
  <c r="C1930"/>
  <c r="AA1930" s="1"/>
  <c r="C2381"/>
  <c r="AA2381" s="1"/>
  <c r="C2377"/>
  <c r="AA2377" s="1"/>
  <c r="C2371"/>
  <c r="C2364"/>
  <c r="AA2364" s="1"/>
  <c r="C2352"/>
  <c r="C2348"/>
  <c r="AA2348" s="1"/>
  <c r="C2335"/>
  <c r="AA2335" s="1"/>
  <c r="C2334"/>
  <c r="C2287"/>
  <c r="AA2287" s="1"/>
  <c r="C2286"/>
  <c r="C2258"/>
  <c r="C2226"/>
  <c r="AA2226" s="1"/>
  <c r="C2132"/>
  <c r="C2122"/>
  <c r="AA2122" s="1"/>
  <c r="C2072"/>
  <c r="C2059"/>
  <c r="C1979"/>
  <c r="AA1979" s="1"/>
  <c r="C1978"/>
  <c r="AA1978" s="1"/>
  <c r="C1954"/>
  <c r="AA1954" s="1"/>
  <c r="C2374"/>
  <c r="AA2374" s="1"/>
  <c r="C2368"/>
  <c r="AA2368" s="1"/>
  <c r="C2340"/>
  <c r="AA2340" s="1"/>
  <c r="C2317"/>
  <c r="C2266"/>
  <c r="AA2266" s="1"/>
  <c r="C2234"/>
  <c r="C2095"/>
  <c r="C2094"/>
  <c r="C2082"/>
  <c r="C2069"/>
  <c r="AA2069" s="1"/>
  <c r="C2057"/>
  <c r="C2056"/>
  <c r="C2044"/>
  <c r="AA2044" s="1"/>
  <c r="C2043"/>
  <c r="C2032"/>
  <c r="C2031"/>
  <c r="AA2031" s="1"/>
  <c r="C2305"/>
  <c r="AA2305" s="1"/>
  <c r="C2296"/>
  <c r="C2291"/>
  <c r="AA2291" s="1"/>
  <c r="C2284"/>
  <c r="C2271"/>
  <c r="AA2271" s="1"/>
  <c r="C2270"/>
  <c r="C2185"/>
  <c r="C2184"/>
  <c r="AA2184" s="1"/>
  <c r="C2177"/>
  <c r="AA2177" s="1"/>
  <c r="C2176"/>
  <c r="AA2176" s="1"/>
  <c r="C2169"/>
  <c r="AA2169" s="1"/>
  <c r="C2168"/>
  <c r="AA2168" s="1"/>
  <c r="C2161"/>
  <c r="AA2161" s="1"/>
  <c r="C2160"/>
  <c r="C2153"/>
  <c r="C2152"/>
  <c r="AA2152" s="1"/>
  <c r="C2145"/>
  <c r="AA2145" s="1"/>
  <c r="C2144"/>
  <c r="C2123"/>
  <c r="AA2123" s="1"/>
  <c r="C2324"/>
  <c r="C2311"/>
  <c r="C2310"/>
  <c r="AA2310" s="1"/>
  <c r="C2297"/>
  <c r="C2283"/>
  <c r="AA2283" s="1"/>
  <c r="C2263"/>
  <c r="AA2263" s="1"/>
  <c r="C2262"/>
  <c r="C2255"/>
  <c r="AA2255" s="1"/>
  <c r="C2254"/>
  <c r="AA2254" s="1"/>
  <c r="C2247"/>
  <c r="AA2247" s="1"/>
  <c r="C2246"/>
  <c r="AA2246" s="1"/>
  <c r="C2239"/>
  <c r="C2238"/>
  <c r="C2231"/>
  <c r="AA2231" s="1"/>
  <c r="C2230"/>
  <c r="C2223"/>
  <c r="AA2223" s="1"/>
  <c r="C2222"/>
  <c r="C2215"/>
  <c r="AA2215" s="1"/>
  <c r="C2214"/>
  <c r="C2207"/>
  <c r="C2206"/>
  <c r="AA2206" s="1"/>
  <c r="C2199"/>
  <c r="AA2199" s="1"/>
  <c r="C2198"/>
  <c r="C2191"/>
  <c r="AA2191" s="1"/>
  <c r="C2190"/>
  <c r="C2115"/>
  <c r="C1800"/>
  <c r="AA1800" s="1"/>
  <c r="C2316"/>
  <c r="AA2316" s="1"/>
  <c r="C2288"/>
  <c r="AA2288" s="1"/>
  <c r="C2276"/>
  <c r="C1266"/>
  <c r="C2280"/>
  <c r="C2268"/>
  <c r="AA2268" s="1"/>
  <c r="C2260"/>
  <c r="C2252"/>
  <c r="C2244"/>
  <c r="C2236"/>
  <c r="C2228"/>
  <c r="C2220"/>
  <c r="AA2220" s="1"/>
  <c r="C2212"/>
  <c r="C2204"/>
  <c r="AA2204" s="1"/>
  <c r="C2196"/>
  <c r="C2188"/>
  <c r="C1635"/>
  <c r="C2125"/>
  <c r="AA2125" s="1"/>
  <c r="C2119"/>
  <c r="C2118"/>
  <c r="AA2118" s="1"/>
  <c r="C2327"/>
  <c r="C2326"/>
  <c r="C2313"/>
  <c r="AA2313" s="1"/>
  <c r="C2299"/>
  <c r="AA2299" s="1"/>
  <c r="C2273"/>
  <c r="AA2273" s="1"/>
  <c r="C2264"/>
  <c r="C2256"/>
  <c r="AA2256" s="1"/>
  <c r="C2248"/>
  <c r="AA2248" s="1"/>
  <c r="C2240"/>
  <c r="AA2240" s="1"/>
  <c r="C2232"/>
  <c r="C2224"/>
  <c r="C2216"/>
  <c r="AA2216" s="1"/>
  <c r="C2208"/>
  <c r="AA2208" s="1"/>
  <c r="C2200"/>
  <c r="C2192"/>
  <c r="AA2192" s="1"/>
  <c r="C2179"/>
  <c r="AA2179" s="1"/>
  <c r="C2178"/>
  <c r="AA2178" s="1"/>
  <c r="C2171"/>
  <c r="C2170"/>
  <c r="C2163"/>
  <c r="C2162"/>
  <c r="C2155"/>
  <c r="C2154"/>
  <c r="AA2154" s="1"/>
  <c r="C2147"/>
  <c r="AA2147" s="1"/>
  <c r="C2146"/>
  <c r="AA2146" s="1"/>
  <c r="C2139"/>
  <c r="C2117"/>
  <c r="C2111"/>
  <c r="C2110"/>
  <c r="AA2110" s="1"/>
  <c r="C1654"/>
  <c r="AA1654" s="1"/>
  <c r="C1638"/>
  <c r="AA1638" s="1"/>
  <c r="C958"/>
  <c r="AA958" s="1"/>
  <c r="C1603"/>
  <c r="AA1603" s="1"/>
  <c r="C1571"/>
  <c r="AA1571" s="1"/>
  <c r="C1505"/>
  <c r="AA1505" s="1"/>
  <c r="C1251"/>
  <c r="C126"/>
  <c r="C1253"/>
  <c r="C777"/>
  <c r="AA777" s="1"/>
  <c r="C1622"/>
  <c r="AA1622" s="1"/>
  <c r="C1607"/>
  <c r="AA1607" s="1"/>
  <c r="C1606"/>
  <c r="AA1606" s="1"/>
  <c r="C1590"/>
  <c r="AA1590" s="1"/>
  <c r="C1558"/>
  <c r="AA1558" s="1"/>
  <c r="C1145"/>
  <c r="AA1145" s="1"/>
  <c r="C729"/>
  <c r="AA729" s="1"/>
  <c r="C1513"/>
  <c r="AA1513" s="1"/>
  <c r="C1491"/>
  <c r="AA1491" s="1"/>
  <c r="C1313"/>
  <c r="AA1313" s="1"/>
  <c r="C724"/>
  <c r="C304"/>
  <c r="C337"/>
  <c r="U2461"/>
  <c r="U2460"/>
  <c r="U2445"/>
  <c r="U2444"/>
  <c r="U2498"/>
  <c r="U2490"/>
  <c r="U2482"/>
  <c r="U2474"/>
  <c r="U2465"/>
  <c r="U2464"/>
  <c r="U2449"/>
  <c r="U2448"/>
  <c r="U2500"/>
  <c r="U2492"/>
  <c r="U2484"/>
  <c r="U2476"/>
  <c r="U2469"/>
  <c r="U2468"/>
  <c r="U2453"/>
  <c r="U2452"/>
  <c r="U2502"/>
  <c r="U2494"/>
  <c r="U2486"/>
  <c r="U2478"/>
  <c r="U2457"/>
  <c r="U2456"/>
  <c r="U2364"/>
  <c r="U2496"/>
  <c r="U2488"/>
  <c r="U2480"/>
  <c r="U2472"/>
  <c r="U2380"/>
  <c r="D2466"/>
  <c r="D2458"/>
  <c r="D2450"/>
  <c r="D2441"/>
  <c r="G2438"/>
  <c r="C2438" s="1"/>
  <c r="D2433"/>
  <c r="G2430"/>
  <c r="D2425"/>
  <c r="G2422"/>
  <c r="C2422" s="1"/>
  <c r="D2417"/>
  <c r="D2413"/>
  <c r="D2409"/>
  <c r="D2405"/>
  <c r="D2401"/>
  <c r="D2397"/>
  <c r="U2377"/>
  <c r="U2371"/>
  <c r="U2368"/>
  <c r="U2340"/>
  <c r="U2334"/>
  <c r="U2324"/>
  <c r="U2318"/>
  <c r="U2308"/>
  <c r="U2302"/>
  <c r="U2292"/>
  <c r="U2286"/>
  <c r="U2276"/>
  <c r="U2270"/>
  <c r="U2264"/>
  <c r="U2256"/>
  <c r="U2248"/>
  <c r="U2240"/>
  <c r="U2232"/>
  <c r="U2224"/>
  <c r="U2216"/>
  <c r="U2208"/>
  <c r="U2200"/>
  <c r="U2192"/>
  <c r="U2130"/>
  <c r="U2102"/>
  <c r="U2096"/>
  <c r="U2083"/>
  <c r="U2070"/>
  <c r="U2064"/>
  <c r="U2051"/>
  <c r="U2038"/>
  <c r="U2027"/>
  <c r="D2396"/>
  <c r="E2396"/>
  <c r="D2395"/>
  <c r="E2395"/>
  <c r="D2394"/>
  <c r="E2394"/>
  <c r="D2393"/>
  <c r="E2393"/>
  <c r="D2392"/>
  <c r="E2392"/>
  <c r="D2391"/>
  <c r="E2391"/>
  <c r="D2390"/>
  <c r="E2390"/>
  <c r="D2389"/>
  <c r="E2389"/>
  <c r="D2388"/>
  <c r="E2388"/>
  <c r="D2387"/>
  <c r="E2387"/>
  <c r="D2386"/>
  <c r="E2386"/>
  <c r="D2385"/>
  <c r="E2385"/>
  <c r="U2356"/>
  <c r="U2352"/>
  <c r="U2344"/>
  <c r="U2339"/>
  <c r="U2328"/>
  <c r="U2323"/>
  <c r="U2312"/>
  <c r="U2307"/>
  <c r="U2296"/>
  <c r="U2291"/>
  <c r="U2280"/>
  <c r="U2275"/>
  <c r="U2184"/>
  <c r="U2176"/>
  <c r="U2168"/>
  <c r="U2160"/>
  <c r="U2152"/>
  <c r="U2144"/>
  <c r="U2122"/>
  <c r="U2095"/>
  <c r="U2082"/>
  <c r="U2076"/>
  <c r="U2063"/>
  <c r="U2050"/>
  <c r="U2044"/>
  <c r="U2032"/>
  <c r="G2501"/>
  <c r="G2497"/>
  <c r="G2493"/>
  <c r="G2489"/>
  <c r="G2485"/>
  <c r="G2481"/>
  <c r="G2477"/>
  <c r="G2473"/>
  <c r="G2467"/>
  <c r="G2459"/>
  <c r="G2451"/>
  <c r="C2435"/>
  <c r="U2376"/>
  <c r="C2360"/>
  <c r="U2348"/>
  <c r="U2338"/>
  <c r="U2322"/>
  <c r="U2306"/>
  <c r="U2290"/>
  <c r="U2274"/>
  <c r="U2262"/>
  <c r="U2254"/>
  <c r="U2246"/>
  <c r="U2238"/>
  <c r="U2230"/>
  <c r="U2222"/>
  <c r="U2214"/>
  <c r="U2206"/>
  <c r="U2198"/>
  <c r="U2190"/>
  <c r="U2114"/>
  <c r="U2094"/>
  <c r="U2088"/>
  <c r="U2075"/>
  <c r="U2062"/>
  <c r="U2056"/>
  <c r="U2043"/>
  <c r="U2031"/>
  <c r="D2501"/>
  <c r="D2497"/>
  <c r="D2493"/>
  <c r="D2489"/>
  <c r="D2485"/>
  <c r="D2481"/>
  <c r="D2477"/>
  <c r="D2473"/>
  <c r="G2470"/>
  <c r="D2467"/>
  <c r="G2462"/>
  <c r="D2459"/>
  <c r="G2454"/>
  <c r="D2451"/>
  <c r="G2446"/>
  <c r="D2440"/>
  <c r="G2437"/>
  <c r="D2432"/>
  <c r="G2429"/>
  <c r="D2424"/>
  <c r="G2421"/>
  <c r="G2415"/>
  <c r="G2411"/>
  <c r="G2407"/>
  <c r="G2403"/>
  <c r="G2399"/>
  <c r="C2375"/>
  <c r="U2358"/>
  <c r="U2355"/>
  <c r="U2182"/>
  <c r="U2174"/>
  <c r="U2166"/>
  <c r="U2158"/>
  <c r="U2150"/>
  <c r="U2142"/>
  <c r="U2136"/>
  <c r="U2106"/>
  <c r="U2100"/>
  <c r="U2087"/>
  <c r="U2074"/>
  <c r="U2068"/>
  <c r="U2055"/>
  <c r="U2042"/>
  <c r="U2036"/>
  <c r="D2470"/>
  <c r="D2462"/>
  <c r="D2454"/>
  <c r="D2446"/>
  <c r="G2442"/>
  <c r="D2437"/>
  <c r="G2434"/>
  <c r="D2429"/>
  <c r="G2426"/>
  <c r="D2421"/>
  <c r="G2418"/>
  <c r="D2415"/>
  <c r="D2411"/>
  <c r="D2407"/>
  <c r="D2403"/>
  <c r="D2399"/>
  <c r="U2396"/>
  <c r="U2395"/>
  <c r="U2394"/>
  <c r="U2393"/>
  <c r="U2392"/>
  <c r="U2391"/>
  <c r="U2390"/>
  <c r="U2389"/>
  <c r="U2388"/>
  <c r="U2387"/>
  <c r="U2386"/>
  <c r="U2385"/>
  <c r="U2384"/>
  <c r="C2369"/>
  <c r="U2361"/>
  <c r="U2347"/>
  <c r="U2342"/>
  <c r="U2332"/>
  <c r="U2326"/>
  <c r="U2316"/>
  <c r="U2300"/>
  <c r="U2284"/>
  <c r="U2268"/>
  <c r="U2135"/>
  <c r="U2134"/>
  <c r="U2128"/>
  <c r="U2099"/>
  <c r="U2086"/>
  <c r="U2080"/>
  <c r="U2067"/>
  <c r="U2054"/>
  <c r="U2048"/>
  <c r="U2035"/>
  <c r="U2011"/>
  <c r="U2354"/>
  <c r="U2336"/>
  <c r="U2331"/>
  <c r="U2320"/>
  <c r="U2315"/>
  <c r="U2304"/>
  <c r="U2299"/>
  <c r="U2288"/>
  <c r="U2283"/>
  <c r="U2272"/>
  <c r="U2267"/>
  <c r="U2259"/>
  <c r="U2251"/>
  <c r="U2243"/>
  <c r="U2235"/>
  <c r="U2227"/>
  <c r="U2219"/>
  <c r="U2211"/>
  <c r="U2203"/>
  <c r="U2195"/>
  <c r="U2187"/>
  <c r="U2180"/>
  <c r="U2172"/>
  <c r="U2164"/>
  <c r="U2156"/>
  <c r="U2148"/>
  <c r="U2140"/>
  <c r="U2127"/>
  <c r="U2126"/>
  <c r="U2120"/>
  <c r="U2098"/>
  <c r="U2092"/>
  <c r="U2079"/>
  <c r="U2066"/>
  <c r="U2060"/>
  <c r="U2047"/>
  <c r="U2015"/>
  <c r="G2503"/>
  <c r="G2499"/>
  <c r="G2495"/>
  <c r="G2491"/>
  <c r="G2487"/>
  <c r="G2483"/>
  <c r="G2479"/>
  <c r="G2475"/>
  <c r="G2471"/>
  <c r="G2463"/>
  <c r="G2455"/>
  <c r="G2447"/>
  <c r="C2376"/>
  <c r="U2372"/>
  <c r="U2369"/>
  <c r="U2360"/>
  <c r="U2346"/>
  <c r="U2330"/>
  <c r="U2314"/>
  <c r="U2298"/>
  <c r="U2282"/>
  <c r="U2266"/>
  <c r="U2258"/>
  <c r="U2250"/>
  <c r="U2242"/>
  <c r="U2234"/>
  <c r="U2226"/>
  <c r="U2218"/>
  <c r="U2210"/>
  <c r="U2202"/>
  <c r="U2194"/>
  <c r="U2186"/>
  <c r="U2119"/>
  <c r="U2118"/>
  <c r="U2112"/>
  <c r="U2104"/>
  <c r="U2091"/>
  <c r="U2078"/>
  <c r="U2072"/>
  <c r="U2059"/>
  <c r="U2046"/>
  <c r="U2040"/>
  <c r="U2019"/>
  <c r="D2503"/>
  <c r="D2499"/>
  <c r="D2495"/>
  <c r="D2491"/>
  <c r="D2487"/>
  <c r="D2483"/>
  <c r="D2479"/>
  <c r="D2475"/>
  <c r="D2471"/>
  <c r="G2466"/>
  <c r="D2463"/>
  <c r="G2458"/>
  <c r="D2455"/>
  <c r="G2450"/>
  <c r="D2447"/>
  <c r="G2441"/>
  <c r="D2436"/>
  <c r="G2433"/>
  <c r="D2428"/>
  <c r="G2425"/>
  <c r="D2420"/>
  <c r="G2417"/>
  <c r="G2413"/>
  <c r="G2409"/>
  <c r="G2405"/>
  <c r="G2401"/>
  <c r="G2397"/>
  <c r="C2359"/>
  <c r="U2178"/>
  <c r="U2170"/>
  <c r="U2162"/>
  <c r="U2154"/>
  <c r="U2146"/>
  <c r="U2138"/>
  <c r="U2111"/>
  <c r="U2110"/>
  <c r="U2103"/>
  <c r="U2090"/>
  <c r="U2084"/>
  <c r="U2071"/>
  <c r="U2058"/>
  <c r="U2052"/>
  <c r="U2039"/>
  <c r="U2028"/>
  <c r="U2023"/>
  <c r="U1996"/>
  <c r="U1988"/>
  <c r="U1980"/>
  <c r="U1972"/>
  <c r="U1964"/>
  <c r="U1956"/>
  <c r="U1948"/>
  <c r="U1940"/>
  <c r="U1932"/>
  <c r="U1924"/>
  <c r="U1916"/>
  <c r="U1908"/>
  <c r="U1900"/>
  <c r="U1892"/>
  <c r="U1884"/>
  <c r="U1876"/>
  <c r="U1868"/>
  <c r="U1860"/>
  <c r="U1852"/>
  <c r="U1844"/>
  <c r="U1836"/>
  <c r="U1828"/>
  <c r="U1820"/>
  <c r="U1798"/>
  <c r="U1793"/>
  <c r="U1792"/>
  <c r="U1779"/>
  <c r="U1772"/>
  <c r="U1768"/>
  <c r="U1764"/>
  <c r="U1760"/>
  <c r="U1756"/>
  <c r="U1752"/>
  <c r="U1748"/>
  <c r="U1744"/>
  <c r="U1740"/>
  <c r="U1736"/>
  <c r="U1732"/>
  <c r="U1728"/>
  <c r="U1724"/>
  <c r="U1720"/>
  <c r="U1716"/>
  <c r="U1712"/>
  <c r="U1708"/>
  <c r="U2024"/>
  <c r="U2020"/>
  <c r="U2016"/>
  <c r="U2012"/>
  <c r="U2008"/>
  <c r="U2004"/>
  <c r="U2000"/>
  <c r="U1995"/>
  <c r="U1987"/>
  <c r="U1979"/>
  <c r="U1971"/>
  <c r="U1963"/>
  <c r="U1955"/>
  <c r="U1947"/>
  <c r="U1939"/>
  <c r="U1931"/>
  <c r="U1923"/>
  <c r="U1915"/>
  <c r="U1907"/>
  <c r="U1899"/>
  <c r="U1891"/>
  <c r="U1883"/>
  <c r="U1875"/>
  <c r="U1867"/>
  <c r="U1859"/>
  <c r="U1851"/>
  <c r="U1843"/>
  <c r="U1835"/>
  <c r="U1827"/>
  <c r="U1819"/>
  <c r="U1799"/>
  <c r="U1786"/>
  <c r="U1781"/>
  <c r="U1780"/>
  <c r="U1773"/>
  <c r="U1769"/>
  <c r="U1765"/>
  <c r="U1761"/>
  <c r="U1757"/>
  <c r="U1753"/>
  <c r="U1749"/>
  <c r="U1745"/>
  <c r="U1741"/>
  <c r="U1737"/>
  <c r="U1733"/>
  <c r="U1729"/>
  <c r="U1725"/>
  <c r="U1721"/>
  <c r="U1717"/>
  <c r="U1713"/>
  <c r="U1709"/>
  <c r="U1705"/>
  <c r="U2353"/>
  <c r="U2345"/>
  <c r="U2337"/>
  <c r="U2329"/>
  <c r="U2321"/>
  <c r="U2313"/>
  <c r="U2305"/>
  <c r="U2297"/>
  <c r="U2289"/>
  <c r="U2281"/>
  <c r="U2273"/>
  <c r="U2265"/>
  <c r="U2257"/>
  <c r="U2249"/>
  <c r="U2241"/>
  <c r="U2233"/>
  <c r="U2225"/>
  <c r="U2217"/>
  <c r="U2209"/>
  <c r="U2201"/>
  <c r="U2193"/>
  <c r="U1994"/>
  <c r="U1986"/>
  <c r="U1978"/>
  <c r="U1970"/>
  <c r="U1962"/>
  <c r="U1954"/>
  <c r="U1946"/>
  <c r="U1938"/>
  <c r="U1930"/>
  <c r="U1922"/>
  <c r="U1914"/>
  <c r="U1906"/>
  <c r="U1898"/>
  <c r="U1890"/>
  <c r="U1882"/>
  <c r="U1874"/>
  <c r="U1866"/>
  <c r="U1858"/>
  <c r="U1850"/>
  <c r="U1842"/>
  <c r="U1834"/>
  <c r="U1826"/>
  <c r="U1818"/>
  <c r="U1814"/>
  <c r="U1810"/>
  <c r="U1806"/>
  <c r="U1801"/>
  <c r="U1800"/>
  <c r="U1787"/>
  <c r="U2007"/>
  <c r="U2003"/>
  <c r="U1999"/>
  <c r="U1993"/>
  <c r="U1985"/>
  <c r="U1977"/>
  <c r="U1969"/>
  <c r="U1961"/>
  <c r="U1953"/>
  <c r="U1945"/>
  <c r="U1937"/>
  <c r="U1929"/>
  <c r="U1921"/>
  <c r="U1913"/>
  <c r="U1905"/>
  <c r="U1897"/>
  <c r="U1889"/>
  <c r="U1881"/>
  <c r="U1873"/>
  <c r="U1865"/>
  <c r="U1857"/>
  <c r="U1849"/>
  <c r="U1841"/>
  <c r="U1833"/>
  <c r="U1825"/>
  <c r="U1815"/>
  <c r="U1811"/>
  <c r="U1807"/>
  <c r="U1794"/>
  <c r="U1789"/>
  <c r="U1788"/>
  <c r="U1775"/>
  <c r="U1992"/>
  <c r="U1984"/>
  <c r="U1976"/>
  <c r="U1968"/>
  <c r="U1960"/>
  <c r="U1952"/>
  <c r="U1944"/>
  <c r="U1936"/>
  <c r="U1928"/>
  <c r="U1920"/>
  <c r="U1912"/>
  <c r="U1904"/>
  <c r="U1896"/>
  <c r="U1888"/>
  <c r="U1880"/>
  <c r="U1872"/>
  <c r="U1864"/>
  <c r="U1856"/>
  <c r="U1848"/>
  <c r="U1840"/>
  <c r="U1832"/>
  <c r="U1824"/>
  <c r="U1795"/>
  <c r="U1782"/>
  <c r="U1777"/>
  <c r="U1776"/>
  <c r="U2260"/>
  <c r="U2252"/>
  <c r="U2244"/>
  <c r="U2236"/>
  <c r="U2228"/>
  <c r="U2220"/>
  <c r="U2212"/>
  <c r="U2204"/>
  <c r="U2196"/>
  <c r="U2188"/>
  <c r="U2034"/>
  <c r="U2030"/>
  <c r="U2026"/>
  <c r="U2022"/>
  <c r="U2018"/>
  <c r="U2014"/>
  <c r="U2010"/>
  <c r="U2006"/>
  <c r="U2002"/>
  <c r="U1998"/>
  <c r="U1991"/>
  <c r="U1983"/>
  <c r="U1975"/>
  <c r="U1967"/>
  <c r="U1959"/>
  <c r="U1951"/>
  <c r="U1943"/>
  <c r="U1935"/>
  <c r="U1927"/>
  <c r="U1919"/>
  <c r="U1911"/>
  <c r="U1903"/>
  <c r="U1895"/>
  <c r="U1887"/>
  <c r="U1879"/>
  <c r="U1871"/>
  <c r="U1863"/>
  <c r="U1855"/>
  <c r="U1847"/>
  <c r="U1839"/>
  <c r="U1831"/>
  <c r="U1823"/>
  <c r="U1802"/>
  <c r="U1797"/>
  <c r="U1796"/>
  <c r="U1783"/>
  <c r="U1771"/>
  <c r="U1767"/>
  <c r="U1763"/>
  <c r="U1759"/>
  <c r="U1755"/>
  <c r="U1751"/>
  <c r="U1747"/>
  <c r="U1743"/>
  <c r="U1739"/>
  <c r="U1735"/>
  <c r="U1731"/>
  <c r="U1727"/>
  <c r="U1723"/>
  <c r="U1719"/>
  <c r="U1715"/>
  <c r="U1711"/>
  <c r="U1707"/>
  <c r="U1990"/>
  <c r="U1982"/>
  <c r="U1974"/>
  <c r="U1966"/>
  <c r="U1958"/>
  <c r="U1950"/>
  <c r="U1942"/>
  <c r="U1934"/>
  <c r="U1926"/>
  <c r="U1918"/>
  <c r="U1910"/>
  <c r="U1902"/>
  <c r="U1894"/>
  <c r="U1886"/>
  <c r="U1878"/>
  <c r="U1870"/>
  <c r="U1862"/>
  <c r="U1854"/>
  <c r="U1846"/>
  <c r="U1838"/>
  <c r="U1830"/>
  <c r="U1822"/>
  <c r="U1816"/>
  <c r="U1812"/>
  <c r="U1808"/>
  <c r="U1803"/>
  <c r="U1790"/>
  <c r="U1785"/>
  <c r="U1784"/>
  <c r="U1704"/>
  <c r="U2105"/>
  <c r="U2101"/>
  <c r="U2097"/>
  <c r="U2093"/>
  <c r="U2089"/>
  <c r="U2085"/>
  <c r="U2081"/>
  <c r="U2077"/>
  <c r="U2073"/>
  <c r="U2069"/>
  <c r="U2065"/>
  <c r="U2061"/>
  <c r="U2057"/>
  <c r="U2053"/>
  <c r="U2049"/>
  <c r="U2045"/>
  <c r="U2041"/>
  <c r="U2037"/>
  <c r="U2033"/>
  <c r="U2029"/>
  <c r="U2025"/>
  <c r="U2021"/>
  <c r="U2017"/>
  <c r="U2013"/>
  <c r="U2009"/>
  <c r="U2005"/>
  <c r="U2001"/>
  <c r="U1997"/>
  <c r="U1989"/>
  <c r="U1981"/>
  <c r="U1973"/>
  <c r="U1965"/>
  <c r="U1957"/>
  <c r="U1949"/>
  <c r="U1941"/>
  <c r="U1933"/>
  <c r="U1925"/>
  <c r="U1917"/>
  <c r="U1909"/>
  <c r="U1901"/>
  <c r="U1893"/>
  <c r="U1885"/>
  <c r="U1877"/>
  <c r="U1869"/>
  <c r="U1861"/>
  <c r="U1853"/>
  <c r="U1845"/>
  <c r="U1837"/>
  <c r="U1829"/>
  <c r="U1821"/>
  <c r="U1817"/>
  <c r="U1813"/>
  <c r="U1809"/>
  <c r="U1805"/>
  <c r="U1804"/>
  <c r="U1791"/>
  <c r="U1778"/>
  <c r="G1818"/>
  <c r="G1814"/>
  <c r="G1810"/>
  <c r="G1806"/>
  <c r="E1803"/>
  <c r="G1798"/>
  <c r="E1795"/>
  <c r="G1790"/>
  <c r="E1787"/>
  <c r="C1787" s="1"/>
  <c r="G1782"/>
  <c r="E1779"/>
  <c r="E1774"/>
  <c r="G1771"/>
  <c r="E1766"/>
  <c r="G1763"/>
  <c r="E1758"/>
  <c r="G1755"/>
  <c r="E1750"/>
  <c r="G1747"/>
  <c r="E1742"/>
  <c r="G1739"/>
  <c r="E1734"/>
  <c r="G1731"/>
  <c r="E1726"/>
  <c r="G1723"/>
  <c r="E1718"/>
  <c r="G1715"/>
  <c r="E1710"/>
  <c r="G1707"/>
  <c r="E1703"/>
  <c r="D1703"/>
  <c r="E1702"/>
  <c r="D1702"/>
  <c r="E1701"/>
  <c r="D1701"/>
  <c r="E1700"/>
  <c r="D1700"/>
  <c r="E1699"/>
  <c r="D1699"/>
  <c r="E1698"/>
  <c r="D1698"/>
  <c r="E1697"/>
  <c r="D1697"/>
  <c r="E1696"/>
  <c r="D1696"/>
  <c r="E1695"/>
  <c r="D1695"/>
  <c r="E1694"/>
  <c r="D1694"/>
  <c r="E1693"/>
  <c r="D1693"/>
  <c r="E1692"/>
  <c r="D1692"/>
  <c r="E1691"/>
  <c r="D1691"/>
  <c r="E1690"/>
  <c r="D1690"/>
  <c r="E1689"/>
  <c r="D1689"/>
  <c r="E1688"/>
  <c r="D1688"/>
  <c r="E1687"/>
  <c r="D1687"/>
  <c r="E1686"/>
  <c r="D1686"/>
  <c r="E1685"/>
  <c r="D1685"/>
  <c r="E1684"/>
  <c r="D1684"/>
  <c r="E1683"/>
  <c r="D1683"/>
  <c r="E1682"/>
  <c r="D1682"/>
  <c r="E1681"/>
  <c r="D1681"/>
  <c r="E1680"/>
  <c r="D1680"/>
  <c r="E1679"/>
  <c r="D1679"/>
  <c r="E1678"/>
  <c r="D1678"/>
  <c r="E1677"/>
  <c r="D1677"/>
  <c r="E1676"/>
  <c r="D1676"/>
  <c r="E1675"/>
  <c r="D1675"/>
  <c r="E1674"/>
  <c r="D1674"/>
  <c r="E1673"/>
  <c r="D1673"/>
  <c r="E1672"/>
  <c r="D1672"/>
  <c r="E1671"/>
  <c r="D1671"/>
  <c r="U1669"/>
  <c r="E1667"/>
  <c r="G1667"/>
  <c r="D1667"/>
  <c r="U1665"/>
  <c r="E1663"/>
  <c r="G1663"/>
  <c r="D1663"/>
  <c r="U1661"/>
  <c r="U1654"/>
  <c r="U1646"/>
  <c r="U1638"/>
  <c r="U1545"/>
  <c r="U1536"/>
  <c r="U1530"/>
  <c r="E1818"/>
  <c r="E1814"/>
  <c r="E1810"/>
  <c r="E1806"/>
  <c r="E1798"/>
  <c r="E1790"/>
  <c r="E1782"/>
  <c r="E1771"/>
  <c r="G1768"/>
  <c r="E1763"/>
  <c r="G1760"/>
  <c r="E1755"/>
  <c r="G1752"/>
  <c r="E1747"/>
  <c r="G1744"/>
  <c r="E1739"/>
  <c r="G1736"/>
  <c r="E1731"/>
  <c r="G1728"/>
  <c r="E1723"/>
  <c r="G1720"/>
  <c r="E1715"/>
  <c r="G1712"/>
  <c r="E1707"/>
  <c r="U1627"/>
  <c r="U1626"/>
  <c r="U1611"/>
  <c r="U1610"/>
  <c r="U1595"/>
  <c r="U1594"/>
  <c r="U1579"/>
  <c r="U1578"/>
  <c r="U1563"/>
  <c r="U1562"/>
  <c r="U1537"/>
  <c r="U1527"/>
  <c r="U1516"/>
  <c r="E1768"/>
  <c r="E1760"/>
  <c r="E1752"/>
  <c r="E1744"/>
  <c r="E1736"/>
  <c r="E1728"/>
  <c r="E1720"/>
  <c r="E1712"/>
  <c r="U1670"/>
  <c r="E1668"/>
  <c r="G1668"/>
  <c r="D1668"/>
  <c r="U1666"/>
  <c r="E1664"/>
  <c r="G1664"/>
  <c r="D1664"/>
  <c r="U1662"/>
  <c r="U1656"/>
  <c r="U1648"/>
  <c r="U1640"/>
  <c r="U1550"/>
  <c r="U1541"/>
  <c r="U1522"/>
  <c r="U1513"/>
  <c r="U1703"/>
  <c r="U1702"/>
  <c r="U1701"/>
  <c r="U1700"/>
  <c r="U1699"/>
  <c r="U1698"/>
  <c r="U1697"/>
  <c r="U1696"/>
  <c r="U1695"/>
  <c r="U1694"/>
  <c r="U1693"/>
  <c r="U1692"/>
  <c r="U1691"/>
  <c r="U1690"/>
  <c r="U1689"/>
  <c r="U1688"/>
  <c r="U1687"/>
  <c r="U1686"/>
  <c r="U1685"/>
  <c r="U1684"/>
  <c r="U1683"/>
  <c r="U1682"/>
  <c r="U1681"/>
  <c r="U1680"/>
  <c r="U1679"/>
  <c r="U1678"/>
  <c r="U1677"/>
  <c r="U1676"/>
  <c r="U1675"/>
  <c r="U1674"/>
  <c r="U1673"/>
  <c r="U1672"/>
  <c r="U1671"/>
  <c r="U1631"/>
  <c r="U1630"/>
  <c r="U1615"/>
  <c r="U1614"/>
  <c r="U1599"/>
  <c r="U1598"/>
  <c r="U1583"/>
  <c r="U1582"/>
  <c r="U1567"/>
  <c r="U1566"/>
  <c r="G1816"/>
  <c r="G1812"/>
  <c r="G1808"/>
  <c r="G1802"/>
  <c r="E1799"/>
  <c r="G1794"/>
  <c r="E1791"/>
  <c r="G1786"/>
  <c r="E1783"/>
  <c r="G1778"/>
  <c r="E1775"/>
  <c r="C1775" s="1"/>
  <c r="E1770"/>
  <c r="G1767"/>
  <c r="E1762"/>
  <c r="G1759"/>
  <c r="E1754"/>
  <c r="G1751"/>
  <c r="E1746"/>
  <c r="G1743"/>
  <c r="E1738"/>
  <c r="G1735"/>
  <c r="E1730"/>
  <c r="G1727"/>
  <c r="C1725"/>
  <c r="E1722"/>
  <c r="G1719"/>
  <c r="E1714"/>
  <c r="G1711"/>
  <c r="E1706"/>
  <c r="E1669"/>
  <c r="G1669"/>
  <c r="D1669"/>
  <c r="U1667"/>
  <c r="E1665"/>
  <c r="G1665"/>
  <c r="D1665"/>
  <c r="U1663"/>
  <c r="U1658"/>
  <c r="U1650"/>
  <c r="U1642"/>
  <c r="U1551"/>
  <c r="U1548"/>
  <c r="U1539"/>
  <c r="U1538"/>
  <c r="U1528"/>
  <c r="U1508"/>
  <c r="E1816"/>
  <c r="E1812"/>
  <c r="E1808"/>
  <c r="E1802"/>
  <c r="E1794"/>
  <c r="E1786"/>
  <c r="E1778"/>
  <c r="G1772"/>
  <c r="E1767"/>
  <c r="G1764"/>
  <c r="E1759"/>
  <c r="G1756"/>
  <c r="E1751"/>
  <c r="G1748"/>
  <c r="E1743"/>
  <c r="G1740"/>
  <c r="E1735"/>
  <c r="G1732"/>
  <c r="E1727"/>
  <c r="G1724"/>
  <c r="E1719"/>
  <c r="G1716"/>
  <c r="E1711"/>
  <c r="G1708"/>
  <c r="U1635"/>
  <c r="U1634"/>
  <c r="U1619"/>
  <c r="U1618"/>
  <c r="U1603"/>
  <c r="U1602"/>
  <c r="U1587"/>
  <c r="U1586"/>
  <c r="U1571"/>
  <c r="U1570"/>
  <c r="U1555"/>
  <c r="U1554"/>
  <c r="U1553"/>
  <c r="U1542"/>
  <c r="U1535"/>
  <c r="U1529"/>
  <c r="U1514"/>
  <c r="U1504"/>
  <c r="E1772"/>
  <c r="E1764"/>
  <c r="E1756"/>
  <c r="E1748"/>
  <c r="E1740"/>
  <c r="E1732"/>
  <c r="E1724"/>
  <c r="E1716"/>
  <c r="E1708"/>
  <c r="E1705"/>
  <c r="D1705"/>
  <c r="E1670"/>
  <c r="G1670"/>
  <c r="D1670"/>
  <c r="U1668"/>
  <c r="E1666"/>
  <c r="G1666"/>
  <c r="D1666"/>
  <c r="U1664"/>
  <c r="E1662"/>
  <c r="G1662"/>
  <c r="D1662"/>
  <c r="U1660"/>
  <c r="U1652"/>
  <c r="U1644"/>
  <c r="U1524"/>
  <c r="U1500"/>
  <c r="E1704"/>
  <c r="D1704"/>
  <c r="U1623"/>
  <c r="U1622"/>
  <c r="U1607"/>
  <c r="U1606"/>
  <c r="U1591"/>
  <c r="U1590"/>
  <c r="U1575"/>
  <c r="U1574"/>
  <c r="U1559"/>
  <c r="U1558"/>
  <c r="U1549"/>
  <c r="U1543"/>
  <c r="U1540"/>
  <c r="U1521"/>
  <c r="D1661"/>
  <c r="D1657"/>
  <c r="D1653"/>
  <c r="D1649"/>
  <c r="D1645"/>
  <c r="D1641"/>
  <c r="D1637"/>
  <c r="G1632"/>
  <c r="D1629"/>
  <c r="G1624"/>
  <c r="D1621"/>
  <c r="G1616"/>
  <c r="D1613"/>
  <c r="G1608"/>
  <c r="D1605"/>
  <c r="G1600"/>
  <c r="D1597"/>
  <c r="G1592"/>
  <c r="D1589"/>
  <c r="G1584"/>
  <c r="D1581"/>
  <c r="G1576"/>
  <c r="D1573"/>
  <c r="G1568"/>
  <c r="D1565"/>
  <c r="G1560"/>
  <c r="D1557"/>
  <c r="E1552"/>
  <c r="G1552"/>
  <c r="G1549"/>
  <c r="D1547"/>
  <c r="E1526"/>
  <c r="D1526"/>
  <c r="G1526"/>
  <c r="U1515"/>
  <c r="E1510"/>
  <c r="D1510"/>
  <c r="G1510"/>
  <c r="E1508"/>
  <c r="D1508"/>
  <c r="G1508"/>
  <c r="U1505"/>
  <c r="E1500"/>
  <c r="D1500"/>
  <c r="G1500"/>
  <c r="U1492"/>
  <c r="U1488"/>
  <c r="U1487"/>
  <c r="U1486"/>
  <c r="U1468"/>
  <c r="U1445"/>
  <c r="D1632"/>
  <c r="D1624"/>
  <c r="D1616"/>
  <c r="D1608"/>
  <c r="D1600"/>
  <c r="D1592"/>
  <c r="D1584"/>
  <c r="D1576"/>
  <c r="D1568"/>
  <c r="D1560"/>
  <c r="G1551"/>
  <c r="D1549"/>
  <c r="E1536"/>
  <c r="D1536"/>
  <c r="G1536"/>
  <c r="E1524"/>
  <c r="D1524"/>
  <c r="G1524"/>
  <c r="U1496"/>
  <c r="U1491"/>
  <c r="U1461"/>
  <c r="U1453"/>
  <c r="U1547"/>
  <c r="E1540"/>
  <c r="G1540"/>
  <c r="U1531"/>
  <c r="E1530"/>
  <c r="D1530"/>
  <c r="G1530"/>
  <c r="E1522"/>
  <c r="D1522"/>
  <c r="G1522"/>
  <c r="U1511"/>
  <c r="U1507"/>
  <c r="U1506"/>
  <c r="U1499"/>
  <c r="U1497"/>
  <c r="U1495"/>
  <c r="U1494"/>
  <c r="G1659"/>
  <c r="G1655"/>
  <c r="G1651"/>
  <c r="G1647"/>
  <c r="G1643"/>
  <c r="G1639"/>
  <c r="G1633"/>
  <c r="G1625"/>
  <c r="G1617"/>
  <c r="G1609"/>
  <c r="G1601"/>
  <c r="G1593"/>
  <c r="G1585"/>
  <c r="G1577"/>
  <c r="G1569"/>
  <c r="G1561"/>
  <c r="E1542"/>
  <c r="G1542"/>
  <c r="U1525"/>
  <c r="E1520"/>
  <c r="D1520"/>
  <c r="G1520"/>
  <c r="U1512"/>
  <c r="U1509"/>
  <c r="U1470"/>
  <c r="U1463"/>
  <c r="U1455"/>
  <c r="U1447"/>
  <c r="D1659"/>
  <c r="D1655"/>
  <c r="D1651"/>
  <c r="D1647"/>
  <c r="D1643"/>
  <c r="D1639"/>
  <c r="G1636"/>
  <c r="D1633"/>
  <c r="G1628"/>
  <c r="D1625"/>
  <c r="G1620"/>
  <c r="D1617"/>
  <c r="G1612"/>
  <c r="D1609"/>
  <c r="G1604"/>
  <c r="D1601"/>
  <c r="G1596"/>
  <c r="D1593"/>
  <c r="G1588"/>
  <c r="D1585"/>
  <c r="G1580"/>
  <c r="D1577"/>
  <c r="G1572"/>
  <c r="D1569"/>
  <c r="G1564"/>
  <c r="D1561"/>
  <c r="G1556"/>
  <c r="E1544"/>
  <c r="G1544"/>
  <c r="G1541"/>
  <c r="E1534"/>
  <c r="D1534"/>
  <c r="G1534"/>
  <c r="U1523"/>
  <c r="E1518"/>
  <c r="D1518"/>
  <c r="G1518"/>
  <c r="E1504"/>
  <c r="D1504"/>
  <c r="G1504"/>
  <c r="U1501"/>
  <c r="U1476"/>
  <c r="U1471"/>
  <c r="D1636"/>
  <c r="D1628"/>
  <c r="D1620"/>
  <c r="D1612"/>
  <c r="D1604"/>
  <c r="D1596"/>
  <c r="D1588"/>
  <c r="D1580"/>
  <c r="D1572"/>
  <c r="D1564"/>
  <c r="D1556"/>
  <c r="E1546"/>
  <c r="G1546"/>
  <c r="G1543"/>
  <c r="C1543" s="1"/>
  <c r="D1541"/>
  <c r="E1528"/>
  <c r="D1528"/>
  <c r="G1528"/>
  <c r="E1516"/>
  <c r="D1516"/>
  <c r="G1516"/>
  <c r="U1475"/>
  <c r="U1465"/>
  <c r="U1457"/>
  <c r="U1449"/>
  <c r="G1661"/>
  <c r="E1548"/>
  <c r="G1548"/>
  <c r="E1538"/>
  <c r="D1538"/>
  <c r="G1538"/>
  <c r="U1519"/>
  <c r="E1514"/>
  <c r="D1514"/>
  <c r="G1514"/>
  <c r="U1503"/>
  <c r="U1502"/>
  <c r="U1484"/>
  <c r="U1480"/>
  <c r="U1479"/>
  <c r="U1478"/>
  <c r="G1657"/>
  <c r="G1653"/>
  <c r="G1649"/>
  <c r="G1645"/>
  <c r="G1641"/>
  <c r="G1637"/>
  <c r="G1629"/>
  <c r="G1621"/>
  <c r="G1613"/>
  <c r="G1605"/>
  <c r="G1597"/>
  <c r="G1589"/>
  <c r="G1581"/>
  <c r="G1573"/>
  <c r="G1565"/>
  <c r="G1557"/>
  <c r="E1550"/>
  <c r="G1550"/>
  <c r="U1533"/>
  <c r="E1532"/>
  <c r="D1532"/>
  <c r="G1532"/>
  <c r="U1520"/>
  <c r="U1517"/>
  <c r="E1512"/>
  <c r="D1512"/>
  <c r="G1512"/>
  <c r="E1497"/>
  <c r="D1497"/>
  <c r="G1497"/>
  <c r="U1483"/>
  <c r="U1467"/>
  <c r="U1459"/>
  <c r="U1451"/>
  <c r="U1439"/>
  <c r="G1506"/>
  <c r="G1502"/>
  <c r="D1498"/>
  <c r="G1493"/>
  <c r="D1490"/>
  <c r="G1485"/>
  <c r="D1482"/>
  <c r="C1482" s="1"/>
  <c r="G1477"/>
  <c r="D1474"/>
  <c r="D1467"/>
  <c r="E1467"/>
  <c r="D1463"/>
  <c r="E1463"/>
  <c r="D1459"/>
  <c r="E1459"/>
  <c r="D1455"/>
  <c r="E1455"/>
  <c r="D1451"/>
  <c r="E1451"/>
  <c r="U1441"/>
  <c r="U1440"/>
  <c r="E1436"/>
  <c r="G1436"/>
  <c r="C1409"/>
  <c r="U1376"/>
  <c r="U1372"/>
  <c r="U1369"/>
  <c r="U1356"/>
  <c r="U1353"/>
  <c r="D1506"/>
  <c r="D1502"/>
  <c r="D1493"/>
  <c r="D1485"/>
  <c r="D1477"/>
  <c r="D1472"/>
  <c r="E1472"/>
  <c r="E1446"/>
  <c r="G1446"/>
  <c r="D1434"/>
  <c r="E1434"/>
  <c r="G1434"/>
  <c r="U1423"/>
  <c r="U1415"/>
  <c r="U1407"/>
  <c r="U1399"/>
  <c r="U1392"/>
  <c r="U1378"/>
  <c r="U1366"/>
  <c r="U1350"/>
  <c r="U1472"/>
  <c r="D1469"/>
  <c r="E1469"/>
  <c r="D1466"/>
  <c r="E1466"/>
  <c r="D1462"/>
  <c r="E1462"/>
  <c r="D1458"/>
  <c r="E1458"/>
  <c r="D1454"/>
  <c r="E1454"/>
  <c r="D1450"/>
  <c r="E1450"/>
  <c r="U1437"/>
  <c r="E1432"/>
  <c r="G1432"/>
  <c r="D1430"/>
  <c r="E1430"/>
  <c r="G1430"/>
  <c r="U1422"/>
  <c r="U1414"/>
  <c r="U1406"/>
  <c r="U1398"/>
  <c r="U1393"/>
  <c r="U1380"/>
  <c r="U1373"/>
  <c r="U1360"/>
  <c r="U1357"/>
  <c r="U1469"/>
  <c r="U1466"/>
  <c r="U1462"/>
  <c r="U1458"/>
  <c r="U1454"/>
  <c r="U1450"/>
  <c r="U1435"/>
  <c r="U1425"/>
  <c r="U1417"/>
  <c r="U1409"/>
  <c r="U1401"/>
  <c r="U1382"/>
  <c r="U1370"/>
  <c r="U1354"/>
  <c r="D1494"/>
  <c r="C1494" s="1"/>
  <c r="G1489"/>
  <c r="D1486"/>
  <c r="G1481"/>
  <c r="D1478"/>
  <c r="C1478" s="1"/>
  <c r="D1471"/>
  <c r="E1471"/>
  <c r="D1465"/>
  <c r="E1465"/>
  <c r="D1461"/>
  <c r="E1461"/>
  <c r="D1457"/>
  <c r="E1457"/>
  <c r="D1453"/>
  <c r="E1453"/>
  <c r="D1449"/>
  <c r="E1449"/>
  <c r="E1444"/>
  <c r="G1444"/>
  <c r="U1433"/>
  <c r="U1432"/>
  <c r="U1429"/>
  <c r="U1427"/>
  <c r="C1397"/>
  <c r="U1384"/>
  <c r="U1364"/>
  <c r="U1361"/>
  <c r="D1489"/>
  <c r="D1481"/>
  <c r="D1468"/>
  <c r="E1468"/>
  <c r="D1442"/>
  <c r="E1442"/>
  <c r="G1442"/>
  <c r="U1431"/>
  <c r="U1419"/>
  <c r="U1411"/>
  <c r="U1403"/>
  <c r="U1395"/>
  <c r="U1394"/>
  <c r="U1386"/>
  <c r="U1374"/>
  <c r="U1358"/>
  <c r="D1473"/>
  <c r="E1473"/>
  <c r="D1464"/>
  <c r="E1464"/>
  <c r="D1460"/>
  <c r="E1460"/>
  <c r="D1456"/>
  <c r="E1456"/>
  <c r="D1452"/>
  <c r="E1452"/>
  <c r="D1448"/>
  <c r="E1448"/>
  <c r="E1440"/>
  <c r="G1440"/>
  <c r="U1418"/>
  <c r="U1410"/>
  <c r="U1402"/>
  <c r="U1388"/>
  <c r="U1368"/>
  <c r="U1365"/>
  <c r="U1352"/>
  <c r="U1349"/>
  <c r="D1470"/>
  <c r="E1470"/>
  <c r="U1464"/>
  <c r="U1460"/>
  <c r="U1456"/>
  <c r="U1452"/>
  <c r="U1448"/>
  <c r="U1443"/>
  <c r="D1438"/>
  <c r="E1438"/>
  <c r="G1438"/>
  <c r="U1421"/>
  <c r="U1413"/>
  <c r="U1405"/>
  <c r="U1397"/>
  <c r="U1390"/>
  <c r="U1362"/>
  <c r="G1426"/>
  <c r="G1422"/>
  <c r="G1418"/>
  <c r="G1414"/>
  <c r="G1410"/>
  <c r="G1406"/>
  <c r="G1402"/>
  <c r="G1398"/>
  <c r="G1394"/>
  <c r="C1378"/>
  <c r="D1341"/>
  <c r="G1341"/>
  <c r="D1333"/>
  <c r="G1333"/>
  <c r="E1326"/>
  <c r="D1326"/>
  <c r="U1315"/>
  <c r="E1302"/>
  <c r="D1302"/>
  <c r="G1302"/>
  <c r="U1297"/>
  <c r="U1296"/>
  <c r="U1272"/>
  <c r="U1271"/>
  <c r="U1256"/>
  <c r="U1255"/>
  <c r="U1239"/>
  <c r="E1426"/>
  <c r="E1422"/>
  <c r="E1418"/>
  <c r="E1414"/>
  <c r="E1410"/>
  <c r="E1406"/>
  <c r="E1402"/>
  <c r="E1398"/>
  <c r="E1394"/>
  <c r="D1372"/>
  <c r="G1372"/>
  <c r="D1368"/>
  <c r="G1368"/>
  <c r="D1364"/>
  <c r="G1364"/>
  <c r="D1360"/>
  <c r="G1360"/>
  <c r="D1356"/>
  <c r="G1356"/>
  <c r="D1352"/>
  <c r="G1352"/>
  <c r="D1348"/>
  <c r="G1348"/>
  <c r="D1340"/>
  <c r="G1340"/>
  <c r="D1332"/>
  <c r="G1332"/>
  <c r="U1314"/>
  <c r="E1310"/>
  <c r="D1310"/>
  <c r="G1310"/>
  <c r="U1299"/>
  <c r="U1298"/>
  <c r="U1289"/>
  <c r="U1274"/>
  <c r="U1273"/>
  <c r="U1258"/>
  <c r="U1257"/>
  <c r="D1347"/>
  <c r="G1347"/>
  <c r="D1339"/>
  <c r="G1339"/>
  <c r="D1331"/>
  <c r="G1331"/>
  <c r="U1326"/>
  <c r="E1318"/>
  <c r="D1318"/>
  <c r="E1306"/>
  <c r="D1306"/>
  <c r="G1306"/>
  <c r="U1301"/>
  <c r="U1300"/>
  <c r="U1295"/>
  <c r="U1294"/>
  <c r="U1293"/>
  <c r="U1291"/>
  <c r="U1283"/>
  <c r="U1275"/>
  <c r="U1260"/>
  <c r="U1259"/>
  <c r="D1375"/>
  <c r="G1375"/>
  <c r="D1371"/>
  <c r="G1371"/>
  <c r="D1367"/>
  <c r="G1367"/>
  <c r="D1363"/>
  <c r="G1363"/>
  <c r="D1359"/>
  <c r="G1359"/>
  <c r="D1355"/>
  <c r="G1355"/>
  <c r="D1351"/>
  <c r="G1351"/>
  <c r="D1346"/>
  <c r="G1346"/>
  <c r="D1338"/>
  <c r="G1338"/>
  <c r="D1330"/>
  <c r="G1330"/>
  <c r="U1319"/>
  <c r="U1311"/>
  <c r="U1309"/>
  <c r="U1303"/>
  <c r="U1302"/>
  <c r="U1285"/>
  <c r="U1277"/>
  <c r="U1262"/>
  <c r="U1261"/>
  <c r="U1246"/>
  <c r="U1244"/>
  <c r="U1242"/>
  <c r="U1235"/>
  <c r="G1428"/>
  <c r="G1424"/>
  <c r="G1420"/>
  <c r="G1416"/>
  <c r="G1412"/>
  <c r="C1412" s="1"/>
  <c r="G1408"/>
  <c r="C1408" s="1"/>
  <c r="G1404"/>
  <c r="G1400"/>
  <c r="C1400" s="1"/>
  <c r="G1396"/>
  <c r="G1392"/>
  <c r="U1391"/>
  <c r="C1387"/>
  <c r="D1345"/>
  <c r="G1345"/>
  <c r="D1337"/>
  <c r="G1337"/>
  <c r="D1329"/>
  <c r="G1329"/>
  <c r="U1318"/>
  <c r="U1310"/>
  <c r="U1307"/>
  <c r="U1305"/>
  <c r="U1304"/>
  <c r="U1287"/>
  <c r="U1286"/>
  <c r="U1279"/>
  <c r="U1278"/>
  <c r="U1264"/>
  <c r="U1263"/>
  <c r="U1248"/>
  <c r="U1247"/>
  <c r="U1229"/>
  <c r="D1374"/>
  <c r="G1374"/>
  <c r="D1370"/>
  <c r="G1370"/>
  <c r="D1366"/>
  <c r="G1366"/>
  <c r="D1362"/>
  <c r="G1362"/>
  <c r="D1358"/>
  <c r="G1358"/>
  <c r="D1354"/>
  <c r="G1354"/>
  <c r="D1350"/>
  <c r="G1350"/>
  <c r="D1344"/>
  <c r="G1344"/>
  <c r="D1336"/>
  <c r="G1336"/>
  <c r="D1328"/>
  <c r="G1328"/>
  <c r="E1322"/>
  <c r="D1322"/>
  <c r="U1306"/>
  <c r="U1266"/>
  <c r="U1265"/>
  <c r="U1250"/>
  <c r="U1249"/>
  <c r="D1343"/>
  <c r="G1343"/>
  <c r="D1335"/>
  <c r="G1335"/>
  <c r="U1323"/>
  <c r="E1298"/>
  <c r="D1298"/>
  <c r="G1298"/>
  <c r="U1268"/>
  <c r="U1267"/>
  <c r="U1252"/>
  <c r="U1251"/>
  <c r="D1373"/>
  <c r="G1373"/>
  <c r="D1369"/>
  <c r="G1369"/>
  <c r="D1365"/>
  <c r="G1365"/>
  <c r="D1361"/>
  <c r="G1361"/>
  <c r="D1357"/>
  <c r="G1357"/>
  <c r="D1353"/>
  <c r="G1353"/>
  <c r="D1349"/>
  <c r="G1349"/>
  <c r="D1342"/>
  <c r="G1342"/>
  <c r="D1334"/>
  <c r="G1334"/>
  <c r="U1322"/>
  <c r="E1314"/>
  <c r="D1314"/>
  <c r="U1270"/>
  <c r="U1269"/>
  <c r="U1254"/>
  <c r="U1253"/>
  <c r="U1228"/>
  <c r="U1213"/>
  <c r="U1212"/>
  <c r="U1197"/>
  <c r="U1196"/>
  <c r="U1186"/>
  <c r="U1178"/>
  <c r="U1170"/>
  <c r="U1162"/>
  <c r="U1231"/>
  <c r="U1230"/>
  <c r="U1215"/>
  <c r="U1214"/>
  <c r="U1199"/>
  <c r="U1198"/>
  <c r="G1324"/>
  <c r="G1320"/>
  <c r="G1316"/>
  <c r="G1312"/>
  <c r="G1308"/>
  <c r="G1304"/>
  <c r="G1300"/>
  <c r="U1233"/>
  <c r="U1232"/>
  <c r="U1217"/>
  <c r="U1216"/>
  <c r="U1201"/>
  <c r="U1200"/>
  <c r="U1188"/>
  <c r="U1180"/>
  <c r="U1172"/>
  <c r="U1164"/>
  <c r="U1156"/>
  <c r="D1324"/>
  <c r="D1320"/>
  <c r="D1316"/>
  <c r="D1312"/>
  <c r="D1308"/>
  <c r="D1304"/>
  <c r="D1300"/>
  <c r="U1234"/>
  <c r="U1219"/>
  <c r="U1218"/>
  <c r="U1203"/>
  <c r="U1202"/>
  <c r="U1237"/>
  <c r="U1236"/>
  <c r="U1221"/>
  <c r="U1220"/>
  <c r="U1205"/>
  <c r="U1204"/>
  <c r="U1190"/>
  <c r="U1182"/>
  <c r="U1174"/>
  <c r="U1166"/>
  <c r="U1158"/>
  <c r="U1238"/>
  <c r="U1223"/>
  <c r="U1222"/>
  <c r="U1207"/>
  <c r="U1206"/>
  <c r="U1191"/>
  <c r="U1240"/>
  <c r="U1225"/>
  <c r="U1224"/>
  <c r="U1209"/>
  <c r="U1208"/>
  <c r="U1193"/>
  <c r="U1192"/>
  <c r="U1184"/>
  <c r="U1176"/>
  <c r="U1168"/>
  <c r="U1160"/>
  <c r="U1227"/>
  <c r="U1226"/>
  <c r="U1211"/>
  <c r="U1210"/>
  <c r="U1195"/>
  <c r="U1194"/>
  <c r="D1152"/>
  <c r="G1149"/>
  <c r="D1144"/>
  <c r="U1140"/>
  <c r="D1137"/>
  <c r="E1137"/>
  <c r="U1132"/>
  <c r="D1129"/>
  <c r="E1129"/>
  <c r="U1124"/>
  <c r="U1056"/>
  <c r="U1026"/>
  <c r="U1024"/>
  <c r="U1023"/>
  <c r="U1010"/>
  <c r="U1008"/>
  <c r="U1007"/>
  <c r="U989"/>
  <c r="U986"/>
  <c r="U984"/>
  <c r="U979"/>
  <c r="U964"/>
  <c r="D1149"/>
  <c r="U1139"/>
  <c r="D1136"/>
  <c r="E1136"/>
  <c r="U1131"/>
  <c r="D1128"/>
  <c r="E1128"/>
  <c r="U1123"/>
  <c r="U1107"/>
  <c r="D1105"/>
  <c r="E1105"/>
  <c r="G1105"/>
  <c r="U1103"/>
  <c r="D1101"/>
  <c r="E1101"/>
  <c r="G1101"/>
  <c r="U1099"/>
  <c r="D1097"/>
  <c r="E1097"/>
  <c r="G1097"/>
  <c r="U1095"/>
  <c r="D1093"/>
  <c r="E1093"/>
  <c r="G1093"/>
  <c r="U1091"/>
  <c r="D1089"/>
  <c r="E1089"/>
  <c r="G1089"/>
  <c r="U1087"/>
  <c r="D1085"/>
  <c r="E1085"/>
  <c r="G1085"/>
  <c r="U1083"/>
  <c r="D1081"/>
  <c r="E1081"/>
  <c r="G1081"/>
  <c r="U1079"/>
  <c r="D1077"/>
  <c r="E1077"/>
  <c r="G1077"/>
  <c r="U1075"/>
  <c r="U1071"/>
  <c r="U1067"/>
  <c r="U1063"/>
  <c r="U1057"/>
  <c r="U1025"/>
  <c r="U1009"/>
  <c r="U985"/>
  <c r="U982"/>
  <c r="U980"/>
  <c r="U975"/>
  <c r="U965"/>
  <c r="U961"/>
  <c r="D1143"/>
  <c r="E1143"/>
  <c r="U1138"/>
  <c r="D1135"/>
  <c r="E1135"/>
  <c r="U1130"/>
  <c r="D1127"/>
  <c r="E1127"/>
  <c r="U1122"/>
  <c r="U1121"/>
  <c r="U1120"/>
  <c r="U1119"/>
  <c r="U1118"/>
  <c r="U1117"/>
  <c r="U1116"/>
  <c r="U1115"/>
  <c r="U1114"/>
  <c r="U1113"/>
  <c r="U1112"/>
  <c r="U1111"/>
  <c r="U1110"/>
  <c r="U1109"/>
  <c r="U1108"/>
  <c r="U1058"/>
  <c r="U1022"/>
  <c r="U1020"/>
  <c r="U1019"/>
  <c r="U1006"/>
  <c r="U1004"/>
  <c r="U1003"/>
  <c r="U981"/>
  <c r="U978"/>
  <c r="U976"/>
  <c r="U971"/>
  <c r="C1214"/>
  <c r="C1190"/>
  <c r="C1172"/>
  <c r="C1160"/>
  <c r="G1148"/>
  <c r="D1142"/>
  <c r="E1142"/>
  <c r="U1137"/>
  <c r="D1134"/>
  <c r="E1134"/>
  <c r="U1129"/>
  <c r="D1126"/>
  <c r="E1126"/>
  <c r="D1106"/>
  <c r="E1106"/>
  <c r="G1106"/>
  <c r="U1104"/>
  <c r="D1102"/>
  <c r="E1102"/>
  <c r="G1102"/>
  <c r="U1100"/>
  <c r="D1098"/>
  <c r="E1098"/>
  <c r="G1098"/>
  <c r="U1096"/>
  <c r="D1094"/>
  <c r="E1094"/>
  <c r="G1094"/>
  <c r="U1092"/>
  <c r="D1090"/>
  <c r="E1090"/>
  <c r="G1090"/>
  <c r="U1088"/>
  <c r="D1086"/>
  <c r="E1086"/>
  <c r="G1086"/>
  <c r="U1084"/>
  <c r="D1082"/>
  <c r="E1082"/>
  <c r="G1082"/>
  <c r="U1080"/>
  <c r="D1078"/>
  <c r="E1078"/>
  <c r="G1078"/>
  <c r="U1076"/>
  <c r="U1072"/>
  <c r="U1068"/>
  <c r="U1064"/>
  <c r="U1059"/>
  <c r="U1021"/>
  <c r="U1005"/>
  <c r="U999"/>
  <c r="U977"/>
  <c r="U974"/>
  <c r="U972"/>
  <c r="U967"/>
  <c r="G1153"/>
  <c r="D1148"/>
  <c r="D1141"/>
  <c r="E1141"/>
  <c r="U1136"/>
  <c r="D1133"/>
  <c r="E1133"/>
  <c r="U1128"/>
  <c r="D1125"/>
  <c r="E1125"/>
  <c r="U1060"/>
  <c r="U1052"/>
  <c r="U1051"/>
  <c r="U1050"/>
  <c r="U1049"/>
  <c r="U1048"/>
  <c r="U1047"/>
  <c r="U1046"/>
  <c r="U1045"/>
  <c r="U1044"/>
  <c r="U1043"/>
  <c r="U1042"/>
  <c r="U1041"/>
  <c r="U1040"/>
  <c r="U1039"/>
  <c r="U1038"/>
  <c r="U1037"/>
  <c r="U1036"/>
  <c r="U1035"/>
  <c r="U1034"/>
  <c r="U1033"/>
  <c r="U1032"/>
  <c r="U1031"/>
  <c r="U1018"/>
  <c r="U1016"/>
  <c r="U1015"/>
  <c r="U1002"/>
  <c r="U1000"/>
  <c r="U995"/>
  <c r="U973"/>
  <c r="U970"/>
  <c r="U968"/>
  <c r="U966"/>
  <c r="U962"/>
  <c r="G1241"/>
  <c r="G1150"/>
  <c r="U1143"/>
  <c r="D1140"/>
  <c r="E1140"/>
  <c r="U1135"/>
  <c r="D1132"/>
  <c r="E1132"/>
  <c r="U1127"/>
  <c r="D1124"/>
  <c r="E1124"/>
  <c r="D1107"/>
  <c r="E1107"/>
  <c r="G1107"/>
  <c r="U1105"/>
  <c r="D1103"/>
  <c r="E1103"/>
  <c r="G1103"/>
  <c r="U1101"/>
  <c r="D1099"/>
  <c r="E1099"/>
  <c r="G1099"/>
  <c r="U1097"/>
  <c r="D1095"/>
  <c r="E1095"/>
  <c r="G1095"/>
  <c r="U1093"/>
  <c r="D1091"/>
  <c r="E1091"/>
  <c r="G1091"/>
  <c r="U1089"/>
  <c r="D1087"/>
  <c r="E1087"/>
  <c r="G1087"/>
  <c r="U1085"/>
  <c r="D1083"/>
  <c r="E1083"/>
  <c r="G1083"/>
  <c r="U1081"/>
  <c r="D1079"/>
  <c r="E1079"/>
  <c r="G1079"/>
  <c r="U1077"/>
  <c r="U1073"/>
  <c r="U1069"/>
  <c r="U1065"/>
  <c r="U1061"/>
  <c r="U1053"/>
  <c r="U1017"/>
  <c r="U1001"/>
  <c r="U998"/>
  <c r="U996"/>
  <c r="U991"/>
  <c r="U969"/>
  <c r="U963"/>
  <c r="U958"/>
  <c r="G1239"/>
  <c r="G1237"/>
  <c r="C1237" s="1"/>
  <c r="G1235"/>
  <c r="G1233"/>
  <c r="G1231"/>
  <c r="G1229"/>
  <c r="G1227"/>
  <c r="C1227" s="1"/>
  <c r="G1225"/>
  <c r="G1223"/>
  <c r="G1221"/>
  <c r="G1219"/>
  <c r="G1217"/>
  <c r="C1217" s="1"/>
  <c r="G1215"/>
  <c r="G1213"/>
  <c r="G1211"/>
  <c r="G1209"/>
  <c r="G1207"/>
  <c r="G1205"/>
  <c r="C1205" s="1"/>
  <c r="G1203"/>
  <c r="G1201"/>
  <c r="G1199"/>
  <c r="G1197"/>
  <c r="G1195"/>
  <c r="G1193"/>
  <c r="G1191"/>
  <c r="G1189"/>
  <c r="C1189" s="1"/>
  <c r="G1187"/>
  <c r="G1185"/>
  <c r="C1185" s="1"/>
  <c r="G1183"/>
  <c r="G1181"/>
  <c r="C1181" s="1"/>
  <c r="G1179"/>
  <c r="C1179" s="1"/>
  <c r="G1177"/>
  <c r="G1175"/>
  <c r="G1173"/>
  <c r="G1171"/>
  <c r="C1171" s="1"/>
  <c r="G1169"/>
  <c r="C1169" s="1"/>
  <c r="G1167"/>
  <c r="G1165"/>
  <c r="G1163"/>
  <c r="G1161"/>
  <c r="G1159"/>
  <c r="G1157"/>
  <c r="G1155"/>
  <c r="C1155" s="1"/>
  <c r="D1150"/>
  <c r="G1147"/>
  <c r="U1142"/>
  <c r="D1139"/>
  <c r="E1139"/>
  <c r="U1134"/>
  <c r="D1131"/>
  <c r="E1131"/>
  <c r="U1126"/>
  <c r="D1123"/>
  <c r="E1123"/>
  <c r="U1054"/>
  <c r="U1030"/>
  <c r="U1028"/>
  <c r="U1027"/>
  <c r="U1014"/>
  <c r="U1012"/>
  <c r="U1011"/>
  <c r="U997"/>
  <c r="U994"/>
  <c r="U992"/>
  <c r="U987"/>
  <c r="U1141"/>
  <c r="D1138"/>
  <c r="E1138"/>
  <c r="U1133"/>
  <c r="D1130"/>
  <c r="E1130"/>
  <c r="U1125"/>
  <c r="D1122"/>
  <c r="E1122"/>
  <c r="D1121"/>
  <c r="E1121"/>
  <c r="D1120"/>
  <c r="E1120"/>
  <c r="D1119"/>
  <c r="E1119"/>
  <c r="D1118"/>
  <c r="E1118"/>
  <c r="D1117"/>
  <c r="E1117"/>
  <c r="D1116"/>
  <c r="E1116"/>
  <c r="D1115"/>
  <c r="E1115"/>
  <c r="D1114"/>
  <c r="E1114"/>
  <c r="D1113"/>
  <c r="E1113"/>
  <c r="D1112"/>
  <c r="E1112"/>
  <c r="D1111"/>
  <c r="E1111"/>
  <c r="D1110"/>
  <c r="E1110"/>
  <c r="D1109"/>
  <c r="E1109"/>
  <c r="D1108"/>
  <c r="E1108"/>
  <c r="U1106"/>
  <c r="D1104"/>
  <c r="E1104"/>
  <c r="G1104"/>
  <c r="U1102"/>
  <c r="D1100"/>
  <c r="E1100"/>
  <c r="G1100"/>
  <c r="U1098"/>
  <c r="D1096"/>
  <c r="E1096"/>
  <c r="G1096"/>
  <c r="U1094"/>
  <c r="D1092"/>
  <c r="E1092"/>
  <c r="G1092"/>
  <c r="U1090"/>
  <c r="D1088"/>
  <c r="E1088"/>
  <c r="G1088"/>
  <c r="U1086"/>
  <c r="D1084"/>
  <c r="E1084"/>
  <c r="G1084"/>
  <c r="U1082"/>
  <c r="D1080"/>
  <c r="E1080"/>
  <c r="G1080"/>
  <c r="U1078"/>
  <c r="U1074"/>
  <c r="U1070"/>
  <c r="U1066"/>
  <c r="U1062"/>
  <c r="U1055"/>
  <c r="U1029"/>
  <c r="U1013"/>
  <c r="U993"/>
  <c r="U990"/>
  <c r="U988"/>
  <c r="U983"/>
  <c r="U960"/>
  <c r="D966"/>
  <c r="G961"/>
  <c r="E934"/>
  <c r="D934"/>
  <c r="U929"/>
  <c r="U928"/>
  <c r="U921"/>
  <c r="U920"/>
  <c r="U913"/>
  <c r="U912"/>
  <c r="U900"/>
  <c r="U884"/>
  <c r="G964"/>
  <c r="D961"/>
  <c r="E935"/>
  <c r="D935"/>
  <c r="U931"/>
  <c r="U906"/>
  <c r="U890"/>
  <c r="D964"/>
  <c r="U933"/>
  <c r="U930"/>
  <c r="U923"/>
  <c r="U922"/>
  <c r="U915"/>
  <c r="U914"/>
  <c r="U907"/>
  <c r="U896"/>
  <c r="U880"/>
  <c r="U872"/>
  <c r="G962"/>
  <c r="U935"/>
  <c r="U932"/>
  <c r="U902"/>
  <c r="U886"/>
  <c r="U874"/>
  <c r="U815"/>
  <c r="U811"/>
  <c r="U807"/>
  <c r="U796"/>
  <c r="G1076"/>
  <c r="G1075"/>
  <c r="G1074"/>
  <c r="G1073"/>
  <c r="G1072"/>
  <c r="G1071"/>
  <c r="G1070"/>
  <c r="G1069"/>
  <c r="G1068"/>
  <c r="G1067"/>
  <c r="G1066"/>
  <c r="G1065"/>
  <c r="G1064"/>
  <c r="G1063"/>
  <c r="G1062"/>
  <c r="D962"/>
  <c r="U925"/>
  <c r="U924"/>
  <c r="U917"/>
  <c r="U916"/>
  <c r="U909"/>
  <c r="U908"/>
  <c r="U892"/>
  <c r="U876"/>
  <c r="U793"/>
  <c r="E1076"/>
  <c r="E1075"/>
  <c r="E1074"/>
  <c r="E1073"/>
  <c r="E1072"/>
  <c r="E1071"/>
  <c r="E1070"/>
  <c r="E1069"/>
  <c r="E1068"/>
  <c r="E1067"/>
  <c r="E1066"/>
  <c r="E1065"/>
  <c r="E1064"/>
  <c r="E1063"/>
  <c r="E1062"/>
  <c r="E1061"/>
  <c r="E1060"/>
  <c r="E1059"/>
  <c r="E1058"/>
  <c r="C1058" s="1"/>
  <c r="E1057"/>
  <c r="E1056"/>
  <c r="E1055"/>
  <c r="E1054"/>
  <c r="E1053"/>
  <c r="D1000"/>
  <c r="D996"/>
  <c r="D992"/>
  <c r="C992" s="1"/>
  <c r="D988"/>
  <c r="D984"/>
  <c r="D980"/>
  <c r="D976"/>
  <c r="C976" s="1"/>
  <c r="D972"/>
  <c r="D968"/>
  <c r="D965"/>
  <c r="U898"/>
  <c r="U882"/>
  <c r="U812"/>
  <c r="U927"/>
  <c r="U926"/>
  <c r="U919"/>
  <c r="U918"/>
  <c r="U911"/>
  <c r="U910"/>
  <c r="U904"/>
  <c r="U888"/>
  <c r="D1029"/>
  <c r="D1025"/>
  <c r="D1021"/>
  <c r="D1017"/>
  <c r="D1013"/>
  <c r="D1009"/>
  <c r="C1009" s="1"/>
  <c r="D1005"/>
  <c r="D1001"/>
  <c r="D997"/>
  <c r="D993"/>
  <c r="C993" s="1"/>
  <c r="D989"/>
  <c r="D985"/>
  <c r="D981"/>
  <c r="D977"/>
  <c r="D973"/>
  <c r="D969"/>
  <c r="G966"/>
  <c r="D963"/>
  <c r="C963" s="1"/>
  <c r="D959"/>
  <c r="G934"/>
  <c r="E932"/>
  <c r="D932"/>
  <c r="U894"/>
  <c r="U878"/>
  <c r="U809"/>
  <c r="D869"/>
  <c r="D861"/>
  <c r="D853"/>
  <c r="D845"/>
  <c r="D837"/>
  <c r="D829"/>
  <c r="D821"/>
  <c r="E808"/>
  <c r="G808"/>
  <c r="E796"/>
  <c r="D796"/>
  <c r="G796"/>
  <c r="U791"/>
  <c r="U790"/>
  <c r="E770"/>
  <c r="G770"/>
  <c r="U764"/>
  <c r="U762"/>
  <c r="U761"/>
  <c r="U739"/>
  <c r="U738"/>
  <c r="U735"/>
  <c r="U729"/>
  <c r="U727"/>
  <c r="E815"/>
  <c r="G815"/>
  <c r="U810"/>
  <c r="E804"/>
  <c r="D804"/>
  <c r="G804"/>
  <c r="E800"/>
  <c r="D800"/>
  <c r="G800"/>
  <c r="U792"/>
  <c r="E780"/>
  <c r="D780"/>
  <c r="G780"/>
  <c r="U771"/>
  <c r="E748"/>
  <c r="D748"/>
  <c r="G748"/>
  <c r="U731"/>
  <c r="G933"/>
  <c r="G931"/>
  <c r="G929"/>
  <c r="C929" s="1"/>
  <c r="G927"/>
  <c r="G925"/>
  <c r="G923"/>
  <c r="G921"/>
  <c r="G919"/>
  <c r="G917"/>
  <c r="G915"/>
  <c r="G913"/>
  <c r="C913" s="1"/>
  <c r="G911"/>
  <c r="G909"/>
  <c r="G907"/>
  <c r="C907" s="1"/>
  <c r="G905"/>
  <c r="G903"/>
  <c r="G901"/>
  <c r="G899"/>
  <c r="G897"/>
  <c r="C897" s="1"/>
  <c r="G895"/>
  <c r="G893"/>
  <c r="G891"/>
  <c r="G889"/>
  <c r="G887"/>
  <c r="G885"/>
  <c r="G883"/>
  <c r="G881"/>
  <c r="C881" s="1"/>
  <c r="G879"/>
  <c r="G877"/>
  <c r="D871"/>
  <c r="D863"/>
  <c r="D855"/>
  <c r="D847"/>
  <c r="G844"/>
  <c r="D839"/>
  <c r="C839" s="1"/>
  <c r="G836"/>
  <c r="D831"/>
  <c r="C831" s="1"/>
  <c r="G828"/>
  <c r="D823"/>
  <c r="C823" s="1"/>
  <c r="G820"/>
  <c r="E814"/>
  <c r="G814"/>
  <c r="E806"/>
  <c r="G806"/>
  <c r="E805"/>
  <c r="G805"/>
  <c r="E802"/>
  <c r="G802"/>
  <c r="E801"/>
  <c r="G801"/>
  <c r="E798"/>
  <c r="G798"/>
  <c r="E797"/>
  <c r="G797"/>
  <c r="E778"/>
  <c r="G778"/>
  <c r="U772"/>
  <c r="U770"/>
  <c r="U769"/>
  <c r="E746"/>
  <c r="G746"/>
  <c r="G865"/>
  <c r="G857"/>
  <c r="G849"/>
  <c r="G841"/>
  <c r="G833"/>
  <c r="G825"/>
  <c r="G817"/>
  <c r="E813"/>
  <c r="G813"/>
  <c r="U808"/>
  <c r="U795"/>
  <c r="U794"/>
  <c r="E788"/>
  <c r="D788"/>
  <c r="G788"/>
  <c r="U779"/>
  <c r="E756"/>
  <c r="D756"/>
  <c r="G756"/>
  <c r="U747"/>
  <c r="G870"/>
  <c r="D865"/>
  <c r="G862"/>
  <c r="D857"/>
  <c r="G854"/>
  <c r="D849"/>
  <c r="G846"/>
  <c r="D841"/>
  <c r="G838"/>
  <c r="D833"/>
  <c r="G830"/>
  <c r="D825"/>
  <c r="G822"/>
  <c r="C822" s="1"/>
  <c r="D817"/>
  <c r="E812"/>
  <c r="G812"/>
  <c r="E789"/>
  <c r="G789"/>
  <c r="E786"/>
  <c r="G786"/>
  <c r="U780"/>
  <c r="U778"/>
  <c r="U777"/>
  <c r="E754"/>
  <c r="G754"/>
  <c r="U748"/>
  <c r="U746"/>
  <c r="U745"/>
  <c r="U814"/>
  <c r="E811"/>
  <c r="G811"/>
  <c r="U806"/>
  <c r="U805"/>
  <c r="U804"/>
  <c r="U803"/>
  <c r="U802"/>
  <c r="U801"/>
  <c r="U800"/>
  <c r="U799"/>
  <c r="U798"/>
  <c r="U797"/>
  <c r="E792"/>
  <c r="D792"/>
  <c r="G792"/>
  <c r="U787"/>
  <c r="E764"/>
  <c r="D764"/>
  <c r="G764"/>
  <c r="U755"/>
  <c r="E738"/>
  <c r="G738"/>
  <c r="D738"/>
  <c r="C859"/>
  <c r="U813"/>
  <c r="E810"/>
  <c r="G810"/>
  <c r="U788"/>
  <c r="U786"/>
  <c r="U785"/>
  <c r="E762"/>
  <c r="G762"/>
  <c r="U756"/>
  <c r="U754"/>
  <c r="U753"/>
  <c r="D930"/>
  <c r="D928"/>
  <c r="D926"/>
  <c r="C926" s="1"/>
  <c r="D924"/>
  <c r="D922"/>
  <c r="D920"/>
  <c r="D918"/>
  <c r="D916"/>
  <c r="D914"/>
  <c r="D912"/>
  <c r="D910"/>
  <c r="C910" s="1"/>
  <c r="D908"/>
  <c r="D906"/>
  <c r="D904"/>
  <c r="D902"/>
  <c r="D900"/>
  <c r="D898"/>
  <c r="D896"/>
  <c r="D894"/>
  <c r="C894" s="1"/>
  <c r="D892"/>
  <c r="D890"/>
  <c r="C890" s="1"/>
  <c r="D888"/>
  <c r="D886"/>
  <c r="D884"/>
  <c r="D882"/>
  <c r="C882" s="1"/>
  <c r="D880"/>
  <c r="D878"/>
  <c r="D876"/>
  <c r="D874"/>
  <c r="D872"/>
  <c r="G869"/>
  <c r="D864"/>
  <c r="G861"/>
  <c r="D856"/>
  <c r="G853"/>
  <c r="D848"/>
  <c r="G845"/>
  <c r="D840"/>
  <c r="G837"/>
  <c r="D832"/>
  <c r="G829"/>
  <c r="D824"/>
  <c r="G821"/>
  <c r="D816"/>
  <c r="E809"/>
  <c r="G809"/>
  <c r="D808"/>
  <c r="E793"/>
  <c r="G793"/>
  <c r="U789"/>
  <c r="E772"/>
  <c r="D772"/>
  <c r="G772"/>
  <c r="D770"/>
  <c r="U763"/>
  <c r="U737"/>
  <c r="U725"/>
  <c r="D730"/>
  <c r="D674"/>
  <c r="E674"/>
  <c r="G674"/>
  <c r="U671"/>
  <c r="D666"/>
  <c r="E666"/>
  <c r="G666"/>
  <c r="U663"/>
  <c r="D658"/>
  <c r="E658"/>
  <c r="G658"/>
  <c r="U655"/>
  <c r="D650"/>
  <c r="E650"/>
  <c r="G650"/>
  <c r="U647"/>
  <c r="U637"/>
  <c r="G794"/>
  <c r="G790"/>
  <c r="G784"/>
  <c r="G776"/>
  <c r="G768"/>
  <c r="G760"/>
  <c r="G752"/>
  <c r="G744"/>
  <c r="G736"/>
  <c r="G728"/>
  <c r="U672"/>
  <c r="U664"/>
  <c r="U656"/>
  <c r="U648"/>
  <c r="U629"/>
  <c r="U673"/>
  <c r="U665"/>
  <c r="U657"/>
  <c r="U649"/>
  <c r="U643"/>
  <c r="U631"/>
  <c r="G807"/>
  <c r="G803"/>
  <c r="G799"/>
  <c r="G795"/>
  <c r="G791"/>
  <c r="G782"/>
  <c r="C782" s="1"/>
  <c r="G774"/>
  <c r="G766"/>
  <c r="C766" s="1"/>
  <c r="G758"/>
  <c r="G750"/>
  <c r="G742"/>
  <c r="G734"/>
  <c r="G726"/>
  <c r="U639"/>
  <c r="U633"/>
  <c r="D678"/>
  <c r="E678"/>
  <c r="G678"/>
  <c r="U675"/>
  <c r="D670"/>
  <c r="E670"/>
  <c r="G670"/>
  <c r="U667"/>
  <c r="D662"/>
  <c r="E662"/>
  <c r="G662"/>
  <c r="U659"/>
  <c r="D654"/>
  <c r="E654"/>
  <c r="G654"/>
  <c r="U651"/>
  <c r="D646"/>
  <c r="E646"/>
  <c r="G646"/>
  <c r="U644"/>
  <c r="U635"/>
  <c r="G740"/>
  <c r="G732"/>
  <c r="U676"/>
  <c r="U668"/>
  <c r="U660"/>
  <c r="U652"/>
  <c r="U640"/>
  <c r="D740"/>
  <c r="D732"/>
  <c r="U677"/>
  <c r="U669"/>
  <c r="U661"/>
  <c r="U653"/>
  <c r="U645"/>
  <c r="U636"/>
  <c r="D783"/>
  <c r="D775"/>
  <c r="D767"/>
  <c r="D759"/>
  <c r="D751"/>
  <c r="D743"/>
  <c r="D735"/>
  <c r="G730"/>
  <c r="D727"/>
  <c r="U641"/>
  <c r="U595"/>
  <c r="U590"/>
  <c r="U576"/>
  <c r="U572"/>
  <c r="C647"/>
  <c r="U587"/>
  <c r="D584"/>
  <c r="G584"/>
  <c r="E584"/>
  <c r="U551"/>
  <c r="E676"/>
  <c r="E672"/>
  <c r="E668"/>
  <c r="E664"/>
  <c r="E660"/>
  <c r="E656"/>
  <c r="E652"/>
  <c r="E648"/>
  <c r="E644"/>
  <c r="C644" s="1"/>
  <c r="E640"/>
  <c r="E636"/>
  <c r="U582"/>
  <c r="U568"/>
  <c r="U563"/>
  <c r="U559"/>
  <c r="U555"/>
  <c r="U545"/>
  <c r="U537"/>
  <c r="G677"/>
  <c r="G673"/>
  <c r="G669"/>
  <c r="C669" s="1"/>
  <c r="G665"/>
  <c r="G661"/>
  <c r="G657"/>
  <c r="G653"/>
  <c r="C653" s="1"/>
  <c r="G649"/>
  <c r="G645"/>
  <c r="G641"/>
  <c r="C641" s="1"/>
  <c r="G637"/>
  <c r="C637" s="1"/>
  <c r="U591"/>
  <c r="U579"/>
  <c r="D576"/>
  <c r="G576"/>
  <c r="E576"/>
  <c r="U547"/>
  <c r="U588"/>
  <c r="U574"/>
  <c r="U553"/>
  <c r="U548"/>
  <c r="G642"/>
  <c r="G638"/>
  <c r="D634"/>
  <c r="D632"/>
  <c r="D630"/>
  <c r="C628"/>
  <c r="U571"/>
  <c r="D568"/>
  <c r="G568"/>
  <c r="E568"/>
  <c r="E642"/>
  <c r="E638"/>
  <c r="U634"/>
  <c r="U632"/>
  <c r="U630"/>
  <c r="U628"/>
  <c r="U593"/>
  <c r="D591"/>
  <c r="G591"/>
  <c r="E591"/>
  <c r="U584"/>
  <c r="U580"/>
  <c r="U566"/>
  <c r="U549"/>
  <c r="U541"/>
  <c r="D589"/>
  <c r="G589"/>
  <c r="D581"/>
  <c r="G581"/>
  <c r="D573"/>
  <c r="G573"/>
  <c r="D565"/>
  <c r="G565"/>
  <c r="D561"/>
  <c r="E561"/>
  <c r="D557"/>
  <c r="E557"/>
  <c r="U536"/>
  <c r="U482"/>
  <c r="D588"/>
  <c r="G588"/>
  <c r="D580"/>
  <c r="G580"/>
  <c r="D572"/>
  <c r="G572"/>
  <c r="U539"/>
  <c r="U538"/>
  <c r="G534"/>
  <c r="D534"/>
  <c r="E534"/>
  <c r="U531"/>
  <c r="U497"/>
  <c r="E620"/>
  <c r="E618"/>
  <c r="E616"/>
  <c r="E614"/>
  <c r="E612"/>
  <c r="C612" s="1"/>
  <c r="E610"/>
  <c r="E608"/>
  <c r="E606"/>
  <c r="E604"/>
  <c r="E602"/>
  <c r="E600"/>
  <c r="E598"/>
  <c r="E596"/>
  <c r="E594"/>
  <c r="D587"/>
  <c r="G587"/>
  <c r="D579"/>
  <c r="G579"/>
  <c r="D571"/>
  <c r="G571"/>
  <c r="E528"/>
  <c r="G528"/>
  <c r="D528"/>
  <c r="U498"/>
  <c r="U471"/>
  <c r="D592"/>
  <c r="G592"/>
  <c r="D586"/>
  <c r="G586"/>
  <c r="D578"/>
  <c r="G578"/>
  <c r="D570"/>
  <c r="G570"/>
  <c r="U532"/>
  <c r="U494"/>
  <c r="D585"/>
  <c r="G585"/>
  <c r="D577"/>
  <c r="G577"/>
  <c r="D569"/>
  <c r="G569"/>
  <c r="U527"/>
  <c r="U506"/>
  <c r="U490"/>
  <c r="E621"/>
  <c r="C621" s="1"/>
  <c r="E619"/>
  <c r="E617"/>
  <c r="E615"/>
  <c r="E613"/>
  <c r="C613" s="1"/>
  <c r="E611"/>
  <c r="E609"/>
  <c r="E607"/>
  <c r="E605"/>
  <c r="E603"/>
  <c r="E601"/>
  <c r="E599"/>
  <c r="E597"/>
  <c r="E595"/>
  <c r="E593"/>
  <c r="D583"/>
  <c r="G583"/>
  <c r="D575"/>
  <c r="G575"/>
  <c r="D567"/>
  <c r="G567"/>
  <c r="U486"/>
  <c r="D590"/>
  <c r="G590"/>
  <c r="D582"/>
  <c r="G582"/>
  <c r="D574"/>
  <c r="G574"/>
  <c r="D566"/>
  <c r="G566"/>
  <c r="U543"/>
  <c r="U535"/>
  <c r="U529"/>
  <c r="U514"/>
  <c r="U496"/>
  <c r="U481"/>
  <c r="D533"/>
  <c r="E526"/>
  <c r="G526"/>
  <c r="D516"/>
  <c r="E516"/>
  <c r="D508"/>
  <c r="E508"/>
  <c r="U485"/>
  <c r="E451"/>
  <c r="D451"/>
  <c r="G451"/>
  <c r="E535"/>
  <c r="U533"/>
  <c r="E525"/>
  <c r="G525"/>
  <c r="E524"/>
  <c r="G524"/>
  <c r="E523"/>
  <c r="G523"/>
  <c r="E522"/>
  <c r="G522"/>
  <c r="E521"/>
  <c r="G521"/>
  <c r="E520"/>
  <c r="G520"/>
  <c r="E519"/>
  <c r="G519"/>
  <c r="E518"/>
  <c r="G518"/>
  <c r="E517"/>
  <c r="G517"/>
  <c r="D509"/>
  <c r="G509"/>
  <c r="U488"/>
  <c r="U487"/>
  <c r="U457"/>
  <c r="E553"/>
  <c r="E551"/>
  <c r="E549"/>
  <c r="E547"/>
  <c r="E545"/>
  <c r="E543"/>
  <c r="C543" s="1"/>
  <c r="E541"/>
  <c r="E539"/>
  <c r="C539" s="1"/>
  <c r="E537"/>
  <c r="D535"/>
  <c r="E532"/>
  <c r="G532"/>
  <c r="U510"/>
  <c r="U489"/>
  <c r="U475"/>
  <c r="U467"/>
  <c r="U460"/>
  <c r="E531"/>
  <c r="G531"/>
  <c r="U516"/>
  <c r="U509"/>
  <c r="U508"/>
  <c r="U492"/>
  <c r="U491"/>
  <c r="U478"/>
  <c r="U477"/>
  <c r="U469"/>
  <c r="E530"/>
  <c r="G530"/>
  <c r="D512"/>
  <c r="E512"/>
  <c r="U493"/>
  <c r="E456"/>
  <c r="D456"/>
  <c r="G456"/>
  <c r="E529"/>
  <c r="G529"/>
  <c r="D513"/>
  <c r="G513"/>
  <c r="D505"/>
  <c r="G505"/>
  <c r="U495"/>
  <c r="U479"/>
  <c r="E527"/>
  <c r="G527"/>
  <c r="U513"/>
  <c r="U512"/>
  <c r="U505"/>
  <c r="U504"/>
  <c r="U503"/>
  <c r="U502"/>
  <c r="U501"/>
  <c r="U500"/>
  <c r="U499"/>
  <c r="U484"/>
  <c r="U483"/>
  <c r="U473"/>
  <c r="E447"/>
  <c r="D447"/>
  <c r="G447"/>
  <c r="D503"/>
  <c r="G503"/>
  <c r="D501"/>
  <c r="G501"/>
  <c r="D499"/>
  <c r="G499"/>
  <c r="D497"/>
  <c r="G497"/>
  <c r="D495"/>
  <c r="G495"/>
  <c r="D493"/>
  <c r="G493"/>
  <c r="D491"/>
  <c r="G491"/>
  <c r="D489"/>
  <c r="G489"/>
  <c r="D487"/>
  <c r="G487"/>
  <c r="D485"/>
  <c r="G485"/>
  <c r="D483"/>
  <c r="G483"/>
  <c r="E479"/>
  <c r="G479"/>
  <c r="E475"/>
  <c r="G475"/>
  <c r="E471"/>
  <c r="G471"/>
  <c r="E467"/>
  <c r="G467"/>
  <c r="E455"/>
  <c r="D455"/>
  <c r="E446"/>
  <c r="G446"/>
  <c r="G445"/>
  <c r="E441"/>
  <c r="D441"/>
  <c r="E440"/>
  <c r="D440"/>
  <c r="G440"/>
  <c r="E437"/>
  <c r="G437"/>
  <c r="U430"/>
  <c r="E463"/>
  <c r="D463"/>
  <c r="E454"/>
  <c r="G454"/>
  <c r="G453"/>
  <c r="C453" s="1"/>
  <c r="D445"/>
  <c r="E439"/>
  <c r="D439"/>
  <c r="U404"/>
  <c r="E462"/>
  <c r="G462"/>
  <c r="U447"/>
  <c r="D461"/>
  <c r="U455"/>
  <c r="E449"/>
  <c r="D449"/>
  <c r="U438"/>
  <c r="U437"/>
  <c r="D504"/>
  <c r="G504"/>
  <c r="D502"/>
  <c r="G502"/>
  <c r="D500"/>
  <c r="G500"/>
  <c r="D498"/>
  <c r="G498"/>
  <c r="D496"/>
  <c r="G496"/>
  <c r="D494"/>
  <c r="G494"/>
  <c r="D492"/>
  <c r="G492"/>
  <c r="D490"/>
  <c r="G490"/>
  <c r="D488"/>
  <c r="G488"/>
  <c r="D486"/>
  <c r="G486"/>
  <c r="D484"/>
  <c r="G484"/>
  <c r="E481"/>
  <c r="G481"/>
  <c r="E477"/>
  <c r="G477"/>
  <c r="E473"/>
  <c r="G473"/>
  <c r="E469"/>
  <c r="G469"/>
  <c r="U463"/>
  <c r="E457"/>
  <c r="D457"/>
  <c r="U445"/>
  <c r="U439"/>
  <c r="E465"/>
  <c r="D465"/>
  <c r="U453"/>
  <c r="E432"/>
  <c r="D432"/>
  <c r="G432"/>
  <c r="E429"/>
  <c r="G429"/>
  <c r="E424"/>
  <c r="D424"/>
  <c r="G424"/>
  <c r="G514"/>
  <c r="G510"/>
  <c r="G506"/>
  <c r="E503"/>
  <c r="E501"/>
  <c r="E499"/>
  <c r="E497"/>
  <c r="E495"/>
  <c r="E493"/>
  <c r="E491"/>
  <c r="E489"/>
  <c r="E487"/>
  <c r="E485"/>
  <c r="E483"/>
  <c r="G464"/>
  <c r="U461"/>
  <c r="G459"/>
  <c r="U412"/>
  <c r="D431"/>
  <c r="C431" s="1"/>
  <c r="E96"/>
  <c r="G96"/>
  <c r="D96"/>
  <c r="U409"/>
  <c r="U399"/>
  <c r="G438"/>
  <c r="D433"/>
  <c r="G430"/>
  <c r="C430" s="1"/>
  <c r="D425"/>
  <c r="U395"/>
  <c r="U383"/>
  <c r="D280"/>
  <c r="E280"/>
  <c r="G280"/>
  <c r="U391"/>
  <c r="D443"/>
  <c r="C443" s="1"/>
  <c r="D435"/>
  <c r="D427"/>
  <c r="U406"/>
  <c r="U405"/>
  <c r="U411"/>
  <c r="U402"/>
  <c r="U401"/>
  <c r="U351"/>
  <c r="U340"/>
  <c r="E423"/>
  <c r="E419"/>
  <c r="E415"/>
  <c r="C415" s="1"/>
  <c r="E411"/>
  <c r="C387"/>
  <c r="U339"/>
  <c r="U318"/>
  <c r="U358"/>
  <c r="U350"/>
  <c r="U345"/>
  <c r="U324"/>
  <c r="U344"/>
  <c r="U323"/>
  <c r="U296"/>
  <c r="U273"/>
  <c r="U343"/>
  <c r="U337"/>
  <c r="U332"/>
  <c r="U331"/>
  <c r="U312"/>
  <c r="E421"/>
  <c r="E417"/>
  <c r="E413"/>
  <c r="U336"/>
  <c r="U330"/>
  <c r="U322"/>
  <c r="U321"/>
  <c r="D255"/>
  <c r="E255"/>
  <c r="G255"/>
  <c r="U356"/>
  <c r="U348"/>
  <c r="U335"/>
  <c r="U287"/>
  <c r="C385"/>
  <c r="U347"/>
  <c r="U341"/>
  <c r="U328"/>
  <c r="U327"/>
  <c r="U326"/>
  <c r="U304"/>
  <c r="U278"/>
  <c r="U283"/>
  <c r="D276"/>
  <c r="E276"/>
  <c r="G276"/>
  <c r="U274"/>
  <c r="D263"/>
  <c r="E263"/>
  <c r="G263"/>
  <c r="U252"/>
  <c r="D241"/>
  <c r="E241"/>
  <c r="G241"/>
  <c r="U218"/>
  <c r="U355"/>
  <c r="U279"/>
  <c r="D272"/>
  <c r="E272"/>
  <c r="G272"/>
  <c r="U270"/>
  <c r="U183"/>
  <c r="U275"/>
  <c r="D249"/>
  <c r="E249"/>
  <c r="G249"/>
  <c r="U220"/>
  <c r="U289"/>
  <c r="U271"/>
  <c r="U261"/>
  <c r="G199"/>
  <c r="D199"/>
  <c r="E199"/>
  <c r="U193"/>
  <c r="D292"/>
  <c r="E292"/>
  <c r="G292"/>
  <c r="U290"/>
  <c r="U285"/>
  <c r="U236"/>
  <c r="U204"/>
  <c r="D288"/>
  <c r="E288"/>
  <c r="G288"/>
  <c r="U286"/>
  <c r="U281"/>
  <c r="U291"/>
  <c r="D284"/>
  <c r="E284"/>
  <c r="G284"/>
  <c r="U282"/>
  <c r="U277"/>
  <c r="U244"/>
  <c r="D233"/>
  <c r="E233"/>
  <c r="G233"/>
  <c r="U215"/>
  <c r="D293"/>
  <c r="G290"/>
  <c r="D289"/>
  <c r="G286"/>
  <c r="D285"/>
  <c r="C285" s="1"/>
  <c r="G282"/>
  <c r="D281"/>
  <c r="G278"/>
  <c r="D277"/>
  <c r="G274"/>
  <c r="D273"/>
  <c r="G270"/>
  <c r="E265"/>
  <c r="C265" s="1"/>
  <c r="E257"/>
  <c r="U251"/>
  <c r="D248"/>
  <c r="E248"/>
  <c r="U243"/>
  <c r="D240"/>
  <c r="E240"/>
  <c r="U235"/>
  <c r="D232"/>
  <c r="E232"/>
  <c r="U219"/>
  <c r="U216"/>
  <c r="G211"/>
  <c r="D211"/>
  <c r="E211"/>
  <c r="U205"/>
  <c r="U184"/>
  <c r="U136"/>
  <c r="U134"/>
  <c r="C267"/>
  <c r="U250"/>
  <c r="D247"/>
  <c r="E247"/>
  <c r="U242"/>
  <c r="D239"/>
  <c r="E239"/>
  <c r="U234"/>
  <c r="D231"/>
  <c r="E231"/>
  <c r="G223"/>
  <c r="D223"/>
  <c r="E223"/>
  <c r="U221"/>
  <c r="U196"/>
  <c r="G191"/>
  <c r="D191"/>
  <c r="E191"/>
  <c r="U185"/>
  <c r="G291"/>
  <c r="G287"/>
  <c r="G283"/>
  <c r="G279"/>
  <c r="G275"/>
  <c r="G271"/>
  <c r="G268"/>
  <c r="E259"/>
  <c r="U249"/>
  <c r="D246"/>
  <c r="E246"/>
  <c r="U241"/>
  <c r="D238"/>
  <c r="E238"/>
  <c r="U233"/>
  <c r="U208"/>
  <c r="G203"/>
  <c r="D203"/>
  <c r="E203"/>
  <c r="U197"/>
  <c r="U143"/>
  <c r="E291"/>
  <c r="E287"/>
  <c r="E283"/>
  <c r="E279"/>
  <c r="E275"/>
  <c r="E271"/>
  <c r="E268"/>
  <c r="G261"/>
  <c r="D253"/>
  <c r="E253"/>
  <c r="U248"/>
  <c r="D245"/>
  <c r="E245"/>
  <c r="U240"/>
  <c r="D237"/>
  <c r="E237"/>
  <c r="U232"/>
  <c r="U222"/>
  <c r="G215"/>
  <c r="D215"/>
  <c r="E215"/>
  <c r="U209"/>
  <c r="U188"/>
  <c r="G183"/>
  <c r="D183"/>
  <c r="E183"/>
  <c r="G266"/>
  <c r="E261"/>
  <c r="G258"/>
  <c r="C258" s="1"/>
  <c r="D252"/>
  <c r="E252"/>
  <c r="U247"/>
  <c r="D244"/>
  <c r="E244"/>
  <c r="U239"/>
  <c r="D236"/>
  <c r="E236"/>
  <c r="U231"/>
  <c r="G229"/>
  <c r="D229"/>
  <c r="G227"/>
  <c r="D227"/>
  <c r="G225"/>
  <c r="D225"/>
  <c r="U200"/>
  <c r="G195"/>
  <c r="D195"/>
  <c r="E195"/>
  <c r="U189"/>
  <c r="D251"/>
  <c r="E251"/>
  <c r="U246"/>
  <c r="D243"/>
  <c r="E243"/>
  <c r="U238"/>
  <c r="D235"/>
  <c r="E235"/>
  <c r="U230"/>
  <c r="U212"/>
  <c r="G207"/>
  <c r="D207"/>
  <c r="E207"/>
  <c r="U201"/>
  <c r="U253"/>
  <c r="D250"/>
  <c r="E250"/>
  <c r="U245"/>
  <c r="D242"/>
  <c r="E242"/>
  <c r="U237"/>
  <c r="D234"/>
  <c r="E234"/>
  <c r="U228"/>
  <c r="U226"/>
  <c r="U224"/>
  <c r="U213"/>
  <c r="U192"/>
  <c r="G187"/>
  <c r="D187"/>
  <c r="E187"/>
  <c r="U181"/>
  <c r="G220"/>
  <c r="D220"/>
  <c r="U132"/>
  <c r="U131"/>
  <c r="G217"/>
  <c r="D217"/>
  <c r="G214"/>
  <c r="D214"/>
  <c r="G210"/>
  <c r="D210"/>
  <c r="G206"/>
  <c r="D206"/>
  <c r="G202"/>
  <c r="D202"/>
  <c r="G198"/>
  <c r="D198"/>
  <c r="G194"/>
  <c r="D194"/>
  <c r="G190"/>
  <c r="D190"/>
  <c r="G186"/>
  <c r="D186"/>
  <c r="G182"/>
  <c r="D182"/>
  <c r="U155"/>
  <c r="U146"/>
  <c r="E230"/>
  <c r="G222"/>
  <c r="D222"/>
  <c r="U154"/>
  <c r="U150"/>
  <c r="U126"/>
  <c r="E101"/>
  <c r="D101"/>
  <c r="G101"/>
  <c r="G219"/>
  <c r="D219"/>
  <c r="G213"/>
  <c r="D213"/>
  <c r="G209"/>
  <c r="D209"/>
  <c r="G205"/>
  <c r="D205"/>
  <c r="G201"/>
  <c r="D201"/>
  <c r="G197"/>
  <c r="D197"/>
  <c r="G193"/>
  <c r="D193"/>
  <c r="G189"/>
  <c r="D189"/>
  <c r="G185"/>
  <c r="D185"/>
  <c r="G181"/>
  <c r="D181"/>
  <c r="U140"/>
  <c r="U139"/>
  <c r="G224"/>
  <c r="D224"/>
  <c r="G216"/>
  <c r="D216"/>
  <c r="G228"/>
  <c r="D228"/>
  <c r="G226"/>
  <c r="D226"/>
  <c r="G221"/>
  <c r="D221"/>
  <c r="G212"/>
  <c r="D212"/>
  <c r="G208"/>
  <c r="D208"/>
  <c r="G204"/>
  <c r="D204"/>
  <c r="G200"/>
  <c r="D200"/>
  <c r="G196"/>
  <c r="D196"/>
  <c r="G192"/>
  <c r="D192"/>
  <c r="G188"/>
  <c r="D188"/>
  <c r="G184"/>
  <c r="D184"/>
  <c r="E109"/>
  <c r="D109"/>
  <c r="G109"/>
  <c r="E220"/>
  <c r="G218"/>
  <c r="D218"/>
  <c r="D180"/>
  <c r="D179"/>
  <c r="C179" s="1"/>
  <c r="D178"/>
  <c r="D177"/>
  <c r="D176"/>
  <c r="D175"/>
  <c r="D174"/>
  <c r="C174" s="1"/>
  <c r="D173"/>
  <c r="D172"/>
  <c r="D171"/>
  <c r="D170"/>
  <c r="D169"/>
  <c r="D168"/>
  <c r="C168" s="1"/>
  <c r="D167"/>
  <c r="D166"/>
  <c r="D165"/>
  <c r="D164"/>
  <c r="D163"/>
  <c r="D162"/>
  <c r="D161"/>
  <c r="D160"/>
  <c r="C160" s="1"/>
  <c r="D159"/>
  <c r="D158"/>
  <c r="C128"/>
  <c r="U94"/>
  <c r="E117"/>
  <c r="D117"/>
  <c r="G117"/>
  <c r="U108"/>
  <c r="U100"/>
  <c r="E119"/>
  <c r="G119"/>
  <c r="E118"/>
  <c r="G118"/>
  <c r="E115"/>
  <c r="G115"/>
  <c r="U111"/>
  <c r="U109"/>
  <c r="U107"/>
  <c r="U106"/>
  <c r="U101"/>
  <c r="U98"/>
  <c r="U74"/>
  <c r="U153"/>
  <c r="U149"/>
  <c r="U145"/>
  <c r="U142"/>
  <c r="U102"/>
  <c r="U119"/>
  <c r="U118"/>
  <c r="U117"/>
  <c r="U116"/>
  <c r="U115"/>
  <c r="U86"/>
  <c r="G120"/>
  <c r="C120" s="1"/>
  <c r="G116"/>
  <c r="G113"/>
  <c r="D110"/>
  <c r="G105"/>
  <c r="D102"/>
  <c r="G97"/>
  <c r="U58"/>
  <c r="C91"/>
  <c r="U70"/>
  <c r="G111"/>
  <c r="G103"/>
  <c r="E95"/>
  <c r="G95"/>
  <c r="D111"/>
  <c r="D103"/>
  <c r="U91"/>
  <c r="U80"/>
  <c r="U66"/>
  <c r="U46"/>
  <c r="D114"/>
  <c r="D106"/>
  <c r="D98"/>
  <c r="C98" s="1"/>
  <c r="E94"/>
  <c r="G94"/>
  <c r="U79"/>
  <c r="U30"/>
  <c r="E93"/>
  <c r="G93"/>
  <c r="U87"/>
  <c r="U83"/>
  <c r="U50"/>
  <c r="G107"/>
  <c r="G99"/>
  <c r="U90"/>
  <c r="D35"/>
  <c r="E35"/>
  <c r="G35"/>
  <c r="U47"/>
  <c r="U43"/>
  <c r="U40"/>
  <c r="U37"/>
  <c r="U17"/>
  <c r="U13"/>
  <c r="U9"/>
  <c r="D39"/>
  <c r="E39"/>
  <c r="G39"/>
  <c r="U34"/>
  <c r="U28"/>
  <c r="U27"/>
  <c r="D25"/>
  <c r="E25"/>
  <c r="G25"/>
  <c r="U44"/>
  <c r="U41"/>
  <c r="U31"/>
  <c r="U23"/>
  <c r="D43"/>
  <c r="E43"/>
  <c r="G43"/>
  <c r="U38"/>
  <c r="U20"/>
  <c r="U19"/>
  <c r="D17"/>
  <c r="E17"/>
  <c r="G17"/>
  <c r="U7"/>
  <c r="U45"/>
  <c r="U35"/>
  <c r="U32"/>
  <c r="U29"/>
  <c r="U15"/>
  <c r="U42"/>
  <c r="D31"/>
  <c r="E31"/>
  <c r="G31"/>
  <c r="U12"/>
  <c r="U11"/>
  <c r="U8"/>
  <c r="C77"/>
  <c r="U39"/>
  <c r="U36"/>
  <c r="U33"/>
  <c r="U25"/>
  <c r="U21"/>
  <c r="U5"/>
  <c r="D24"/>
  <c r="E24"/>
  <c r="D16"/>
  <c r="E16"/>
  <c r="D5"/>
  <c r="E5"/>
  <c r="G5"/>
  <c r="D46"/>
  <c r="E46"/>
  <c r="D42"/>
  <c r="E42"/>
  <c r="D38"/>
  <c r="E38"/>
  <c r="D34"/>
  <c r="E34"/>
  <c r="D30"/>
  <c r="E30"/>
  <c r="U26"/>
  <c r="D23"/>
  <c r="E23"/>
  <c r="U18"/>
  <c r="D15"/>
  <c r="E15"/>
  <c r="U10"/>
  <c r="D6"/>
  <c r="E6"/>
  <c r="G6"/>
  <c r="D22"/>
  <c r="E22"/>
  <c r="D14"/>
  <c r="E14"/>
  <c r="D7"/>
  <c r="E7"/>
  <c r="G7"/>
  <c r="D45"/>
  <c r="E45"/>
  <c r="D41"/>
  <c r="E41"/>
  <c r="D37"/>
  <c r="E37"/>
  <c r="D33"/>
  <c r="E33"/>
  <c r="D29"/>
  <c r="E29"/>
  <c r="U24"/>
  <c r="D21"/>
  <c r="E21"/>
  <c r="U16"/>
  <c r="D13"/>
  <c r="E13"/>
  <c r="D8"/>
  <c r="E8"/>
  <c r="G8"/>
  <c r="U4"/>
  <c r="D28"/>
  <c r="E28"/>
  <c r="D20"/>
  <c r="E20"/>
  <c r="D12"/>
  <c r="E12"/>
  <c r="D9"/>
  <c r="E9"/>
  <c r="G9"/>
  <c r="D44"/>
  <c r="E44"/>
  <c r="D40"/>
  <c r="E40"/>
  <c r="D36"/>
  <c r="E36"/>
  <c r="D32"/>
  <c r="E32"/>
  <c r="D27"/>
  <c r="E27"/>
  <c r="U22"/>
  <c r="D19"/>
  <c r="E19"/>
  <c r="U14"/>
  <c r="D11"/>
  <c r="E11"/>
  <c r="D10"/>
  <c r="E10"/>
  <c r="G10"/>
  <c r="U6"/>
  <c r="D26"/>
  <c r="E26"/>
  <c r="D18"/>
  <c r="E18"/>
  <c r="G4"/>
  <c r="E4"/>
  <c r="O4" i="1"/>
  <c r="S4" s="1"/>
  <c r="R4" s="1"/>
  <c r="W4" s="1"/>
  <c r="B11" i="22"/>
  <c r="B10"/>
  <c r="B9"/>
  <c r="B8"/>
  <c r="B7"/>
  <c r="B6"/>
  <c r="B3" i="7"/>
  <c r="D3" s="1"/>
  <c r="H3"/>
  <c r="I3"/>
  <c r="J3"/>
  <c r="K3" s="1"/>
  <c r="U3"/>
  <c r="B3" i="14"/>
  <c r="D3" s="1"/>
  <c r="I3"/>
  <c r="J3"/>
  <c r="K3"/>
  <c r="P3" s="1"/>
  <c r="X3"/>
  <c r="P3" i="1"/>
  <c r="C159" i="14" l="1"/>
  <c r="AA159" s="1"/>
  <c r="C171"/>
  <c r="C417"/>
  <c r="C736"/>
  <c r="C768"/>
  <c r="T769" s="1"/>
  <c r="C816"/>
  <c r="C848"/>
  <c r="C876"/>
  <c r="C892"/>
  <c r="AA892" s="1"/>
  <c r="C908"/>
  <c r="C924"/>
  <c r="C838"/>
  <c r="C828"/>
  <c r="V827" s="1"/>
  <c r="Y827" s="1"/>
  <c r="C844"/>
  <c r="C899"/>
  <c r="C915"/>
  <c r="C923"/>
  <c r="AA923" s="1"/>
  <c r="C931"/>
  <c r="C965"/>
  <c r="C996"/>
  <c r="C1055"/>
  <c r="AA1055" s="1"/>
  <c r="C1157"/>
  <c r="C1197"/>
  <c r="C1221"/>
  <c r="C1229"/>
  <c r="V1228" s="1"/>
  <c r="Y1228" s="1"/>
  <c r="C1396"/>
  <c r="C1498"/>
  <c r="C1750"/>
  <c r="C135"/>
  <c r="AA135" s="1"/>
  <c r="C452"/>
  <c r="AA452" s="1"/>
  <c r="C2502"/>
  <c r="AA2502" s="1"/>
  <c r="C2457"/>
  <c r="AA2457" s="1"/>
  <c r="C256"/>
  <c r="C1634"/>
  <c r="C2400"/>
  <c r="C1240"/>
  <c r="C2490"/>
  <c r="AA2490" s="1"/>
  <c r="C852"/>
  <c r="AA852" s="1"/>
  <c r="C2468"/>
  <c r="AA2468" s="1"/>
  <c r="C1447"/>
  <c r="AA1447" s="1"/>
  <c r="C1765"/>
  <c r="AA1765" s="1"/>
  <c r="C1319"/>
  <c r="AA1319" s="1"/>
  <c r="C102"/>
  <c r="C116"/>
  <c r="C274"/>
  <c r="T274" s="1"/>
  <c r="C290"/>
  <c r="C549"/>
  <c r="C593"/>
  <c r="C601"/>
  <c r="T601" s="1"/>
  <c r="C609"/>
  <c r="C600"/>
  <c r="C803"/>
  <c r="C752"/>
  <c r="AA752" s="1"/>
  <c r="C872"/>
  <c r="C409"/>
  <c r="C372"/>
  <c r="C381"/>
  <c r="C956"/>
  <c r="C695"/>
  <c r="AA695" s="1"/>
  <c r="C1257"/>
  <c r="AA1257" s="1"/>
  <c r="C1289"/>
  <c r="AA1289" s="1"/>
  <c r="C1539"/>
  <c r="C1252"/>
  <c r="C2449"/>
  <c r="AA2449" s="1"/>
  <c r="C818"/>
  <c r="AA818" s="1"/>
  <c r="C507"/>
  <c r="AA507" s="1"/>
  <c r="C538"/>
  <c r="AA538" s="1"/>
  <c r="C655"/>
  <c r="C1646"/>
  <c r="AA1646" s="1"/>
  <c r="C99"/>
  <c r="V99" s="1"/>
  <c r="Y99" s="1"/>
  <c r="C161"/>
  <c r="V160" s="1"/>
  <c r="Y160" s="1"/>
  <c r="C173"/>
  <c r="C273"/>
  <c r="V273" s="1"/>
  <c r="Y273" s="1"/>
  <c r="C289"/>
  <c r="V289" s="1"/>
  <c r="Y289" s="1"/>
  <c r="C421"/>
  <c r="C607"/>
  <c r="C1144"/>
  <c r="T1145" s="1"/>
  <c r="C2432"/>
  <c r="AA2432" s="1"/>
  <c r="C158"/>
  <c r="AA158" s="1"/>
  <c r="C1788"/>
  <c r="AA1788" s="1"/>
  <c r="C419"/>
  <c r="C433"/>
  <c r="T434" s="1"/>
  <c r="C620"/>
  <c r="T621" s="1"/>
  <c r="C742"/>
  <c r="C878"/>
  <c r="T878" s="1"/>
  <c r="C902"/>
  <c r="C918"/>
  <c r="C1770"/>
  <c r="C1718"/>
  <c r="C2420"/>
  <c r="AA2420" s="1"/>
  <c r="C2436"/>
  <c r="AA2436" s="1"/>
  <c r="C2444"/>
  <c r="AA2444" s="1"/>
  <c r="C65"/>
  <c r="AA65" s="1"/>
  <c r="C1292"/>
  <c r="AA1292" s="1"/>
  <c r="C1382"/>
  <c r="C1843"/>
  <c r="AA1843" s="1"/>
  <c r="C1952"/>
  <c r="AA1952" s="1"/>
  <c r="C2443"/>
  <c r="V2443" s="1"/>
  <c r="Y2443" s="1"/>
  <c r="C1327"/>
  <c r="AA1327" s="1"/>
  <c r="C552"/>
  <c r="AA552" s="1"/>
  <c r="C402"/>
  <c r="V402" s="1"/>
  <c r="Y402" s="1"/>
  <c r="C2482"/>
  <c r="AA2482" s="1"/>
  <c r="C1317"/>
  <c r="AA1317" s="1"/>
  <c r="C1586"/>
  <c r="AA1586" s="1"/>
  <c r="C266"/>
  <c r="T267" s="1"/>
  <c r="C634"/>
  <c r="AA634" s="1"/>
  <c r="C176"/>
  <c r="AA176" s="1"/>
  <c r="C278"/>
  <c r="C435"/>
  <c r="T435" s="1"/>
  <c r="C602"/>
  <c r="AA602" s="1"/>
  <c r="C661"/>
  <c r="AA661" s="1"/>
  <c r="C677"/>
  <c r="C636"/>
  <c r="V636" s="1"/>
  <c r="Y636" s="1"/>
  <c r="C726"/>
  <c r="T726" s="1"/>
  <c r="C807"/>
  <c r="AA807" s="1"/>
  <c r="C760"/>
  <c r="C790"/>
  <c r="AA790" s="1"/>
  <c r="C820"/>
  <c r="T820" s="1"/>
  <c r="C855"/>
  <c r="C1021"/>
  <c r="C1061"/>
  <c r="AA1061" s="1"/>
  <c r="C1177"/>
  <c r="C1209"/>
  <c r="V1209" s="1"/>
  <c r="Y1209" s="1"/>
  <c r="C1490"/>
  <c r="C1551"/>
  <c r="AA1551" s="1"/>
  <c r="C1783"/>
  <c r="AA1783" s="1"/>
  <c r="C1799"/>
  <c r="AA1799" s="1"/>
  <c r="C703"/>
  <c r="AA703" s="1"/>
  <c r="C1523"/>
  <c r="AA1523" s="1"/>
  <c r="C1562"/>
  <c r="AA1562" s="1"/>
  <c r="C373"/>
  <c r="AA373" s="1"/>
  <c r="C725"/>
  <c r="AA725" s="1"/>
  <c r="C2488"/>
  <c r="AA2488" s="1"/>
  <c r="C694"/>
  <c r="AA694" s="1"/>
  <c r="C1307"/>
  <c r="AA1307" s="1"/>
  <c r="C1238"/>
  <c r="AA1238" s="1"/>
  <c r="C1951"/>
  <c r="AA1951" s="1"/>
  <c r="C1931"/>
  <c r="AA1931" s="1"/>
  <c r="C107"/>
  <c r="AA107" s="1"/>
  <c r="C113"/>
  <c r="C461"/>
  <c r="AA461" s="1"/>
  <c r="C533"/>
  <c r="AA533" s="1"/>
  <c r="C608"/>
  <c r="T609" s="1"/>
  <c r="C630"/>
  <c r="C648"/>
  <c r="AA648" s="1"/>
  <c r="C664"/>
  <c r="T664" s="1"/>
  <c r="C784"/>
  <c r="C893"/>
  <c r="C984"/>
  <c r="AA984" s="1"/>
  <c r="C1191"/>
  <c r="T1191" s="1"/>
  <c r="C1215"/>
  <c r="AA1215" s="1"/>
  <c r="C1241"/>
  <c r="C1486"/>
  <c r="V1486" s="1"/>
  <c r="Y1486" s="1"/>
  <c r="C1547"/>
  <c r="AA1547" s="1"/>
  <c r="C1742"/>
  <c r="V1741" s="1"/>
  <c r="Y1741" s="1"/>
  <c r="C388"/>
  <c r="C396"/>
  <c r="AA396" s="1"/>
  <c r="C426"/>
  <c r="AA426" s="1"/>
  <c r="C264"/>
  <c r="T265" s="1"/>
  <c r="C939"/>
  <c r="AA939" s="1"/>
  <c r="C1032"/>
  <c r="AA1032" s="1"/>
  <c r="C1151"/>
  <c r="AA1151" s="1"/>
  <c r="C936"/>
  <c r="T937" s="1"/>
  <c r="C1559"/>
  <c r="C1433"/>
  <c r="AA1433" s="1"/>
  <c r="C1527"/>
  <c r="AA1527" s="1"/>
  <c r="C1713"/>
  <c r="C1200"/>
  <c r="C1267"/>
  <c r="AA1267" s="1"/>
  <c r="C2492"/>
  <c r="AA2492" s="1"/>
  <c r="C967"/>
  <c r="AA967" s="1"/>
  <c r="C66"/>
  <c r="C1264"/>
  <c r="C1182"/>
  <c r="T1182" s="1"/>
  <c r="C1642"/>
  <c r="AA1642" s="1"/>
  <c r="C1242"/>
  <c r="AA1242" s="1"/>
  <c r="C2412"/>
  <c r="AA2412" s="1"/>
  <c r="C2474"/>
  <c r="AA2474" s="1"/>
  <c r="C134"/>
  <c r="AA134" s="1"/>
  <c r="C733"/>
  <c r="AA733" s="1"/>
  <c r="C1249"/>
  <c r="V1248" s="1"/>
  <c r="Y1248" s="1"/>
  <c r="C365"/>
  <c r="AA365" s="1"/>
  <c r="C407"/>
  <c r="AA407" s="1"/>
  <c r="C1859"/>
  <c r="AA1859" s="1"/>
  <c r="C2469"/>
  <c r="V2468" s="1"/>
  <c r="Y2468" s="1"/>
  <c r="C757"/>
  <c r="AA757" s="1"/>
  <c r="C886"/>
  <c r="AA886" s="1"/>
  <c r="C110"/>
  <c r="C162"/>
  <c r="AA162" s="1"/>
  <c r="C166"/>
  <c r="C178"/>
  <c r="AA178" s="1"/>
  <c r="C427"/>
  <c r="C599"/>
  <c r="T600" s="1"/>
  <c r="C615"/>
  <c r="AA615" s="1"/>
  <c r="C656"/>
  <c r="V655" s="1"/>
  <c r="Y655" s="1"/>
  <c r="C672"/>
  <c r="C751"/>
  <c r="T752" s="1"/>
  <c r="C795"/>
  <c r="AA795" s="1"/>
  <c r="C832"/>
  <c r="T832" s="1"/>
  <c r="C864"/>
  <c r="C884"/>
  <c r="AA884" s="1"/>
  <c r="C900"/>
  <c r="V899" s="1"/>
  <c r="Y899" s="1"/>
  <c r="C916"/>
  <c r="T916" s="1"/>
  <c r="C889"/>
  <c r="C905"/>
  <c r="AA905" s="1"/>
  <c r="C921"/>
  <c r="AA921" s="1"/>
  <c r="C1005"/>
  <c r="C972"/>
  <c r="C1053"/>
  <c r="C1201"/>
  <c r="T1201" s="1"/>
  <c r="C1424"/>
  <c r="AA1424" s="1"/>
  <c r="C1795"/>
  <c r="C2430"/>
  <c r="C383"/>
  <c r="AA383" s="1"/>
  <c r="C1040"/>
  <c r="AA1040" s="1"/>
  <c r="C1236"/>
  <c r="C1515"/>
  <c r="AA1515" s="1"/>
  <c r="C1531"/>
  <c r="AA1531" s="1"/>
  <c r="C1797"/>
  <c r="AA1797" s="1"/>
  <c r="C631"/>
  <c r="C1198"/>
  <c r="V1197" s="1"/>
  <c r="Y1197" s="1"/>
  <c r="C1184"/>
  <c r="AA1184" s="1"/>
  <c r="C1821"/>
  <c r="AA1821" s="1"/>
  <c r="C826"/>
  <c r="AA826" s="1"/>
  <c r="C1923"/>
  <c r="AA1923" s="1"/>
  <c r="C1867"/>
  <c r="AA1867" s="1"/>
  <c r="C165"/>
  <c r="AA165" s="1"/>
  <c r="C177"/>
  <c r="C506"/>
  <c r="V506" s="1"/>
  <c r="Y506" s="1"/>
  <c r="C547"/>
  <c r="C594"/>
  <c r="T594" s="1"/>
  <c r="C610"/>
  <c r="C743"/>
  <c r="V742" s="1"/>
  <c r="Y742" s="1"/>
  <c r="C791"/>
  <c r="C830"/>
  <c r="T831" s="1"/>
  <c r="C879"/>
  <c r="C985"/>
  <c r="V985" s="1"/>
  <c r="Y985" s="1"/>
  <c r="C1017"/>
  <c r="T1018" s="1"/>
  <c r="C968"/>
  <c r="AA968" s="1"/>
  <c r="C1000"/>
  <c r="C1199"/>
  <c r="AA1199" s="1"/>
  <c r="C1223"/>
  <c r="AA1223" s="1"/>
  <c r="C1231"/>
  <c r="AA1231" s="1"/>
  <c r="C1420"/>
  <c r="C1474"/>
  <c r="C1706"/>
  <c r="C1754"/>
  <c r="C1758"/>
  <c r="C2428"/>
  <c r="T2428" s="1"/>
  <c r="C369"/>
  <c r="AA369" s="1"/>
  <c r="C53"/>
  <c r="AA53" s="1"/>
  <c r="C689"/>
  <c r="AA689" s="1"/>
  <c r="C169"/>
  <c r="AA169" s="1"/>
  <c r="C605"/>
  <c r="AA605" s="1"/>
  <c r="C652"/>
  <c r="V652" s="1"/>
  <c r="Y652" s="1"/>
  <c r="C880"/>
  <c r="C912"/>
  <c r="T913" s="1"/>
  <c r="C909"/>
  <c r="T909" s="1"/>
  <c r="C1029"/>
  <c r="AA1029" s="1"/>
  <c r="C1163"/>
  <c r="C1187"/>
  <c r="C1030"/>
  <c r="AA1030" s="1"/>
  <c r="C114"/>
  <c r="V113" s="1"/>
  <c r="Y113" s="1"/>
  <c r="C606"/>
  <c r="C959"/>
  <c r="V959" s="1"/>
  <c r="Y959" s="1"/>
  <c r="C973"/>
  <c r="T973" s="1"/>
  <c r="C1147"/>
  <c r="C1153"/>
  <c r="C723"/>
  <c r="AA723" s="1"/>
  <c r="C858"/>
  <c r="AA858" s="1"/>
  <c r="C129"/>
  <c r="V128" s="1"/>
  <c r="Y128" s="1"/>
  <c r="C138"/>
  <c r="C127"/>
  <c r="AA127" s="1"/>
  <c r="C389"/>
  <c r="T389" s="1"/>
  <c r="C58"/>
  <c r="AA58" s="1"/>
  <c r="C1037"/>
  <c r="C1045"/>
  <c r="AA1045" s="1"/>
  <c r="C629"/>
  <c r="AA629" s="1"/>
  <c r="C546"/>
  <c r="AA546" s="1"/>
  <c r="C1729"/>
  <c r="C1234"/>
  <c r="AA1234" s="1"/>
  <c r="C1196"/>
  <c r="AA1196" s="1"/>
  <c r="C1303"/>
  <c r="AA1303" s="1"/>
  <c r="C1777"/>
  <c r="AA1777" s="1"/>
  <c r="C259"/>
  <c r="T260" s="1"/>
  <c r="C413"/>
  <c r="C464"/>
  <c r="AA464" s="1"/>
  <c r="C393"/>
  <c r="C132"/>
  <c r="AA132" s="1"/>
  <c r="C1035"/>
  <c r="AA1035" s="1"/>
  <c r="C1043"/>
  <c r="C1051"/>
  <c r="C951"/>
  <c r="T952" s="1"/>
  <c r="C1216"/>
  <c r="T1217" s="1"/>
  <c r="C1431"/>
  <c r="AA1431" s="1"/>
  <c r="C1483"/>
  <c r="C1279"/>
  <c r="AA1279" s="1"/>
  <c r="C1202"/>
  <c r="T1202" s="1"/>
  <c r="C1437"/>
  <c r="AA1437" s="1"/>
  <c r="C1383"/>
  <c r="C1222"/>
  <c r="T1222" s="1"/>
  <c r="C982"/>
  <c r="T983" s="1"/>
  <c r="C366"/>
  <c r="AA366" s="1"/>
  <c r="C147"/>
  <c r="C155"/>
  <c r="T155" s="1"/>
  <c r="C125"/>
  <c r="T126" s="1"/>
  <c r="C478"/>
  <c r="AA478" s="1"/>
  <c r="C639"/>
  <c r="C1048"/>
  <c r="C1259"/>
  <c r="T1259" s="1"/>
  <c r="C1415"/>
  <c r="AA1415" s="1"/>
  <c r="C1384"/>
  <c r="C2414"/>
  <c r="AA2414" s="1"/>
  <c r="C950"/>
  <c r="AA950" s="1"/>
  <c r="C659"/>
  <c r="AA659" s="1"/>
  <c r="C1176"/>
  <c r="C1380"/>
  <c r="AA1380" s="1"/>
  <c r="C1421"/>
  <c r="T1421" s="1"/>
  <c r="C1570"/>
  <c r="AA1570" s="1"/>
  <c r="C1583"/>
  <c r="AA1583" s="1"/>
  <c r="C1828"/>
  <c r="AA1828" s="1"/>
  <c r="C1844"/>
  <c r="AA1844" s="1"/>
  <c r="C709"/>
  <c r="AA709" s="1"/>
  <c r="C835"/>
  <c r="C64"/>
  <c r="AA64" s="1"/>
  <c r="C136"/>
  <c r="C1630"/>
  <c r="AA1630" s="1"/>
  <c r="C1939"/>
  <c r="AA1939" s="1"/>
  <c r="C1944"/>
  <c r="V1944" s="1"/>
  <c r="Y1944" s="1"/>
  <c r="C1932"/>
  <c r="AA1932" s="1"/>
  <c r="C626"/>
  <c r="C1652"/>
  <c r="AA1652" s="1"/>
  <c r="C1545"/>
  <c r="AA1545" s="1"/>
  <c r="C1178"/>
  <c r="V1178" s="1"/>
  <c r="Y1178" s="1"/>
  <c r="C361"/>
  <c r="AA361" s="1"/>
  <c r="C560"/>
  <c r="C946"/>
  <c r="AA946" s="1"/>
  <c r="C559"/>
  <c r="AA559" s="1"/>
  <c r="C62"/>
  <c r="T62" s="1"/>
  <c r="C827"/>
  <c r="C1269"/>
  <c r="V1268" s="1"/>
  <c r="Y1268" s="1"/>
  <c r="C1166"/>
  <c r="AA1166" s="1"/>
  <c r="C987"/>
  <c r="T987" s="1"/>
  <c r="C1245"/>
  <c r="C1769"/>
  <c r="AA1769" s="1"/>
  <c r="C1835"/>
  <c r="AA1835" s="1"/>
  <c r="C1851"/>
  <c r="AA1851" s="1"/>
  <c r="C1815"/>
  <c r="AA1815" s="1"/>
  <c r="C1834"/>
  <c r="AA1834" s="1"/>
  <c r="C1850"/>
  <c r="AA1850" s="1"/>
  <c r="C1837"/>
  <c r="AA1837" s="1"/>
  <c r="C1853"/>
  <c r="AA1853" s="1"/>
  <c r="C56"/>
  <c r="AA56" s="1"/>
  <c r="C131"/>
  <c r="C364"/>
  <c r="T364" s="1"/>
  <c r="C544"/>
  <c r="AA544" s="1"/>
  <c r="C622"/>
  <c r="AA622" s="1"/>
  <c r="C1007"/>
  <c r="AA1007" s="1"/>
  <c r="C1265"/>
  <c r="C1533"/>
  <c r="C1602"/>
  <c r="AA1602" s="1"/>
  <c r="C633"/>
  <c r="AA633" s="1"/>
  <c r="C1244"/>
  <c r="AA1244" s="1"/>
  <c r="C1501"/>
  <c r="AA1501" s="1"/>
  <c r="C399"/>
  <c r="AA399" s="1"/>
  <c r="C536"/>
  <c r="AA536" s="1"/>
  <c r="C1948"/>
  <c r="AA1948" s="1"/>
  <c r="C1895"/>
  <c r="AA1895" s="1"/>
  <c r="C1911"/>
  <c r="AA1911" s="1"/>
  <c r="C1927"/>
  <c r="AA1927" s="1"/>
  <c r="C1887"/>
  <c r="AA1887" s="1"/>
  <c r="C2460"/>
  <c r="C63"/>
  <c r="AA63" s="1"/>
  <c r="C146"/>
  <c r="V146" s="1"/>
  <c r="Y146" s="1"/>
  <c r="C150"/>
  <c r="AA150" s="1"/>
  <c r="C154"/>
  <c r="AA154" s="1"/>
  <c r="C1164"/>
  <c r="AA1164" s="1"/>
  <c r="C682"/>
  <c r="T683" s="1"/>
  <c r="C715"/>
  <c r="AA715" s="1"/>
  <c r="C737"/>
  <c r="AA737" s="1"/>
  <c r="C635"/>
  <c r="AA635" s="1"/>
  <c r="C392"/>
  <c r="T393" s="1"/>
  <c r="C1399"/>
  <c r="AA1399" s="1"/>
  <c r="C1263"/>
  <c r="AA1263" s="1"/>
  <c r="C1295"/>
  <c r="AA1295" s="1"/>
  <c r="C1640"/>
  <c r="AA1640" s="1"/>
  <c r="C1656"/>
  <c r="AA1656" s="1"/>
  <c r="C1507"/>
  <c r="AA1507" s="1"/>
  <c r="C1186"/>
  <c r="V1186" s="1"/>
  <c r="Y1186" s="1"/>
  <c r="C167"/>
  <c r="T168" s="1"/>
  <c r="C514"/>
  <c r="V514" s="1"/>
  <c r="Y514" s="1"/>
  <c r="C775"/>
  <c r="C758"/>
  <c r="AA758" s="1"/>
  <c r="C728"/>
  <c r="V728" s="1"/>
  <c r="Y728" s="1"/>
  <c r="C906"/>
  <c r="T907" s="1"/>
  <c r="C922"/>
  <c r="C870"/>
  <c r="AA870" s="1"/>
  <c r="C883"/>
  <c r="T883" s="1"/>
  <c r="C891"/>
  <c r="V890" s="1"/>
  <c r="Y890" s="1"/>
  <c r="C977"/>
  <c r="T977" s="1"/>
  <c r="C1025"/>
  <c r="AA1025" s="1"/>
  <c r="C1225"/>
  <c r="AA1225" s="1"/>
  <c r="C1233"/>
  <c r="C1404"/>
  <c r="C1738"/>
  <c r="AA1738" s="1"/>
  <c r="C1734"/>
  <c r="AA1734" s="1"/>
  <c r="C230"/>
  <c r="C459"/>
  <c r="AA459" s="1"/>
  <c r="C164"/>
  <c r="AA164" s="1"/>
  <c r="C277"/>
  <c r="AA277" s="1"/>
  <c r="C618"/>
  <c r="AA618" s="1"/>
  <c r="C673"/>
  <c r="C727"/>
  <c r="AA727" s="1"/>
  <c r="C783"/>
  <c r="V783" s="1"/>
  <c r="Y783" s="1"/>
  <c r="C734"/>
  <c r="T734" s="1"/>
  <c r="C847"/>
  <c r="C877"/>
  <c r="V877" s="1"/>
  <c r="Y877" s="1"/>
  <c r="C885"/>
  <c r="T886" s="1"/>
  <c r="C901"/>
  <c r="C933"/>
  <c r="AA933" s="1"/>
  <c r="C1013"/>
  <c r="T1014" s="1"/>
  <c r="C1219"/>
  <c r="T1220" s="1"/>
  <c r="C1152"/>
  <c r="T1153" s="1"/>
  <c r="C1714"/>
  <c r="C1710"/>
  <c r="V1709" s="1"/>
  <c r="Y1709" s="1"/>
  <c r="C254"/>
  <c r="AA254" s="1"/>
  <c r="C436"/>
  <c r="AA436" s="1"/>
  <c r="C362"/>
  <c r="T363" s="1"/>
  <c r="C470"/>
  <c r="AA470" s="1"/>
  <c r="C1015"/>
  <c r="V1014" s="1"/>
  <c r="Y1014" s="1"/>
  <c r="C945"/>
  <c r="AA945" s="1"/>
  <c r="C741"/>
  <c r="C1004"/>
  <c r="AA1004" s="1"/>
  <c r="C686"/>
  <c r="AA686" s="1"/>
  <c r="C1529"/>
  <c r="AA1529" s="1"/>
  <c r="C1566"/>
  <c r="C1475"/>
  <c r="AA1475" s="1"/>
  <c r="C2453"/>
  <c r="AA2453" s="1"/>
  <c r="C130"/>
  <c r="AA130" s="1"/>
  <c r="C548"/>
  <c r="C701"/>
  <c r="AA701" s="1"/>
  <c r="C1721"/>
  <c r="AA1721" s="1"/>
  <c r="C106"/>
  <c r="C545"/>
  <c r="C553"/>
  <c r="AA553" s="1"/>
  <c r="C595"/>
  <c r="AA595" s="1"/>
  <c r="C611"/>
  <c r="V610" s="1"/>
  <c r="Y610" s="1"/>
  <c r="C596"/>
  <c r="C645"/>
  <c r="AA645" s="1"/>
  <c r="C774"/>
  <c r="T774" s="1"/>
  <c r="C744"/>
  <c r="C862"/>
  <c r="C887"/>
  <c r="AA887" s="1"/>
  <c r="C919"/>
  <c r="T919" s="1"/>
  <c r="C969"/>
  <c r="V968" s="1"/>
  <c r="Y968" s="1"/>
  <c r="C1056"/>
  <c r="C1060"/>
  <c r="V1060" s="1"/>
  <c r="Y1060" s="1"/>
  <c r="C1213"/>
  <c r="V1213" s="1"/>
  <c r="Y1213" s="1"/>
  <c r="C2418"/>
  <c r="C428"/>
  <c r="C2410"/>
  <c r="AA2410" s="1"/>
  <c r="C2452"/>
  <c r="AA2452" s="1"/>
  <c r="C700"/>
  <c r="AA700" s="1"/>
  <c r="C938"/>
  <c r="T939" s="1"/>
  <c r="C954"/>
  <c r="AA954" s="1"/>
  <c r="C718"/>
  <c r="AA718" s="1"/>
  <c r="C675"/>
  <c r="AA675" s="1"/>
  <c r="C564"/>
  <c r="C1393"/>
  <c r="AA1393" s="1"/>
  <c r="C1891"/>
  <c r="AA1891" s="1"/>
  <c r="C1936"/>
  <c r="AA1936" s="1"/>
  <c r="C1863"/>
  <c r="C1924"/>
  <c r="AA1924" s="1"/>
  <c r="C1940"/>
  <c r="AA1940" s="1"/>
  <c r="C1899"/>
  <c r="AA1899" s="1"/>
  <c r="C681"/>
  <c r="C698"/>
  <c r="AA698" s="1"/>
  <c r="C714"/>
  <c r="AA714" s="1"/>
  <c r="C785"/>
  <c r="AA785" s="1"/>
  <c r="C866"/>
  <c r="T867" s="1"/>
  <c r="C1275"/>
  <c r="AA1275" s="1"/>
  <c r="C1776"/>
  <c r="AA1776" s="1"/>
  <c r="C1170"/>
  <c r="T1170" s="1"/>
  <c r="C1246"/>
  <c r="C1262"/>
  <c r="T1263" s="1"/>
  <c r="C1278"/>
  <c r="AA1278" s="1"/>
  <c r="C1294"/>
  <c r="AA1294" s="1"/>
  <c r="C1804"/>
  <c r="C851"/>
  <c r="V850" s="1"/>
  <c r="Y850" s="1"/>
  <c r="C787"/>
  <c r="AA787" s="1"/>
  <c r="C1204"/>
  <c r="AA1204" s="1"/>
  <c r="C1525"/>
  <c r="AA1525" s="1"/>
  <c r="C48"/>
  <c r="AA48" s="1"/>
  <c r="C482"/>
  <c r="AA482" s="1"/>
  <c r="C747"/>
  <c r="AA747" s="1"/>
  <c r="C842"/>
  <c r="AA842" s="1"/>
  <c r="C1395"/>
  <c r="AA1395" s="1"/>
  <c r="C1578"/>
  <c r="AA1578" s="1"/>
  <c r="C1875"/>
  <c r="V1875" s="1"/>
  <c r="Y1875" s="1"/>
  <c r="C1907"/>
  <c r="C1879"/>
  <c r="AA1879" s="1"/>
  <c r="C1943"/>
  <c r="AA1943" s="1"/>
  <c r="C1883"/>
  <c r="AA1883" s="1"/>
  <c r="C1915"/>
  <c r="C1947"/>
  <c r="AA1947" s="1"/>
  <c r="C1955"/>
  <c r="AA1955" s="1"/>
  <c r="C1871"/>
  <c r="AA1871" s="1"/>
  <c r="C1903"/>
  <c r="C1919"/>
  <c r="AA1919" s="1"/>
  <c r="C1935"/>
  <c r="AA1935" s="1"/>
  <c r="C448"/>
  <c r="AA448" s="1"/>
  <c r="C380"/>
  <c r="C739"/>
  <c r="AA739" s="1"/>
  <c r="C749"/>
  <c r="AA749" s="1"/>
  <c r="C1553"/>
  <c r="AA1553" s="1"/>
  <c r="C1594"/>
  <c r="C1753"/>
  <c r="AA1753" s="1"/>
  <c r="C122"/>
  <c r="AA122" s="1"/>
  <c r="C540"/>
  <c r="AA540" s="1"/>
  <c r="C692"/>
  <c r="C875"/>
  <c r="AA875" s="1"/>
  <c r="C995"/>
  <c r="AA995" s="1"/>
  <c r="C1273"/>
  <c r="T1274" s="1"/>
  <c r="C371"/>
  <c r="C395"/>
  <c r="V395" s="1"/>
  <c r="Y395" s="1"/>
  <c r="C717"/>
  <c r="AA717" s="1"/>
  <c r="C1817"/>
  <c r="AA1817" s="1"/>
  <c r="C2484"/>
  <c r="AA2484" s="1"/>
  <c r="C2404"/>
  <c r="AA2404" s="1"/>
  <c r="C1291"/>
  <c r="V1291" s="1"/>
  <c r="Y1291" s="1"/>
  <c r="C97"/>
  <c r="V97" s="1"/>
  <c r="Y97" s="1"/>
  <c r="C423"/>
  <c r="C856"/>
  <c r="C895"/>
  <c r="V894" s="1"/>
  <c r="Y894" s="1"/>
  <c r="C1746"/>
  <c r="AA1746" s="1"/>
  <c r="C603"/>
  <c r="C604"/>
  <c r="C716"/>
  <c r="V716" s="1"/>
  <c r="Y716" s="1"/>
  <c r="C1427"/>
  <c r="AA1427" s="1"/>
  <c r="C510"/>
  <c r="T511" s="1"/>
  <c r="C537"/>
  <c r="T538" s="1"/>
  <c r="C105"/>
  <c r="C172"/>
  <c r="V172" s="1"/>
  <c r="Y172" s="1"/>
  <c r="C180"/>
  <c r="C597"/>
  <c r="AA597" s="1"/>
  <c r="C598"/>
  <c r="C614"/>
  <c r="C794"/>
  <c r="C944"/>
  <c r="V943" s="1"/>
  <c r="Y943" s="1"/>
  <c r="C2406"/>
  <c r="AA2406" s="1"/>
  <c r="C687"/>
  <c r="AA687" s="1"/>
  <c r="C1230"/>
  <c r="C1407"/>
  <c r="AA1407" s="1"/>
  <c r="C1591"/>
  <c r="C1807"/>
  <c r="AA1807" s="1"/>
  <c r="C1832"/>
  <c r="C1848"/>
  <c r="AA1848" s="1"/>
  <c r="C745"/>
  <c r="C1003"/>
  <c r="AA1003" s="1"/>
  <c r="C558"/>
  <c r="C1429"/>
  <c r="AA1429" s="1"/>
  <c r="C1644"/>
  <c r="AA1644" s="1"/>
  <c r="C1218"/>
  <c r="AA1218" s="1"/>
  <c r="C1401"/>
  <c r="C1419"/>
  <c r="AA1419" s="1"/>
  <c r="C1441"/>
  <c r="AA1441" s="1"/>
  <c r="C1511"/>
  <c r="AA1511" s="1"/>
  <c r="C1631"/>
  <c r="C1733"/>
  <c r="AA1733" s="1"/>
  <c r="C2496"/>
  <c r="AA2496" s="1"/>
  <c r="C1658"/>
  <c r="AA1658" s="1"/>
  <c r="C12" i="22"/>
  <c r="B12" s="1"/>
  <c r="C13"/>
  <c r="C14" s="1"/>
  <c r="C141" i="14"/>
  <c r="C1168"/>
  <c r="AA1168" s="1"/>
  <c r="C1849"/>
  <c r="C1388"/>
  <c r="V1387" s="1"/>
  <c r="Y1387" s="1"/>
  <c r="C1390"/>
  <c r="AA1390" s="1"/>
  <c r="C1823"/>
  <c r="AA1823" s="1"/>
  <c r="C1839"/>
  <c r="C1855"/>
  <c r="AA1855" s="1"/>
  <c r="C1822"/>
  <c r="C1838"/>
  <c r="AA1838" s="1"/>
  <c r="C1854"/>
  <c r="C1648"/>
  <c r="AA1648" s="1"/>
  <c r="C624"/>
  <c r="C1180"/>
  <c r="V1180" s="1"/>
  <c r="Y1180" s="1"/>
  <c r="C1502"/>
  <c r="AA1502" s="1"/>
  <c r="C1034"/>
  <c r="AA1034" s="1"/>
  <c r="C1042"/>
  <c r="T1043" s="1"/>
  <c r="C1050"/>
  <c r="T1051" s="1"/>
  <c r="C1389"/>
  <c r="C1206"/>
  <c r="V1205" s="1"/>
  <c r="Y1205" s="1"/>
  <c r="C1243"/>
  <c r="AA1243" s="1"/>
  <c r="C860"/>
  <c r="AA860" s="1"/>
  <c r="C378"/>
  <c r="C1277"/>
  <c r="AA1277" s="1"/>
  <c r="C1260"/>
  <c r="C1023"/>
  <c r="AA1023" s="1"/>
  <c r="C1212"/>
  <c r="AA1212" s="1"/>
  <c r="C2498"/>
  <c r="AA2498" s="1"/>
  <c r="C1825"/>
  <c r="C1857"/>
  <c r="AA1857" s="1"/>
  <c r="C406"/>
  <c r="C331"/>
  <c r="AA331" s="1"/>
  <c r="C660"/>
  <c r="AA660" s="1"/>
  <c r="C767"/>
  <c r="C888"/>
  <c r="T889" s="1"/>
  <c r="C920"/>
  <c r="AA920" s="1"/>
  <c r="C927"/>
  <c r="V926" s="1"/>
  <c r="Y926" s="1"/>
  <c r="C358"/>
  <c r="AA358" s="1"/>
  <c r="C771"/>
  <c r="AA771" s="1"/>
  <c r="C425"/>
  <c r="C874"/>
  <c r="V873" s="1"/>
  <c r="Y873" s="1"/>
  <c r="C988"/>
  <c r="AA988" s="1"/>
  <c r="C1730"/>
  <c r="V1729" s="1"/>
  <c r="Y1729" s="1"/>
  <c r="C2424"/>
  <c r="AA2424" s="1"/>
  <c r="C1203"/>
  <c r="AA1203" s="1"/>
  <c r="C1416"/>
  <c r="V1416" s="1"/>
  <c r="Y1416" s="1"/>
  <c r="C299"/>
  <c r="C339"/>
  <c r="T339" s="1"/>
  <c r="C163"/>
  <c r="C438"/>
  <c r="AA438" s="1"/>
  <c r="C846"/>
  <c r="C1173"/>
  <c r="V1173" s="1"/>
  <c r="Y1173" s="1"/>
  <c r="C914"/>
  <c r="T914" s="1"/>
  <c r="C1175"/>
  <c r="V1175" s="1"/>
  <c r="Y1175" s="1"/>
  <c r="C2442"/>
  <c r="C281"/>
  <c r="C665"/>
  <c r="T665" s="1"/>
  <c r="C1054"/>
  <c r="C1161"/>
  <c r="C2402"/>
  <c r="AA2402" s="1"/>
  <c r="C384"/>
  <c r="AA384" s="1"/>
  <c r="C625"/>
  <c r="V625" s="1"/>
  <c r="Y625" s="1"/>
  <c r="C942"/>
  <c r="T943" s="1"/>
  <c r="C1010"/>
  <c r="T1010" s="1"/>
  <c r="C1488"/>
  <c r="C360"/>
  <c r="AA360" s="1"/>
  <c r="C444"/>
  <c r="AA444" s="1"/>
  <c r="C1283"/>
  <c r="AA1283" s="1"/>
  <c r="C1856"/>
  <c r="C390"/>
  <c r="AA390" s="1"/>
  <c r="C54"/>
  <c r="C1031"/>
  <c r="C957"/>
  <c r="T958" s="1"/>
  <c r="C753"/>
  <c r="AA753" s="1"/>
  <c r="C1537"/>
  <c r="AA1537" s="1"/>
  <c r="C1618"/>
  <c r="V1618" s="1"/>
  <c r="Y1618" s="1"/>
  <c r="C2416"/>
  <c r="AA2416" s="1"/>
  <c r="C2431"/>
  <c r="AA2431" s="1"/>
  <c r="T2275"/>
  <c r="C468"/>
  <c r="AA468" s="1"/>
  <c r="C476"/>
  <c r="AA476" s="1"/>
  <c r="C70"/>
  <c r="AA70" s="1"/>
  <c r="C78"/>
  <c r="C86"/>
  <c r="AA86" s="1"/>
  <c r="C50"/>
  <c r="T51" s="1"/>
  <c r="C74"/>
  <c r="T74" s="1"/>
  <c r="C941"/>
  <c r="AA941" s="1"/>
  <c r="C1381"/>
  <c r="C2494"/>
  <c r="AA2494" s="1"/>
  <c r="C843"/>
  <c r="V843" s="1"/>
  <c r="Y843" s="1"/>
  <c r="C769"/>
  <c r="C990"/>
  <c r="AA990" s="1"/>
  <c r="C1575"/>
  <c r="C1158"/>
  <c r="T1158" s="1"/>
  <c r="C170"/>
  <c r="T171" s="1"/>
  <c r="C617"/>
  <c r="C616"/>
  <c r="C619"/>
  <c r="T620" s="1"/>
  <c r="C632"/>
  <c r="C904"/>
  <c r="V904" s="1"/>
  <c r="Y904" s="1"/>
  <c r="C925"/>
  <c r="C1207"/>
  <c r="T1208" s="1"/>
  <c r="C649"/>
  <c r="C836"/>
  <c r="T836" s="1"/>
  <c r="C1001"/>
  <c r="T1001" s="1"/>
  <c r="C1193"/>
  <c r="C411"/>
  <c r="C1195"/>
  <c r="V1194" s="1"/>
  <c r="Y1194" s="1"/>
  <c r="C2426"/>
  <c r="AA2426" s="1"/>
  <c r="C270"/>
  <c r="V269" s="1"/>
  <c r="Y269" s="1"/>
  <c r="C676"/>
  <c r="C799"/>
  <c r="AA799" s="1"/>
  <c r="C1726"/>
  <c r="AA1726" s="1"/>
  <c r="C1779"/>
  <c r="V1779" s="1"/>
  <c r="Y1779" s="1"/>
  <c r="C175"/>
  <c r="C824"/>
  <c r="V823" s="1"/>
  <c r="Y823" s="1"/>
  <c r="C551"/>
  <c r="T551" s="1"/>
  <c r="C903"/>
  <c r="C1791"/>
  <c r="C81"/>
  <c r="AA81" s="1"/>
  <c r="C89"/>
  <c r="AA89" s="1"/>
  <c r="C144"/>
  <c r="AA144" s="1"/>
  <c r="C152"/>
  <c r="C1385"/>
  <c r="V1384" s="1"/>
  <c r="Y1384" s="1"/>
  <c r="C1376"/>
  <c r="T1377" s="1"/>
  <c r="C1033"/>
  <c r="C1041"/>
  <c r="C1049"/>
  <c r="C998"/>
  <c r="T1281"/>
  <c r="C1492"/>
  <c r="C480"/>
  <c r="AA480" s="1"/>
  <c r="C834"/>
  <c r="T835" s="1"/>
  <c r="C684"/>
  <c r="V684" s="1"/>
  <c r="Y684" s="1"/>
  <c r="C112"/>
  <c r="AA112" s="1"/>
  <c r="C59"/>
  <c r="C68"/>
  <c r="C76"/>
  <c r="V75" s="1"/>
  <c r="Y75" s="1"/>
  <c r="C84"/>
  <c r="C92"/>
  <c r="AA92" s="1"/>
  <c r="C542"/>
  <c r="T543" s="1"/>
  <c r="C382"/>
  <c r="AA382" s="1"/>
  <c r="C145"/>
  <c r="C153"/>
  <c r="V153" s="1"/>
  <c r="Y153" s="1"/>
  <c r="C82"/>
  <c r="C90"/>
  <c r="AA90" s="1"/>
  <c r="C1162"/>
  <c r="C1793"/>
  <c r="AA1793" s="1"/>
  <c r="C1192"/>
  <c r="T1192" s="1"/>
  <c r="C1660"/>
  <c r="AA1660" s="1"/>
  <c r="C1792"/>
  <c r="C731"/>
  <c r="AA731" s="1"/>
  <c r="C702"/>
  <c r="T703" s="1"/>
  <c r="C1290"/>
  <c r="C868"/>
  <c r="V867" s="1"/>
  <c r="Y867" s="1"/>
  <c r="C1626"/>
  <c r="AA1626" s="1"/>
  <c r="C2486"/>
  <c r="AA2486" s="1"/>
  <c r="C1272"/>
  <c r="T1273" s="1"/>
  <c r="C1650"/>
  <c r="AA1650" s="1"/>
  <c r="C1587"/>
  <c r="AA1587" s="1"/>
  <c r="C1824"/>
  <c r="C1840"/>
  <c r="C1831"/>
  <c r="AA1831" s="1"/>
  <c r="C1847"/>
  <c r="AA1847" s="1"/>
  <c r="C1830"/>
  <c r="C1846"/>
  <c r="AA1846" s="1"/>
  <c r="C1038"/>
  <c r="C1046"/>
  <c r="C1146"/>
  <c r="T1146" s="1"/>
  <c r="C1232"/>
  <c r="AA1232" s="1"/>
  <c r="C1435"/>
  <c r="AA1435" s="1"/>
  <c r="C139"/>
  <c r="AA139" s="1"/>
  <c r="C1261"/>
  <c r="C1811"/>
  <c r="AA1811" s="1"/>
  <c r="C1833"/>
  <c r="AA1833" s="1"/>
  <c r="C911"/>
  <c r="T911" s="1"/>
  <c r="C980"/>
  <c r="AA980" s="1"/>
  <c r="C1722"/>
  <c r="C1057"/>
  <c r="C1165"/>
  <c r="T1165" s="1"/>
  <c r="C420"/>
  <c r="C57"/>
  <c r="AA57" s="1"/>
  <c r="C691"/>
  <c r="C949"/>
  <c r="V948" s="1"/>
  <c r="Y948" s="1"/>
  <c r="C1024"/>
  <c r="C282"/>
  <c r="AA282" s="1"/>
  <c r="C981"/>
  <c r="AA981" s="1"/>
  <c r="C898"/>
  <c r="T899" s="1"/>
  <c r="C930"/>
  <c r="V929" s="1"/>
  <c r="Y929" s="1"/>
  <c r="C2440"/>
  <c r="T2440" s="1"/>
  <c r="C863"/>
  <c r="T864" s="1"/>
  <c r="C989"/>
  <c r="C1235"/>
  <c r="C1803"/>
  <c r="AA1803" s="1"/>
  <c r="C776"/>
  <c r="C854"/>
  <c r="AA854" s="1"/>
  <c r="C1428"/>
  <c r="C1774"/>
  <c r="V1774" s="1"/>
  <c r="Y1774" s="1"/>
  <c r="V1245"/>
  <c r="Y1245" s="1"/>
  <c r="C149"/>
  <c r="AA149" s="1"/>
  <c r="C157"/>
  <c r="V157" s="1"/>
  <c r="Y157" s="1"/>
  <c r="C414"/>
  <c r="AA414" s="1"/>
  <c r="C408"/>
  <c r="C412"/>
  <c r="AA412" s="1"/>
  <c r="C708"/>
  <c r="C460"/>
  <c r="AA460" s="1"/>
  <c r="C69"/>
  <c r="C85"/>
  <c r="AA85" s="1"/>
  <c r="C376"/>
  <c r="T377" s="1"/>
  <c r="C1156"/>
  <c r="T1157" s="1"/>
  <c r="C1717"/>
  <c r="C1224"/>
  <c r="C2398"/>
  <c r="AA2398" s="1"/>
  <c r="C148"/>
  <c r="V147" s="1"/>
  <c r="Y147" s="1"/>
  <c r="C156"/>
  <c r="AA156" s="1"/>
  <c r="C781"/>
  <c r="AA781" s="1"/>
  <c r="C627"/>
  <c r="AA627" s="1"/>
  <c r="C1154"/>
  <c r="AA1154" s="1"/>
  <c r="C47"/>
  <c r="AA47" s="1"/>
  <c r="C643"/>
  <c r="AA643" s="1"/>
  <c r="C970"/>
  <c r="AA970" s="1"/>
  <c r="T2099"/>
  <c r="C1841"/>
  <c r="V2213"/>
  <c r="Y2213" s="1"/>
  <c r="C690"/>
  <c r="C706"/>
  <c r="V706" s="1"/>
  <c r="Y706" s="1"/>
  <c r="C722"/>
  <c r="C1188"/>
  <c r="V1188" s="1"/>
  <c r="Y1188" s="1"/>
  <c r="C1254"/>
  <c r="T1254" s="1"/>
  <c r="C1270"/>
  <c r="V1270" s="1"/>
  <c r="Y1270" s="1"/>
  <c r="C1286"/>
  <c r="V1286" s="1"/>
  <c r="Y1286" s="1"/>
  <c r="T2301"/>
  <c r="C262"/>
  <c r="AA262" s="1"/>
  <c r="C1006"/>
  <c r="AA1006" s="1"/>
  <c r="C400"/>
  <c r="C1745"/>
  <c r="C1611"/>
  <c r="V1610" s="1"/>
  <c r="Y1610" s="1"/>
  <c r="C1411"/>
  <c r="AA1411" s="1"/>
  <c r="C1579"/>
  <c r="C991"/>
  <c r="AA991" s="1"/>
  <c r="C2478"/>
  <c r="AA2478" s="1"/>
  <c r="C1820"/>
  <c r="V1820" s="1"/>
  <c r="Y1820" s="1"/>
  <c r="C1836"/>
  <c r="C1852"/>
  <c r="AA1852" s="1"/>
  <c r="C1827"/>
  <c r="AA1827" s="1"/>
  <c r="C1737"/>
  <c r="C1826"/>
  <c r="AA1826" s="1"/>
  <c r="V2029"/>
  <c r="Y2029" s="1"/>
  <c r="T2087"/>
  <c r="C1623"/>
  <c r="AA1623" s="1"/>
  <c r="C1842"/>
  <c r="C55"/>
  <c r="T56" s="1"/>
  <c r="C1039"/>
  <c r="T1040" s="1"/>
  <c r="C1047"/>
  <c r="C1012"/>
  <c r="AA1012" s="1"/>
  <c r="C1784"/>
  <c r="AA1784" s="1"/>
  <c r="C1829"/>
  <c r="C1845"/>
  <c r="V1845" s="1"/>
  <c r="Y1845" s="1"/>
  <c r="C2456"/>
  <c r="T2358"/>
  <c r="V2027"/>
  <c r="Y2027" s="1"/>
  <c r="C398"/>
  <c r="AA398" s="1"/>
  <c r="C143"/>
  <c r="AA143" s="1"/>
  <c r="C151"/>
  <c r="AA151" s="1"/>
  <c r="C133"/>
  <c r="C72"/>
  <c r="AA72" s="1"/>
  <c r="C80"/>
  <c r="T80" s="1"/>
  <c r="C88"/>
  <c r="AA88" s="1"/>
  <c r="C124"/>
  <c r="V124" s="1"/>
  <c r="Y124" s="1"/>
  <c r="C140"/>
  <c r="AA140" s="1"/>
  <c r="C1011"/>
  <c r="AA1011" s="1"/>
  <c r="C699"/>
  <c r="AA699" s="1"/>
  <c r="C1036"/>
  <c r="V1036" s="1"/>
  <c r="Y1036" s="1"/>
  <c r="C1044"/>
  <c r="T1044" s="1"/>
  <c r="C1052"/>
  <c r="V1051" s="1"/>
  <c r="Y1051" s="1"/>
  <c r="C1247"/>
  <c r="T1248" s="1"/>
  <c r="C1476"/>
  <c r="AA1476" s="1"/>
  <c r="C1503"/>
  <c r="AA1503" s="1"/>
  <c r="C1413"/>
  <c r="V1412" s="1"/>
  <c r="Y1412" s="1"/>
  <c r="C1761"/>
  <c r="AA1761" s="1"/>
  <c r="C1781"/>
  <c r="T1781" s="1"/>
  <c r="C49"/>
  <c r="AA49" s="1"/>
  <c r="T406"/>
  <c r="C697"/>
  <c r="AA697" s="1"/>
  <c r="C137"/>
  <c r="C705"/>
  <c r="T705" s="1"/>
  <c r="C401"/>
  <c r="AA401" s="1"/>
  <c r="C1323"/>
  <c r="AA1323" s="1"/>
  <c r="C978"/>
  <c r="C1598"/>
  <c r="AA1598" s="1"/>
  <c r="C1016"/>
  <c r="C2465"/>
  <c r="AA2465" s="1"/>
  <c r="C2419"/>
  <c r="AA2419" s="1"/>
  <c r="C286"/>
  <c r="V285" s="1"/>
  <c r="Y285" s="1"/>
  <c r="C1211"/>
  <c r="C735"/>
  <c r="AA735" s="1"/>
  <c r="C750"/>
  <c r="AA750" s="1"/>
  <c r="C896"/>
  <c r="V896" s="1"/>
  <c r="Y896" s="1"/>
  <c r="C928"/>
  <c r="C917"/>
  <c r="C1167"/>
  <c r="C1183"/>
  <c r="AA1183" s="1"/>
  <c r="C293"/>
  <c r="T294" s="1"/>
  <c r="C541"/>
  <c r="C1059"/>
  <c r="C1766"/>
  <c r="AA1766" s="1"/>
  <c r="C1762"/>
  <c r="AA1762" s="1"/>
  <c r="C2434"/>
  <c r="AA2434" s="1"/>
  <c r="C257"/>
  <c r="C668"/>
  <c r="T669" s="1"/>
  <c r="C759"/>
  <c r="C871"/>
  <c r="T871" s="1"/>
  <c r="C1392"/>
  <c r="V1391" s="1"/>
  <c r="Y1391" s="1"/>
  <c r="C657"/>
  <c r="AA657" s="1"/>
  <c r="C640"/>
  <c r="C840"/>
  <c r="V839" s="1"/>
  <c r="Y839" s="1"/>
  <c r="C997"/>
  <c r="T998" s="1"/>
  <c r="C1159"/>
  <c r="V1159" s="1"/>
  <c r="Y1159" s="1"/>
  <c r="C1239"/>
  <c r="AA147"/>
  <c r="V323"/>
  <c r="Y323" s="1"/>
  <c r="T2324"/>
  <c r="T52"/>
  <c r="AA324"/>
  <c r="V1901"/>
  <c r="Y1901" s="1"/>
  <c r="V410"/>
  <c r="Y410" s="1"/>
  <c r="T2229"/>
  <c r="V377"/>
  <c r="Y377" s="1"/>
  <c r="V724"/>
  <c r="Y724" s="1"/>
  <c r="V2229"/>
  <c r="Y2229" s="1"/>
  <c r="V2261"/>
  <c r="Y2261" s="1"/>
  <c r="T2172"/>
  <c r="V2260"/>
  <c r="Y2260" s="1"/>
  <c r="V2071"/>
  <c r="Y2071" s="1"/>
  <c r="T419"/>
  <c r="S3"/>
  <c r="D9" i="22" s="1"/>
  <c r="R3" i="14"/>
  <c r="T2093"/>
  <c r="T819"/>
  <c r="T323"/>
  <c r="V322"/>
  <c r="Y322" s="1"/>
  <c r="AA142"/>
  <c r="V2003"/>
  <c r="Y2003" s="1"/>
  <c r="AA323"/>
  <c r="T1288"/>
  <c r="V2236"/>
  <c r="Y2236" s="1"/>
  <c r="T356"/>
  <c r="V1296"/>
  <c r="Y1296" s="1"/>
  <c r="T1977"/>
  <c r="T387"/>
  <c r="V317"/>
  <c r="Y317" s="1"/>
  <c r="T689"/>
  <c r="V2279"/>
  <c r="Y2279" s="1"/>
  <c r="V1982"/>
  <c r="Y1982" s="1"/>
  <c r="T135"/>
  <c r="T1983"/>
  <c r="V2135"/>
  <c r="Y2135" s="1"/>
  <c r="V2065"/>
  <c r="Y2065" s="1"/>
  <c r="V2357"/>
  <c r="Y2357" s="1"/>
  <c r="T2232"/>
  <c r="V2107"/>
  <c r="Y2107" s="1"/>
  <c r="T2136"/>
  <c r="V1976"/>
  <c r="Y1976" s="1"/>
  <c r="V2295"/>
  <c r="Y2295" s="1"/>
  <c r="T2001"/>
  <c r="V1949"/>
  <c r="Y1949" s="1"/>
  <c r="V2273"/>
  <c r="Y2273" s="1"/>
  <c r="T2094"/>
  <c r="V2106"/>
  <c r="Y2106" s="1"/>
  <c r="V2323"/>
  <c r="Y2323" s="1"/>
  <c r="V2350"/>
  <c r="Y2350" s="1"/>
  <c r="V305"/>
  <c r="Y305" s="1"/>
  <c r="V2161"/>
  <c r="Y2161" s="1"/>
  <c r="T306"/>
  <c r="AA305"/>
  <c r="V350"/>
  <c r="Y350" s="1"/>
  <c r="V2136"/>
  <c r="Y2136" s="1"/>
  <c r="V2020"/>
  <c r="Y2020" s="1"/>
  <c r="AA2275"/>
  <c r="T2276"/>
  <c r="V349"/>
  <c r="Y349" s="1"/>
  <c r="T351"/>
  <c r="T2021"/>
  <c r="AA2162"/>
  <c r="T2274"/>
  <c r="T410"/>
  <c r="T350"/>
  <c r="AA2350"/>
  <c r="V294"/>
  <c r="Y294" s="1"/>
  <c r="V2251"/>
  <c r="Y2251" s="1"/>
  <c r="AA2323"/>
  <c r="V2274"/>
  <c r="Y2274" s="1"/>
  <c r="V1909"/>
  <c r="Y1909" s="1"/>
  <c r="T1910"/>
  <c r="T2261"/>
  <c r="V2265"/>
  <c r="Y2265" s="1"/>
  <c r="T2162"/>
  <c r="T2266"/>
  <c r="V1582"/>
  <c r="Y1582" s="1"/>
  <c r="T2014"/>
  <c r="V336"/>
  <c r="Y336" s="1"/>
  <c r="U4" i="1"/>
  <c r="V2332" i="14"/>
  <c r="Y2332" s="1"/>
  <c r="V1889"/>
  <c r="Y1889" s="1"/>
  <c r="T1891"/>
  <c r="V2302"/>
  <c r="Y2302" s="1"/>
  <c r="V325"/>
  <c r="Y325" s="1"/>
  <c r="T1583"/>
  <c r="V1948"/>
  <c r="Y1948" s="1"/>
  <c r="V1952"/>
  <c r="Y1952" s="1"/>
  <c r="T1890"/>
  <c r="V1953"/>
  <c r="Y1953" s="1"/>
  <c r="T1921"/>
  <c r="T1954"/>
  <c r="T1297"/>
  <c r="V2294"/>
  <c r="Y2294" s="1"/>
  <c r="T341"/>
  <c r="V1860"/>
  <c r="Y1860" s="1"/>
  <c r="T405"/>
  <c r="T1028"/>
  <c r="V1892"/>
  <c r="Y1892" s="1"/>
  <c r="T2058"/>
  <c r="V1989"/>
  <c r="Y1989" s="1"/>
  <c r="T1991"/>
  <c r="T326"/>
  <c r="AA337"/>
  <c r="V765"/>
  <c r="Y765" s="1"/>
  <c r="V1990"/>
  <c r="Y1990" s="1"/>
  <c r="T2194"/>
  <c r="AA294"/>
  <c r="T386"/>
  <c r="V337"/>
  <c r="Y337" s="1"/>
  <c r="T2212"/>
  <c r="AA326"/>
  <c r="T2264"/>
  <c r="U5" i="1"/>
  <c r="T337" i="14"/>
  <c r="V1956"/>
  <c r="Y1956" s="1"/>
  <c r="T2252"/>
  <c r="AA2252"/>
  <c r="T2066"/>
  <c r="V2175"/>
  <c r="Y2175" s="1"/>
  <c r="V319"/>
  <c r="Y319" s="1"/>
  <c r="V2190"/>
  <c r="Y2190" s="1"/>
  <c r="T2038"/>
  <c r="T2302"/>
  <c r="V2174"/>
  <c r="Y2174" s="1"/>
  <c r="T2107"/>
  <c r="V2309"/>
  <c r="Y2309" s="1"/>
  <c r="T2340"/>
  <c r="V2291"/>
  <c r="Y2291" s="1"/>
  <c r="T1282"/>
  <c r="T322"/>
  <c r="V2146"/>
  <c r="Y2146" s="1"/>
  <c r="T2040"/>
  <c r="T975"/>
  <c r="V2122"/>
  <c r="Y2122" s="1"/>
  <c r="T296"/>
  <c r="T2292"/>
  <c r="T2272"/>
  <c r="T2354"/>
  <c r="V2048"/>
  <c r="Y2048" s="1"/>
  <c r="V2194"/>
  <c r="Y2194" s="1"/>
  <c r="T2024"/>
  <c r="T2042"/>
  <c r="AA710"/>
  <c r="V2016"/>
  <c r="Y2016" s="1"/>
  <c r="V320"/>
  <c r="Y320" s="1"/>
  <c r="T318"/>
  <c r="T976"/>
  <c r="V2193"/>
  <c r="Y2193" s="1"/>
  <c r="AA2193"/>
  <c r="T2158"/>
  <c r="T321"/>
  <c r="V321"/>
  <c r="Y321" s="1"/>
  <c r="T2002"/>
  <c r="T2148"/>
  <c r="V2157"/>
  <c r="Y2157" s="1"/>
  <c r="V316"/>
  <c r="Y316" s="1"/>
  <c r="AA1282"/>
  <c r="T1882"/>
  <c r="T2139"/>
  <c r="V318"/>
  <c r="Y318" s="1"/>
  <c r="T725"/>
  <c r="V1988"/>
  <c r="Y1988" s="1"/>
  <c r="AA2137"/>
  <c r="V2041"/>
  <c r="Y2041" s="1"/>
  <c r="T2004"/>
  <c r="AA2353"/>
  <c r="V2248"/>
  <c r="Y2248" s="1"/>
  <c r="V2272"/>
  <c r="Y2272" s="1"/>
  <c r="V2055"/>
  <c r="Y2055" s="1"/>
  <c r="T2318"/>
  <c r="V2336"/>
  <c r="Y2336" s="1"/>
  <c r="T1990"/>
  <c r="AA2049"/>
  <c r="T2249"/>
  <c r="V2292"/>
  <c r="Y2292" s="1"/>
  <c r="T2310"/>
  <c r="V2352"/>
  <c r="Y2352" s="1"/>
  <c r="V295"/>
  <c r="Y295" s="1"/>
  <c r="V347"/>
  <c r="Y347" s="1"/>
  <c r="V1868"/>
  <c r="Y1868" s="1"/>
  <c r="V1991"/>
  <c r="Y1991" s="1"/>
  <c r="T2041"/>
  <c r="AA2057"/>
  <c r="T2124"/>
  <c r="V2023"/>
  <c r="Y2023" s="1"/>
  <c r="V2040"/>
  <c r="Y2040" s="1"/>
  <c r="V2169"/>
  <c r="Y2169" s="1"/>
  <c r="V2339"/>
  <c r="Y2339" s="1"/>
  <c r="V2271"/>
  <c r="Y2271" s="1"/>
  <c r="T2165"/>
  <c r="T2273"/>
  <c r="AA2195"/>
  <c r="T2130"/>
  <c r="V2221"/>
  <c r="Y2221" s="1"/>
  <c r="T2082"/>
  <c r="V309"/>
  <c r="Y309" s="1"/>
  <c r="AA296"/>
  <c r="V1885"/>
  <c r="Y1885" s="1"/>
  <c r="T1869"/>
  <c r="AA2023"/>
  <c r="T2195"/>
  <c r="AA2296"/>
  <c r="T320"/>
  <c r="T368"/>
  <c r="T348"/>
  <c r="V348"/>
  <c r="Y348" s="1"/>
  <c r="T827"/>
  <c r="AA1274"/>
  <c r="T1989"/>
  <c r="T1902"/>
  <c r="AA2214"/>
  <c r="V2275"/>
  <c r="Y2275" s="1"/>
  <c r="V2164"/>
  <c r="Y2164" s="1"/>
  <c r="T2033"/>
  <c r="T319"/>
  <c r="T2049"/>
  <c r="V2129"/>
  <c r="Y2129" s="1"/>
  <c r="V2123"/>
  <c r="Y2123" s="1"/>
  <c r="AA2276"/>
  <c r="T2369"/>
  <c r="T311"/>
  <c r="V2187"/>
  <c r="Y2187" s="1"/>
  <c r="T1992"/>
  <c r="T2123"/>
  <c r="T2214"/>
  <c r="T2296"/>
  <c r="V2195"/>
  <c r="Y2195" s="1"/>
  <c r="V2009"/>
  <c r="Y2009" s="1"/>
  <c r="V306"/>
  <c r="Y306" s="1"/>
  <c r="T347"/>
  <c r="T2349"/>
  <c r="V1027"/>
  <c r="Y1027" s="1"/>
  <c r="V2057"/>
  <c r="Y2057" s="1"/>
  <c r="T2203"/>
  <c r="T2007"/>
  <c r="T2025"/>
  <c r="V1281"/>
  <c r="Y1281" s="1"/>
  <c r="T1555"/>
  <c r="V315"/>
  <c r="Y315" s="1"/>
  <c r="AA346"/>
  <c r="V344"/>
  <c r="Y344" s="1"/>
  <c r="V340"/>
  <c r="Y340" s="1"/>
  <c r="T1027"/>
  <c r="AA1028"/>
  <c r="AA1281"/>
  <c r="V1861"/>
  <c r="Y1861" s="1"/>
  <c r="V1893"/>
  <c r="Y1893" s="1"/>
  <c r="AA2065"/>
  <c r="T1975"/>
  <c r="AA2106"/>
  <c r="V2348"/>
  <c r="Y2348" s="1"/>
  <c r="T2188"/>
  <c r="T2074"/>
  <c r="T2075"/>
  <c r="V2142"/>
  <c r="Y2142" s="1"/>
  <c r="AA2175"/>
  <c r="V2338"/>
  <c r="Y2338" s="1"/>
  <c r="T317"/>
  <c r="V346"/>
  <c r="Y346" s="1"/>
  <c r="V1280"/>
  <c r="Y1280" s="1"/>
  <c r="V2058"/>
  <c r="Y2058" s="1"/>
  <c r="T1905"/>
  <c r="V2007"/>
  <c r="Y2007" s="1"/>
  <c r="AA2349"/>
  <c r="T2339"/>
  <c r="T1252"/>
  <c r="V2203"/>
  <c r="Y2203" s="1"/>
  <c r="T2059"/>
  <c r="T2047"/>
  <c r="T61"/>
  <c r="V310"/>
  <c r="Y310" s="1"/>
  <c r="V326"/>
  <c r="Y326" s="1"/>
  <c r="AA1627"/>
  <c r="V1554"/>
  <c r="Y1554" s="1"/>
  <c r="V1880"/>
  <c r="Y1880" s="1"/>
  <c r="T1893"/>
  <c r="V2073"/>
  <c r="Y2073" s="1"/>
  <c r="V2006"/>
  <c r="Y2006" s="1"/>
  <c r="AA2058"/>
  <c r="T1906"/>
  <c r="AA2007"/>
  <c r="V2024"/>
  <c r="Y2024" s="1"/>
  <c r="V2349"/>
  <c r="Y2349" s="1"/>
  <c r="V2202"/>
  <c r="Y2202" s="1"/>
  <c r="AA2203"/>
  <c r="T2176"/>
  <c r="V2025"/>
  <c r="Y2025" s="1"/>
  <c r="T327"/>
  <c r="V416"/>
  <c r="Y416" s="1"/>
  <c r="T948"/>
  <c r="AA1554"/>
  <c r="V1905"/>
  <c r="Y1905" s="1"/>
  <c r="V1971"/>
  <c r="Y1971" s="1"/>
  <c r="T1894"/>
  <c r="T1972"/>
  <c r="T2008"/>
  <c r="V327"/>
  <c r="Y327" s="1"/>
  <c r="V403"/>
  <c r="Y403" s="1"/>
  <c r="T444"/>
  <c r="T404"/>
  <c r="T947"/>
  <c r="V1255"/>
  <c r="Y1255" s="1"/>
  <c r="V1974"/>
  <c r="Y1974" s="1"/>
  <c r="T1861"/>
  <c r="T1942"/>
  <c r="V2074"/>
  <c r="Y2074" s="1"/>
  <c r="V2032"/>
  <c r="Y2032" s="1"/>
  <c r="V2126"/>
  <c r="Y2126" s="1"/>
  <c r="AA2188"/>
  <c r="V404"/>
  <c r="Y404" s="1"/>
  <c r="V2119"/>
  <c r="Y2119" s="1"/>
  <c r="T2115"/>
  <c r="AA311"/>
  <c r="T328"/>
  <c r="T416"/>
  <c r="T1256"/>
  <c r="V1975"/>
  <c r="Y1975" s="1"/>
  <c r="T1881"/>
  <c r="V2293"/>
  <c r="Y2293" s="1"/>
  <c r="T2295"/>
  <c r="V2111"/>
  <c r="Y2111" s="1"/>
  <c r="V311"/>
  <c r="Y311" s="1"/>
  <c r="T312"/>
  <c r="V1293"/>
  <c r="Y1293" s="1"/>
  <c r="T1862"/>
  <c r="T1976"/>
  <c r="T2294"/>
  <c r="V2250"/>
  <c r="Y2250" s="1"/>
  <c r="T2114"/>
  <c r="V2296"/>
  <c r="Y2296" s="1"/>
  <c r="V2140"/>
  <c r="Y2140" s="1"/>
  <c r="V1962"/>
  <c r="Y1962" s="1"/>
  <c r="C2495"/>
  <c r="T2204"/>
  <c r="V2278"/>
  <c r="Y2278" s="1"/>
  <c r="V1287"/>
  <c r="Y1287" s="1"/>
  <c r="C2467"/>
  <c r="T2468" s="1"/>
  <c r="V351"/>
  <c r="Y351" s="1"/>
  <c r="V345"/>
  <c r="Y345" s="1"/>
  <c r="T53"/>
  <c r="V1913"/>
  <c r="Y1913" s="1"/>
  <c r="V2066"/>
  <c r="Y2066" s="1"/>
  <c r="V2072"/>
  <c r="Y2072" s="1"/>
  <c r="V2178"/>
  <c r="Y2178" s="1"/>
  <c r="T295"/>
  <c r="T2170"/>
  <c r="V1869"/>
  <c r="Y1869" s="1"/>
  <c r="AA2026"/>
  <c r="T2279"/>
  <c r="T2161"/>
  <c r="T2381"/>
  <c r="AA136"/>
  <c r="T307"/>
  <c r="V367"/>
  <c r="Y367" s="1"/>
  <c r="AA372"/>
  <c r="T345"/>
  <c r="V695"/>
  <c r="Y695" s="1"/>
  <c r="V712"/>
  <c r="Y712" s="1"/>
  <c r="V2124"/>
  <c r="Y2124" s="1"/>
  <c r="AA2222"/>
  <c r="V2254"/>
  <c r="Y2254" s="1"/>
  <c r="C2491"/>
  <c r="T2330"/>
  <c r="T2098"/>
  <c r="AA2111"/>
  <c r="C2489"/>
  <c r="V2017"/>
  <c r="Y2017" s="1"/>
  <c r="V2222"/>
  <c r="Y2222" s="1"/>
  <c r="V2444"/>
  <c r="Y2444" s="1"/>
  <c r="V2151"/>
  <c r="Y2151" s="1"/>
  <c r="V2259"/>
  <c r="Y2259" s="1"/>
  <c r="V302"/>
  <c r="Y302" s="1"/>
  <c r="T693"/>
  <c r="T2367"/>
  <c r="T2254"/>
  <c r="T2030"/>
  <c r="V2112"/>
  <c r="Y2112" s="1"/>
  <c r="T2011"/>
  <c r="V2306"/>
  <c r="Y2306" s="1"/>
  <c r="V52"/>
  <c r="Y52" s="1"/>
  <c r="AA138"/>
  <c r="T1984"/>
  <c r="T2125"/>
  <c r="AA2190"/>
  <c r="V2210"/>
  <c r="Y2210" s="1"/>
  <c r="T346"/>
  <c r="V2179"/>
  <c r="Y2179" s="1"/>
  <c r="V2362"/>
  <c r="Y2362" s="1"/>
  <c r="T2445"/>
  <c r="T713"/>
  <c r="AA345"/>
  <c r="T696"/>
  <c r="AA696"/>
  <c r="V2037"/>
  <c r="Y2037" s="1"/>
  <c r="T1993"/>
  <c r="C2447"/>
  <c r="T2448" s="1"/>
  <c r="V2329"/>
  <c r="Y2329" s="1"/>
  <c r="T2444"/>
  <c r="V2288"/>
  <c r="Y2288" s="1"/>
  <c r="T2102"/>
  <c r="AA2037"/>
  <c r="V2101"/>
  <c r="Y2101" s="1"/>
  <c r="V2096"/>
  <c r="Y2096" s="1"/>
  <c r="T2299"/>
  <c r="T2320"/>
  <c r="T2326"/>
  <c r="V2215"/>
  <c r="Y2215" s="1"/>
  <c r="AA2324"/>
  <c r="T2362"/>
  <c r="T1258"/>
  <c r="T71"/>
  <c r="V60"/>
  <c r="Y60" s="1"/>
  <c r="V679"/>
  <c r="Y679" s="1"/>
  <c r="V693"/>
  <c r="Y693" s="1"/>
  <c r="T994"/>
  <c r="V1257"/>
  <c r="Y1257" s="1"/>
  <c r="C1763"/>
  <c r="V1961"/>
  <c r="Y1961" s="1"/>
  <c r="V1981"/>
  <c r="Y1981" s="1"/>
  <c r="T2073"/>
  <c r="AA2029"/>
  <c r="T1914"/>
  <c r="T1962"/>
  <c r="T1939"/>
  <c r="AA2056"/>
  <c r="AA2337"/>
  <c r="T2213"/>
  <c r="AA2151"/>
  <c r="T1019"/>
  <c r="T369"/>
  <c r="T680"/>
  <c r="V1876"/>
  <c r="Y1876" s="1"/>
  <c r="V1967"/>
  <c r="Y1967" s="1"/>
  <c r="T2053"/>
  <c r="T2077"/>
  <c r="T1870"/>
  <c r="T2026"/>
  <c r="V2030"/>
  <c r="Y2030" s="1"/>
  <c r="T1865"/>
  <c r="AA2072"/>
  <c r="T2072"/>
  <c r="T2260"/>
  <c r="T2337"/>
  <c r="T2338"/>
  <c r="T2307"/>
  <c r="T1789"/>
  <c r="V2245"/>
  <c r="Y2245" s="1"/>
  <c r="T1877"/>
  <c r="V2113"/>
  <c r="Y2113" s="1"/>
  <c r="AA2030"/>
  <c r="T1995"/>
  <c r="V2076"/>
  <c r="Y2076" s="1"/>
  <c r="AA2366"/>
  <c r="T2067"/>
  <c r="V2252"/>
  <c r="Y2252" s="1"/>
  <c r="T303"/>
  <c r="V2366"/>
  <c r="Y2366" s="1"/>
  <c r="AA61"/>
  <c r="AA688"/>
  <c r="V1256"/>
  <c r="Y1256" s="1"/>
  <c r="T1257"/>
  <c r="T1981"/>
  <c r="AA2113"/>
  <c r="V2335"/>
  <c r="Y2335" s="1"/>
  <c r="T2253"/>
  <c r="V2317"/>
  <c r="Y2317" s="1"/>
  <c r="T308"/>
  <c r="V2253"/>
  <c r="Y2253" s="1"/>
  <c r="V334"/>
  <c r="Y334" s="1"/>
  <c r="T1387"/>
  <c r="T1982"/>
  <c r="T1968"/>
  <c r="T2184"/>
  <c r="T2245"/>
  <c r="T2259"/>
  <c r="V1864"/>
  <c r="Y1864" s="1"/>
  <c r="V1938"/>
  <c r="Y1938" s="1"/>
  <c r="V1994"/>
  <c r="Y1994" s="1"/>
  <c r="AA2108"/>
  <c r="V2010"/>
  <c r="Y2010" s="1"/>
  <c r="T1866"/>
  <c r="AA2253"/>
  <c r="T1963"/>
  <c r="V2052"/>
  <c r="Y2052" s="1"/>
  <c r="T2336"/>
  <c r="V2183"/>
  <c r="Y2183" s="1"/>
  <c r="AA693"/>
  <c r="T1499"/>
  <c r="V1865"/>
  <c r="Y1865" s="1"/>
  <c r="V1980"/>
  <c r="Y1980" s="1"/>
  <c r="T2108"/>
  <c r="V2337"/>
  <c r="Y2337" s="1"/>
  <c r="T2152"/>
  <c r="T2113"/>
  <c r="V2012"/>
  <c r="Y2012" s="1"/>
  <c r="T2091"/>
  <c r="T2141"/>
  <c r="C1736"/>
  <c r="V2239"/>
  <c r="Y2239" s="1"/>
  <c r="T2068"/>
  <c r="T2116"/>
  <c r="T2064"/>
  <c r="T2267"/>
  <c r="V2225"/>
  <c r="Y2225" s="1"/>
  <c r="V2227"/>
  <c r="Y2227" s="1"/>
  <c r="V2219"/>
  <c r="Y2219" s="1"/>
  <c r="T2222"/>
  <c r="T2101"/>
  <c r="T2070"/>
  <c r="T2086"/>
  <c r="T2289"/>
  <c r="T2350"/>
  <c r="V2152"/>
  <c r="Y2152" s="1"/>
  <c r="V2094"/>
  <c r="Y2094" s="1"/>
  <c r="V1945"/>
  <c r="Y1945" s="1"/>
  <c r="T2045"/>
  <c r="T2065"/>
  <c r="AA2017"/>
  <c r="T2018"/>
  <c r="V2087"/>
  <c r="Y2087" s="1"/>
  <c r="AA2221"/>
  <c r="V1788"/>
  <c r="Y1788" s="1"/>
  <c r="V2064"/>
  <c r="Y2064" s="1"/>
  <c r="V2100"/>
  <c r="Y2100" s="1"/>
  <c r="V2231"/>
  <c r="Y2231" s="1"/>
  <c r="V2380"/>
  <c r="Y2380" s="1"/>
  <c r="T2046"/>
  <c r="V2318"/>
  <c r="Y2318" s="1"/>
  <c r="T2088"/>
  <c r="T2361"/>
  <c r="V2220"/>
  <c r="Y2220" s="1"/>
  <c r="V2322"/>
  <c r="Y2322" s="1"/>
  <c r="T352"/>
  <c r="V2070"/>
  <c r="Y2070" s="1"/>
  <c r="V2063"/>
  <c r="Y2063" s="1"/>
  <c r="AA2087"/>
  <c r="AA2064"/>
  <c r="AA2100"/>
  <c r="T2071"/>
  <c r="T2319"/>
  <c r="AA2297"/>
  <c r="T2227"/>
  <c r="V2324"/>
  <c r="Y2324" s="1"/>
  <c r="T2181"/>
  <c r="T2220"/>
  <c r="T2321"/>
  <c r="V2141"/>
  <c r="Y2141" s="1"/>
  <c r="AA2219"/>
  <c r="V2361"/>
  <c r="Y2361" s="1"/>
  <c r="T2221"/>
  <c r="T2291"/>
  <c r="V2290"/>
  <c r="Y2290" s="1"/>
  <c r="V2460"/>
  <c r="Y2460" s="1"/>
  <c r="V1894"/>
  <c r="Y1894" s="1"/>
  <c r="T2029"/>
  <c r="V2085"/>
  <c r="Y2085" s="1"/>
  <c r="AA2070"/>
  <c r="T1969"/>
  <c r="V2011"/>
  <c r="Y2011" s="1"/>
  <c r="AA2091"/>
  <c r="V2044"/>
  <c r="Y2044" s="1"/>
  <c r="T2180"/>
  <c r="V2287"/>
  <c r="Y2287" s="1"/>
  <c r="T2157"/>
  <c r="V2226"/>
  <c r="Y2226" s="1"/>
  <c r="V2266"/>
  <c r="Y2266" s="1"/>
  <c r="T2142"/>
  <c r="AA2141"/>
  <c r="T2246"/>
  <c r="V2289"/>
  <c r="Y2289" s="1"/>
  <c r="AA2361"/>
  <c r="AA2228"/>
  <c r="T2325"/>
  <c r="T2097"/>
  <c r="V2181"/>
  <c r="Y2181" s="1"/>
  <c r="T1495"/>
  <c r="V1887"/>
  <c r="Y1887" s="1"/>
  <c r="V1895"/>
  <c r="Y1895" s="1"/>
  <c r="V1992"/>
  <c r="Y1992" s="1"/>
  <c r="T2013"/>
  <c r="V2045"/>
  <c r="Y2045" s="1"/>
  <c r="AA2116"/>
  <c r="T1938"/>
  <c r="V2099"/>
  <c r="Y2099" s="1"/>
  <c r="T2228"/>
  <c r="T2100"/>
  <c r="V2156"/>
  <c r="Y2156" s="1"/>
  <c r="V2180"/>
  <c r="Y2180" s="1"/>
  <c r="AA2267"/>
  <c r="AA2289"/>
  <c r="V2228"/>
  <c r="Y2228" s="1"/>
  <c r="T2323"/>
  <c r="T2322"/>
  <c r="V1888"/>
  <c r="Y1888" s="1"/>
  <c r="V1937"/>
  <c r="Y1937" s="1"/>
  <c r="V1968"/>
  <c r="Y1968" s="1"/>
  <c r="V2069"/>
  <c r="Y2069" s="1"/>
  <c r="T1889"/>
  <c r="T2226"/>
  <c r="T2211"/>
  <c r="T2288"/>
  <c r="V2365"/>
  <c r="Y2365" s="1"/>
  <c r="V1558"/>
  <c r="Y1558" s="1"/>
  <c r="V1969"/>
  <c r="Y1969" s="1"/>
  <c r="V1983"/>
  <c r="Y1983" s="1"/>
  <c r="V2097"/>
  <c r="Y2097" s="1"/>
  <c r="T1895"/>
  <c r="V2086"/>
  <c r="Y2086" s="1"/>
  <c r="T1946"/>
  <c r="V2028"/>
  <c r="Y2028" s="1"/>
  <c r="V2319"/>
  <c r="Y2319" s="1"/>
  <c r="AA2119"/>
  <c r="C2459"/>
  <c r="V2459" s="1"/>
  <c r="Y2459" s="1"/>
  <c r="AA2227"/>
  <c r="T2290"/>
  <c r="T310"/>
  <c r="V1900"/>
  <c r="Y1900" s="1"/>
  <c r="V1984"/>
  <c r="Y1984" s="1"/>
  <c r="T1901"/>
  <c r="T1896"/>
  <c r="AA2086"/>
  <c r="T2012"/>
  <c r="T353"/>
  <c r="T2117"/>
  <c r="V2224"/>
  <c r="Y2224" s="1"/>
  <c r="T2063"/>
  <c r="T2309"/>
  <c r="T2293"/>
  <c r="T2137"/>
  <c r="V2240"/>
  <c r="Y2240" s="1"/>
  <c r="T2017"/>
  <c r="V2127"/>
  <c r="Y2127" s="1"/>
  <c r="V2038"/>
  <c r="Y2038" s="1"/>
  <c r="T1559"/>
  <c r="C519"/>
  <c r="AA519" s="1"/>
  <c r="V2150"/>
  <c r="Y2150" s="1"/>
  <c r="V1026"/>
  <c r="Y1026" s="1"/>
  <c r="V2120"/>
  <c r="Y2120" s="1"/>
  <c r="V1022"/>
  <c r="Y1022" s="1"/>
  <c r="C1756"/>
  <c r="V1756" s="1"/>
  <c r="Y1756" s="1"/>
  <c r="T2231"/>
  <c r="T2104"/>
  <c r="T1285"/>
  <c r="T1496"/>
  <c r="V1925"/>
  <c r="Y1925" s="1"/>
  <c r="V1964"/>
  <c r="Y1964" s="1"/>
  <c r="V1985"/>
  <c r="Y1985" s="1"/>
  <c r="T1960"/>
  <c r="T2003"/>
  <c r="AA2016"/>
  <c r="AA2032"/>
  <c r="T2039"/>
  <c r="T2233"/>
  <c r="AA2153"/>
  <c r="T2120"/>
  <c r="V2308"/>
  <c r="Y2308" s="1"/>
  <c r="T2128"/>
  <c r="V2171"/>
  <c r="Y2171" s="1"/>
  <c r="T2355"/>
  <c r="V974"/>
  <c r="Y974" s="1"/>
  <c r="T2129"/>
  <c r="AA1266"/>
  <c r="V1284"/>
  <c r="Y1284" s="1"/>
  <c r="AA1559"/>
  <c r="V1877"/>
  <c r="Y1877" s="1"/>
  <c r="V1941"/>
  <c r="Y1941" s="1"/>
  <c r="T2069"/>
  <c r="T2006"/>
  <c r="V2002"/>
  <c r="Y2002" s="1"/>
  <c r="V2062"/>
  <c r="Y2062" s="1"/>
  <c r="T1897"/>
  <c r="V2039"/>
  <c r="Y2039" s="1"/>
  <c r="V2067"/>
  <c r="Y2067" s="1"/>
  <c r="AA2241"/>
  <c r="V2147"/>
  <c r="Y2147" s="1"/>
  <c r="AA2171"/>
  <c r="V2232"/>
  <c r="Y2232" s="1"/>
  <c r="V1896"/>
  <c r="Y1896" s="1"/>
  <c r="V1977"/>
  <c r="Y1977" s="1"/>
  <c r="T1878"/>
  <c r="V2001"/>
  <c r="Y2001" s="1"/>
  <c r="V2061"/>
  <c r="Y2061" s="1"/>
  <c r="AA2062"/>
  <c r="AA2039"/>
  <c r="V2095"/>
  <c r="Y2095" s="1"/>
  <c r="V2128"/>
  <c r="Y2128" s="1"/>
  <c r="T2052"/>
  <c r="T2241"/>
  <c r="V2281"/>
  <c r="Y2281" s="1"/>
  <c r="V2340"/>
  <c r="Y2340" s="1"/>
  <c r="AA2232"/>
  <c r="T2062"/>
  <c r="V2148"/>
  <c r="Y2148" s="1"/>
  <c r="V2056"/>
  <c r="Y2056" s="1"/>
  <c r="AA405"/>
  <c r="C1436"/>
  <c r="V1897"/>
  <c r="Y1897" s="1"/>
  <c r="V2137"/>
  <c r="Y2137" s="1"/>
  <c r="T1966"/>
  <c r="V2090"/>
  <c r="Y2090" s="1"/>
  <c r="T1985"/>
  <c r="T1898"/>
  <c r="V2051"/>
  <c r="Y2051" s="1"/>
  <c r="AA2095"/>
  <c r="AA2128"/>
  <c r="V2004"/>
  <c r="Y2004" s="1"/>
  <c r="V2068"/>
  <c r="Y2068" s="1"/>
  <c r="V2201"/>
  <c r="Y2201" s="1"/>
  <c r="V2249"/>
  <c r="Y2249" s="1"/>
  <c r="T2149"/>
  <c r="T2084"/>
  <c r="V711"/>
  <c r="Y711" s="1"/>
  <c r="AA1008"/>
  <c r="V1959"/>
  <c r="Y1959" s="1"/>
  <c r="T1886"/>
  <c r="V2005"/>
  <c r="Y2005" s="1"/>
  <c r="T1978"/>
  <c r="T1867"/>
  <c r="AA2068"/>
  <c r="T2138"/>
  <c r="T2202"/>
  <c r="T2250"/>
  <c r="V2325"/>
  <c r="Y2325" s="1"/>
  <c r="V2353"/>
  <c r="Y2353" s="1"/>
  <c r="V2139"/>
  <c r="Y2139" s="1"/>
  <c r="C2411"/>
  <c r="T2308"/>
  <c r="T2191"/>
  <c r="T2223"/>
  <c r="AA713"/>
  <c r="C1347"/>
  <c r="AA1347" s="1"/>
  <c r="V1881"/>
  <c r="Y1881" s="1"/>
  <c r="V1960"/>
  <c r="Y1960" s="1"/>
  <c r="V1972"/>
  <c r="Y1972" s="1"/>
  <c r="T1973"/>
  <c r="T2005"/>
  <c r="T1974"/>
  <c r="V2138"/>
  <c r="Y2138" s="1"/>
  <c r="T1961"/>
  <c r="T2282"/>
  <c r="V2307"/>
  <c r="Y2307" s="1"/>
  <c r="T2140"/>
  <c r="AA2139"/>
  <c r="T2327"/>
  <c r="AA2326"/>
  <c r="V2198"/>
  <c r="Y2198" s="1"/>
  <c r="V2177"/>
  <c r="Y2177" s="1"/>
  <c r="T1009"/>
  <c r="V1973"/>
  <c r="Y1973" s="1"/>
  <c r="T1986"/>
  <c r="T2251"/>
  <c r="V2354"/>
  <c r="Y2354" s="1"/>
  <c r="V2326"/>
  <c r="Y2326" s="1"/>
  <c r="C93"/>
  <c r="C462"/>
  <c r="AA462" s="1"/>
  <c r="C454"/>
  <c r="AA454" s="1"/>
  <c r="C1715"/>
  <c r="C2497"/>
  <c r="V328"/>
  <c r="Y328" s="1"/>
  <c r="V313"/>
  <c r="Y313" s="1"/>
  <c r="AA974"/>
  <c r="V2246"/>
  <c r="Y2246" s="1"/>
  <c r="V2310"/>
  <c r="Y2310" s="1"/>
  <c r="T2329"/>
  <c r="C1414"/>
  <c r="V1414" s="1"/>
  <c r="Y1414" s="1"/>
  <c r="AA2224"/>
  <c r="C2501"/>
  <c r="V2500" s="1"/>
  <c r="Y2500" s="1"/>
  <c r="T2341"/>
  <c r="T2126"/>
  <c r="V2033"/>
  <c r="Y2033" s="1"/>
  <c r="V2285"/>
  <c r="Y2285" s="1"/>
  <c r="V2381"/>
  <c r="Y2381" s="1"/>
  <c r="V2331"/>
  <c r="Y2331" s="1"/>
  <c r="V2333"/>
  <c r="Y2333" s="1"/>
  <c r="T2174"/>
  <c r="T2054"/>
  <c r="T338"/>
  <c r="T342"/>
  <c r="T2081"/>
  <c r="V2013"/>
  <c r="Y2013" s="1"/>
  <c r="V2301"/>
  <c r="Y2301" s="1"/>
  <c r="T2133"/>
  <c r="C1810"/>
  <c r="C19"/>
  <c r="AA19" s="1"/>
  <c r="C29"/>
  <c r="AA29" s="1"/>
  <c r="C45"/>
  <c r="C23"/>
  <c r="AA23" s="1"/>
  <c r="C1342"/>
  <c r="AA1342" s="1"/>
  <c r="C1576"/>
  <c r="C1719"/>
  <c r="AA1719" s="1"/>
  <c r="V303"/>
  <c r="Y303" s="1"/>
  <c r="V2162"/>
  <c r="Y2162" s="1"/>
  <c r="T2153"/>
  <c r="T2342"/>
  <c r="V2158"/>
  <c r="Y2158" s="1"/>
  <c r="T2010"/>
  <c r="V2034"/>
  <c r="Y2034" s="1"/>
  <c r="V2131"/>
  <c r="Y2131" s="1"/>
  <c r="T304"/>
  <c r="V688"/>
  <c r="Y688" s="1"/>
  <c r="C1063"/>
  <c r="AA1063" s="1"/>
  <c r="C1071"/>
  <c r="AA1071" s="1"/>
  <c r="C1108"/>
  <c r="AA1108" s="1"/>
  <c r="C1112"/>
  <c r="C1116"/>
  <c r="AA1116" s="1"/>
  <c r="T1289"/>
  <c r="V1957"/>
  <c r="Y1957" s="1"/>
  <c r="V1965"/>
  <c r="Y1965" s="1"/>
  <c r="T1957"/>
  <c r="T2085"/>
  <c r="V2081"/>
  <c r="Y2081" s="1"/>
  <c r="T1959"/>
  <c r="V2082"/>
  <c r="Y2082" s="1"/>
  <c r="T1971"/>
  <c r="V2000"/>
  <c r="Y2000" s="1"/>
  <c r="AA2096"/>
  <c r="T2090"/>
  <c r="T2146"/>
  <c r="AA2262"/>
  <c r="T2127"/>
  <c r="V2303"/>
  <c r="Y2303" s="1"/>
  <c r="V2163"/>
  <c r="Y2163" s="1"/>
  <c r="T2150"/>
  <c r="V2374"/>
  <c r="Y2374" s="1"/>
  <c r="AA2126"/>
  <c r="T2306"/>
  <c r="AA2260"/>
  <c r="AA2382"/>
  <c r="T2364"/>
  <c r="V2118"/>
  <c r="Y2118" s="1"/>
  <c r="C770"/>
  <c r="C808"/>
  <c r="V807" s="1"/>
  <c r="Y807" s="1"/>
  <c r="C1752"/>
  <c r="AA1752" s="1"/>
  <c r="V1958"/>
  <c r="Y1958" s="1"/>
  <c r="V1966"/>
  <c r="Y1966" s="1"/>
  <c r="T2034"/>
  <c r="AA2034"/>
  <c r="AA2082"/>
  <c r="V2083"/>
  <c r="Y2083" s="1"/>
  <c r="T1964"/>
  <c r="AA2000"/>
  <c r="V2084"/>
  <c r="Y2084" s="1"/>
  <c r="V2262"/>
  <c r="Y2262" s="1"/>
  <c r="T2092"/>
  <c r="T2164"/>
  <c r="V2280"/>
  <c r="Y2280" s="1"/>
  <c r="AA2163"/>
  <c r="V2330"/>
  <c r="Y2330" s="1"/>
  <c r="V2363"/>
  <c r="Y2363" s="1"/>
  <c r="V2125"/>
  <c r="Y2125" s="1"/>
  <c r="T2230"/>
  <c r="T2280"/>
  <c r="AA2301"/>
  <c r="T2177"/>
  <c r="T2374"/>
  <c r="V2103"/>
  <c r="Y2103" s="1"/>
  <c r="V356"/>
  <c r="Y356" s="1"/>
  <c r="C1732"/>
  <c r="C1751"/>
  <c r="C1731"/>
  <c r="AA1731" s="1"/>
  <c r="V1904"/>
  <c r="Y1904" s="1"/>
  <c r="T1965"/>
  <c r="T2089"/>
  <c r="V2132"/>
  <c r="Y2132" s="1"/>
  <c r="T1967"/>
  <c r="AA2084"/>
  <c r="AA2198"/>
  <c r="T2353"/>
  <c r="V2345"/>
  <c r="Y2345" s="1"/>
  <c r="AA2131"/>
  <c r="AA2280"/>
  <c r="T2304"/>
  <c r="T2351"/>
  <c r="V2149"/>
  <c r="Y2149" s="1"/>
  <c r="V2321"/>
  <c r="Y2321" s="1"/>
  <c r="T2382"/>
  <c r="AA2285"/>
  <c r="V2320"/>
  <c r="Y2320" s="1"/>
  <c r="V2182"/>
  <c r="Y2182" s="1"/>
  <c r="AA1026"/>
  <c r="T2286"/>
  <c r="V2216"/>
  <c r="Y2216" s="1"/>
  <c r="T2198"/>
  <c r="T2379"/>
  <c r="T2048"/>
  <c r="AA304"/>
  <c r="C1328"/>
  <c r="V1986"/>
  <c r="Y1986" s="1"/>
  <c r="AA2132"/>
  <c r="T1987"/>
  <c r="V2088"/>
  <c r="Y2088" s="1"/>
  <c r="T2111"/>
  <c r="AA2230"/>
  <c r="T2303"/>
  <c r="V2145"/>
  <c r="Y2145" s="1"/>
  <c r="AA2321"/>
  <c r="V2304"/>
  <c r="Y2304" s="1"/>
  <c r="T2083"/>
  <c r="AA2182"/>
  <c r="T314"/>
  <c r="T721"/>
  <c r="T297"/>
  <c r="V304"/>
  <c r="Y304" s="1"/>
  <c r="V1987"/>
  <c r="Y1987" s="1"/>
  <c r="V2089"/>
  <c r="Y2089" s="1"/>
  <c r="V2230"/>
  <c r="Y2230" s="1"/>
  <c r="T2363"/>
  <c r="V2176"/>
  <c r="Y2176" s="1"/>
  <c r="V2110"/>
  <c r="Y2110" s="1"/>
  <c r="T2380"/>
  <c r="T2285"/>
  <c r="T2334"/>
  <c r="T2076"/>
  <c r="T2333"/>
  <c r="C268"/>
  <c r="AA268" s="1"/>
  <c r="C223"/>
  <c r="C575"/>
  <c r="AA575" s="1"/>
  <c r="C569"/>
  <c r="AA569" s="1"/>
  <c r="C1720"/>
  <c r="C1744"/>
  <c r="V1970"/>
  <c r="Y1970" s="1"/>
  <c r="T1958"/>
  <c r="T1970"/>
  <c r="V2091"/>
  <c r="Y2091" s="1"/>
  <c r="T1923"/>
  <c r="V2092"/>
  <c r="Y2092" s="1"/>
  <c r="T2112"/>
  <c r="T2346"/>
  <c r="T2305"/>
  <c r="C2446"/>
  <c r="AA2446" s="1"/>
  <c r="T2262"/>
  <c r="V2305"/>
  <c r="Y2305" s="1"/>
  <c r="T2096"/>
  <c r="T2281"/>
  <c r="T2263"/>
  <c r="C1659"/>
  <c r="AA1659" s="1"/>
  <c r="V1963"/>
  <c r="Y1963" s="1"/>
  <c r="T1988"/>
  <c r="T2178"/>
  <c r="T2182"/>
  <c r="T2352"/>
  <c r="T313"/>
  <c r="V312"/>
  <c r="Y312" s="1"/>
  <c r="AA297"/>
  <c r="AA314"/>
  <c r="AA342"/>
  <c r="V341"/>
  <c r="Y341" s="1"/>
  <c r="T343"/>
  <c r="C1748"/>
  <c r="AA1748" s="1"/>
  <c r="V1920"/>
  <c r="Y1920" s="1"/>
  <c r="V1933"/>
  <c r="Y1933" s="1"/>
  <c r="T1885"/>
  <c r="T1917"/>
  <c r="T2057"/>
  <c r="AA1780"/>
  <c r="AA2009"/>
  <c r="AA2014"/>
  <c r="V2098"/>
  <c r="Y2098" s="1"/>
  <c r="AA2035"/>
  <c r="V2075"/>
  <c r="Y2075" s="1"/>
  <c r="T1931"/>
  <c r="T2131"/>
  <c r="V2008"/>
  <c r="Y2008" s="1"/>
  <c r="V2080"/>
  <c r="Y2080" s="1"/>
  <c r="V2115"/>
  <c r="Y2115" s="1"/>
  <c r="T2217"/>
  <c r="V2247"/>
  <c r="Y2247" s="1"/>
  <c r="C2479"/>
  <c r="T2019"/>
  <c r="T2118"/>
  <c r="T2314"/>
  <c r="AA2217"/>
  <c r="V2241"/>
  <c r="Y2241" s="1"/>
  <c r="V2312"/>
  <c r="Y2312" s="1"/>
  <c r="V2170"/>
  <c r="Y2170" s="1"/>
  <c r="V2298"/>
  <c r="Y2298" s="1"/>
  <c r="C2473"/>
  <c r="V2472" s="1"/>
  <c r="Y2472" s="1"/>
  <c r="V2283"/>
  <c r="Y2283" s="1"/>
  <c r="V2299"/>
  <c r="Y2299" s="1"/>
  <c r="V2373"/>
  <c r="Y2373" s="1"/>
  <c r="AA2284"/>
  <c r="AA2333"/>
  <c r="AA2159"/>
  <c r="T67"/>
  <c r="V297"/>
  <c r="Y297" s="1"/>
  <c r="V314"/>
  <c r="Y314" s="1"/>
  <c r="T329"/>
  <c r="T374"/>
  <c r="T375"/>
  <c r="AA409"/>
  <c r="T712"/>
  <c r="C809"/>
  <c r="T711"/>
  <c r="T956"/>
  <c r="T1379"/>
  <c r="AA1297"/>
  <c r="C1406"/>
  <c r="T1406" s="1"/>
  <c r="C1456"/>
  <c r="AA1456" s="1"/>
  <c r="C1790"/>
  <c r="AA1790" s="1"/>
  <c r="V1859"/>
  <c r="Y1859" s="1"/>
  <c r="V1921"/>
  <c r="Y1921" s="1"/>
  <c r="T2009"/>
  <c r="V2121"/>
  <c r="Y2121" s="1"/>
  <c r="V2018"/>
  <c r="Y2018" s="1"/>
  <c r="AA2098"/>
  <c r="AA1796"/>
  <c r="T1922"/>
  <c r="AA2059"/>
  <c r="AA2075"/>
  <c r="AA2197"/>
  <c r="T2000"/>
  <c r="AA2008"/>
  <c r="AA2080"/>
  <c r="AA2115"/>
  <c r="C2483"/>
  <c r="AA2483" s="1"/>
  <c r="T2242"/>
  <c r="AA2334"/>
  <c r="AA2170"/>
  <c r="T2332"/>
  <c r="V2172"/>
  <c r="Y2172" s="1"/>
  <c r="T2122"/>
  <c r="T2160"/>
  <c r="AA2196"/>
  <c r="V2284"/>
  <c r="Y2284" s="1"/>
  <c r="T2248"/>
  <c r="T2313"/>
  <c r="AA126"/>
  <c r="V296"/>
  <c r="Y296" s="1"/>
  <c r="AA329"/>
  <c r="V409"/>
  <c r="Y409" s="1"/>
  <c r="C1723"/>
  <c r="AA1723" s="1"/>
  <c r="AA2121"/>
  <c r="T1918"/>
  <c r="V2102"/>
  <c r="Y2102" s="1"/>
  <c r="V2130"/>
  <c r="Y2130" s="1"/>
  <c r="T1937"/>
  <c r="T1994"/>
  <c r="V2079"/>
  <c r="Y2079" s="1"/>
  <c r="T2020"/>
  <c r="T2335"/>
  <c r="T2119"/>
  <c r="V2334"/>
  <c r="Y2334" s="1"/>
  <c r="V2328"/>
  <c r="Y2328" s="1"/>
  <c r="T2375"/>
  <c r="T2035"/>
  <c r="T2080"/>
  <c r="V2186"/>
  <c r="Y2186" s="1"/>
  <c r="T2300"/>
  <c r="V2364"/>
  <c r="Y2364" s="1"/>
  <c r="AA2300"/>
  <c r="V2167"/>
  <c r="Y2167" s="1"/>
  <c r="T2216"/>
  <c r="V2197"/>
  <c r="Y2197" s="1"/>
  <c r="AA307"/>
  <c r="C586"/>
  <c r="AA586" s="1"/>
  <c r="V710"/>
  <c r="Y710" s="1"/>
  <c r="C810"/>
  <c r="AA810" s="1"/>
  <c r="V720"/>
  <c r="Y720" s="1"/>
  <c r="T1383"/>
  <c r="AA1245"/>
  <c r="T1479"/>
  <c r="C1711"/>
  <c r="AA1711" s="1"/>
  <c r="V1936"/>
  <c r="Y1936" s="1"/>
  <c r="V2053"/>
  <c r="Y2053" s="1"/>
  <c r="V2046"/>
  <c r="Y2046" s="1"/>
  <c r="V1999"/>
  <c r="Y1999" s="1"/>
  <c r="V2019"/>
  <c r="Y2019" s="1"/>
  <c r="V2047"/>
  <c r="Y2047" s="1"/>
  <c r="AA2328"/>
  <c r="V2117"/>
  <c r="Y2117" s="1"/>
  <c r="T2311"/>
  <c r="T2056"/>
  <c r="V2173"/>
  <c r="Y2173" s="1"/>
  <c r="T2168"/>
  <c r="V2300"/>
  <c r="Y2300" s="1"/>
  <c r="T2312"/>
  <c r="V2379"/>
  <c r="Y2379" s="1"/>
  <c r="T2373"/>
  <c r="T298"/>
  <c r="AA313"/>
  <c r="AA338"/>
  <c r="AA374"/>
  <c r="AA711"/>
  <c r="C1065"/>
  <c r="C1073"/>
  <c r="V1872"/>
  <c r="Y1872" s="1"/>
  <c r="V1916"/>
  <c r="Y1916" s="1"/>
  <c r="T1873"/>
  <c r="AA2047"/>
  <c r="AA2104"/>
  <c r="T2103"/>
  <c r="V2223"/>
  <c r="Y2223" s="1"/>
  <c r="T2366"/>
  <c r="T2187"/>
  <c r="AA2117"/>
  <c r="T2173"/>
  <c r="T2055"/>
  <c r="AA2173"/>
  <c r="T2169"/>
  <c r="T2224"/>
  <c r="AA2378"/>
  <c r="C283"/>
  <c r="AA283" s="1"/>
  <c r="V374"/>
  <c r="Y374" s="1"/>
  <c r="C521"/>
  <c r="AA521" s="1"/>
  <c r="AA683"/>
  <c r="AA1268"/>
  <c r="C1337"/>
  <c r="C1542"/>
  <c r="V1542" s="1"/>
  <c r="Y1542" s="1"/>
  <c r="C1724"/>
  <c r="V1724" s="1"/>
  <c r="Y1724" s="1"/>
  <c r="V1873"/>
  <c r="Y1873" s="1"/>
  <c r="V1917"/>
  <c r="Y1917" s="1"/>
  <c r="T1934"/>
  <c r="V2116"/>
  <c r="Y2116" s="1"/>
  <c r="T2132"/>
  <c r="V2054"/>
  <c r="Y2054" s="1"/>
  <c r="T1874"/>
  <c r="T1860"/>
  <c r="V2214"/>
  <c r="Y2214" s="1"/>
  <c r="T2225"/>
  <c r="V2168"/>
  <c r="Y2168" s="1"/>
  <c r="V2313"/>
  <c r="Y2313" s="1"/>
  <c r="T2331"/>
  <c r="T2196"/>
  <c r="AA2331"/>
  <c r="V2316"/>
  <c r="Y2316" s="1"/>
  <c r="T2328"/>
  <c r="T2365"/>
  <c r="AA1022"/>
  <c r="C1739"/>
  <c r="V1884"/>
  <c r="Y1884" s="1"/>
  <c r="V1908"/>
  <c r="Y1908" s="1"/>
  <c r="V1993"/>
  <c r="Y1993" s="1"/>
  <c r="T1909"/>
  <c r="AA2054"/>
  <c r="V2114"/>
  <c r="Y2114" s="1"/>
  <c r="C2471"/>
  <c r="V2471" s="1"/>
  <c r="Y2471" s="1"/>
  <c r="C2503"/>
  <c r="V2503" s="1"/>
  <c r="Y2503" s="1"/>
  <c r="AA2317"/>
  <c r="AA2332"/>
  <c r="T2215"/>
  <c r="T2121"/>
  <c r="C37"/>
  <c r="C216"/>
  <c r="T335"/>
  <c r="C475"/>
  <c r="C512"/>
  <c r="V511" s="1"/>
  <c r="Y511" s="1"/>
  <c r="C561"/>
  <c r="V561" s="1"/>
  <c r="Y561" s="1"/>
  <c r="C793"/>
  <c r="C825"/>
  <c r="C801"/>
  <c r="AA801" s="1"/>
  <c r="C814"/>
  <c r="T1397"/>
  <c r="C1450"/>
  <c r="AA1450" s="1"/>
  <c r="C1466"/>
  <c r="AA1466" s="1"/>
  <c r="C1577"/>
  <c r="C1705"/>
  <c r="C1794"/>
  <c r="V1794" s="1"/>
  <c r="Y1794" s="1"/>
  <c r="T2171"/>
  <c r="V1263"/>
  <c r="Y1263" s="1"/>
  <c r="C115"/>
  <c r="C287"/>
  <c r="T394"/>
  <c r="T336"/>
  <c r="T344"/>
  <c r="C445"/>
  <c r="C638"/>
  <c r="V638" s="1"/>
  <c r="Y638" s="1"/>
  <c r="C802"/>
  <c r="AA802" s="1"/>
  <c r="C1096"/>
  <c r="AA1096" s="1"/>
  <c r="C1320"/>
  <c r="T1320" s="1"/>
  <c r="C1708"/>
  <c r="V1708" s="1"/>
  <c r="Y1708" s="1"/>
  <c r="C1735"/>
  <c r="C467"/>
  <c r="V466" s="1"/>
  <c r="Y466" s="1"/>
  <c r="C797"/>
  <c r="AA797" s="1"/>
  <c r="C1068"/>
  <c r="AA1068" s="1"/>
  <c r="C1076"/>
  <c r="AA1076" s="1"/>
  <c r="C1806"/>
  <c r="T2143"/>
  <c r="T2175"/>
  <c r="T388"/>
  <c r="T894"/>
  <c r="C4"/>
  <c r="AA4" s="1"/>
  <c r="C1134"/>
  <c r="AA1134" s="1"/>
  <c r="C1304"/>
  <c r="T1305" s="1"/>
  <c r="C1402"/>
  <c r="V1402" s="1"/>
  <c r="Y1402" s="1"/>
  <c r="C1740"/>
  <c r="V1740" s="1"/>
  <c r="Y1740" s="1"/>
  <c r="C2454"/>
  <c r="T305"/>
  <c r="T2151"/>
  <c r="T2183"/>
  <c r="C36"/>
  <c r="AA36" s="1"/>
  <c r="T2269"/>
  <c r="T2268"/>
  <c r="V2268"/>
  <c r="Y2268" s="1"/>
  <c r="V2267"/>
  <c r="Y2267" s="1"/>
  <c r="AA2236"/>
  <c r="V2235"/>
  <c r="Y2235" s="1"/>
  <c r="T2236"/>
  <c r="T2237"/>
  <c r="AA315"/>
  <c r="T316"/>
  <c r="T315"/>
  <c r="AA1950"/>
  <c r="T1950"/>
  <c r="V2026"/>
  <c r="Y2026" s="1"/>
  <c r="T2028"/>
  <c r="T2027"/>
  <c r="AA2027"/>
  <c r="V324"/>
  <c r="Y324" s="1"/>
  <c r="T324"/>
  <c r="T325"/>
  <c r="AA1858"/>
  <c r="V1858"/>
  <c r="Y1858" s="1"/>
  <c r="V2109"/>
  <c r="Y2109" s="1"/>
  <c r="T2110"/>
  <c r="T2166"/>
  <c r="AA2166"/>
  <c r="V2165"/>
  <c r="Y2165" s="1"/>
  <c r="V2166"/>
  <c r="Y2166" s="1"/>
  <c r="T2278"/>
  <c r="V2277"/>
  <c r="Y2277" s="1"/>
  <c r="AA2277"/>
  <c r="V2276"/>
  <c r="Y2276" s="1"/>
  <c r="T1480"/>
  <c r="AA1480"/>
  <c r="V1479"/>
  <c r="Y1479" s="1"/>
  <c r="V2021"/>
  <c r="Y2021" s="1"/>
  <c r="AA2022"/>
  <c r="T2022"/>
  <c r="V2022"/>
  <c r="Y2022" s="1"/>
  <c r="T2023"/>
  <c r="V1614"/>
  <c r="Y1614" s="1"/>
  <c r="T1615"/>
  <c r="AA1615"/>
  <c r="AA1929"/>
  <c r="V1929"/>
  <c r="Y1929" s="1"/>
  <c r="V1928"/>
  <c r="Y1928" s="1"/>
  <c r="T1930"/>
  <c r="T1929"/>
  <c r="T2015"/>
  <c r="T2016"/>
  <c r="AA2015"/>
  <c r="V2015"/>
  <c r="Y2015" s="1"/>
  <c r="V2209"/>
  <c r="Y2209" s="1"/>
  <c r="T2210"/>
  <c r="T2209"/>
  <c r="V2208"/>
  <c r="Y2208" s="1"/>
  <c r="AA705"/>
  <c r="T2060"/>
  <c r="V2059"/>
  <c r="Y2059" s="1"/>
  <c r="T2061"/>
  <c r="AA2060"/>
  <c r="V2060"/>
  <c r="Y2060" s="1"/>
  <c r="T2244"/>
  <c r="V2242"/>
  <c r="Y2242" s="1"/>
  <c r="AA2243"/>
  <c r="V329"/>
  <c r="Y329" s="1"/>
  <c r="T330"/>
  <c r="T1821"/>
  <c r="AA1912"/>
  <c r="T1913"/>
  <c r="V1912"/>
  <c r="Y1912" s="1"/>
  <c r="AA1996"/>
  <c r="T1997"/>
  <c r="V1996"/>
  <c r="Y1996" s="1"/>
  <c r="V1995"/>
  <c r="Y1995" s="1"/>
  <c r="T1996"/>
  <c r="V2104"/>
  <c r="Y2104" s="1"/>
  <c r="AA2105"/>
  <c r="V2105"/>
  <c r="Y2105" s="1"/>
  <c r="T2105"/>
  <c r="T2106"/>
  <c r="V307"/>
  <c r="Y307" s="1"/>
  <c r="V308"/>
  <c r="Y308" s="1"/>
  <c r="T309"/>
  <c r="AA994"/>
  <c r="V1800"/>
  <c r="Y1800" s="1"/>
  <c r="T1801"/>
  <c r="AA1801"/>
  <c r="AA1998"/>
  <c r="V1998"/>
  <c r="Y1998" s="1"/>
  <c r="V1997"/>
  <c r="Y1997" s="1"/>
  <c r="T1999"/>
  <c r="T1998"/>
  <c r="T2190"/>
  <c r="AA2189"/>
  <c r="T2189"/>
  <c r="T2357"/>
  <c r="T2356"/>
  <c r="V2356"/>
  <c r="Y2356" s="1"/>
  <c r="V2355"/>
  <c r="Y2355" s="1"/>
  <c r="AA2356"/>
  <c r="AA2315"/>
  <c r="T2315"/>
  <c r="T2316"/>
  <c r="V2314"/>
  <c r="Y2314" s="1"/>
  <c r="AA707"/>
  <c r="T2134"/>
  <c r="V2133"/>
  <c r="Y2133" s="1"/>
  <c r="AA2134"/>
  <c r="AA1845"/>
  <c r="T2036"/>
  <c r="AA2036"/>
  <c r="V2036"/>
  <c r="Y2036" s="1"/>
  <c r="V2035"/>
  <c r="Y2035" s="1"/>
  <c r="T2037"/>
  <c r="V2347"/>
  <c r="Y2347" s="1"/>
  <c r="T2348"/>
  <c r="T2347"/>
  <c r="AA2347"/>
  <c r="V2346"/>
  <c r="Y2346" s="1"/>
  <c r="AA2383"/>
  <c r="V2382"/>
  <c r="Y2382" s="1"/>
  <c r="T2384"/>
  <c r="T2383"/>
  <c r="T720"/>
  <c r="V719"/>
  <c r="Y719" s="1"/>
  <c r="AA719"/>
  <c r="V1922"/>
  <c r="Y1922" s="1"/>
  <c r="T2205"/>
  <c r="V2204"/>
  <c r="Y2204" s="1"/>
  <c r="AA2205"/>
  <c r="V1252"/>
  <c r="Y1252" s="1"/>
  <c r="AA1252"/>
  <c r="T1253"/>
  <c r="AA1926"/>
  <c r="T1926"/>
  <c r="C94"/>
  <c r="C234"/>
  <c r="AA234" s="1"/>
  <c r="T2109"/>
  <c r="T2135"/>
  <c r="V2315"/>
  <c r="Y2315" s="1"/>
  <c r="V2212"/>
  <c r="Y2212" s="1"/>
  <c r="V2211"/>
  <c r="Y2211" s="1"/>
  <c r="AA2212"/>
  <c r="AA2344"/>
  <c r="T2345"/>
  <c r="T2344"/>
  <c r="V2344"/>
  <c r="Y2344" s="1"/>
  <c r="C232"/>
  <c r="AA232" s="1"/>
  <c r="T2243"/>
  <c r="C279"/>
  <c r="V278" s="1"/>
  <c r="Y278" s="1"/>
  <c r="V2014"/>
  <c r="Y2014" s="1"/>
  <c r="T333"/>
  <c r="AA333"/>
  <c r="V333"/>
  <c r="Y333" s="1"/>
  <c r="T334"/>
  <c r="AA706"/>
  <c r="V952"/>
  <c r="Y952" s="1"/>
  <c r="T953"/>
  <c r="T1484"/>
  <c r="AA1483"/>
  <c r="V1483"/>
  <c r="Y1483" s="1"/>
  <c r="T1607"/>
  <c r="V1606"/>
  <c r="Y1606" s="1"/>
  <c r="AA353"/>
  <c r="V352"/>
  <c r="Y352" s="1"/>
  <c r="T1251"/>
  <c r="V1251"/>
  <c r="Y1251" s="1"/>
  <c r="AA1251"/>
  <c r="V1250"/>
  <c r="Y1250" s="1"/>
  <c r="AA1634"/>
  <c r="V1634"/>
  <c r="Y1634" s="1"/>
  <c r="T301"/>
  <c r="T302"/>
  <c r="AA301"/>
  <c r="V300"/>
  <c r="Y300" s="1"/>
  <c r="T2155"/>
  <c r="T2156"/>
  <c r="AA2155"/>
  <c r="V2155"/>
  <c r="Y2155" s="1"/>
  <c r="T2201"/>
  <c r="AA2200"/>
  <c r="V2199"/>
  <c r="Y2199" s="1"/>
  <c r="T2200"/>
  <c r="V2200"/>
  <c r="Y2200" s="1"/>
  <c r="AA2264"/>
  <c r="V2264"/>
  <c r="Y2264" s="1"/>
  <c r="T2265"/>
  <c r="V2263"/>
  <c r="Y2263" s="1"/>
  <c r="AA1635"/>
  <c r="T1635"/>
  <c r="AA2258"/>
  <c r="V2257"/>
  <c r="Y2257" s="1"/>
  <c r="V2258"/>
  <c r="Y2258" s="1"/>
  <c r="T2258"/>
  <c r="T2371"/>
  <c r="T2372"/>
  <c r="T2051"/>
  <c r="V2049"/>
  <c r="Y2049" s="1"/>
  <c r="T2078"/>
  <c r="V2078"/>
  <c r="Y2078" s="1"/>
  <c r="AA2464"/>
  <c r="V301"/>
  <c r="Y301" s="1"/>
  <c r="C1743"/>
  <c r="V2108"/>
  <c r="Y2108" s="1"/>
  <c r="T1859"/>
  <c r="V2188"/>
  <c r="Y2188" s="1"/>
  <c r="AA381"/>
  <c r="AA704"/>
  <c r="T704"/>
  <c r="V703"/>
  <c r="Y703" s="1"/>
  <c r="AA1495"/>
  <c r="V1495"/>
  <c r="Y1495" s="1"/>
  <c r="AA724"/>
  <c r="V1019"/>
  <c r="Y1019" s="1"/>
  <c r="T1020"/>
  <c r="AA1020"/>
  <c r="T1595"/>
  <c r="AA1595"/>
  <c r="V2207"/>
  <c r="Y2207" s="1"/>
  <c r="AA2207"/>
  <c r="T2208"/>
  <c r="AA2239"/>
  <c r="T2240"/>
  <c r="V2297"/>
  <c r="Y2297" s="1"/>
  <c r="T2297"/>
  <c r="T2298"/>
  <c r="V2159"/>
  <c r="Y2159" s="1"/>
  <c r="AA2160"/>
  <c r="V2160"/>
  <c r="Y2160" s="1"/>
  <c r="T2271"/>
  <c r="V2270"/>
  <c r="Y2270" s="1"/>
  <c r="AA2270"/>
  <c r="V2269"/>
  <c r="Y2269" s="1"/>
  <c r="T2270"/>
  <c r="AA2043"/>
  <c r="V2043"/>
  <c r="Y2043" s="1"/>
  <c r="V2042"/>
  <c r="Y2042" s="1"/>
  <c r="T2044"/>
  <c r="T2043"/>
  <c r="AA2234"/>
  <c r="T2235"/>
  <c r="T2234"/>
  <c r="V2234"/>
  <c r="Y2234" s="1"/>
  <c r="V2233"/>
  <c r="Y2233" s="1"/>
  <c r="AA2109"/>
  <c r="V2134"/>
  <c r="Y2134" s="1"/>
  <c r="C473"/>
  <c r="T474" s="1"/>
  <c r="C486"/>
  <c r="AA486" s="1"/>
  <c r="C494"/>
  <c r="C502"/>
  <c r="C778"/>
  <c r="AA778" s="1"/>
  <c r="T2360"/>
  <c r="T2167"/>
  <c r="C1075"/>
  <c r="C1560"/>
  <c r="AA1560" s="1"/>
  <c r="C1624"/>
  <c r="C1786"/>
  <c r="V1786" s="1"/>
  <c r="Y1786" s="1"/>
  <c r="C2451"/>
  <c r="AA2451" s="1"/>
  <c r="T2163"/>
  <c r="C1110"/>
  <c r="AA1110" s="1"/>
  <c r="C1114"/>
  <c r="AA1114" s="1"/>
  <c r="C1118"/>
  <c r="AA1118" s="1"/>
  <c r="C1122"/>
  <c r="C1128"/>
  <c r="AA1128" s="1"/>
  <c r="C1398"/>
  <c r="V1397" s="1"/>
  <c r="Y1397" s="1"/>
  <c r="C1712"/>
  <c r="AA1712" s="1"/>
  <c r="C2487"/>
  <c r="T2423"/>
  <c r="V2189"/>
  <c r="Y2189" s="1"/>
  <c r="C574"/>
  <c r="C583"/>
  <c r="AA583" s="1"/>
  <c r="C577"/>
  <c r="AA577" s="1"/>
  <c r="C788"/>
  <c r="AA788" s="1"/>
  <c r="C1150"/>
  <c r="T2145"/>
  <c r="C2463"/>
  <c r="T2464" s="1"/>
  <c r="C2493"/>
  <c r="T2277"/>
  <c r="C248"/>
  <c r="AA248" s="1"/>
  <c r="C530"/>
  <c r="C585"/>
  <c r="C570"/>
  <c r="AA570" s="1"/>
  <c r="C811"/>
  <c r="AA811" s="1"/>
  <c r="C798"/>
  <c r="AA798" s="1"/>
  <c r="C806"/>
  <c r="C1091"/>
  <c r="AA1091" s="1"/>
  <c r="C1107"/>
  <c r="AA1107" s="1"/>
  <c r="C1140"/>
  <c r="AA1140" s="1"/>
  <c r="C1129"/>
  <c r="AA1129" s="1"/>
  <c r="T1483"/>
  <c r="C1592"/>
  <c r="AA1592" s="1"/>
  <c r="C1716"/>
  <c r="C1755"/>
  <c r="C1672"/>
  <c r="AA1672" s="1"/>
  <c r="C1676"/>
  <c r="AA1676" s="1"/>
  <c r="C1680"/>
  <c r="AA1680" s="1"/>
  <c r="C1684"/>
  <c r="AA1684" s="1"/>
  <c r="C1688"/>
  <c r="AA1688" s="1"/>
  <c r="C1692"/>
  <c r="AA1692" s="1"/>
  <c r="C1696"/>
  <c r="C1700"/>
  <c r="C1771"/>
  <c r="V1770" s="1"/>
  <c r="Y1770" s="1"/>
  <c r="T2147"/>
  <c r="T2179"/>
  <c r="T2199"/>
  <c r="C526"/>
  <c r="V1020"/>
  <c r="Y1020" s="1"/>
  <c r="C1120"/>
  <c r="AA1120" s="1"/>
  <c r="C1126"/>
  <c r="AA1126" s="1"/>
  <c r="V2205"/>
  <c r="Y2205" s="1"/>
  <c r="T2239"/>
  <c r="T2159"/>
  <c r="C792"/>
  <c r="C756"/>
  <c r="V755" s="1"/>
  <c r="Y755" s="1"/>
  <c r="C1432"/>
  <c r="C1778"/>
  <c r="V1778" s="1"/>
  <c r="Y1778" s="1"/>
  <c r="C1747"/>
  <c r="C2429"/>
  <c r="T2255"/>
  <c r="C183"/>
  <c r="AA183" s="1"/>
  <c r="C532"/>
  <c r="C567"/>
  <c r="AA567" s="1"/>
  <c r="T1750"/>
  <c r="V2154"/>
  <c r="Y2154" s="1"/>
  <c r="C111"/>
  <c r="T111" s="1"/>
  <c r="T174"/>
  <c r="C193"/>
  <c r="C209"/>
  <c r="C477"/>
  <c r="C488"/>
  <c r="C496"/>
  <c r="C504"/>
  <c r="AA504" s="1"/>
  <c r="C463"/>
  <c r="AA463" s="1"/>
  <c r="C446"/>
  <c r="AA446" s="1"/>
  <c r="C471"/>
  <c r="C505"/>
  <c r="C531"/>
  <c r="C520"/>
  <c r="C572"/>
  <c r="AA572" s="1"/>
  <c r="T556"/>
  <c r="C841"/>
  <c r="C800"/>
  <c r="AA800" s="1"/>
  <c r="C815"/>
  <c r="AA815" s="1"/>
  <c r="C1066"/>
  <c r="AA1066" s="1"/>
  <c r="C1074"/>
  <c r="AA1074" s="1"/>
  <c r="C1109"/>
  <c r="C1113"/>
  <c r="AA1113" s="1"/>
  <c r="C1117"/>
  <c r="AA1117" s="1"/>
  <c r="C1121"/>
  <c r="AA1121" s="1"/>
  <c r="C1138"/>
  <c r="C1149"/>
  <c r="AA1149" s="1"/>
  <c r="C1343"/>
  <c r="AA1343" s="1"/>
  <c r="C1453"/>
  <c r="AA1453" s="1"/>
  <c r="C1471"/>
  <c r="AA1471" s="1"/>
  <c r="C1546"/>
  <c r="C1609"/>
  <c r="T1610" s="1"/>
  <c r="C1639"/>
  <c r="T1639" s="1"/>
  <c r="C1772"/>
  <c r="V1772" s="1"/>
  <c r="Y1772" s="1"/>
  <c r="C1768"/>
  <c r="C1728"/>
  <c r="T1729" s="1"/>
  <c r="C2437"/>
  <c r="T2438" s="1"/>
  <c r="C2481"/>
  <c r="T2481" s="1"/>
  <c r="C109"/>
  <c r="V108" s="1"/>
  <c r="Y108" s="1"/>
  <c r="C190"/>
  <c r="AA190" s="1"/>
  <c r="C206"/>
  <c r="AA206" s="1"/>
  <c r="C439"/>
  <c r="C805"/>
  <c r="C966"/>
  <c r="AA966" s="1"/>
  <c r="C1137"/>
  <c r="C1410"/>
  <c r="C1544"/>
  <c r="C1643"/>
  <c r="C1759"/>
  <c r="V1758" s="1"/>
  <c r="Y1758" s="1"/>
  <c r="C1802"/>
  <c r="C1673"/>
  <c r="AA1673" s="1"/>
  <c r="C1677"/>
  <c r="AA1677" s="1"/>
  <c r="C1681"/>
  <c r="AA1681" s="1"/>
  <c r="C1685"/>
  <c r="C1689"/>
  <c r="AA1689" s="1"/>
  <c r="C1693"/>
  <c r="AA1693" s="1"/>
  <c r="C1697"/>
  <c r="AA1697" s="1"/>
  <c r="C1701"/>
  <c r="C2475"/>
  <c r="C2415"/>
  <c r="T2461"/>
  <c r="V2378"/>
  <c r="Y2378" s="1"/>
  <c r="T417"/>
  <c r="C1448"/>
  <c r="T1448" s="1"/>
  <c r="C1464"/>
  <c r="AA1464" s="1"/>
  <c r="C1808"/>
  <c r="C1707"/>
  <c r="C271"/>
  <c r="T2185"/>
  <c r="C13"/>
  <c r="AA13" s="1"/>
  <c r="C33"/>
  <c r="AA33" s="1"/>
  <c r="C185"/>
  <c r="AA185" s="1"/>
  <c r="C201"/>
  <c r="AA201" s="1"/>
  <c r="C219"/>
  <c r="AA219" s="1"/>
  <c r="C227"/>
  <c r="AA227" s="1"/>
  <c r="C484"/>
  <c r="AA484" s="1"/>
  <c r="C492"/>
  <c r="C500"/>
  <c r="C449"/>
  <c r="C518"/>
  <c r="C522"/>
  <c r="AA522" s="1"/>
  <c r="C588"/>
  <c r="AA588" s="1"/>
  <c r="C1324"/>
  <c r="C1422"/>
  <c r="T1423" s="1"/>
  <c r="C1444"/>
  <c r="V1443" s="1"/>
  <c r="Y1443" s="1"/>
  <c r="C1461"/>
  <c r="C1561"/>
  <c r="C1593"/>
  <c r="C1625"/>
  <c r="C218"/>
  <c r="C182"/>
  <c r="AA182" s="1"/>
  <c r="C198"/>
  <c r="C214"/>
  <c r="AA214" s="1"/>
  <c r="C646"/>
  <c r="T647" s="1"/>
  <c r="C678"/>
  <c r="T678" s="1"/>
  <c r="C1142"/>
  <c r="AA1142" s="1"/>
  <c r="C1338"/>
  <c r="C1394"/>
  <c r="AA1394" s="1"/>
  <c r="C1426"/>
  <c r="C1458"/>
  <c r="AA1458" s="1"/>
  <c r="C1472"/>
  <c r="C1459"/>
  <c r="AA1459" s="1"/>
  <c r="C1782"/>
  <c r="C2399"/>
  <c r="AA2399" s="1"/>
  <c r="T2247"/>
  <c r="C27"/>
  <c r="AA27" s="1"/>
  <c r="C44"/>
  <c r="C30"/>
  <c r="AA30" s="1"/>
  <c r="C46"/>
  <c r="AA46" s="1"/>
  <c r="C118"/>
  <c r="AA118" s="1"/>
  <c r="C181"/>
  <c r="C197"/>
  <c r="AA197" s="1"/>
  <c r="C213"/>
  <c r="AA213" s="1"/>
  <c r="C186"/>
  <c r="C202"/>
  <c r="AA202" s="1"/>
  <c r="C217"/>
  <c r="C229"/>
  <c r="C191"/>
  <c r="C529"/>
  <c r="C517"/>
  <c r="AA517" s="1"/>
  <c r="C525"/>
  <c r="C590"/>
  <c r="C587"/>
  <c r="C786"/>
  <c r="C1082"/>
  <c r="AA1082" s="1"/>
  <c r="C1098"/>
  <c r="AA1098" s="1"/>
  <c r="C11"/>
  <c r="AA11" s="1"/>
  <c r="C32"/>
  <c r="C21"/>
  <c r="AA21" s="1"/>
  <c r="C15"/>
  <c r="C34"/>
  <c r="C95"/>
  <c r="AA95" s="1"/>
  <c r="T179"/>
  <c r="C250"/>
  <c r="AA250" s="1"/>
  <c r="C291"/>
  <c r="AA291" s="1"/>
  <c r="C240"/>
  <c r="AA240" s="1"/>
  <c r="C437"/>
  <c r="C485"/>
  <c r="AA485" s="1"/>
  <c r="C493"/>
  <c r="AA493" s="1"/>
  <c r="C501"/>
  <c r="AA501" s="1"/>
  <c r="C456"/>
  <c r="AA456" s="1"/>
  <c r="C508"/>
  <c r="AA508" s="1"/>
  <c r="C534"/>
  <c r="AA534" s="1"/>
  <c r="T626"/>
  <c r="C584"/>
  <c r="C1764"/>
  <c r="C41"/>
  <c r="C119"/>
  <c r="T120" s="1"/>
  <c r="T172"/>
  <c r="C224"/>
  <c r="C261"/>
  <c r="T418"/>
  <c r="T431"/>
  <c r="C481"/>
  <c r="C490"/>
  <c r="C498"/>
  <c r="AA498" s="1"/>
  <c r="C642"/>
  <c r="C740"/>
  <c r="C38"/>
  <c r="AA38" s="1"/>
  <c r="C31"/>
  <c r="AA31" s="1"/>
  <c r="C189"/>
  <c r="C205"/>
  <c r="C194"/>
  <c r="AA194" s="1"/>
  <c r="C210"/>
  <c r="AA210" s="1"/>
  <c r="C187"/>
  <c r="C225"/>
  <c r="AA225" s="1"/>
  <c r="C429"/>
  <c r="AA429" s="1"/>
  <c r="C469"/>
  <c r="C455"/>
  <c r="C487"/>
  <c r="C495"/>
  <c r="AA495" s="1"/>
  <c r="C503"/>
  <c r="C523"/>
  <c r="AA523" s="1"/>
  <c r="C571"/>
  <c r="C591"/>
  <c r="AA591" s="1"/>
  <c r="C812"/>
  <c r="AA812" s="1"/>
  <c r="C666"/>
  <c r="T667" s="1"/>
  <c r="C1111"/>
  <c r="AA1111" s="1"/>
  <c r="C1115"/>
  <c r="AA1115" s="1"/>
  <c r="C1119"/>
  <c r="AA1119" s="1"/>
  <c r="C40"/>
  <c r="AA40" s="1"/>
  <c r="C42"/>
  <c r="AA42" s="1"/>
  <c r="C220"/>
  <c r="AA220" s="1"/>
  <c r="C215"/>
  <c r="C275"/>
  <c r="V274" s="1"/>
  <c r="Y274" s="1"/>
  <c r="C479"/>
  <c r="C489"/>
  <c r="C497"/>
  <c r="C447"/>
  <c r="V447" s="1"/>
  <c r="Y447" s="1"/>
  <c r="C527"/>
  <c r="AA527" s="1"/>
  <c r="C513"/>
  <c r="AA513" s="1"/>
  <c r="C524"/>
  <c r="C451"/>
  <c r="V450" s="1"/>
  <c r="Y450" s="1"/>
  <c r="C579"/>
  <c r="AA579" s="1"/>
  <c r="V939"/>
  <c r="Y939" s="1"/>
  <c r="C117"/>
  <c r="T117" s="1"/>
  <c r="T160"/>
  <c r="C242"/>
  <c r="AA242" s="1"/>
  <c r="C1124"/>
  <c r="AA1124" s="1"/>
  <c r="C1340"/>
  <c r="AA1340" s="1"/>
  <c r="C1341"/>
  <c r="AA1341" s="1"/>
  <c r="T2378"/>
  <c r="T908"/>
  <c r="T924"/>
  <c r="C1069"/>
  <c r="C964"/>
  <c r="T965" s="1"/>
  <c r="C1132"/>
  <c r="AA1132" s="1"/>
  <c r="T1021"/>
  <c r="C1136"/>
  <c r="AA1136" s="1"/>
  <c r="C1308"/>
  <c r="T1309" s="1"/>
  <c r="T1266"/>
  <c r="C1344"/>
  <c r="C1331"/>
  <c r="AA1331" s="1"/>
  <c r="C1468"/>
  <c r="AA1468" s="1"/>
  <c r="C1451"/>
  <c r="C1467"/>
  <c r="C1541"/>
  <c r="AA1541" s="1"/>
  <c r="C1549"/>
  <c r="AA1549" s="1"/>
  <c r="C1608"/>
  <c r="V1607" s="1"/>
  <c r="Y1607" s="1"/>
  <c r="C1767"/>
  <c r="AA1767" s="1"/>
  <c r="C1812"/>
  <c r="V1812" s="1"/>
  <c r="Y1812" s="1"/>
  <c r="C1814"/>
  <c r="AA1814" s="1"/>
  <c r="AA2078"/>
  <c r="AA2094"/>
  <c r="V2191"/>
  <c r="Y2191" s="1"/>
  <c r="V2206"/>
  <c r="Y2206" s="1"/>
  <c r="V2255"/>
  <c r="Y2255" s="1"/>
  <c r="T2287"/>
  <c r="C2499"/>
  <c r="T2500" s="1"/>
  <c r="V2153"/>
  <c r="Y2153" s="1"/>
  <c r="V2185"/>
  <c r="Y2185" s="1"/>
  <c r="AA2286"/>
  <c r="T2284"/>
  <c r="T2206"/>
  <c r="T2238"/>
  <c r="V2196"/>
  <c r="Y2196" s="1"/>
  <c r="T2192"/>
  <c r="T2256"/>
  <c r="V2448"/>
  <c r="Y2448" s="1"/>
  <c r="AA2460"/>
  <c r="T2449"/>
  <c r="AA357"/>
  <c r="T349"/>
  <c r="AA2343"/>
  <c r="V2343"/>
  <c r="Y2343" s="1"/>
  <c r="T839"/>
  <c r="C1062"/>
  <c r="C1070"/>
  <c r="AA1070" s="1"/>
  <c r="T1215"/>
  <c r="C1081"/>
  <c r="AA1081" s="1"/>
  <c r="C1097"/>
  <c r="C1312"/>
  <c r="T1312" s="1"/>
  <c r="AA1253"/>
  <c r="C1440"/>
  <c r="AA1440" s="1"/>
  <c r="C1460"/>
  <c r="AA1460" s="1"/>
  <c r="C1481"/>
  <c r="AA1481" s="1"/>
  <c r="C1449"/>
  <c r="AA1449" s="1"/>
  <c r="C1465"/>
  <c r="C1454"/>
  <c r="AA1454" s="1"/>
  <c r="C1469"/>
  <c r="AA1469" s="1"/>
  <c r="C1550"/>
  <c r="C1514"/>
  <c r="V1513" s="1"/>
  <c r="Y1513" s="1"/>
  <c r="C1548"/>
  <c r="C1540"/>
  <c r="AA1540" s="1"/>
  <c r="C1508"/>
  <c r="V1507" s="1"/>
  <c r="Y1507" s="1"/>
  <c r="C1526"/>
  <c r="C1727"/>
  <c r="C1816"/>
  <c r="T1816" s="1"/>
  <c r="C1818"/>
  <c r="T1819" s="1"/>
  <c r="C1674"/>
  <c r="AA1674" s="1"/>
  <c r="C1678"/>
  <c r="C1682"/>
  <c r="AA1682" s="1"/>
  <c r="C1686"/>
  <c r="AA1686" s="1"/>
  <c r="C1690"/>
  <c r="AA1690" s="1"/>
  <c r="C1694"/>
  <c r="C1698"/>
  <c r="AA1698" s="1"/>
  <c r="C1702"/>
  <c r="AA1702" s="1"/>
  <c r="V2050"/>
  <c r="Y2050" s="1"/>
  <c r="T2193"/>
  <c r="T2257"/>
  <c r="AA2185"/>
  <c r="V2286"/>
  <c r="Y2286" s="1"/>
  <c r="C2403"/>
  <c r="C2421"/>
  <c r="C2462"/>
  <c r="AA2462" s="1"/>
  <c r="C2477"/>
  <c r="AA2477" s="1"/>
  <c r="T2031"/>
  <c r="T2050"/>
  <c r="T2095"/>
  <c r="T2144"/>
  <c r="T2197"/>
  <c r="AA2244"/>
  <c r="T2368"/>
  <c r="AA952"/>
  <c r="V955"/>
  <c r="Y955" s="1"/>
  <c r="AA956"/>
  <c r="T357"/>
  <c r="C754"/>
  <c r="T755" s="1"/>
  <c r="C789"/>
  <c r="C813"/>
  <c r="C1067"/>
  <c r="C1080"/>
  <c r="C1316"/>
  <c r="C1418"/>
  <c r="T1418" s="1"/>
  <c r="C1446"/>
  <c r="T1447" s="1"/>
  <c r="C1455"/>
  <c r="C1669"/>
  <c r="AA1669" s="1"/>
  <c r="AA2050"/>
  <c r="V2144"/>
  <c r="Y2144" s="1"/>
  <c r="T2377"/>
  <c r="T2079"/>
  <c r="T2283"/>
  <c r="V2218"/>
  <c r="Y2218" s="1"/>
  <c r="C2470"/>
  <c r="V2244"/>
  <c r="Y2244" s="1"/>
  <c r="AA953"/>
  <c r="T2207"/>
  <c r="AA1002"/>
  <c r="AA2311"/>
  <c r="V2311"/>
  <c r="Y2311" s="1"/>
  <c r="V2370"/>
  <c r="Y2370" s="1"/>
  <c r="C1064"/>
  <c r="C1072"/>
  <c r="T1190"/>
  <c r="C1318"/>
  <c r="AA1265"/>
  <c r="C1516"/>
  <c r="C1655"/>
  <c r="T1655" s="1"/>
  <c r="C1524"/>
  <c r="T1571"/>
  <c r="C1671"/>
  <c r="C1675"/>
  <c r="AA1675" s="1"/>
  <c r="C1679"/>
  <c r="C1683"/>
  <c r="AA1683" s="1"/>
  <c r="C1687"/>
  <c r="AA1687" s="1"/>
  <c r="C1691"/>
  <c r="C1695"/>
  <c r="AA1695" s="1"/>
  <c r="C1699"/>
  <c r="AA1699" s="1"/>
  <c r="C1703"/>
  <c r="T1979"/>
  <c r="AA2238"/>
  <c r="AA2144"/>
  <c r="T2186"/>
  <c r="T2218"/>
  <c r="V2377"/>
  <c r="Y2377" s="1"/>
  <c r="V2217"/>
  <c r="Y2217" s="1"/>
  <c r="C2407"/>
  <c r="T2408" s="1"/>
  <c r="T2343"/>
  <c r="C2485"/>
  <c r="V2243"/>
  <c r="Y2243" s="1"/>
  <c r="V2143"/>
  <c r="Y2143" s="1"/>
  <c r="V1018"/>
  <c r="Y1018" s="1"/>
  <c r="AA1018"/>
  <c r="V2238"/>
  <c r="Y2238" s="1"/>
  <c r="V2368"/>
  <c r="Y2368" s="1"/>
  <c r="V2341"/>
  <c r="Y2341" s="1"/>
  <c r="V2192"/>
  <c r="Y2192" s="1"/>
  <c r="V2256"/>
  <c r="Y2256" s="1"/>
  <c r="AA2342"/>
  <c r="T2317"/>
  <c r="AA2352"/>
  <c r="V2351"/>
  <c r="Y2351" s="1"/>
  <c r="AA2384"/>
  <c r="V2383"/>
  <c r="Y2383" s="1"/>
  <c r="C1452"/>
  <c r="AA1452" s="1"/>
  <c r="C1473"/>
  <c r="AA1473" s="1"/>
  <c r="C1457"/>
  <c r="C1462"/>
  <c r="AA1462" s="1"/>
  <c r="C1530"/>
  <c r="C1798"/>
  <c r="V1797" s="1"/>
  <c r="Y1797" s="1"/>
  <c r="V1978"/>
  <c r="Y1978" s="1"/>
  <c r="V2077"/>
  <c r="Y2077" s="1"/>
  <c r="V2093"/>
  <c r="Y2093" s="1"/>
  <c r="V2031"/>
  <c r="Y2031" s="1"/>
  <c r="C2455"/>
  <c r="V2342"/>
  <c r="Y2342" s="1"/>
  <c r="T2032"/>
  <c r="C2386"/>
  <c r="AA2386" s="1"/>
  <c r="C2390"/>
  <c r="AA2390" s="1"/>
  <c r="AA2327"/>
  <c r="V2327"/>
  <c r="Y2327" s="1"/>
  <c r="V2237"/>
  <c r="Y2237" s="1"/>
  <c r="AA2367"/>
  <c r="V2367"/>
  <c r="Y2367" s="1"/>
  <c r="C772"/>
  <c r="C762"/>
  <c r="V761" s="1"/>
  <c r="Y761" s="1"/>
  <c r="C746"/>
  <c r="C1130"/>
  <c r="AA1130" s="1"/>
  <c r="C1300"/>
  <c r="V1299" s="1"/>
  <c r="Y1299" s="1"/>
  <c r="C1442"/>
  <c r="C1485"/>
  <c r="V1484" s="1"/>
  <c r="Y1484" s="1"/>
  <c r="C1463"/>
  <c r="AA1463" s="1"/>
  <c r="C1528"/>
  <c r="C1536"/>
  <c r="C1552"/>
  <c r="C1649"/>
  <c r="C1760"/>
  <c r="V1819"/>
  <c r="Y1819" s="1"/>
  <c r="V1979"/>
  <c r="Y1979" s="1"/>
  <c r="T1980"/>
  <c r="T2154"/>
  <c r="V2184"/>
  <c r="Y2184" s="1"/>
  <c r="T2219"/>
  <c r="V2282"/>
  <c r="Y2282" s="1"/>
  <c r="V947"/>
  <c r="Y947" s="1"/>
  <c r="AA948"/>
  <c r="V2371"/>
  <c r="Y2371" s="1"/>
  <c r="AA2371"/>
  <c r="AA2372"/>
  <c r="V2372"/>
  <c r="Y2372" s="1"/>
  <c r="AA265"/>
  <c r="V599"/>
  <c r="Y599" s="1"/>
  <c r="T657"/>
  <c r="AA838"/>
  <c r="V838"/>
  <c r="Y838" s="1"/>
  <c r="AA1400"/>
  <c r="AA1787"/>
  <c r="V1787"/>
  <c r="Y1787" s="1"/>
  <c r="T1788"/>
  <c r="V543"/>
  <c r="Y543" s="1"/>
  <c r="AA543"/>
  <c r="T544"/>
  <c r="V612"/>
  <c r="Y612" s="1"/>
  <c r="AA612"/>
  <c r="T612"/>
  <c r="AA1227"/>
  <c r="V1227"/>
  <c r="Y1227" s="1"/>
  <c r="T1228"/>
  <c r="T1227"/>
  <c r="AA514"/>
  <c r="T515"/>
  <c r="AA760"/>
  <c r="V760"/>
  <c r="Y760" s="1"/>
  <c r="T761"/>
  <c r="T823"/>
  <c r="AA1058"/>
  <c r="T1229"/>
  <c r="V1408"/>
  <c r="Y1408" s="1"/>
  <c r="AA1408"/>
  <c r="T1792"/>
  <c r="AA116"/>
  <c r="AA258"/>
  <c r="AA290"/>
  <c r="AA600"/>
  <c r="AA637"/>
  <c r="T637"/>
  <c r="AA669"/>
  <c r="AA672"/>
  <c r="T672"/>
  <c r="AA768"/>
  <c r="AA822"/>
  <c r="V822"/>
  <c r="Y822" s="1"/>
  <c r="AA828"/>
  <c r="AA1147"/>
  <c r="V1241"/>
  <c r="Y1241" s="1"/>
  <c r="T1241"/>
  <c r="AA1241"/>
  <c r="T1242"/>
  <c r="AA1412"/>
  <c r="AA1795"/>
  <c r="V1795"/>
  <c r="Y1795" s="1"/>
  <c r="T1796"/>
  <c r="T100"/>
  <c r="V120"/>
  <c r="Y120" s="1"/>
  <c r="AA120"/>
  <c r="T121"/>
  <c r="AA230"/>
  <c r="V549"/>
  <c r="Y549" s="1"/>
  <c r="AA549"/>
  <c r="T550"/>
  <c r="AA607"/>
  <c r="T607"/>
  <c r="AA641"/>
  <c r="AA644"/>
  <c r="T777"/>
  <c r="AA1060"/>
  <c r="AA1775"/>
  <c r="V107"/>
  <c r="Y107" s="1"/>
  <c r="T107"/>
  <c r="AA278"/>
  <c r="T278"/>
  <c r="V609"/>
  <c r="Y609" s="1"/>
  <c r="AA609"/>
  <c r="AA604"/>
  <c r="V620"/>
  <c r="Y620" s="1"/>
  <c r="AA742"/>
  <c r="AA784"/>
  <c r="AA1153"/>
  <c r="V1153"/>
  <c r="Y1153" s="1"/>
  <c r="AA1420"/>
  <c r="T1800"/>
  <c r="AA1779"/>
  <c r="AA803"/>
  <c r="V1054"/>
  <c r="Y1054" s="1"/>
  <c r="AA1237"/>
  <c r="V1237"/>
  <c r="Y1237" s="1"/>
  <c r="T1237"/>
  <c r="T1238"/>
  <c r="AA539"/>
  <c r="T540"/>
  <c r="V538"/>
  <c r="Y538" s="1"/>
  <c r="T539"/>
  <c r="V608"/>
  <c r="Y608" s="1"/>
  <c r="AA653"/>
  <c r="AA656"/>
  <c r="AA736"/>
  <c r="V736"/>
  <c r="Y736" s="1"/>
  <c r="T737"/>
  <c r="AA844"/>
  <c r="T844"/>
  <c r="AA929"/>
  <c r="AA1742"/>
  <c r="T1742"/>
  <c r="C9"/>
  <c r="C7"/>
  <c r="C16"/>
  <c r="AA77"/>
  <c r="AA75"/>
  <c r="AA98"/>
  <c r="V98"/>
  <c r="Y98" s="1"/>
  <c r="AA161"/>
  <c r="AA177"/>
  <c r="C188"/>
  <c r="C204"/>
  <c r="C226"/>
  <c r="C243"/>
  <c r="V264"/>
  <c r="Y264" s="1"/>
  <c r="C233"/>
  <c r="C199"/>
  <c r="C263"/>
  <c r="AA388"/>
  <c r="AA419"/>
  <c r="AA427"/>
  <c r="AA430"/>
  <c r="V430"/>
  <c r="Y430" s="1"/>
  <c r="C424"/>
  <c r="C432"/>
  <c r="V431" s="1"/>
  <c r="Y431" s="1"/>
  <c r="C457"/>
  <c r="T458" s="1"/>
  <c r="AA434"/>
  <c r="V434"/>
  <c r="Y434" s="1"/>
  <c r="V593"/>
  <c r="Y593" s="1"/>
  <c r="AA593"/>
  <c r="C592"/>
  <c r="C528"/>
  <c r="AA556"/>
  <c r="C565"/>
  <c r="AA623"/>
  <c r="AA651"/>
  <c r="C670"/>
  <c r="T671" s="1"/>
  <c r="AA872"/>
  <c r="T873"/>
  <c r="V872"/>
  <c r="Y872" s="1"/>
  <c r="AA827"/>
  <c r="C817"/>
  <c r="V816" s="1"/>
  <c r="Y816" s="1"/>
  <c r="C857"/>
  <c r="C837"/>
  <c r="T838" s="1"/>
  <c r="C869"/>
  <c r="T988"/>
  <c r="AA1157"/>
  <c r="AA1189"/>
  <c r="V1189"/>
  <c r="Y1189" s="1"/>
  <c r="AA1205"/>
  <c r="AA1221"/>
  <c r="C1123"/>
  <c r="C1139"/>
  <c r="C1087"/>
  <c r="C1148"/>
  <c r="V1147" s="1"/>
  <c r="Y1147" s="1"/>
  <c r="C1094"/>
  <c r="AA1160"/>
  <c r="AA1176"/>
  <c r="V1208"/>
  <c r="Y1208" s="1"/>
  <c r="AA1208"/>
  <c r="T1022"/>
  <c r="C1127"/>
  <c r="C1143"/>
  <c r="AA1037"/>
  <c r="C1077"/>
  <c r="T1221"/>
  <c r="V1236"/>
  <c r="Y1236" s="1"/>
  <c r="AA1236"/>
  <c r="C1314"/>
  <c r="C1357"/>
  <c r="C1373"/>
  <c r="C1335"/>
  <c r="C1322"/>
  <c r="C1358"/>
  <c r="C1374"/>
  <c r="C1330"/>
  <c r="C1351"/>
  <c r="C1367"/>
  <c r="C1360"/>
  <c r="AA1378"/>
  <c r="V1378"/>
  <c r="Y1378" s="1"/>
  <c r="AA1397"/>
  <c r="C1580"/>
  <c r="C1612"/>
  <c r="AA1533"/>
  <c r="AA1539"/>
  <c r="C1522"/>
  <c r="T1491"/>
  <c r="C1500"/>
  <c r="C1510"/>
  <c r="C1565"/>
  <c r="C1597"/>
  <c r="C1629"/>
  <c r="C1661"/>
  <c r="C1670"/>
  <c r="C1668"/>
  <c r="C1667"/>
  <c r="C2397"/>
  <c r="C2413"/>
  <c r="C2433"/>
  <c r="AA113"/>
  <c r="AA354"/>
  <c r="V354"/>
  <c r="Y354" s="1"/>
  <c r="AA453"/>
  <c r="C483"/>
  <c r="C491"/>
  <c r="C499"/>
  <c r="V554"/>
  <c r="Y554" s="1"/>
  <c r="AA554"/>
  <c r="V594"/>
  <c r="Y594" s="1"/>
  <c r="AA594"/>
  <c r="AA610"/>
  <c r="T610"/>
  <c r="V629"/>
  <c r="Y629" s="1"/>
  <c r="AA655"/>
  <c r="AA890"/>
  <c r="AA906"/>
  <c r="AA835"/>
  <c r="V889"/>
  <c r="Y889" s="1"/>
  <c r="AA889"/>
  <c r="AA831"/>
  <c r="V831"/>
  <c r="Y831" s="1"/>
  <c r="V992"/>
  <c r="Y992" s="1"/>
  <c r="AA992"/>
  <c r="AA1175"/>
  <c r="AA1194"/>
  <c r="AA1210"/>
  <c r="V1226"/>
  <c r="Y1226" s="1"/>
  <c r="AA1226"/>
  <c r="T1172"/>
  <c r="AA1387"/>
  <c r="C1489"/>
  <c r="AA1405"/>
  <c r="AA1741"/>
  <c r="AA1750"/>
  <c r="AA1713"/>
  <c r="AA2428"/>
  <c r="AA2439"/>
  <c r="AA2408"/>
  <c r="C2388"/>
  <c r="C2392"/>
  <c r="C2396"/>
  <c r="C2466"/>
  <c r="C12"/>
  <c r="C14"/>
  <c r="C24"/>
  <c r="C17"/>
  <c r="C35"/>
  <c r="AA87"/>
  <c r="AA171"/>
  <c r="AA179"/>
  <c r="C192"/>
  <c r="C208"/>
  <c r="C228"/>
  <c r="T177"/>
  <c r="C101"/>
  <c r="C236"/>
  <c r="C252"/>
  <c r="C237"/>
  <c r="C253"/>
  <c r="C246"/>
  <c r="C239"/>
  <c r="C211"/>
  <c r="C249"/>
  <c r="T355"/>
  <c r="AA385"/>
  <c r="V385"/>
  <c r="Y385" s="1"/>
  <c r="V342"/>
  <c r="Y342" s="1"/>
  <c r="AA335"/>
  <c r="V335"/>
  <c r="Y335" s="1"/>
  <c r="AA332"/>
  <c r="V332"/>
  <c r="Y332" s="1"/>
  <c r="AA387"/>
  <c r="V387"/>
  <c r="Y387" s="1"/>
  <c r="V386"/>
  <c r="Y386" s="1"/>
  <c r="AA435"/>
  <c r="V433"/>
  <c r="Y433" s="1"/>
  <c r="C96"/>
  <c r="T453"/>
  <c r="AA474"/>
  <c r="C535"/>
  <c r="C509"/>
  <c r="AA555"/>
  <c r="V555"/>
  <c r="Y555" s="1"/>
  <c r="C578"/>
  <c r="C557"/>
  <c r="C573"/>
  <c r="AA628"/>
  <c r="AA626"/>
  <c r="AA631"/>
  <c r="C732"/>
  <c r="AA876"/>
  <c r="V892"/>
  <c r="Y892" s="1"/>
  <c r="AA908"/>
  <c r="AA924"/>
  <c r="C764"/>
  <c r="V907"/>
  <c r="Y907" s="1"/>
  <c r="AA907"/>
  <c r="V818"/>
  <c r="Y818" s="1"/>
  <c r="C748"/>
  <c r="C804"/>
  <c r="C845"/>
  <c r="AA1005"/>
  <c r="AA965"/>
  <c r="AA996"/>
  <c r="T940"/>
  <c r="AA940"/>
  <c r="V941"/>
  <c r="Y941" s="1"/>
  <c r="C934"/>
  <c r="C1084"/>
  <c r="C1095"/>
  <c r="C1133"/>
  <c r="C1102"/>
  <c r="V1212"/>
  <c r="Y1212" s="1"/>
  <c r="C1085"/>
  <c r="C1361"/>
  <c r="C1362"/>
  <c r="C1345"/>
  <c r="C1355"/>
  <c r="C1371"/>
  <c r="C1348"/>
  <c r="C1364"/>
  <c r="C1302"/>
  <c r="C1333"/>
  <c r="AA1382"/>
  <c r="V1382"/>
  <c r="Y1382" s="1"/>
  <c r="AA1478"/>
  <c r="V1478"/>
  <c r="Y1478" s="1"/>
  <c r="AA1482"/>
  <c r="V1482"/>
  <c r="Y1482" s="1"/>
  <c r="C1512"/>
  <c r="C1532"/>
  <c r="C1538"/>
  <c r="T1539" s="1"/>
  <c r="C1556"/>
  <c r="C1588"/>
  <c r="C1620"/>
  <c r="C1518"/>
  <c r="C1534"/>
  <c r="V1533" s="1"/>
  <c r="Y1533" s="1"/>
  <c r="C1569"/>
  <c r="C1601"/>
  <c r="C1633"/>
  <c r="C1573"/>
  <c r="C1605"/>
  <c r="C1637"/>
  <c r="V2359"/>
  <c r="Y2359" s="1"/>
  <c r="AA2359"/>
  <c r="AA2422"/>
  <c r="V2422"/>
  <c r="Y2422" s="1"/>
  <c r="C2401"/>
  <c r="C2417"/>
  <c r="T2439"/>
  <c r="C10"/>
  <c r="C8"/>
  <c r="C43"/>
  <c r="C25"/>
  <c r="AA114"/>
  <c r="AA83"/>
  <c r="AA91"/>
  <c r="AA123"/>
  <c r="AA128"/>
  <c r="C292"/>
  <c r="C241"/>
  <c r="C280"/>
  <c r="AA450"/>
  <c r="V562"/>
  <c r="Y562" s="1"/>
  <c r="AA562"/>
  <c r="AA560"/>
  <c r="V630"/>
  <c r="Y630" s="1"/>
  <c r="AA630"/>
  <c r="T563"/>
  <c r="AA663"/>
  <c r="C662"/>
  <c r="T663" s="1"/>
  <c r="T744"/>
  <c r="AA782"/>
  <c r="AA816"/>
  <c r="V878"/>
  <c r="Y878" s="1"/>
  <c r="AA894"/>
  <c r="AA910"/>
  <c r="AA926"/>
  <c r="C738"/>
  <c r="AA862"/>
  <c r="T891"/>
  <c r="AA825"/>
  <c r="T863"/>
  <c r="V893"/>
  <c r="Y893" s="1"/>
  <c r="AA893"/>
  <c r="AA1009"/>
  <c r="AA931"/>
  <c r="AA1000"/>
  <c r="C1104"/>
  <c r="AA1163"/>
  <c r="AA1179"/>
  <c r="V1211"/>
  <c r="Y1211" s="1"/>
  <c r="C1083"/>
  <c r="V1008"/>
  <c r="Y1008" s="1"/>
  <c r="C1090"/>
  <c r="AA1198"/>
  <c r="V1214"/>
  <c r="Y1214" s="1"/>
  <c r="AA1214"/>
  <c r="C1105"/>
  <c r="AA1391"/>
  <c r="AA1384"/>
  <c r="C1430"/>
  <c r="C1493"/>
  <c r="T1494" s="1"/>
  <c r="AA1409"/>
  <c r="C1568"/>
  <c r="C1600"/>
  <c r="C1632"/>
  <c r="C1641"/>
  <c r="C1666"/>
  <c r="AA1725"/>
  <c r="C1664"/>
  <c r="C1663"/>
  <c r="AA2418"/>
  <c r="C2385"/>
  <c r="C2389"/>
  <c r="C2393"/>
  <c r="C2441"/>
  <c r="C18"/>
  <c r="C20"/>
  <c r="C22"/>
  <c r="C39"/>
  <c r="AA102"/>
  <c r="V173"/>
  <c r="Y173" s="1"/>
  <c r="AA173"/>
  <c r="C196"/>
  <c r="C212"/>
  <c r="C222"/>
  <c r="C207"/>
  <c r="C235"/>
  <c r="C251"/>
  <c r="C195"/>
  <c r="AA256"/>
  <c r="C284"/>
  <c r="C288"/>
  <c r="T289" s="1"/>
  <c r="AA393"/>
  <c r="V393"/>
  <c r="Y393" s="1"/>
  <c r="V417"/>
  <c r="Y417" s="1"/>
  <c r="AA417"/>
  <c r="T354"/>
  <c r="AA443"/>
  <c r="T443"/>
  <c r="C465"/>
  <c r="V464" s="1"/>
  <c r="Y464" s="1"/>
  <c r="C440"/>
  <c r="C582"/>
  <c r="AA563"/>
  <c r="C580"/>
  <c r="C581"/>
  <c r="C568"/>
  <c r="AA667"/>
  <c r="AA767"/>
  <c r="C658"/>
  <c r="AA880"/>
  <c r="V880"/>
  <c r="Y880" s="1"/>
  <c r="AA859"/>
  <c r="T860"/>
  <c r="C849"/>
  <c r="V848" s="1"/>
  <c r="Y848" s="1"/>
  <c r="C865"/>
  <c r="V864" s="1"/>
  <c r="Y864" s="1"/>
  <c r="V879"/>
  <c r="Y879" s="1"/>
  <c r="AA879"/>
  <c r="AA855"/>
  <c r="C780"/>
  <c r="C796"/>
  <c r="C821"/>
  <c r="C853"/>
  <c r="C932"/>
  <c r="AA972"/>
  <c r="C935"/>
  <c r="T936" s="1"/>
  <c r="T993"/>
  <c r="C1092"/>
  <c r="AA1181"/>
  <c r="AA1197"/>
  <c r="C1131"/>
  <c r="C1103"/>
  <c r="C1078"/>
  <c r="AA1200"/>
  <c r="C1135"/>
  <c r="C1093"/>
  <c r="V1144"/>
  <c r="Y1144" s="1"/>
  <c r="T1210"/>
  <c r="V1240"/>
  <c r="Y1240" s="1"/>
  <c r="AA1240"/>
  <c r="C1349"/>
  <c r="C1365"/>
  <c r="C1350"/>
  <c r="C1366"/>
  <c r="C1329"/>
  <c r="V1377"/>
  <c r="Y1377" s="1"/>
  <c r="AA1377"/>
  <c r="C1359"/>
  <c r="C1375"/>
  <c r="C1339"/>
  <c r="C1310"/>
  <c r="C1332"/>
  <c r="C1352"/>
  <c r="C1368"/>
  <c r="AA1386"/>
  <c r="V1386"/>
  <c r="Y1386" s="1"/>
  <c r="C1470"/>
  <c r="T1378"/>
  <c r="AA1417"/>
  <c r="AA1490"/>
  <c r="V1490"/>
  <c r="Y1490" s="1"/>
  <c r="C1497"/>
  <c r="AA1543"/>
  <c r="C1564"/>
  <c r="C1596"/>
  <c r="C1628"/>
  <c r="C1520"/>
  <c r="C1581"/>
  <c r="C1613"/>
  <c r="C1645"/>
  <c r="AA1770"/>
  <c r="C1665"/>
  <c r="V1749"/>
  <c r="Y1749" s="1"/>
  <c r="AA1749"/>
  <c r="AA1758"/>
  <c r="T2436"/>
  <c r="AA2438"/>
  <c r="V2438"/>
  <c r="Y2438" s="1"/>
  <c r="C2405"/>
  <c r="V66"/>
  <c r="Y66" s="1"/>
  <c r="AA66"/>
  <c r="V166"/>
  <c r="Y166" s="1"/>
  <c r="AA174"/>
  <c r="AA267"/>
  <c r="V421"/>
  <c r="Y421" s="1"/>
  <c r="AA421"/>
  <c r="AA431"/>
  <c r="AA458"/>
  <c r="AA639"/>
  <c r="AA671"/>
  <c r="V671"/>
  <c r="Y671" s="1"/>
  <c r="T631"/>
  <c r="AA677"/>
  <c r="AA864"/>
  <c r="AA882"/>
  <c r="AA867"/>
  <c r="AA766"/>
  <c r="V881"/>
  <c r="Y881" s="1"/>
  <c r="AA881"/>
  <c r="AA897"/>
  <c r="AA913"/>
  <c r="AA823"/>
  <c r="AA839"/>
  <c r="V1017"/>
  <c r="Y1017" s="1"/>
  <c r="AA976"/>
  <c r="V975"/>
  <c r="Y975" s="1"/>
  <c r="AA1170"/>
  <c r="T1218"/>
  <c r="AA1379"/>
  <c r="V1396"/>
  <c r="Y1396" s="1"/>
  <c r="AA1396"/>
  <c r="AA1425"/>
  <c r="AA1709"/>
  <c r="AA1773"/>
  <c r="AA1718"/>
  <c r="AA2369"/>
  <c r="V2369"/>
  <c r="Y2369" s="1"/>
  <c r="T2370"/>
  <c r="T2376"/>
  <c r="AA2427"/>
  <c r="C2394"/>
  <c r="C2425"/>
  <c r="V2424" s="1"/>
  <c r="Y2424" s="1"/>
  <c r="C2450"/>
  <c r="C26"/>
  <c r="C28"/>
  <c r="C5"/>
  <c r="V51"/>
  <c r="Y51" s="1"/>
  <c r="AA51"/>
  <c r="AA76"/>
  <c r="C103"/>
  <c r="V102" s="1"/>
  <c r="Y102" s="1"/>
  <c r="AA110"/>
  <c r="C184"/>
  <c r="C200"/>
  <c r="C221"/>
  <c r="T161"/>
  <c r="C244"/>
  <c r="C245"/>
  <c r="C203"/>
  <c r="C238"/>
  <c r="C231"/>
  <c r="C247"/>
  <c r="AA260"/>
  <c r="AA355"/>
  <c r="V355"/>
  <c r="Y355" s="1"/>
  <c r="AA397"/>
  <c r="T422"/>
  <c r="V353"/>
  <c r="Y353" s="1"/>
  <c r="V418"/>
  <c r="Y418" s="1"/>
  <c r="C441"/>
  <c r="T442" s="1"/>
  <c r="C516"/>
  <c r="C566"/>
  <c r="C589"/>
  <c r="C576"/>
  <c r="T766"/>
  <c r="C654"/>
  <c r="C674"/>
  <c r="AA900"/>
  <c r="T881"/>
  <c r="C833"/>
  <c r="AA883"/>
  <c r="AA899"/>
  <c r="AA915"/>
  <c r="V826"/>
  <c r="Y826" s="1"/>
  <c r="C829"/>
  <c r="C861"/>
  <c r="V1021"/>
  <c r="Y1021" s="1"/>
  <c r="AA1021"/>
  <c r="C962"/>
  <c r="T890"/>
  <c r="C961"/>
  <c r="C1100"/>
  <c r="AA1169"/>
  <c r="AA1185"/>
  <c r="AA1217"/>
  <c r="C1079"/>
  <c r="T1000"/>
  <c r="C1125"/>
  <c r="C1141"/>
  <c r="T972"/>
  <c r="C1086"/>
  <c r="AA1172"/>
  <c r="V1220"/>
  <c r="Y1220" s="1"/>
  <c r="AA1220"/>
  <c r="AA1051"/>
  <c r="C1101"/>
  <c r="T1163"/>
  <c r="V971"/>
  <c r="Y971" s="1"/>
  <c r="T1240"/>
  <c r="T1162"/>
  <c r="C1334"/>
  <c r="C1353"/>
  <c r="C1369"/>
  <c r="C1298"/>
  <c r="C1336"/>
  <c r="C1354"/>
  <c r="C1370"/>
  <c r="C1346"/>
  <c r="C1363"/>
  <c r="C1306"/>
  <c r="C1356"/>
  <c r="C1372"/>
  <c r="C1326"/>
  <c r="T1405"/>
  <c r="C1438"/>
  <c r="AA1494"/>
  <c r="V1494"/>
  <c r="Y1494" s="1"/>
  <c r="T1409"/>
  <c r="C1506"/>
  <c r="AA1498"/>
  <c r="V1498"/>
  <c r="Y1498" s="1"/>
  <c r="T1502"/>
  <c r="C1572"/>
  <c r="C1604"/>
  <c r="C1636"/>
  <c r="C1504"/>
  <c r="C1585"/>
  <c r="C1617"/>
  <c r="C1647"/>
  <c r="C1557"/>
  <c r="C1589"/>
  <c r="C1621"/>
  <c r="C1653"/>
  <c r="C1704"/>
  <c r="T1705" s="1"/>
  <c r="C1662"/>
  <c r="AA1754"/>
  <c r="AA2442"/>
  <c r="V2375"/>
  <c r="Y2375" s="1"/>
  <c r="AA2375"/>
  <c r="AA2435"/>
  <c r="C2409"/>
  <c r="V2408" s="1"/>
  <c r="Y2408" s="1"/>
  <c r="C6"/>
  <c r="AA73"/>
  <c r="AA79"/>
  <c r="T113"/>
  <c r="AA160"/>
  <c r="AA168"/>
  <c r="AA285"/>
  <c r="C272"/>
  <c r="C276"/>
  <c r="C255"/>
  <c r="AA391"/>
  <c r="AA343"/>
  <c r="V343"/>
  <c r="Y343" s="1"/>
  <c r="V415"/>
  <c r="Y415" s="1"/>
  <c r="AA415"/>
  <c r="AA402"/>
  <c r="AA442"/>
  <c r="V442"/>
  <c r="Y442" s="1"/>
  <c r="V452"/>
  <c r="Y452" s="1"/>
  <c r="V606"/>
  <c r="Y606" s="1"/>
  <c r="AA606"/>
  <c r="AA550"/>
  <c r="AA613"/>
  <c r="T613"/>
  <c r="AA621"/>
  <c r="T555"/>
  <c r="AA647"/>
  <c r="C650"/>
  <c r="C730"/>
  <c r="AA848"/>
  <c r="AA902"/>
  <c r="AA918"/>
  <c r="AA819"/>
  <c r="AA863"/>
  <c r="V936"/>
  <c r="Y936" s="1"/>
  <c r="AA963"/>
  <c r="V993"/>
  <c r="Y993" s="1"/>
  <c r="AA993"/>
  <c r="T882"/>
  <c r="T880"/>
  <c r="C1088"/>
  <c r="AA1155"/>
  <c r="AA1171"/>
  <c r="V1171"/>
  <c r="Y1171" s="1"/>
  <c r="C1099"/>
  <c r="C1106"/>
  <c r="AA1158"/>
  <c r="AA1174"/>
  <c r="AA1190"/>
  <c r="V999"/>
  <c r="Y999" s="1"/>
  <c r="AA1044"/>
  <c r="C1089"/>
  <c r="V1152"/>
  <c r="Y1152" s="1"/>
  <c r="AA1337"/>
  <c r="V1383"/>
  <c r="Y1383" s="1"/>
  <c r="AA1383"/>
  <c r="T1384"/>
  <c r="C1434"/>
  <c r="C1477"/>
  <c r="C1651"/>
  <c r="C1584"/>
  <c r="C1616"/>
  <c r="C1657"/>
  <c r="V1757"/>
  <c r="Y1757" s="1"/>
  <c r="AA1757"/>
  <c r="T1758"/>
  <c r="AA1729"/>
  <c r="AA2376"/>
  <c r="V2376"/>
  <c r="Y2376" s="1"/>
  <c r="AA2423"/>
  <c r="AA2360"/>
  <c r="V2360"/>
  <c r="Y2360" s="1"/>
  <c r="AA2400"/>
  <c r="T2359"/>
  <c r="C2387"/>
  <c r="C2391"/>
  <c r="C2395"/>
  <c r="C2458"/>
  <c r="V2358"/>
  <c r="Y2358" s="1"/>
  <c r="F3" i="7"/>
  <c r="E3"/>
  <c r="M3"/>
  <c r="U3" i="14"/>
  <c r="AC3"/>
  <c r="AB3"/>
  <c r="G3"/>
  <c r="E3"/>
  <c r="V1395" l="1"/>
  <c r="Y1395" s="1"/>
  <c r="AA1388"/>
  <c r="AA601"/>
  <c r="V1009"/>
  <c r="Y1009" s="1"/>
  <c r="T1475"/>
  <c r="T828"/>
  <c r="V600"/>
  <c r="Y600" s="1"/>
  <c r="T1324"/>
  <c r="V1602"/>
  <c r="Y1602" s="1"/>
  <c r="T2490"/>
  <c r="V698"/>
  <c r="Y698" s="1"/>
  <c r="T403"/>
  <c r="T136"/>
  <c r="T1177"/>
  <c r="AA898"/>
  <c r="T66"/>
  <c r="V923"/>
  <c r="Y923" s="1"/>
  <c r="V2412"/>
  <c r="Y2412" s="1"/>
  <c r="AA1229"/>
  <c r="T960"/>
  <c r="V723"/>
  <c r="Y723" s="1"/>
  <c r="V1943"/>
  <c r="Y1943" s="1"/>
  <c r="T1296"/>
  <c r="T1953"/>
  <c r="T1055"/>
  <c r="T768"/>
  <c r="V1043"/>
  <c r="Y1043" s="1"/>
  <c r="T784"/>
  <c r="T2491"/>
  <c r="T602"/>
  <c r="T159"/>
  <c r="V1172"/>
  <c r="Y1172" s="1"/>
  <c r="V159"/>
  <c r="Y159" s="1"/>
  <c r="AA985"/>
  <c r="AA1144"/>
  <c r="T893"/>
  <c r="T877"/>
  <c r="V1765"/>
  <c r="Y1765" s="1"/>
  <c r="V876"/>
  <c r="Y876" s="1"/>
  <c r="AA273"/>
  <c r="AA537"/>
  <c r="T648"/>
  <c r="AA274"/>
  <c r="T1267"/>
  <c r="T879"/>
  <c r="AA266"/>
  <c r="V910"/>
  <c r="Y910" s="1"/>
  <c r="AA878"/>
  <c r="V751"/>
  <c r="Y751" s="1"/>
  <c r="V65"/>
  <c r="Y65" s="1"/>
  <c r="T920"/>
  <c r="V265"/>
  <c r="Y265" s="1"/>
  <c r="V339"/>
  <c r="Y339" s="1"/>
  <c r="T397"/>
  <c r="T959"/>
  <c r="V1288"/>
  <c r="Y1288" s="1"/>
  <c r="T1250"/>
  <c r="T383"/>
  <c r="V391"/>
  <c r="Y391" s="1"/>
  <c r="V1775"/>
  <c r="Y1775" s="1"/>
  <c r="T99"/>
  <c r="T903"/>
  <c r="T902"/>
  <c r="AA2443"/>
  <c r="V1190"/>
  <c r="Y1190" s="1"/>
  <c r="AA936"/>
  <c r="V176"/>
  <c r="Y176" s="1"/>
  <c r="V73"/>
  <c r="Y73" s="1"/>
  <c r="V1156"/>
  <c r="Y1156" s="1"/>
  <c r="T897"/>
  <c r="AA611"/>
  <c r="V158"/>
  <c r="Y158" s="1"/>
  <c r="V1168"/>
  <c r="Y1168" s="1"/>
  <c r="V972"/>
  <c r="Y972" s="1"/>
  <c r="V1028"/>
  <c r="Y1028" s="1"/>
  <c r="V1179"/>
  <c r="Y1179" s="1"/>
  <c r="T162"/>
  <c r="T1155"/>
  <c r="AA1209"/>
  <c r="V426"/>
  <c r="Y426" s="1"/>
  <c r="AA832"/>
  <c r="AA289"/>
  <c r="T178"/>
  <c r="T656"/>
  <c r="AA608"/>
  <c r="T1424"/>
  <c r="V1799"/>
  <c r="Y1799" s="1"/>
  <c r="AA620"/>
  <c r="T108"/>
  <c r="V607"/>
  <c r="Y607" s="1"/>
  <c r="AA99"/>
  <c r="V1411"/>
  <c r="Y1411" s="1"/>
  <c r="T290"/>
  <c r="V773"/>
  <c r="Y773" s="1"/>
  <c r="V368"/>
  <c r="Y368" s="1"/>
  <c r="T1548"/>
  <c r="T73"/>
  <c r="T1734"/>
  <c r="T1766"/>
  <c r="T1226"/>
  <c r="V1754"/>
  <c r="Y1754" s="1"/>
  <c r="T1871"/>
  <c r="T707"/>
  <c r="T1876"/>
  <c r="T1328"/>
  <c r="T1209"/>
  <c r="T1169"/>
  <c r="T1883"/>
  <c r="T373"/>
  <c r="V129"/>
  <c r="Y129" s="1"/>
  <c r="V134"/>
  <c r="Y134" s="1"/>
  <c r="T1293"/>
  <c r="T694"/>
  <c r="T176"/>
  <c r="T2443"/>
  <c r="AA1177"/>
  <c r="T1783"/>
  <c r="T1203"/>
  <c r="V1562"/>
  <c r="Y1562" s="1"/>
  <c r="V1292"/>
  <c r="Y1292" s="1"/>
  <c r="AA1152"/>
  <c r="V1155"/>
  <c r="Y1155" s="1"/>
  <c r="V819"/>
  <c r="Y819" s="1"/>
  <c r="V2435"/>
  <c r="Y2435" s="1"/>
  <c r="T1179"/>
  <c r="V1217"/>
  <c r="Y1217" s="1"/>
  <c r="AA895"/>
  <c r="V663"/>
  <c r="Y663" s="1"/>
  <c r="AA1180"/>
  <c r="AA843"/>
  <c r="AA433"/>
  <c r="AA97"/>
  <c r="V2432"/>
  <c r="Y2432" s="1"/>
  <c r="T427"/>
  <c r="AA264"/>
  <c r="T608"/>
  <c r="V1423"/>
  <c r="Y1423" s="1"/>
  <c r="T652"/>
  <c r="T1318"/>
  <c r="V1002"/>
  <c r="Y1002" s="1"/>
  <c r="T1317"/>
  <c r="V2420"/>
  <c r="Y2420" s="1"/>
  <c r="T767"/>
  <c r="T560"/>
  <c r="T1808"/>
  <c r="V1802"/>
  <c r="Y1802" s="1"/>
  <c r="V1410"/>
  <c r="Y1410" s="1"/>
  <c r="T1151"/>
  <c r="T1743"/>
  <c r="T1875"/>
  <c r="T287"/>
  <c r="V372"/>
  <c r="Y372" s="1"/>
  <c r="V373"/>
  <c r="Y373" s="1"/>
  <c r="AA1270"/>
  <c r="T1900"/>
  <c r="T687"/>
  <c r="V135"/>
  <c r="Y135" s="1"/>
  <c r="T701"/>
  <c r="T358"/>
  <c r="V694"/>
  <c r="Y694" s="1"/>
  <c r="V540"/>
  <c r="Y540" s="1"/>
  <c r="T918"/>
  <c r="T1382"/>
  <c r="T426"/>
  <c r="V855"/>
  <c r="Y855" s="1"/>
  <c r="V161"/>
  <c r="Y161" s="1"/>
  <c r="T282"/>
  <c r="V1474"/>
  <c r="Y1474" s="1"/>
  <c r="V1198"/>
  <c r="Y1198" s="1"/>
  <c r="T2431"/>
  <c r="V1053"/>
  <c r="Y1053" s="1"/>
  <c r="T1264"/>
  <c r="V984"/>
  <c r="Y984" s="1"/>
  <c r="T1219"/>
  <c r="T547"/>
  <c r="T166"/>
  <c r="V1176"/>
  <c r="Y1176" s="1"/>
  <c r="T634"/>
  <c r="V1025"/>
  <c r="Y1025" s="1"/>
  <c r="V621"/>
  <c r="Y621" s="1"/>
  <c r="T743"/>
  <c r="AA281"/>
  <c r="V266"/>
  <c r="Y266" s="1"/>
  <c r="T128"/>
  <c r="T1173"/>
  <c r="AA877"/>
  <c r="V871"/>
  <c r="Y871" s="1"/>
  <c r="V983"/>
  <c r="Y983" s="1"/>
  <c r="T1054"/>
  <c r="T1710"/>
  <c r="AA599"/>
  <c r="T1206"/>
  <c r="T1283"/>
  <c r="V1768"/>
  <c r="Y1768" s="1"/>
  <c r="T954"/>
  <c r="T87"/>
  <c r="V1276"/>
  <c r="Y1276" s="1"/>
  <c r="V1950"/>
  <c r="Y1950" s="1"/>
  <c r="T1925"/>
  <c r="V1918"/>
  <c r="Y1918" s="1"/>
  <c r="AA2469"/>
  <c r="T984"/>
  <c r="AA1264"/>
  <c r="T598"/>
  <c r="V131"/>
  <c r="Y131" s="1"/>
  <c r="V412"/>
  <c r="Y412" s="1"/>
  <c r="V1705"/>
  <c r="Y1705" s="1"/>
  <c r="T1199"/>
  <c r="V647"/>
  <c r="Y647" s="1"/>
  <c r="V168"/>
  <c r="Y168" s="1"/>
  <c r="V1185"/>
  <c r="Y1185" s="1"/>
  <c r="T928"/>
  <c r="V2427"/>
  <c r="Y2427" s="1"/>
  <c r="V1379"/>
  <c r="Y1379" s="1"/>
  <c r="T985"/>
  <c r="V1199"/>
  <c r="Y1199" s="1"/>
  <c r="V897"/>
  <c r="Y897" s="1"/>
  <c r="AA664"/>
  <c r="T266"/>
  <c r="AA1706"/>
  <c r="AA1486"/>
  <c r="V1181"/>
  <c r="Y1181" s="1"/>
  <c r="V870"/>
  <c r="Y870" s="1"/>
  <c r="V601"/>
  <c r="Y601" s="1"/>
  <c r="AA395"/>
  <c r="V259"/>
  <c r="Y259" s="1"/>
  <c r="AA125"/>
  <c r="V2430"/>
  <c r="Y2430" s="1"/>
  <c r="V1761"/>
  <c r="Y1761" s="1"/>
  <c r="T1026"/>
  <c r="AA1182"/>
  <c r="AA820"/>
  <c r="AA726"/>
  <c r="V851"/>
  <c r="Y851" s="1"/>
  <c r="V782"/>
  <c r="Y782" s="1"/>
  <c r="T645"/>
  <c r="V559"/>
  <c r="Y559" s="1"/>
  <c r="AA506"/>
  <c r="T856"/>
  <c r="V396"/>
  <c r="Y396" s="1"/>
  <c r="AA1191"/>
  <c r="V905"/>
  <c r="Y905" s="1"/>
  <c r="AA743"/>
  <c r="T2424"/>
  <c r="AA1474"/>
  <c r="V1385"/>
  <c r="Y1385" s="1"/>
  <c r="AA1173"/>
  <c r="AA904"/>
  <c r="V392"/>
  <c r="Y392" s="1"/>
  <c r="T728"/>
  <c r="V553"/>
  <c r="Y553" s="1"/>
  <c r="AA1053"/>
  <c r="T644"/>
  <c r="V258"/>
  <c r="Y258" s="1"/>
  <c r="V1407"/>
  <c r="Y1407" s="1"/>
  <c r="AA636"/>
  <c r="T615"/>
  <c r="AA541"/>
  <c r="V64"/>
  <c r="Y64" s="1"/>
  <c r="V1282"/>
  <c r="Y1282" s="1"/>
  <c r="T1234"/>
  <c r="T790"/>
  <c r="T1551"/>
  <c r="T1186"/>
  <c r="V954"/>
  <c r="Y954" s="1"/>
  <c r="V469"/>
  <c r="Y469" s="1"/>
  <c r="T855"/>
  <c r="V1625"/>
  <c r="Y1625" s="1"/>
  <c r="T735"/>
  <c r="T506"/>
  <c r="T396"/>
  <c r="T533"/>
  <c r="V2429"/>
  <c r="Y2429" s="1"/>
  <c r="T1385"/>
  <c r="V824"/>
  <c r="Y824" s="1"/>
  <c r="T1785"/>
  <c r="V1784"/>
  <c r="Y1784" s="1"/>
  <c r="T944"/>
  <c r="T93"/>
  <c r="V714"/>
  <c r="Y714" s="1"/>
  <c r="V1878"/>
  <c r="Y1878" s="1"/>
  <c r="T1855"/>
  <c r="T2469"/>
  <c r="V1946"/>
  <c r="Y1946" s="1"/>
  <c r="V364"/>
  <c r="Y364" s="1"/>
  <c r="T1880"/>
  <c r="T507"/>
  <c r="V1879"/>
  <c r="Y1879" s="1"/>
  <c r="T1563"/>
  <c r="T695"/>
  <c r="T1619"/>
  <c r="T1487"/>
  <c r="AA1249"/>
  <c r="T365"/>
  <c r="T1045"/>
  <c r="V1047"/>
  <c r="Y1047" s="1"/>
  <c r="V1737"/>
  <c r="Y1737" s="1"/>
  <c r="T1033"/>
  <c r="V743"/>
  <c r="Y743" s="1"/>
  <c r="V1233"/>
  <c r="Y1233" s="1"/>
  <c r="T906"/>
  <c r="T1265"/>
  <c r="V1005"/>
  <c r="Y1005" s="1"/>
  <c r="T1200"/>
  <c r="V1769"/>
  <c r="Y1769" s="1"/>
  <c r="T1388"/>
  <c r="T1198"/>
  <c r="AA1186"/>
  <c r="AA2430"/>
  <c r="T1380"/>
  <c r="V1753"/>
  <c r="Y1753" s="1"/>
  <c r="V1783"/>
  <c r="Y1783" s="1"/>
  <c r="T537"/>
  <c r="V1515"/>
  <c r="Y1515" s="1"/>
  <c r="T635"/>
  <c r="V990"/>
  <c r="Y990" s="1"/>
  <c r="T1546"/>
  <c r="V2487"/>
  <c r="Y2487" s="1"/>
  <c r="T1268"/>
  <c r="V1267"/>
  <c r="Y1267" s="1"/>
  <c r="T1879"/>
  <c r="T2412"/>
  <c r="T1952"/>
  <c r="T986"/>
  <c r="T1249"/>
  <c r="V1224"/>
  <c r="Y1224" s="1"/>
  <c r="T884"/>
  <c r="T1223"/>
  <c r="V790"/>
  <c r="Y790" s="1"/>
  <c r="T1726"/>
  <c r="AA1036"/>
  <c r="AA1219"/>
  <c r="V735"/>
  <c r="Y735" s="1"/>
  <c r="T169"/>
  <c r="T2420"/>
  <c r="AA959"/>
  <c r="AA824"/>
  <c r="V643"/>
  <c r="Y643" s="1"/>
  <c r="AA425"/>
  <c r="AA927"/>
  <c r="V882"/>
  <c r="Y882" s="1"/>
  <c r="T164"/>
  <c r="V1200"/>
  <c r="Y1200" s="1"/>
  <c r="V991"/>
  <c r="Y991" s="1"/>
  <c r="AA1013"/>
  <c r="AA912"/>
  <c r="V725"/>
  <c r="Y725" s="1"/>
  <c r="V635"/>
  <c r="Y635" s="1"/>
  <c r="V394"/>
  <c r="Y394" s="1"/>
  <c r="V127"/>
  <c r="Y127" s="1"/>
  <c r="V1163"/>
  <c r="Y1163" s="1"/>
  <c r="V726"/>
  <c r="Y726" s="1"/>
  <c r="V633"/>
  <c r="Y633" s="1"/>
  <c r="V91"/>
  <c r="Y91" s="1"/>
  <c r="V854"/>
  <c r="Y854" s="1"/>
  <c r="AA751"/>
  <c r="T88"/>
  <c r="AA1178"/>
  <c r="T1784"/>
  <c r="T736"/>
  <c r="T553"/>
  <c r="T1420"/>
  <c r="T605"/>
  <c r="V946"/>
  <c r="Y946" s="1"/>
  <c r="T1174"/>
  <c r="V951"/>
  <c r="Y951" s="1"/>
  <c r="T1527"/>
  <c r="T643"/>
  <c r="T901"/>
  <c r="V2474"/>
  <c r="Y2474" s="1"/>
  <c r="V1266"/>
  <c r="Y1266" s="1"/>
  <c r="V1432"/>
  <c r="Y1432" s="1"/>
  <c r="T2493"/>
  <c r="T1770"/>
  <c r="V331"/>
  <c r="Y331" s="1"/>
  <c r="AA1944"/>
  <c r="T1951"/>
  <c r="V1930"/>
  <c r="Y1930" s="1"/>
  <c r="T340"/>
  <c r="T1197"/>
  <c r="AA1010"/>
  <c r="T1777"/>
  <c r="V1847"/>
  <c r="Y1847" s="1"/>
  <c r="V1951"/>
  <c r="Y1951" s="1"/>
  <c r="T1295"/>
  <c r="V1249"/>
  <c r="Y1249" s="1"/>
  <c r="AA1376"/>
  <c r="V1219"/>
  <c r="Y1219" s="1"/>
  <c r="V885"/>
  <c r="Y885" s="1"/>
  <c r="V900"/>
  <c r="Y900" s="1"/>
  <c r="V1215"/>
  <c r="Y1215" s="1"/>
  <c r="V1165"/>
  <c r="Y1165" s="1"/>
  <c r="V825"/>
  <c r="Y825" s="1"/>
  <c r="V413"/>
  <c r="Y413" s="1"/>
  <c r="T1178"/>
  <c r="V973"/>
  <c r="Y973" s="1"/>
  <c r="V547"/>
  <c r="Y547" s="1"/>
  <c r="AA919"/>
  <c r="AA392"/>
  <c r="V388"/>
  <c r="Y388" s="1"/>
  <c r="V1225"/>
  <c r="Y1225" s="1"/>
  <c r="T1214"/>
  <c r="V791"/>
  <c r="Y791" s="1"/>
  <c r="V121"/>
  <c r="Y121" s="1"/>
  <c r="T1868"/>
  <c r="AA146"/>
  <c r="T859"/>
  <c r="T1722"/>
  <c r="V1192"/>
  <c r="Y1192" s="1"/>
  <c r="V614"/>
  <c r="Y614" s="1"/>
  <c r="V1042"/>
  <c r="Y1042" s="1"/>
  <c r="V1376"/>
  <c r="Y1376" s="1"/>
  <c r="T1006"/>
  <c r="AA885"/>
  <c r="AA830"/>
  <c r="T606"/>
  <c r="AA50"/>
  <c r="V967"/>
  <c r="Y967" s="1"/>
  <c r="AA1201"/>
  <c r="T783"/>
  <c r="AA916"/>
  <c r="T628"/>
  <c r="AA783"/>
  <c r="V167"/>
  <c r="Y167" s="1"/>
  <c r="V1050"/>
  <c r="Y1050" s="1"/>
  <c r="AA1202"/>
  <c r="T968"/>
  <c r="V913"/>
  <c r="Y913" s="1"/>
  <c r="AA914"/>
  <c r="V619"/>
  <c r="Y619" s="1"/>
  <c r="V2426"/>
  <c r="Y2426" s="1"/>
  <c r="T1175"/>
  <c r="V1216"/>
  <c r="Y1216" s="1"/>
  <c r="V1184"/>
  <c r="Y1184" s="1"/>
  <c r="AA1213"/>
  <c r="AA896"/>
  <c r="V165"/>
  <c r="Y165" s="1"/>
  <c r="AA62"/>
  <c r="AA1421"/>
  <c r="V1040"/>
  <c r="Y1040" s="1"/>
  <c r="V1195"/>
  <c r="Y1195" s="1"/>
  <c r="AA909"/>
  <c r="T630"/>
  <c r="AA413"/>
  <c r="V277"/>
  <c r="Y277" s="1"/>
  <c r="AA1047"/>
  <c r="V1196"/>
  <c r="Y1196" s="1"/>
  <c r="V1193"/>
  <c r="Y1193" s="1"/>
  <c r="AA973"/>
  <c r="V908"/>
  <c r="Y908" s="1"/>
  <c r="V734"/>
  <c r="Y734" s="1"/>
  <c r="AA547"/>
  <c r="V482"/>
  <c r="Y482" s="1"/>
  <c r="V178"/>
  <c r="Y178" s="1"/>
  <c r="V2431"/>
  <c r="Y2431" s="1"/>
  <c r="V177"/>
  <c r="Y177" s="1"/>
  <c r="T1425"/>
  <c r="V757"/>
  <c r="Y757" s="1"/>
  <c r="V539"/>
  <c r="Y539" s="1"/>
  <c r="V1424"/>
  <c r="Y1424" s="1"/>
  <c r="AA728"/>
  <c r="T1780"/>
  <c r="V1420"/>
  <c r="Y1420" s="1"/>
  <c r="T1776"/>
  <c r="AA1416"/>
  <c r="T791"/>
  <c r="V605"/>
  <c r="Y605" s="1"/>
  <c r="T668"/>
  <c r="AA614"/>
  <c r="T753"/>
  <c r="AA774"/>
  <c r="T1820"/>
  <c r="V950"/>
  <c r="Y950" s="1"/>
  <c r="T1216"/>
  <c r="T167"/>
  <c r="T629"/>
  <c r="V481"/>
  <c r="Y481" s="1"/>
  <c r="T173"/>
  <c r="T1624"/>
  <c r="V1015"/>
  <c r="Y1015" s="1"/>
  <c r="T1278"/>
  <c r="V704"/>
  <c r="Y704" s="1"/>
  <c r="V718"/>
  <c r="Y718" s="1"/>
  <c r="T995"/>
  <c r="T2453"/>
  <c r="T946"/>
  <c r="T165"/>
  <c r="V1806"/>
  <c r="Y1806" s="1"/>
  <c r="T1578"/>
  <c r="T900"/>
  <c r="T123"/>
  <c r="V1796"/>
  <c r="Y1796" s="1"/>
  <c r="T688"/>
  <c r="V687"/>
  <c r="Y687" s="1"/>
  <c r="V2452"/>
  <c r="Y2452" s="1"/>
  <c r="V1882"/>
  <c r="Y1882" s="1"/>
  <c r="V1866"/>
  <c r="Y1866" s="1"/>
  <c r="T1943"/>
  <c r="AA1273"/>
  <c r="T1623"/>
  <c r="T1888"/>
  <c r="T1185"/>
  <c r="V1007"/>
  <c r="Y1007" s="1"/>
  <c r="T370"/>
  <c r="V365"/>
  <c r="Y365" s="1"/>
  <c r="V685"/>
  <c r="Y685" s="1"/>
  <c r="AA987"/>
  <c r="V358"/>
  <c r="Y358" s="1"/>
  <c r="T1955"/>
  <c r="AA682"/>
  <c r="T974"/>
  <c r="T1041"/>
  <c r="V1222"/>
  <c r="Y1222" s="1"/>
  <c r="T910"/>
  <c r="T595"/>
  <c r="T277"/>
  <c r="T384"/>
  <c r="AA1017"/>
  <c r="AA166"/>
  <c r="AA389"/>
  <c r="V909"/>
  <c r="Y909" s="1"/>
  <c r="V995"/>
  <c r="Y995" s="1"/>
  <c r="V1177"/>
  <c r="Y1177" s="1"/>
  <c r="T729"/>
  <c r="AA791"/>
  <c r="T390"/>
  <c r="T147"/>
  <c r="V1934"/>
  <c r="Y1934" s="1"/>
  <c r="V105"/>
  <c r="Y105" s="1"/>
  <c r="V618"/>
  <c r="Y618" s="1"/>
  <c r="V546"/>
  <c r="Y546" s="1"/>
  <c r="V1029"/>
  <c r="Y1029" s="1"/>
  <c r="T2427"/>
  <c r="V901"/>
  <c r="Y901" s="1"/>
  <c r="V830"/>
  <c r="Y830" s="1"/>
  <c r="V918"/>
  <c r="Y918" s="1"/>
  <c r="V550"/>
  <c r="Y550" s="1"/>
  <c r="V254"/>
  <c r="Y254" s="1"/>
  <c r="V1204"/>
  <c r="Y1204" s="1"/>
  <c r="V1201"/>
  <c r="Y1201" s="1"/>
  <c r="V1169"/>
  <c r="Y1169" s="1"/>
  <c r="V915"/>
  <c r="Y915" s="1"/>
  <c r="V883"/>
  <c r="Y883" s="1"/>
  <c r="V916"/>
  <c r="Y916" s="1"/>
  <c r="V884"/>
  <c r="Y884" s="1"/>
  <c r="V397"/>
  <c r="Y397" s="1"/>
  <c r="AA167"/>
  <c r="T98"/>
  <c r="V1502"/>
  <c r="Y1502" s="1"/>
  <c r="AA1233"/>
  <c r="V1218"/>
  <c r="Y1218" s="1"/>
  <c r="V1154"/>
  <c r="Y1154" s="1"/>
  <c r="T619"/>
  <c r="V74"/>
  <c r="Y74" s="1"/>
  <c r="T1554"/>
  <c r="T1205"/>
  <c r="AA1216"/>
  <c r="V125"/>
  <c r="Y125" s="1"/>
  <c r="T19"/>
  <c r="T2432"/>
  <c r="V1725"/>
  <c r="Y1725" s="1"/>
  <c r="V1553"/>
  <c r="Y1553" s="1"/>
  <c r="T1180"/>
  <c r="V414"/>
  <c r="Y414" s="1"/>
  <c r="AA172"/>
  <c r="AA1737"/>
  <c r="V1531"/>
  <c r="Y1531" s="1"/>
  <c r="V891"/>
  <c r="Y891" s="1"/>
  <c r="V733"/>
  <c r="Y733" s="1"/>
  <c r="V628"/>
  <c r="Y628" s="1"/>
  <c r="T436"/>
  <c r="V106"/>
  <c r="Y106" s="1"/>
  <c r="AA625"/>
  <c r="T392"/>
  <c r="AA652"/>
  <c r="T1417"/>
  <c r="T286"/>
  <c r="V1399"/>
  <c r="Y1399" s="1"/>
  <c r="V1530"/>
  <c r="Y1530" s="1"/>
  <c r="V1264"/>
  <c r="Y1264" s="1"/>
  <c r="V858"/>
  <c r="Y858" s="1"/>
  <c r="T885"/>
  <c r="T787"/>
  <c r="T230"/>
  <c r="T114"/>
  <c r="V448"/>
  <c r="Y448" s="1"/>
  <c r="T1050"/>
  <c r="T1015"/>
  <c r="T1156"/>
  <c r="T1872"/>
  <c r="T1944"/>
  <c r="AA1820"/>
  <c r="V705"/>
  <c r="Y705" s="1"/>
  <c r="AA1875"/>
  <c r="T945"/>
  <c r="T115"/>
  <c r="T1706"/>
  <c r="T76"/>
  <c r="T140"/>
  <c r="V1244"/>
  <c r="Y1244" s="1"/>
  <c r="V1955"/>
  <c r="Y1955" s="1"/>
  <c r="T1171"/>
  <c r="V1867"/>
  <c r="Y1867" s="1"/>
  <c r="T1738"/>
  <c r="T1887"/>
  <c r="T1932"/>
  <c r="V986"/>
  <c r="Y986" s="1"/>
  <c r="V369"/>
  <c r="Y369" s="1"/>
  <c r="V1294"/>
  <c r="Y1294" s="1"/>
  <c r="V1843"/>
  <c r="Y1843" s="1"/>
  <c r="V1258"/>
  <c r="Y1258" s="1"/>
  <c r="T1797"/>
  <c r="V366"/>
  <c r="Y366" s="1"/>
  <c r="V1898"/>
  <c r="Y1898" s="1"/>
  <c r="T130"/>
  <c r="T710"/>
  <c r="V61"/>
  <c r="Y61" s="1"/>
  <c r="T541"/>
  <c r="V1745"/>
  <c r="Y1745" s="1"/>
  <c r="T1225"/>
  <c r="T1166"/>
  <c r="V58"/>
  <c r="Y58" s="1"/>
  <c r="V1030"/>
  <c r="Y1030" s="1"/>
  <c r="V281"/>
  <c r="Y281" s="1"/>
  <c r="V919"/>
  <c r="Y919" s="1"/>
  <c r="V1034"/>
  <c r="Y1034" s="1"/>
  <c r="V1733"/>
  <c r="Y1733" s="1"/>
  <c r="V597"/>
  <c r="Y597" s="1"/>
  <c r="V604"/>
  <c r="Y604" s="1"/>
  <c r="T887"/>
  <c r="V1004"/>
  <c r="Y1004" s="1"/>
  <c r="V727"/>
  <c r="Y727" s="1"/>
  <c r="V164"/>
  <c r="Y164" s="1"/>
  <c r="V1164"/>
  <c r="Y1164" s="1"/>
  <c r="T63"/>
  <c r="T399"/>
  <c r="T1048"/>
  <c r="T1187"/>
  <c r="T1396"/>
  <c r="T1164"/>
  <c r="T1160"/>
  <c r="T1181"/>
  <c r="V1044"/>
  <c r="Y1044" s="1"/>
  <c r="AA1222"/>
  <c r="V1158"/>
  <c r="Y1158" s="1"/>
  <c r="AA1187"/>
  <c r="V886"/>
  <c r="Y886" s="1"/>
  <c r="AA2440"/>
  <c r="T1196"/>
  <c r="AA1156"/>
  <c r="T969"/>
  <c r="T824"/>
  <c r="T75"/>
  <c r="V1388"/>
  <c r="Y1388" s="1"/>
  <c r="AA1050"/>
  <c r="V1170"/>
  <c r="Y1170" s="1"/>
  <c r="T904"/>
  <c r="AA744"/>
  <c r="V898"/>
  <c r="Y898" s="1"/>
  <c r="AA619"/>
  <c r="V611"/>
  <c r="Y611" s="1"/>
  <c r="AA74"/>
  <c r="T992"/>
  <c r="AA1165"/>
  <c r="T876"/>
  <c r="V1013"/>
  <c r="Y1013" s="1"/>
  <c r="V911"/>
  <c r="Y911" s="1"/>
  <c r="V912"/>
  <c r="Y912" s="1"/>
  <c r="V767"/>
  <c r="Y767" s="1"/>
  <c r="T554"/>
  <c r="T415"/>
  <c r="V62"/>
  <c r="Y62" s="1"/>
  <c r="AA1705"/>
  <c r="V1429"/>
  <c r="Y1429" s="1"/>
  <c r="AA1048"/>
  <c r="V987"/>
  <c r="Y987" s="1"/>
  <c r="AA1195"/>
  <c r="T852"/>
  <c r="T281"/>
  <c r="T1030"/>
  <c r="AA1193"/>
  <c r="AA891"/>
  <c r="AA856"/>
  <c r="V171"/>
  <c r="Y171" s="1"/>
  <c r="AA106"/>
  <c r="AA1159"/>
  <c r="AA969"/>
  <c r="AA836"/>
  <c r="V906"/>
  <c r="Y906" s="1"/>
  <c r="V63"/>
  <c r="Y63" s="1"/>
  <c r="AA1385"/>
  <c r="V1221"/>
  <c r="Y1221" s="1"/>
  <c r="V1157"/>
  <c r="Y1157" s="1"/>
  <c r="V856"/>
  <c r="Y856" s="1"/>
  <c r="V920"/>
  <c r="Y920" s="1"/>
  <c r="V651"/>
  <c r="Y651" s="1"/>
  <c r="V1223"/>
  <c r="Y1223" s="1"/>
  <c r="T758"/>
  <c r="V656"/>
  <c r="Y656" s="1"/>
  <c r="AA1054"/>
  <c r="V552"/>
  <c r="Y552" s="1"/>
  <c r="V536"/>
  <c r="Y536" s="1"/>
  <c r="V537"/>
  <c r="Y537" s="1"/>
  <c r="V1419"/>
  <c r="Y1419" s="1"/>
  <c r="T1154"/>
  <c r="T1061"/>
  <c r="T785"/>
  <c r="V1415"/>
  <c r="Y1415" s="1"/>
  <c r="V644"/>
  <c r="Y644" s="1"/>
  <c r="AA1710"/>
  <c r="T1408"/>
  <c r="T636"/>
  <c r="T614"/>
  <c r="V752"/>
  <c r="Y752" s="1"/>
  <c r="T1400"/>
  <c r="T542"/>
  <c r="T1553"/>
  <c r="V360"/>
  <c r="Y360" s="1"/>
  <c r="V953"/>
  <c r="Y953" s="1"/>
  <c r="T2404"/>
  <c r="AA951"/>
  <c r="V357"/>
  <c r="Y357" s="1"/>
  <c r="V390"/>
  <c r="Y390" s="1"/>
  <c r="V622"/>
  <c r="Y622" s="1"/>
  <c r="T740"/>
  <c r="T1194"/>
  <c r="T414"/>
  <c r="V70"/>
  <c r="Y70" s="1"/>
  <c r="T898"/>
  <c r="V470"/>
  <c r="Y470" s="1"/>
  <c r="V48"/>
  <c r="Y48" s="1"/>
  <c r="V945"/>
  <c r="Y945" s="1"/>
  <c r="T1754"/>
  <c r="V460"/>
  <c r="Y460" s="1"/>
  <c r="T706"/>
  <c r="V1275"/>
  <c r="Y1275" s="1"/>
  <c r="V1923"/>
  <c r="Y1923" s="1"/>
  <c r="V1871"/>
  <c r="Y1871" s="1"/>
  <c r="T1945"/>
  <c r="V1911"/>
  <c r="Y1911" s="1"/>
  <c r="V1874"/>
  <c r="Y1874" s="1"/>
  <c r="V944"/>
  <c r="Y944" s="1"/>
  <c r="V1857"/>
  <c r="Y1857" s="1"/>
  <c r="T1277"/>
  <c r="V139"/>
  <c r="Y139" s="1"/>
  <c r="V1883"/>
  <c r="Y1883" s="1"/>
  <c r="T395"/>
  <c r="T92"/>
  <c r="AA944"/>
  <c r="V1935"/>
  <c r="Y1935" s="1"/>
  <c r="T1023"/>
  <c r="T398"/>
  <c r="T1948"/>
  <c r="T1004"/>
  <c r="V1732"/>
  <c r="Y1732" s="1"/>
  <c r="T1195"/>
  <c r="T727"/>
  <c r="AA1269"/>
  <c r="V1283"/>
  <c r="Y1283" s="1"/>
  <c r="T1270"/>
  <c r="V1850"/>
  <c r="Y1850" s="1"/>
  <c r="T955"/>
  <c r="V1265"/>
  <c r="Y1265" s="1"/>
  <c r="V1899"/>
  <c r="Y1899" s="1"/>
  <c r="V1279"/>
  <c r="Y1279" s="1"/>
  <c r="T1848"/>
  <c r="AA129"/>
  <c r="T366"/>
  <c r="AA1262"/>
  <c r="V958"/>
  <c r="Y958" s="1"/>
  <c r="T1603"/>
  <c r="V1262"/>
  <c r="Y1262" s="1"/>
  <c r="T1920"/>
  <c r="V138"/>
  <c r="Y138" s="1"/>
  <c r="V1837"/>
  <c r="Y1837" s="1"/>
  <c r="AA364"/>
  <c r="V359"/>
  <c r="Y359" s="1"/>
  <c r="T1294"/>
  <c r="T1280"/>
  <c r="V709"/>
  <c r="Y709" s="1"/>
  <c r="V1274"/>
  <c r="Y1274" s="1"/>
  <c r="T1899"/>
  <c r="V1924"/>
  <c r="Y1924" s="1"/>
  <c r="T1275"/>
  <c r="T133"/>
  <c r="V1234"/>
  <c r="Y1234" s="1"/>
  <c r="T1193"/>
  <c r="T1857"/>
  <c r="T1279"/>
  <c r="V2423"/>
  <c r="Y2423" s="1"/>
  <c r="T1224"/>
  <c r="T1152"/>
  <c r="AA1206"/>
  <c r="V1174"/>
  <c r="Y1174" s="1"/>
  <c r="T1005"/>
  <c r="AA901"/>
  <c r="V902"/>
  <c r="Y902" s="1"/>
  <c r="V613"/>
  <c r="Y613" s="1"/>
  <c r="T1386"/>
  <c r="AA1043"/>
  <c r="T892"/>
  <c r="V425"/>
  <c r="Y425" s="1"/>
  <c r="T129"/>
  <c r="T872"/>
  <c r="V766"/>
  <c r="Y766" s="1"/>
  <c r="T611"/>
  <c r="V634"/>
  <c r="Y634" s="1"/>
  <c r="V2404"/>
  <c r="Y2404" s="1"/>
  <c r="V1151"/>
  <c r="Y1151" s="1"/>
  <c r="V859"/>
  <c r="Y859" s="1"/>
  <c r="V657"/>
  <c r="Y657" s="1"/>
  <c r="V389"/>
  <c r="Y389" s="1"/>
  <c r="AA259"/>
  <c r="T1176"/>
  <c r="T921"/>
  <c r="T851"/>
  <c r="AA851"/>
  <c r="T2402"/>
  <c r="AA871"/>
  <c r="T905"/>
  <c r="V435"/>
  <c r="Y435" s="1"/>
  <c r="AA734"/>
  <c r="V398"/>
  <c r="Y398" s="1"/>
  <c r="T64"/>
  <c r="AA1224"/>
  <c r="T1029"/>
  <c r="T653"/>
  <c r="V784"/>
  <c r="Y784" s="1"/>
  <c r="T1775"/>
  <c r="T1416"/>
  <c r="AA1774"/>
  <c r="T1412"/>
  <c r="T259"/>
  <c r="V1760"/>
  <c r="Y1760" s="1"/>
  <c r="T1529"/>
  <c r="V1570"/>
  <c r="Y1570" s="1"/>
  <c r="T1183"/>
  <c r="AA339"/>
  <c r="V479"/>
  <c r="Y479" s="1"/>
  <c r="T438"/>
  <c r="V1426"/>
  <c r="Y1426" s="1"/>
  <c r="V1544"/>
  <c r="Y1544" s="1"/>
  <c r="V438"/>
  <c r="Y438" s="1"/>
  <c r="T1747"/>
  <c r="T65"/>
  <c r="T724"/>
  <c r="T1924"/>
  <c r="V1870"/>
  <c r="Y1870" s="1"/>
  <c r="T1912"/>
  <c r="V330"/>
  <c r="Y330" s="1"/>
  <c r="T1858"/>
  <c r="T1276"/>
  <c r="T950"/>
  <c r="V338"/>
  <c r="Y338" s="1"/>
  <c r="T1245"/>
  <c r="T127"/>
  <c r="T1884"/>
  <c r="T1269"/>
  <c r="V126"/>
  <c r="Y126" s="1"/>
  <c r="V1273"/>
  <c r="Y1273" s="1"/>
  <c r="T1284"/>
  <c r="T1851"/>
  <c r="T1271"/>
  <c r="T1919"/>
  <c r="V1886"/>
  <c r="Y1886" s="1"/>
  <c r="V1736"/>
  <c r="Y1736" s="1"/>
  <c r="T77"/>
  <c r="V1295"/>
  <c r="Y1295" s="1"/>
  <c r="T1947"/>
  <c r="T391"/>
  <c r="T1838"/>
  <c r="V363"/>
  <c r="Y363" s="1"/>
  <c r="T700"/>
  <c r="T367"/>
  <c r="V700"/>
  <c r="Y700" s="1"/>
  <c r="T132"/>
  <c r="V1910"/>
  <c r="Y1910" s="1"/>
  <c r="T1949"/>
  <c r="V722"/>
  <c r="Y722" s="1"/>
  <c r="T625"/>
  <c r="V1006"/>
  <c r="Y1006" s="1"/>
  <c r="T131"/>
  <c r="T1035"/>
  <c r="AA1304"/>
  <c r="T970"/>
  <c r="T750"/>
  <c r="T1147"/>
  <c r="V1062"/>
  <c r="Y1062" s="1"/>
  <c r="AA1015"/>
  <c r="V1278"/>
  <c r="Y1278" s="1"/>
  <c r="T1927"/>
  <c r="T719"/>
  <c r="V1844"/>
  <c r="Y1844" s="1"/>
  <c r="T2454"/>
  <c r="T122"/>
  <c r="T1936"/>
  <c r="V682"/>
  <c r="Y682" s="1"/>
  <c r="V713"/>
  <c r="Y713" s="1"/>
  <c r="T714"/>
  <c r="AA982"/>
  <c r="V1931"/>
  <c r="Y1931" s="1"/>
  <c r="V982"/>
  <c r="Y982" s="1"/>
  <c r="T686"/>
  <c r="V1891"/>
  <c r="Y1891" s="1"/>
  <c r="V1940"/>
  <c r="Y1940" s="1"/>
  <c r="T1941"/>
  <c r="T1940"/>
  <c r="V717"/>
  <c r="Y717" s="1"/>
  <c r="T1292"/>
  <c r="T1928"/>
  <c r="AA1291"/>
  <c r="V686"/>
  <c r="Y686" s="1"/>
  <c r="V1834"/>
  <c r="Y1834" s="1"/>
  <c r="T1892"/>
  <c r="V1954"/>
  <c r="Y1954" s="1"/>
  <c r="T1956"/>
  <c r="T1935"/>
  <c r="T715"/>
  <c r="V1939"/>
  <c r="Y1939" s="1"/>
  <c r="T718"/>
  <c r="T951"/>
  <c r="V1927"/>
  <c r="Y1927" s="1"/>
  <c r="AA131"/>
  <c r="T996"/>
  <c r="V1578"/>
  <c r="Y1578" s="1"/>
  <c r="V1849"/>
  <c r="Y1849" s="1"/>
  <c r="AA93"/>
  <c r="V122"/>
  <c r="Y122" s="1"/>
  <c r="V1277"/>
  <c r="Y1277" s="1"/>
  <c r="V1259"/>
  <c r="Y1259" s="1"/>
  <c r="V1926"/>
  <c r="Y1926" s="1"/>
  <c r="V994"/>
  <c r="Y994" s="1"/>
  <c r="T1933"/>
  <c r="AA1259"/>
  <c r="V1720"/>
  <c r="Y1720" s="1"/>
  <c r="V1942"/>
  <c r="Y1942" s="1"/>
  <c r="T1844"/>
  <c r="V1776"/>
  <c r="Y1776" s="1"/>
  <c r="V1932"/>
  <c r="Y1932" s="1"/>
  <c r="T1835"/>
  <c r="T1008"/>
  <c r="V1890"/>
  <c r="Y1890" s="1"/>
  <c r="V130"/>
  <c r="Y130" s="1"/>
  <c r="T1845"/>
  <c r="V1721"/>
  <c r="Y1721" s="1"/>
  <c r="T1291"/>
  <c r="V154"/>
  <c r="Y154" s="1"/>
  <c r="AA1618"/>
  <c r="T699"/>
  <c r="AA155"/>
  <c r="V1947"/>
  <c r="Y1947" s="1"/>
  <c r="V1919"/>
  <c r="Y1919" s="1"/>
  <c r="V875"/>
  <c r="Y875" s="1"/>
  <c r="T1389"/>
  <c r="T151"/>
  <c r="V150"/>
  <c r="Y150" s="1"/>
  <c r="V699"/>
  <c r="Y699" s="1"/>
  <c r="V1626"/>
  <c r="Y1626" s="1"/>
  <c r="T1627"/>
  <c r="T139"/>
  <c r="T991"/>
  <c r="T332"/>
  <c r="T331"/>
  <c r="T623"/>
  <c r="V86"/>
  <c r="Y86" s="1"/>
  <c r="T1911"/>
  <c r="T622"/>
  <c r="V1598"/>
  <c r="Y1598" s="1"/>
  <c r="T412"/>
  <c r="V1401"/>
  <c r="Y1401" s="1"/>
  <c r="V862"/>
  <c r="Y862" s="1"/>
  <c r="T847"/>
  <c r="T775"/>
  <c r="AA1239"/>
  <c r="T1239"/>
  <c r="T760"/>
  <c r="V758"/>
  <c r="Y758" s="1"/>
  <c r="T929"/>
  <c r="AA928"/>
  <c r="AA1016"/>
  <c r="T1016"/>
  <c r="T2457"/>
  <c r="V2456"/>
  <c r="Y2456" s="1"/>
  <c r="AA2456"/>
  <c r="AA1836"/>
  <c r="V1835"/>
  <c r="Y1835" s="1"/>
  <c r="T1836"/>
  <c r="T400"/>
  <c r="AA400"/>
  <c r="V68"/>
  <c r="Y68" s="1"/>
  <c r="AA69"/>
  <c r="T70"/>
  <c r="AA776"/>
  <c r="V776"/>
  <c r="Y776" s="1"/>
  <c r="T776"/>
  <c r="AA691"/>
  <c r="V691"/>
  <c r="Y691" s="1"/>
  <c r="T1057"/>
  <c r="AA1057"/>
  <c r="T1058"/>
  <c r="AA1792"/>
  <c r="V1792"/>
  <c r="Y1792" s="1"/>
  <c r="V151"/>
  <c r="Y151" s="1"/>
  <c r="AA152"/>
  <c r="T676"/>
  <c r="AA676"/>
  <c r="T633"/>
  <c r="V632"/>
  <c r="Y632" s="1"/>
  <c r="AA769"/>
  <c r="V768"/>
  <c r="Y768" s="1"/>
  <c r="AA54"/>
  <c r="V53"/>
  <c r="Y53" s="1"/>
  <c r="V1160"/>
  <c r="Y1160" s="1"/>
  <c r="AA1161"/>
  <c r="AA846"/>
  <c r="V846"/>
  <c r="Y846" s="1"/>
  <c r="AA406"/>
  <c r="T407"/>
  <c r="V406"/>
  <c r="Y406" s="1"/>
  <c r="V405"/>
  <c r="Y405" s="1"/>
  <c r="T378"/>
  <c r="T379"/>
  <c r="AA378"/>
  <c r="V378"/>
  <c r="Y378" s="1"/>
  <c r="AA1854"/>
  <c r="V1854"/>
  <c r="Y1854" s="1"/>
  <c r="V1853"/>
  <c r="Y1853" s="1"/>
  <c r="T1854"/>
  <c r="V1630"/>
  <c r="Y1630" s="1"/>
  <c r="AA1631"/>
  <c r="T1631"/>
  <c r="AA1832"/>
  <c r="T1832"/>
  <c r="V179"/>
  <c r="Y179" s="1"/>
  <c r="T180"/>
  <c r="AA423"/>
  <c r="T423"/>
  <c r="AA1594"/>
  <c r="V1594"/>
  <c r="Y1594" s="1"/>
  <c r="AA1915"/>
  <c r="V1914"/>
  <c r="Y1914" s="1"/>
  <c r="T1915"/>
  <c r="T1916"/>
  <c r="V1915"/>
  <c r="Y1915" s="1"/>
  <c r="AA1907"/>
  <c r="T1908"/>
  <c r="T1907"/>
  <c r="V1907"/>
  <c r="Y1907" s="1"/>
  <c r="V1804"/>
  <c r="Y1804" s="1"/>
  <c r="T1805"/>
  <c r="V1803"/>
  <c r="Y1803" s="1"/>
  <c r="AA1804"/>
  <c r="T1804"/>
  <c r="AA681"/>
  <c r="V681"/>
  <c r="Y681" s="1"/>
  <c r="T681"/>
  <c r="T682"/>
  <c r="V680"/>
  <c r="Y680" s="1"/>
  <c r="T564"/>
  <c r="V563"/>
  <c r="Y563" s="1"/>
  <c r="V1056"/>
  <c r="Y1056" s="1"/>
  <c r="T1056"/>
  <c r="T545"/>
  <c r="V544"/>
  <c r="Y544" s="1"/>
  <c r="AA545"/>
  <c r="V1566"/>
  <c r="Y1566" s="1"/>
  <c r="AA1566"/>
  <c r="T1714"/>
  <c r="V1713"/>
  <c r="Y1713" s="1"/>
  <c r="V922"/>
  <c r="Y922" s="1"/>
  <c r="T922"/>
  <c r="AA922"/>
  <c r="V921"/>
  <c r="Y921" s="1"/>
  <c r="V942"/>
  <c r="Y942" s="1"/>
  <c r="V863"/>
  <c r="Y863" s="1"/>
  <c r="T677"/>
  <c r="V79"/>
  <c r="Y79" s="1"/>
  <c r="V2442"/>
  <c r="Y2442" s="1"/>
  <c r="T1730"/>
  <c r="V675"/>
  <c r="Y675" s="1"/>
  <c r="V458"/>
  <c r="Y458" s="1"/>
  <c r="T1213"/>
  <c r="V938"/>
  <c r="Y938" s="1"/>
  <c r="V981"/>
  <c r="Y981" s="1"/>
  <c r="V928"/>
  <c r="Y928" s="1"/>
  <c r="T546"/>
  <c r="AA180"/>
  <c r="AA1389"/>
  <c r="T1212"/>
  <c r="V940"/>
  <c r="Y940" s="1"/>
  <c r="V631"/>
  <c r="Y631" s="1"/>
  <c r="T1017"/>
  <c r="V422"/>
  <c r="Y422" s="1"/>
  <c r="V1055"/>
  <c r="Y1055" s="1"/>
  <c r="V1057"/>
  <c r="Y1057" s="1"/>
  <c r="T1525"/>
  <c r="V362"/>
  <c r="Y362" s="1"/>
  <c r="AA362"/>
  <c r="V937"/>
  <c r="Y937" s="1"/>
  <c r="T982"/>
  <c r="V1836"/>
  <c r="Y1836" s="1"/>
  <c r="T48"/>
  <c r="AA640"/>
  <c r="T641"/>
  <c r="V640"/>
  <c r="Y640" s="1"/>
  <c r="V639"/>
  <c r="Y639" s="1"/>
  <c r="AA1211"/>
  <c r="V1210"/>
  <c r="Y1210" s="1"/>
  <c r="T1053"/>
  <c r="T1052"/>
  <c r="AA1842"/>
  <c r="T1842"/>
  <c r="V1842"/>
  <c r="Y1842" s="1"/>
  <c r="T1843"/>
  <c r="AA1841"/>
  <c r="V1840"/>
  <c r="Y1840" s="1"/>
  <c r="V1841"/>
  <c r="Y1841" s="1"/>
  <c r="T1718"/>
  <c r="AA1717"/>
  <c r="AA408"/>
  <c r="V408"/>
  <c r="Y408" s="1"/>
  <c r="T409"/>
  <c r="V407"/>
  <c r="Y407" s="1"/>
  <c r="AA1162"/>
  <c r="V1162"/>
  <c r="Y1162" s="1"/>
  <c r="AA84"/>
  <c r="T84"/>
  <c r="T85"/>
  <c r="V84"/>
  <c r="Y84" s="1"/>
  <c r="AA1492"/>
  <c r="T1492"/>
  <c r="V1491"/>
  <c r="Y1491" s="1"/>
  <c r="V1791"/>
  <c r="Y1791" s="1"/>
  <c r="AA1791"/>
  <c r="T411"/>
  <c r="V411"/>
  <c r="Y411" s="1"/>
  <c r="V170"/>
  <c r="Y170" s="1"/>
  <c r="T170"/>
  <c r="AA78"/>
  <c r="V78"/>
  <c r="Y78" s="1"/>
  <c r="T78"/>
  <c r="T79"/>
  <c r="V77"/>
  <c r="Y77" s="1"/>
  <c r="AA299"/>
  <c r="V299"/>
  <c r="Y299" s="1"/>
  <c r="V298"/>
  <c r="Y298" s="1"/>
  <c r="T300"/>
  <c r="V888"/>
  <c r="Y888" s="1"/>
  <c r="V887"/>
  <c r="Y887" s="1"/>
  <c r="AA888"/>
  <c r="T888"/>
  <c r="AA1839"/>
  <c r="V1838"/>
  <c r="Y1838" s="1"/>
  <c r="T1839"/>
  <c r="V1400"/>
  <c r="Y1400" s="1"/>
  <c r="T1401"/>
  <c r="V1229"/>
  <c r="Y1229" s="1"/>
  <c r="T1231"/>
  <c r="AA1230"/>
  <c r="AA510"/>
  <c r="V510"/>
  <c r="Y510" s="1"/>
  <c r="V603"/>
  <c r="Y603" s="1"/>
  <c r="T604"/>
  <c r="T603"/>
  <c r="V602"/>
  <c r="Y602" s="1"/>
  <c r="AA371"/>
  <c r="V370"/>
  <c r="Y370" s="1"/>
  <c r="T372"/>
  <c r="T371"/>
  <c r="AA380"/>
  <c r="T380"/>
  <c r="T381"/>
  <c r="V380"/>
  <c r="Y380" s="1"/>
  <c r="AA1246"/>
  <c r="T1246"/>
  <c r="AA1863"/>
  <c r="T1863"/>
  <c r="V1862"/>
  <c r="Y1862" s="1"/>
  <c r="V1863"/>
  <c r="Y1863" s="1"/>
  <c r="T1864"/>
  <c r="AA428"/>
  <c r="T428"/>
  <c r="AA596"/>
  <c r="V595"/>
  <c r="Y595" s="1"/>
  <c r="T596"/>
  <c r="T597"/>
  <c r="V596"/>
  <c r="Y596" s="1"/>
  <c r="AA741"/>
  <c r="V741"/>
  <c r="Y741" s="1"/>
  <c r="T742"/>
  <c r="V672"/>
  <c r="Y672" s="1"/>
  <c r="AA673"/>
  <c r="V1403"/>
  <c r="Y1403" s="1"/>
  <c r="V1404"/>
  <c r="Y1404" s="1"/>
  <c r="T1404"/>
  <c r="AA1714"/>
  <c r="T848"/>
  <c r="T54"/>
  <c r="T1230"/>
  <c r="V1016"/>
  <c r="Y1016" s="1"/>
  <c r="V842"/>
  <c r="Y842" s="1"/>
  <c r="AA564"/>
  <c r="V175"/>
  <c r="Y175" s="1"/>
  <c r="AA80"/>
  <c r="AA1730"/>
  <c r="V976"/>
  <c r="Y976" s="1"/>
  <c r="V676"/>
  <c r="Y676" s="1"/>
  <c r="AA775"/>
  <c r="V112"/>
  <c r="Y112" s="1"/>
  <c r="T938"/>
  <c r="T923"/>
  <c r="AA977"/>
  <c r="V1230"/>
  <c r="Y1230" s="1"/>
  <c r="V1161"/>
  <c r="Y1161" s="1"/>
  <c r="V423"/>
  <c r="Y423" s="1"/>
  <c r="V427"/>
  <c r="Y427" s="1"/>
  <c r="V169"/>
  <c r="Y169" s="1"/>
  <c r="T673"/>
  <c r="V545"/>
  <c r="Y545" s="1"/>
  <c r="T459"/>
  <c r="T1650"/>
  <c r="T772"/>
  <c r="T941"/>
  <c r="V180"/>
  <c r="Y180" s="1"/>
  <c r="T1161"/>
  <c r="T1793"/>
  <c r="T632"/>
  <c r="V1831"/>
  <c r="Y1831" s="1"/>
  <c r="T299"/>
  <c r="T408"/>
  <c r="V1906"/>
  <c r="Y1906" s="1"/>
  <c r="T1567"/>
  <c r="V721"/>
  <c r="Y721" s="1"/>
  <c r="AA722"/>
  <c r="T722"/>
  <c r="T723"/>
  <c r="T156"/>
  <c r="V155"/>
  <c r="Y155" s="1"/>
  <c r="V1037"/>
  <c r="Y1037" s="1"/>
  <c r="T1038"/>
  <c r="AA1038"/>
  <c r="AA868"/>
  <c r="T868"/>
  <c r="AA145"/>
  <c r="T146"/>
  <c r="V145"/>
  <c r="Y145" s="1"/>
  <c r="T145"/>
  <c r="V144"/>
  <c r="Y144" s="1"/>
  <c r="V174"/>
  <c r="Y174" s="1"/>
  <c r="AA175"/>
  <c r="V648"/>
  <c r="Y648" s="1"/>
  <c r="AA649"/>
  <c r="T649"/>
  <c r="T1503"/>
  <c r="V1501"/>
  <c r="Y1501" s="1"/>
  <c r="AA1849"/>
  <c r="T1849"/>
  <c r="V1848"/>
  <c r="Y1848" s="1"/>
  <c r="T559"/>
  <c r="AA558"/>
  <c r="V558"/>
  <c r="Y558" s="1"/>
  <c r="V794"/>
  <c r="Y794" s="1"/>
  <c r="T795"/>
  <c r="AA794"/>
  <c r="AA692"/>
  <c r="V692"/>
  <c r="Y692" s="1"/>
  <c r="T692"/>
  <c r="AA1903"/>
  <c r="T1903"/>
  <c r="T1904"/>
  <c r="V1902"/>
  <c r="Y1902" s="1"/>
  <c r="AA866"/>
  <c r="V866"/>
  <c r="Y866" s="1"/>
  <c r="AA548"/>
  <c r="T548"/>
  <c r="V548"/>
  <c r="Y548" s="1"/>
  <c r="T549"/>
  <c r="V361"/>
  <c r="Y361" s="1"/>
  <c r="T362"/>
  <c r="V847"/>
  <c r="Y847" s="1"/>
  <c r="AA847"/>
  <c r="V775"/>
  <c r="Y775" s="1"/>
  <c r="AA1052"/>
  <c r="AA942"/>
  <c r="V1052"/>
  <c r="Y1052" s="1"/>
  <c r="T942"/>
  <c r="T175"/>
  <c r="T1762"/>
  <c r="AA411"/>
  <c r="AA1041"/>
  <c r="AA938"/>
  <c r="AA632"/>
  <c r="V443"/>
  <c r="Y443" s="1"/>
  <c r="V83"/>
  <c r="Y83" s="1"/>
  <c r="AA1401"/>
  <c r="AA603"/>
  <c r="V399"/>
  <c r="Y399" s="1"/>
  <c r="AA170"/>
  <c r="V1717"/>
  <c r="Y1717" s="1"/>
  <c r="T640"/>
  <c r="AA1404"/>
  <c r="V774"/>
  <c r="Y774" s="1"/>
  <c r="AA1056"/>
  <c r="V1903"/>
  <c r="Y1903" s="1"/>
  <c r="V69"/>
  <c r="Y69" s="1"/>
  <c r="T1850"/>
  <c r="V379"/>
  <c r="Y379" s="1"/>
  <c r="V371"/>
  <c r="Y371" s="1"/>
  <c r="T862"/>
  <c r="T846"/>
  <c r="T2456"/>
  <c r="T2485"/>
  <c r="V444"/>
  <c r="Y444" s="1"/>
  <c r="T770"/>
  <c r="V564"/>
  <c r="Y564" s="1"/>
  <c r="V1593"/>
  <c r="Y1593" s="1"/>
  <c r="V793"/>
  <c r="Y793" s="1"/>
  <c r="T1715"/>
  <c r="V1839"/>
  <c r="Y1839" s="1"/>
  <c r="T843"/>
  <c r="T1537"/>
  <c r="T1717"/>
  <c r="T1436"/>
  <c r="T1763"/>
  <c r="V71"/>
  <c r="Y71" s="1"/>
  <c r="T1003"/>
  <c r="V1003"/>
  <c r="Y1003" s="1"/>
  <c r="T1024"/>
  <c r="T359"/>
  <c r="T361"/>
  <c r="T1746"/>
  <c r="T989"/>
  <c r="V1049"/>
  <c r="Y1049" s="1"/>
  <c r="V1269"/>
  <c r="Y1269" s="1"/>
  <c r="T360"/>
  <c r="AA997"/>
  <c r="T997"/>
  <c r="AA1392"/>
  <c r="T1392"/>
  <c r="T1393"/>
  <c r="AA257"/>
  <c r="V256"/>
  <c r="Y256" s="1"/>
  <c r="T258"/>
  <c r="V257"/>
  <c r="Y257" s="1"/>
  <c r="T257"/>
  <c r="V1058"/>
  <c r="Y1058" s="1"/>
  <c r="T1059"/>
  <c r="T1060"/>
  <c r="V1059"/>
  <c r="Y1059" s="1"/>
  <c r="T1168"/>
  <c r="V1167"/>
  <c r="Y1167" s="1"/>
  <c r="T1167"/>
  <c r="V750"/>
  <c r="Y750" s="1"/>
  <c r="T751"/>
  <c r="V749"/>
  <c r="Y749" s="1"/>
  <c r="V2419"/>
  <c r="Y2419" s="1"/>
  <c r="V2418"/>
  <c r="Y2418" s="1"/>
  <c r="T2419"/>
  <c r="AA978"/>
  <c r="T978"/>
  <c r="V977"/>
  <c r="Y977" s="1"/>
  <c r="T137"/>
  <c r="V137"/>
  <c r="Y137" s="1"/>
  <c r="T138"/>
  <c r="AA137"/>
  <c r="V136"/>
  <c r="Y136" s="1"/>
  <c r="AA1781"/>
  <c r="V1780"/>
  <c r="Y1780" s="1"/>
  <c r="T1036"/>
  <c r="T1037"/>
  <c r="V1035"/>
  <c r="Y1035" s="1"/>
  <c r="V123"/>
  <c r="Y123" s="1"/>
  <c r="T125"/>
  <c r="T124"/>
  <c r="AA124"/>
  <c r="AA133"/>
  <c r="T134"/>
  <c r="V133"/>
  <c r="Y133" s="1"/>
  <c r="V132"/>
  <c r="Y132" s="1"/>
  <c r="AA1829"/>
  <c r="V1828"/>
  <c r="Y1828" s="1"/>
  <c r="T1829"/>
  <c r="V1038"/>
  <c r="Y1038" s="1"/>
  <c r="V1039"/>
  <c r="Y1039" s="1"/>
  <c r="T1039"/>
  <c r="AA1039"/>
  <c r="AA1611"/>
  <c r="T1611"/>
  <c r="AA1254"/>
  <c r="V1253"/>
  <c r="Y1253" s="1"/>
  <c r="T690"/>
  <c r="T691"/>
  <c r="T971"/>
  <c r="V969"/>
  <c r="Y969" s="1"/>
  <c r="V970"/>
  <c r="Y970" s="1"/>
  <c r="V708"/>
  <c r="Y708" s="1"/>
  <c r="T709"/>
  <c r="T708"/>
  <c r="AA708"/>
  <c r="V707"/>
  <c r="Y707" s="1"/>
  <c r="T1429"/>
  <c r="V1428"/>
  <c r="Y1428" s="1"/>
  <c r="T1428"/>
  <c r="AA1428"/>
  <c r="V930"/>
  <c r="Y930" s="1"/>
  <c r="T930"/>
  <c r="T931"/>
  <c r="AA420"/>
  <c r="T420"/>
  <c r="V420"/>
  <c r="Y420" s="1"/>
  <c r="V419"/>
  <c r="Y419" s="1"/>
  <c r="V980"/>
  <c r="Y980" s="1"/>
  <c r="T981"/>
  <c r="T980"/>
  <c r="V979"/>
  <c r="Y979" s="1"/>
  <c r="T1262"/>
  <c r="T1261"/>
  <c r="AA1261"/>
  <c r="V1261"/>
  <c r="Y1261" s="1"/>
  <c r="AA1146"/>
  <c r="V1145"/>
  <c r="Y1145" s="1"/>
  <c r="V1146"/>
  <c r="Y1146" s="1"/>
  <c r="AA1830"/>
  <c r="T1830"/>
  <c r="AA1824"/>
  <c r="V1823"/>
  <c r="Y1823" s="1"/>
  <c r="V1824"/>
  <c r="Y1824" s="1"/>
  <c r="V701"/>
  <c r="Y701" s="1"/>
  <c r="AA702"/>
  <c r="T702"/>
  <c r="V702"/>
  <c r="Y702" s="1"/>
  <c r="AA1192"/>
  <c r="V1191"/>
  <c r="Y1191" s="1"/>
  <c r="T83"/>
  <c r="T82"/>
  <c r="AA82"/>
  <c r="V82"/>
  <c r="Y82" s="1"/>
  <c r="AA542"/>
  <c r="V541"/>
  <c r="Y541" s="1"/>
  <c r="V542"/>
  <c r="Y542" s="1"/>
  <c r="AA68"/>
  <c r="T68"/>
  <c r="V67"/>
  <c r="Y67" s="1"/>
  <c r="T69"/>
  <c r="AA834"/>
  <c r="V834"/>
  <c r="Y834" s="1"/>
  <c r="AA998"/>
  <c r="T999"/>
  <c r="V998"/>
  <c r="Y998" s="1"/>
  <c r="V551"/>
  <c r="Y551" s="1"/>
  <c r="AA551"/>
  <c r="T552"/>
  <c r="T1002"/>
  <c r="V1001"/>
  <c r="Y1001" s="1"/>
  <c r="V1000"/>
  <c r="Y1000" s="1"/>
  <c r="V925"/>
  <c r="Y925" s="1"/>
  <c r="T926"/>
  <c r="AA925"/>
  <c r="V924"/>
  <c r="Y924" s="1"/>
  <c r="T925"/>
  <c r="AA616"/>
  <c r="V615"/>
  <c r="Y615" s="1"/>
  <c r="T616"/>
  <c r="AA1575"/>
  <c r="T1575"/>
  <c r="V1574"/>
  <c r="Y1574" s="1"/>
  <c r="V50"/>
  <c r="Y50" s="1"/>
  <c r="T50"/>
  <c r="V957"/>
  <c r="Y957" s="1"/>
  <c r="AA957"/>
  <c r="T957"/>
  <c r="AA1856"/>
  <c r="V1856"/>
  <c r="Y1856" s="1"/>
  <c r="V1855"/>
  <c r="Y1855" s="1"/>
  <c r="T1856"/>
  <c r="AA1488"/>
  <c r="T1488"/>
  <c r="V1487"/>
  <c r="Y1487" s="1"/>
  <c r="T385"/>
  <c r="V383"/>
  <c r="Y383" s="1"/>
  <c r="V384"/>
  <c r="Y384" s="1"/>
  <c r="AA665"/>
  <c r="V664"/>
  <c r="Y664" s="1"/>
  <c r="V914"/>
  <c r="Y914" s="1"/>
  <c r="T915"/>
  <c r="T163"/>
  <c r="V163"/>
  <c r="Y163" s="1"/>
  <c r="V162"/>
  <c r="Y162" s="1"/>
  <c r="AA163"/>
  <c r="V1202"/>
  <c r="Y1202" s="1"/>
  <c r="V1203"/>
  <c r="Y1203" s="1"/>
  <c r="T875"/>
  <c r="T874"/>
  <c r="V874"/>
  <c r="Y874" s="1"/>
  <c r="T927"/>
  <c r="V927"/>
  <c r="Y927" s="1"/>
  <c r="T660"/>
  <c r="T661"/>
  <c r="V659"/>
  <c r="Y659" s="1"/>
  <c r="V660"/>
  <c r="Y660" s="1"/>
  <c r="AA1825"/>
  <c r="T1825"/>
  <c r="T1260"/>
  <c r="V1260"/>
  <c r="Y1260" s="1"/>
  <c r="AA1260"/>
  <c r="V1243"/>
  <c r="Y1243" s="1"/>
  <c r="V1242"/>
  <c r="Y1242" s="1"/>
  <c r="T1243"/>
  <c r="T1042"/>
  <c r="AA1042"/>
  <c r="V1041"/>
  <c r="Y1041" s="1"/>
  <c r="AA624"/>
  <c r="T624"/>
  <c r="AA1822"/>
  <c r="V1821"/>
  <c r="Y1821" s="1"/>
  <c r="T1822"/>
  <c r="V1822"/>
  <c r="Y1822" s="1"/>
  <c r="T1390"/>
  <c r="V1389"/>
  <c r="Y1389" s="1"/>
  <c r="V1390"/>
  <c r="Y1390" s="1"/>
  <c r="T142"/>
  <c r="V140"/>
  <c r="Y140" s="1"/>
  <c r="T141"/>
  <c r="V141"/>
  <c r="Y141" s="1"/>
  <c r="AA141"/>
  <c r="AA745"/>
  <c r="T745"/>
  <c r="V744"/>
  <c r="Y744" s="1"/>
  <c r="AA1591"/>
  <c r="T1591"/>
  <c r="AA598"/>
  <c r="T599"/>
  <c r="T105"/>
  <c r="T106"/>
  <c r="AA105"/>
  <c r="V104"/>
  <c r="Y104" s="1"/>
  <c r="T717"/>
  <c r="T716"/>
  <c r="AA716"/>
  <c r="T896"/>
  <c r="T895"/>
  <c r="V895"/>
  <c r="Y895" s="1"/>
  <c r="V2491"/>
  <c r="Y2491" s="1"/>
  <c r="AA2491"/>
  <c r="V2490"/>
  <c r="Y2490" s="1"/>
  <c r="T2492"/>
  <c r="AA1167"/>
  <c r="AA930"/>
  <c r="T1391"/>
  <c r="T1376"/>
  <c r="V624"/>
  <c r="Y624" s="1"/>
  <c r="V1166"/>
  <c r="Y1166" s="1"/>
  <c r="V598"/>
  <c r="Y598" s="1"/>
  <c r="V996"/>
  <c r="Y996" s="1"/>
  <c r="AA1001"/>
  <c r="AA874"/>
  <c r="V1392"/>
  <c r="Y1392" s="1"/>
  <c r="AA1059"/>
  <c r="T1204"/>
  <c r="T807"/>
  <c r="V806"/>
  <c r="Y806" s="1"/>
  <c r="V956"/>
  <c r="Y956" s="1"/>
  <c r="T1824"/>
  <c r="V715"/>
  <c r="Y715" s="1"/>
  <c r="T1150"/>
  <c r="V997"/>
  <c r="Y997" s="1"/>
  <c r="V623"/>
  <c r="Y623" s="1"/>
  <c r="V1427"/>
  <c r="Y1427" s="1"/>
  <c r="V476"/>
  <c r="Y476" s="1"/>
  <c r="V1590"/>
  <c r="Y1590" s="1"/>
  <c r="T826"/>
  <c r="T825"/>
  <c r="T1823"/>
  <c r="T2479"/>
  <c r="V1575"/>
  <c r="Y1575" s="1"/>
  <c r="V2496"/>
  <c r="Y2496" s="1"/>
  <c r="T2496"/>
  <c r="T1442"/>
  <c r="T746"/>
  <c r="V1726"/>
  <c r="Y1726" s="1"/>
  <c r="T262"/>
  <c r="T2416"/>
  <c r="T1644"/>
  <c r="V2416"/>
  <c r="Y2416" s="1"/>
  <c r="V262"/>
  <c r="Y262" s="1"/>
  <c r="T476"/>
  <c r="B14" i="22"/>
  <c r="C15"/>
  <c r="B13"/>
  <c r="T1244" i="14"/>
  <c r="AA690"/>
  <c r="V1033"/>
  <c r="Y1033" s="1"/>
  <c r="AA467"/>
  <c r="T1255"/>
  <c r="V1254"/>
  <c r="Y1254" s="1"/>
  <c r="V1475"/>
  <c r="Y1475" s="1"/>
  <c r="T1403"/>
  <c r="AA1402"/>
  <c r="T1828"/>
  <c r="V1827"/>
  <c r="Y1827" s="1"/>
  <c r="T1047"/>
  <c r="V616"/>
  <c r="Y616" s="1"/>
  <c r="T531"/>
  <c r="AA1381"/>
  <c r="T1211"/>
  <c r="V1048"/>
  <c r="Y1048" s="1"/>
  <c r="T990"/>
  <c r="AA1046"/>
  <c r="V988"/>
  <c r="Y988" s="1"/>
  <c r="V1238"/>
  <c r="Y1238" s="1"/>
  <c r="V149"/>
  <c r="Y149" s="1"/>
  <c r="V1031"/>
  <c r="Y1031" s="1"/>
  <c r="T949"/>
  <c r="AA989"/>
  <c r="T1594"/>
  <c r="V1046"/>
  <c r="Y1046" s="1"/>
  <c r="T782"/>
  <c r="T402"/>
  <c r="V1239"/>
  <c r="Y1239" s="1"/>
  <c r="V467"/>
  <c r="Y467" s="1"/>
  <c r="T1587"/>
  <c r="T1287"/>
  <c r="V152"/>
  <c r="Y152" s="1"/>
  <c r="T150"/>
  <c r="AA1031"/>
  <c r="T1031"/>
  <c r="V989"/>
  <c r="Y989" s="1"/>
  <c r="T401"/>
  <c r="V80"/>
  <c r="Y80" s="1"/>
  <c r="V400"/>
  <c r="Y400" s="1"/>
  <c r="T759"/>
  <c r="V949"/>
  <c r="Y949" s="1"/>
  <c r="V401"/>
  <c r="Y401" s="1"/>
  <c r="T153"/>
  <c r="T1032"/>
  <c r="V81"/>
  <c r="Y81" s="1"/>
  <c r="V2414"/>
  <c r="Y2414" s="1"/>
  <c r="AA293"/>
  <c r="V1380"/>
  <c r="Y1380" s="1"/>
  <c r="V1045"/>
  <c r="Y1045" s="1"/>
  <c r="AA59"/>
  <c r="AA949"/>
  <c r="T59"/>
  <c r="T1827"/>
  <c r="V1285"/>
  <c r="Y1285" s="1"/>
  <c r="V85"/>
  <c r="Y85" s="1"/>
  <c r="T60"/>
  <c r="V759"/>
  <c r="Y759" s="1"/>
  <c r="T617"/>
  <c r="V293"/>
  <c r="Y293" s="1"/>
  <c r="V835"/>
  <c r="Y835" s="1"/>
  <c r="V59"/>
  <c r="Y59" s="1"/>
  <c r="T1046"/>
  <c r="T1049"/>
  <c r="V781"/>
  <c r="Y781" s="1"/>
  <c r="T154"/>
  <c r="V1381"/>
  <c r="Y1381" s="1"/>
  <c r="T1381"/>
  <c r="AA1049"/>
  <c r="AA759"/>
  <c r="AA617"/>
  <c r="V92"/>
  <c r="Y92" s="1"/>
  <c r="AA153"/>
  <c r="T912"/>
  <c r="AA911"/>
  <c r="T618"/>
  <c r="V617"/>
  <c r="Y617" s="1"/>
  <c r="V1586"/>
  <c r="Y1586" s="1"/>
  <c r="T81"/>
  <c r="T1476"/>
  <c r="T86"/>
  <c r="AA1745"/>
  <c r="T270"/>
  <c r="T1189"/>
  <c r="V87"/>
  <c r="Y87" s="1"/>
  <c r="AA903"/>
  <c r="T1188"/>
  <c r="T1247"/>
  <c r="V683"/>
  <c r="Y683" s="1"/>
  <c r="T685"/>
  <c r="T684"/>
  <c r="T148"/>
  <c r="AA917"/>
  <c r="T1207"/>
  <c r="AA270"/>
  <c r="V2439"/>
  <c r="Y2439" s="1"/>
  <c r="V54"/>
  <c r="Y54" s="1"/>
  <c r="V903"/>
  <c r="Y903" s="1"/>
  <c r="T917"/>
  <c r="AA1247"/>
  <c r="T840"/>
  <c r="V2440"/>
  <c r="Y2440" s="1"/>
  <c r="V1207"/>
  <c r="Y1207" s="1"/>
  <c r="T2435"/>
  <c r="T1764"/>
  <c r="T1034"/>
  <c r="T57"/>
  <c r="T1846"/>
  <c r="T1272"/>
  <c r="V382"/>
  <c r="Y382" s="1"/>
  <c r="V1206"/>
  <c r="Y1206" s="1"/>
  <c r="V1032"/>
  <c r="Y1032" s="1"/>
  <c r="AA840"/>
  <c r="AA1763"/>
  <c r="V1762"/>
  <c r="Y1762" s="1"/>
  <c r="AA1207"/>
  <c r="V840"/>
  <c r="Y840" s="1"/>
  <c r="T382"/>
  <c r="V1810"/>
  <c r="Y1810" s="1"/>
  <c r="T1847"/>
  <c r="V2434"/>
  <c r="Y2434" s="1"/>
  <c r="V1773"/>
  <c r="Y1773" s="1"/>
  <c r="T461"/>
  <c r="T460"/>
  <c r="V381"/>
  <c r="Y381" s="1"/>
  <c r="T2465"/>
  <c r="V1272"/>
  <c r="Y1272" s="1"/>
  <c r="AA1272"/>
  <c r="V1187"/>
  <c r="Y1187" s="1"/>
  <c r="V917"/>
  <c r="Y917" s="1"/>
  <c r="AA1188"/>
  <c r="AA55"/>
  <c r="AA1033"/>
  <c r="T55"/>
  <c r="T1774"/>
  <c r="V2464"/>
  <c r="Y2464" s="1"/>
  <c r="V55"/>
  <c r="Y55" s="1"/>
  <c r="V459"/>
  <c r="Y459" s="1"/>
  <c r="V56"/>
  <c r="Y56" s="1"/>
  <c r="V270"/>
  <c r="Y270" s="1"/>
  <c r="V57"/>
  <c r="Y57" s="1"/>
  <c r="AA684"/>
  <c r="V1846"/>
  <c r="Y1846" s="1"/>
  <c r="V1271"/>
  <c r="Y1271" s="1"/>
  <c r="V38"/>
  <c r="Y38" s="1"/>
  <c r="T421"/>
  <c r="T1837"/>
  <c r="T1599"/>
  <c r="V156"/>
  <c r="Y156" s="1"/>
  <c r="V689"/>
  <c r="Y689" s="1"/>
  <c r="V47"/>
  <c r="Y47" s="1"/>
  <c r="V690"/>
  <c r="Y690" s="1"/>
  <c r="V667"/>
  <c r="Y667" s="1"/>
  <c r="V668"/>
  <c r="Y668" s="1"/>
  <c r="AA286"/>
  <c r="AA1579"/>
  <c r="T1840"/>
  <c r="V1024"/>
  <c r="Y1024" s="1"/>
  <c r="AA1024"/>
  <c r="T158"/>
  <c r="V1289"/>
  <c r="Y1289" s="1"/>
  <c r="V1010"/>
  <c r="Y1010" s="1"/>
  <c r="T91"/>
  <c r="V626"/>
  <c r="Y626" s="1"/>
  <c r="AA668"/>
  <c r="V1290"/>
  <c r="Y1290" s="1"/>
  <c r="T1841"/>
  <c r="V1826"/>
  <c r="Y1826" s="1"/>
  <c r="T1286"/>
  <c r="V143"/>
  <c r="Y143" s="1"/>
  <c r="V90"/>
  <c r="Y90" s="1"/>
  <c r="AA1413"/>
  <c r="T1236"/>
  <c r="AA1290"/>
  <c r="AA1840"/>
  <c r="T1826"/>
  <c r="AA1286"/>
  <c r="T1414"/>
  <c r="AA1722"/>
  <c r="T1233"/>
  <c r="T1235"/>
  <c r="T1232"/>
  <c r="T1579"/>
  <c r="T1290"/>
  <c r="T627"/>
  <c r="T376"/>
  <c r="V375"/>
  <c r="Y375" s="1"/>
  <c r="T1012"/>
  <c r="V1011"/>
  <c r="Y1011" s="1"/>
  <c r="V1023"/>
  <c r="Y1023" s="1"/>
  <c r="T1737"/>
  <c r="T1159"/>
  <c r="AA1736"/>
  <c r="V1235"/>
  <c r="Y1235" s="1"/>
  <c r="T1413"/>
  <c r="V1232"/>
  <c r="Y1232" s="1"/>
  <c r="AA376"/>
  <c r="T157"/>
  <c r="T144"/>
  <c r="V627"/>
  <c r="Y627" s="1"/>
  <c r="V376"/>
  <c r="Y376" s="1"/>
  <c r="T1013"/>
  <c r="V76"/>
  <c r="Y76" s="1"/>
  <c r="V1183"/>
  <c r="Y1183" s="1"/>
  <c r="V1182"/>
  <c r="Y1182" s="1"/>
  <c r="T1025"/>
  <c r="AA1235"/>
  <c r="V1231"/>
  <c r="Y1231" s="1"/>
  <c r="V1825"/>
  <c r="Y1825" s="1"/>
  <c r="V89"/>
  <c r="Y89" s="1"/>
  <c r="AA157"/>
  <c r="T1011"/>
  <c r="T90"/>
  <c r="T1184"/>
  <c r="V1108"/>
  <c r="Y1108" s="1"/>
  <c r="V286"/>
  <c r="Y286" s="1"/>
  <c r="V1012"/>
  <c r="Y1012" s="1"/>
  <c r="T143"/>
  <c r="V696"/>
  <c r="Y696" s="1"/>
  <c r="V1833"/>
  <c r="Y1833" s="1"/>
  <c r="V1852"/>
  <c r="Y1852" s="1"/>
  <c r="V148"/>
  <c r="Y148" s="1"/>
  <c r="T1072"/>
  <c r="AA1764"/>
  <c r="T1415"/>
  <c r="V1247"/>
  <c r="Y1247" s="1"/>
  <c r="T1833"/>
  <c r="T72"/>
  <c r="V49"/>
  <c r="Y49" s="1"/>
  <c r="T413"/>
  <c r="V1829"/>
  <c r="Y1829" s="1"/>
  <c r="T1853"/>
  <c r="T1007"/>
  <c r="AA148"/>
  <c r="V88"/>
  <c r="Y88" s="1"/>
  <c r="V72"/>
  <c r="Y72" s="1"/>
  <c r="V1830"/>
  <c r="Y1830" s="1"/>
  <c r="T1834"/>
  <c r="V697"/>
  <c r="Y697" s="1"/>
  <c r="T698"/>
  <c r="T979"/>
  <c r="T149"/>
  <c r="T89"/>
  <c r="T1852"/>
  <c r="T1831"/>
  <c r="T58"/>
  <c r="T808"/>
  <c r="V1246"/>
  <c r="Y1246" s="1"/>
  <c r="V1744"/>
  <c r="Y1744" s="1"/>
  <c r="V1851"/>
  <c r="Y1851" s="1"/>
  <c r="V1622"/>
  <c r="Y1622" s="1"/>
  <c r="V978"/>
  <c r="Y978" s="1"/>
  <c r="V19"/>
  <c r="Y19" s="1"/>
  <c r="V1832"/>
  <c r="Y1832" s="1"/>
  <c r="T49"/>
  <c r="T697"/>
  <c r="V142"/>
  <c r="Y142" s="1"/>
  <c r="V1764"/>
  <c r="Y1764" s="1"/>
  <c r="T152"/>
  <c r="P3" i="7"/>
  <c r="R3" s="1"/>
  <c r="O3"/>
  <c r="V1679" i="14"/>
  <c r="Y1679" s="1"/>
  <c r="AA1524"/>
  <c r="V1688"/>
  <c r="Y1688" s="1"/>
  <c r="AA1810"/>
  <c r="V1752"/>
  <c r="Y1752" s="1"/>
  <c r="T1753"/>
  <c r="T1134"/>
  <c r="AA115"/>
  <c r="V260"/>
  <c r="Y260" s="1"/>
  <c r="V2473"/>
  <c r="Y2473" s="1"/>
  <c r="AA2459"/>
  <c r="V2495"/>
  <c r="Y2495" s="1"/>
  <c r="V2492"/>
  <c r="Y2492" s="1"/>
  <c r="V2494"/>
  <c r="Y2494" s="1"/>
  <c r="AA2493"/>
  <c r="T803"/>
  <c r="V2493"/>
  <c r="Y2493" s="1"/>
  <c r="T788"/>
  <c r="V1480"/>
  <c r="Y1480" s="1"/>
  <c r="T1509"/>
  <c r="AA1448"/>
  <c r="V1118"/>
  <c r="Y1118" s="1"/>
  <c r="T771"/>
  <c r="V2476"/>
  <c r="Y2476" s="1"/>
  <c r="V1714"/>
  <c r="Y1714" s="1"/>
  <c r="T2494"/>
  <c r="V1425"/>
  <c r="Y1425" s="1"/>
  <c r="V1327"/>
  <c r="Y1327" s="1"/>
  <c r="T842"/>
  <c r="V114"/>
  <c r="Y114" s="1"/>
  <c r="T36"/>
  <c r="V841"/>
  <c r="Y841" s="1"/>
  <c r="T116"/>
  <c r="T2497"/>
  <c r="T1467"/>
  <c r="V1455"/>
  <c r="Y1455" s="1"/>
  <c r="T1508"/>
  <c r="V802"/>
  <c r="Y802" s="1"/>
  <c r="V1450"/>
  <c r="Y1450" s="1"/>
  <c r="V2445"/>
  <c r="Y2445" s="1"/>
  <c r="AA1715"/>
  <c r="V769"/>
  <c r="Y769" s="1"/>
  <c r="V787"/>
  <c r="Y787" s="1"/>
  <c r="V1718"/>
  <c r="Y1718" s="1"/>
  <c r="V1341"/>
  <c r="Y1341" s="1"/>
  <c r="V770"/>
  <c r="Y770" s="1"/>
  <c r="V1609"/>
  <c r="Y1609" s="1"/>
  <c r="AA841"/>
  <c r="T2495"/>
  <c r="V1809"/>
  <c r="Y1809" s="1"/>
  <c r="T1457"/>
  <c r="T520"/>
  <c r="T841"/>
  <c r="V1449"/>
  <c r="Y1449" s="1"/>
  <c r="T2446"/>
  <c r="T1456"/>
  <c r="AA770"/>
  <c r="AA2497"/>
  <c r="AA1609"/>
  <c r="T1810"/>
  <c r="T1719"/>
  <c r="V1063"/>
  <c r="Y1063" s="1"/>
  <c r="T181"/>
  <c r="V1722"/>
  <c r="Y1722" s="1"/>
  <c r="T2474"/>
  <c r="T1723"/>
  <c r="V463"/>
  <c r="Y463" s="1"/>
  <c r="AA2471"/>
  <c r="V1508"/>
  <c r="Y1508" s="1"/>
  <c r="T452"/>
  <c r="T2460"/>
  <c r="V2497"/>
  <c r="Y2497" s="1"/>
  <c r="AA1328"/>
  <c r="T1811"/>
  <c r="T519"/>
  <c r="T2472"/>
  <c r="T1096"/>
  <c r="T2471"/>
  <c r="V2477"/>
  <c r="Y2477" s="1"/>
  <c r="AA2473"/>
  <c r="T110"/>
  <c r="AA473"/>
  <c r="AA181"/>
  <c r="V115"/>
  <c r="Y115" s="1"/>
  <c r="T2498"/>
  <c r="V2470"/>
  <c r="Y2470" s="1"/>
  <c r="T1524"/>
  <c r="V1328"/>
  <c r="Y1328" s="1"/>
  <c r="AA2495"/>
  <c r="T216"/>
  <c r="V2415"/>
  <c r="Y2415" s="1"/>
  <c r="V232"/>
  <c r="Y232" s="1"/>
  <c r="T468"/>
  <c r="T2415"/>
  <c r="T467"/>
  <c r="AA2415"/>
  <c r="T1402"/>
  <c r="AA518"/>
  <c r="T1126"/>
  <c r="V2428"/>
  <c r="Y2428" s="1"/>
  <c r="AA2467"/>
  <c r="T583"/>
  <c r="V218"/>
  <c r="Y218" s="1"/>
  <c r="T526"/>
  <c r="AA439"/>
  <c r="V439"/>
  <c r="Y439" s="1"/>
  <c r="T1771"/>
  <c r="T567"/>
  <c r="AA1771"/>
  <c r="AA1508"/>
  <c r="V567"/>
  <c r="Y567" s="1"/>
  <c r="AA754"/>
  <c r="V1091"/>
  <c r="Y1091" s="1"/>
  <c r="T1459"/>
  <c r="AA447"/>
  <c r="V2467"/>
  <c r="Y2467" s="1"/>
  <c r="AA1516"/>
  <c r="V1323"/>
  <c r="Y1323" s="1"/>
  <c r="T1136"/>
  <c r="AA1679"/>
  <c r="V1514"/>
  <c r="Y1514" s="1"/>
  <c r="V2499"/>
  <c r="Y2499" s="1"/>
  <c r="V1728"/>
  <c r="Y1728" s="1"/>
  <c r="T1545"/>
  <c r="AA1743"/>
  <c r="V1417"/>
  <c r="Y1417" s="1"/>
  <c r="V2498"/>
  <c r="Y2498" s="1"/>
  <c r="V1817"/>
  <c r="Y1817" s="1"/>
  <c r="V1516"/>
  <c r="Y1516" s="1"/>
  <c r="AA1514"/>
  <c r="AA1451"/>
  <c r="AA2499"/>
  <c r="AA2455"/>
  <c r="AA1768"/>
  <c r="T1466"/>
  <c r="V1096"/>
  <c r="Y1096" s="1"/>
  <c r="AA2485"/>
  <c r="AA1300"/>
  <c r="V1300"/>
  <c r="Y1300" s="1"/>
  <c r="V2485"/>
  <c r="Y2485" s="1"/>
  <c r="T2499"/>
  <c r="V1418"/>
  <c r="Y1418" s="1"/>
  <c r="V513"/>
  <c r="Y513" s="1"/>
  <c r="T2486"/>
  <c r="T1713"/>
  <c r="V2484"/>
  <c r="Y2484" s="1"/>
  <c r="V2461"/>
  <c r="Y2461" s="1"/>
  <c r="T1515"/>
  <c r="T2462"/>
  <c r="AA1624"/>
  <c r="T1514"/>
  <c r="V2455"/>
  <c r="Y2455" s="1"/>
  <c r="V1451"/>
  <c r="Y1451" s="1"/>
  <c r="T2487"/>
  <c r="AA1442"/>
  <c r="AA117"/>
  <c r="T1656"/>
  <c r="V1442"/>
  <c r="Y1442" s="1"/>
  <c r="AA215"/>
  <c r="T486"/>
  <c r="AA1530"/>
  <c r="V1547"/>
  <c r="Y1547" s="1"/>
  <c r="V110"/>
  <c r="Y110" s="1"/>
  <c r="T1531"/>
  <c r="AA1467"/>
  <c r="V1654"/>
  <c r="Y1654" s="1"/>
  <c r="AA1418"/>
  <c r="T1818"/>
  <c r="V1440"/>
  <c r="Y1440" s="1"/>
  <c r="V1818"/>
  <c r="Y1818" s="1"/>
  <c r="AA1818"/>
  <c r="V1439"/>
  <c r="Y1439" s="1"/>
  <c r="T1441"/>
  <c r="T1419"/>
  <c r="T1761"/>
  <c r="T1440"/>
  <c r="V1763"/>
  <c r="Y1763" s="1"/>
  <c r="V250"/>
  <c r="Y250" s="1"/>
  <c r="T1765"/>
  <c r="V788"/>
  <c r="Y788" s="1"/>
  <c r="T27"/>
  <c r="T1608"/>
  <c r="T197"/>
  <c r="AA1806"/>
  <c r="T219"/>
  <c r="V23"/>
  <c r="Y23" s="1"/>
  <c r="T1721"/>
  <c r="AA1593"/>
  <c r="V1136"/>
  <c r="Y1136" s="1"/>
  <c r="V518"/>
  <c r="Y518" s="1"/>
  <c r="AA1137"/>
  <c r="AA2429"/>
  <c r="T2430"/>
  <c r="T477"/>
  <c r="V477"/>
  <c r="Y477" s="1"/>
  <c r="AA531"/>
  <c r="T439"/>
  <c r="AA1728"/>
  <c r="V1469"/>
  <c r="Y1469" s="1"/>
  <c r="T2429"/>
  <c r="T1812"/>
  <c r="V1682"/>
  <c r="Y1682" s="1"/>
  <c r="V1137"/>
  <c r="Y1137" s="1"/>
  <c r="AA1808"/>
  <c r="T1736"/>
  <c r="T1108"/>
  <c r="T94"/>
  <c r="V478"/>
  <c r="Y478" s="1"/>
  <c r="V1316"/>
  <c r="Y1316" s="1"/>
  <c r="V1751"/>
  <c r="Y1751" s="1"/>
  <c r="V661"/>
  <c r="Y661" s="1"/>
  <c r="V261"/>
  <c r="Y261" s="1"/>
  <c r="V1711"/>
  <c r="Y1711" s="1"/>
  <c r="V1347"/>
  <c r="Y1347" s="1"/>
  <c r="T1347"/>
  <c r="V267"/>
  <c r="Y267" s="1"/>
  <c r="AA279"/>
  <c r="V1750"/>
  <c r="Y1750" s="1"/>
  <c r="T1751"/>
  <c r="T489"/>
  <c r="AA1751"/>
  <c r="V461"/>
  <c r="Y461" s="1"/>
  <c r="T462"/>
  <c r="T463"/>
  <c r="T473"/>
  <c r="T1124"/>
  <c r="T570"/>
  <c r="V1466"/>
  <c r="Y1466" s="1"/>
  <c r="AA1548"/>
  <c r="V1678"/>
  <c r="Y1678" s="1"/>
  <c r="V1340"/>
  <c r="Y1340" s="1"/>
  <c r="AA808"/>
  <c r="V1115"/>
  <c r="Y1115" s="1"/>
  <c r="V451"/>
  <c r="Y451" s="1"/>
  <c r="T1643"/>
  <c r="V1673"/>
  <c r="Y1673" s="1"/>
  <c r="V2400"/>
  <c r="Y2400" s="1"/>
  <c r="V2469"/>
  <c r="Y2469" s="1"/>
  <c r="V1081"/>
  <c r="Y1081" s="1"/>
  <c r="T451"/>
  <c r="V1524"/>
  <c r="Y1524" s="1"/>
  <c r="T2476"/>
  <c r="V1687"/>
  <c r="Y1687" s="1"/>
  <c r="V1523"/>
  <c r="Y1523" s="1"/>
  <c r="V1458"/>
  <c r="Y1458" s="1"/>
  <c r="AA451"/>
  <c r="T2470"/>
  <c r="V1413"/>
  <c r="Y1413" s="1"/>
  <c r="AA1414"/>
  <c r="AA2470"/>
  <c r="T190"/>
  <c r="V808"/>
  <c r="Y808" s="1"/>
  <c r="V1649"/>
  <c r="Y1649" s="1"/>
  <c r="V484"/>
  <c r="Y484" s="1"/>
  <c r="T805"/>
  <c r="V1405"/>
  <c r="Y1405" s="1"/>
  <c r="V1808"/>
  <c r="Y1808" s="1"/>
  <c r="T1547"/>
  <c r="T1694"/>
  <c r="V2421"/>
  <c r="Y2421" s="1"/>
  <c r="AA1649"/>
  <c r="T793"/>
  <c r="T1757"/>
  <c r="T1649"/>
  <c r="V1545"/>
  <c r="Y1545" s="1"/>
  <c r="AA1643"/>
  <c r="V1659"/>
  <c r="Y1659" s="1"/>
  <c r="T112"/>
  <c r="V1643"/>
  <c r="Y1643" s="1"/>
  <c r="V1642"/>
  <c r="Y1642" s="1"/>
  <c r="V111"/>
  <c r="Y111" s="1"/>
  <c r="T1118"/>
  <c r="T1786"/>
  <c r="T1678"/>
  <c r="AA111"/>
  <c r="T1080"/>
  <c r="V1422"/>
  <c r="Y1422" s="1"/>
  <c r="V1648"/>
  <c r="Y1648" s="1"/>
  <c r="V1116"/>
  <c r="Y1116" s="1"/>
  <c r="V754"/>
  <c r="Y754" s="1"/>
  <c r="V1807"/>
  <c r="Y1807" s="1"/>
  <c r="V1712"/>
  <c r="Y1712" s="1"/>
  <c r="T455"/>
  <c r="T47"/>
  <c r="T1140"/>
  <c r="V1551"/>
  <c r="Y1551" s="1"/>
  <c r="T448"/>
  <c r="V1623"/>
  <c r="Y1623" s="1"/>
  <c r="AA1324"/>
  <c r="V569"/>
  <c r="Y569" s="1"/>
  <c r="V1113"/>
  <c r="Y1113" s="1"/>
  <c r="V1742"/>
  <c r="Y1742" s="1"/>
  <c r="V1324"/>
  <c r="Y1324" s="1"/>
  <c r="V1130"/>
  <c r="Y1130" s="1"/>
  <c r="V21"/>
  <c r="Y21" s="1"/>
  <c r="V227"/>
  <c r="Y227" s="1"/>
  <c r="T1331"/>
  <c r="T470"/>
  <c r="T1727"/>
  <c r="V36"/>
  <c r="Y36" s="1"/>
  <c r="T1452"/>
  <c r="V30"/>
  <c r="Y30" s="1"/>
  <c r="V219"/>
  <c r="Y219" s="1"/>
  <c r="V186"/>
  <c r="Y186" s="1"/>
  <c r="T1110"/>
  <c r="V487"/>
  <c r="Y487" s="1"/>
  <c r="V585"/>
  <c r="Y585" s="1"/>
  <c r="AA1678"/>
  <c r="V1811"/>
  <c r="Y1811" s="1"/>
  <c r="V571"/>
  <c r="Y571" s="1"/>
  <c r="V530"/>
  <c r="Y530" s="1"/>
  <c r="T2473"/>
  <c r="AA1455"/>
  <c r="T1813"/>
  <c r="AA469"/>
  <c r="T575"/>
  <c r="T1481"/>
  <c r="AA1727"/>
  <c r="AA1812"/>
  <c r="V1540"/>
  <c r="Y1540" s="1"/>
  <c r="T587"/>
  <c r="AA1608"/>
  <c r="T1528"/>
  <c r="V1525"/>
  <c r="Y1525" s="1"/>
  <c r="T2437"/>
  <c r="T187"/>
  <c r="T31"/>
  <c r="T30"/>
  <c r="AA37"/>
  <c r="T794"/>
  <c r="AA520"/>
  <c r="T480"/>
  <c r="T1407"/>
  <c r="AA793"/>
  <c r="AA477"/>
  <c r="V529"/>
  <c r="Y529" s="1"/>
  <c r="AA2479"/>
  <c r="AA1526"/>
  <c r="V1452"/>
  <c r="Y1452" s="1"/>
  <c r="AA488"/>
  <c r="V271"/>
  <c r="Y271" s="1"/>
  <c r="V185"/>
  <c r="Y185" s="1"/>
  <c r="T1453"/>
  <c r="T37"/>
  <c r="AA2437"/>
  <c r="AA792"/>
  <c r="V40"/>
  <c r="Y40" s="1"/>
  <c r="T1316"/>
  <c r="AA571"/>
  <c r="V37"/>
  <c r="Y37" s="1"/>
  <c r="V1727"/>
  <c r="Y1727" s="1"/>
  <c r="T792"/>
  <c r="T479"/>
  <c r="AA1406"/>
  <c r="V777"/>
  <c r="Y777" s="1"/>
  <c r="V523"/>
  <c r="Y523" s="1"/>
  <c r="T1561"/>
  <c r="T1526"/>
  <c r="V1559"/>
  <c r="Y1559" s="1"/>
  <c r="V2479"/>
  <c r="Y2479" s="1"/>
  <c r="V1526"/>
  <c r="Y1526" s="1"/>
  <c r="T1609"/>
  <c r="V963"/>
  <c r="Y963" s="1"/>
  <c r="T571"/>
  <c r="V570"/>
  <c r="Y570" s="1"/>
  <c r="V488"/>
  <c r="Y488" s="1"/>
  <c r="T220"/>
  <c r="V1675"/>
  <c r="Y1675" s="1"/>
  <c r="V2478"/>
  <c r="Y2478" s="1"/>
  <c r="AA1528"/>
  <c r="V792"/>
  <c r="Y792" s="1"/>
  <c r="V1315"/>
  <c r="Y1315" s="1"/>
  <c r="T638"/>
  <c r="V225"/>
  <c r="Y225" s="1"/>
  <c r="AA479"/>
  <c r="V1406"/>
  <c r="Y1406" s="1"/>
  <c r="T1735"/>
  <c r="T778"/>
  <c r="T1137"/>
  <c r="T1109"/>
  <c r="V1465"/>
  <c r="Y1465" s="1"/>
  <c r="AA585"/>
  <c r="AA489"/>
  <c r="AA186"/>
  <c r="T586"/>
  <c r="V29"/>
  <c r="Y29" s="1"/>
  <c r="V2436"/>
  <c r="Y2436" s="1"/>
  <c r="T964"/>
  <c r="V1527"/>
  <c r="Y1527" s="1"/>
  <c r="AA964"/>
  <c r="T11"/>
  <c r="AA1316"/>
  <c r="T1560"/>
  <c r="AA1097"/>
  <c r="V1109"/>
  <c r="Y1109" s="1"/>
  <c r="AA638"/>
  <c r="T754"/>
  <c r="V637"/>
  <c r="Y637" s="1"/>
  <c r="AA1735"/>
  <c r="T779"/>
  <c r="AA530"/>
  <c r="V1080"/>
  <c r="Y1080" s="1"/>
  <c r="V583"/>
  <c r="Y583" s="1"/>
  <c r="T639"/>
  <c r="T577"/>
  <c r="T1660"/>
  <c r="T1659"/>
  <c r="V1686"/>
  <c r="Y1686" s="1"/>
  <c r="V1734"/>
  <c r="Y1734" s="1"/>
  <c r="V1528"/>
  <c r="Y1528" s="1"/>
  <c r="V964"/>
  <c r="Y964" s="1"/>
  <c r="V1097"/>
  <c r="Y1097" s="1"/>
  <c r="AA1109"/>
  <c r="V753"/>
  <c r="Y753" s="1"/>
  <c r="V519"/>
  <c r="Y519" s="1"/>
  <c r="V1735"/>
  <c r="Y1735" s="1"/>
  <c r="V778"/>
  <c r="Y778" s="1"/>
  <c r="T1672"/>
  <c r="V217"/>
  <c r="Y217" s="1"/>
  <c r="V1658"/>
  <c r="Y1658" s="1"/>
  <c r="V1676"/>
  <c r="Y1676" s="1"/>
  <c r="AA1465"/>
  <c r="T1107"/>
  <c r="V1608"/>
  <c r="Y1608" s="1"/>
  <c r="T1097"/>
  <c r="V11"/>
  <c r="Y11" s="1"/>
  <c r="V1126"/>
  <c r="Y1126" s="1"/>
  <c r="T1062"/>
  <c r="T279"/>
  <c r="T478"/>
  <c r="T1728"/>
  <c r="T1344"/>
  <c r="V2437"/>
  <c r="Y2437" s="1"/>
  <c r="V577"/>
  <c r="Y577" s="1"/>
  <c r="T2480"/>
  <c r="V1107"/>
  <c r="Y1107" s="1"/>
  <c r="T38"/>
  <c r="T1451"/>
  <c r="T1469"/>
  <c r="T747"/>
  <c r="V1624"/>
  <c r="Y1624" s="1"/>
  <c r="T530"/>
  <c r="V205"/>
  <c r="Y205" s="1"/>
  <c r="T1482"/>
  <c r="V1702"/>
  <c r="Y1702" s="1"/>
  <c r="T1769"/>
  <c r="V1539"/>
  <c r="Y1539" s="1"/>
  <c r="V1481"/>
  <c r="Y1481" s="1"/>
  <c r="T275"/>
  <c r="T1809"/>
  <c r="T1540"/>
  <c r="AA275"/>
  <c r="T525"/>
  <c r="T524"/>
  <c r="AA261"/>
  <c r="V645"/>
  <c r="Y645" s="1"/>
  <c r="T1308"/>
  <c r="AA524"/>
  <c r="T1458"/>
  <c r="T1675"/>
  <c r="V95"/>
  <c r="Y95" s="1"/>
  <c r="V210"/>
  <c r="Y210" s="1"/>
  <c r="T646"/>
  <c r="V1307"/>
  <c r="Y1307" s="1"/>
  <c r="V1441"/>
  <c r="Y1441" s="1"/>
  <c r="AA646"/>
  <c r="AA1308"/>
  <c r="V812"/>
  <c r="Y812" s="1"/>
  <c r="V646"/>
  <c r="Y646" s="1"/>
  <c r="AA1655"/>
  <c r="V1308"/>
  <c r="Y1308" s="1"/>
  <c r="V1655"/>
  <c r="Y1655" s="1"/>
  <c r="T261"/>
  <c r="T1443"/>
  <c r="V116"/>
  <c r="Y116" s="1"/>
  <c r="V531"/>
  <c r="Y531" s="1"/>
  <c r="V1674"/>
  <c r="Y1674" s="1"/>
  <c r="T205"/>
  <c r="T464"/>
  <c r="T1426"/>
  <c r="AA1072"/>
  <c r="V524"/>
  <c r="Y524" s="1"/>
  <c r="T186"/>
  <c r="V1457"/>
  <c r="Y1457" s="1"/>
  <c r="V1072"/>
  <c r="Y1072" s="1"/>
  <c r="T1119"/>
  <c r="AA1457"/>
  <c r="T487"/>
  <c r="V1071"/>
  <c r="Y1071" s="1"/>
  <c r="T1338"/>
  <c r="AA525"/>
  <c r="T1787"/>
  <c r="T497"/>
  <c r="V590"/>
  <c r="Y590" s="1"/>
  <c r="V1070"/>
  <c r="Y1070" s="1"/>
  <c r="V1785"/>
  <c r="Y1785" s="1"/>
  <c r="V517"/>
  <c r="Y517" s="1"/>
  <c r="AA1786"/>
  <c r="T1472"/>
  <c r="T1111"/>
  <c r="V1699"/>
  <c r="Y1699" s="1"/>
  <c r="T1075"/>
  <c r="T1074"/>
  <c r="V454"/>
  <c r="Y454" s="1"/>
  <c r="V15"/>
  <c r="Y15" s="1"/>
  <c r="T1122"/>
  <c r="T1071"/>
  <c r="V213"/>
  <c r="Y213" s="1"/>
  <c r="V1672"/>
  <c r="Y1672" s="1"/>
  <c r="V1473"/>
  <c r="Y1473" s="1"/>
  <c r="T1474"/>
  <c r="T574"/>
  <c r="T2421"/>
  <c r="AA1080"/>
  <c r="AA806"/>
  <c r="V449"/>
  <c r="Y449" s="1"/>
  <c r="V2488"/>
  <c r="Y2488" s="1"/>
  <c r="V2406"/>
  <c r="Y2406" s="1"/>
  <c r="T1731"/>
  <c r="AA15"/>
  <c r="T2484"/>
  <c r="T532"/>
  <c r="V746"/>
  <c r="Y746" s="1"/>
  <c r="V1074"/>
  <c r="Y1074" s="1"/>
  <c r="T1699"/>
  <c r="T1343"/>
  <c r="V1700"/>
  <c r="Y1700" s="1"/>
  <c r="AA1700"/>
  <c r="V504"/>
  <c r="Y504" s="1"/>
  <c r="V1150"/>
  <c r="Y1150" s="1"/>
  <c r="T584"/>
  <c r="AA2421"/>
  <c r="T1562"/>
  <c r="T1342"/>
  <c r="T449"/>
  <c r="T1536"/>
  <c r="T2475"/>
  <c r="V1746"/>
  <c r="Y1746" s="1"/>
  <c r="AA2489"/>
  <c r="V1149"/>
  <c r="Y1149" s="1"/>
  <c r="AA1075"/>
  <c r="AA205"/>
  <c r="V1561"/>
  <c r="Y1561" s="1"/>
  <c r="T1076"/>
  <c r="AA532"/>
  <c r="T1708"/>
  <c r="AA746"/>
  <c r="T492"/>
  <c r="V494"/>
  <c r="Y494" s="1"/>
  <c r="T2422"/>
  <c r="T1465"/>
  <c r="V234"/>
  <c r="Y234" s="1"/>
  <c r="AA1150"/>
  <c r="V2407"/>
  <c r="Y2407" s="1"/>
  <c r="AA1703"/>
  <c r="V1730"/>
  <c r="Y1730" s="1"/>
  <c r="V1464"/>
  <c r="Y1464" s="1"/>
  <c r="AA449"/>
  <c r="T1121"/>
  <c r="AA1318"/>
  <c r="V2489"/>
  <c r="Y2489" s="1"/>
  <c r="V1075"/>
  <c r="Y1075" s="1"/>
  <c r="AA574"/>
  <c r="AA445"/>
  <c r="AA1561"/>
  <c r="V532"/>
  <c r="Y532" s="1"/>
  <c r="AA1708"/>
  <c r="T1399"/>
  <c r="T1073"/>
  <c r="T1749"/>
  <c r="T1745"/>
  <c r="V805"/>
  <c r="Y805" s="1"/>
  <c r="T1709"/>
  <c r="T456"/>
  <c r="AA2475"/>
  <c r="T445"/>
  <c r="T2407"/>
  <c r="V1119"/>
  <c r="Y1119" s="1"/>
  <c r="AA584"/>
  <c r="AA229"/>
  <c r="AA1536"/>
  <c r="V1318"/>
  <c r="Y1318" s="1"/>
  <c r="V560"/>
  <c r="Y560" s="1"/>
  <c r="AA1755"/>
  <c r="V574"/>
  <c r="Y574" s="1"/>
  <c r="V453"/>
  <c r="Y453" s="1"/>
  <c r="V641"/>
  <c r="Y641" s="1"/>
  <c r="T1398"/>
  <c r="AA1073"/>
  <c r="V2475"/>
  <c r="Y2475" s="1"/>
  <c r="AA2407"/>
  <c r="T1748"/>
  <c r="V1671"/>
  <c r="Y1671" s="1"/>
  <c r="V584"/>
  <c r="Y584" s="1"/>
  <c r="V455"/>
  <c r="Y455" s="1"/>
  <c r="V229"/>
  <c r="Y229" s="1"/>
  <c r="V1535"/>
  <c r="Y1535" s="1"/>
  <c r="T450"/>
  <c r="V1560"/>
  <c r="Y1560" s="1"/>
  <c r="V1342"/>
  <c r="Y1342" s="1"/>
  <c r="T666"/>
  <c r="AA1398"/>
  <c r="V1073"/>
  <c r="Y1073" s="1"/>
  <c r="T2489"/>
  <c r="T1755"/>
  <c r="V1120"/>
  <c r="Y1120" s="1"/>
  <c r="V505"/>
  <c r="Y505" s="1"/>
  <c r="T562"/>
  <c r="T248"/>
  <c r="AA1671"/>
  <c r="AA561"/>
  <c r="AA455"/>
  <c r="V1698"/>
  <c r="Y1698" s="1"/>
  <c r="V1748"/>
  <c r="Y1748" s="1"/>
  <c r="V1536"/>
  <c r="Y1536" s="1"/>
  <c r="AA666"/>
  <c r="T454"/>
  <c r="V745"/>
  <c r="Y745" s="1"/>
  <c r="V1398"/>
  <c r="Y1398" s="1"/>
  <c r="T437"/>
  <c r="T521"/>
  <c r="T1674"/>
  <c r="V1707"/>
  <c r="Y1707" s="1"/>
  <c r="T561"/>
  <c r="AA1747"/>
  <c r="AA505"/>
  <c r="V666"/>
  <c r="Y666" s="1"/>
  <c r="V2483"/>
  <c r="Y2483" s="1"/>
  <c r="V520"/>
  <c r="Y520" s="1"/>
  <c r="T224"/>
  <c r="V190"/>
  <c r="Y190" s="1"/>
  <c r="T810"/>
  <c r="V214"/>
  <c r="Y214" s="1"/>
  <c r="AA1436"/>
  <c r="V13"/>
  <c r="Y13" s="1"/>
  <c r="V201"/>
  <c r="Y201" s="1"/>
  <c r="T1543"/>
  <c r="V1541"/>
  <c r="Y1541" s="1"/>
  <c r="V800"/>
  <c r="Y800" s="1"/>
  <c r="T215"/>
  <c r="V1697"/>
  <c r="Y1697" s="1"/>
  <c r="T809"/>
  <c r="V46"/>
  <c r="Y46" s="1"/>
  <c r="AA1444"/>
  <c r="V809"/>
  <c r="Y809" s="1"/>
  <c r="T1741"/>
  <c r="T495"/>
  <c r="AA492"/>
  <c r="AA809"/>
  <c r="AA1732"/>
  <c r="T40"/>
  <c r="V492"/>
  <c r="Y492" s="1"/>
  <c r="AA590"/>
  <c r="T590"/>
  <c r="T475"/>
  <c r="V202"/>
  <c r="Y202" s="1"/>
  <c r="AA494"/>
  <c r="T591"/>
  <c r="V2410"/>
  <c r="Y2410" s="1"/>
  <c r="T1325"/>
  <c r="T1752"/>
  <c r="T1444"/>
  <c r="V1669"/>
  <c r="Y1669" s="1"/>
  <c r="V1444"/>
  <c r="Y1444" s="1"/>
  <c r="AA481"/>
  <c r="T1394"/>
  <c r="T789"/>
  <c r="T1395"/>
  <c r="V789"/>
  <c r="Y789" s="1"/>
  <c r="V1393"/>
  <c r="Y1393" s="1"/>
  <c r="T1698"/>
  <c r="T1669"/>
  <c r="AA789"/>
  <c r="V1394"/>
  <c r="Y1394" s="1"/>
  <c r="T1445"/>
  <c r="V489"/>
  <c r="Y489" s="1"/>
  <c r="T32"/>
  <c r="T1461"/>
  <c r="T501"/>
  <c r="V209"/>
  <c r="Y209" s="1"/>
  <c r="V1696"/>
  <c r="Y1696" s="1"/>
  <c r="V1431"/>
  <c r="Y1431" s="1"/>
  <c r="V2386"/>
  <c r="Y2386" s="1"/>
  <c r="V1462"/>
  <c r="Y1462" s="1"/>
  <c r="T109"/>
  <c r="V1461"/>
  <c r="Y1461" s="1"/>
  <c r="V586"/>
  <c r="Y586" s="1"/>
  <c r="V182"/>
  <c r="Y182" s="1"/>
  <c r="AA500"/>
  <c r="T2400"/>
  <c r="T773"/>
  <c r="V109"/>
  <c r="Y109" s="1"/>
  <c r="T1427"/>
  <c r="T1691"/>
  <c r="T1138"/>
  <c r="V1111"/>
  <c r="Y1111" s="1"/>
  <c r="V45"/>
  <c r="Y45" s="1"/>
  <c r="AA1461"/>
  <c r="V500"/>
  <c r="Y500" s="1"/>
  <c r="V2398"/>
  <c r="Y2398" s="1"/>
  <c r="V1701"/>
  <c r="Y1701" s="1"/>
  <c r="AA1312"/>
  <c r="AA109"/>
  <c r="V1719"/>
  <c r="Y1719" s="1"/>
  <c r="T269"/>
  <c r="AA1426"/>
  <c r="T471"/>
  <c r="T1449"/>
  <c r="V462"/>
  <c r="Y462" s="1"/>
  <c r="T1773"/>
  <c r="V1766"/>
  <c r="Y1766" s="1"/>
  <c r="V1460"/>
  <c r="Y1460" s="1"/>
  <c r="AA1701"/>
  <c r="T1803"/>
  <c r="T1779"/>
  <c r="V268"/>
  <c r="Y268" s="1"/>
  <c r="V1777"/>
  <c r="Y1777" s="1"/>
  <c r="T472"/>
  <c r="T1683"/>
  <c r="T1689"/>
  <c r="V1684"/>
  <c r="Y1684" s="1"/>
  <c r="V287"/>
  <c r="Y287" s="1"/>
  <c r="V216"/>
  <c r="Y216" s="1"/>
  <c r="V1739"/>
  <c r="Y1739" s="1"/>
  <c r="V772"/>
  <c r="Y772" s="1"/>
  <c r="V1463"/>
  <c r="Y1463" s="1"/>
  <c r="AA587"/>
  <c r="T816"/>
  <c r="T1799"/>
  <c r="T1772"/>
  <c r="T1802"/>
  <c r="T268"/>
  <c r="T1778"/>
  <c r="AA471"/>
  <c r="T1462"/>
  <c r="T210"/>
  <c r="V496"/>
  <c r="Y496" s="1"/>
  <c r="AA772"/>
  <c r="T500"/>
  <c r="V2399"/>
  <c r="Y2399" s="1"/>
  <c r="AA1772"/>
  <c r="V1801"/>
  <c r="Y1801" s="1"/>
  <c r="T1798"/>
  <c r="T1720"/>
  <c r="AA1778"/>
  <c r="V471"/>
  <c r="Y471" s="1"/>
  <c r="T1702"/>
  <c r="V33"/>
  <c r="Y33" s="1"/>
  <c r="V1681"/>
  <c r="Y1681" s="1"/>
  <c r="V456"/>
  <c r="Y456" s="1"/>
  <c r="V575"/>
  <c r="Y575" s="1"/>
  <c r="AA217"/>
  <c r="V183"/>
  <c r="Y183" s="1"/>
  <c r="V1771"/>
  <c r="Y1771" s="1"/>
  <c r="V1447"/>
  <c r="Y1447" s="1"/>
  <c r="AA209"/>
  <c r="T2399"/>
  <c r="V815"/>
  <c r="Y815" s="1"/>
  <c r="AA1802"/>
  <c r="V1798"/>
  <c r="Y1798" s="1"/>
  <c r="AA1720"/>
  <c r="V1468"/>
  <c r="Y1468" s="1"/>
  <c r="V1448"/>
  <c r="Y1448" s="1"/>
  <c r="AA94"/>
  <c r="V771"/>
  <c r="Y771" s="1"/>
  <c r="AA1798"/>
  <c r="T1068"/>
  <c r="V2411"/>
  <c r="Y2411" s="1"/>
  <c r="T1304"/>
  <c r="V1112"/>
  <c r="Y1112" s="1"/>
  <c r="V472"/>
  <c r="Y472" s="1"/>
  <c r="AA287"/>
  <c r="V32"/>
  <c r="Y32" s="1"/>
  <c r="T1455"/>
  <c r="T1114"/>
  <c r="T2488"/>
  <c r="AA1739"/>
  <c r="V473"/>
  <c r="Y473" s="1"/>
  <c r="V282"/>
  <c r="Y282" s="1"/>
  <c r="V1706"/>
  <c r="Y1706" s="1"/>
  <c r="T1113"/>
  <c r="T490"/>
  <c r="V1436"/>
  <c r="Y1436" s="1"/>
  <c r="V1343"/>
  <c r="Y1343" s="1"/>
  <c r="V1114"/>
  <c r="Y1114" s="1"/>
  <c r="T2502"/>
  <c r="V1312"/>
  <c r="Y1312" s="1"/>
  <c r="AA490"/>
  <c r="V1738"/>
  <c r="Y1738" s="1"/>
  <c r="AA1625"/>
  <c r="V242"/>
  <c r="Y242" s="1"/>
  <c r="T283"/>
  <c r="V665"/>
  <c r="Y665" s="1"/>
  <c r="V436"/>
  <c r="Y436" s="1"/>
  <c r="T1732"/>
  <c r="T2503"/>
  <c r="T2411"/>
  <c r="V2447"/>
  <c r="Y2447" s="1"/>
  <c r="T1739"/>
  <c r="T1437"/>
  <c r="AA1112"/>
  <c r="AA497"/>
  <c r="AA32"/>
  <c r="V2446"/>
  <c r="Y2446" s="1"/>
  <c r="T1313"/>
  <c r="AA2503"/>
  <c r="V1683"/>
  <c r="Y1683" s="1"/>
  <c r="V1472"/>
  <c r="Y1472" s="1"/>
  <c r="T786"/>
  <c r="T242"/>
  <c r="V1409"/>
  <c r="Y1409" s="1"/>
  <c r="AA191"/>
  <c r="T217"/>
  <c r="T756"/>
  <c r="V533"/>
  <c r="Y533" s="1"/>
  <c r="V786"/>
  <c r="Y786" s="1"/>
  <c r="V490"/>
  <c r="Y490" s="1"/>
  <c r="T2463"/>
  <c r="T642"/>
  <c r="T1790"/>
  <c r="V437"/>
  <c r="Y437" s="1"/>
  <c r="T1682"/>
  <c r="V2502"/>
  <c r="Y2502" s="1"/>
  <c r="AA2411"/>
  <c r="AA2447"/>
  <c r="V497"/>
  <c r="Y497" s="1"/>
  <c r="T202"/>
  <c r="V117"/>
  <c r="Y117" s="1"/>
  <c r="T498"/>
  <c r="AA2501"/>
  <c r="AA1707"/>
  <c r="AA1472"/>
  <c r="V677"/>
  <c r="Y677" s="1"/>
  <c r="T2447"/>
  <c r="V1577"/>
  <c r="Y1577" s="1"/>
  <c r="T534"/>
  <c r="V42"/>
  <c r="Y42" s="1"/>
  <c r="V1471"/>
  <c r="Y1471" s="1"/>
  <c r="AA1344"/>
  <c r="AA786"/>
  <c r="T572"/>
  <c r="T118"/>
  <c r="T1411"/>
  <c r="T429"/>
  <c r="T1791"/>
  <c r="AA642"/>
  <c r="V1789"/>
  <c r="Y1789" s="1"/>
  <c r="AA437"/>
  <c r="T1115"/>
  <c r="T1733"/>
  <c r="V2486"/>
  <c r="Y2486" s="1"/>
  <c r="T1707"/>
  <c r="T1454"/>
  <c r="V2501"/>
  <c r="Y2501" s="1"/>
  <c r="T1626"/>
  <c r="V495"/>
  <c r="Y495" s="1"/>
  <c r="AA45"/>
  <c r="AA1577"/>
  <c r="V2463"/>
  <c r="Y2463" s="1"/>
  <c r="V215"/>
  <c r="Y215" s="1"/>
  <c r="V785"/>
  <c r="Y785" s="1"/>
  <c r="V534"/>
  <c r="Y534" s="1"/>
  <c r="T240"/>
  <c r="V756"/>
  <c r="Y756" s="1"/>
  <c r="T1410"/>
  <c r="T1806"/>
  <c r="T430"/>
  <c r="V642"/>
  <c r="Y642" s="1"/>
  <c r="V1790"/>
  <c r="Y1790" s="1"/>
  <c r="T1130"/>
  <c r="T2501"/>
  <c r="T1486"/>
  <c r="V1303"/>
  <c r="Y1303" s="1"/>
  <c r="AA496"/>
  <c r="V1129"/>
  <c r="Y1129" s="1"/>
  <c r="T679"/>
  <c r="T46"/>
  <c r="AA2463"/>
  <c r="AA216"/>
  <c r="V1344"/>
  <c r="Y1344" s="1"/>
  <c r="V1689"/>
  <c r="Y1689" s="1"/>
  <c r="V1453"/>
  <c r="Y1453" s="1"/>
  <c r="AA756"/>
  <c r="AA1410"/>
  <c r="T1807"/>
  <c r="V428"/>
  <c r="Y428" s="1"/>
  <c r="T45"/>
  <c r="V198"/>
  <c r="Y198" s="1"/>
  <c r="V1693"/>
  <c r="Y1693" s="1"/>
  <c r="T193"/>
  <c r="V1695"/>
  <c r="Y1695" s="1"/>
  <c r="V501"/>
  <c r="Y501" s="1"/>
  <c r="V2454"/>
  <c r="Y2454" s="1"/>
  <c r="T815"/>
  <c r="V1065"/>
  <c r="Y1065" s="1"/>
  <c r="T1744"/>
  <c r="V223"/>
  <c r="Y223" s="1"/>
  <c r="AA678"/>
  <c r="V1731"/>
  <c r="Y1731" s="1"/>
  <c r="V1454"/>
  <c r="Y1454" s="1"/>
  <c r="AA2487"/>
  <c r="T813"/>
  <c r="T1767"/>
  <c r="V1805"/>
  <c r="Y1805" s="1"/>
  <c r="V429"/>
  <c r="Y429" s="1"/>
  <c r="V240"/>
  <c r="Y240" s="1"/>
  <c r="V1435"/>
  <c r="Y1435" s="1"/>
  <c r="V1680"/>
  <c r="Y1680" s="1"/>
  <c r="V1304"/>
  <c r="Y1304" s="1"/>
  <c r="T757"/>
  <c r="V678"/>
  <c r="Y678" s="1"/>
  <c r="V2462"/>
  <c r="Y2462" s="1"/>
  <c r="V191"/>
  <c r="Y191" s="1"/>
  <c r="V1311"/>
  <c r="Y1311" s="1"/>
  <c r="AA813"/>
  <c r="V1767"/>
  <c r="Y1767" s="1"/>
  <c r="V118"/>
  <c r="Y118" s="1"/>
  <c r="AA1696"/>
  <c r="T2452"/>
  <c r="V1638"/>
  <c r="Y1638" s="1"/>
  <c r="T225"/>
  <c r="T21"/>
  <c r="T1716"/>
  <c r="V1576"/>
  <c r="Y1576" s="1"/>
  <c r="AA502"/>
  <c r="V94"/>
  <c r="Y94" s="1"/>
  <c r="AA34"/>
  <c r="V1338"/>
  <c r="Y1338" s="1"/>
  <c r="AA1716"/>
  <c r="V1319"/>
  <c r="Y1319" s="1"/>
  <c r="V1138"/>
  <c r="Y1138" s="1"/>
  <c r="T518"/>
  <c r="V445"/>
  <c r="Y445" s="1"/>
  <c r="AA2454"/>
  <c r="T1422"/>
  <c r="T1759"/>
  <c r="T1432"/>
  <c r="AA1065"/>
  <c r="V814"/>
  <c r="Y814" s="1"/>
  <c r="V1692"/>
  <c r="Y1692" s="1"/>
  <c r="T517"/>
  <c r="T198"/>
  <c r="T1576"/>
  <c r="AA512"/>
  <c r="V197"/>
  <c r="Y197" s="1"/>
  <c r="T223"/>
  <c r="V1716"/>
  <c r="Y1716" s="1"/>
  <c r="AA1338"/>
  <c r="AA1320"/>
  <c r="AA1138"/>
  <c r="AA193"/>
  <c r="V965"/>
  <c r="Y965" s="1"/>
  <c r="T1321"/>
  <c r="AA1759"/>
  <c r="T1066"/>
  <c r="T1433"/>
  <c r="AA814"/>
  <c r="T1724"/>
  <c r="T741"/>
  <c r="T1640"/>
  <c r="AA1756"/>
  <c r="AA1576"/>
  <c r="V512"/>
  <c r="Y512" s="1"/>
  <c r="AA198"/>
  <c r="AA1639"/>
  <c r="V1320"/>
  <c r="Y1320" s="1"/>
  <c r="V193"/>
  <c r="Y193" s="1"/>
  <c r="V1755"/>
  <c r="Y1755" s="1"/>
  <c r="V2451"/>
  <c r="Y2451" s="1"/>
  <c r="T512"/>
  <c r="V813"/>
  <c r="Y813" s="1"/>
  <c r="T1814"/>
  <c r="AA1432"/>
  <c r="T446"/>
  <c r="V1747"/>
  <c r="Y1747" s="1"/>
  <c r="AA224"/>
  <c r="AA223"/>
  <c r="V1128"/>
  <c r="Y1128" s="1"/>
  <c r="T799"/>
  <c r="V1068"/>
  <c r="Y1068" s="1"/>
  <c r="T1129"/>
  <c r="V1639"/>
  <c r="Y1639" s="1"/>
  <c r="T1725"/>
  <c r="T213"/>
  <c r="T2455"/>
  <c r="V1743"/>
  <c r="Y1743" s="1"/>
  <c r="T44"/>
  <c r="T2451"/>
  <c r="AA1724"/>
  <c r="V486"/>
  <c r="Y486" s="1"/>
  <c r="V224"/>
  <c r="Y224" s="1"/>
  <c r="V44"/>
  <c r="Y44" s="1"/>
  <c r="T967"/>
  <c r="V194"/>
  <c r="Y194" s="1"/>
  <c r="V2403"/>
  <c r="Y2403" s="1"/>
  <c r="T966"/>
  <c r="V485"/>
  <c r="Y485" s="1"/>
  <c r="V1723"/>
  <c r="Y1723" s="1"/>
  <c r="AA1816"/>
  <c r="T798"/>
  <c r="V93"/>
  <c r="Y93" s="1"/>
  <c r="T800"/>
  <c r="T95"/>
  <c r="T1577"/>
  <c r="V1549"/>
  <c r="Y1549" s="1"/>
  <c r="V1715"/>
  <c r="Y1715" s="1"/>
  <c r="V1337"/>
  <c r="Y1337" s="1"/>
  <c r="V1132"/>
  <c r="Y1132" s="1"/>
  <c r="V739"/>
  <c r="Y739" s="1"/>
  <c r="AA44"/>
  <c r="V740"/>
  <c r="Y740" s="1"/>
  <c r="V966"/>
  <c r="Y966" s="1"/>
  <c r="V798"/>
  <c r="Y798" s="1"/>
  <c r="V799"/>
  <c r="Y799" s="1"/>
  <c r="V1064"/>
  <c r="Y1064" s="1"/>
  <c r="T503"/>
  <c r="T502"/>
  <c r="T2483"/>
  <c r="V1691"/>
  <c r="Y1691" s="1"/>
  <c r="V1467"/>
  <c r="Y1467" s="1"/>
  <c r="AA487"/>
  <c r="AA1744"/>
  <c r="AA1422"/>
  <c r="V1421"/>
  <c r="Y1421" s="1"/>
  <c r="AA740"/>
  <c r="V2453"/>
  <c r="Y2453" s="1"/>
  <c r="V2482"/>
  <c r="Y2482" s="1"/>
  <c r="T513"/>
  <c r="T1756"/>
  <c r="T493"/>
  <c r="T189"/>
  <c r="V1548"/>
  <c r="Y1548" s="1"/>
  <c r="V591"/>
  <c r="Y591" s="1"/>
  <c r="AA1446"/>
  <c r="AA1069"/>
  <c r="AA805"/>
  <c r="V119"/>
  <c r="Y119" s="1"/>
  <c r="T812"/>
  <c r="V1781"/>
  <c r="Y1781" s="1"/>
  <c r="AA189"/>
  <c r="V1445"/>
  <c r="Y1445" s="1"/>
  <c r="V1069"/>
  <c r="Y1069" s="1"/>
  <c r="AA119"/>
  <c r="T1782"/>
  <c r="V1456"/>
  <c r="Y1456" s="1"/>
  <c r="V189"/>
  <c r="Y189" s="1"/>
  <c r="V1446"/>
  <c r="Y1446" s="1"/>
  <c r="T1070"/>
  <c r="V1782"/>
  <c r="Y1782" s="1"/>
  <c r="T1690"/>
  <c r="T496"/>
  <c r="T2410"/>
  <c r="T469"/>
  <c r="AA1782"/>
  <c r="V1677"/>
  <c r="Y1677" s="1"/>
  <c r="V1061"/>
  <c r="Y1061" s="1"/>
  <c r="V468"/>
  <c r="Y468" s="1"/>
  <c r="V1142"/>
  <c r="Y1142" s="1"/>
  <c r="T1446"/>
  <c r="T1063"/>
  <c r="AA529"/>
  <c r="AA1062"/>
  <c r="T806"/>
  <c r="T1685"/>
  <c r="V498"/>
  <c r="Y498" s="1"/>
  <c r="T529"/>
  <c r="T1069"/>
  <c r="T214"/>
  <c r="AA1064"/>
  <c r="T1697"/>
  <c r="T1132"/>
  <c r="T119"/>
  <c r="V522"/>
  <c r="Y522" s="1"/>
  <c r="V446"/>
  <c r="Y446" s="1"/>
  <c r="T194"/>
  <c r="T485"/>
  <c r="T1701"/>
  <c r="V34"/>
  <c r="Y34" s="1"/>
  <c r="T1768"/>
  <c r="T1473"/>
  <c r="T206"/>
  <c r="T1760"/>
  <c r="V1759"/>
  <c r="Y1759" s="1"/>
  <c r="V521"/>
  <c r="Y521" s="1"/>
  <c r="AA1760"/>
  <c r="T523"/>
  <c r="T1112"/>
  <c r="T522"/>
  <c r="V587"/>
  <c r="Y587" s="1"/>
  <c r="T1471"/>
  <c r="T585"/>
  <c r="T1679"/>
  <c r="V41"/>
  <c r="Y41" s="1"/>
  <c r="T33"/>
  <c r="T505"/>
  <c r="V526"/>
  <c r="Y526" s="1"/>
  <c r="V1121"/>
  <c r="Y1121" s="1"/>
  <c r="T494"/>
  <c r="T1712"/>
  <c r="T182"/>
  <c r="V187"/>
  <c r="Y187" s="1"/>
  <c r="T191"/>
  <c r="T1625"/>
  <c r="T1681"/>
  <c r="T1677"/>
  <c r="T1116"/>
  <c r="AA1691"/>
  <c r="V181"/>
  <c r="Y181" s="1"/>
  <c r="V1543"/>
  <c r="Y1543" s="1"/>
  <c r="T2403"/>
  <c r="V1122"/>
  <c r="Y1122" s="1"/>
  <c r="V493"/>
  <c r="Y493" s="1"/>
  <c r="V31"/>
  <c r="Y31" s="1"/>
  <c r="V1816"/>
  <c r="Y1816" s="1"/>
  <c r="T1815"/>
  <c r="T527"/>
  <c r="T1542"/>
  <c r="AA1546"/>
  <c r="T447"/>
  <c r="T273"/>
  <c r="V1591"/>
  <c r="Y1591" s="1"/>
  <c r="AA2403"/>
  <c r="AA1122"/>
  <c r="V1592"/>
  <c r="Y1592" s="1"/>
  <c r="AA2481"/>
  <c r="V1813"/>
  <c r="Y1813" s="1"/>
  <c r="T1544"/>
  <c r="V290"/>
  <c r="Y290" s="1"/>
  <c r="T1794"/>
  <c r="V1066"/>
  <c r="Y1066" s="1"/>
  <c r="AA1542"/>
  <c r="T291"/>
  <c r="V1546"/>
  <c r="Y1546" s="1"/>
  <c r="T1686"/>
  <c r="T1593"/>
  <c r="T1592"/>
  <c r="V810"/>
  <c r="Y810" s="1"/>
  <c r="V2480"/>
  <c r="Y2480" s="1"/>
  <c r="V2481"/>
  <c r="Y2481" s="1"/>
  <c r="T1550"/>
  <c r="V1814"/>
  <c r="Y1814" s="1"/>
  <c r="AA1544"/>
  <c r="V797"/>
  <c r="Y797" s="1"/>
  <c r="V1793"/>
  <c r="Y1793" s="1"/>
  <c r="T218"/>
  <c r="V502"/>
  <c r="Y502" s="1"/>
  <c r="T271"/>
  <c r="T2482"/>
  <c r="AA526"/>
  <c r="V508"/>
  <c r="Y508" s="1"/>
  <c r="V1685"/>
  <c r="Y1685" s="1"/>
  <c r="V1485"/>
  <c r="Y1485" s="1"/>
  <c r="V1117"/>
  <c r="Y1117" s="1"/>
  <c r="AA187"/>
  <c r="V525"/>
  <c r="Y525" s="1"/>
  <c r="AA1550"/>
  <c r="T1795"/>
  <c r="V1710"/>
  <c r="Y1710" s="1"/>
  <c r="AA1794"/>
  <c r="T482"/>
  <c r="AA503"/>
  <c r="AA271"/>
  <c r="AA218"/>
  <c r="T1144"/>
  <c r="T1117"/>
  <c r="T41"/>
  <c r="V2402"/>
  <c r="Y2402" s="1"/>
  <c r="V1694"/>
  <c r="Y1694" s="1"/>
  <c r="AA41"/>
  <c r="AA1685"/>
  <c r="T1485"/>
  <c r="AA475"/>
  <c r="T1067"/>
  <c r="V1815"/>
  <c r="Y1815" s="1"/>
  <c r="V1550"/>
  <c r="Y1550" s="1"/>
  <c r="T811"/>
  <c r="V480"/>
  <c r="Y480" s="1"/>
  <c r="T1740"/>
  <c r="T801"/>
  <c r="V503"/>
  <c r="Y503" s="1"/>
  <c r="AA1694"/>
  <c r="V1459"/>
  <c r="Y1459" s="1"/>
  <c r="T42"/>
  <c r="AA1485"/>
  <c r="V475"/>
  <c r="Y475" s="1"/>
  <c r="AA1067"/>
  <c r="T1817"/>
  <c r="T1711"/>
  <c r="V811"/>
  <c r="Y811" s="1"/>
  <c r="T481"/>
  <c r="AA1740"/>
  <c r="V801"/>
  <c r="Y801" s="1"/>
  <c r="T1460"/>
  <c r="T1693"/>
  <c r="V1690"/>
  <c r="Y1690" s="1"/>
  <c r="V1110"/>
  <c r="Y1110" s="1"/>
  <c r="V474"/>
  <c r="Y474" s="1"/>
  <c r="V1067"/>
  <c r="Y1067" s="1"/>
  <c r="T802"/>
  <c r="T34"/>
  <c r="T1673"/>
  <c r="T763"/>
  <c r="T1468"/>
  <c r="T762"/>
  <c r="T1687"/>
  <c r="V762"/>
  <c r="Y762" s="1"/>
  <c r="T1065"/>
  <c r="AA762"/>
  <c r="T488"/>
  <c r="V1134"/>
  <c r="Y1134" s="1"/>
  <c r="T1341"/>
  <c r="T588"/>
  <c r="T1692"/>
  <c r="V836"/>
  <c r="Y836" s="1"/>
  <c r="T514"/>
  <c r="T1064"/>
  <c r="T1703"/>
  <c r="T1450"/>
  <c r="T183"/>
  <c r="T2406"/>
  <c r="T1516"/>
  <c r="T1517"/>
  <c r="T1688"/>
  <c r="T1684"/>
  <c r="T1463"/>
  <c r="T1464"/>
  <c r="T2478"/>
  <c r="T2477"/>
  <c r="T1680"/>
  <c r="V588"/>
  <c r="Y588" s="1"/>
  <c r="T1552"/>
  <c r="T1695"/>
  <c r="T1081"/>
  <c r="T1549"/>
  <c r="T1676"/>
  <c r="T1098"/>
  <c r="T1149"/>
  <c r="V1552"/>
  <c r="Y1552" s="1"/>
  <c r="T814"/>
  <c r="V1317"/>
  <c r="Y1317" s="1"/>
  <c r="T1319"/>
  <c r="T1541"/>
  <c r="T1082"/>
  <c r="AA1552"/>
  <c r="T1301"/>
  <c r="T1300"/>
  <c r="T1530"/>
  <c r="V1529"/>
  <c r="Y1529" s="1"/>
  <c r="T1700"/>
  <c r="T504"/>
  <c r="T1120"/>
  <c r="T1696"/>
  <c r="T508"/>
  <c r="V507"/>
  <c r="Y507" s="1"/>
  <c r="AA2395"/>
  <c r="V2395"/>
  <c r="Y2395" s="1"/>
  <c r="T2395"/>
  <c r="AA2391"/>
  <c r="V2391"/>
  <c r="Y2391" s="1"/>
  <c r="T2391"/>
  <c r="V1651"/>
  <c r="Y1651" s="1"/>
  <c r="AA1651"/>
  <c r="V1650"/>
  <c r="Y1650" s="1"/>
  <c r="T1651"/>
  <c r="T1652"/>
  <c r="V1089"/>
  <c r="Y1089" s="1"/>
  <c r="AA1089"/>
  <c r="T1089"/>
  <c r="V1099"/>
  <c r="Y1099" s="1"/>
  <c r="AA1099"/>
  <c r="T1099"/>
  <c r="AA1557"/>
  <c r="V1557"/>
  <c r="Y1557" s="1"/>
  <c r="T1558"/>
  <c r="T1557"/>
  <c r="AA1604"/>
  <c r="T1604"/>
  <c r="V1604"/>
  <c r="Y1604" s="1"/>
  <c r="V1603"/>
  <c r="Y1603" s="1"/>
  <c r="AA1506"/>
  <c r="V1506"/>
  <c r="Y1506" s="1"/>
  <c r="T1507"/>
  <c r="T1506"/>
  <c r="V1505"/>
  <c r="Y1505" s="1"/>
  <c r="V1326"/>
  <c r="Y1326" s="1"/>
  <c r="AA1326"/>
  <c r="T1326"/>
  <c r="T1327"/>
  <c r="V1325"/>
  <c r="Y1325" s="1"/>
  <c r="AA1334"/>
  <c r="V1334"/>
  <c r="Y1334" s="1"/>
  <c r="T1334"/>
  <c r="V1101"/>
  <c r="Y1101" s="1"/>
  <c r="AA1101"/>
  <c r="T1101"/>
  <c r="V1086"/>
  <c r="Y1086" s="1"/>
  <c r="AA1086"/>
  <c r="T1086"/>
  <c r="AA833"/>
  <c r="T833"/>
  <c r="V833"/>
  <c r="Y833" s="1"/>
  <c r="T834"/>
  <c r="V674"/>
  <c r="Y674" s="1"/>
  <c r="AA674"/>
  <c r="T674"/>
  <c r="AA231"/>
  <c r="V231"/>
  <c r="Y231" s="1"/>
  <c r="T231"/>
  <c r="V28"/>
  <c r="Y28" s="1"/>
  <c r="AA28"/>
  <c r="T28"/>
  <c r="V1703"/>
  <c r="Y1703" s="1"/>
  <c r="V1098"/>
  <c r="Y1098" s="1"/>
  <c r="V1359"/>
  <c r="Y1359" s="1"/>
  <c r="AA1359"/>
  <c r="T1359"/>
  <c r="V1365"/>
  <c r="Y1365" s="1"/>
  <c r="AA1365"/>
  <c r="T1365"/>
  <c r="AA1131"/>
  <c r="V1131"/>
  <c r="Y1131" s="1"/>
  <c r="T1131"/>
  <c r="AA932"/>
  <c r="V932"/>
  <c r="Y932" s="1"/>
  <c r="T932"/>
  <c r="AA849"/>
  <c r="T849"/>
  <c r="V849"/>
  <c r="Y849" s="1"/>
  <c r="T850"/>
  <c r="V581"/>
  <c r="Y581" s="1"/>
  <c r="AA581"/>
  <c r="T581"/>
  <c r="V284"/>
  <c r="Y284" s="1"/>
  <c r="AA284"/>
  <c r="T284"/>
  <c r="AA235"/>
  <c r="V235"/>
  <c r="Y235" s="1"/>
  <c r="T235"/>
  <c r="AA2389"/>
  <c r="V2389"/>
  <c r="Y2389" s="1"/>
  <c r="T2390"/>
  <c r="T2389"/>
  <c r="V1090"/>
  <c r="Y1090" s="1"/>
  <c r="AA1090"/>
  <c r="T1090"/>
  <c r="V1083"/>
  <c r="Y1083" s="1"/>
  <c r="AA1083"/>
  <c r="T1083"/>
  <c r="V8"/>
  <c r="Y8" s="1"/>
  <c r="AA8"/>
  <c r="T8"/>
  <c r="AA1605"/>
  <c r="V1605"/>
  <c r="Y1605" s="1"/>
  <c r="T1606"/>
  <c r="T1605"/>
  <c r="AA1518"/>
  <c r="V1518"/>
  <c r="Y1518" s="1"/>
  <c r="V1517"/>
  <c r="Y1517" s="1"/>
  <c r="T1518"/>
  <c r="T1519"/>
  <c r="V1364"/>
  <c r="Y1364" s="1"/>
  <c r="AA1364"/>
  <c r="T1364"/>
  <c r="V1361"/>
  <c r="Y1361" s="1"/>
  <c r="AA1361"/>
  <c r="T1361"/>
  <c r="V573"/>
  <c r="Y573" s="1"/>
  <c r="AA573"/>
  <c r="T573"/>
  <c r="AA252"/>
  <c r="V252"/>
  <c r="Y252" s="1"/>
  <c r="T252"/>
  <c r="V17"/>
  <c r="Y17" s="1"/>
  <c r="AA17"/>
  <c r="T17"/>
  <c r="AA2466"/>
  <c r="T2466"/>
  <c r="V2466"/>
  <c r="Y2466" s="1"/>
  <c r="V2465"/>
  <c r="Y2465" s="1"/>
  <c r="T2467"/>
  <c r="AA1489"/>
  <c r="V1489"/>
  <c r="Y1489" s="1"/>
  <c r="V1488"/>
  <c r="Y1488" s="1"/>
  <c r="T1489"/>
  <c r="V1082"/>
  <c r="Y1082" s="1"/>
  <c r="V491"/>
  <c r="Y491" s="1"/>
  <c r="AA491"/>
  <c r="T491"/>
  <c r="AA2413"/>
  <c r="T2413"/>
  <c r="V2413"/>
  <c r="Y2413" s="1"/>
  <c r="V1670"/>
  <c r="Y1670" s="1"/>
  <c r="AA1670"/>
  <c r="T1670"/>
  <c r="T1671"/>
  <c r="AA1522"/>
  <c r="V1522"/>
  <c r="Y1522" s="1"/>
  <c r="T1522"/>
  <c r="T1523"/>
  <c r="V1521"/>
  <c r="Y1521" s="1"/>
  <c r="AA1612"/>
  <c r="T1612"/>
  <c r="V1612"/>
  <c r="Y1612" s="1"/>
  <c r="V1611"/>
  <c r="Y1611" s="1"/>
  <c r="V1077"/>
  <c r="Y1077" s="1"/>
  <c r="AA1077"/>
  <c r="T1077"/>
  <c r="AA1123"/>
  <c r="V1123"/>
  <c r="Y1123" s="1"/>
  <c r="T1123"/>
  <c r="V592"/>
  <c r="Y592" s="1"/>
  <c r="AA592"/>
  <c r="T592"/>
  <c r="T593"/>
  <c r="AA457"/>
  <c r="V457"/>
  <c r="Y457" s="1"/>
  <c r="T457"/>
  <c r="AA263"/>
  <c r="V263"/>
  <c r="Y263" s="1"/>
  <c r="T264"/>
  <c r="T263"/>
  <c r="V226"/>
  <c r="Y226" s="1"/>
  <c r="AA226"/>
  <c r="T227"/>
  <c r="T226"/>
  <c r="V803"/>
  <c r="Y803" s="1"/>
  <c r="V527"/>
  <c r="Y527" s="1"/>
  <c r="AA2387"/>
  <c r="V2387"/>
  <c r="Y2387" s="1"/>
  <c r="T2387"/>
  <c r="AA730"/>
  <c r="V730"/>
  <c r="Y730" s="1"/>
  <c r="T731"/>
  <c r="T730"/>
  <c r="V729"/>
  <c r="Y729" s="1"/>
  <c r="V6"/>
  <c r="Y6" s="1"/>
  <c r="AA6"/>
  <c r="T6"/>
  <c r="V1662"/>
  <c r="Y1662" s="1"/>
  <c r="AA1662"/>
  <c r="T1662"/>
  <c r="AA1572"/>
  <c r="T1572"/>
  <c r="V1572"/>
  <c r="Y1572" s="1"/>
  <c r="V1571"/>
  <c r="Y1571" s="1"/>
  <c r="V1372"/>
  <c r="Y1372" s="1"/>
  <c r="AA1372"/>
  <c r="T1372"/>
  <c r="V1370"/>
  <c r="Y1370" s="1"/>
  <c r="AA1370"/>
  <c r="T1370"/>
  <c r="V962"/>
  <c r="Y962" s="1"/>
  <c r="AA962"/>
  <c r="T962"/>
  <c r="AA238"/>
  <c r="V238"/>
  <c r="Y238" s="1"/>
  <c r="T238"/>
  <c r="AA26"/>
  <c r="V26"/>
  <c r="Y26" s="1"/>
  <c r="T26"/>
  <c r="V1349"/>
  <c r="Y1349" s="1"/>
  <c r="AA1349"/>
  <c r="T1349"/>
  <c r="AA853"/>
  <c r="V853"/>
  <c r="Y853" s="1"/>
  <c r="V852"/>
  <c r="Y852" s="1"/>
  <c r="T853"/>
  <c r="T854"/>
  <c r="V580"/>
  <c r="Y580" s="1"/>
  <c r="AA580"/>
  <c r="T580"/>
  <c r="V207"/>
  <c r="Y207" s="1"/>
  <c r="AA207"/>
  <c r="T207"/>
  <c r="AA2385"/>
  <c r="V2385"/>
  <c r="Y2385" s="1"/>
  <c r="T2386"/>
  <c r="T2385"/>
  <c r="V2384"/>
  <c r="Y2384" s="1"/>
  <c r="AA241"/>
  <c r="V241"/>
  <c r="Y241" s="1"/>
  <c r="T241"/>
  <c r="AA1573"/>
  <c r="V1573"/>
  <c r="Y1573" s="1"/>
  <c r="T1574"/>
  <c r="T1573"/>
  <c r="AA1620"/>
  <c r="T1620"/>
  <c r="V1620"/>
  <c r="Y1620" s="1"/>
  <c r="V1619"/>
  <c r="Y1619" s="1"/>
  <c r="V1348"/>
  <c r="Y1348" s="1"/>
  <c r="AA1348"/>
  <c r="T1348"/>
  <c r="V557"/>
  <c r="Y557" s="1"/>
  <c r="AA557"/>
  <c r="T557"/>
  <c r="T558"/>
  <c r="V509"/>
  <c r="Y509" s="1"/>
  <c r="AA509"/>
  <c r="T509"/>
  <c r="AA249"/>
  <c r="V249"/>
  <c r="Y249" s="1"/>
  <c r="T249"/>
  <c r="AA236"/>
  <c r="V236"/>
  <c r="Y236" s="1"/>
  <c r="T236"/>
  <c r="V24"/>
  <c r="Y24" s="1"/>
  <c r="AA24"/>
  <c r="T24"/>
  <c r="AA2396"/>
  <c r="V2396"/>
  <c r="Y2396" s="1"/>
  <c r="T2396"/>
  <c r="V483"/>
  <c r="Y483" s="1"/>
  <c r="AA483"/>
  <c r="T483"/>
  <c r="V248"/>
  <c r="Y248" s="1"/>
  <c r="AA2397"/>
  <c r="T2397"/>
  <c r="V2397"/>
  <c r="Y2397" s="1"/>
  <c r="V1661"/>
  <c r="Y1661" s="1"/>
  <c r="AA1661"/>
  <c r="T1661"/>
  <c r="V1660"/>
  <c r="Y1660" s="1"/>
  <c r="AA1580"/>
  <c r="T1580"/>
  <c r="V1580"/>
  <c r="Y1580" s="1"/>
  <c r="V1579"/>
  <c r="Y1579" s="1"/>
  <c r="V1374"/>
  <c r="Y1374" s="1"/>
  <c r="AA1374"/>
  <c r="T1374"/>
  <c r="AA432"/>
  <c r="T432"/>
  <c r="V432"/>
  <c r="Y432" s="1"/>
  <c r="T433"/>
  <c r="V199"/>
  <c r="Y199" s="1"/>
  <c r="AA199"/>
  <c r="T199"/>
  <c r="V204"/>
  <c r="Y204" s="1"/>
  <c r="AA204"/>
  <c r="T204"/>
  <c r="V673"/>
  <c r="Y673" s="1"/>
  <c r="T1340"/>
  <c r="AA1616"/>
  <c r="T1616"/>
  <c r="V1616"/>
  <c r="Y1616" s="1"/>
  <c r="V1615"/>
  <c r="Y1615" s="1"/>
  <c r="AA1657"/>
  <c r="V1657"/>
  <c r="Y1657" s="1"/>
  <c r="V1656"/>
  <c r="Y1656" s="1"/>
  <c r="T1657"/>
  <c r="T1658"/>
  <c r="AA1584"/>
  <c r="T1584"/>
  <c r="V1584"/>
  <c r="Y1584" s="1"/>
  <c r="V1583"/>
  <c r="Y1583" s="1"/>
  <c r="AA1477"/>
  <c r="T1477"/>
  <c r="V1477"/>
  <c r="Y1477" s="1"/>
  <c r="V1476"/>
  <c r="Y1476" s="1"/>
  <c r="V650"/>
  <c r="Y650" s="1"/>
  <c r="AA650"/>
  <c r="T650"/>
  <c r="T651"/>
  <c r="V1647"/>
  <c r="Y1647" s="1"/>
  <c r="AA1647"/>
  <c r="V1646"/>
  <c r="Y1646" s="1"/>
  <c r="T1648"/>
  <c r="T1647"/>
  <c r="V1356"/>
  <c r="Y1356" s="1"/>
  <c r="AA1356"/>
  <c r="T1356"/>
  <c r="V1354"/>
  <c r="Y1354" s="1"/>
  <c r="AA1354"/>
  <c r="T1354"/>
  <c r="V203"/>
  <c r="Y203" s="1"/>
  <c r="AA203"/>
  <c r="T203"/>
  <c r="V221"/>
  <c r="Y221" s="1"/>
  <c r="AA221"/>
  <c r="T221"/>
  <c r="AA2450"/>
  <c r="T2450"/>
  <c r="V2450"/>
  <c r="Y2450" s="1"/>
  <c r="V2449"/>
  <c r="Y2449" s="1"/>
  <c r="AA1645"/>
  <c r="V1645"/>
  <c r="Y1645" s="1"/>
  <c r="T1645"/>
  <c r="T1646"/>
  <c r="V1644"/>
  <c r="Y1644" s="1"/>
  <c r="AA1497"/>
  <c r="V1497"/>
  <c r="Y1497" s="1"/>
  <c r="V1496"/>
  <c r="Y1496" s="1"/>
  <c r="T1498"/>
  <c r="T1497"/>
  <c r="V1368"/>
  <c r="Y1368" s="1"/>
  <c r="AA1368"/>
  <c r="T1368"/>
  <c r="V1092"/>
  <c r="Y1092" s="1"/>
  <c r="AA1092"/>
  <c r="T1092"/>
  <c r="AA821"/>
  <c r="V821"/>
  <c r="Y821" s="1"/>
  <c r="T821"/>
  <c r="AA1641"/>
  <c r="V1641"/>
  <c r="Y1641" s="1"/>
  <c r="T1641"/>
  <c r="V1640"/>
  <c r="Y1640" s="1"/>
  <c r="T1642"/>
  <c r="V1105"/>
  <c r="Y1105" s="1"/>
  <c r="AA1105"/>
  <c r="T1105"/>
  <c r="V662"/>
  <c r="Y662" s="1"/>
  <c r="AA662"/>
  <c r="T662"/>
  <c r="V579"/>
  <c r="Y579" s="1"/>
  <c r="V292"/>
  <c r="Y292" s="1"/>
  <c r="AA292"/>
  <c r="T292"/>
  <c r="AA1588"/>
  <c r="T1588"/>
  <c r="V1588"/>
  <c r="Y1588" s="1"/>
  <c r="V1587"/>
  <c r="Y1587" s="1"/>
  <c r="V1371"/>
  <c r="Y1371" s="1"/>
  <c r="AA1371"/>
  <c r="T1371"/>
  <c r="V1084"/>
  <c r="Y1084" s="1"/>
  <c r="AA1084"/>
  <c r="T1084"/>
  <c r="AA845"/>
  <c r="V845"/>
  <c r="Y845" s="1"/>
  <c r="T845"/>
  <c r="V578"/>
  <c r="Y578" s="1"/>
  <c r="AA578"/>
  <c r="T578"/>
  <c r="T579"/>
  <c r="V535"/>
  <c r="Y535" s="1"/>
  <c r="AA535"/>
  <c r="T535"/>
  <c r="T536"/>
  <c r="AA96"/>
  <c r="V96"/>
  <c r="Y96" s="1"/>
  <c r="T96"/>
  <c r="T97"/>
  <c r="V211"/>
  <c r="Y211" s="1"/>
  <c r="AA211"/>
  <c r="T211"/>
  <c r="V14"/>
  <c r="Y14" s="1"/>
  <c r="AA14"/>
  <c r="T15"/>
  <c r="T14"/>
  <c r="AA2392"/>
  <c r="V2392"/>
  <c r="Y2392" s="1"/>
  <c r="T2392"/>
  <c r="V1668"/>
  <c r="Y1668" s="1"/>
  <c r="AA1668"/>
  <c r="T1668"/>
  <c r="AA1629"/>
  <c r="V1629"/>
  <c r="Y1629" s="1"/>
  <c r="T1630"/>
  <c r="T1629"/>
  <c r="V1360"/>
  <c r="Y1360" s="1"/>
  <c r="AA1360"/>
  <c r="T1360"/>
  <c r="V1358"/>
  <c r="Y1358" s="1"/>
  <c r="AA1358"/>
  <c r="T1358"/>
  <c r="AA424"/>
  <c r="T424"/>
  <c r="V424"/>
  <c r="Y424" s="1"/>
  <c r="T425"/>
  <c r="AA233"/>
  <c r="V233"/>
  <c r="Y233" s="1"/>
  <c r="T233"/>
  <c r="V188"/>
  <c r="Y188" s="1"/>
  <c r="AA188"/>
  <c r="T188"/>
  <c r="V16"/>
  <c r="Y16" s="1"/>
  <c r="AA16"/>
  <c r="T16"/>
  <c r="T963"/>
  <c r="V275"/>
  <c r="Y275" s="1"/>
  <c r="V1434"/>
  <c r="Y1434" s="1"/>
  <c r="AA1434"/>
  <c r="T1435"/>
  <c r="T1434"/>
  <c r="V1106"/>
  <c r="Y1106" s="1"/>
  <c r="AA1106"/>
  <c r="T1106"/>
  <c r="AA1617"/>
  <c r="V1617"/>
  <c r="Y1617" s="1"/>
  <c r="T1618"/>
  <c r="T1617"/>
  <c r="V1438"/>
  <c r="Y1438" s="1"/>
  <c r="T1438"/>
  <c r="AA1438"/>
  <c r="T1439"/>
  <c r="V1437"/>
  <c r="Y1437" s="1"/>
  <c r="AA1336"/>
  <c r="V1336"/>
  <c r="Y1336" s="1"/>
  <c r="T1337"/>
  <c r="T1336"/>
  <c r="AA1141"/>
  <c r="V1141"/>
  <c r="Y1141" s="1"/>
  <c r="T1141"/>
  <c r="V1100"/>
  <c r="Y1100" s="1"/>
  <c r="AA1100"/>
  <c r="T1100"/>
  <c r="AA861"/>
  <c r="V861"/>
  <c r="Y861" s="1"/>
  <c r="T861"/>
  <c r="V860"/>
  <c r="Y860" s="1"/>
  <c r="V654"/>
  <c r="Y654" s="1"/>
  <c r="AA654"/>
  <c r="T654"/>
  <c r="AA441"/>
  <c r="V441"/>
  <c r="Y441" s="1"/>
  <c r="T441"/>
  <c r="AA245"/>
  <c r="V245"/>
  <c r="Y245" s="1"/>
  <c r="T245"/>
  <c r="V200"/>
  <c r="Y200" s="1"/>
  <c r="AA200"/>
  <c r="T200"/>
  <c r="AA2425"/>
  <c r="T2425"/>
  <c r="V2425"/>
  <c r="Y2425" s="1"/>
  <c r="T2426"/>
  <c r="AA1613"/>
  <c r="V1613"/>
  <c r="Y1613" s="1"/>
  <c r="T1613"/>
  <c r="T1614"/>
  <c r="V1352"/>
  <c r="Y1352" s="1"/>
  <c r="AA1352"/>
  <c r="T1352"/>
  <c r="AA1329"/>
  <c r="V1329"/>
  <c r="Y1329" s="1"/>
  <c r="T1329"/>
  <c r="V1093"/>
  <c r="Y1093" s="1"/>
  <c r="AA1093"/>
  <c r="T1093"/>
  <c r="AA1135"/>
  <c r="V1135"/>
  <c r="Y1135" s="1"/>
  <c r="T1135"/>
  <c r="V1078"/>
  <c r="Y1078" s="1"/>
  <c r="AA1078"/>
  <c r="T1078"/>
  <c r="V796"/>
  <c r="Y796" s="1"/>
  <c r="AA796"/>
  <c r="T796"/>
  <c r="AA465"/>
  <c r="V465"/>
  <c r="Y465" s="1"/>
  <c r="T465"/>
  <c r="T466"/>
  <c r="V222"/>
  <c r="Y222" s="1"/>
  <c r="AA222"/>
  <c r="T222"/>
  <c r="AA2441"/>
  <c r="T2441"/>
  <c r="V2441"/>
  <c r="Y2441" s="1"/>
  <c r="T2442"/>
  <c r="V1104"/>
  <c r="Y1104" s="1"/>
  <c r="AA1104"/>
  <c r="T1104"/>
  <c r="AA10"/>
  <c r="V10"/>
  <c r="Y10" s="1"/>
  <c r="T10"/>
  <c r="AA1556"/>
  <c r="T1556"/>
  <c r="V1556"/>
  <c r="Y1556" s="1"/>
  <c r="V1555"/>
  <c r="Y1555" s="1"/>
  <c r="V1355"/>
  <c r="Y1355" s="1"/>
  <c r="AA1355"/>
  <c r="T1355"/>
  <c r="V1102"/>
  <c r="Y1102" s="1"/>
  <c r="AA1102"/>
  <c r="T1102"/>
  <c r="V804"/>
  <c r="Y804" s="1"/>
  <c r="AA804"/>
  <c r="T804"/>
  <c r="AA239"/>
  <c r="V239"/>
  <c r="Y239" s="1"/>
  <c r="T239"/>
  <c r="AA101"/>
  <c r="V101"/>
  <c r="Y101" s="1"/>
  <c r="V100"/>
  <c r="Y100" s="1"/>
  <c r="T102"/>
  <c r="T101"/>
  <c r="AA35"/>
  <c r="V35"/>
  <c r="Y35" s="1"/>
  <c r="T35"/>
  <c r="V12"/>
  <c r="Y12" s="1"/>
  <c r="AA12"/>
  <c r="T12"/>
  <c r="AA2388"/>
  <c r="V2388"/>
  <c r="Y2388" s="1"/>
  <c r="T2388"/>
  <c r="V220"/>
  <c r="Y220" s="1"/>
  <c r="AA1597"/>
  <c r="V1597"/>
  <c r="Y1597" s="1"/>
  <c r="T1598"/>
  <c r="T1597"/>
  <c r="V1367"/>
  <c r="Y1367" s="1"/>
  <c r="AA1367"/>
  <c r="T1367"/>
  <c r="V1322"/>
  <c r="Y1322" s="1"/>
  <c r="AA1322"/>
  <c r="V1321"/>
  <c r="Y1321" s="1"/>
  <c r="T1323"/>
  <c r="T1322"/>
  <c r="V1094"/>
  <c r="Y1094" s="1"/>
  <c r="AA1094"/>
  <c r="T1094"/>
  <c r="V7"/>
  <c r="Y7" s="1"/>
  <c r="AA7"/>
  <c r="T7"/>
  <c r="V795"/>
  <c r="Y795" s="1"/>
  <c r="V230"/>
  <c r="Y230" s="1"/>
  <c r="T510"/>
  <c r="AA2458"/>
  <c r="T2458"/>
  <c r="V2458"/>
  <c r="Y2458" s="1"/>
  <c r="V2457"/>
  <c r="Y2457" s="1"/>
  <c r="T2459"/>
  <c r="AA255"/>
  <c r="V255"/>
  <c r="Y255" s="1"/>
  <c r="T255"/>
  <c r="AA1704"/>
  <c r="V1704"/>
  <c r="Y1704" s="1"/>
  <c r="T1704"/>
  <c r="AA1585"/>
  <c r="V1585"/>
  <c r="Y1585" s="1"/>
  <c r="T1586"/>
  <c r="T1585"/>
  <c r="V1306"/>
  <c r="Y1306" s="1"/>
  <c r="AA1306"/>
  <c r="V1305"/>
  <c r="Y1305" s="1"/>
  <c r="T1306"/>
  <c r="T1307"/>
  <c r="AA1125"/>
  <c r="V1125"/>
  <c r="Y1125" s="1"/>
  <c r="T1125"/>
  <c r="AA829"/>
  <c r="V829"/>
  <c r="Y829" s="1"/>
  <c r="T829"/>
  <c r="V576"/>
  <c r="Y576" s="1"/>
  <c r="AA576"/>
  <c r="T576"/>
  <c r="AA244"/>
  <c r="V244"/>
  <c r="Y244" s="1"/>
  <c r="T244"/>
  <c r="V184"/>
  <c r="Y184" s="1"/>
  <c r="AA184"/>
  <c r="T184"/>
  <c r="AA103"/>
  <c r="V103"/>
  <c r="Y103" s="1"/>
  <c r="T104"/>
  <c r="T103"/>
  <c r="AA1581"/>
  <c r="V1581"/>
  <c r="Y1581" s="1"/>
  <c r="T1581"/>
  <c r="T1582"/>
  <c r="AA1332"/>
  <c r="V1332"/>
  <c r="Y1332" s="1"/>
  <c r="T1332"/>
  <c r="V1366"/>
  <c r="Y1366" s="1"/>
  <c r="AA1366"/>
  <c r="T1366"/>
  <c r="V935"/>
  <c r="Y935" s="1"/>
  <c r="AA935"/>
  <c r="T935"/>
  <c r="AA780"/>
  <c r="V780"/>
  <c r="Y780" s="1"/>
  <c r="T781"/>
  <c r="V779"/>
  <c r="Y779" s="1"/>
  <c r="T780"/>
  <c r="V582"/>
  <c r="Y582" s="1"/>
  <c r="AA582"/>
  <c r="T582"/>
  <c r="V22"/>
  <c r="Y22" s="1"/>
  <c r="AA22"/>
  <c r="T22"/>
  <c r="AA1632"/>
  <c r="T1632"/>
  <c r="V1632"/>
  <c r="Y1632" s="1"/>
  <c r="V1631"/>
  <c r="Y1631" s="1"/>
  <c r="V1140"/>
  <c r="Y1140" s="1"/>
  <c r="AA2417"/>
  <c r="T2417"/>
  <c r="V2417"/>
  <c r="Y2417" s="1"/>
  <c r="T2418"/>
  <c r="AA1633"/>
  <c r="V1633"/>
  <c r="Y1633" s="1"/>
  <c r="T1633"/>
  <c r="T1634"/>
  <c r="V1538"/>
  <c r="Y1538" s="1"/>
  <c r="AA1538"/>
  <c r="T1538"/>
  <c r="V1537"/>
  <c r="Y1537" s="1"/>
  <c r="V1085"/>
  <c r="Y1085" s="1"/>
  <c r="AA1085"/>
  <c r="T1085"/>
  <c r="V934"/>
  <c r="Y934" s="1"/>
  <c r="AA934"/>
  <c r="T934"/>
  <c r="AA748"/>
  <c r="V748"/>
  <c r="Y748" s="1"/>
  <c r="V747"/>
  <c r="Y747" s="1"/>
  <c r="T749"/>
  <c r="T748"/>
  <c r="AA764"/>
  <c r="V764"/>
  <c r="Y764" s="1"/>
  <c r="T765"/>
  <c r="V763"/>
  <c r="Y763" s="1"/>
  <c r="T764"/>
  <c r="AA732"/>
  <c r="V732"/>
  <c r="Y732" s="1"/>
  <c r="T733"/>
  <c r="V731"/>
  <c r="Y731" s="1"/>
  <c r="T732"/>
  <c r="AA246"/>
  <c r="V246"/>
  <c r="Y246" s="1"/>
  <c r="T246"/>
  <c r="AA1565"/>
  <c r="V1565"/>
  <c r="Y1565" s="1"/>
  <c r="T1566"/>
  <c r="T1565"/>
  <c r="V1351"/>
  <c r="Y1351" s="1"/>
  <c r="AA1351"/>
  <c r="T1351"/>
  <c r="AA1335"/>
  <c r="V1335"/>
  <c r="Y1335" s="1"/>
  <c r="T1335"/>
  <c r="AA1148"/>
  <c r="V1148"/>
  <c r="Y1148" s="1"/>
  <c r="T1148"/>
  <c r="AA869"/>
  <c r="V869"/>
  <c r="Y869" s="1"/>
  <c r="T870"/>
  <c r="V868"/>
  <c r="Y868" s="1"/>
  <c r="T869"/>
  <c r="V670"/>
  <c r="Y670" s="1"/>
  <c r="AA670"/>
  <c r="T670"/>
  <c r="V565"/>
  <c r="Y565" s="1"/>
  <c r="AA565"/>
  <c r="T565"/>
  <c r="T484"/>
  <c r="V9"/>
  <c r="Y9" s="1"/>
  <c r="AA9"/>
  <c r="T9"/>
  <c r="V844"/>
  <c r="Y844" s="1"/>
  <c r="T2414"/>
  <c r="T232"/>
  <c r="T13"/>
  <c r="T797"/>
  <c r="T2398"/>
  <c r="T1490"/>
  <c r="T256"/>
  <c r="V291"/>
  <c r="Y291" s="1"/>
  <c r="AA1653"/>
  <c r="V1653"/>
  <c r="Y1653" s="1"/>
  <c r="T1654"/>
  <c r="V1652"/>
  <c r="Y1652" s="1"/>
  <c r="T1653"/>
  <c r="V1504"/>
  <c r="Y1504" s="1"/>
  <c r="AA1504"/>
  <c r="T1504"/>
  <c r="T1505"/>
  <c r="V1503"/>
  <c r="Y1503" s="1"/>
  <c r="V1363"/>
  <c r="Y1363" s="1"/>
  <c r="AA1363"/>
  <c r="T1363"/>
  <c r="V1298"/>
  <c r="Y1298" s="1"/>
  <c r="AA1298"/>
  <c r="T1298"/>
  <c r="V1297"/>
  <c r="Y1297" s="1"/>
  <c r="T1299"/>
  <c r="AA2394"/>
  <c r="V2394"/>
  <c r="Y2394" s="1"/>
  <c r="T2394"/>
  <c r="AA2405"/>
  <c r="T2405"/>
  <c r="V2405"/>
  <c r="Y2405" s="1"/>
  <c r="V1520"/>
  <c r="Y1520" s="1"/>
  <c r="AA1520"/>
  <c r="T1520"/>
  <c r="T1521"/>
  <c r="V1519"/>
  <c r="Y1519" s="1"/>
  <c r="AA1628"/>
  <c r="T1628"/>
  <c r="V1628"/>
  <c r="Y1628" s="1"/>
  <c r="V1627"/>
  <c r="Y1627" s="1"/>
  <c r="V1310"/>
  <c r="Y1310" s="1"/>
  <c r="AA1310"/>
  <c r="T1310"/>
  <c r="T1311"/>
  <c r="V1309"/>
  <c r="Y1309" s="1"/>
  <c r="V1350"/>
  <c r="Y1350" s="1"/>
  <c r="AA1350"/>
  <c r="T1350"/>
  <c r="V658"/>
  <c r="Y658" s="1"/>
  <c r="AA658"/>
  <c r="T658"/>
  <c r="T659"/>
  <c r="V568"/>
  <c r="Y568" s="1"/>
  <c r="AA568"/>
  <c r="T569"/>
  <c r="T568"/>
  <c r="V212"/>
  <c r="Y212" s="1"/>
  <c r="AA212"/>
  <c r="T212"/>
  <c r="AA39"/>
  <c r="V39"/>
  <c r="Y39" s="1"/>
  <c r="T39"/>
  <c r="V20"/>
  <c r="Y20" s="1"/>
  <c r="AA20"/>
  <c r="T20"/>
  <c r="V1664"/>
  <c r="Y1664" s="1"/>
  <c r="AA1664"/>
  <c r="T1664"/>
  <c r="V1666"/>
  <c r="Y1666" s="1"/>
  <c r="AA1666"/>
  <c r="T1666"/>
  <c r="AA1600"/>
  <c r="T1600"/>
  <c r="V1600"/>
  <c r="Y1600" s="1"/>
  <c r="V1599"/>
  <c r="Y1599" s="1"/>
  <c r="V280"/>
  <c r="Y280" s="1"/>
  <c r="AA280"/>
  <c r="T280"/>
  <c r="V25"/>
  <c r="Y25" s="1"/>
  <c r="AA25"/>
  <c r="T25"/>
  <c r="AA2401"/>
  <c r="T2401"/>
  <c r="V2401"/>
  <c r="Y2401" s="1"/>
  <c r="AA1601"/>
  <c r="V1601"/>
  <c r="Y1601" s="1"/>
  <c r="T1601"/>
  <c r="T1602"/>
  <c r="T1478"/>
  <c r="AA1133"/>
  <c r="V1133"/>
  <c r="Y1133" s="1"/>
  <c r="T1133"/>
  <c r="V228"/>
  <c r="Y228" s="1"/>
  <c r="AA228"/>
  <c r="T228"/>
  <c r="T185"/>
  <c r="AA1510"/>
  <c r="V1510"/>
  <c r="Y1510" s="1"/>
  <c r="V1509"/>
  <c r="Y1509" s="1"/>
  <c r="T1510"/>
  <c r="T1511"/>
  <c r="AA1330"/>
  <c r="V1330"/>
  <c r="Y1330" s="1"/>
  <c r="T1330"/>
  <c r="V1373"/>
  <c r="Y1373" s="1"/>
  <c r="AA1373"/>
  <c r="T1373"/>
  <c r="AA1143"/>
  <c r="V1143"/>
  <c r="Y1143" s="1"/>
  <c r="T1143"/>
  <c r="V1087"/>
  <c r="Y1087" s="1"/>
  <c r="AA1087"/>
  <c r="T1087"/>
  <c r="AA837"/>
  <c r="V837"/>
  <c r="Y837" s="1"/>
  <c r="T837"/>
  <c r="AA857"/>
  <c r="T857"/>
  <c r="V857"/>
  <c r="Y857" s="1"/>
  <c r="T858"/>
  <c r="T23"/>
  <c r="T933"/>
  <c r="T250"/>
  <c r="T675"/>
  <c r="V1088"/>
  <c r="Y1088" s="1"/>
  <c r="AA1088"/>
  <c r="T1088"/>
  <c r="V276"/>
  <c r="Y276" s="1"/>
  <c r="AA276"/>
  <c r="T276"/>
  <c r="AA2409"/>
  <c r="T2409"/>
  <c r="V2409"/>
  <c r="Y2409" s="1"/>
  <c r="AA1621"/>
  <c r="V1621"/>
  <c r="Y1621" s="1"/>
  <c r="T1622"/>
  <c r="T1621"/>
  <c r="AA1346"/>
  <c r="V1346"/>
  <c r="Y1346" s="1"/>
  <c r="T1346"/>
  <c r="V1369"/>
  <c r="Y1369" s="1"/>
  <c r="AA1369"/>
  <c r="T1369"/>
  <c r="V1079"/>
  <c r="Y1079" s="1"/>
  <c r="AA1079"/>
  <c r="T1079"/>
  <c r="AA961"/>
  <c r="V961"/>
  <c r="Y961" s="1"/>
  <c r="V960"/>
  <c r="Y960" s="1"/>
  <c r="T961"/>
  <c r="V566"/>
  <c r="Y566" s="1"/>
  <c r="AA566"/>
  <c r="T566"/>
  <c r="V2390"/>
  <c r="Y2390" s="1"/>
  <c r="V27"/>
  <c r="Y27" s="1"/>
  <c r="AA1596"/>
  <c r="T1596"/>
  <c r="V1596"/>
  <c r="Y1596" s="1"/>
  <c r="V1595"/>
  <c r="Y1595" s="1"/>
  <c r="AA1470"/>
  <c r="V1470"/>
  <c r="Y1470" s="1"/>
  <c r="T1470"/>
  <c r="AA1339"/>
  <c r="V1339"/>
  <c r="Y1339" s="1"/>
  <c r="T1339"/>
  <c r="V1103"/>
  <c r="Y1103" s="1"/>
  <c r="AA1103"/>
  <c r="T1103"/>
  <c r="AA440"/>
  <c r="T440"/>
  <c r="V440"/>
  <c r="Y440" s="1"/>
  <c r="V195"/>
  <c r="Y195" s="1"/>
  <c r="AA195"/>
  <c r="T195"/>
  <c r="V196"/>
  <c r="Y196" s="1"/>
  <c r="AA196"/>
  <c r="T196"/>
  <c r="AA18"/>
  <c r="V18"/>
  <c r="Y18" s="1"/>
  <c r="T18"/>
  <c r="V1663"/>
  <c r="Y1663" s="1"/>
  <c r="AA1663"/>
  <c r="T1663"/>
  <c r="AA1568"/>
  <c r="T1568"/>
  <c r="V1568"/>
  <c r="Y1568" s="1"/>
  <c r="V1567"/>
  <c r="Y1567" s="1"/>
  <c r="V1430"/>
  <c r="Y1430" s="1"/>
  <c r="AA1430"/>
  <c r="T1430"/>
  <c r="T1431"/>
  <c r="V1124"/>
  <c r="Y1124" s="1"/>
  <c r="V931"/>
  <c r="Y931" s="1"/>
  <c r="V820"/>
  <c r="Y820" s="1"/>
  <c r="AA43"/>
  <c r="V43"/>
  <c r="Y43" s="1"/>
  <c r="T43"/>
  <c r="AA1569"/>
  <c r="V1569"/>
  <c r="Y1569" s="1"/>
  <c r="T1569"/>
  <c r="T1570"/>
  <c r="V1532"/>
  <c r="Y1532" s="1"/>
  <c r="AA1532"/>
  <c r="T1533"/>
  <c r="T1532"/>
  <c r="AA1333"/>
  <c r="V1333"/>
  <c r="Y1333" s="1"/>
  <c r="T1333"/>
  <c r="AA1345"/>
  <c r="V1345"/>
  <c r="Y1345" s="1"/>
  <c r="T1345"/>
  <c r="V1095"/>
  <c r="Y1095" s="1"/>
  <c r="AA1095"/>
  <c r="T1095"/>
  <c r="AA253"/>
  <c r="V253"/>
  <c r="Y253" s="1"/>
  <c r="T253"/>
  <c r="V208"/>
  <c r="Y208" s="1"/>
  <c r="AA208"/>
  <c r="T208"/>
  <c r="T209"/>
  <c r="V1500"/>
  <c r="Y1500" s="1"/>
  <c r="AA1500"/>
  <c r="V1499"/>
  <c r="Y1499" s="1"/>
  <c r="T1501"/>
  <c r="T1500"/>
  <c r="V1357"/>
  <c r="Y1357" s="1"/>
  <c r="AA1357"/>
  <c r="T1357"/>
  <c r="AA1127"/>
  <c r="V1127"/>
  <c r="Y1127" s="1"/>
  <c r="T1127"/>
  <c r="AA817"/>
  <c r="T817"/>
  <c r="V817"/>
  <c r="Y817" s="1"/>
  <c r="T818"/>
  <c r="V556"/>
  <c r="Y556" s="1"/>
  <c r="V653"/>
  <c r="Y653" s="1"/>
  <c r="V283"/>
  <c r="Y283" s="1"/>
  <c r="T830"/>
  <c r="V1076"/>
  <c r="Y1076" s="1"/>
  <c r="T29"/>
  <c r="T1128"/>
  <c r="T201"/>
  <c r="V272"/>
  <c r="Y272" s="1"/>
  <c r="AA272"/>
  <c r="T272"/>
  <c r="AA1589"/>
  <c r="V1589"/>
  <c r="Y1589" s="1"/>
  <c r="T1590"/>
  <c r="T1589"/>
  <c r="AA1636"/>
  <c r="T1636"/>
  <c r="V1636"/>
  <c r="Y1636" s="1"/>
  <c r="V1635"/>
  <c r="Y1635" s="1"/>
  <c r="V1353"/>
  <c r="Y1353" s="1"/>
  <c r="AA1353"/>
  <c r="T1353"/>
  <c r="V589"/>
  <c r="Y589" s="1"/>
  <c r="AA589"/>
  <c r="T589"/>
  <c r="V516"/>
  <c r="Y516" s="1"/>
  <c r="AA516"/>
  <c r="T516"/>
  <c r="V515"/>
  <c r="Y515" s="1"/>
  <c r="AA247"/>
  <c r="V247"/>
  <c r="Y247" s="1"/>
  <c r="T247"/>
  <c r="V5"/>
  <c r="Y5" s="1"/>
  <c r="AA5"/>
  <c r="T5"/>
  <c r="V1665"/>
  <c r="Y1665" s="1"/>
  <c r="AA1665"/>
  <c r="T1665"/>
  <c r="AA1564"/>
  <c r="T1564"/>
  <c r="V1564"/>
  <c r="Y1564" s="1"/>
  <c r="V1563"/>
  <c r="Y1563" s="1"/>
  <c r="V1433"/>
  <c r="Y1433" s="1"/>
  <c r="V1375"/>
  <c r="Y1375" s="1"/>
  <c r="AA1375"/>
  <c r="T1375"/>
  <c r="AA865"/>
  <c r="T865"/>
  <c r="V865"/>
  <c r="Y865" s="1"/>
  <c r="T866"/>
  <c r="V288"/>
  <c r="Y288" s="1"/>
  <c r="AA288"/>
  <c r="T288"/>
  <c r="AA251"/>
  <c r="V251"/>
  <c r="Y251" s="1"/>
  <c r="T251"/>
  <c r="AA2393"/>
  <c r="V2393"/>
  <c r="Y2393" s="1"/>
  <c r="T2393"/>
  <c r="AA1493"/>
  <c r="V1493"/>
  <c r="Y1493" s="1"/>
  <c r="T1493"/>
  <c r="V1492"/>
  <c r="Y1492" s="1"/>
  <c r="AA738"/>
  <c r="V738"/>
  <c r="Y738" s="1"/>
  <c r="T738"/>
  <c r="V737"/>
  <c r="Y737" s="1"/>
  <c r="T739"/>
  <c r="AA1637"/>
  <c r="V1637"/>
  <c r="Y1637" s="1"/>
  <c r="T1638"/>
  <c r="T1637"/>
  <c r="V1534"/>
  <c r="Y1534" s="1"/>
  <c r="T1534"/>
  <c r="AA1534"/>
  <c r="T1535"/>
  <c r="V1512"/>
  <c r="Y1512" s="1"/>
  <c r="AA1512"/>
  <c r="V1511"/>
  <c r="Y1511" s="1"/>
  <c r="T1513"/>
  <c r="T1512"/>
  <c r="V1302"/>
  <c r="Y1302" s="1"/>
  <c r="AA1302"/>
  <c r="T1303"/>
  <c r="T1302"/>
  <c r="V1301"/>
  <c r="Y1301" s="1"/>
  <c r="V1362"/>
  <c r="Y1362" s="1"/>
  <c r="AA1362"/>
  <c r="T1362"/>
  <c r="T1142"/>
  <c r="AA237"/>
  <c r="V237"/>
  <c r="Y237" s="1"/>
  <c r="T237"/>
  <c r="V192"/>
  <c r="Y192" s="1"/>
  <c r="AA192"/>
  <c r="T192"/>
  <c r="V1331"/>
  <c r="Y1331" s="1"/>
  <c r="V832"/>
  <c r="Y832" s="1"/>
  <c r="T655"/>
  <c r="V572"/>
  <c r="Y572" s="1"/>
  <c r="V499"/>
  <c r="Y499" s="1"/>
  <c r="AA499"/>
  <c r="T499"/>
  <c r="V206"/>
  <c r="Y206" s="1"/>
  <c r="AA2433"/>
  <c r="T2433"/>
  <c r="V2433"/>
  <c r="Y2433" s="1"/>
  <c r="T2434"/>
  <c r="V1667"/>
  <c r="Y1667" s="1"/>
  <c r="AA1667"/>
  <c r="T1667"/>
  <c r="V1314"/>
  <c r="Y1314" s="1"/>
  <c r="AA1314"/>
  <c r="T1314"/>
  <c r="V1313"/>
  <c r="Y1313" s="1"/>
  <c r="T1315"/>
  <c r="AA1139"/>
  <c r="V1139"/>
  <c r="Y1139" s="1"/>
  <c r="T1139"/>
  <c r="V528"/>
  <c r="Y528" s="1"/>
  <c r="AA528"/>
  <c r="T528"/>
  <c r="AA243"/>
  <c r="V243"/>
  <c r="Y243" s="1"/>
  <c r="T243"/>
  <c r="T229"/>
  <c r="V649"/>
  <c r="Y649" s="1"/>
  <c r="V279"/>
  <c r="Y279" s="1"/>
  <c r="V4"/>
  <c r="Y4" s="1"/>
  <c r="T293"/>
  <c r="V828"/>
  <c r="Y828" s="1"/>
  <c r="T822"/>
  <c r="V669"/>
  <c r="Y669" s="1"/>
  <c r="T234"/>
  <c r="T254"/>
  <c r="V933"/>
  <c r="Y933" s="1"/>
  <c r="T1091"/>
  <c r="T285"/>
  <c r="C3" i="7"/>
  <c r="C3" i="14"/>
  <c r="T4" s="1"/>
  <c r="B10" i="1"/>
  <c r="B26"/>
  <c r="B9" i="3"/>
  <c r="K9"/>
  <c r="B13"/>
  <c r="K13"/>
  <c r="B12"/>
  <c r="K12"/>
  <c r="B11"/>
  <c r="K11"/>
  <c r="B10"/>
  <c r="K10"/>
  <c r="D15" i="22" l="1"/>
  <c r="C16"/>
  <c r="B15"/>
  <c r="Q3" i="7"/>
  <c r="Q4" s="1"/>
  <c r="R4" s="1"/>
  <c r="X3"/>
  <c r="AA3" i="14"/>
  <c r="T3"/>
  <c r="D16" i="22" l="1"/>
  <c r="B16"/>
  <c r="C17"/>
  <c r="D17" l="1"/>
  <c r="B17"/>
  <c r="C18"/>
  <c r="B4" i="13"/>
  <c r="J4"/>
  <c r="L4"/>
  <c r="B5"/>
  <c r="J5"/>
  <c r="L5"/>
  <c r="B6"/>
  <c r="J6"/>
  <c r="L6"/>
  <c r="B7"/>
  <c r="J7"/>
  <c r="L7"/>
  <c r="B8"/>
  <c r="J8"/>
  <c r="L8"/>
  <c r="B9"/>
  <c r="J9"/>
  <c r="L9"/>
  <c r="B10"/>
  <c r="J10"/>
  <c r="L10"/>
  <c r="B11"/>
  <c r="J11"/>
  <c r="L11"/>
  <c r="B12"/>
  <c r="J12"/>
  <c r="L12"/>
  <c r="B13"/>
  <c r="J13"/>
  <c r="L13"/>
  <c r="B14"/>
  <c r="J14"/>
  <c r="L14"/>
  <c r="B15"/>
  <c r="J15"/>
  <c r="L15"/>
  <c r="B16"/>
  <c r="J16"/>
  <c r="L16"/>
  <c r="B17"/>
  <c r="J17"/>
  <c r="L17"/>
  <c r="B18"/>
  <c r="J18"/>
  <c r="L18"/>
  <c r="B19"/>
  <c r="J19"/>
  <c r="L19"/>
  <c r="B20"/>
  <c r="J20"/>
  <c r="L20"/>
  <c r="B21"/>
  <c r="J21"/>
  <c r="L21"/>
  <c r="B22"/>
  <c r="J22"/>
  <c r="L22"/>
  <c r="B23"/>
  <c r="J23"/>
  <c r="L23"/>
  <c r="B24"/>
  <c r="J24"/>
  <c r="L24"/>
  <c r="B25"/>
  <c r="J25"/>
  <c r="L25"/>
  <c r="B26"/>
  <c r="J26"/>
  <c r="L26"/>
  <c r="B27"/>
  <c r="J27"/>
  <c r="L27"/>
  <c r="B28"/>
  <c r="J28"/>
  <c r="L28"/>
  <c r="B29"/>
  <c r="J29"/>
  <c r="L29"/>
  <c r="B30"/>
  <c r="J30"/>
  <c r="L30"/>
  <c r="B31"/>
  <c r="J31"/>
  <c r="L31"/>
  <c r="B32"/>
  <c r="J32"/>
  <c r="L32"/>
  <c r="B33"/>
  <c r="J33"/>
  <c r="L33"/>
  <c r="B34"/>
  <c r="J34"/>
  <c r="L34"/>
  <c r="B35"/>
  <c r="J35"/>
  <c r="L35"/>
  <c r="B36"/>
  <c r="J36"/>
  <c r="L36"/>
  <c r="B37"/>
  <c r="J37"/>
  <c r="L37"/>
  <c r="B38"/>
  <c r="J38"/>
  <c r="L38"/>
  <c r="B39"/>
  <c r="J39"/>
  <c r="L39"/>
  <c r="B40"/>
  <c r="J40"/>
  <c r="L40"/>
  <c r="B41"/>
  <c r="J41"/>
  <c r="L41"/>
  <c r="B42"/>
  <c r="J42"/>
  <c r="L42"/>
  <c r="B43"/>
  <c r="J43"/>
  <c r="L43"/>
  <c r="B44"/>
  <c r="J44"/>
  <c r="L44"/>
  <c r="B45"/>
  <c r="J45"/>
  <c r="L45"/>
  <c r="B46"/>
  <c r="J46"/>
  <c r="L46"/>
  <c r="B47"/>
  <c r="J47"/>
  <c r="L47"/>
  <c r="B48"/>
  <c r="J48"/>
  <c r="L48"/>
  <c r="B49"/>
  <c r="J49"/>
  <c r="L49"/>
  <c r="B50"/>
  <c r="J50"/>
  <c r="L50"/>
  <c r="B51"/>
  <c r="J51"/>
  <c r="L51"/>
  <c r="B52"/>
  <c r="J52"/>
  <c r="L52"/>
  <c r="B53"/>
  <c r="J53"/>
  <c r="L53"/>
  <c r="B54"/>
  <c r="J54"/>
  <c r="L54"/>
  <c r="B55"/>
  <c r="J55"/>
  <c r="L55"/>
  <c r="B56"/>
  <c r="J56"/>
  <c r="L56"/>
  <c r="B57"/>
  <c r="J57"/>
  <c r="L57"/>
  <c r="B58"/>
  <c r="J58"/>
  <c r="L58"/>
  <c r="B59"/>
  <c r="J59"/>
  <c r="L59"/>
  <c r="B60"/>
  <c r="J60"/>
  <c r="L60"/>
  <c r="B61"/>
  <c r="J61"/>
  <c r="L61"/>
  <c r="B62"/>
  <c r="J62"/>
  <c r="L62"/>
  <c r="B63"/>
  <c r="J63"/>
  <c r="L63"/>
  <c r="B64"/>
  <c r="J64"/>
  <c r="L64"/>
  <c r="B65"/>
  <c r="J65"/>
  <c r="L65"/>
  <c r="B66"/>
  <c r="J66"/>
  <c r="L66"/>
  <c r="B67"/>
  <c r="J67"/>
  <c r="L67"/>
  <c r="B68"/>
  <c r="J68"/>
  <c r="L68"/>
  <c r="B69"/>
  <c r="J69"/>
  <c r="L69"/>
  <c r="B70"/>
  <c r="J70"/>
  <c r="L70"/>
  <c r="B71"/>
  <c r="J71"/>
  <c r="L71"/>
  <c r="B72"/>
  <c r="J72"/>
  <c r="L72"/>
  <c r="B73"/>
  <c r="J73"/>
  <c r="L73"/>
  <c r="B74"/>
  <c r="J74"/>
  <c r="L74"/>
  <c r="B75"/>
  <c r="J75"/>
  <c r="L75"/>
  <c r="B76"/>
  <c r="J76"/>
  <c r="L76"/>
  <c r="B77"/>
  <c r="J77"/>
  <c r="L77"/>
  <c r="B78"/>
  <c r="J78"/>
  <c r="L78"/>
  <c r="B79"/>
  <c r="J79"/>
  <c r="L79"/>
  <c r="B80"/>
  <c r="J80"/>
  <c r="L80"/>
  <c r="B81"/>
  <c r="J81"/>
  <c r="L81"/>
  <c r="B82"/>
  <c r="J82"/>
  <c r="L82"/>
  <c r="B83"/>
  <c r="J83"/>
  <c r="L83"/>
  <c r="B84"/>
  <c r="J84"/>
  <c r="L84"/>
  <c r="B85"/>
  <c r="J85"/>
  <c r="L85"/>
  <c r="B86"/>
  <c r="J86"/>
  <c r="L86"/>
  <c r="B87"/>
  <c r="J87"/>
  <c r="L87"/>
  <c r="B88"/>
  <c r="J88"/>
  <c r="L88"/>
  <c r="B89"/>
  <c r="J89"/>
  <c r="L89"/>
  <c r="B90"/>
  <c r="J90"/>
  <c r="L90"/>
  <c r="B91"/>
  <c r="J91"/>
  <c r="L91"/>
  <c r="B92"/>
  <c r="J92"/>
  <c r="L92"/>
  <c r="B93"/>
  <c r="J93"/>
  <c r="L93"/>
  <c r="B94"/>
  <c r="J94"/>
  <c r="L94"/>
  <c r="B95"/>
  <c r="J95"/>
  <c r="L95"/>
  <c r="B96"/>
  <c r="J96"/>
  <c r="L96"/>
  <c r="B97"/>
  <c r="J97"/>
  <c r="L97"/>
  <c r="B98"/>
  <c r="J98"/>
  <c r="L98"/>
  <c r="B99"/>
  <c r="J99"/>
  <c r="L99"/>
  <c r="B100"/>
  <c r="J100"/>
  <c r="L100"/>
  <c r="B101"/>
  <c r="J101"/>
  <c r="L101"/>
  <c r="B102"/>
  <c r="J102"/>
  <c r="L102"/>
  <c r="B103"/>
  <c r="J103"/>
  <c r="L103"/>
  <c r="B104"/>
  <c r="J104"/>
  <c r="L104"/>
  <c r="B105"/>
  <c r="J105"/>
  <c r="L105"/>
  <c r="B106"/>
  <c r="J106"/>
  <c r="L106"/>
  <c r="B107"/>
  <c r="J107"/>
  <c r="L107"/>
  <c r="B108"/>
  <c r="J108"/>
  <c r="L108"/>
  <c r="B109"/>
  <c r="J109"/>
  <c r="L109"/>
  <c r="B110"/>
  <c r="J110"/>
  <c r="L110"/>
  <c r="B111"/>
  <c r="J111"/>
  <c r="L111"/>
  <c r="B112"/>
  <c r="J112"/>
  <c r="L112"/>
  <c r="B113"/>
  <c r="J113"/>
  <c r="L113"/>
  <c r="B114"/>
  <c r="J114"/>
  <c r="L114"/>
  <c r="B115"/>
  <c r="J115"/>
  <c r="L115"/>
  <c r="B116"/>
  <c r="J116"/>
  <c r="L116"/>
  <c r="B117"/>
  <c r="J117"/>
  <c r="L117"/>
  <c r="B118"/>
  <c r="J118"/>
  <c r="L118"/>
  <c r="B119"/>
  <c r="J119"/>
  <c r="L119"/>
  <c r="B120"/>
  <c r="J120"/>
  <c r="L120"/>
  <c r="B121"/>
  <c r="J121"/>
  <c r="L121"/>
  <c r="B122"/>
  <c r="J122"/>
  <c r="L122"/>
  <c r="B123"/>
  <c r="J123"/>
  <c r="L123"/>
  <c r="B124"/>
  <c r="J124"/>
  <c r="L124"/>
  <c r="B125"/>
  <c r="J125"/>
  <c r="L125"/>
  <c r="B126"/>
  <c r="J126"/>
  <c r="L126"/>
  <c r="B127"/>
  <c r="J127"/>
  <c r="L127"/>
  <c r="B128"/>
  <c r="J128"/>
  <c r="L128"/>
  <c r="B129"/>
  <c r="J129"/>
  <c r="L129"/>
  <c r="B130"/>
  <c r="J130"/>
  <c r="L130"/>
  <c r="B131"/>
  <c r="J131"/>
  <c r="L131"/>
  <c r="B132"/>
  <c r="J132"/>
  <c r="L132"/>
  <c r="B133"/>
  <c r="J133"/>
  <c r="L133"/>
  <c r="B134"/>
  <c r="J134"/>
  <c r="L134"/>
  <c r="B135"/>
  <c r="J135"/>
  <c r="L135"/>
  <c r="B136"/>
  <c r="J136"/>
  <c r="L136"/>
  <c r="B137"/>
  <c r="J137"/>
  <c r="L137"/>
  <c r="B138"/>
  <c r="J138"/>
  <c r="L138"/>
  <c r="B139"/>
  <c r="J139"/>
  <c r="L139"/>
  <c r="B140"/>
  <c r="J140"/>
  <c r="L140"/>
  <c r="B141"/>
  <c r="J141"/>
  <c r="L141"/>
  <c r="B142"/>
  <c r="J142"/>
  <c r="L142"/>
  <c r="B143"/>
  <c r="J143"/>
  <c r="L143"/>
  <c r="B144"/>
  <c r="J144"/>
  <c r="L144"/>
  <c r="B145"/>
  <c r="J145"/>
  <c r="L145"/>
  <c r="B146"/>
  <c r="J146"/>
  <c r="L146"/>
  <c r="B147"/>
  <c r="J147"/>
  <c r="L147"/>
  <c r="B148"/>
  <c r="J148"/>
  <c r="L148"/>
  <c r="B149"/>
  <c r="J149"/>
  <c r="L149"/>
  <c r="B150"/>
  <c r="J150"/>
  <c r="L150"/>
  <c r="B151"/>
  <c r="J151"/>
  <c r="L151"/>
  <c r="B152"/>
  <c r="J152"/>
  <c r="L152"/>
  <c r="B153"/>
  <c r="J153"/>
  <c r="L153"/>
  <c r="B154"/>
  <c r="J154"/>
  <c r="L154"/>
  <c r="B155"/>
  <c r="J155"/>
  <c r="L155"/>
  <c r="B156"/>
  <c r="J156"/>
  <c r="L156"/>
  <c r="B157"/>
  <c r="J157"/>
  <c r="L157"/>
  <c r="B158"/>
  <c r="J158"/>
  <c r="L158"/>
  <c r="B159"/>
  <c r="J159"/>
  <c r="L159"/>
  <c r="B160"/>
  <c r="J160"/>
  <c r="L160"/>
  <c r="B161"/>
  <c r="J161"/>
  <c r="L161"/>
  <c r="B162"/>
  <c r="J162"/>
  <c r="L162"/>
  <c r="B163"/>
  <c r="J163"/>
  <c r="L163"/>
  <c r="B164"/>
  <c r="J164"/>
  <c r="L164"/>
  <c r="B165"/>
  <c r="J165"/>
  <c r="L165"/>
  <c r="B166"/>
  <c r="J166"/>
  <c r="L166"/>
  <c r="B167"/>
  <c r="J167"/>
  <c r="L167"/>
  <c r="B168"/>
  <c r="J168"/>
  <c r="L168"/>
  <c r="B169"/>
  <c r="J169"/>
  <c r="L169"/>
  <c r="B170"/>
  <c r="J170"/>
  <c r="L170"/>
  <c r="B171"/>
  <c r="J171"/>
  <c r="L171"/>
  <c r="B172"/>
  <c r="J172"/>
  <c r="L172"/>
  <c r="B173"/>
  <c r="J173"/>
  <c r="L173"/>
  <c r="B174"/>
  <c r="J174"/>
  <c r="L174"/>
  <c r="B175"/>
  <c r="J175"/>
  <c r="L175"/>
  <c r="B176"/>
  <c r="J176"/>
  <c r="L176"/>
  <c r="B177"/>
  <c r="J177"/>
  <c r="L177"/>
  <c r="B178"/>
  <c r="J178"/>
  <c r="L178"/>
  <c r="B179"/>
  <c r="J179"/>
  <c r="L179"/>
  <c r="B180"/>
  <c r="J180"/>
  <c r="L180"/>
  <c r="B181"/>
  <c r="J181"/>
  <c r="L181"/>
  <c r="B182"/>
  <c r="J182"/>
  <c r="L182"/>
  <c r="B183"/>
  <c r="J183"/>
  <c r="L183"/>
  <c r="B184"/>
  <c r="J184"/>
  <c r="L184"/>
  <c r="B185"/>
  <c r="J185"/>
  <c r="L185"/>
  <c r="B186"/>
  <c r="J186"/>
  <c r="L186"/>
  <c r="B187"/>
  <c r="J187"/>
  <c r="L187"/>
  <c r="B188"/>
  <c r="J188"/>
  <c r="L188"/>
  <c r="B189"/>
  <c r="J189"/>
  <c r="L189"/>
  <c r="B190"/>
  <c r="J190"/>
  <c r="L190"/>
  <c r="B191"/>
  <c r="J191"/>
  <c r="L191"/>
  <c r="B192"/>
  <c r="J192"/>
  <c r="L192"/>
  <c r="B193"/>
  <c r="J193"/>
  <c r="L193"/>
  <c r="B194"/>
  <c r="J194"/>
  <c r="L194"/>
  <c r="B195"/>
  <c r="J195"/>
  <c r="L195"/>
  <c r="B196"/>
  <c r="J196"/>
  <c r="L196"/>
  <c r="B197"/>
  <c r="J197"/>
  <c r="L197"/>
  <c r="B198"/>
  <c r="J198"/>
  <c r="L198"/>
  <c r="B199"/>
  <c r="J199"/>
  <c r="L199"/>
  <c r="B200"/>
  <c r="J200"/>
  <c r="L200"/>
  <c r="B201"/>
  <c r="J201"/>
  <c r="L201"/>
  <c r="B202"/>
  <c r="J202"/>
  <c r="L202"/>
  <c r="B203"/>
  <c r="J203"/>
  <c r="L203"/>
  <c r="B204"/>
  <c r="J204"/>
  <c r="L204"/>
  <c r="B205"/>
  <c r="J205"/>
  <c r="L205"/>
  <c r="B206"/>
  <c r="J206"/>
  <c r="L206"/>
  <c r="B207"/>
  <c r="J207"/>
  <c r="L207"/>
  <c r="B208"/>
  <c r="J208"/>
  <c r="L208"/>
  <c r="B209"/>
  <c r="J209"/>
  <c r="L209"/>
  <c r="B210"/>
  <c r="J210"/>
  <c r="L210"/>
  <c r="B211"/>
  <c r="J211"/>
  <c r="L211"/>
  <c r="B212"/>
  <c r="J212"/>
  <c r="L212"/>
  <c r="B213"/>
  <c r="J213"/>
  <c r="L213"/>
  <c r="B214"/>
  <c r="J214"/>
  <c r="L214"/>
  <c r="B215"/>
  <c r="J215"/>
  <c r="L215"/>
  <c r="B216"/>
  <c r="J216"/>
  <c r="L216"/>
  <c r="B217"/>
  <c r="J217"/>
  <c r="L217"/>
  <c r="B218"/>
  <c r="J218"/>
  <c r="L218"/>
  <c r="B219"/>
  <c r="J219"/>
  <c r="L219"/>
  <c r="B220"/>
  <c r="J220"/>
  <c r="L220"/>
  <c r="B221"/>
  <c r="J221"/>
  <c r="L221"/>
  <c r="B222"/>
  <c r="J222"/>
  <c r="L222"/>
  <c r="B223"/>
  <c r="J223"/>
  <c r="L223"/>
  <c r="B224"/>
  <c r="J224"/>
  <c r="L224"/>
  <c r="B225"/>
  <c r="J225"/>
  <c r="L225"/>
  <c r="B226"/>
  <c r="J226"/>
  <c r="L226"/>
  <c r="B227"/>
  <c r="J227"/>
  <c r="L227"/>
  <c r="B228"/>
  <c r="J228"/>
  <c r="L228"/>
  <c r="B229"/>
  <c r="J229"/>
  <c r="L229"/>
  <c r="B230"/>
  <c r="J230"/>
  <c r="L230"/>
  <c r="B231"/>
  <c r="J231"/>
  <c r="L231"/>
  <c r="B232"/>
  <c r="J232"/>
  <c r="L232"/>
  <c r="B233"/>
  <c r="J233"/>
  <c r="L233"/>
  <c r="B234"/>
  <c r="J234"/>
  <c r="L234"/>
  <c r="B235"/>
  <c r="J235"/>
  <c r="L235"/>
  <c r="B236"/>
  <c r="J236"/>
  <c r="L236"/>
  <c r="B237"/>
  <c r="J237"/>
  <c r="L237"/>
  <c r="B238"/>
  <c r="J238"/>
  <c r="L238"/>
  <c r="B239"/>
  <c r="J239"/>
  <c r="L239"/>
  <c r="B240"/>
  <c r="J240"/>
  <c r="L240"/>
  <c r="B241"/>
  <c r="J241"/>
  <c r="L241"/>
  <c r="B242"/>
  <c r="J242"/>
  <c r="L242"/>
  <c r="B243"/>
  <c r="J243"/>
  <c r="L243"/>
  <c r="B244"/>
  <c r="J244"/>
  <c r="L244"/>
  <c r="B245"/>
  <c r="J245"/>
  <c r="L245"/>
  <c r="B246"/>
  <c r="J246"/>
  <c r="L246"/>
  <c r="B247"/>
  <c r="J247"/>
  <c r="L247"/>
  <c r="B248"/>
  <c r="J248"/>
  <c r="L248"/>
  <c r="B249"/>
  <c r="J249"/>
  <c r="L249"/>
  <c r="B250"/>
  <c r="J250"/>
  <c r="L250"/>
  <c r="B251"/>
  <c r="J251"/>
  <c r="L251"/>
  <c r="B252"/>
  <c r="J252"/>
  <c r="L252"/>
  <c r="B253"/>
  <c r="J253"/>
  <c r="L253"/>
  <c r="B254"/>
  <c r="J254"/>
  <c r="L254"/>
  <c r="B255"/>
  <c r="J255"/>
  <c r="L255"/>
  <c r="B256"/>
  <c r="J256"/>
  <c r="L256"/>
  <c r="B257"/>
  <c r="J257"/>
  <c r="L257"/>
  <c r="B258"/>
  <c r="J258"/>
  <c r="L258"/>
  <c r="B259"/>
  <c r="J259"/>
  <c r="L259"/>
  <c r="B260"/>
  <c r="J260"/>
  <c r="L260"/>
  <c r="B261"/>
  <c r="J261"/>
  <c r="L261"/>
  <c r="B262"/>
  <c r="J262"/>
  <c r="L262"/>
  <c r="B263"/>
  <c r="J263"/>
  <c r="L263"/>
  <c r="B264"/>
  <c r="J264"/>
  <c r="L264"/>
  <c r="B265"/>
  <c r="J265"/>
  <c r="L265"/>
  <c r="B266"/>
  <c r="J266"/>
  <c r="L266"/>
  <c r="B267"/>
  <c r="J267"/>
  <c r="L267"/>
  <c r="B268"/>
  <c r="J268"/>
  <c r="L268"/>
  <c r="B269"/>
  <c r="J269"/>
  <c r="L269"/>
  <c r="B270"/>
  <c r="J270"/>
  <c r="L270"/>
  <c r="B271"/>
  <c r="J271"/>
  <c r="L271"/>
  <c r="B272"/>
  <c r="J272"/>
  <c r="L272"/>
  <c r="B273"/>
  <c r="J273"/>
  <c r="L273"/>
  <c r="B274"/>
  <c r="J274"/>
  <c r="L274"/>
  <c r="B275"/>
  <c r="J275"/>
  <c r="L275"/>
  <c r="B276"/>
  <c r="J276"/>
  <c r="L276"/>
  <c r="B277"/>
  <c r="J277"/>
  <c r="L277"/>
  <c r="B278"/>
  <c r="J278"/>
  <c r="L278"/>
  <c r="B279"/>
  <c r="J279"/>
  <c r="L279"/>
  <c r="B280"/>
  <c r="J280"/>
  <c r="L280"/>
  <c r="B281"/>
  <c r="J281"/>
  <c r="L281"/>
  <c r="B282"/>
  <c r="J282"/>
  <c r="L282"/>
  <c r="B283"/>
  <c r="J283"/>
  <c r="L283"/>
  <c r="B284"/>
  <c r="J284"/>
  <c r="L284"/>
  <c r="B285"/>
  <c r="J285"/>
  <c r="L285"/>
  <c r="B286"/>
  <c r="J286"/>
  <c r="L286"/>
  <c r="B287"/>
  <c r="J287"/>
  <c r="L287"/>
  <c r="B288"/>
  <c r="J288"/>
  <c r="L288"/>
  <c r="B289"/>
  <c r="J289"/>
  <c r="L289"/>
  <c r="B290"/>
  <c r="J290"/>
  <c r="L290"/>
  <c r="B291"/>
  <c r="J291"/>
  <c r="L291"/>
  <c r="B292"/>
  <c r="J292"/>
  <c r="L292"/>
  <c r="B293"/>
  <c r="J293"/>
  <c r="L293"/>
  <c r="B294"/>
  <c r="J294"/>
  <c r="L294"/>
  <c r="B295"/>
  <c r="J295"/>
  <c r="L295"/>
  <c r="B296"/>
  <c r="J296"/>
  <c r="L296"/>
  <c r="B297"/>
  <c r="J297"/>
  <c r="L297"/>
  <c r="B298"/>
  <c r="J298"/>
  <c r="L298"/>
  <c r="B299"/>
  <c r="J299"/>
  <c r="L299"/>
  <c r="B300"/>
  <c r="J300"/>
  <c r="L300"/>
  <c r="B301"/>
  <c r="J301"/>
  <c r="L301"/>
  <c r="B302"/>
  <c r="J302"/>
  <c r="L302"/>
  <c r="B303"/>
  <c r="J303"/>
  <c r="L303"/>
  <c r="B304"/>
  <c r="J304"/>
  <c r="L304"/>
  <c r="B305"/>
  <c r="J305"/>
  <c r="L305"/>
  <c r="B306"/>
  <c r="J306"/>
  <c r="L306"/>
  <c r="B307"/>
  <c r="J307"/>
  <c r="L307"/>
  <c r="B308"/>
  <c r="J308"/>
  <c r="L308"/>
  <c r="B309"/>
  <c r="J309"/>
  <c r="L309"/>
  <c r="B310"/>
  <c r="J310"/>
  <c r="L310"/>
  <c r="B311"/>
  <c r="J311"/>
  <c r="L311"/>
  <c r="B312"/>
  <c r="J312"/>
  <c r="L312"/>
  <c r="B313"/>
  <c r="J313"/>
  <c r="L313"/>
  <c r="B314"/>
  <c r="J314"/>
  <c r="L314"/>
  <c r="B315"/>
  <c r="J315"/>
  <c r="L315"/>
  <c r="B316"/>
  <c r="J316"/>
  <c r="L316"/>
  <c r="B317"/>
  <c r="J317"/>
  <c r="L317"/>
  <c r="B318"/>
  <c r="J318"/>
  <c r="L318"/>
  <c r="B319"/>
  <c r="J319"/>
  <c r="L319"/>
  <c r="B320"/>
  <c r="J320"/>
  <c r="L320"/>
  <c r="B321"/>
  <c r="J321"/>
  <c r="L321"/>
  <c r="B322"/>
  <c r="J322"/>
  <c r="L322"/>
  <c r="B323"/>
  <c r="J323"/>
  <c r="L323"/>
  <c r="B324"/>
  <c r="J324"/>
  <c r="L324"/>
  <c r="B325"/>
  <c r="J325"/>
  <c r="L325"/>
  <c r="B326"/>
  <c r="J326"/>
  <c r="L326"/>
  <c r="B327"/>
  <c r="J327"/>
  <c r="L327"/>
  <c r="B328"/>
  <c r="J328"/>
  <c r="L328"/>
  <c r="B329"/>
  <c r="J329"/>
  <c r="L329"/>
  <c r="B330"/>
  <c r="J330"/>
  <c r="L330"/>
  <c r="B331"/>
  <c r="J331"/>
  <c r="L331"/>
  <c r="B332"/>
  <c r="J332"/>
  <c r="L332"/>
  <c r="B333"/>
  <c r="J333"/>
  <c r="L333"/>
  <c r="B334"/>
  <c r="J334"/>
  <c r="L334"/>
  <c r="B335"/>
  <c r="J335"/>
  <c r="L335"/>
  <c r="B336"/>
  <c r="J336"/>
  <c r="L336"/>
  <c r="B337"/>
  <c r="J337"/>
  <c r="L337"/>
  <c r="B338"/>
  <c r="J338"/>
  <c r="L338"/>
  <c r="B339"/>
  <c r="J339"/>
  <c r="L339"/>
  <c r="B340"/>
  <c r="J340"/>
  <c r="L340"/>
  <c r="B341"/>
  <c r="J341"/>
  <c r="L341"/>
  <c r="B342"/>
  <c r="J342"/>
  <c r="L342"/>
  <c r="B343"/>
  <c r="J343"/>
  <c r="L343"/>
  <c r="B344"/>
  <c r="J344"/>
  <c r="L344"/>
  <c r="B345"/>
  <c r="J345"/>
  <c r="L345"/>
  <c r="B346"/>
  <c r="J346"/>
  <c r="L346"/>
  <c r="B347"/>
  <c r="J347"/>
  <c r="L347"/>
  <c r="B348"/>
  <c r="J348"/>
  <c r="L348"/>
  <c r="B349"/>
  <c r="J349"/>
  <c r="L349"/>
  <c r="B350"/>
  <c r="J350"/>
  <c r="L350"/>
  <c r="B351"/>
  <c r="J351"/>
  <c r="L351"/>
  <c r="B352"/>
  <c r="J352"/>
  <c r="L352"/>
  <c r="B353"/>
  <c r="J353"/>
  <c r="L353"/>
  <c r="B354"/>
  <c r="J354"/>
  <c r="L354"/>
  <c r="B355"/>
  <c r="J355"/>
  <c r="L355"/>
  <c r="B356"/>
  <c r="J356"/>
  <c r="L356"/>
  <c r="B357"/>
  <c r="J357"/>
  <c r="L357"/>
  <c r="B358"/>
  <c r="J358"/>
  <c r="L358"/>
  <c r="B359"/>
  <c r="J359"/>
  <c r="L359"/>
  <c r="B360"/>
  <c r="J360"/>
  <c r="L360"/>
  <c r="B361"/>
  <c r="J361"/>
  <c r="L361"/>
  <c r="B362"/>
  <c r="J362"/>
  <c r="L362"/>
  <c r="B363"/>
  <c r="J363"/>
  <c r="L363"/>
  <c r="B364"/>
  <c r="J364"/>
  <c r="L364"/>
  <c r="B365"/>
  <c r="J365"/>
  <c r="L365"/>
  <c r="B366"/>
  <c r="J366"/>
  <c r="L366"/>
  <c r="B367"/>
  <c r="J367"/>
  <c r="L367"/>
  <c r="B368"/>
  <c r="J368"/>
  <c r="L368"/>
  <c r="B369"/>
  <c r="J369"/>
  <c r="L369"/>
  <c r="B370"/>
  <c r="J370"/>
  <c r="L370"/>
  <c r="B371"/>
  <c r="J371"/>
  <c r="L371"/>
  <c r="B372"/>
  <c r="J372"/>
  <c r="L372"/>
  <c r="B373"/>
  <c r="J373"/>
  <c r="L373"/>
  <c r="B374"/>
  <c r="J374"/>
  <c r="L374"/>
  <c r="B375"/>
  <c r="J375"/>
  <c r="L375"/>
  <c r="B376"/>
  <c r="J376"/>
  <c r="L376"/>
  <c r="B377"/>
  <c r="J377"/>
  <c r="L377"/>
  <c r="B378"/>
  <c r="J378"/>
  <c r="L378"/>
  <c r="B379"/>
  <c r="J379"/>
  <c r="L379"/>
  <c r="B380"/>
  <c r="J380"/>
  <c r="L380"/>
  <c r="B381"/>
  <c r="J381"/>
  <c r="L381"/>
  <c r="B382"/>
  <c r="J382"/>
  <c r="L382"/>
  <c r="B383"/>
  <c r="J383"/>
  <c r="L383"/>
  <c r="B384"/>
  <c r="J384"/>
  <c r="L384"/>
  <c r="B385"/>
  <c r="J385"/>
  <c r="L385"/>
  <c r="B386"/>
  <c r="J386"/>
  <c r="L386"/>
  <c r="B387"/>
  <c r="J387"/>
  <c r="L387"/>
  <c r="B388"/>
  <c r="J388"/>
  <c r="L388"/>
  <c r="B389"/>
  <c r="J389"/>
  <c r="L389"/>
  <c r="B390"/>
  <c r="J390"/>
  <c r="L390"/>
  <c r="B391"/>
  <c r="J391"/>
  <c r="L391"/>
  <c r="B392"/>
  <c r="J392"/>
  <c r="L392"/>
  <c r="B393"/>
  <c r="J393"/>
  <c r="L393"/>
  <c r="B394"/>
  <c r="J394"/>
  <c r="L394"/>
  <c r="B395"/>
  <c r="J395"/>
  <c r="L395"/>
  <c r="B396"/>
  <c r="J396"/>
  <c r="L396"/>
  <c r="B397"/>
  <c r="J397"/>
  <c r="L397"/>
  <c r="B398"/>
  <c r="J398"/>
  <c r="L398"/>
  <c r="B399"/>
  <c r="J399"/>
  <c r="L399"/>
  <c r="B400"/>
  <c r="J400"/>
  <c r="L400"/>
  <c r="B401"/>
  <c r="J401"/>
  <c r="L401"/>
  <c r="B402"/>
  <c r="J402"/>
  <c r="L402"/>
  <c r="B403"/>
  <c r="J403"/>
  <c r="L403"/>
  <c r="B404"/>
  <c r="J404"/>
  <c r="L404"/>
  <c r="B405"/>
  <c r="J405"/>
  <c r="L405"/>
  <c r="B406"/>
  <c r="J406"/>
  <c r="L406"/>
  <c r="B407"/>
  <c r="J407"/>
  <c r="L407"/>
  <c r="B408"/>
  <c r="J408"/>
  <c r="L408"/>
  <c r="B409"/>
  <c r="J409"/>
  <c r="L409"/>
  <c r="B410"/>
  <c r="J410"/>
  <c r="L410"/>
  <c r="B411"/>
  <c r="J411"/>
  <c r="L411"/>
  <c r="B412"/>
  <c r="J412"/>
  <c r="L412"/>
  <c r="B413"/>
  <c r="J413"/>
  <c r="L413"/>
  <c r="B414"/>
  <c r="J414"/>
  <c r="L414"/>
  <c r="B415"/>
  <c r="J415"/>
  <c r="L415"/>
  <c r="B416"/>
  <c r="J416"/>
  <c r="L416"/>
  <c r="B417"/>
  <c r="J417"/>
  <c r="L417"/>
  <c r="B418"/>
  <c r="J418"/>
  <c r="L418"/>
  <c r="B419"/>
  <c r="J419"/>
  <c r="L419"/>
  <c r="B420"/>
  <c r="J420"/>
  <c r="L420"/>
  <c r="B421"/>
  <c r="J421"/>
  <c r="L421"/>
  <c r="B422"/>
  <c r="J422"/>
  <c r="L422"/>
  <c r="B423"/>
  <c r="J423"/>
  <c r="L423"/>
  <c r="B424"/>
  <c r="J424"/>
  <c r="L424"/>
  <c r="B425"/>
  <c r="J425"/>
  <c r="L425"/>
  <c r="B426"/>
  <c r="J426"/>
  <c r="L426"/>
  <c r="B427"/>
  <c r="J427"/>
  <c r="L427"/>
  <c r="B428"/>
  <c r="J428"/>
  <c r="L428"/>
  <c r="B429"/>
  <c r="J429"/>
  <c r="L429"/>
  <c r="B430"/>
  <c r="J430"/>
  <c r="L430"/>
  <c r="B431"/>
  <c r="J431"/>
  <c r="L431"/>
  <c r="B432"/>
  <c r="J432"/>
  <c r="L432"/>
  <c r="B433"/>
  <c r="J433"/>
  <c r="L433"/>
  <c r="B434"/>
  <c r="J434"/>
  <c r="L434"/>
  <c r="B435"/>
  <c r="J435"/>
  <c r="L435"/>
  <c r="B436"/>
  <c r="J436"/>
  <c r="L436"/>
  <c r="B437"/>
  <c r="J437"/>
  <c r="L437"/>
  <c r="B438"/>
  <c r="J438"/>
  <c r="L438"/>
  <c r="B439"/>
  <c r="J439"/>
  <c r="L439"/>
  <c r="B440"/>
  <c r="J440"/>
  <c r="L440"/>
  <c r="B441"/>
  <c r="J441"/>
  <c r="L441"/>
  <c r="B442"/>
  <c r="J442"/>
  <c r="L442"/>
  <c r="B443"/>
  <c r="J443"/>
  <c r="L443"/>
  <c r="B444"/>
  <c r="J444"/>
  <c r="L444"/>
  <c r="B445"/>
  <c r="J445"/>
  <c r="L445"/>
  <c r="B446"/>
  <c r="J446"/>
  <c r="L446"/>
  <c r="B447"/>
  <c r="J447"/>
  <c r="L447"/>
  <c r="B448"/>
  <c r="J448"/>
  <c r="L448"/>
  <c r="B449"/>
  <c r="J449"/>
  <c r="L449"/>
  <c r="B450"/>
  <c r="J450"/>
  <c r="L450"/>
  <c r="B451"/>
  <c r="J451"/>
  <c r="L451"/>
  <c r="B452"/>
  <c r="J452"/>
  <c r="L452"/>
  <c r="B453"/>
  <c r="J453"/>
  <c r="L453"/>
  <c r="B454"/>
  <c r="J454"/>
  <c r="L454"/>
  <c r="B455"/>
  <c r="J455"/>
  <c r="L455"/>
  <c r="B456"/>
  <c r="J456"/>
  <c r="L456"/>
  <c r="B457"/>
  <c r="J457"/>
  <c r="L457"/>
  <c r="B458"/>
  <c r="J458"/>
  <c r="L458"/>
  <c r="B459"/>
  <c r="J459"/>
  <c r="L459"/>
  <c r="B460"/>
  <c r="J460"/>
  <c r="L460"/>
  <c r="B461"/>
  <c r="J461"/>
  <c r="L461"/>
  <c r="B462"/>
  <c r="J462"/>
  <c r="L462"/>
  <c r="B463"/>
  <c r="J463"/>
  <c r="L463"/>
  <c r="B464"/>
  <c r="J464"/>
  <c r="L464"/>
  <c r="B465"/>
  <c r="J465"/>
  <c r="L465"/>
  <c r="B466"/>
  <c r="J466"/>
  <c r="L466"/>
  <c r="B467"/>
  <c r="J467"/>
  <c r="L467"/>
  <c r="B468"/>
  <c r="J468"/>
  <c r="L468"/>
  <c r="B469"/>
  <c r="J469"/>
  <c r="L469"/>
  <c r="B470"/>
  <c r="J470"/>
  <c r="L470"/>
  <c r="B471"/>
  <c r="J471"/>
  <c r="L471"/>
  <c r="B472"/>
  <c r="J472"/>
  <c r="L472"/>
  <c r="B473"/>
  <c r="J473"/>
  <c r="L473"/>
  <c r="B474"/>
  <c r="J474"/>
  <c r="L474"/>
  <c r="B475"/>
  <c r="J475"/>
  <c r="L475"/>
  <c r="B476"/>
  <c r="J476"/>
  <c r="L476"/>
  <c r="B477"/>
  <c r="J477"/>
  <c r="L477"/>
  <c r="B478"/>
  <c r="J478"/>
  <c r="L478"/>
  <c r="B479"/>
  <c r="J479"/>
  <c r="L479"/>
  <c r="B480"/>
  <c r="J480"/>
  <c r="L480"/>
  <c r="B481"/>
  <c r="J481"/>
  <c r="L481"/>
  <c r="B482"/>
  <c r="J482"/>
  <c r="L482"/>
  <c r="B483"/>
  <c r="J483"/>
  <c r="L483"/>
  <c r="B484"/>
  <c r="J484"/>
  <c r="L484"/>
  <c r="B485"/>
  <c r="J485"/>
  <c r="L485"/>
  <c r="B486"/>
  <c r="J486"/>
  <c r="L486"/>
  <c r="B487"/>
  <c r="J487"/>
  <c r="L487"/>
  <c r="B488"/>
  <c r="J488"/>
  <c r="L488"/>
  <c r="B489"/>
  <c r="J489"/>
  <c r="L489"/>
  <c r="B490"/>
  <c r="J490"/>
  <c r="L490"/>
  <c r="B491"/>
  <c r="J491"/>
  <c r="L491"/>
  <c r="B492"/>
  <c r="J492"/>
  <c r="L492"/>
  <c r="B493"/>
  <c r="J493"/>
  <c r="L493"/>
  <c r="B494"/>
  <c r="J494"/>
  <c r="L494"/>
  <c r="B495"/>
  <c r="J495"/>
  <c r="L495"/>
  <c r="B496"/>
  <c r="J496"/>
  <c r="L496"/>
  <c r="B497"/>
  <c r="J497"/>
  <c r="L497"/>
  <c r="B498"/>
  <c r="J498"/>
  <c r="L498"/>
  <c r="B499"/>
  <c r="J499"/>
  <c r="L499"/>
  <c r="B500"/>
  <c r="J500"/>
  <c r="L500"/>
  <c r="B501"/>
  <c r="J501"/>
  <c r="L501"/>
  <c r="B502"/>
  <c r="J502"/>
  <c r="L502"/>
  <c r="B503"/>
  <c r="J503"/>
  <c r="L503"/>
  <c r="B504"/>
  <c r="J504"/>
  <c r="L504"/>
  <c r="B505"/>
  <c r="J505"/>
  <c r="L505"/>
  <c r="B506"/>
  <c r="J506"/>
  <c r="L506"/>
  <c r="B507"/>
  <c r="J507"/>
  <c r="L507"/>
  <c r="B508"/>
  <c r="J508"/>
  <c r="L508"/>
  <c r="B509"/>
  <c r="J509"/>
  <c r="L509"/>
  <c r="B510"/>
  <c r="J510"/>
  <c r="L510"/>
  <c r="B511"/>
  <c r="J511"/>
  <c r="L511"/>
  <c r="B512"/>
  <c r="J512"/>
  <c r="L512"/>
  <c r="B513"/>
  <c r="J513"/>
  <c r="L513"/>
  <c r="B514"/>
  <c r="J514"/>
  <c r="L514"/>
  <c r="B515"/>
  <c r="J515"/>
  <c r="L515"/>
  <c r="B516"/>
  <c r="J516"/>
  <c r="L516"/>
  <c r="B517"/>
  <c r="J517"/>
  <c r="L517"/>
  <c r="B518"/>
  <c r="J518"/>
  <c r="L518"/>
  <c r="B519"/>
  <c r="J519"/>
  <c r="L519"/>
  <c r="B520"/>
  <c r="J520"/>
  <c r="L520"/>
  <c r="B521"/>
  <c r="J521"/>
  <c r="L521"/>
  <c r="B522"/>
  <c r="J522"/>
  <c r="L522"/>
  <c r="B523"/>
  <c r="J523"/>
  <c r="L523"/>
  <c r="B524"/>
  <c r="J524"/>
  <c r="L524"/>
  <c r="B525"/>
  <c r="J525"/>
  <c r="L525"/>
  <c r="B526"/>
  <c r="J526"/>
  <c r="L526"/>
  <c r="B527"/>
  <c r="J527"/>
  <c r="L527"/>
  <c r="B528"/>
  <c r="J528"/>
  <c r="L528"/>
  <c r="B529"/>
  <c r="J529"/>
  <c r="L529"/>
  <c r="B530"/>
  <c r="J530"/>
  <c r="L530"/>
  <c r="B531"/>
  <c r="J531"/>
  <c r="L531"/>
  <c r="B532"/>
  <c r="J532"/>
  <c r="L532"/>
  <c r="B533"/>
  <c r="J533"/>
  <c r="L533"/>
  <c r="B534"/>
  <c r="J534"/>
  <c r="L534"/>
  <c r="B535"/>
  <c r="J535"/>
  <c r="L535"/>
  <c r="B536"/>
  <c r="J536"/>
  <c r="L536"/>
  <c r="B537"/>
  <c r="J537"/>
  <c r="L537"/>
  <c r="B538"/>
  <c r="J538"/>
  <c r="L538"/>
  <c r="B539"/>
  <c r="J539"/>
  <c r="L539"/>
  <c r="B540"/>
  <c r="J540"/>
  <c r="L540"/>
  <c r="B541"/>
  <c r="J541"/>
  <c r="L541"/>
  <c r="B542"/>
  <c r="J542"/>
  <c r="L542"/>
  <c r="B543"/>
  <c r="J543"/>
  <c r="L543"/>
  <c r="B544"/>
  <c r="J544"/>
  <c r="L544"/>
  <c r="B545"/>
  <c r="J545"/>
  <c r="L545"/>
  <c r="B546"/>
  <c r="J546"/>
  <c r="L546"/>
  <c r="B547"/>
  <c r="J547"/>
  <c r="L547"/>
  <c r="B548"/>
  <c r="J548"/>
  <c r="L548"/>
  <c r="B549"/>
  <c r="J549"/>
  <c r="L549"/>
  <c r="B550"/>
  <c r="J550"/>
  <c r="L550"/>
  <c r="B551"/>
  <c r="J551"/>
  <c r="L551"/>
  <c r="B552"/>
  <c r="J552"/>
  <c r="L552"/>
  <c r="B553"/>
  <c r="J553"/>
  <c r="L553"/>
  <c r="B554"/>
  <c r="J554"/>
  <c r="L554"/>
  <c r="B555"/>
  <c r="J555"/>
  <c r="L555"/>
  <c r="B556"/>
  <c r="J556"/>
  <c r="L556"/>
  <c r="B557"/>
  <c r="J557"/>
  <c r="L557"/>
  <c r="B558"/>
  <c r="J558"/>
  <c r="L558"/>
  <c r="B559"/>
  <c r="J559"/>
  <c r="L559"/>
  <c r="B560"/>
  <c r="J560"/>
  <c r="L560"/>
  <c r="B561"/>
  <c r="J561"/>
  <c r="L561"/>
  <c r="B562"/>
  <c r="J562"/>
  <c r="L562"/>
  <c r="B563"/>
  <c r="J563"/>
  <c r="L563"/>
  <c r="B564"/>
  <c r="J564"/>
  <c r="L564"/>
  <c r="B565"/>
  <c r="J565"/>
  <c r="L565"/>
  <c r="B566"/>
  <c r="J566"/>
  <c r="L566"/>
  <c r="B567"/>
  <c r="J567"/>
  <c r="L567"/>
  <c r="B568"/>
  <c r="J568"/>
  <c r="L568"/>
  <c r="B569"/>
  <c r="J569"/>
  <c r="L569"/>
  <c r="B570"/>
  <c r="J570"/>
  <c r="L570"/>
  <c r="B571"/>
  <c r="J571"/>
  <c r="L571"/>
  <c r="B572"/>
  <c r="J572"/>
  <c r="L572"/>
  <c r="B573"/>
  <c r="J573"/>
  <c r="L573"/>
  <c r="B574"/>
  <c r="J574"/>
  <c r="L574"/>
  <c r="B575"/>
  <c r="J575"/>
  <c r="L575"/>
  <c r="B576"/>
  <c r="J576"/>
  <c r="L576"/>
  <c r="B577"/>
  <c r="J577"/>
  <c r="L577"/>
  <c r="B578"/>
  <c r="J578"/>
  <c r="L578"/>
  <c r="B579"/>
  <c r="J579"/>
  <c r="L579"/>
  <c r="B580"/>
  <c r="J580"/>
  <c r="L580"/>
  <c r="B581"/>
  <c r="J581"/>
  <c r="L581"/>
  <c r="B582"/>
  <c r="J582"/>
  <c r="L582"/>
  <c r="B583"/>
  <c r="J583"/>
  <c r="L583"/>
  <c r="B584"/>
  <c r="J584"/>
  <c r="L584"/>
  <c r="B585"/>
  <c r="J585"/>
  <c r="L585"/>
  <c r="B586"/>
  <c r="J586"/>
  <c r="L586"/>
  <c r="B587"/>
  <c r="J587"/>
  <c r="L587"/>
  <c r="B588"/>
  <c r="J588"/>
  <c r="L588"/>
  <c r="B589"/>
  <c r="J589"/>
  <c r="L589"/>
  <c r="B590"/>
  <c r="J590"/>
  <c r="L590"/>
  <c r="B591"/>
  <c r="J591"/>
  <c r="L591"/>
  <c r="B592"/>
  <c r="J592"/>
  <c r="L592"/>
  <c r="B593"/>
  <c r="J593"/>
  <c r="L593"/>
  <c r="B594"/>
  <c r="J594"/>
  <c r="L594"/>
  <c r="B595"/>
  <c r="J595"/>
  <c r="L595"/>
  <c r="B596"/>
  <c r="J596"/>
  <c r="L596"/>
  <c r="B597"/>
  <c r="J597"/>
  <c r="L597"/>
  <c r="B598"/>
  <c r="J598"/>
  <c r="L598"/>
  <c r="B599"/>
  <c r="J599"/>
  <c r="L599"/>
  <c r="B600"/>
  <c r="J600"/>
  <c r="L600"/>
  <c r="B601"/>
  <c r="J601"/>
  <c r="L601"/>
  <c r="B602"/>
  <c r="J602"/>
  <c r="L602"/>
  <c r="B603"/>
  <c r="J603"/>
  <c r="L603"/>
  <c r="B604"/>
  <c r="J604"/>
  <c r="L604"/>
  <c r="B605"/>
  <c r="J605"/>
  <c r="L605"/>
  <c r="B606"/>
  <c r="J606"/>
  <c r="L606"/>
  <c r="B607"/>
  <c r="J607"/>
  <c r="L607"/>
  <c r="B608"/>
  <c r="J608"/>
  <c r="L608"/>
  <c r="B609"/>
  <c r="J609"/>
  <c r="L609"/>
  <c r="B610"/>
  <c r="J610"/>
  <c r="L610"/>
  <c r="B611"/>
  <c r="J611"/>
  <c r="L611"/>
  <c r="B612"/>
  <c r="J612"/>
  <c r="L612"/>
  <c r="B613"/>
  <c r="J613"/>
  <c r="L613"/>
  <c r="B614"/>
  <c r="J614"/>
  <c r="L614"/>
  <c r="B615"/>
  <c r="J615"/>
  <c r="L615"/>
  <c r="B616"/>
  <c r="J616"/>
  <c r="L616"/>
  <c r="B617"/>
  <c r="J617"/>
  <c r="L617"/>
  <c r="B618"/>
  <c r="J618"/>
  <c r="L618"/>
  <c r="B619"/>
  <c r="J619"/>
  <c r="L619"/>
  <c r="B620"/>
  <c r="J620"/>
  <c r="L620"/>
  <c r="B621"/>
  <c r="J621"/>
  <c r="L621"/>
  <c r="B622"/>
  <c r="J622"/>
  <c r="L622"/>
  <c r="B623"/>
  <c r="J623"/>
  <c r="L623"/>
  <c r="B624"/>
  <c r="J624"/>
  <c r="L624"/>
  <c r="B625"/>
  <c r="J625"/>
  <c r="L625"/>
  <c r="B626"/>
  <c r="J626"/>
  <c r="L626"/>
  <c r="B627"/>
  <c r="J627"/>
  <c r="L627"/>
  <c r="B628"/>
  <c r="J628"/>
  <c r="L628"/>
  <c r="B629"/>
  <c r="J629"/>
  <c r="L629"/>
  <c r="B630"/>
  <c r="J630"/>
  <c r="L630"/>
  <c r="B631"/>
  <c r="J631"/>
  <c r="L631"/>
  <c r="B632"/>
  <c r="J632"/>
  <c r="L632"/>
  <c r="B633"/>
  <c r="J633"/>
  <c r="L633"/>
  <c r="B634"/>
  <c r="J634"/>
  <c r="L634"/>
  <c r="B635"/>
  <c r="J635"/>
  <c r="L635"/>
  <c r="B636"/>
  <c r="J636"/>
  <c r="L636"/>
  <c r="B637"/>
  <c r="J637"/>
  <c r="L637"/>
  <c r="B638"/>
  <c r="J638"/>
  <c r="L638"/>
  <c r="B639"/>
  <c r="J639"/>
  <c r="L639"/>
  <c r="B640"/>
  <c r="J640"/>
  <c r="L640"/>
  <c r="B641"/>
  <c r="J641"/>
  <c r="L641"/>
  <c r="B642"/>
  <c r="J642"/>
  <c r="L642"/>
  <c r="B643"/>
  <c r="J643"/>
  <c r="L643"/>
  <c r="B644"/>
  <c r="J644"/>
  <c r="L644"/>
  <c r="B645"/>
  <c r="J645"/>
  <c r="L645"/>
  <c r="B646"/>
  <c r="J646"/>
  <c r="L646"/>
  <c r="B647"/>
  <c r="J647"/>
  <c r="L647"/>
  <c r="B648"/>
  <c r="J648"/>
  <c r="L648"/>
  <c r="B649"/>
  <c r="J649"/>
  <c r="L649"/>
  <c r="B650"/>
  <c r="J650"/>
  <c r="L650"/>
  <c r="B651"/>
  <c r="J651"/>
  <c r="L651"/>
  <c r="B652"/>
  <c r="J652"/>
  <c r="L652"/>
  <c r="B653"/>
  <c r="J653"/>
  <c r="L653"/>
  <c r="B654"/>
  <c r="J654"/>
  <c r="L654"/>
  <c r="B655"/>
  <c r="J655"/>
  <c r="L655"/>
  <c r="B656"/>
  <c r="J656"/>
  <c r="L656"/>
  <c r="B657"/>
  <c r="J657"/>
  <c r="L657"/>
  <c r="B658"/>
  <c r="J658"/>
  <c r="L658"/>
  <c r="B659"/>
  <c r="J659"/>
  <c r="L659"/>
  <c r="B660"/>
  <c r="J660"/>
  <c r="L660"/>
  <c r="B661"/>
  <c r="J661"/>
  <c r="L661"/>
  <c r="B662"/>
  <c r="J662"/>
  <c r="L662"/>
  <c r="B663"/>
  <c r="J663"/>
  <c r="L663"/>
  <c r="B664"/>
  <c r="J664"/>
  <c r="L664"/>
  <c r="B665"/>
  <c r="J665"/>
  <c r="L665"/>
  <c r="B666"/>
  <c r="J666"/>
  <c r="L666"/>
  <c r="B667"/>
  <c r="J667"/>
  <c r="L667"/>
  <c r="B668"/>
  <c r="J668"/>
  <c r="L668"/>
  <c r="B669"/>
  <c r="J669"/>
  <c r="L669"/>
  <c r="B670"/>
  <c r="J670"/>
  <c r="L670"/>
  <c r="B671"/>
  <c r="J671"/>
  <c r="L671"/>
  <c r="B672"/>
  <c r="J672"/>
  <c r="L672"/>
  <c r="B673"/>
  <c r="J673"/>
  <c r="L673"/>
  <c r="B674"/>
  <c r="J674"/>
  <c r="L674"/>
  <c r="B675"/>
  <c r="J675"/>
  <c r="L675"/>
  <c r="B676"/>
  <c r="J676"/>
  <c r="L676"/>
  <c r="B677"/>
  <c r="J677"/>
  <c r="L677"/>
  <c r="B678"/>
  <c r="J678"/>
  <c r="L678"/>
  <c r="B679"/>
  <c r="J679"/>
  <c r="L679"/>
  <c r="B680"/>
  <c r="J680"/>
  <c r="L680"/>
  <c r="B681"/>
  <c r="J681"/>
  <c r="L681"/>
  <c r="B682"/>
  <c r="J682"/>
  <c r="L682"/>
  <c r="B683"/>
  <c r="J683"/>
  <c r="L683"/>
  <c r="B684"/>
  <c r="J684"/>
  <c r="L684"/>
  <c r="B685"/>
  <c r="J685"/>
  <c r="L685"/>
  <c r="B686"/>
  <c r="J686"/>
  <c r="L686"/>
  <c r="B687"/>
  <c r="J687"/>
  <c r="L687"/>
  <c r="B688"/>
  <c r="J688"/>
  <c r="L688"/>
  <c r="B689"/>
  <c r="J689"/>
  <c r="L689"/>
  <c r="B690"/>
  <c r="J690"/>
  <c r="L690"/>
  <c r="B691"/>
  <c r="J691"/>
  <c r="L691"/>
  <c r="B692"/>
  <c r="J692"/>
  <c r="L692"/>
  <c r="B693"/>
  <c r="J693"/>
  <c r="L693"/>
  <c r="B694"/>
  <c r="J694"/>
  <c r="L694"/>
  <c r="B695"/>
  <c r="J695"/>
  <c r="L695"/>
  <c r="B696"/>
  <c r="J696"/>
  <c r="L696"/>
  <c r="B697"/>
  <c r="J697"/>
  <c r="L697"/>
  <c r="B698"/>
  <c r="J698"/>
  <c r="L698"/>
  <c r="B699"/>
  <c r="J699"/>
  <c r="L699"/>
  <c r="B700"/>
  <c r="J700"/>
  <c r="L700"/>
  <c r="B701"/>
  <c r="J701"/>
  <c r="L701"/>
  <c r="B702"/>
  <c r="J702"/>
  <c r="L702"/>
  <c r="B703"/>
  <c r="J703"/>
  <c r="L703"/>
  <c r="B704"/>
  <c r="J704"/>
  <c r="L704"/>
  <c r="B705"/>
  <c r="J705"/>
  <c r="L705"/>
  <c r="B706"/>
  <c r="J706"/>
  <c r="L706"/>
  <c r="B707"/>
  <c r="J707"/>
  <c r="L707"/>
  <c r="B708"/>
  <c r="J708"/>
  <c r="L708"/>
  <c r="B709"/>
  <c r="J709"/>
  <c r="L709"/>
  <c r="B710"/>
  <c r="J710"/>
  <c r="L710"/>
  <c r="B711"/>
  <c r="J711"/>
  <c r="L711"/>
  <c r="B712"/>
  <c r="J712"/>
  <c r="L712"/>
  <c r="B713"/>
  <c r="J713"/>
  <c r="L713"/>
  <c r="B714"/>
  <c r="J714"/>
  <c r="L714"/>
  <c r="B715"/>
  <c r="J715"/>
  <c r="L715"/>
  <c r="B716"/>
  <c r="J716"/>
  <c r="L716"/>
  <c r="B717"/>
  <c r="J717"/>
  <c r="L717"/>
  <c r="B718"/>
  <c r="J718"/>
  <c r="L718"/>
  <c r="B719"/>
  <c r="J719"/>
  <c r="L719"/>
  <c r="B720"/>
  <c r="J720"/>
  <c r="L720"/>
  <c r="B721"/>
  <c r="J721"/>
  <c r="L721"/>
  <c r="B722"/>
  <c r="J722"/>
  <c r="L722"/>
  <c r="B723"/>
  <c r="J723"/>
  <c r="L723"/>
  <c r="B724"/>
  <c r="J724"/>
  <c r="L724"/>
  <c r="B725"/>
  <c r="J725"/>
  <c r="L725"/>
  <c r="B726"/>
  <c r="J726"/>
  <c r="L726"/>
  <c r="B727"/>
  <c r="J727"/>
  <c r="L727"/>
  <c r="B728"/>
  <c r="J728"/>
  <c r="L728"/>
  <c r="B729"/>
  <c r="J729"/>
  <c r="L729"/>
  <c r="B730"/>
  <c r="J730"/>
  <c r="L730"/>
  <c r="B731"/>
  <c r="J731"/>
  <c r="L731"/>
  <c r="B732"/>
  <c r="J732"/>
  <c r="L732"/>
  <c r="B733"/>
  <c r="J733"/>
  <c r="L733"/>
  <c r="B734"/>
  <c r="J734"/>
  <c r="L734"/>
  <c r="B735"/>
  <c r="J735"/>
  <c r="L735"/>
  <c r="B736"/>
  <c r="J736"/>
  <c r="L736"/>
  <c r="B737"/>
  <c r="J737"/>
  <c r="L737"/>
  <c r="B738"/>
  <c r="J738"/>
  <c r="L738"/>
  <c r="B739"/>
  <c r="J739"/>
  <c r="L739"/>
  <c r="B740"/>
  <c r="J740"/>
  <c r="L740"/>
  <c r="B741"/>
  <c r="J741"/>
  <c r="L741"/>
  <c r="B742"/>
  <c r="J742"/>
  <c r="L742"/>
  <c r="B743"/>
  <c r="J743"/>
  <c r="L743"/>
  <c r="B744"/>
  <c r="J744"/>
  <c r="L744"/>
  <c r="B745"/>
  <c r="J745"/>
  <c r="L745"/>
  <c r="B746"/>
  <c r="J746"/>
  <c r="L746"/>
  <c r="B747"/>
  <c r="J747"/>
  <c r="L747"/>
  <c r="B748"/>
  <c r="J748"/>
  <c r="L748"/>
  <c r="B749"/>
  <c r="J749"/>
  <c r="L749"/>
  <c r="B750"/>
  <c r="J750"/>
  <c r="L750"/>
  <c r="B751"/>
  <c r="J751"/>
  <c r="L751"/>
  <c r="B752"/>
  <c r="J752"/>
  <c r="L752"/>
  <c r="B753"/>
  <c r="J753"/>
  <c r="L753"/>
  <c r="B754"/>
  <c r="J754"/>
  <c r="L754"/>
  <c r="B755"/>
  <c r="J755"/>
  <c r="L755"/>
  <c r="B756"/>
  <c r="J756"/>
  <c r="L756"/>
  <c r="B757"/>
  <c r="J757"/>
  <c r="L757"/>
  <c r="B758"/>
  <c r="J758"/>
  <c r="L758"/>
  <c r="B759"/>
  <c r="J759"/>
  <c r="L759"/>
  <c r="B760"/>
  <c r="J760"/>
  <c r="L760"/>
  <c r="B761"/>
  <c r="J761"/>
  <c r="L761"/>
  <c r="B762"/>
  <c r="J762"/>
  <c r="L762"/>
  <c r="B763"/>
  <c r="J763"/>
  <c r="L763"/>
  <c r="B764"/>
  <c r="J764"/>
  <c r="L764"/>
  <c r="B765"/>
  <c r="J765"/>
  <c r="L765"/>
  <c r="B766"/>
  <c r="J766"/>
  <c r="L766"/>
  <c r="B767"/>
  <c r="J767"/>
  <c r="L767"/>
  <c r="B768"/>
  <c r="J768"/>
  <c r="L768"/>
  <c r="B769"/>
  <c r="J769"/>
  <c r="L769"/>
  <c r="B770"/>
  <c r="J770"/>
  <c r="L770"/>
  <c r="B771"/>
  <c r="J771"/>
  <c r="L771"/>
  <c r="B772"/>
  <c r="J772"/>
  <c r="L772"/>
  <c r="B773"/>
  <c r="J773"/>
  <c r="L773"/>
  <c r="B774"/>
  <c r="J774"/>
  <c r="L774"/>
  <c r="B775"/>
  <c r="J775"/>
  <c r="L775"/>
  <c r="B776"/>
  <c r="J776"/>
  <c r="L776"/>
  <c r="B777"/>
  <c r="J777"/>
  <c r="L777"/>
  <c r="B778"/>
  <c r="J778"/>
  <c r="L778"/>
  <c r="B779"/>
  <c r="J779"/>
  <c r="L779"/>
  <c r="B780"/>
  <c r="J780"/>
  <c r="L780"/>
  <c r="B781"/>
  <c r="J781"/>
  <c r="L781"/>
  <c r="B782"/>
  <c r="J782"/>
  <c r="L782"/>
  <c r="B783"/>
  <c r="J783"/>
  <c r="L783"/>
  <c r="B784"/>
  <c r="J784"/>
  <c r="L784"/>
  <c r="B785"/>
  <c r="J785"/>
  <c r="L785"/>
  <c r="B786"/>
  <c r="J786"/>
  <c r="L786"/>
  <c r="B787"/>
  <c r="J787"/>
  <c r="L787"/>
  <c r="B788"/>
  <c r="J788"/>
  <c r="L788"/>
  <c r="B789"/>
  <c r="J789"/>
  <c r="L789"/>
  <c r="B790"/>
  <c r="J790"/>
  <c r="L790"/>
  <c r="B791"/>
  <c r="J791"/>
  <c r="L791"/>
  <c r="B792"/>
  <c r="J792"/>
  <c r="L792"/>
  <c r="B793"/>
  <c r="J793"/>
  <c r="L793"/>
  <c r="B794"/>
  <c r="J794"/>
  <c r="L794"/>
  <c r="B795"/>
  <c r="J795"/>
  <c r="L795"/>
  <c r="B796"/>
  <c r="J796"/>
  <c r="L796"/>
  <c r="B797"/>
  <c r="J797"/>
  <c r="L797"/>
  <c r="B798"/>
  <c r="J798"/>
  <c r="L798"/>
  <c r="B799"/>
  <c r="J799"/>
  <c r="L799"/>
  <c r="B800"/>
  <c r="J800"/>
  <c r="L800"/>
  <c r="B801"/>
  <c r="J801"/>
  <c r="L801"/>
  <c r="B802"/>
  <c r="J802"/>
  <c r="L802"/>
  <c r="B803"/>
  <c r="J803"/>
  <c r="L803"/>
  <c r="B804"/>
  <c r="J804"/>
  <c r="L804"/>
  <c r="B805"/>
  <c r="J805"/>
  <c r="L805"/>
  <c r="B806"/>
  <c r="J806"/>
  <c r="L806"/>
  <c r="B807"/>
  <c r="J807"/>
  <c r="L807"/>
  <c r="B808"/>
  <c r="J808"/>
  <c r="L808"/>
  <c r="B809"/>
  <c r="J809"/>
  <c r="L809"/>
  <c r="B810"/>
  <c r="J810"/>
  <c r="L810"/>
  <c r="B811"/>
  <c r="J811"/>
  <c r="L811"/>
  <c r="B812"/>
  <c r="J812"/>
  <c r="L812"/>
  <c r="B813"/>
  <c r="J813"/>
  <c r="L813"/>
  <c r="B814"/>
  <c r="J814"/>
  <c r="L814"/>
  <c r="B815"/>
  <c r="J815"/>
  <c r="L815"/>
  <c r="B816"/>
  <c r="J816"/>
  <c r="L816"/>
  <c r="B817"/>
  <c r="J817"/>
  <c r="L817"/>
  <c r="B818"/>
  <c r="J818"/>
  <c r="L818"/>
  <c r="B819"/>
  <c r="J819"/>
  <c r="L819"/>
  <c r="B820"/>
  <c r="J820"/>
  <c r="L820"/>
  <c r="B821"/>
  <c r="J821"/>
  <c r="L821"/>
  <c r="B822"/>
  <c r="J822"/>
  <c r="L822"/>
  <c r="B823"/>
  <c r="J823"/>
  <c r="L823"/>
  <c r="B824"/>
  <c r="J824"/>
  <c r="L824"/>
  <c r="B825"/>
  <c r="J825"/>
  <c r="L825"/>
  <c r="B826"/>
  <c r="J826"/>
  <c r="L826"/>
  <c r="B827"/>
  <c r="J827"/>
  <c r="L827"/>
  <c r="B828"/>
  <c r="J828"/>
  <c r="L828"/>
  <c r="B829"/>
  <c r="J829"/>
  <c r="L829"/>
  <c r="B830"/>
  <c r="J830"/>
  <c r="L830"/>
  <c r="B831"/>
  <c r="J831"/>
  <c r="L831"/>
  <c r="B832"/>
  <c r="J832"/>
  <c r="L832"/>
  <c r="B833"/>
  <c r="J833"/>
  <c r="L833"/>
  <c r="B834"/>
  <c r="J834"/>
  <c r="L834"/>
  <c r="B835"/>
  <c r="J835"/>
  <c r="L835"/>
  <c r="B836"/>
  <c r="J836"/>
  <c r="L836"/>
  <c r="B837"/>
  <c r="J837"/>
  <c r="L837"/>
  <c r="B838"/>
  <c r="J838"/>
  <c r="L838"/>
  <c r="B839"/>
  <c r="J839"/>
  <c r="L839"/>
  <c r="B840"/>
  <c r="J840"/>
  <c r="L840"/>
  <c r="B841"/>
  <c r="J841"/>
  <c r="L841"/>
  <c r="B842"/>
  <c r="J842"/>
  <c r="L842"/>
  <c r="B843"/>
  <c r="J843"/>
  <c r="L843"/>
  <c r="B844"/>
  <c r="J844"/>
  <c r="L844"/>
  <c r="B845"/>
  <c r="J845"/>
  <c r="L845"/>
  <c r="B846"/>
  <c r="J846"/>
  <c r="L846"/>
  <c r="B847"/>
  <c r="J847"/>
  <c r="L847"/>
  <c r="B848"/>
  <c r="J848"/>
  <c r="L848"/>
  <c r="B849"/>
  <c r="J849"/>
  <c r="L849"/>
  <c r="B850"/>
  <c r="J850"/>
  <c r="L850"/>
  <c r="B851"/>
  <c r="J851"/>
  <c r="L851"/>
  <c r="B852"/>
  <c r="J852"/>
  <c r="L852"/>
  <c r="B853"/>
  <c r="J853"/>
  <c r="L853"/>
  <c r="B854"/>
  <c r="J854"/>
  <c r="L854"/>
  <c r="B855"/>
  <c r="J855"/>
  <c r="L855"/>
  <c r="B856"/>
  <c r="J856"/>
  <c r="L856"/>
  <c r="B857"/>
  <c r="J857"/>
  <c r="L857"/>
  <c r="B858"/>
  <c r="J858"/>
  <c r="L858"/>
  <c r="B859"/>
  <c r="J859"/>
  <c r="L859"/>
  <c r="B860"/>
  <c r="J860"/>
  <c r="L860"/>
  <c r="B861"/>
  <c r="J861"/>
  <c r="L861"/>
  <c r="B862"/>
  <c r="J862"/>
  <c r="L862"/>
  <c r="B863"/>
  <c r="J863"/>
  <c r="L863"/>
  <c r="B864"/>
  <c r="J864"/>
  <c r="L864"/>
  <c r="B865"/>
  <c r="J865"/>
  <c r="L865"/>
  <c r="B866"/>
  <c r="J866"/>
  <c r="L866"/>
  <c r="B867"/>
  <c r="J867"/>
  <c r="L867"/>
  <c r="B868"/>
  <c r="J868"/>
  <c r="L868"/>
  <c r="B869"/>
  <c r="J869"/>
  <c r="L869"/>
  <c r="B870"/>
  <c r="J870"/>
  <c r="L870"/>
  <c r="B871"/>
  <c r="J871"/>
  <c r="L871"/>
  <c r="B872"/>
  <c r="J872"/>
  <c r="L872"/>
  <c r="B873"/>
  <c r="J873"/>
  <c r="L873"/>
  <c r="B874"/>
  <c r="J874"/>
  <c r="L874"/>
  <c r="B875"/>
  <c r="J875"/>
  <c r="L875"/>
  <c r="B876"/>
  <c r="J876"/>
  <c r="L876"/>
  <c r="B877"/>
  <c r="J877"/>
  <c r="L877"/>
  <c r="B878"/>
  <c r="J878"/>
  <c r="L878"/>
  <c r="B879"/>
  <c r="J879"/>
  <c r="L879"/>
  <c r="B880"/>
  <c r="J880"/>
  <c r="L880"/>
  <c r="B881"/>
  <c r="J881"/>
  <c r="L881"/>
  <c r="B882"/>
  <c r="J882"/>
  <c r="L882"/>
  <c r="B883"/>
  <c r="J883"/>
  <c r="L883"/>
  <c r="B884"/>
  <c r="J884"/>
  <c r="L884"/>
  <c r="B885"/>
  <c r="J885"/>
  <c r="L885"/>
  <c r="B886"/>
  <c r="J886"/>
  <c r="L886"/>
  <c r="B887"/>
  <c r="J887"/>
  <c r="L887"/>
  <c r="B888"/>
  <c r="J888"/>
  <c r="L888"/>
  <c r="B889"/>
  <c r="J889"/>
  <c r="L889"/>
  <c r="B890"/>
  <c r="J890"/>
  <c r="L890"/>
  <c r="B891"/>
  <c r="J891"/>
  <c r="L891"/>
  <c r="B892"/>
  <c r="J892"/>
  <c r="L892"/>
  <c r="B893"/>
  <c r="J893"/>
  <c r="L893"/>
  <c r="B894"/>
  <c r="J894"/>
  <c r="L894"/>
  <c r="B895"/>
  <c r="J895"/>
  <c r="L895"/>
  <c r="B896"/>
  <c r="J896"/>
  <c r="L896"/>
  <c r="B897"/>
  <c r="J897"/>
  <c r="L897"/>
  <c r="B898"/>
  <c r="J898"/>
  <c r="L898"/>
  <c r="B899"/>
  <c r="J899"/>
  <c r="L899"/>
  <c r="B900"/>
  <c r="J900"/>
  <c r="L900"/>
  <c r="B901"/>
  <c r="J901"/>
  <c r="L901"/>
  <c r="B902"/>
  <c r="J902"/>
  <c r="L902"/>
  <c r="B903"/>
  <c r="J903"/>
  <c r="L903"/>
  <c r="B904"/>
  <c r="J904"/>
  <c r="L904"/>
  <c r="B905"/>
  <c r="J905"/>
  <c r="L905"/>
  <c r="B906"/>
  <c r="J906"/>
  <c r="L906"/>
  <c r="B907"/>
  <c r="J907"/>
  <c r="L907"/>
  <c r="B908"/>
  <c r="J908"/>
  <c r="L908"/>
  <c r="B909"/>
  <c r="J909"/>
  <c r="L909"/>
  <c r="B910"/>
  <c r="J910"/>
  <c r="L910"/>
  <c r="B911"/>
  <c r="J911"/>
  <c r="L911"/>
  <c r="B912"/>
  <c r="J912"/>
  <c r="L912"/>
  <c r="B913"/>
  <c r="J913"/>
  <c r="L913"/>
  <c r="B914"/>
  <c r="J914"/>
  <c r="L914"/>
  <c r="B915"/>
  <c r="J915"/>
  <c r="L915"/>
  <c r="B916"/>
  <c r="J916"/>
  <c r="L916"/>
  <c r="B917"/>
  <c r="J917"/>
  <c r="L917"/>
  <c r="B918"/>
  <c r="J918"/>
  <c r="L918"/>
  <c r="B919"/>
  <c r="J919"/>
  <c r="L919"/>
  <c r="B920"/>
  <c r="J920"/>
  <c r="L920"/>
  <c r="B921"/>
  <c r="J921"/>
  <c r="L921"/>
  <c r="B922"/>
  <c r="J922"/>
  <c r="L922"/>
  <c r="B923"/>
  <c r="J923"/>
  <c r="L923"/>
  <c r="B924"/>
  <c r="J924"/>
  <c r="L924"/>
  <c r="B925"/>
  <c r="J925"/>
  <c r="L925"/>
  <c r="B926"/>
  <c r="J926"/>
  <c r="L926"/>
  <c r="B927"/>
  <c r="J927"/>
  <c r="L927"/>
  <c r="B928"/>
  <c r="J928"/>
  <c r="L928"/>
  <c r="B929"/>
  <c r="J929"/>
  <c r="L929"/>
  <c r="B930"/>
  <c r="J930"/>
  <c r="L930"/>
  <c r="B931"/>
  <c r="J931"/>
  <c r="L931"/>
  <c r="B932"/>
  <c r="J932"/>
  <c r="L932"/>
  <c r="B933"/>
  <c r="J933"/>
  <c r="L933"/>
  <c r="B934"/>
  <c r="J934"/>
  <c r="L934"/>
  <c r="B935"/>
  <c r="J935"/>
  <c r="L935"/>
  <c r="B936"/>
  <c r="J936"/>
  <c r="L936"/>
  <c r="B937"/>
  <c r="J937"/>
  <c r="L937"/>
  <c r="B938"/>
  <c r="J938"/>
  <c r="L938"/>
  <c r="B939"/>
  <c r="J939"/>
  <c r="L939"/>
  <c r="B940"/>
  <c r="J940"/>
  <c r="L940"/>
  <c r="B941"/>
  <c r="J941"/>
  <c r="L941"/>
  <c r="B942"/>
  <c r="J942"/>
  <c r="L942"/>
  <c r="B943"/>
  <c r="J943"/>
  <c r="L943"/>
  <c r="B944"/>
  <c r="J944"/>
  <c r="L944"/>
  <c r="B945"/>
  <c r="J945"/>
  <c r="L945"/>
  <c r="B946"/>
  <c r="J946"/>
  <c r="L946"/>
  <c r="B947"/>
  <c r="J947"/>
  <c r="L947"/>
  <c r="B948"/>
  <c r="J948"/>
  <c r="L948"/>
  <c r="B949"/>
  <c r="J949"/>
  <c r="L949"/>
  <c r="B950"/>
  <c r="J950"/>
  <c r="L950"/>
  <c r="B951"/>
  <c r="J951"/>
  <c r="L951"/>
  <c r="B952"/>
  <c r="J952"/>
  <c r="L952"/>
  <c r="B953"/>
  <c r="J953"/>
  <c r="L953"/>
  <c r="B954"/>
  <c r="J954"/>
  <c r="L954"/>
  <c r="B955"/>
  <c r="J955"/>
  <c r="L955"/>
  <c r="B956"/>
  <c r="J956"/>
  <c r="L956"/>
  <c r="B957"/>
  <c r="J957"/>
  <c r="L957"/>
  <c r="B958"/>
  <c r="J958"/>
  <c r="L958"/>
  <c r="B959"/>
  <c r="J959"/>
  <c r="L959"/>
  <c r="B960"/>
  <c r="J960"/>
  <c r="L960"/>
  <c r="B961"/>
  <c r="J961"/>
  <c r="L961"/>
  <c r="B962"/>
  <c r="J962"/>
  <c r="L962"/>
  <c r="B963"/>
  <c r="J963"/>
  <c r="L963"/>
  <c r="B964"/>
  <c r="J964"/>
  <c r="L964"/>
  <c r="B965"/>
  <c r="J965"/>
  <c r="L965"/>
  <c r="B966"/>
  <c r="J966"/>
  <c r="L966"/>
  <c r="B967"/>
  <c r="J967"/>
  <c r="L967"/>
  <c r="B968"/>
  <c r="J968"/>
  <c r="L968"/>
  <c r="B969"/>
  <c r="J969"/>
  <c r="L969"/>
  <c r="B970"/>
  <c r="J970"/>
  <c r="L970"/>
  <c r="B971"/>
  <c r="J971"/>
  <c r="L971"/>
  <c r="B972"/>
  <c r="J972"/>
  <c r="L972"/>
  <c r="B973"/>
  <c r="J973"/>
  <c r="L973"/>
  <c r="B974"/>
  <c r="J974"/>
  <c r="L974"/>
  <c r="B975"/>
  <c r="J975"/>
  <c r="L975"/>
  <c r="B976"/>
  <c r="J976"/>
  <c r="L976"/>
  <c r="B977"/>
  <c r="J977"/>
  <c r="L977"/>
  <c r="B978"/>
  <c r="J978"/>
  <c r="L978"/>
  <c r="B979"/>
  <c r="J979"/>
  <c r="L979"/>
  <c r="B980"/>
  <c r="J980"/>
  <c r="L980"/>
  <c r="B981"/>
  <c r="J981"/>
  <c r="L981"/>
  <c r="B982"/>
  <c r="J982"/>
  <c r="L982"/>
  <c r="B983"/>
  <c r="J983"/>
  <c r="L983"/>
  <c r="B984"/>
  <c r="J984"/>
  <c r="L984"/>
  <c r="B985"/>
  <c r="J985"/>
  <c r="L985"/>
  <c r="B986"/>
  <c r="J986"/>
  <c r="L986"/>
  <c r="B987"/>
  <c r="J987"/>
  <c r="L987"/>
  <c r="B988"/>
  <c r="J988"/>
  <c r="L988"/>
  <c r="B989"/>
  <c r="J989"/>
  <c r="L989"/>
  <c r="B990"/>
  <c r="J990"/>
  <c r="L990"/>
  <c r="B991"/>
  <c r="J991"/>
  <c r="L991"/>
  <c r="B992"/>
  <c r="J992"/>
  <c r="L992"/>
  <c r="B993"/>
  <c r="J993"/>
  <c r="L993"/>
  <c r="B994"/>
  <c r="J994"/>
  <c r="L994"/>
  <c r="B995"/>
  <c r="J995"/>
  <c r="L995"/>
  <c r="B996"/>
  <c r="J996"/>
  <c r="L996"/>
  <c r="B997"/>
  <c r="J997"/>
  <c r="L997"/>
  <c r="B998"/>
  <c r="J998"/>
  <c r="L998"/>
  <c r="B999"/>
  <c r="J999"/>
  <c r="L999"/>
  <c r="B1000"/>
  <c r="J1000"/>
  <c r="L1000"/>
  <c r="B1001"/>
  <c r="J1001"/>
  <c r="L1001"/>
  <c r="B1002"/>
  <c r="J1002"/>
  <c r="L1002"/>
  <c r="B1003"/>
  <c r="J1003"/>
  <c r="L1003"/>
  <c r="B1004"/>
  <c r="J1004"/>
  <c r="L1004"/>
  <c r="B1005"/>
  <c r="J1005"/>
  <c r="L1005"/>
  <c r="B1006"/>
  <c r="J1006"/>
  <c r="L1006"/>
  <c r="B1007"/>
  <c r="J1007"/>
  <c r="L1007"/>
  <c r="B1008"/>
  <c r="J1008"/>
  <c r="L1008"/>
  <c r="B1009"/>
  <c r="J1009"/>
  <c r="L1009"/>
  <c r="B1010"/>
  <c r="J1010"/>
  <c r="L1010"/>
  <c r="B1011"/>
  <c r="J1011"/>
  <c r="L1011"/>
  <c r="B1012"/>
  <c r="J1012"/>
  <c r="L1012"/>
  <c r="B1013"/>
  <c r="J1013"/>
  <c r="L1013"/>
  <c r="B1014"/>
  <c r="J1014"/>
  <c r="L1014"/>
  <c r="B1015"/>
  <c r="J1015"/>
  <c r="L1015"/>
  <c r="B1016"/>
  <c r="J1016"/>
  <c r="L1016"/>
  <c r="B1017"/>
  <c r="J1017"/>
  <c r="L1017"/>
  <c r="B1018"/>
  <c r="J1018"/>
  <c r="L1018"/>
  <c r="B1019"/>
  <c r="J1019"/>
  <c r="L1019"/>
  <c r="B1020"/>
  <c r="J1020"/>
  <c r="L1020"/>
  <c r="B1021"/>
  <c r="J1021"/>
  <c r="L1021"/>
  <c r="B1022"/>
  <c r="J1022"/>
  <c r="L1022"/>
  <c r="B1023"/>
  <c r="J1023"/>
  <c r="L1023"/>
  <c r="B1024"/>
  <c r="J1024"/>
  <c r="L1024"/>
  <c r="B1025"/>
  <c r="J1025"/>
  <c r="L1025"/>
  <c r="B1026"/>
  <c r="J1026"/>
  <c r="L1026"/>
  <c r="B1027"/>
  <c r="J1027"/>
  <c r="L1027"/>
  <c r="B1028"/>
  <c r="J1028"/>
  <c r="L1028"/>
  <c r="B1029"/>
  <c r="J1029"/>
  <c r="L1029"/>
  <c r="B1030"/>
  <c r="J1030"/>
  <c r="L1030"/>
  <c r="B1031"/>
  <c r="J1031"/>
  <c r="L1031"/>
  <c r="B1032"/>
  <c r="J1032"/>
  <c r="L1032"/>
  <c r="B1033"/>
  <c r="J1033"/>
  <c r="L1033"/>
  <c r="B1034"/>
  <c r="J1034"/>
  <c r="L1034"/>
  <c r="B1035"/>
  <c r="J1035"/>
  <c r="L1035"/>
  <c r="B1036"/>
  <c r="J1036"/>
  <c r="L1036"/>
  <c r="B1037"/>
  <c r="J1037"/>
  <c r="L1037"/>
  <c r="B1038"/>
  <c r="J1038"/>
  <c r="L1038"/>
  <c r="B1039"/>
  <c r="J1039"/>
  <c r="L1039"/>
  <c r="B1040"/>
  <c r="J1040"/>
  <c r="L1040"/>
  <c r="B1041"/>
  <c r="J1041"/>
  <c r="L1041"/>
  <c r="B1042"/>
  <c r="J1042"/>
  <c r="L1042"/>
  <c r="B1043"/>
  <c r="J1043"/>
  <c r="L1043"/>
  <c r="B1044"/>
  <c r="J1044"/>
  <c r="L1044"/>
  <c r="B1045"/>
  <c r="J1045"/>
  <c r="L1045"/>
  <c r="B1046"/>
  <c r="J1046"/>
  <c r="L1046"/>
  <c r="B1047"/>
  <c r="J1047"/>
  <c r="L1047"/>
  <c r="B1048"/>
  <c r="J1048"/>
  <c r="L1048"/>
  <c r="B1049"/>
  <c r="J1049"/>
  <c r="L1049"/>
  <c r="B1050"/>
  <c r="J1050"/>
  <c r="L1050"/>
  <c r="B1051"/>
  <c r="J1051"/>
  <c r="L1051"/>
  <c r="B1052"/>
  <c r="J1052"/>
  <c r="L1052"/>
  <c r="B1053"/>
  <c r="J1053"/>
  <c r="L1053"/>
  <c r="B1054"/>
  <c r="J1054"/>
  <c r="L1054"/>
  <c r="B1055"/>
  <c r="J1055"/>
  <c r="L1055"/>
  <c r="B1056"/>
  <c r="J1056"/>
  <c r="L1056"/>
  <c r="B1057"/>
  <c r="J1057"/>
  <c r="L1057"/>
  <c r="B1058"/>
  <c r="J1058"/>
  <c r="L1058"/>
  <c r="B1059"/>
  <c r="J1059"/>
  <c r="L1059"/>
  <c r="B1060"/>
  <c r="J1060"/>
  <c r="L1060"/>
  <c r="B1061"/>
  <c r="J1061"/>
  <c r="L1061"/>
  <c r="B1062"/>
  <c r="J1062"/>
  <c r="L1062"/>
  <c r="B1063"/>
  <c r="J1063"/>
  <c r="L1063"/>
  <c r="B1064"/>
  <c r="J1064"/>
  <c r="L1064"/>
  <c r="B1065"/>
  <c r="J1065"/>
  <c r="L1065"/>
  <c r="B1066"/>
  <c r="J1066"/>
  <c r="L1066"/>
  <c r="B1067"/>
  <c r="J1067"/>
  <c r="L1067"/>
  <c r="B1068"/>
  <c r="J1068"/>
  <c r="L1068"/>
  <c r="B1069"/>
  <c r="J1069"/>
  <c r="L1069"/>
  <c r="B1070"/>
  <c r="J1070"/>
  <c r="L1070"/>
  <c r="B1071"/>
  <c r="J1071"/>
  <c r="L1071"/>
  <c r="B1072"/>
  <c r="J1072"/>
  <c r="L1072"/>
  <c r="B1073"/>
  <c r="J1073"/>
  <c r="L1073"/>
  <c r="B1074"/>
  <c r="J1074"/>
  <c r="L1074"/>
  <c r="B1075"/>
  <c r="J1075"/>
  <c r="L1075"/>
  <c r="B1076"/>
  <c r="J1076"/>
  <c r="L1076"/>
  <c r="B1077"/>
  <c r="J1077"/>
  <c r="L1077"/>
  <c r="B1078"/>
  <c r="J1078"/>
  <c r="L1078"/>
  <c r="B1079"/>
  <c r="J1079"/>
  <c r="L1079"/>
  <c r="B1080"/>
  <c r="J1080"/>
  <c r="L1080"/>
  <c r="B1081"/>
  <c r="J1081"/>
  <c r="L1081"/>
  <c r="B1082"/>
  <c r="J1082"/>
  <c r="L1082"/>
  <c r="B1083"/>
  <c r="J1083"/>
  <c r="L1083"/>
  <c r="B1084"/>
  <c r="J1084"/>
  <c r="L1084"/>
  <c r="B1085"/>
  <c r="J1085"/>
  <c r="L1085"/>
  <c r="B1086"/>
  <c r="J1086"/>
  <c r="L1086"/>
  <c r="B1087"/>
  <c r="J1087"/>
  <c r="L1087"/>
  <c r="B1088"/>
  <c r="J1088"/>
  <c r="L1088"/>
  <c r="B1089"/>
  <c r="J1089"/>
  <c r="L1089"/>
  <c r="B1090"/>
  <c r="J1090"/>
  <c r="L1090"/>
  <c r="B1091"/>
  <c r="J1091"/>
  <c r="L1091"/>
  <c r="B1092"/>
  <c r="J1092"/>
  <c r="L1092"/>
  <c r="B1093"/>
  <c r="J1093"/>
  <c r="L1093"/>
  <c r="B1094"/>
  <c r="J1094"/>
  <c r="L1094"/>
  <c r="B1095"/>
  <c r="J1095"/>
  <c r="L1095"/>
  <c r="B1096"/>
  <c r="J1096"/>
  <c r="L1096"/>
  <c r="B1097"/>
  <c r="J1097"/>
  <c r="L1097"/>
  <c r="B1098"/>
  <c r="J1098"/>
  <c r="L1098"/>
  <c r="B1099"/>
  <c r="J1099"/>
  <c r="L1099"/>
  <c r="B1100"/>
  <c r="J1100"/>
  <c r="L1100"/>
  <c r="B1101"/>
  <c r="J1101"/>
  <c r="L1101"/>
  <c r="B1102"/>
  <c r="J1102"/>
  <c r="L1102"/>
  <c r="B1103"/>
  <c r="J1103"/>
  <c r="L1103"/>
  <c r="B1104"/>
  <c r="J1104"/>
  <c r="L1104"/>
  <c r="B1105"/>
  <c r="J1105"/>
  <c r="L1105"/>
  <c r="B1106"/>
  <c r="J1106"/>
  <c r="L1106"/>
  <c r="B1107"/>
  <c r="J1107"/>
  <c r="L1107"/>
  <c r="B1108"/>
  <c r="J1108"/>
  <c r="L1108"/>
  <c r="B1109"/>
  <c r="J1109"/>
  <c r="L1109"/>
  <c r="B1110"/>
  <c r="J1110"/>
  <c r="L1110"/>
  <c r="B1111"/>
  <c r="J1111"/>
  <c r="L1111"/>
  <c r="B1112"/>
  <c r="J1112"/>
  <c r="L1112"/>
  <c r="B1113"/>
  <c r="J1113"/>
  <c r="L1113"/>
  <c r="B1114"/>
  <c r="J1114"/>
  <c r="L1114"/>
  <c r="B1115"/>
  <c r="J1115"/>
  <c r="L1115"/>
  <c r="B1116"/>
  <c r="J1116"/>
  <c r="L1116"/>
  <c r="B1117"/>
  <c r="J1117"/>
  <c r="L1117"/>
  <c r="B1118"/>
  <c r="J1118"/>
  <c r="L1118"/>
  <c r="B1119"/>
  <c r="J1119"/>
  <c r="L1119"/>
  <c r="B1120"/>
  <c r="J1120"/>
  <c r="L1120"/>
  <c r="B1121"/>
  <c r="J1121"/>
  <c r="L1121"/>
  <c r="B1122"/>
  <c r="J1122"/>
  <c r="L1122"/>
  <c r="B1123"/>
  <c r="J1123"/>
  <c r="L1123"/>
  <c r="B1124"/>
  <c r="J1124"/>
  <c r="L1124"/>
  <c r="B1125"/>
  <c r="J1125"/>
  <c r="L1125"/>
  <c r="B1126"/>
  <c r="J1126"/>
  <c r="L1126"/>
  <c r="B1127"/>
  <c r="J1127"/>
  <c r="L1127"/>
  <c r="B1128"/>
  <c r="J1128"/>
  <c r="L1128"/>
  <c r="B1129"/>
  <c r="J1129"/>
  <c r="L1129"/>
  <c r="B1130"/>
  <c r="J1130"/>
  <c r="L1130"/>
  <c r="B1131"/>
  <c r="J1131"/>
  <c r="L1131"/>
  <c r="B1132"/>
  <c r="J1132"/>
  <c r="L1132"/>
  <c r="B1133"/>
  <c r="J1133"/>
  <c r="L1133"/>
  <c r="B1134"/>
  <c r="J1134"/>
  <c r="L1134"/>
  <c r="B1135"/>
  <c r="J1135"/>
  <c r="L1135"/>
  <c r="B1136"/>
  <c r="J1136"/>
  <c r="L1136"/>
  <c r="B1137"/>
  <c r="J1137"/>
  <c r="L1137"/>
  <c r="B1138"/>
  <c r="J1138"/>
  <c r="L1138"/>
  <c r="B1139"/>
  <c r="J1139"/>
  <c r="L1139"/>
  <c r="B1140"/>
  <c r="J1140"/>
  <c r="L1140"/>
  <c r="B1141"/>
  <c r="J1141"/>
  <c r="L1141"/>
  <c r="B1142"/>
  <c r="J1142"/>
  <c r="L1142"/>
  <c r="B1143"/>
  <c r="J1143"/>
  <c r="L1143"/>
  <c r="B1144"/>
  <c r="J1144"/>
  <c r="L1144"/>
  <c r="B1145"/>
  <c r="J1145"/>
  <c r="L1145"/>
  <c r="B1146"/>
  <c r="J1146"/>
  <c r="L1146"/>
  <c r="B1147"/>
  <c r="J1147"/>
  <c r="L1147"/>
  <c r="B1148"/>
  <c r="J1148"/>
  <c r="L1148"/>
  <c r="B1149"/>
  <c r="J1149"/>
  <c r="L1149"/>
  <c r="B1150"/>
  <c r="J1150"/>
  <c r="L1150"/>
  <c r="B1151"/>
  <c r="J1151"/>
  <c r="L1151"/>
  <c r="B1152"/>
  <c r="J1152"/>
  <c r="L1152"/>
  <c r="B1153"/>
  <c r="J1153"/>
  <c r="L1153"/>
  <c r="B1154"/>
  <c r="J1154"/>
  <c r="L1154"/>
  <c r="B1155"/>
  <c r="J1155"/>
  <c r="L1155"/>
  <c r="B1156"/>
  <c r="J1156"/>
  <c r="L1156"/>
  <c r="B1157"/>
  <c r="J1157"/>
  <c r="L1157"/>
  <c r="B1158"/>
  <c r="J1158"/>
  <c r="L1158"/>
  <c r="B1159"/>
  <c r="J1159"/>
  <c r="L1159"/>
  <c r="B1160"/>
  <c r="J1160"/>
  <c r="L1160"/>
  <c r="B1161"/>
  <c r="J1161"/>
  <c r="L1161"/>
  <c r="B1162"/>
  <c r="J1162"/>
  <c r="L1162"/>
  <c r="B1163"/>
  <c r="J1163"/>
  <c r="L1163"/>
  <c r="B1164"/>
  <c r="J1164"/>
  <c r="L1164"/>
  <c r="B1165"/>
  <c r="J1165"/>
  <c r="L1165"/>
  <c r="B1166"/>
  <c r="J1166"/>
  <c r="L1166"/>
  <c r="B1167"/>
  <c r="J1167"/>
  <c r="L1167"/>
  <c r="B1168"/>
  <c r="J1168"/>
  <c r="L1168"/>
  <c r="B1169"/>
  <c r="J1169"/>
  <c r="L1169"/>
  <c r="B1170"/>
  <c r="J1170"/>
  <c r="L1170"/>
  <c r="B1171"/>
  <c r="J1171"/>
  <c r="L1171"/>
  <c r="B1172"/>
  <c r="J1172"/>
  <c r="L1172"/>
  <c r="B1173"/>
  <c r="J1173"/>
  <c r="L1173"/>
  <c r="B1174"/>
  <c r="J1174"/>
  <c r="L1174"/>
  <c r="B1175"/>
  <c r="J1175"/>
  <c r="L1175"/>
  <c r="B1176"/>
  <c r="J1176"/>
  <c r="L1176"/>
  <c r="B1177"/>
  <c r="J1177"/>
  <c r="L1177"/>
  <c r="B1178"/>
  <c r="J1178"/>
  <c r="L1178"/>
  <c r="B1179"/>
  <c r="J1179"/>
  <c r="L1179"/>
  <c r="B1180"/>
  <c r="J1180"/>
  <c r="L1180"/>
  <c r="B1181"/>
  <c r="J1181"/>
  <c r="L1181"/>
  <c r="B1182"/>
  <c r="J1182"/>
  <c r="L1182"/>
  <c r="B1183"/>
  <c r="J1183"/>
  <c r="L1183"/>
  <c r="B1184"/>
  <c r="J1184"/>
  <c r="L1184"/>
  <c r="B1185"/>
  <c r="J1185"/>
  <c r="L1185"/>
  <c r="B1186"/>
  <c r="J1186"/>
  <c r="L1186"/>
  <c r="B1187"/>
  <c r="J1187"/>
  <c r="L1187"/>
  <c r="B1188"/>
  <c r="J1188"/>
  <c r="L1188"/>
  <c r="B1189"/>
  <c r="J1189"/>
  <c r="L1189"/>
  <c r="B1190"/>
  <c r="J1190"/>
  <c r="L1190"/>
  <c r="B1191"/>
  <c r="J1191"/>
  <c r="L1191"/>
  <c r="B1192"/>
  <c r="J1192"/>
  <c r="L1192"/>
  <c r="B1193"/>
  <c r="J1193"/>
  <c r="L1193"/>
  <c r="B1194"/>
  <c r="J1194"/>
  <c r="L1194"/>
  <c r="B1195"/>
  <c r="J1195"/>
  <c r="L1195"/>
  <c r="B1196"/>
  <c r="J1196"/>
  <c r="L1196"/>
  <c r="B1197"/>
  <c r="J1197"/>
  <c r="L1197"/>
  <c r="B1198"/>
  <c r="J1198"/>
  <c r="L1198"/>
  <c r="B1199"/>
  <c r="J1199"/>
  <c r="L1199"/>
  <c r="B1200"/>
  <c r="J1200"/>
  <c r="L1200"/>
  <c r="B1201"/>
  <c r="J1201"/>
  <c r="L1201"/>
  <c r="B1202"/>
  <c r="J1202"/>
  <c r="L1202"/>
  <c r="B1203"/>
  <c r="J1203"/>
  <c r="L1203"/>
  <c r="B1204"/>
  <c r="J1204"/>
  <c r="L1204"/>
  <c r="B1205"/>
  <c r="J1205"/>
  <c r="L1205"/>
  <c r="B1206"/>
  <c r="J1206"/>
  <c r="L1206"/>
  <c r="B1207"/>
  <c r="J1207"/>
  <c r="L1207"/>
  <c r="B1208"/>
  <c r="J1208"/>
  <c r="L1208"/>
  <c r="B1209"/>
  <c r="J1209"/>
  <c r="L1209"/>
  <c r="B1210"/>
  <c r="J1210"/>
  <c r="L1210"/>
  <c r="B1211"/>
  <c r="J1211"/>
  <c r="L1211"/>
  <c r="B1212"/>
  <c r="J1212"/>
  <c r="L1212"/>
  <c r="B1213"/>
  <c r="J1213"/>
  <c r="L1213"/>
  <c r="B1214"/>
  <c r="J1214"/>
  <c r="L1214"/>
  <c r="B1215"/>
  <c r="J1215"/>
  <c r="L1215"/>
  <c r="B1216"/>
  <c r="J1216"/>
  <c r="L1216"/>
  <c r="B1217"/>
  <c r="J1217"/>
  <c r="L1217"/>
  <c r="B1218"/>
  <c r="J1218"/>
  <c r="L1218"/>
  <c r="B1219"/>
  <c r="J1219"/>
  <c r="L1219"/>
  <c r="B1220"/>
  <c r="J1220"/>
  <c r="L1220"/>
  <c r="B1221"/>
  <c r="J1221"/>
  <c r="L1221"/>
  <c r="B1222"/>
  <c r="J1222"/>
  <c r="L1222"/>
  <c r="B1223"/>
  <c r="J1223"/>
  <c r="L1223"/>
  <c r="B1224"/>
  <c r="J1224"/>
  <c r="L1224"/>
  <c r="B1225"/>
  <c r="J1225"/>
  <c r="L1225"/>
  <c r="B1226"/>
  <c r="J1226"/>
  <c r="L1226"/>
  <c r="B1227"/>
  <c r="J1227"/>
  <c r="L1227"/>
  <c r="B1228"/>
  <c r="J1228"/>
  <c r="L1228"/>
  <c r="B1229"/>
  <c r="J1229"/>
  <c r="L1229"/>
  <c r="B1230"/>
  <c r="J1230"/>
  <c r="L1230"/>
  <c r="B1231"/>
  <c r="J1231"/>
  <c r="L1231"/>
  <c r="B1232"/>
  <c r="J1232"/>
  <c r="L1232"/>
  <c r="B1233"/>
  <c r="J1233"/>
  <c r="L1233"/>
  <c r="B1234"/>
  <c r="J1234"/>
  <c r="L1234"/>
  <c r="B1235"/>
  <c r="J1235"/>
  <c r="L1235"/>
  <c r="B1236"/>
  <c r="J1236"/>
  <c r="L1236"/>
  <c r="B1237"/>
  <c r="J1237"/>
  <c r="L1237"/>
  <c r="B1238"/>
  <c r="J1238"/>
  <c r="L1238"/>
  <c r="B1239"/>
  <c r="J1239"/>
  <c r="L1239"/>
  <c r="B1240"/>
  <c r="J1240"/>
  <c r="L1240"/>
  <c r="B1241"/>
  <c r="J1241"/>
  <c r="L1241"/>
  <c r="B1242"/>
  <c r="J1242"/>
  <c r="L1242"/>
  <c r="B1243"/>
  <c r="J1243"/>
  <c r="L1243"/>
  <c r="B1244"/>
  <c r="J1244"/>
  <c r="L1244"/>
  <c r="B1245"/>
  <c r="J1245"/>
  <c r="L1245"/>
  <c r="B1246"/>
  <c r="J1246"/>
  <c r="L1246"/>
  <c r="B1247"/>
  <c r="J1247"/>
  <c r="L1247"/>
  <c r="B1248"/>
  <c r="J1248"/>
  <c r="L1248"/>
  <c r="B1249"/>
  <c r="J1249"/>
  <c r="L1249"/>
  <c r="B1250"/>
  <c r="J1250"/>
  <c r="L1250"/>
  <c r="B1251"/>
  <c r="J1251"/>
  <c r="L1251"/>
  <c r="B1252"/>
  <c r="J1252"/>
  <c r="L1252"/>
  <c r="B1253"/>
  <c r="J1253"/>
  <c r="L1253"/>
  <c r="B1254"/>
  <c r="J1254"/>
  <c r="L1254"/>
  <c r="B1255"/>
  <c r="J1255"/>
  <c r="L1255"/>
  <c r="B1256"/>
  <c r="J1256"/>
  <c r="L1256"/>
  <c r="B1257"/>
  <c r="J1257"/>
  <c r="L1257"/>
  <c r="B1258"/>
  <c r="J1258"/>
  <c r="L1258"/>
  <c r="B1259"/>
  <c r="J1259"/>
  <c r="L1259"/>
  <c r="B1260"/>
  <c r="J1260"/>
  <c r="L1260"/>
  <c r="B1261"/>
  <c r="J1261"/>
  <c r="L1261"/>
  <c r="B1262"/>
  <c r="J1262"/>
  <c r="L1262"/>
  <c r="B1263"/>
  <c r="J1263"/>
  <c r="L1263"/>
  <c r="B1264"/>
  <c r="J1264"/>
  <c r="L1264"/>
  <c r="B1265"/>
  <c r="J1265"/>
  <c r="L1265"/>
  <c r="B1266"/>
  <c r="J1266"/>
  <c r="L1266"/>
  <c r="B1267"/>
  <c r="J1267"/>
  <c r="L1267"/>
  <c r="B1268"/>
  <c r="J1268"/>
  <c r="L1268"/>
  <c r="B1269"/>
  <c r="J1269"/>
  <c r="L1269"/>
  <c r="B1270"/>
  <c r="J1270"/>
  <c r="L1270"/>
  <c r="B1271"/>
  <c r="J1271"/>
  <c r="L1271"/>
  <c r="B1272"/>
  <c r="J1272"/>
  <c r="L1272"/>
  <c r="B1273"/>
  <c r="J1273"/>
  <c r="L1273"/>
  <c r="B1274"/>
  <c r="J1274"/>
  <c r="L1274"/>
  <c r="B1275"/>
  <c r="J1275"/>
  <c r="L1275"/>
  <c r="B1276"/>
  <c r="J1276"/>
  <c r="L1276"/>
  <c r="B1277"/>
  <c r="J1277"/>
  <c r="L1277"/>
  <c r="B1278"/>
  <c r="J1278"/>
  <c r="L1278"/>
  <c r="B1279"/>
  <c r="J1279"/>
  <c r="L1279"/>
  <c r="B1280"/>
  <c r="J1280"/>
  <c r="L1280"/>
  <c r="B1281"/>
  <c r="J1281"/>
  <c r="L1281"/>
  <c r="B1282"/>
  <c r="J1282"/>
  <c r="L1282"/>
  <c r="B1283"/>
  <c r="J1283"/>
  <c r="L1283"/>
  <c r="B1284"/>
  <c r="J1284"/>
  <c r="L1284"/>
  <c r="B1285"/>
  <c r="J1285"/>
  <c r="L1285"/>
  <c r="B1286"/>
  <c r="J1286"/>
  <c r="L1286"/>
  <c r="B1287"/>
  <c r="J1287"/>
  <c r="L1287"/>
  <c r="B1288"/>
  <c r="J1288"/>
  <c r="L1288"/>
  <c r="B1289"/>
  <c r="J1289"/>
  <c r="L1289"/>
  <c r="B1290"/>
  <c r="J1290"/>
  <c r="L1290"/>
  <c r="B1291"/>
  <c r="J1291"/>
  <c r="L1291"/>
  <c r="B1292"/>
  <c r="J1292"/>
  <c r="L1292"/>
  <c r="B1293"/>
  <c r="J1293"/>
  <c r="L1293"/>
  <c r="B1294"/>
  <c r="J1294"/>
  <c r="L1294"/>
  <c r="B1295"/>
  <c r="J1295"/>
  <c r="L1295"/>
  <c r="B1296"/>
  <c r="J1296"/>
  <c r="L1296"/>
  <c r="B1297"/>
  <c r="J1297"/>
  <c r="L1297"/>
  <c r="B1298"/>
  <c r="J1298"/>
  <c r="L1298"/>
  <c r="B1299"/>
  <c r="J1299"/>
  <c r="L1299"/>
  <c r="B1300"/>
  <c r="J1300"/>
  <c r="L1300"/>
  <c r="B1301"/>
  <c r="J1301"/>
  <c r="L1301"/>
  <c r="B1302"/>
  <c r="J1302"/>
  <c r="L1302"/>
  <c r="B1303"/>
  <c r="J1303"/>
  <c r="L1303"/>
  <c r="B1304"/>
  <c r="J1304"/>
  <c r="L1304"/>
  <c r="B1305"/>
  <c r="J1305"/>
  <c r="L1305"/>
  <c r="B1306"/>
  <c r="J1306"/>
  <c r="L1306"/>
  <c r="B1307"/>
  <c r="J1307"/>
  <c r="L1307"/>
  <c r="B1308"/>
  <c r="J1308"/>
  <c r="L1308"/>
  <c r="B1309"/>
  <c r="J1309"/>
  <c r="L1309"/>
  <c r="B1310"/>
  <c r="J1310"/>
  <c r="L1310"/>
  <c r="B1311"/>
  <c r="J1311"/>
  <c r="L1311"/>
  <c r="B1312"/>
  <c r="J1312"/>
  <c r="L1312"/>
  <c r="B1313"/>
  <c r="J1313"/>
  <c r="L1313"/>
  <c r="B1314"/>
  <c r="J1314"/>
  <c r="L1314"/>
  <c r="B1315"/>
  <c r="J1315"/>
  <c r="L1315"/>
  <c r="B1316"/>
  <c r="J1316"/>
  <c r="L1316"/>
  <c r="B1317"/>
  <c r="J1317"/>
  <c r="L1317"/>
  <c r="B1318"/>
  <c r="J1318"/>
  <c r="L1318"/>
  <c r="B1319"/>
  <c r="J1319"/>
  <c r="L1319"/>
  <c r="B1320"/>
  <c r="J1320"/>
  <c r="L1320"/>
  <c r="B1321"/>
  <c r="J1321"/>
  <c r="L1321"/>
  <c r="B1322"/>
  <c r="J1322"/>
  <c r="L1322"/>
  <c r="B1323"/>
  <c r="J1323"/>
  <c r="L1323"/>
  <c r="B1324"/>
  <c r="J1324"/>
  <c r="L1324"/>
  <c r="B1325"/>
  <c r="J1325"/>
  <c r="L1325"/>
  <c r="B1326"/>
  <c r="J1326"/>
  <c r="L1326"/>
  <c r="B1327"/>
  <c r="J1327"/>
  <c r="L1327"/>
  <c r="B1328"/>
  <c r="J1328"/>
  <c r="L1328"/>
  <c r="B1329"/>
  <c r="J1329"/>
  <c r="L1329"/>
  <c r="B1330"/>
  <c r="J1330"/>
  <c r="L1330"/>
  <c r="B1331"/>
  <c r="J1331"/>
  <c r="L1331"/>
  <c r="B1332"/>
  <c r="J1332"/>
  <c r="L1332"/>
  <c r="B1333"/>
  <c r="J1333"/>
  <c r="L1333"/>
  <c r="B1334"/>
  <c r="J1334"/>
  <c r="L1334"/>
  <c r="B1335"/>
  <c r="J1335"/>
  <c r="L1335"/>
  <c r="B1336"/>
  <c r="J1336"/>
  <c r="L1336"/>
  <c r="B1337"/>
  <c r="J1337"/>
  <c r="L1337"/>
  <c r="B1338"/>
  <c r="J1338"/>
  <c r="L1338"/>
  <c r="B1339"/>
  <c r="J1339"/>
  <c r="L1339"/>
  <c r="B1340"/>
  <c r="J1340"/>
  <c r="L1340"/>
  <c r="B1341"/>
  <c r="J1341"/>
  <c r="L1341"/>
  <c r="B1342"/>
  <c r="J1342"/>
  <c r="L1342"/>
  <c r="B1343"/>
  <c r="J1343"/>
  <c r="L1343"/>
  <c r="B1344"/>
  <c r="J1344"/>
  <c r="L1344"/>
  <c r="B1345"/>
  <c r="J1345"/>
  <c r="L1345"/>
  <c r="B1346"/>
  <c r="J1346"/>
  <c r="L1346"/>
  <c r="B1347"/>
  <c r="J1347"/>
  <c r="L1347"/>
  <c r="B1348"/>
  <c r="J1348"/>
  <c r="L1348"/>
  <c r="B1349"/>
  <c r="J1349"/>
  <c r="L1349"/>
  <c r="B1350"/>
  <c r="J1350"/>
  <c r="L1350"/>
  <c r="B1351"/>
  <c r="J1351"/>
  <c r="L1351"/>
  <c r="B1352"/>
  <c r="J1352"/>
  <c r="L1352"/>
  <c r="B1353"/>
  <c r="J1353"/>
  <c r="L1353"/>
  <c r="B1354"/>
  <c r="J1354"/>
  <c r="L1354"/>
  <c r="B1355"/>
  <c r="J1355"/>
  <c r="L1355"/>
  <c r="B1356"/>
  <c r="J1356"/>
  <c r="L1356"/>
  <c r="B1357"/>
  <c r="J1357"/>
  <c r="L1357"/>
  <c r="B1358"/>
  <c r="J1358"/>
  <c r="L1358"/>
  <c r="B1359"/>
  <c r="J1359"/>
  <c r="L1359"/>
  <c r="B1360"/>
  <c r="J1360"/>
  <c r="L1360"/>
  <c r="B1361"/>
  <c r="J1361"/>
  <c r="L1361"/>
  <c r="B1362"/>
  <c r="J1362"/>
  <c r="L1362"/>
  <c r="B1363"/>
  <c r="J1363"/>
  <c r="L1363"/>
  <c r="B1364"/>
  <c r="J1364"/>
  <c r="L1364"/>
  <c r="B1365"/>
  <c r="J1365"/>
  <c r="L1365"/>
  <c r="B1366"/>
  <c r="J1366"/>
  <c r="L1366"/>
  <c r="B1367"/>
  <c r="J1367"/>
  <c r="L1367"/>
  <c r="B1368"/>
  <c r="J1368"/>
  <c r="L1368"/>
  <c r="B1369"/>
  <c r="J1369"/>
  <c r="L1369"/>
  <c r="B1370"/>
  <c r="J1370"/>
  <c r="L1370"/>
  <c r="B1371"/>
  <c r="J1371"/>
  <c r="L1371"/>
  <c r="B1372"/>
  <c r="J1372"/>
  <c r="L1372"/>
  <c r="B1373"/>
  <c r="J1373"/>
  <c r="L1373"/>
  <c r="B1374"/>
  <c r="J1374"/>
  <c r="L1374"/>
  <c r="B1375"/>
  <c r="J1375"/>
  <c r="L1375"/>
  <c r="B1376"/>
  <c r="J1376"/>
  <c r="L1376"/>
  <c r="B1377"/>
  <c r="J1377"/>
  <c r="L1377"/>
  <c r="B1378"/>
  <c r="J1378"/>
  <c r="L1378"/>
  <c r="B1379"/>
  <c r="J1379"/>
  <c r="L1379"/>
  <c r="B1380"/>
  <c r="J1380"/>
  <c r="L1380"/>
  <c r="B1381"/>
  <c r="J1381"/>
  <c r="L1381"/>
  <c r="B1382"/>
  <c r="J1382"/>
  <c r="L1382"/>
  <c r="B1383"/>
  <c r="J1383"/>
  <c r="L1383"/>
  <c r="B1384"/>
  <c r="J1384"/>
  <c r="L1384"/>
  <c r="B1385"/>
  <c r="J1385"/>
  <c r="L1385"/>
  <c r="B1386"/>
  <c r="J1386"/>
  <c r="L1386"/>
  <c r="B1387"/>
  <c r="J1387"/>
  <c r="L1387"/>
  <c r="B1388"/>
  <c r="J1388"/>
  <c r="L1388"/>
  <c r="B1389"/>
  <c r="J1389"/>
  <c r="L1389"/>
  <c r="B1390"/>
  <c r="J1390"/>
  <c r="L1390"/>
  <c r="B1391"/>
  <c r="J1391"/>
  <c r="L1391"/>
  <c r="B1392"/>
  <c r="J1392"/>
  <c r="L1392"/>
  <c r="B1393"/>
  <c r="J1393"/>
  <c r="L1393"/>
  <c r="B1394"/>
  <c r="J1394"/>
  <c r="L1394"/>
  <c r="B1395"/>
  <c r="J1395"/>
  <c r="L1395"/>
  <c r="B1396"/>
  <c r="J1396"/>
  <c r="L1396"/>
  <c r="B1397"/>
  <c r="J1397"/>
  <c r="L1397"/>
  <c r="B1398"/>
  <c r="J1398"/>
  <c r="L1398"/>
  <c r="B1399"/>
  <c r="J1399"/>
  <c r="L1399"/>
  <c r="B1400"/>
  <c r="J1400"/>
  <c r="L1400"/>
  <c r="B1401"/>
  <c r="J1401"/>
  <c r="L1401"/>
  <c r="B1402"/>
  <c r="J1402"/>
  <c r="L1402"/>
  <c r="B1403"/>
  <c r="J1403"/>
  <c r="L1403"/>
  <c r="B1404"/>
  <c r="J1404"/>
  <c r="L1404"/>
  <c r="B1405"/>
  <c r="J1405"/>
  <c r="L1405"/>
  <c r="B1406"/>
  <c r="J1406"/>
  <c r="L1406"/>
  <c r="B1407"/>
  <c r="J1407"/>
  <c r="L1407"/>
  <c r="B1408"/>
  <c r="J1408"/>
  <c r="L1408"/>
  <c r="B1409"/>
  <c r="J1409"/>
  <c r="L1409"/>
  <c r="B1410"/>
  <c r="J1410"/>
  <c r="L1410"/>
  <c r="B1411"/>
  <c r="J1411"/>
  <c r="L1411"/>
  <c r="B1412"/>
  <c r="J1412"/>
  <c r="L1412"/>
  <c r="B1413"/>
  <c r="J1413"/>
  <c r="L1413"/>
  <c r="B1414"/>
  <c r="J1414"/>
  <c r="L1414"/>
  <c r="B1415"/>
  <c r="J1415"/>
  <c r="L1415"/>
  <c r="B1416"/>
  <c r="J1416"/>
  <c r="L1416"/>
  <c r="B1417"/>
  <c r="J1417"/>
  <c r="L1417"/>
  <c r="B1418"/>
  <c r="J1418"/>
  <c r="L1418"/>
  <c r="B1419"/>
  <c r="J1419"/>
  <c r="L1419"/>
  <c r="B1420"/>
  <c r="J1420"/>
  <c r="L1420"/>
  <c r="B1421"/>
  <c r="J1421"/>
  <c r="L1421"/>
  <c r="B1422"/>
  <c r="J1422"/>
  <c r="L1422"/>
  <c r="B1423"/>
  <c r="J1423"/>
  <c r="L1423"/>
  <c r="B1424"/>
  <c r="J1424"/>
  <c r="L1424"/>
  <c r="B1425"/>
  <c r="J1425"/>
  <c r="L1425"/>
  <c r="B1426"/>
  <c r="J1426"/>
  <c r="L1426"/>
  <c r="B1427"/>
  <c r="J1427"/>
  <c r="L1427"/>
  <c r="B1428"/>
  <c r="J1428"/>
  <c r="L1428"/>
  <c r="B1429"/>
  <c r="J1429"/>
  <c r="L1429"/>
  <c r="B1430"/>
  <c r="J1430"/>
  <c r="L1430"/>
  <c r="B1431"/>
  <c r="J1431"/>
  <c r="L1431"/>
  <c r="B1432"/>
  <c r="J1432"/>
  <c r="L1432"/>
  <c r="B1433"/>
  <c r="J1433"/>
  <c r="L1433"/>
  <c r="B1434"/>
  <c r="J1434"/>
  <c r="L1434"/>
  <c r="B1435"/>
  <c r="J1435"/>
  <c r="L1435"/>
  <c r="B1436"/>
  <c r="J1436"/>
  <c r="L1436"/>
  <c r="B1437"/>
  <c r="J1437"/>
  <c r="L1437"/>
  <c r="B1438"/>
  <c r="J1438"/>
  <c r="L1438"/>
  <c r="B1439"/>
  <c r="J1439"/>
  <c r="L1439"/>
  <c r="B1440"/>
  <c r="J1440"/>
  <c r="L1440"/>
  <c r="B1441"/>
  <c r="J1441"/>
  <c r="L1441"/>
  <c r="B1442"/>
  <c r="J1442"/>
  <c r="L1442"/>
  <c r="B1443"/>
  <c r="J1443"/>
  <c r="L1443"/>
  <c r="B1444"/>
  <c r="J1444"/>
  <c r="L1444"/>
  <c r="B1445"/>
  <c r="J1445"/>
  <c r="L1445"/>
  <c r="B1446"/>
  <c r="J1446"/>
  <c r="L1446"/>
  <c r="B1447"/>
  <c r="J1447"/>
  <c r="L1447"/>
  <c r="B1448"/>
  <c r="J1448"/>
  <c r="L1448"/>
  <c r="B1449"/>
  <c r="J1449"/>
  <c r="L1449"/>
  <c r="B1450"/>
  <c r="J1450"/>
  <c r="L1450"/>
  <c r="B1451"/>
  <c r="J1451"/>
  <c r="L1451"/>
  <c r="B1452"/>
  <c r="J1452"/>
  <c r="L1452"/>
  <c r="B1453"/>
  <c r="J1453"/>
  <c r="L1453"/>
  <c r="B1454"/>
  <c r="J1454"/>
  <c r="L1454"/>
  <c r="B1455"/>
  <c r="J1455"/>
  <c r="L1455"/>
  <c r="B1456"/>
  <c r="J1456"/>
  <c r="L1456"/>
  <c r="B1457"/>
  <c r="J1457"/>
  <c r="L1457"/>
  <c r="B1458"/>
  <c r="J1458"/>
  <c r="L1458"/>
  <c r="B1459"/>
  <c r="J1459"/>
  <c r="L1459"/>
  <c r="B1460"/>
  <c r="J1460"/>
  <c r="L1460"/>
  <c r="B1461"/>
  <c r="J1461"/>
  <c r="L1461"/>
  <c r="B1462"/>
  <c r="J1462"/>
  <c r="L1462"/>
  <c r="B1463"/>
  <c r="J1463"/>
  <c r="L1463"/>
  <c r="B1464"/>
  <c r="J1464"/>
  <c r="L1464"/>
  <c r="B1465"/>
  <c r="J1465"/>
  <c r="L1465"/>
  <c r="B1466"/>
  <c r="J1466"/>
  <c r="L1466"/>
  <c r="B1467"/>
  <c r="J1467"/>
  <c r="L1467"/>
  <c r="B1468"/>
  <c r="J1468"/>
  <c r="L1468"/>
  <c r="B1469"/>
  <c r="J1469"/>
  <c r="L1469"/>
  <c r="B1470"/>
  <c r="J1470"/>
  <c r="L1470"/>
  <c r="B1471"/>
  <c r="J1471"/>
  <c r="L1471"/>
  <c r="B1472"/>
  <c r="J1472"/>
  <c r="L1472"/>
  <c r="B1473"/>
  <c r="J1473"/>
  <c r="L1473"/>
  <c r="B1474"/>
  <c r="J1474"/>
  <c r="L1474"/>
  <c r="B1475"/>
  <c r="J1475"/>
  <c r="L1475"/>
  <c r="B1476"/>
  <c r="J1476"/>
  <c r="L1476"/>
  <c r="B1477"/>
  <c r="J1477"/>
  <c r="L1477"/>
  <c r="B1478"/>
  <c r="J1478"/>
  <c r="L1478"/>
  <c r="B1479"/>
  <c r="J1479"/>
  <c r="L1479"/>
  <c r="B1480"/>
  <c r="J1480"/>
  <c r="L1480"/>
  <c r="B1481"/>
  <c r="J1481"/>
  <c r="L1481"/>
  <c r="B1482"/>
  <c r="J1482"/>
  <c r="L1482"/>
  <c r="B1483"/>
  <c r="J1483"/>
  <c r="L1483"/>
  <c r="B1484"/>
  <c r="J1484"/>
  <c r="L1484"/>
  <c r="B1485"/>
  <c r="J1485"/>
  <c r="L1485"/>
  <c r="B1486"/>
  <c r="J1486"/>
  <c r="L1486"/>
  <c r="B1487"/>
  <c r="J1487"/>
  <c r="L1487"/>
  <c r="B1488"/>
  <c r="J1488"/>
  <c r="L1488"/>
  <c r="B1489"/>
  <c r="J1489"/>
  <c r="L1489"/>
  <c r="B1490"/>
  <c r="J1490"/>
  <c r="L1490"/>
  <c r="B1491"/>
  <c r="J1491"/>
  <c r="L1491"/>
  <c r="B1492"/>
  <c r="J1492"/>
  <c r="L1492"/>
  <c r="B1493"/>
  <c r="J1493"/>
  <c r="L1493"/>
  <c r="B1494"/>
  <c r="J1494"/>
  <c r="L1494"/>
  <c r="B1495"/>
  <c r="J1495"/>
  <c r="L1495"/>
  <c r="B1496"/>
  <c r="J1496"/>
  <c r="L1496"/>
  <c r="B1497"/>
  <c r="J1497"/>
  <c r="L1497"/>
  <c r="B1498"/>
  <c r="J1498"/>
  <c r="L1498"/>
  <c r="B1499"/>
  <c r="J1499"/>
  <c r="L1499"/>
  <c r="B1500"/>
  <c r="J1500"/>
  <c r="L1500"/>
  <c r="B1501"/>
  <c r="J1501"/>
  <c r="L1501"/>
  <c r="B1502"/>
  <c r="J1502"/>
  <c r="L1502"/>
  <c r="AB6" i="14"/>
  <c r="AB29"/>
  <c r="AB31"/>
  <c r="AB37"/>
  <c r="B4" i="10"/>
  <c r="K4"/>
  <c r="B5"/>
  <c r="K5"/>
  <c r="B6"/>
  <c r="K6"/>
  <c r="B7"/>
  <c r="K7"/>
  <c r="B8"/>
  <c r="K8"/>
  <c r="B9"/>
  <c r="K9"/>
  <c r="M9"/>
  <c r="N9"/>
  <c r="O9"/>
  <c r="B10"/>
  <c r="K10"/>
  <c r="M10"/>
  <c r="N10"/>
  <c r="O10"/>
  <c r="B11"/>
  <c r="K11"/>
  <c r="M11"/>
  <c r="N11"/>
  <c r="O11"/>
  <c r="B12"/>
  <c r="K12"/>
  <c r="M12"/>
  <c r="N12"/>
  <c r="O12"/>
  <c r="B13"/>
  <c r="K13"/>
  <c r="M13"/>
  <c r="N13"/>
  <c r="O13"/>
  <c r="B14"/>
  <c r="K14"/>
  <c r="M14"/>
  <c r="N14"/>
  <c r="O14"/>
  <c r="B15"/>
  <c r="K15"/>
  <c r="M15"/>
  <c r="N15"/>
  <c r="O15"/>
  <c r="B16"/>
  <c r="K16"/>
  <c r="M16"/>
  <c r="N16"/>
  <c r="O16"/>
  <c r="B17"/>
  <c r="K17"/>
  <c r="M17"/>
  <c r="N17"/>
  <c r="O17"/>
  <c r="B18"/>
  <c r="K18"/>
  <c r="M18"/>
  <c r="N18"/>
  <c r="O18"/>
  <c r="B19"/>
  <c r="K19"/>
  <c r="M19"/>
  <c r="N19"/>
  <c r="O19"/>
  <c r="B20"/>
  <c r="K20"/>
  <c r="M20"/>
  <c r="N20"/>
  <c r="O20"/>
  <c r="B21"/>
  <c r="K21"/>
  <c r="M21"/>
  <c r="N21"/>
  <c r="O21"/>
  <c r="B22"/>
  <c r="K22"/>
  <c r="M22"/>
  <c r="N22"/>
  <c r="O22"/>
  <c r="B23"/>
  <c r="K23"/>
  <c r="M23"/>
  <c r="N23"/>
  <c r="O23"/>
  <c r="B24"/>
  <c r="K24"/>
  <c r="M24"/>
  <c r="N24"/>
  <c r="O24"/>
  <c r="B25"/>
  <c r="K25"/>
  <c r="M25"/>
  <c r="N25"/>
  <c r="O25"/>
  <c r="B26"/>
  <c r="K26"/>
  <c r="M26"/>
  <c r="N26"/>
  <c r="O26"/>
  <c r="B27"/>
  <c r="K27"/>
  <c r="M27"/>
  <c r="N27"/>
  <c r="O27"/>
  <c r="B28"/>
  <c r="K28"/>
  <c r="M28"/>
  <c r="N28"/>
  <c r="O28"/>
  <c r="B29"/>
  <c r="K29"/>
  <c r="M29"/>
  <c r="N29"/>
  <c r="O29"/>
  <c r="B30"/>
  <c r="K30"/>
  <c r="M30"/>
  <c r="N30"/>
  <c r="O30"/>
  <c r="B31"/>
  <c r="K31"/>
  <c r="M31"/>
  <c r="N31"/>
  <c r="O31"/>
  <c r="B32"/>
  <c r="K32"/>
  <c r="M32"/>
  <c r="N32"/>
  <c r="O32"/>
  <c r="B33"/>
  <c r="K33"/>
  <c r="M33"/>
  <c r="N33"/>
  <c r="O33"/>
  <c r="B34"/>
  <c r="K34"/>
  <c r="M34"/>
  <c r="N34"/>
  <c r="O34"/>
  <c r="B35"/>
  <c r="K35"/>
  <c r="M35"/>
  <c r="N35"/>
  <c r="O35"/>
  <c r="B36"/>
  <c r="K36"/>
  <c r="M36"/>
  <c r="N36"/>
  <c r="O36"/>
  <c r="B37"/>
  <c r="K37"/>
  <c r="M37"/>
  <c r="N37"/>
  <c r="O37"/>
  <c r="B38"/>
  <c r="K38"/>
  <c r="M38"/>
  <c r="N38"/>
  <c r="O38"/>
  <c r="B39"/>
  <c r="K39"/>
  <c r="M39"/>
  <c r="N39"/>
  <c r="O39"/>
  <c r="B40"/>
  <c r="K40"/>
  <c r="M40"/>
  <c r="N40"/>
  <c r="O40"/>
  <c r="B41"/>
  <c r="K41"/>
  <c r="M41"/>
  <c r="N41"/>
  <c r="O41"/>
  <c r="B42"/>
  <c r="K42"/>
  <c r="M42"/>
  <c r="N42"/>
  <c r="O42"/>
  <c r="B43"/>
  <c r="K43"/>
  <c r="M43"/>
  <c r="N43"/>
  <c r="O43"/>
  <c r="B44"/>
  <c r="K44"/>
  <c r="M44"/>
  <c r="N44"/>
  <c r="O44"/>
  <c r="B45"/>
  <c r="K45"/>
  <c r="M45"/>
  <c r="N45"/>
  <c r="O45"/>
  <c r="B46"/>
  <c r="K46"/>
  <c r="M46"/>
  <c r="N46"/>
  <c r="O46"/>
  <c r="B47"/>
  <c r="K47"/>
  <c r="M47"/>
  <c r="N47"/>
  <c r="O47"/>
  <c r="B48"/>
  <c r="K48"/>
  <c r="M48"/>
  <c r="N48"/>
  <c r="O48"/>
  <c r="B49"/>
  <c r="K49"/>
  <c r="M49"/>
  <c r="N49"/>
  <c r="O49"/>
  <c r="B50"/>
  <c r="K50"/>
  <c r="M50"/>
  <c r="N50"/>
  <c r="O50"/>
  <c r="B51"/>
  <c r="K51"/>
  <c r="M51"/>
  <c r="N51"/>
  <c r="O51"/>
  <c r="B52"/>
  <c r="K52"/>
  <c r="M52"/>
  <c r="N52"/>
  <c r="O52"/>
  <c r="B53"/>
  <c r="K53"/>
  <c r="M53"/>
  <c r="N53"/>
  <c r="O53"/>
  <c r="B54"/>
  <c r="K54"/>
  <c r="M54"/>
  <c r="N54"/>
  <c r="O54"/>
  <c r="B55"/>
  <c r="K55"/>
  <c r="M55"/>
  <c r="N55"/>
  <c r="O55"/>
  <c r="B56"/>
  <c r="K56"/>
  <c r="M56"/>
  <c r="N56"/>
  <c r="O56"/>
  <c r="B57"/>
  <c r="K57"/>
  <c r="M57"/>
  <c r="N57"/>
  <c r="O57"/>
  <c r="B58"/>
  <c r="K58"/>
  <c r="M58"/>
  <c r="N58"/>
  <c r="O58"/>
  <c r="B59"/>
  <c r="K59"/>
  <c r="M59"/>
  <c r="N59"/>
  <c r="O59"/>
  <c r="B60"/>
  <c r="K60"/>
  <c r="M60"/>
  <c r="N60"/>
  <c r="O60"/>
  <c r="B61"/>
  <c r="K61"/>
  <c r="M61"/>
  <c r="N61"/>
  <c r="O61"/>
  <c r="B62"/>
  <c r="K62"/>
  <c r="M62"/>
  <c r="N62"/>
  <c r="O62"/>
  <c r="B63"/>
  <c r="K63"/>
  <c r="M63"/>
  <c r="N63"/>
  <c r="O63"/>
  <c r="B64"/>
  <c r="K64"/>
  <c r="M64"/>
  <c r="N64"/>
  <c r="O64"/>
  <c r="B65"/>
  <c r="K65"/>
  <c r="M65"/>
  <c r="N65"/>
  <c r="O65"/>
  <c r="B66"/>
  <c r="K66"/>
  <c r="M66"/>
  <c r="N66"/>
  <c r="O66"/>
  <c r="B67"/>
  <c r="K67"/>
  <c r="M67"/>
  <c r="N67"/>
  <c r="O67"/>
  <c r="B68"/>
  <c r="K68"/>
  <c r="M68"/>
  <c r="N68"/>
  <c r="O68"/>
  <c r="B69"/>
  <c r="K69"/>
  <c r="M69"/>
  <c r="N69"/>
  <c r="O69"/>
  <c r="B70"/>
  <c r="K70"/>
  <c r="M70"/>
  <c r="N70"/>
  <c r="O70"/>
  <c r="B71"/>
  <c r="K71"/>
  <c r="M71"/>
  <c r="N71"/>
  <c r="O71"/>
  <c r="B72"/>
  <c r="K72"/>
  <c r="M72"/>
  <c r="N72"/>
  <c r="O72"/>
  <c r="B73"/>
  <c r="K73"/>
  <c r="M73"/>
  <c r="N73"/>
  <c r="O73"/>
  <c r="B74"/>
  <c r="K74"/>
  <c r="M74"/>
  <c r="N74"/>
  <c r="O74"/>
  <c r="B75"/>
  <c r="K75"/>
  <c r="M75"/>
  <c r="N75"/>
  <c r="O75"/>
  <c r="B76"/>
  <c r="K76"/>
  <c r="M76"/>
  <c r="N76"/>
  <c r="O76"/>
  <c r="B77"/>
  <c r="K77"/>
  <c r="M77"/>
  <c r="N77"/>
  <c r="O77"/>
  <c r="B78"/>
  <c r="K78"/>
  <c r="M78"/>
  <c r="N78"/>
  <c r="O78"/>
  <c r="B79"/>
  <c r="K79"/>
  <c r="M79"/>
  <c r="N79"/>
  <c r="O79"/>
  <c r="B80"/>
  <c r="K80"/>
  <c r="M80"/>
  <c r="N80"/>
  <c r="O80"/>
  <c r="B81"/>
  <c r="K81"/>
  <c r="M81"/>
  <c r="N81"/>
  <c r="O81"/>
  <c r="B82"/>
  <c r="K82"/>
  <c r="M82"/>
  <c r="N82"/>
  <c r="O82"/>
  <c r="B83"/>
  <c r="K83"/>
  <c r="M83"/>
  <c r="N83"/>
  <c r="O83"/>
  <c r="B84"/>
  <c r="K84"/>
  <c r="M84"/>
  <c r="N84"/>
  <c r="O84"/>
  <c r="B85"/>
  <c r="K85"/>
  <c r="M85"/>
  <c r="N85"/>
  <c r="O85"/>
  <c r="B86"/>
  <c r="K86"/>
  <c r="M86"/>
  <c r="N86"/>
  <c r="O86"/>
  <c r="B87"/>
  <c r="K87"/>
  <c r="M87"/>
  <c r="N87"/>
  <c r="O87"/>
  <c r="B88"/>
  <c r="K88"/>
  <c r="M88"/>
  <c r="N88"/>
  <c r="O88"/>
  <c r="B89"/>
  <c r="K89"/>
  <c r="M89"/>
  <c r="N89"/>
  <c r="O89"/>
  <c r="B90"/>
  <c r="K90"/>
  <c r="M90"/>
  <c r="N90"/>
  <c r="O90"/>
  <c r="B91"/>
  <c r="K91"/>
  <c r="M91"/>
  <c r="N91"/>
  <c r="O91"/>
  <c r="B92"/>
  <c r="K92"/>
  <c r="M92"/>
  <c r="N92"/>
  <c r="O92"/>
  <c r="B93"/>
  <c r="K93"/>
  <c r="M93"/>
  <c r="N93"/>
  <c r="O93"/>
  <c r="B94"/>
  <c r="K94"/>
  <c r="M94"/>
  <c r="N94"/>
  <c r="O94"/>
  <c r="B95"/>
  <c r="K95"/>
  <c r="M95"/>
  <c r="N95"/>
  <c r="O95"/>
  <c r="B96"/>
  <c r="K96"/>
  <c r="M96"/>
  <c r="N96"/>
  <c r="O96"/>
  <c r="B97"/>
  <c r="K97"/>
  <c r="M97"/>
  <c r="N97"/>
  <c r="O97"/>
  <c r="B98"/>
  <c r="K98"/>
  <c r="M98"/>
  <c r="N98"/>
  <c r="O98"/>
  <c r="B99"/>
  <c r="K99"/>
  <c r="M99"/>
  <c r="N99"/>
  <c r="O99"/>
  <c r="B100"/>
  <c r="K100"/>
  <c r="M100"/>
  <c r="N100"/>
  <c r="O100"/>
  <c r="B101"/>
  <c r="K101"/>
  <c r="M101"/>
  <c r="N101"/>
  <c r="O101"/>
  <c r="B102"/>
  <c r="K102"/>
  <c r="M102"/>
  <c r="N102"/>
  <c r="O102"/>
  <c r="B103"/>
  <c r="K103"/>
  <c r="M103"/>
  <c r="N103"/>
  <c r="O103"/>
  <c r="B104"/>
  <c r="K104"/>
  <c r="M104"/>
  <c r="N104"/>
  <c r="O104"/>
  <c r="B105"/>
  <c r="K105"/>
  <c r="M105"/>
  <c r="N105"/>
  <c r="O105"/>
  <c r="B106"/>
  <c r="K106"/>
  <c r="M106"/>
  <c r="N106"/>
  <c r="O106"/>
  <c r="B107"/>
  <c r="K107"/>
  <c r="M107"/>
  <c r="N107"/>
  <c r="O107"/>
  <c r="B108"/>
  <c r="K108"/>
  <c r="M108"/>
  <c r="N108"/>
  <c r="O108"/>
  <c r="B109"/>
  <c r="K109"/>
  <c r="M109"/>
  <c r="N109"/>
  <c r="O109"/>
  <c r="B110"/>
  <c r="K110"/>
  <c r="M110"/>
  <c r="N110"/>
  <c r="O110"/>
  <c r="B111"/>
  <c r="K111"/>
  <c r="M111"/>
  <c r="N111"/>
  <c r="O111"/>
  <c r="B112"/>
  <c r="K112"/>
  <c r="M112"/>
  <c r="N112"/>
  <c r="O112"/>
  <c r="B113"/>
  <c r="K113"/>
  <c r="M113"/>
  <c r="N113"/>
  <c r="O113"/>
  <c r="B114"/>
  <c r="K114"/>
  <c r="M114"/>
  <c r="N114"/>
  <c r="O114"/>
  <c r="B115"/>
  <c r="K115"/>
  <c r="M115"/>
  <c r="N115"/>
  <c r="O115"/>
  <c r="B116"/>
  <c r="K116"/>
  <c r="M116"/>
  <c r="N116"/>
  <c r="O116"/>
  <c r="B117"/>
  <c r="K117"/>
  <c r="M117"/>
  <c r="N117"/>
  <c r="O117"/>
  <c r="B118"/>
  <c r="K118"/>
  <c r="M118"/>
  <c r="N118"/>
  <c r="O118"/>
  <c r="B119"/>
  <c r="K119"/>
  <c r="M119"/>
  <c r="N119"/>
  <c r="O119"/>
  <c r="B120"/>
  <c r="K120"/>
  <c r="M120"/>
  <c r="N120"/>
  <c r="O120"/>
  <c r="B121"/>
  <c r="K121"/>
  <c r="M121"/>
  <c r="N121"/>
  <c r="O121"/>
  <c r="B122"/>
  <c r="K122"/>
  <c r="M122"/>
  <c r="N122"/>
  <c r="O122"/>
  <c r="B123"/>
  <c r="K123"/>
  <c r="M123"/>
  <c r="N123"/>
  <c r="O123"/>
  <c r="B124"/>
  <c r="K124"/>
  <c r="M124"/>
  <c r="N124"/>
  <c r="O124"/>
  <c r="B125"/>
  <c r="K125"/>
  <c r="M125"/>
  <c r="N125"/>
  <c r="O125"/>
  <c r="B126"/>
  <c r="K126"/>
  <c r="M126"/>
  <c r="N126"/>
  <c r="O126"/>
  <c r="B127"/>
  <c r="K127"/>
  <c r="M127"/>
  <c r="N127"/>
  <c r="O127"/>
  <c r="B128"/>
  <c r="K128"/>
  <c r="M128"/>
  <c r="N128"/>
  <c r="O128"/>
  <c r="B129"/>
  <c r="K129"/>
  <c r="M129"/>
  <c r="N129"/>
  <c r="O129"/>
  <c r="B130"/>
  <c r="K130"/>
  <c r="M130"/>
  <c r="N130"/>
  <c r="O130"/>
  <c r="B131"/>
  <c r="K131"/>
  <c r="M131"/>
  <c r="N131"/>
  <c r="O131"/>
  <c r="B132"/>
  <c r="K132"/>
  <c r="M132"/>
  <c r="N132"/>
  <c r="O132"/>
  <c r="B133"/>
  <c r="K133"/>
  <c r="M133"/>
  <c r="N133"/>
  <c r="O133"/>
  <c r="B134"/>
  <c r="K134"/>
  <c r="M134"/>
  <c r="N134"/>
  <c r="O134"/>
  <c r="B135"/>
  <c r="K135"/>
  <c r="M135"/>
  <c r="N135"/>
  <c r="O135"/>
  <c r="B136"/>
  <c r="K136"/>
  <c r="M136"/>
  <c r="N136"/>
  <c r="O136"/>
  <c r="B137"/>
  <c r="K137"/>
  <c r="M137"/>
  <c r="N137"/>
  <c r="O137"/>
  <c r="B138"/>
  <c r="K138"/>
  <c r="M138"/>
  <c r="N138"/>
  <c r="O138"/>
  <c r="B139"/>
  <c r="K139"/>
  <c r="M139"/>
  <c r="N139"/>
  <c r="O139"/>
  <c r="B140"/>
  <c r="K140"/>
  <c r="M140"/>
  <c r="N140"/>
  <c r="O140"/>
  <c r="B141"/>
  <c r="K141"/>
  <c r="M141"/>
  <c r="N141"/>
  <c r="O141"/>
  <c r="B142"/>
  <c r="K142"/>
  <c r="M142"/>
  <c r="N142"/>
  <c r="O142"/>
  <c r="B143"/>
  <c r="K143"/>
  <c r="M143"/>
  <c r="N143"/>
  <c r="O143"/>
  <c r="B144"/>
  <c r="K144"/>
  <c r="M144"/>
  <c r="N144"/>
  <c r="O144"/>
  <c r="B145"/>
  <c r="K145"/>
  <c r="M145"/>
  <c r="N145"/>
  <c r="O145"/>
  <c r="B146"/>
  <c r="K146"/>
  <c r="M146"/>
  <c r="N146"/>
  <c r="O146"/>
  <c r="B147"/>
  <c r="K147"/>
  <c r="M147"/>
  <c r="N147"/>
  <c r="O147"/>
  <c r="B148"/>
  <c r="K148"/>
  <c r="M148"/>
  <c r="N148"/>
  <c r="O148"/>
  <c r="B149"/>
  <c r="K149"/>
  <c r="M149"/>
  <c r="N149"/>
  <c r="O149"/>
  <c r="B150"/>
  <c r="K150"/>
  <c r="M150"/>
  <c r="N150"/>
  <c r="O150"/>
  <c r="B151"/>
  <c r="K151"/>
  <c r="M151"/>
  <c r="N151"/>
  <c r="O151"/>
  <c r="B152"/>
  <c r="K152"/>
  <c r="M152"/>
  <c r="N152"/>
  <c r="O152"/>
  <c r="B153"/>
  <c r="K153"/>
  <c r="M153"/>
  <c r="N153"/>
  <c r="O153"/>
  <c r="B154"/>
  <c r="K154"/>
  <c r="M154"/>
  <c r="N154"/>
  <c r="O154"/>
  <c r="B155"/>
  <c r="K155"/>
  <c r="M155"/>
  <c r="N155"/>
  <c r="O155"/>
  <c r="B156"/>
  <c r="K156"/>
  <c r="M156"/>
  <c r="N156"/>
  <c r="O156"/>
  <c r="B157"/>
  <c r="K157"/>
  <c r="M157"/>
  <c r="N157"/>
  <c r="O157"/>
  <c r="B158"/>
  <c r="K158"/>
  <c r="M158"/>
  <c r="N158"/>
  <c r="O158"/>
  <c r="B159"/>
  <c r="K159"/>
  <c r="M159"/>
  <c r="N159"/>
  <c r="O159"/>
  <c r="B160"/>
  <c r="K160"/>
  <c r="M160"/>
  <c r="N160"/>
  <c r="O160"/>
  <c r="B161"/>
  <c r="K161"/>
  <c r="M161"/>
  <c r="N161"/>
  <c r="O161"/>
  <c r="B162"/>
  <c r="K162"/>
  <c r="M162"/>
  <c r="N162"/>
  <c r="O162"/>
  <c r="B163"/>
  <c r="K163"/>
  <c r="M163"/>
  <c r="N163"/>
  <c r="O163"/>
  <c r="B164"/>
  <c r="K164"/>
  <c r="M164"/>
  <c r="N164"/>
  <c r="O164"/>
  <c r="B165"/>
  <c r="K165"/>
  <c r="M165"/>
  <c r="N165"/>
  <c r="O165"/>
  <c r="B166"/>
  <c r="K166"/>
  <c r="M166"/>
  <c r="N166"/>
  <c r="O166"/>
  <c r="B167"/>
  <c r="K167"/>
  <c r="M167"/>
  <c r="N167"/>
  <c r="O167"/>
  <c r="B168"/>
  <c r="K168"/>
  <c r="M168"/>
  <c r="N168"/>
  <c r="O168"/>
  <c r="B169"/>
  <c r="K169"/>
  <c r="M169"/>
  <c r="N169"/>
  <c r="O169"/>
  <c r="B170"/>
  <c r="K170"/>
  <c r="M170"/>
  <c r="N170"/>
  <c r="O170"/>
  <c r="B171"/>
  <c r="K171"/>
  <c r="M171"/>
  <c r="N171"/>
  <c r="O171"/>
  <c r="B172"/>
  <c r="K172"/>
  <c r="M172"/>
  <c r="N172"/>
  <c r="O172"/>
  <c r="B173"/>
  <c r="K173"/>
  <c r="M173"/>
  <c r="N173"/>
  <c r="O173"/>
  <c r="B174"/>
  <c r="K174"/>
  <c r="M174"/>
  <c r="N174"/>
  <c r="O174"/>
  <c r="B175"/>
  <c r="K175"/>
  <c r="M175"/>
  <c r="N175"/>
  <c r="O175"/>
  <c r="B176"/>
  <c r="K176"/>
  <c r="M176"/>
  <c r="N176"/>
  <c r="O176"/>
  <c r="B177"/>
  <c r="K177"/>
  <c r="M177"/>
  <c r="N177"/>
  <c r="O177"/>
  <c r="B178"/>
  <c r="K178"/>
  <c r="M178"/>
  <c r="N178"/>
  <c r="O178"/>
  <c r="B179"/>
  <c r="K179"/>
  <c r="M179"/>
  <c r="N179"/>
  <c r="O179"/>
  <c r="B180"/>
  <c r="K180"/>
  <c r="M180"/>
  <c r="N180"/>
  <c r="O180"/>
  <c r="B181"/>
  <c r="K181"/>
  <c r="M181"/>
  <c r="N181"/>
  <c r="O181"/>
  <c r="B182"/>
  <c r="K182"/>
  <c r="M182"/>
  <c r="N182"/>
  <c r="O182"/>
  <c r="B183"/>
  <c r="K183"/>
  <c r="M183"/>
  <c r="N183"/>
  <c r="O183"/>
  <c r="B184"/>
  <c r="K184"/>
  <c r="M184"/>
  <c r="N184"/>
  <c r="O184"/>
  <c r="B185"/>
  <c r="K185"/>
  <c r="M185"/>
  <c r="N185"/>
  <c r="O185"/>
  <c r="B186"/>
  <c r="K186"/>
  <c r="M186"/>
  <c r="N186"/>
  <c r="O186"/>
  <c r="B187"/>
  <c r="K187"/>
  <c r="M187"/>
  <c r="N187"/>
  <c r="O187"/>
  <c r="B188"/>
  <c r="K188"/>
  <c r="M188"/>
  <c r="N188"/>
  <c r="O188"/>
  <c r="B189"/>
  <c r="K189"/>
  <c r="M189"/>
  <c r="N189"/>
  <c r="O189"/>
  <c r="B190"/>
  <c r="K190"/>
  <c r="M190"/>
  <c r="N190"/>
  <c r="O190"/>
  <c r="B191"/>
  <c r="K191"/>
  <c r="M191"/>
  <c r="N191"/>
  <c r="O191"/>
  <c r="B192"/>
  <c r="K192"/>
  <c r="M192"/>
  <c r="N192"/>
  <c r="O192"/>
  <c r="B193"/>
  <c r="K193"/>
  <c r="M193"/>
  <c r="N193"/>
  <c r="O193"/>
  <c r="B194"/>
  <c r="K194"/>
  <c r="M194"/>
  <c r="N194"/>
  <c r="O194"/>
  <c r="B195"/>
  <c r="K195"/>
  <c r="M195"/>
  <c r="N195"/>
  <c r="O195"/>
  <c r="B196"/>
  <c r="K196"/>
  <c r="M196"/>
  <c r="N196"/>
  <c r="O196"/>
  <c r="B197"/>
  <c r="K197"/>
  <c r="M197"/>
  <c r="N197"/>
  <c r="O197"/>
  <c r="B198"/>
  <c r="K198"/>
  <c r="M198"/>
  <c r="N198"/>
  <c r="O198"/>
  <c r="B199"/>
  <c r="K199"/>
  <c r="M199"/>
  <c r="N199"/>
  <c r="O199"/>
  <c r="B200"/>
  <c r="K200"/>
  <c r="M200"/>
  <c r="N200"/>
  <c r="O200"/>
  <c r="B201"/>
  <c r="K201"/>
  <c r="M201"/>
  <c r="N201"/>
  <c r="O201"/>
  <c r="B202"/>
  <c r="K202"/>
  <c r="M202"/>
  <c r="N202"/>
  <c r="O202"/>
  <c r="B4" i="3"/>
  <c r="K4"/>
  <c r="B5"/>
  <c r="K5"/>
  <c r="B6"/>
  <c r="K6"/>
  <c r="B7"/>
  <c r="K7"/>
  <c r="B8"/>
  <c r="K8"/>
  <c r="B14"/>
  <c r="K14"/>
  <c r="B15"/>
  <c r="K15"/>
  <c r="B16"/>
  <c r="K16"/>
  <c r="B17"/>
  <c r="K17"/>
  <c r="B18"/>
  <c r="K18"/>
  <c r="B19"/>
  <c r="K19"/>
  <c r="B20"/>
  <c r="K20"/>
  <c r="B21"/>
  <c r="K21"/>
  <c r="B22"/>
  <c r="K22"/>
  <c r="B23"/>
  <c r="K23"/>
  <c r="B24"/>
  <c r="K24"/>
  <c r="B25"/>
  <c r="K25"/>
  <c r="B26"/>
  <c r="K26"/>
  <c r="B27"/>
  <c r="K27"/>
  <c r="B28"/>
  <c r="K28"/>
  <c r="B29"/>
  <c r="K29"/>
  <c r="B30"/>
  <c r="K30"/>
  <c r="B31"/>
  <c r="K31"/>
  <c r="B32"/>
  <c r="K32"/>
  <c r="B33"/>
  <c r="K33"/>
  <c r="M33"/>
  <c r="N33"/>
  <c r="O33"/>
  <c r="P33"/>
  <c r="Q33"/>
  <c r="B34"/>
  <c r="K34"/>
  <c r="M34"/>
  <c r="N34"/>
  <c r="O34"/>
  <c r="P34"/>
  <c r="Q34"/>
  <c r="B35"/>
  <c r="K35"/>
  <c r="M35"/>
  <c r="N35"/>
  <c r="O35"/>
  <c r="P35"/>
  <c r="Q35"/>
  <c r="B36"/>
  <c r="K36"/>
  <c r="M36"/>
  <c r="N36"/>
  <c r="O36"/>
  <c r="P36"/>
  <c r="Q36"/>
  <c r="B37"/>
  <c r="K37"/>
  <c r="M37"/>
  <c r="N37"/>
  <c r="O37"/>
  <c r="P37"/>
  <c r="Q37"/>
  <c r="B38"/>
  <c r="K38"/>
  <c r="M38"/>
  <c r="N38"/>
  <c r="O38"/>
  <c r="P38"/>
  <c r="Q38"/>
  <c r="B39"/>
  <c r="K39"/>
  <c r="M39"/>
  <c r="N39"/>
  <c r="O39"/>
  <c r="P39"/>
  <c r="Q39"/>
  <c r="B40"/>
  <c r="K40"/>
  <c r="M40"/>
  <c r="N40"/>
  <c r="O40"/>
  <c r="P40"/>
  <c r="Q40"/>
  <c r="B41"/>
  <c r="K41"/>
  <c r="M41"/>
  <c r="N41"/>
  <c r="O41"/>
  <c r="P41"/>
  <c r="Q41"/>
  <c r="B42"/>
  <c r="K42"/>
  <c r="M42"/>
  <c r="N42"/>
  <c r="O42"/>
  <c r="P42"/>
  <c r="Q42"/>
  <c r="B43"/>
  <c r="K43"/>
  <c r="M43"/>
  <c r="N43"/>
  <c r="O43"/>
  <c r="P43"/>
  <c r="Q43"/>
  <c r="B44"/>
  <c r="K44"/>
  <c r="M44"/>
  <c r="N44"/>
  <c r="O44"/>
  <c r="P44"/>
  <c r="Q44"/>
  <c r="B45"/>
  <c r="K45"/>
  <c r="M45"/>
  <c r="N45"/>
  <c r="O45"/>
  <c r="P45"/>
  <c r="Q45"/>
  <c r="B46"/>
  <c r="K46"/>
  <c r="M46"/>
  <c r="N46"/>
  <c r="O46"/>
  <c r="P46"/>
  <c r="Q46"/>
  <c r="B47"/>
  <c r="K47"/>
  <c r="M47"/>
  <c r="N47"/>
  <c r="O47"/>
  <c r="P47"/>
  <c r="Q47"/>
  <c r="B48"/>
  <c r="K48"/>
  <c r="M48"/>
  <c r="N48"/>
  <c r="O48"/>
  <c r="P48"/>
  <c r="Q48"/>
  <c r="B49"/>
  <c r="K49"/>
  <c r="M49"/>
  <c r="N49"/>
  <c r="O49"/>
  <c r="P49"/>
  <c r="Q49"/>
  <c r="B50"/>
  <c r="K50"/>
  <c r="M50"/>
  <c r="N50"/>
  <c r="O50"/>
  <c r="P50"/>
  <c r="Q50"/>
  <c r="B51"/>
  <c r="K51"/>
  <c r="M51"/>
  <c r="N51"/>
  <c r="O51"/>
  <c r="P51"/>
  <c r="Q51"/>
  <c r="B52"/>
  <c r="K52"/>
  <c r="M52"/>
  <c r="N52"/>
  <c r="O52"/>
  <c r="P52"/>
  <c r="Q52"/>
  <c r="B53"/>
  <c r="K53"/>
  <c r="M53"/>
  <c r="N53"/>
  <c r="O53"/>
  <c r="P53"/>
  <c r="Q53"/>
  <c r="B54"/>
  <c r="K54"/>
  <c r="M54"/>
  <c r="N54"/>
  <c r="O54"/>
  <c r="P54"/>
  <c r="Q54"/>
  <c r="B55"/>
  <c r="K55"/>
  <c r="M55"/>
  <c r="N55"/>
  <c r="O55"/>
  <c r="P55"/>
  <c r="Q55"/>
  <c r="B56"/>
  <c r="K56"/>
  <c r="M56"/>
  <c r="N56"/>
  <c r="O56"/>
  <c r="P56"/>
  <c r="Q56"/>
  <c r="B57"/>
  <c r="K57"/>
  <c r="M57"/>
  <c r="N57"/>
  <c r="O57"/>
  <c r="P57"/>
  <c r="Q57"/>
  <c r="B58"/>
  <c r="K58"/>
  <c r="M58"/>
  <c r="N58"/>
  <c r="O58"/>
  <c r="P58"/>
  <c r="Q58"/>
  <c r="B59"/>
  <c r="K59"/>
  <c r="M59"/>
  <c r="N59"/>
  <c r="O59"/>
  <c r="P59"/>
  <c r="Q59"/>
  <c r="B60"/>
  <c r="K60"/>
  <c r="M60"/>
  <c r="N60"/>
  <c r="O60"/>
  <c r="P60"/>
  <c r="Q60"/>
  <c r="B61"/>
  <c r="K61"/>
  <c r="M61"/>
  <c r="N61"/>
  <c r="O61"/>
  <c r="P61"/>
  <c r="Q61"/>
  <c r="B62"/>
  <c r="K62"/>
  <c r="M62"/>
  <c r="N62"/>
  <c r="O62"/>
  <c r="P62"/>
  <c r="Q62"/>
  <c r="B63"/>
  <c r="K63"/>
  <c r="M63"/>
  <c r="N63"/>
  <c r="O63"/>
  <c r="P63"/>
  <c r="Q63"/>
  <c r="B64"/>
  <c r="K64"/>
  <c r="M64"/>
  <c r="N64"/>
  <c r="O64"/>
  <c r="P64"/>
  <c r="Q64"/>
  <c r="B65"/>
  <c r="K65"/>
  <c r="M65"/>
  <c r="N65"/>
  <c r="O65"/>
  <c r="P65"/>
  <c r="Q65"/>
  <c r="B66"/>
  <c r="K66"/>
  <c r="M66"/>
  <c r="N66"/>
  <c r="O66"/>
  <c r="P66"/>
  <c r="Q66"/>
  <c r="B67"/>
  <c r="K67"/>
  <c r="M67"/>
  <c r="N67"/>
  <c r="O67"/>
  <c r="P67"/>
  <c r="Q67"/>
  <c r="B68"/>
  <c r="K68"/>
  <c r="M68"/>
  <c r="N68"/>
  <c r="O68"/>
  <c r="P68"/>
  <c r="Q68"/>
  <c r="B69"/>
  <c r="K69"/>
  <c r="M69"/>
  <c r="N69"/>
  <c r="O69"/>
  <c r="P69"/>
  <c r="Q69"/>
  <c r="B70"/>
  <c r="K70"/>
  <c r="M70"/>
  <c r="N70"/>
  <c r="O70"/>
  <c r="P70"/>
  <c r="Q70"/>
  <c r="B71"/>
  <c r="K71"/>
  <c r="M71"/>
  <c r="N71"/>
  <c r="O71"/>
  <c r="P71"/>
  <c r="Q71"/>
  <c r="B72"/>
  <c r="K72"/>
  <c r="M72"/>
  <c r="N72"/>
  <c r="O72"/>
  <c r="P72"/>
  <c r="Q72"/>
  <c r="B73"/>
  <c r="K73"/>
  <c r="M73"/>
  <c r="N73"/>
  <c r="O73"/>
  <c r="P73"/>
  <c r="Q73"/>
  <c r="B74"/>
  <c r="K74"/>
  <c r="M74"/>
  <c r="N74"/>
  <c r="O74"/>
  <c r="P74"/>
  <c r="Q74"/>
  <c r="B75"/>
  <c r="K75"/>
  <c r="M75"/>
  <c r="N75"/>
  <c r="O75"/>
  <c r="P75"/>
  <c r="Q75"/>
  <c r="B76"/>
  <c r="K76"/>
  <c r="M76"/>
  <c r="N76"/>
  <c r="O76"/>
  <c r="P76"/>
  <c r="Q76"/>
  <c r="B77"/>
  <c r="K77"/>
  <c r="M77"/>
  <c r="N77"/>
  <c r="O77"/>
  <c r="P77"/>
  <c r="Q77"/>
  <c r="B78"/>
  <c r="K78"/>
  <c r="M78"/>
  <c r="N78"/>
  <c r="O78"/>
  <c r="P78"/>
  <c r="Q78"/>
  <c r="B79"/>
  <c r="K79"/>
  <c r="M79"/>
  <c r="N79"/>
  <c r="O79"/>
  <c r="P79"/>
  <c r="Q79"/>
  <c r="B80"/>
  <c r="K80"/>
  <c r="M80"/>
  <c r="N80"/>
  <c r="O80"/>
  <c r="P80"/>
  <c r="Q80"/>
  <c r="B81"/>
  <c r="K81"/>
  <c r="M81"/>
  <c r="N81"/>
  <c r="O81"/>
  <c r="P81"/>
  <c r="Q81"/>
  <c r="B82"/>
  <c r="K82"/>
  <c r="M82"/>
  <c r="N82"/>
  <c r="O82"/>
  <c r="P82"/>
  <c r="Q82"/>
  <c r="B83"/>
  <c r="K83"/>
  <c r="M83"/>
  <c r="N83"/>
  <c r="O83"/>
  <c r="P83"/>
  <c r="Q83"/>
  <c r="B84"/>
  <c r="K84"/>
  <c r="M84"/>
  <c r="N84"/>
  <c r="O84"/>
  <c r="P84"/>
  <c r="Q84"/>
  <c r="B85"/>
  <c r="K85"/>
  <c r="M85"/>
  <c r="N85"/>
  <c r="O85"/>
  <c r="P85"/>
  <c r="Q85"/>
  <c r="B86"/>
  <c r="K86"/>
  <c r="M86"/>
  <c r="N86"/>
  <c r="O86"/>
  <c r="P86"/>
  <c r="Q86"/>
  <c r="B87"/>
  <c r="K87"/>
  <c r="M87"/>
  <c r="N87"/>
  <c r="O87"/>
  <c r="P87"/>
  <c r="Q87"/>
  <c r="B88"/>
  <c r="K88"/>
  <c r="M88"/>
  <c r="N88"/>
  <c r="O88"/>
  <c r="P88"/>
  <c r="Q88"/>
  <c r="B89"/>
  <c r="K89"/>
  <c r="M89"/>
  <c r="N89"/>
  <c r="O89"/>
  <c r="P89"/>
  <c r="Q89"/>
  <c r="B90"/>
  <c r="K90"/>
  <c r="M90"/>
  <c r="N90"/>
  <c r="O90"/>
  <c r="P90"/>
  <c r="Q90"/>
  <c r="B91"/>
  <c r="K91"/>
  <c r="M91"/>
  <c r="N91"/>
  <c r="O91"/>
  <c r="P91"/>
  <c r="Q91"/>
  <c r="B92"/>
  <c r="K92"/>
  <c r="M92"/>
  <c r="N92"/>
  <c r="O92"/>
  <c r="P92"/>
  <c r="Q92"/>
  <c r="B93"/>
  <c r="K93"/>
  <c r="M93"/>
  <c r="N93"/>
  <c r="O93"/>
  <c r="P93"/>
  <c r="Q93"/>
  <c r="B94"/>
  <c r="K94"/>
  <c r="M94"/>
  <c r="N94"/>
  <c r="O94"/>
  <c r="P94"/>
  <c r="Q94"/>
  <c r="B95"/>
  <c r="K95"/>
  <c r="M95"/>
  <c r="N95"/>
  <c r="O95"/>
  <c r="P95"/>
  <c r="Q95"/>
  <c r="B96"/>
  <c r="K96"/>
  <c r="M96"/>
  <c r="N96"/>
  <c r="O96"/>
  <c r="P96"/>
  <c r="Q96"/>
  <c r="B97"/>
  <c r="K97"/>
  <c r="M97"/>
  <c r="N97"/>
  <c r="O97"/>
  <c r="P97"/>
  <c r="Q97"/>
  <c r="B98"/>
  <c r="K98"/>
  <c r="M98"/>
  <c r="N98"/>
  <c r="O98"/>
  <c r="P98"/>
  <c r="Q98"/>
  <c r="B99"/>
  <c r="K99"/>
  <c r="M99"/>
  <c r="N99"/>
  <c r="O99"/>
  <c r="P99"/>
  <c r="Q99"/>
  <c r="B100"/>
  <c r="K100"/>
  <c r="M100"/>
  <c r="N100"/>
  <c r="O100"/>
  <c r="P100"/>
  <c r="Q100"/>
  <c r="B101"/>
  <c r="K101"/>
  <c r="M101"/>
  <c r="N101"/>
  <c r="O101"/>
  <c r="P101"/>
  <c r="Q101"/>
  <c r="B102"/>
  <c r="K102"/>
  <c r="M102"/>
  <c r="N102"/>
  <c r="O102"/>
  <c r="P102"/>
  <c r="Q102"/>
  <c r="B103"/>
  <c r="K103"/>
  <c r="M103"/>
  <c r="N103"/>
  <c r="O103"/>
  <c r="P103"/>
  <c r="Q103"/>
  <c r="B104"/>
  <c r="K104"/>
  <c r="M104"/>
  <c r="N104"/>
  <c r="O104"/>
  <c r="P104"/>
  <c r="Q104"/>
  <c r="B105"/>
  <c r="K105"/>
  <c r="M105"/>
  <c r="N105"/>
  <c r="O105"/>
  <c r="P105"/>
  <c r="Q105"/>
  <c r="B106"/>
  <c r="K106"/>
  <c r="M106"/>
  <c r="N106"/>
  <c r="O106"/>
  <c r="P106"/>
  <c r="Q106"/>
  <c r="B107"/>
  <c r="K107"/>
  <c r="M107"/>
  <c r="N107"/>
  <c r="O107"/>
  <c r="P107"/>
  <c r="Q107"/>
  <c r="B108"/>
  <c r="K108"/>
  <c r="M108"/>
  <c r="N108"/>
  <c r="O108"/>
  <c r="P108"/>
  <c r="Q108"/>
  <c r="B109"/>
  <c r="K109"/>
  <c r="M109"/>
  <c r="N109"/>
  <c r="O109"/>
  <c r="P109"/>
  <c r="Q109"/>
  <c r="B110"/>
  <c r="K110"/>
  <c r="M110"/>
  <c r="N110"/>
  <c r="O110"/>
  <c r="P110"/>
  <c r="Q110"/>
  <c r="B111"/>
  <c r="K111"/>
  <c r="M111"/>
  <c r="N111"/>
  <c r="O111"/>
  <c r="P111"/>
  <c r="Q111"/>
  <c r="B112"/>
  <c r="K112"/>
  <c r="M112"/>
  <c r="N112"/>
  <c r="O112"/>
  <c r="P112"/>
  <c r="Q112"/>
  <c r="B113"/>
  <c r="K113"/>
  <c r="M113"/>
  <c r="N113"/>
  <c r="O113"/>
  <c r="P113"/>
  <c r="Q113"/>
  <c r="B114"/>
  <c r="K114"/>
  <c r="M114"/>
  <c r="N114"/>
  <c r="O114"/>
  <c r="P114"/>
  <c r="Q114"/>
  <c r="B115"/>
  <c r="K115"/>
  <c r="M115"/>
  <c r="N115"/>
  <c r="O115"/>
  <c r="P115"/>
  <c r="Q115"/>
  <c r="B116"/>
  <c r="K116"/>
  <c r="M116"/>
  <c r="N116"/>
  <c r="O116"/>
  <c r="P116"/>
  <c r="Q116"/>
  <c r="B117"/>
  <c r="K117"/>
  <c r="M117"/>
  <c r="N117"/>
  <c r="O117"/>
  <c r="P117"/>
  <c r="Q117"/>
  <c r="B118"/>
  <c r="K118"/>
  <c r="M118"/>
  <c r="N118"/>
  <c r="O118"/>
  <c r="P118"/>
  <c r="Q118"/>
  <c r="B119"/>
  <c r="K119"/>
  <c r="M119"/>
  <c r="N119"/>
  <c r="O119"/>
  <c r="P119"/>
  <c r="Q119"/>
  <c r="B120"/>
  <c r="K120"/>
  <c r="M120"/>
  <c r="N120"/>
  <c r="O120"/>
  <c r="P120"/>
  <c r="Q120"/>
  <c r="B121"/>
  <c r="K121"/>
  <c r="M121"/>
  <c r="N121"/>
  <c r="O121"/>
  <c r="P121"/>
  <c r="Q121"/>
  <c r="B122"/>
  <c r="K122"/>
  <c r="M122"/>
  <c r="N122"/>
  <c r="O122"/>
  <c r="P122"/>
  <c r="Q122"/>
  <c r="B123"/>
  <c r="K123"/>
  <c r="M123"/>
  <c r="N123"/>
  <c r="O123"/>
  <c r="P123"/>
  <c r="Q123"/>
  <c r="B124"/>
  <c r="K124"/>
  <c r="M124"/>
  <c r="N124"/>
  <c r="O124"/>
  <c r="P124"/>
  <c r="Q124"/>
  <c r="B125"/>
  <c r="K125"/>
  <c r="M125"/>
  <c r="N125"/>
  <c r="O125"/>
  <c r="P125"/>
  <c r="Q125"/>
  <c r="B126"/>
  <c r="K126"/>
  <c r="M126"/>
  <c r="N126"/>
  <c r="O126"/>
  <c r="P126"/>
  <c r="Q126"/>
  <c r="B127"/>
  <c r="K127"/>
  <c r="M127"/>
  <c r="N127"/>
  <c r="O127"/>
  <c r="P127"/>
  <c r="Q127"/>
  <c r="B128"/>
  <c r="K128"/>
  <c r="M128"/>
  <c r="N128"/>
  <c r="O128"/>
  <c r="P128"/>
  <c r="Q128"/>
  <c r="B129"/>
  <c r="K129"/>
  <c r="M129"/>
  <c r="N129"/>
  <c r="O129"/>
  <c r="P129"/>
  <c r="Q129"/>
  <c r="B130"/>
  <c r="K130"/>
  <c r="M130"/>
  <c r="N130"/>
  <c r="O130"/>
  <c r="P130"/>
  <c r="Q130"/>
  <c r="B131"/>
  <c r="K131"/>
  <c r="M131"/>
  <c r="N131"/>
  <c r="O131"/>
  <c r="P131"/>
  <c r="Q131"/>
  <c r="B132"/>
  <c r="K132"/>
  <c r="M132"/>
  <c r="N132"/>
  <c r="O132"/>
  <c r="P132"/>
  <c r="Q132"/>
  <c r="B133"/>
  <c r="K133"/>
  <c r="M133"/>
  <c r="N133"/>
  <c r="O133"/>
  <c r="P133"/>
  <c r="Q133"/>
  <c r="B134"/>
  <c r="K134"/>
  <c r="M134"/>
  <c r="N134"/>
  <c r="O134"/>
  <c r="P134"/>
  <c r="Q134"/>
  <c r="B135"/>
  <c r="K135"/>
  <c r="M135"/>
  <c r="N135"/>
  <c r="O135"/>
  <c r="P135"/>
  <c r="Q135"/>
  <c r="B136"/>
  <c r="K136"/>
  <c r="M136"/>
  <c r="N136"/>
  <c r="O136"/>
  <c r="P136"/>
  <c r="Q136"/>
  <c r="B137"/>
  <c r="K137"/>
  <c r="M137"/>
  <c r="N137"/>
  <c r="O137"/>
  <c r="P137"/>
  <c r="Q137"/>
  <c r="B138"/>
  <c r="K138"/>
  <c r="M138"/>
  <c r="N138"/>
  <c r="O138"/>
  <c r="P138"/>
  <c r="Q138"/>
  <c r="B139"/>
  <c r="K139"/>
  <c r="M139"/>
  <c r="N139"/>
  <c r="O139"/>
  <c r="P139"/>
  <c r="Q139"/>
  <c r="B140"/>
  <c r="K140"/>
  <c r="M140"/>
  <c r="N140"/>
  <c r="O140"/>
  <c r="P140"/>
  <c r="Q140"/>
  <c r="B141"/>
  <c r="K141"/>
  <c r="M141"/>
  <c r="N141"/>
  <c r="O141"/>
  <c r="P141"/>
  <c r="Q141"/>
  <c r="B142"/>
  <c r="K142"/>
  <c r="M142"/>
  <c r="N142"/>
  <c r="O142"/>
  <c r="P142"/>
  <c r="Q142"/>
  <c r="B143"/>
  <c r="K143"/>
  <c r="M143"/>
  <c r="N143"/>
  <c r="O143"/>
  <c r="P143"/>
  <c r="Q143"/>
  <c r="B144"/>
  <c r="K144"/>
  <c r="M144"/>
  <c r="N144"/>
  <c r="O144"/>
  <c r="P144"/>
  <c r="Q144"/>
  <c r="B145"/>
  <c r="K145"/>
  <c r="M145"/>
  <c r="N145"/>
  <c r="O145"/>
  <c r="P145"/>
  <c r="Q145"/>
  <c r="B146"/>
  <c r="K146"/>
  <c r="M146"/>
  <c r="N146"/>
  <c r="O146"/>
  <c r="P146"/>
  <c r="Q146"/>
  <c r="B147"/>
  <c r="K147"/>
  <c r="M147"/>
  <c r="N147"/>
  <c r="O147"/>
  <c r="P147"/>
  <c r="Q147"/>
  <c r="B148"/>
  <c r="K148"/>
  <c r="M148"/>
  <c r="N148"/>
  <c r="O148"/>
  <c r="P148"/>
  <c r="Q148"/>
  <c r="B149"/>
  <c r="K149"/>
  <c r="M149"/>
  <c r="N149"/>
  <c r="O149"/>
  <c r="P149"/>
  <c r="Q149"/>
  <c r="B150"/>
  <c r="K150"/>
  <c r="M150"/>
  <c r="N150"/>
  <c r="O150"/>
  <c r="P150"/>
  <c r="Q150"/>
  <c r="B151"/>
  <c r="K151"/>
  <c r="M151"/>
  <c r="N151"/>
  <c r="O151"/>
  <c r="P151"/>
  <c r="Q151"/>
  <c r="B152"/>
  <c r="K152"/>
  <c r="M152"/>
  <c r="N152"/>
  <c r="O152"/>
  <c r="P152"/>
  <c r="Q152"/>
  <c r="B153"/>
  <c r="K153"/>
  <c r="M153"/>
  <c r="N153"/>
  <c r="O153"/>
  <c r="P153"/>
  <c r="Q153"/>
  <c r="B154"/>
  <c r="K154"/>
  <c r="M154"/>
  <c r="N154"/>
  <c r="O154"/>
  <c r="P154"/>
  <c r="Q154"/>
  <c r="B155"/>
  <c r="K155"/>
  <c r="M155"/>
  <c r="N155"/>
  <c r="O155"/>
  <c r="P155"/>
  <c r="Q155"/>
  <c r="B156"/>
  <c r="K156"/>
  <c r="M156"/>
  <c r="N156"/>
  <c r="O156"/>
  <c r="P156"/>
  <c r="Q156"/>
  <c r="B157"/>
  <c r="K157"/>
  <c r="M157"/>
  <c r="N157"/>
  <c r="O157"/>
  <c r="P157"/>
  <c r="Q157"/>
  <c r="B158"/>
  <c r="K158"/>
  <c r="M158"/>
  <c r="N158"/>
  <c r="O158"/>
  <c r="P158"/>
  <c r="Q158"/>
  <c r="B159"/>
  <c r="K159"/>
  <c r="M159"/>
  <c r="N159"/>
  <c r="O159"/>
  <c r="P159"/>
  <c r="Q159"/>
  <c r="B160"/>
  <c r="K160"/>
  <c r="M160"/>
  <c r="N160"/>
  <c r="O160"/>
  <c r="P160"/>
  <c r="Q160"/>
  <c r="B161"/>
  <c r="K161"/>
  <c r="M161"/>
  <c r="N161"/>
  <c r="O161"/>
  <c r="P161"/>
  <c r="Q161"/>
  <c r="B162"/>
  <c r="K162"/>
  <c r="M162"/>
  <c r="N162"/>
  <c r="O162"/>
  <c r="P162"/>
  <c r="Q162"/>
  <c r="B163"/>
  <c r="K163"/>
  <c r="M163"/>
  <c r="N163"/>
  <c r="O163"/>
  <c r="P163"/>
  <c r="Q163"/>
  <c r="B164"/>
  <c r="K164"/>
  <c r="M164"/>
  <c r="N164"/>
  <c r="O164"/>
  <c r="P164"/>
  <c r="Q164"/>
  <c r="B165"/>
  <c r="K165"/>
  <c r="M165"/>
  <c r="N165"/>
  <c r="O165"/>
  <c r="P165"/>
  <c r="Q165"/>
  <c r="B166"/>
  <c r="K166"/>
  <c r="M166"/>
  <c r="N166"/>
  <c r="O166"/>
  <c r="P166"/>
  <c r="Q166"/>
  <c r="B167"/>
  <c r="K167"/>
  <c r="M167"/>
  <c r="N167"/>
  <c r="O167"/>
  <c r="P167"/>
  <c r="Q167"/>
  <c r="B168"/>
  <c r="K168"/>
  <c r="M168"/>
  <c r="N168"/>
  <c r="O168"/>
  <c r="P168"/>
  <c r="Q168"/>
  <c r="B169"/>
  <c r="K169"/>
  <c r="M169"/>
  <c r="N169"/>
  <c r="O169"/>
  <c r="P169"/>
  <c r="Q169"/>
  <c r="B170"/>
  <c r="K170"/>
  <c r="M170"/>
  <c r="N170"/>
  <c r="O170"/>
  <c r="P170"/>
  <c r="Q170"/>
  <c r="B171"/>
  <c r="K171"/>
  <c r="M171"/>
  <c r="N171"/>
  <c r="O171"/>
  <c r="P171"/>
  <c r="Q171"/>
  <c r="B172"/>
  <c r="K172"/>
  <c r="M172"/>
  <c r="N172"/>
  <c r="O172"/>
  <c r="P172"/>
  <c r="Q172"/>
  <c r="B173"/>
  <c r="K173"/>
  <c r="M173"/>
  <c r="N173"/>
  <c r="O173"/>
  <c r="P173"/>
  <c r="Q173"/>
  <c r="B174"/>
  <c r="K174"/>
  <c r="M174"/>
  <c r="N174"/>
  <c r="O174"/>
  <c r="P174"/>
  <c r="Q174"/>
  <c r="B175"/>
  <c r="K175"/>
  <c r="M175"/>
  <c r="N175"/>
  <c r="O175"/>
  <c r="P175"/>
  <c r="Q175"/>
  <c r="B176"/>
  <c r="K176"/>
  <c r="M176"/>
  <c r="N176"/>
  <c r="O176"/>
  <c r="P176"/>
  <c r="Q176"/>
  <c r="B177"/>
  <c r="K177"/>
  <c r="M177"/>
  <c r="N177"/>
  <c r="O177"/>
  <c r="P177"/>
  <c r="Q177"/>
  <c r="B178"/>
  <c r="K178"/>
  <c r="M178"/>
  <c r="N178"/>
  <c r="O178"/>
  <c r="P178"/>
  <c r="Q178"/>
  <c r="B179"/>
  <c r="K179"/>
  <c r="M179"/>
  <c r="N179"/>
  <c r="O179"/>
  <c r="P179"/>
  <c r="Q179"/>
  <c r="B180"/>
  <c r="K180"/>
  <c r="M180"/>
  <c r="N180"/>
  <c r="O180"/>
  <c r="P180"/>
  <c r="Q180"/>
  <c r="B181"/>
  <c r="K181"/>
  <c r="M181"/>
  <c r="N181"/>
  <c r="O181"/>
  <c r="P181"/>
  <c r="Q181"/>
  <c r="B182"/>
  <c r="K182"/>
  <c r="M182"/>
  <c r="N182"/>
  <c r="O182"/>
  <c r="P182"/>
  <c r="Q182"/>
  <c r="B183"/>
  <c r="K183"/>
  <c r="M183"/>
  <c r="N183"/>
  <c r="O183"/>
  <c r="P183"/>
  <c r="Q183"/>
  <c r="B184"/>
  <c r="K184"/>
  <c r="M184"/>
  <c r="N184"/>
  <c r="O184"/>
  <c r="P184"/>
  <c r="Q184"/>
  <c r="B185"/>
  <c r="K185"/>
  <c r="M185"/>
  <c r="N185"/>
  <c r="O185"/>
  <c r="P185"/>
  <c r="Q185"/>
  <c r="B186"/>
  <c r="K186"/>
  <c r="M186"/>
  <c r="N186"/>
  <c r="O186"/>
  <c r="P186"/>
  <c r="Q186"/>
  <c r="B187"/>
  <c r="K187"/>
  <c r="M187"/>
  <c r="N187"/>
  <c r="O187"/>
  <c r="P187"/>
  <c r="Q187"/>
  <c r="B188"/>
  <c r="K188"/>
  <c r="M188"/>
  <c r="N188"/>
  <c r="O188"/>
  <c r="P188"/>
  <c r="Q188"/>
  <c r="B189"/>
  <c r="K189"/>
  <c r="M189"/>
  <c r="N189"/>
  <c r="O189"/>
  <c r="P189"/>
  <c r="Q189"/>
  <c r="B190"/>
  <c r="K190"/>
  <c r="M190"/>
  <c r="N190"/>
  <c r="O190"/>
  <c r="P190"/>
  <c r="Q190"/>
  <c r="B191"/>
  <c r="K191"/>
  <c r="M191"/>
  <c r="N191"/>
  <c r="O191"/>
  <c r="P191"/>
  <c r="Q191"/>
  <c r="B192"/>
  <c r="K192"/>
  <c r="M192"/>
  <c r="N192"/>
  <c r="O192"/>
  <c r="P192"/>
  <c r="Q192"/>
  <c r="B193"/>
  <c r="K193"/>
  <c r="M193"/>
  <c r="N193"/>
  <c r="O193"/>
  <c r="P193"/>
  <c r="Q193"/>
  <c r="B194"/>
  <c r="K194"/>
  <c r="M194"/>
  <c r="N194"/>
  <c r="O194"/>
  <c r="P194"/>
  <c r="Q194"/>
  <c r="B195"/>
  <c r="K195"/>
  <c r="M195"/>
  <c r="N195"/>
  <c r="O195"/>
  <c r="P195"/>
  <c r="Q195"/>
  <c r="B196"/>
  <c r="K196"/>
  <c r="M196"/>
  <c r="N196"/>
  <c r="O196"/>
  <c r="P196"/>
  <c r="Q196"/>
  <c r="B197"/>
  <c r="K197"/>
  <c r="M197"/>
  <c r="N197"/>
  <c r="O197"/>
  <c r="P197"/>
  <c r="Q197"/>
  <c r="B198"/>
  <c r="K198"/>
  <c r="M198"/>
  <c r="N198"/>
  <c r="O198"/>
  <c r="P198"/>
  <c r="Q198"/>
  <c r="B199"/>
  <c r="K199"/>
  <c r="M199"/>
  <c r="N199"/>
  <c r="O199"/>
  <c r="P199"/>
  <c r="Q199"/>
  <c r="B200"/>
  <c r="K200"/>
  <c r="M200"/>
  <c r="N200"/>
  <c r="O200"/>
  <c r="P200"/>
  <c r="Q200"/>
  <c r="B201"/>
  <c r="K201"/>
  <c r="M201"/>
  <c r="N201"/>
  <c r="O201"/>
  <c r="P201"/>
  <c r="Q201"/>
  <c r="B202"/>
  <c r="K202"/>
  <c r="M202"/>
  <c r="N202"/>
  <c r="O202"/>
  <c r="P202"/>
  <c r="Q202"/>
  <c r="B203"/>
  <c r="K203"/>
  <c r="M203"/>
  <c r="N203"/>
  <c r="O203"/>
  <c r="P203"/>
  <c r="Q203"/>
  <c r="B204"/>
  <c r="K204"/>
  <c r="M204"/>
  <c r="N204"/>
  <c r="O204"/>
  <c r="P204"/>
  <c r="Q204"/>
  <c r="B205"/>
  <c r="K205"/>
  <c r="M205"/>
  <c r="N205"/>
  <c r="O205"/>
  <c r="P205"/>
  <c r="Q205"/>
  <c r="B206"/>
  <c r="K206"/>
  <c r="M206"/>
  <c r="N206"/>
  <c r="O206"/>
  <c r="P206"/>
  <c r="Q206"/>
  <c r="B207"/>
  <c r="K207"/>
  <c r="M207"/>
  <c r="N207"/>
  <c r="O207"/>
  <c r="P207"/>
  <c r="Q207"/>
  <c r="B4" i="1"/>
  <c r="B5"/>
  <c r="B6"/>
  <c r="B7"/>
  <c r="B8"/>
  <c r="B9"/>
  <c r="B11"/>
  <c r="B12"/>
  <c r="B13"/>
  <c r="B14"/>
  <c r="B15"/>
  <c r="B16"/>
  <c r="B17"/>
  <c r="B18"/>
  <c r="B19"/>
  <c r="B20"/>
  <c r="B21"/>
  <c r="B22"/>
  <c r="B23"/>
  <c r="B24"/>
  <c r="B25"/>
  <c r="B27"/>
  <c r="B28"/>
  <c r="B29"/>
  <c r="B30"/>
  <c r="B31"/>
  <c r="B32"/>
  <c r="B33"/>
  <c r="B34"/>
  <c r="B35"/>
  <c r="B36"/>
  <c r="B37"/>
  <c r="B38"/>
  <c r="B39"/>
  <c r="B40"/>
  <c r="B41"/>
  <c r="B42"/>
  <c r="B43"/>
  <c r="B44"/>
  <c r="B45"/>
  <c r="B46"/>
  <c r="B47"/>
  <c r="B48"/>
  <c r="B49"/>
  <c r="B50"/>
  <c r="B51"/>
  <c r="B52"/>
  <c r="B53"/>
  <c r="B54"/>
  <c r="B55"/>
  <c r="B56"/>
  <c r="B57"/>
  <c r="B58"/>
  <c r="B59"/>
  <c r="B60"/>
  <c r="B61"/>
  <c r="B62"/>
  <c r="B63"/>
  <c r="B64"/>
  <c r="B65"/>
  <c r="B66"/>
  <c r="B67"/>
  <c r="B68"/>
  <c r="B69"/>
  <c r="B70"/>
  <c r="B71"/>
  <c r="B72"/>
  <c r="B73"/>
  <c r="B74"/>
  <c r="B75"/>
  <c r="B76"/>
  <c r="B77"/>
  <c r="B78"/>
  <c r="B79"/>
  <c r="B80"/>
  <c r="B81"/>
  <c r="B82"/>
  <c r="B83"/>
  <c r="B84"/>
  <c r="B85"/>
  <c r="B86"/>
  <c r="B87"/>
  <c r="B88"/>
  <c r="B89"/>
  <c r="B90"/>
  <c r="B91"/>
  <c r="B92"/>
  <c r="B93"/>
  <c r="B94"/>
  <c r="B95"/>
  <c r="B96"/>
  <c r="B97"/>
  <c r="B98"/>
  <c r="B99"/>
  <c r="B100"/>
  <c r="B101"/>
  <c r="B102"/>
  <c r="B103"/>
  <c r="B104"/>
  <c r="B105"/>
  <c r="B106"/>
  <c r="B107"/>
  <c r="B108"/>
  <c r="B109"/>
  <c r="B110"/>
  <c r="B111"/>
  <c r="B112"/>
  <c r="B113"/>
  <c r="B114"/>
  <c r="B115"/>
  <c r="B116"/>
  <c r="B117"/>
  <c r="B118"/>
  <c r="B119"/>
  <c r="B120"/>
  <c r="B121"/>
  <c r="B122"/>
  <c r="B123"/>
  <c r="B124"/>
  <c r="B125"/>
  <c r="B126"/>
  <c r="B127"/>
  <c r="B128"/>
  <c r="B129"/>
  <c r="B130"/>
  <c r="B131"/>
  <c r="B132"/>
  <c r="B133"/>
  <c r="B134"/>
  <c r="B135"/>
  <c r="B136"/>
  <c r="B137"/>
  <c r="B138"/>
  <c r="B139"/>
  <c r="B140"/>
  <c r="B141"/>
  <c r="B142"/>
  <c r="B143"/>
  <c r="B144"/>
  <c r="B145"/>
  <c r="B146"/>
  <c r="B147"/>
  <c r="B148"/>
  <c r="B149"/>
  <c r="B150"/>
  <c r="B151"/>
  <c r="B152"/>
  <c r="B153"/>
  <c r="B154"/>
  <c r="B155"/>
  <c r="B156"/>
  <c r="B157"/>
  <c r="B158"/>
  <c r="B159"/>
  <c r="B160"/>
  <c r="B161"/>
  <c r="B162"/>
  <c r="B163"/>
  <c r="B164"/>
  <c r="B165"/>
  <c r="B166"/>
  <c r="B167"/>
  <c r="B168"/>
  <c r="B169"/>
  <c r="B170"/>
  <c r="B171"/>
  <c r="B172"/>
  <c r="B173"/>
  <c r="B174"/>
  <c r="B175"/>
  <c r="B176"/>
  <c r="B177"/>
  <c r="B178"/>
  <c r="B179"/>
  <c r="B180"/>
  <c r="B181"/>
  <c r="B182"/>
  <c r="B183"/>
  <c r="B184"/>
  <c r="B185"/>
  <c r="B186"/>
  <c r="B187"/>
  <c r="B188"/>
  <c r="B189"/>
  <c r="B190"/>
  <c r="B191"/>
  <c r="B192"/>
  <c r="B193"/>
  <c r="B194"/>
  <c r="B195"/>
  <c r="B196"/>
  <c r="B197"/>
  <c r="B198"/>
  <c r="B199"/>
  <c r="B200"/>
  <c r="B201"/>
  <c r="B202"/>
  <c r="B203"/>
  <c r="B204"/>
  <c r="D18" i="22" l="1"/>
  <c r="B18"/>
  <c r="C19"/>
  <c r="AB2469" i="14"/>
  <c r="AB2466"/>
  <c r="AB2461"/>
  <c r="AB2458"/>
  <c r="AB2453"/>
  <c r="AB2450"/>
  <c r="AB2445"/>
  <c r="AB2442"/>
  <c r="AB2344"/>
  <c r="AB2280"/>
  <c r="AB2210"/>
  <c r="AB2206"/>
  <c r="AB2205"/>
  <c r="AB2202"/>
  <c r="AB2198"/>
  <c r="AB2146"/>
  <c r="AB2138"/>
  <c r="AB1791"/>
  <c r="AB1783"/>
  <c r="AB1781"/>
  <c r="AB1775"/>
  <c r="AB1773"/>
  <c r="AB1767"/>
  <c r="AB1765"/>
  <c r="AB1759"/>
  <c r="AB1751"/>
  <c r="AB1749"/>
  <c r="AB1743"/>
  <c r="AB1741"/>
  <c r="AB1735"/>
  <c r="AB1733"/>
  <c r="AB1727"/>
  <c r="AB1719"/>
  <c r="AB1717"/>
  <c r="AB1711"/>
  <c r="AB1709"/>
  <c r="AB1671"/>
  <c r="AB1663"/>
  <c r="AB1655"/>
  <c r="AB1647"/>
  <c r="AB1639"/>
  <c r="AB1623"/>
  <c r="AB1607"/>
  <c r="AB1599"/>
  <c r="AB1591"/>
  <c r="AB1583"/>
  <c r="AB1575"/>
  <c r="AB1559"/>
  <c r="AB1543"/>
  <c r="AB1535"/>
  <c r="AB1527"/>
  <c r="AB1519"/>
  <c r="AB1511"/>
  <c r="AB1495"/>
  <c r="AB1454"/>
  <c r="AB1429"/>
  <c r="AB1328"/>
  <c r="AB1305"/>
  <c r="AB1296"/>
  <c r="AB1259"/>
  <c r="AB1240"/>
  <c r="AB1208"/>
  <c r="AB1176"/>
  <c r="AB1155"/>
  <c r="AB1144"/>
  <c r="AB1119"/>
  <c r="AB1112"/>
  <c r="AB1103"/>
  <c r="AB1071"/>
  <c r="AB1055"/>
  <c r="AB1031"/>
  <c r="AB919"/>
  <c r="AB917"/>
  <c r="AB915"/>
  <c r="AB909"/>
  <c r="AB907"/>
  <c r="AB905"/>
  <c r="AB903"/>
  <c r="AB898"/>
  <c r="AB896"/>
  <c r="AB887"/>
  <c r="AB875"/>
  <c r="AB843"/>
  <c r="AB832"/>
  <c r="AB264"/>
  <c r="AB230"/>
  <c r="AB197"/>
  <c r="AB189"/>
  <c r="AB187"/>
  <c r="AB181"/>
  <c r="AB179"/>
  <c r="AB66"/>
  <c r="AB50"/>
  <c r="AB2387"/>
  <c r="AB2384"/>
  <c r="AB2330"/>
  <c r="AB2290"/>
  <c r="AB2274"/>
  <c r="AB2266"/>
  <c r="AB2242"/>
  <c r="AB2226"/>
  <c r="AB2211"/>
  <c r="AB2204"/>
  <c r="AB2200"/>
  <c r="AB2196"/>
  <c r="AB2195"/>
  <c r="AB2153"/>
  <c r="AB2142"/>
  <c r="AB2134"/>
  <c r="AB1790"/>
  <c r="AB1788"/>
  <c r="AB1782"/>
  <c r="AB1780"/>
  <c r="AB1774"/>
  <c r="AB1772"/>
  <c r="AB1766"/>
  <c r="AB1764"/>
  <c r="AB1758"/>
  <c r="AB1756"/>
  <c r="AB1750"/>
  <c r="AB1748"/>
  <c r="AB1742"/>
  <c r="AB1740"/>
  <c r="AB1734"/>
  <c r="AB1732"/>
  <c r="AB1726"/>
  <c r="AB1724"/>
  <c r="AB1718"/>
  <c r="AB1716"/>
  <c r="AB1710"/>
  <c r="AB1708"/>
  <c r="AB1658"/>
  <c r="AB1654"/>
  <c r="AB1650"/>
  <c r="AB1646"/>
  <c r="AB1642"/>
  <c r="AB1638"/>
  <c r="AB1634"/>
  <c r="AB1626"/>
  <c r="AB1622"/>
  <c r="AB1618"/>
  <c r="AB1614"/>
  <c r="AB1610"/>
  <c r="AB1606"/>
  <c r="AB1602"/>
  <c r="AB1594"/>
  <c r="AB1590"/>
  <c r="AB1586"/>
  <c r="AB1582"/>
  <c r="AB1578"/>
  <c r="AB1574"/>
  <c r="AB1570"/>
  <c r="AB1566"/>
  <c r="AB1562"/>
  <c r="AB1558"/>
  <c r="AB1554"/>
  <c r="AB1550"/>
  <c r="AB1546"/>
  <c r="AB1542"/>
  <c r="AB1538"/>
  <c r="AB1534"/>
  <c r="AB1530"/>
  <c r="AB1526"/>
  <c r="AB1522"/>
  <c r="AB1518"/>
  <c r="AB1514"/>
  <c r="AB1510"/>
  <c r="AB1506"/>
  <c r="AB1502"/>
  <c r="AB1498"/>
  <c r="AB1494"/>
  <c r="AB1462"/>
  <c r="AB1452"/>
  <c r="AB1399"/>
  <c r="AB1378"/>
  <c r="AB1336"/>
  <c r="AB1320"/>
  <c r="AB1272"/>
  <c r="AB1264"/>
  <c r="AB1260"/>
  <c r="AB1232"/>
  <c r="AB1216"/>
  <c r="AB1200"/>
  <c r="AB1184"/>
  <c r="AB1168"/>
  <c r="AB1152"/>
  <c r="AB1136"/>
  <c r="AB1131"/>
  <c r="AB1127"/>
  <c r="AB1120"/>
  <c r="AB1111"/>
  <c r="AB1066"/>
  <c r="AB1062"/>
  <c r="AB1046"/>
  <c r="AB1030"/>
  <c r="AB897"/>
  <c r="AB881"/>
  <c r="AB867"/>
  <c r="AB858"/>
  <c r="AB849"/>
  <c r="AB842"/>
  <c r="AB835"/>
  <c r="AB791"/>
  <c r="AB273"/>
  <c r="AB248"/>
  <c r="AB139"/>
  <c r="AB97"/>
  <c r="AB95"/>
  <c r="AB81"/>
  <c r="AB58"/>
  <c r="AB42"/>
  <c r="AB40"/>
  <c r="AB2144"/>
  <c r="AB2128"/>
  <c r="AB2119"/>
  <c r="AB2072"/>
  <c r="AB1659"/>
  <c r="AB1595"/>
  <c r="AB1587"/>
  <c r="AB1531"/>
  <c r="AB1528"/>
  <c r="AB1523"/>
  <c r="AB1488"/>
  <c r="AB1481"/>
  <c r="AB1480"/>
  <c r="AB1466"/>
  <c r="AB1457"/>
  <c r="AB1450"/>
  <c r="AB1448"/>
  <c r="AB1441"/>
  <c r="AB1432"/>
  <c r="AB1401"/>
  <c r="AB1396"/>
  <c r="AB1387"/>
  <c r="AB1384"/>
  <c r="AB1375"/>
  <c r="AB1345"/>
  <c r="AB1344"/>
  <c r="AB1343"/>
  <c r="AB1340"/>
  <c r="AB1327"/>
  <c r="AB1324"/>
  <c r="AB1284"/>
  <c r="AB1268"/>
  <c r="AB1247"/>
  <c r="AB1236"/>
  <c r="AB1231"/>
  <c r="AB1220"/>
  <c r="AB1215"/>
  <c r="AB1204"/>
  <c r="AB1191"/>
  <c r="AB1188"/>
  <c r="AB1183"/>
  <c r="AB1172"/>
  <c r="AB1167"/>
  <c r="AB1159"/>
  <c r="AB1156"/>
  <c r="AB1151"/>
  <c r="AB1140"/>
  <c r="AB1135"/>
  <c r="AB1123"/>
  <c r="AB1116"/>
  <c r="AB1115"/>
  <c r="AB1113"/>
  <c r="AB1107"/>
  <c r="AB1100"/>
  <c r="AB1099"/>
  <c r="AB1006"/>
  <c r="AB1005"/>
  <c r="AB1000"/>
  <c r="AB998"/>
  <c r="AB995"/>
  <c r="AB992"/>
  <c r="AB982"/>
  <c r="AB973"/>
  <c r="AB968"/>
  <c r="AB960"/>
  <c r="AB958"/>
  <c r="AB950"/>
  <c r="AB946"/>
  <c r="AB939"/>
  <c r="AB936"/>
  <c r="AB935"/>
  <c r="AB928"/>
  <c r="AB927"/>
  <c r="AB926"/>
  <c r="AB918"/>
  <c r="AB916"/>
  <c r="AB914"/>
  <c r="AB910"/>
  <c r="AB908"/>
  <c r="AB902"/>
  <c r="AB892"/>
  <c r="AB877"/>
  <c r="AB869"/>
  <c r="AB863"/>
  <c r="AB855"/>
  <c r="AB845"/>
  <c r="AB838"/>
  <c r="AB837"/>
  <c r="AB824"/>
  <c r="AB815"/>
  <c r="AB807"/>
  <c r="AB795"/>
  <c r="AB672"/>
  <c r="AB670"/>
  <c r="AB667"/>
  <c r="AB665"/>
  <c r="AB662"/>
  <c r="AB646"/>
  <c r="AB641"/>
  <c r="AB636"/>
  <c r="AB630"/>
  <c r="AB617"/>
  <c r="AB589"/>
  <c r="AB507"/>
  <c r="AB385"/>
  <c r="AB272"/>
  <c r="AB270"/>
  <c r="AB268"/>
  <c r="AB253"/>
  <c r="AB240"/>
  <c r="AB223"/>
  <c r="AB207"/>
  <c r="AB193"/>
  <c r="AB191"/>
  <c r="AB184"/>
  <c r="AB170"/>
  <c r="AB159"/>
  <c r="AB151"/>
  <c r="AB68"/>
  <c r="AB64"/>
  <c r="AB62"/>
  <c r="AB56"/>
  <c r="AB48"/>
  <c r="AB46"/>
  <c r="AB44"/>
  <c r="AB39"/>
  <c r="AB7"/>
  <c r="AC28"/>
  <c r="AB2190"/>
  <c r="AB2184"/>
  <c r="AB1294"/>
  <c r="AB2223"/>
  <c r="AB2219"/>
  <c r="AB2213"/>
  <c r="AB1411"/>
  <c r="AB2357"/>
  <c r="AB2341"/>
  <c r="AB2325"/>
  <c r="AB2309"/>
  <c r="AB2293"/>
  <c r="AB2277"/>
  <c r="AB2261"/>
  <c r="AB2245"/>
  <c r="AB2229"/>
  <c r="AB2201"/>
  <c r="AB2197"/>
  <c r="AB1362"/>
  <c r="AB2396"/>
  <c r="AB2379"/>
  <c r="AB2363"/>
  <c r="AB2347"/>
  <c r="AB2157"/>
  <c r="AB2125"/>
  <c r="AB2121"/>
  <c r="AB1342"/>
  <c r="AB1190"/>
  <c r="AB2352"/>
  <c r="AB2336"/>
  <c r="AB2320"/>
  <c r="AB2304"/>
  <c r="AB2288"/>
  <c r="AB2272"/>
  <c r="AB2256"/>
  <c r="AB2240"/>
  <c r="AB2378"/>
  <c r="AB2374"/>
  <c r="AB2368"/>
  <c r="AB2358"/>
  <c r="AB2342"/>
  <c r="AB2326"/>
  <c r="AB2310"/>
  <c r="AB2294"/>
  <c r="AB2278"/>
  <c r="AB2262"/>
  <c r="AB2230"/>
  <c r="AB1479"/>
  <c r="AB1447"/>
  <c r="AB1222"/>
  <c r="AB16"/>
  <c r="AB2502"/>
  <c r="AB2499"/>
  <c r="AB2497"/>
  <c r="AB2496"/>
  <c r="AB2494"/>
  <c r="AB2491"/>
  <c r="AB2489"/>
  <c r="AB2488"/>
  <c r="AB2486"/>
  <c r="AB2483"/>
  <c r="AB2481"/>
  <c r="AB2480"/>
  <c r="AB2478"/>
  <c r="AB2475"/>
  <c r="AB2473"/>
  <c r="AB2472"/>
  <c r="AB2470"/>
  <c r="AB2467"/>
  <c r="AB2465"/>
  <c r="AB2464"/>
  <c r="AB2462"/>
  <c r="AB2459"/>
  <c r="AB2457"/>
  <c r="AB2456"/>
  <c r="AB2454"/>
  <c r="AB2451"/>
  <c r="AB2449"/>
  <c r="AB2448"/>
  <c r="AB2446"/>
  <c r="AB2443"/>
  <c r="AB2441"/>
  <c r="AB2440"/>
  <c r="AB2438"/>
  <c r="AB2435"/>
  <c r="AB2433"/>
  <c r="AB2432"/>
  <c r="AB2430"/>
  <c r="AB2427"/>
  <c r="AB2425"/>
  <c r="AB2424"/>
  <c r="AB2422"/>
  <c r="AB2419"/>
  <c r="AB2417"/>
  <c r="AB2416"/>
  <c r="AB2414"/>
  <c r="AB2411"/>
  <c r="AB2409"/>
  <c r="AB2408"/>
  <c r="AB2406"/>
  <c r="AB2403"/>
  <c r="AB2401"/>
  <c r="AB2400"/>
  <c r="AC2023"/>
  <c r="AB2386"/>
  <c r="AB1695"/>
  <c r="AB1679"/>
  <c r="AB1083"/>
  <c r="AB1077"/>
  <c r="AB1067"/>
  <c r="AB1061"/>
  <c r="AB1051"/>
  <c r="AB1045"/>
  <c r="AB1035"/>
  <c r="AB1029"/>
  <c r="AB817"/>
  <c r="AB141"/>
  <c r="AC68"/>
  <c r="AC39"/>
  <c r="AB33"/>
  <c r="AB12"/>
  <c r="AB1321"/>
  <c r="AB1257"/>
  <c r="AB1233"/>
  <c r="AB1217"/>
  <c r="AB1201"/>
  <c r="AB1169"/>
  <c r="AB1137"/>
  <c r="AB864"/>
  <c r="AB2391"/>
  <c r="AB1660"/>
  <c r="AB1620"/>
  <c r="AB1612"/>
  <c r="AB1556"/>
  <c r="AB1548"/>
  <c r="AB1540"/>
  <c r="AB1476"/>
  <c r="AB1420"/>
  <c r="AB1379"/>
  <c r="AB1011"/>
  <c r="AB850"/>
  <c r="AB25"/>
  <c r="AB13"/>
  <c r="AB9"/>
  <c r="AB1410"/>
  <c r="AB1398"/>
  <c r="AB1390"/>
  <c r="AB1263"/>
  <c r="AB1163"/>
  <c r="AB195"/>
  <c r="AC2022"/>
  <c r="AC2021"/>
  <c r="AC2020"/>
  <c r="AC2019"/>
  <c r="AC2018"/>
  <c r="AC2017"/>
  <c r="AC2016"/>
  <c r="AC2015"/>
  <c r="AC2014"/>
  <c r="AC2013"/>
  <c r="AC2012"/>
  <c r="AC2011"/>
  <c r="AC2010"/>
  <c r="AC2009"/>
  <c r="AC2008"/>
  <c r="AC2007"/>
  <c r="AC2006"/>
  <c r="AC2005"/>
  <c r="AC2004"/>
  <c r="AC2003"/>
  <c r="AC2002"/>
  <c r="AC2001"/>
  <c r="AC2000"/>
  <c r="AC1999"/>
  <c r="AC1998"/>
  <c r="AC1997"/>
  <c r="AC1996"/>
  <c r="AC1995"/>
  <c r="AC1994"/>
  <c r="AC1993"/>
  <c r="AC1992"/>
  <c r="AC1991"/>
  <c r="AC1990"/>
  <c r="AC1989"/>
  <c r="AC1988"/>
  <c r="AC1987"/>
  <c r="AC1986"/>
  <c r="AC1985"/>
  <c r="AC1984"/>
  <c r="AC1983"/>
  <c r="AC1982"/>
  <c r="AC1981"/>
  <c r="AC1980"/>
  <c r="AC1979"/>
  <c r="AC1978"/>
  <c r="AC1977"/>
  <c r="AC1976"/>
  <c r="AC1975"/>
  <c r="AC1974"/>
  <c r="AC1973"/>
  <c r="AC1972"/>
  <c r="AC1971"/>
  <c r="AC1970"/>
  <c r="AC1969"/>
  <c r="AC1968"/>
  <c r="AC1967"/>
  <c r="AC1966"/>
  <c r="AC1965"/>
  <c r="AC1964"/>
  <c r="AC1963"/>
  <c r="AC1962"/>
  <c r="AC1961"/>
  <c r="AC1960"/>
  <c r="AC1959"/>
  <c r="AC1958"/>
  <c r="AC1957"/>
  <c r="AC1956"/>
  <c r="AC1955"/>
  <c r="AC1954"/>
  <c r="AC1953"/>
  <c r="AC1952"/>
  <c r="AC1951"/>
  <c r="AC1950"/>
  <c r="AC1949"/>
  <c r="AC1948"/>
  <c r="AC1947"/>
  <c r="AC1946"/>
  <c r="AC1945"/>
  <c r="AC1944"/>
  <c r="AC1943"/>
  <c r="AC1942"/>
  <c r="AC1941"/>
  <c r="AC1940"/>
  <c r="AC1939"/>
  <c r="AC1938"/>
  <c r="AC1937"/>
  <c r="AC1936"/>
  <c r="AC1935"/>
  <c r="AC1934"/>
  <c r="AC1933"/>
  <c r="AC1932"/>
  <c r="AC1931"/>
  <c r="AC1930"/>
  <c r="AC1929"/>
  <c r="AC1928"/>
  <c r="AC1927"/>
  <c r="AC1926"/>
  <c r="AC1925"/>
  <c r="AC1924"/>
  <c r="AC1923"/>
  <c r="AC1922"/>
  <c r="AC1921"/>
  <c r="AC1920"/>
  <c r="AC1919"/>
  <c r="AC1918"/>
  <c r="AC1917"/>
  <c r="AC1916"/>
  <c r="AC1915"/>
  <c r="AC1914"/>
  <c r="AC1913"/>
  <c r="AC1912"/>
  <c r="AC1911"/>
  <c r="AC1910"/>
  <c r="AC1909"/>
  <c r="AC1908"/>
  <c r="AC1907"/>
  <c r="AC1906"/>
  <c r="AC1905"/>
  <c r="AC1904"/>
  <c r="AC1903"/>
  <c r="AC1902"/>
  <c r="AC1901"/>
  <c r="AC1900"/>
  <c r="AC1899"/>
  <c r="AC1898"/>
  <c r="AC1897"/>
  <c r="AC1896"/>
  <c r="AC1895"/>
  <c r="AC1894"/>
  <c r="AC1893"/>
  <c r="AC1892"/>
  <c r="AC1891"/>
  <c r="AC1890"/>
  <c r="AC1889"/>
  <c r="AC1888"/>
  <c r="AC1887"/>
  <c r="AC1886"/>
  <c r="AC1885"/>
  <c r="AC1884"/>
  <c r="AC1883"/>
  <c r="AC1882"/>
  <c r="AC1881"/>
  <c r="AC1880"/>
  <c r="AC1879"/>
  <c r="AC1878"/>
  <c r="AC1877"/>
  <c r="AC1876"/>
  <c r="AC1875"/>
  <c r="AC1874"/>
  <c r="AC1873"/>
  <c r="AC1872"/>
  <c r="AC1871"/>
  <c r="AC1870"/>
  <c r="AC1869"/>
  <c r="AC1868"/>
  <c r="AC1867"/>
  <c r="AC1866"/>
  <c r="AC1865"/>
  <c r="AC1864"/>
  <c r="AC1863"/>
  <c r="AC1862"/>
  <c r="AC1861"/>
  <c r="AC1860"/>
  <c r="AC1859"/>
  <c r="AC1858"/>
  <c r="AC1857"/>
  <c r="AC1856"/>
  <c r="AC1855"/>
  <c r="AC1854"/>
  <c r="AC1853"/>
  <c r="AC1852"/>
  <c r="AC1851"/>
  <c r="AC1850"/>
  <c r="AC1849"/>
  <c r="AC1848"/>
  <c r="AC1847"/>
  <c r="AC1846"/>
  <c r="AC1845"/>
  <c r="AC1844"/>
  <c r="AC1843"/>
  <c r="AC1842"/>
  <c r="AC1841"/>
  <c r="AC1840"/>
  <c r="AC1839"/>
  <c r="AC1838"/>
  <c r="AC1837"/>
  <c r="AC1836"/>
  <c r="AC1835"/>
  <c r="AC1834"/>
  <c r="AC1833"/>
  <c r="AC1832"/>
  <c r="AC1831"/>
  <c r="AC1830"/>
  <c r="AC1829"/>
  <c r="AC1828"/>
  <c r="AC1827"/>
  <c r="AC1826"/>
  <c r="AC1825"/>
  <c r="AC1824"/>
  <c r="AC1823"/>
  <c r="AC1822"/>
  <c r="AC1821"/>
  <c r="AC1820"/>
  <c r="AC1819"/>
  <c r="AC1818"/>
  <c r="AC1817"/>
  <c r="AC1816"/>
  <c r="AC1815"/>
  <c r="AC1814"/>
  <c r="AC1813"/>
  <c r="AC1812"/>
  <c r="AC1811"/>
  <c r="AC1810"/>
  <c r="AC1809"/>
  <c r="AC1808"/>
  <c r="AC1807"/>
  <c r="AC1806"/>
  <c r="AC1805"/>
  <c r="AC1804"/>
  <c r="AC1803"/>
  <c r="AC1802"/>
  <c r="AC1801"/>
  <c r="AC1800"/>
  <c r="AC1799"/>
  <c r="AC1798"/>
  <c r="AC1797"/>
  <c r="AC1796"/>
  <c r="AC1795"/>
  <c r="AC1794"/>
  <c r="AC1793"/>
  <c r="AC1792"/>
  <c r="AC1791"/>
  <c r="AC1790"/>
  <c r="AC1789"/>
  <c r="AC1788"/>
  <c r="AC1787"/>
  <c r="AC1786"/>
  <c r="AC1785"/>
  <c r="AC1784"/>
  <c r="AC1783"/>
  <c r="AC1782"/>
  <c r="AC1781"/>
  <c r="AC1780"/>
  <c r="AC1779"/>
  <c r="AC1778"/>
  <c r="AC1777"/>
  <c r="AC1776"/>
  <c r="AC1775"/>
  <c r="AC1774"/>
  <c r="AC1773"/>
  <c r="AC1772"/>
  <c r="AC1771"/>
  <c r="AC1770"/>
  <c r="AC1769"/>
  <c r="AC1768"/>
  <c r="AC1767"/>
  <c r="AC1766"/>
  <c r="AC1765"/>
  <c r="AC1764"/>
  <c r="AC1763"/>
  <c r="AC1762"/>
  <c r="AC1761"/>
  <c r="AC1760"/>
  <c r="AC1759"/>
  <c r="AC1758"/>
  <c r="AC1757"/>
  <c r="AC1756"/>
  <c r="AC1755"/>
  <c r="AC1754"/>
  <c r="AC1753"/>
  <c r="AC1752"/>
  <c r="AC1751"/>
  <c r="AC1750"/>
  <c r="AC1749"/>
  <c r="AC1748"/>
  <c r="AC1747"/>
  <c r="AC1746"/>
  <c r="AC1745"/>
  <c r="AC1744"/>
  <c r="AC1743"/>
  <c r="AC1742"/>
  <c r="AC1741"/>
  <c r="AC1740"/>
  <c r="AC1739"/>
  <c r="AC1738"/>
  <c r="AC1737"/>
  <c r="AC1736"/>
  <c r="AC1735"/>
  <c r="AC1734"/>
  <c r="AC1733"/>
  <c r="AC1732"/>
  <c r="AC1731"/>
  <c r="AC1730"/>
  <c r="AC1729"/>
  <c r="AC1728"/>
  <c r="AC1727"/>
  <c r="AC1726"/>
  <c r="AC1725"/>
  <c r="AC1724"/>
  <c r="AC1723"/>
  <c r="AC1722"/>
  <c r="AC1721"/>
  <c r="AC1720"/>
  <c r="AC1719"/>
  <c r="AC1718"/>
  <c r="AC1717"/>
  <c r="AC1716"/>
  <c r="AC1715"/>
  <c r="AC1714"/>
  <c r="AC1713"/>
  <c r="AC1712"/>
  <c r="AC1711"/>
  <c r="AC1710"/>
  <c r="AC1709"/>
  <c r="AC1708"/>
  <c r="AC1707"/>
  <c r="AC1706"/>
  <c r="AC1705"/>
  <c r="AC1704"/>
  <c r="AC743"/>
  <c r="AC742"/>
  <c r="AC741"/>
  <c r="AC740"/>
  <c r="AC739"/>
  <c r="AC738"/>
  <c r="AC737"/>
  <c r="AC736"/>
  <c r="AC735"/>
  <c r="AC734"/>
  <c r="AC733"/>
  <c r="AC732"/>
  <c r="AC731"/>
  <c r="AC730"/>
  <c r="AC729"/>
  <c r="AC728"/>
  <c r="AC727"/>
  <c r="AC726"/>
  <c r="AC725"/>
  <c r="AC724"/>
  <c r="AC723"/>
  <c r="AC722"/>
  <c r="AC721"/>
  <c r="AC720"/>
  <c r="AC719"/>
  <c r="AC718"/>
  <c r="AC717"/>
  <c r="AC716"/>
  <c r="AC715"/>
  <c r="AC714"/>
  <c r="AC713"/>
  <c r="AC712"/>
  <c r="AC711"/>
  <c r="AC710"/>
  <c r="AC709"/>
  <c r="AC708"/>
  <c r="AC707"/>
  <c r="AC706"/>
  <c r="AC705"/>
  <c r="AC704"/>
  <c r="AC703"/>
  <c r="AC374"/>
  <c r="AC372"/>
  <c r="AC370"/>
  <c r="AC368"/>
  <c r="AC366"/>
  <c r="AC364"/>
  <c r="AC362"/>
  <c r="AC360"/>
  <c r="AC358"/>
  <c r="AC356"/>
  <c r="AC354"/>
  <c r="AC352"/>
  <c r="AC350"/>
  <c r="AC348"/>
  <c r="AC346"/>
  <c r="AC344"/>
  <c r="AC342"/>
  <c r="AC340"/>
  <c r="AC338"/>
  <c r="AC336"/>
  <c r="AC334"/>
  <c r="AC332"/>
  <c r="AC445"/>
  <c r="AC444"/>
  <c r="AC443"/>
  <c r="AC442"/>
  <c r="AC441"/>
  <c r="AC440"/>
  <c r="AC439"/>
  <c r="AC438"/>
  <c r="AC437"/>
  <c r="AC436"/>
  <c r="AC435"/>
  <c r="AC434"/>
  <c r="AC433"/>
  <c r="AC432"/>
  <c r="AC431"/>
  <c r="AC430"/>
  <c r="AC429"/>
  <c r="AC428"/>
  <c r="AC427"/>
  <c r="AC426"/>
  <c r="AC425"/>
  <c r="AC424"/>
  <c r="AC423"/>
  <c r="AC422"/>
  <c r="AC421"/>
  <c r="AC420"/>
  <c r="AC419"/>
  <c r="AC418"/>
  <c r="AC417"/>
  <c r="AC416"/>
  <c r="AC415"/>
  <c r="AC414"/>
  <c r="AC413"/>
  <c r="AC412"/>
  <c r="AC411"/>
  <c r="AC410"/>
  <c r="AC409"/>
  <c r="AC408"/>
  <c r="AC407"/>
  <c r="AC406"/>
  <c r="AC405"/>
  <c r="AC404"/>
  <c r="AC403"/>
  <c r="AC402"/>
  <c r="AC401"/>
  <c r="AC400"/>
  <c r="AC399"/>
  <c r="AC398"/>
  <c r="AC397"/>
  <c r="AC396"/>
  <c r="AC395"/>
  <c r="AC394"/>
  <c r="AC393"/>
  <c r="AC392"/>
  <c r="AC391"/>
  <c r="AC390"/>
  <c r="AC389"/>
  <c r="AC388"/>
  <c r="AC387"/>
  <c r="AC386"/>
  <c r="AC385"/>
  <c r="AC384"/>
  <c r="AC383"/>
  <c r="AC382"/>
  <c r="AC381"/>
  <c r="AC380"/>
  <c r="AC379"/>
  <c r="AC378"/>
  <c r="AC377"/>
  <c r="AC376"/>
  <c r="AC375"/>
  <c r="AC373"/>
  <c r="AC371"/>
  <c r="AC369"/>
  <c r="AC367"/>
  <c r="AC365"/>
  <c r="AC363"/>
  <c r="AC361"/>
  <c r="AC359"/>
  <c r="AC357"/>
  <c r="AC355"/>
  <c r="AC353"/>
  <c r="AC351"/>
  <c r="AC349"/>
  <c r="AC347"/>
  <c r="AC345"/>
  <c r="AC343"/>
  <c r="AC341"/>
  <c r="AC339"/>
  <c r="AC337"/>
  <c r="AC335"/>
  <c r="AC333"/>
  <c r="AC331"/>
  <c r="AC330"/>
  <c r="AC329"/>
  <c r="AC328"/>
  <c r="AC327"/>
  <c r="AC326"/>
  <c r="AC325"/>
  <c r="AC324"/>
  <c r="AC323"/>
  <c r="AC322"/>
  <c r="AC321"/>
  <c r="AC320"/>
  <c r="AC319"/>
  <c r="AC318"/>
  <c r="AC317"/>
  <c r="AC316"/>
  <c r="AC315"/>
  <c r="AC314"/>
  <c r="AC313"/>
  <c r="AC312"/>
  <c r="AC311"/>
  <c r="AC310"/>
  <c r="AC309"/>
  <c r="AC308"/>
  <c r="AC307"/>
  <c r="AC306"/>
  <c r="AC305"/>
  <c r="AC304"/>
  <c r="AC303"/>
  <c r="AC302"/>
  <c r="AC301"/>
  <c r="AC300"/>
  <c r="AC299"/>
  <c r="AC298"/>
  <c r="AC297"/>
  <c r="AC296"/>
  <c r="AC295"/>
  <c r="AC294"/>
  <c r="AC293"/>
  <c r="AC292"/>
  <c r="AC291"/>
  <c r="AC290"/>
  <c r="AC289"/>
  <c r="AC288"/>
  <c r="AC287"/>
  <c r="AC286"/>
  <c r="AC285"/>
  <c r="AC284"/>
  <c r="AC283"/>
  <c r="AC282"/>
  <c r="AC281"/>
  <c r="AC280"/>
  <c r="AB38"/>
  <c r="AB30"/>
  <c r="AB36"/>
  <c r="AB28"/>
  <c r="AC67"/>
  <c r="AC66"/>
  <c r="AC65"/>
  <c r="AC64"/>
  <c r="AC63"/>
  <c r="AC62"/>
  <c r="AC61"/>
  <c r="AC60"/>
  <c r="AC59"/>
  <c r="AC58"/>
  <c r="AC57"/>
  <c r="AC56"/>
  <c r="AC55"/>
  <c r="AC54"/>
  <c r="AC53"/>
  <c r="AC52"/>
  <c r="AC51"/>
  <c r="AC50"/>
  <c r="AC49"/>
  <c r="AC48"/>
  <c r="AC47"/>
  <c r="AC46"/>
  <c r="AC45"/>
  <c r="AC44"/>
  <c r="AC43"/>
  <c r="AC42"/>
  <c r="AC41"/>
  <c r="AC40"/>
  <c r="AC38"/>
  <c r="AC37"/>
  <c r="AC36"/>
  <c r="AC35"/>
  <c r="AC34"/>
  <c r="AC32"/>
  <c r="AC30"/>
  <c r="AC29"/>
  <c r="AC27"/>
  <c r="B19" i="22" l="1"/>
  <c r="D19"/>
  <c r="C20"/>
  <c r="AB2241" i="14"/>
  <c r="AB1171"/>
  <c r="AB1392"/>
  <c r="AB1139"/>
  <c r="AB2361"/>
  <c r="AB1604"/>
  <c r="AB1683"/>
  <c r="AB1198"/>
  <c r="AB1057"/>
  <c r="AB257"/>
  <c r="AB2043"/>
  <c r="AB2343"/>
  <c r="AB73"/>
  <c r="AB1064"/>
  <c r="AB1470"/>
  <c r="AB2329"/>
  <c r="AB2233"/>
  <c r="AB2228"/>
  <c r="AB2260"/>
  <c r="AB2292"/>
  <c r="AB2324"/>
  <c r="AB2356"/>
  <c r="AB2394"/>
  <c r="AB2345"/>
  <c r="AB1369"/>
  <c r="AB2372"/>
  <c r="AB2249"/>
  <c r="AB163"/>
  <c r="AB2265"/>
  <c r="AB2178"/>
  <c r="AB2244"/>
  <c r="AB2276"/>
  <c r="AB2308"/>
  <c r="AB2340"/>
  <c r="AB2281"/>
  <c r="AB2217"/>
  <c r="AB2194"/>
  <c r="AB1667"/>
  <c r="AB1699"/>
  <c r="AB2297"/>
  <c r="AB63"/>
  <c r="AB1438"/>
  <c r="AB2313"/>
  <c r="AB47"/>
  <c r="AB2114"/>
  <c r="AB1465"/>
  <c r="AB1456"/>
  <c r="AB2389"/>
  <c r="AB2333"/>
  <c r="AB1307"/>
  <c r="AB1500"/>
  <c r="AB1628"/>
  <c r="AB1165"/>
  <c r="AB1197"/>
  <c r="AB1253"/>
  <c r="AB83"/>
  <c r="AB262"/>
  <c r="AB1032"/>
  <c r="AB1041"/>
  <c r="AB1461"/>
  <c r="AB2024"/>
  <c r="AB1134"/>
  <c r="AB1354"/>
  <c r="AB2263"/>
  <c r="AB2180"/>
  <c r="AB1478"/>
  <c r="AB1374"/>
  <c r="AB1444"/>
  <c r="AB1493"/>
  <c r="AB2056"/>
  <c r="AB2258"/>
  <c r="AB2117"/>
  <c r="AB2145"/>
  <c r="AB2279"/>
  <c r="AB2375"/>
  <c r="AB1382"/>
  <c r="AB1309"/>
  <c r="AB759"/>
  <c r="AB1080"/>
  <c r="AB2306"/>
  <c r="AB2338"/>
  <c r="AB2295"/>
  <c r="AB1166"/>
  <c r="AB1230"/>
  <c r="AB2170"/>
  <c r="AB211"/>
  <c r="AB1271"/>
  <c r="AB1371"/>
  <c r="AB99"/>
  <c r="AB233"/>
  <c r="AB779"/>
  <c r="AB821"/>
  <c r="AB2032"/>
  <c r="AB2311"/>
  <c r="AB1279"/>
  <c r="AB1025"/>
  <c r="AB1404"/>
  <c r="AB1564"/>
  <c r="AB246"/>
  <c r="AB278"/>
  <c r="AB770"/>
  <c r="AB1073"/>
  <c r="AB2149"/>
  <c r="AB2327"/>
  <c r="AB1395"/>
  <c r="AB1347"/>
  <c r="AB1446"/>
  <c r="AB115"/>
  <c r="AB1412"/>
  <c r="AB1245"/>
  <c r="AB1048"/>
  <c r="AB2075"/>
  <c r="AB118"/>
  <c r="AB2322"/>
  <c r="AB2354"/>
  <c r="AB1318"/>
  <c r="AB2231"/>
  <c r="AB801"/>
  <c r="AB150"/>
  <c r="AB2247"/>
  <c r="AB2359"/>
  <c r="AB2398"/>
  <c r="AB1409"/>
  <c r="AB1463"/>
  <c r="AB2269"/>
  <c r="AB1075"/>
  <c r="AB771"/>
  <c r="AB1484"/>
  <c r="AB1644"/>
  <c r="AB2264"/>
  <c r="AB2328"/>
  <c r="AB2212"/>
  <c r="AB834"/>
  <c r="AB1206"/>
  <c r="AB1238"/>
  <c r="AB2285"/>
  <c r="AB2349"/>
  <c r="AB2221"/>
  <c r="AB235"/>
  <c r="AB811"/>
  <c r="AB1027"/>
  <c r="AB1703"/>
  <c r="AB1174"/>
  <c r="AB2376"/>
  <c r="AB2248"/>
  <c r="AB2312"/>
  <c r="AB1588"/>
  <c r="AB782"/>
  <c r="AB1326"/>
  <c r="AB2237"/>
  <c r="AB2301"/>
  <c r="AB2365"/>
  <c r="AB2377"/>
  <c r="AB259"/>
  <c r="AB1043"/>
  <c r="AB1059"/>
  <c r="AB1687"/>
  <c r="AB1358"/>
  <c r="AB2232"/>
  <c r="AB2296"/>
  <c r="AB2360"/>
  <c r="AB2203"/>
  <c r="AB1255"/>
  <c r="AB1524"/>
  <c r="AB213"/>
  <c r="AB1373"/>
  <c r="AB1431"/>
  <c r="AB2253"/>
  <c r="AB2317"/>
  <c r="AB2182"/>
  <c r="AB1142"/>
  <c r="AB251"/>
  <c r="AB638"/>
  <c r="AB2251"/>
  <c r="AB2315"/>
  <c r="AB2246"/>
  <c r="AB2267"/>
  <c r="AB2331"/>
  <c r="AB2283"/>
  <c r="AB241"/>
  <c r="AB2235"/>
  <c r="AB2299"/>
  <c r="AB219"/>
  <c r="AB277"/>
  <c r="AB1293"/>
  <c r="AB1063"/>
  <c r="AB2257"/>
  <c r="AB1486"/>
  <c r="AB2388"/>
  <c r="AB2380"/>
  <c r="AB2273"/>
  <c r="AB2216"/>
  <c r="AB147"/>
  <c r="AB1424"/>
  <c r="AB1508"/>
  <c r="AB2381"/>
  <c r="AB2289"/>
  <c r="AB2175"/>
  <c r="AB245"/>
  <c r="AB386"/>
  <c r="AB1235"/>
  <c r="AB1381"/>
  <c r="AB790"/>
  <c r="AB1047"/>
  <c r="AB1413"/>
  <c r="AB2305"/>
  <c r="AB2191"/>
  <c r="AB1323"/>
  <c r="AB1572"/>
  <c r="AB1675"/>
  <c r="AB1691"/>
  <c r="AB1380"/>
  <c r="AB2207"/>
  <c r="AB2321"/>
  <c r="AB921"/>
  <c r="AB744"/>
  <c r="AB1203"/>
  <c r="AB132"/>
  <c r="AB164"/>
  <c r="AB822"/>
  <c r="AB1018"/>
  <c r="AB1079"/>
  <c r="AB2236"/>
  <c r="AB2252"/>
  <c r="AB2268"/>
  <c r="AB2284"/>
  <c r="AB2300"/>
  <c r="AB2316"/>
  <c r="AB2332"/>
  <c r="AB2348"/>
  <c r="AB2364"/>
  <c r="AB2209"/>
  <c r="AB2337"/>
  <c r="AB2186"/>
  <c r="AB1414"/>
  <c r="AB1636"/>
  <c r="AB1285"/>
  <c r="AB2225"/>
  <c r="AB2353"/>
  <c r="AB261"/>
  <c r="AB142"/>
  <c r="AB1178"/>
  <c r="AB178"/>
  <c r="AB459"/>
  <c r="AB1560"/>
  <c r="AB652"/>
  <c r="AB275"/>
  <c r="AB249"/>
  <c r="AB1386"/>
  <c r="AB89"/>
  <c r="AB657"/>
  <c r="AB1022"/>
  <c r="AB1086"/>
  <c r="AB1291"/>
  <c r="AB1402"/>
  <c r="AB1464"/>
  <c r="AB1496"/>
  <c r="AB1624"/>
  <c r="AB1361"/>
  <c r="AB620"/>
  <c r="AB644"/>
  <c r="AB990"/>
  <c r="AB1425"/>
  <c r="AB1130"/>
  <c r="AB882"/>
  <c r="AB175"/>
  <c r="AB243"/>
  <c r="AB660"/>
  <c r="AB1003"/>
  <c r="AB1054"/>
  <c r="AB1070"/>
  <c r="AB1282"/>
  <c r="AB1330"/>
  <c r="AB238"/>
  <c r="AB649"/>
  <c r="AB1038"/>
  <c r="AB1473"/>
  <c r="AB2135"/>
  <c r="AB1351"/>
  <c r="AB105"/>
  <c r="AB1015"/>
  <c r="AB852"/>
  <c r="AB788"/>
  <c r="AB2160"/>
  <c r="AB1275"/>
  <c r="AB1418"/>
  <c r="AB987"/>
  <c r="AB1266"/>
  <c r="AB1489"/>
  <c r="AB1242"/>
  <c r="AB2151"/>
  <c r="AB384"/>
  <c r="AB612"/>
  <c r="AB1302"/>
  <c r="AB1408"/>
  <c r="AB1161"/>
  <c r="AB1225"/>
  <c r="AB1129"/>
  <c r="AB1311"/>
  <c r="AB2171"/>
  <c r="AB1193"/>
  <c r="AB1469"/>
  <c r="AB1082"/>
  <c r="AB2187"/>
  <c r="AB1132"/>
  <c r="AB1148"/>
  <c r="AB1164"/>
  <c r="AB1173"/>
  <c r="AB1180"/>
  <c r="AB1189"/>
  <c r="AB1196"/>
  <c r="AB1205"/>
  <c r="AB1212"/>
  <c r="AB1221"/>
  <c r="AB1228"/>
  <c r="AB1237"/>
  <c r="AB1244"/>
  <c r="AB1300"/>
  <c r="AB1316"/>
  <c r="AB1325"/>
  <c r="AB1332"/>
  <c r="AB1341"/>
  <c r="AB1356"/>
  <c r="AB1555"/>
  <c r="AB1584"/>
  <c r="AB1619"/>
  <c r="AB2028"/>
  <c r="AB2036"/>
  <c r="AB2162"/>
  <c r="AB75"/>
  <c r="AB91"/>
  <c r="AB107"/>
  <c r="AB180"/>
  <c r="AB234"/>
  <c r="AB263"/>
  <c r="AB751"/>
  <c r="AB775"/>
  <c r="AB818"/>
  <c r="AB840"/>
  <c r="AB872"/>
  <c r="AB886"/>
  <c r="AB1040"/>
  <c r="AB1056"/>
  <c r="AB1072"/>
  <c r="AB1150"/>
  <c r="AB1182"/>
  <c r="AB1214"/>
  <c r="AB1246"/>
  <c r="AB1297"/>
  <c r="AB1304"/>
  <c r="AB2118"/>
  <c r="AB2129"/>
  <c r="AB2150"/>
  <c r="AB2161"/>
  <c r="AB2218"/>
  <c r="AB2234"/>
  <c r="AB2239"/>
  <c r="AB2250"/>
  <c r="AB2255"/>
  <c r="AB2271"/>
  <c r="AB2282"/>
  <c r="AB2287"/>
  <c r="AB2298"/>
  <c r="AB2303"/>
  <c r="AB2314"/>
  <c r="AB2319"/>
  <c r="AB2346"/>
  <c r="AB2351"/>
  <c r="AB2362"/>
  <c r="AB2367"/>
  <c r="AB2383"/>
  <c r="AB134"/>
  <c r="AB166"/>
  <c r="AB221"/>
  <c r="AB247"/>
  <c r="AB279"/>
  <c r="AB848"/>
  <c r="AB1009"/>
  <c r="AB1033"/>
  <c r="AB1049"/>
  <c r="AB1081"/>
  <c r="AB1261"/>
  <c r="AB1383"/>
  <c r="AB1415"/>
  <c r="AB1445"/>
  <c r="AB1460"/>
  <c r="AB1492"/>
  <c r="AB1503"/>
  <c r="AB1532"/>
  <c r="AB1567"/>
  <c r="AB1596"/>
  <c r="AB1631"/>
  <c r="AB1652"/>
  <c r="AB2122"/>
  <c r="AB2133"/>
  <c r="AB2154"/>
  <c r="AB2188"/>
  <c r="AB2382"/>
  <c r="AB2402"/>
  <c r="AB2405"/>
  <c r="AB2410"/>
  <c r="AB2413"/>
  <c r="AB2418"/>
  <c r="AB2421"/>
  <c r="AB2426"/>
  <c r="AB2429"/>
  <c r="AB2434"/>
  <c r="AB2437"/>
  <c r="AB2474"/>
  <c r="AB2477"/>
  <c r="AB2482"/>
  <c r="AB2485"/>
  <c r="AB2490"/>
  <c r="AB2493"/>
  <c r="AB2498"/>
  <c r="AB2501"/>
  <c r="AB41"/>
  <c r="AB880"/>
  <c r="AB1287"/>
  <c r="AB786"/>
  <c r="AB2335"/>
  <c r="AB1394"/>
  <c r="AB1428"/>
  <c r="AB763"/>
  <c r="AB1520"/>
  <c r="AB1477"/>
  <c r="AB2393"/>
  <c r="AB1065"/>
  <c r="AB1363"/>
  <c r="AB1430"/>
  <c r="AB1020"/>
  <c r="AB1397"/>
  <c r="AB1437"/>
  <c r="AB1376"/>
  <c r="AB101"/>
  <c r="AB1283"/>
  <c r="AB1277"/>
  <c r="AB57"/>
  <c r="AB231"/>
  <c r="AB148"/>
  <c r="AB616"/>
  <c r="AB237"/>
  <c r="AB378"/>
  <c r="AB475"/>
  <c r="AB486"/>
  <c r="AB502"/>
  <c r="AB526"/>
  <c r="AB534"/>
  <c r="AB542"/>
  <c r="AB648"/>
  <c r="AB653"/>
  <c r="AB664"/>
  <c r="AB853"/>
  <c r="AB860"/>
  <c r="AB883"/>
  <c r="AB901"/>
  <c r="AB906"/>
  <c r="AB943"/>
  <c r="AB959"/>
  <c r="AB967"/>
  <c r="AB978"/>
  <c r="AB986"/>
  <c r="AB1002"/>
  <c r="AB1007"/>
  <c r="AB1023"/>
  <c r="AB1170"/>
  <c r="AB1267"/>
  <c r="AB1274"/>
  <c r="AB1338"/>
  <c r="AB1360"/>
  <c r="AB1433"/>
  <c r="AB1440"/>
  <c r="AB1449"/>
  <c r="AB1472"/>
  <c r="AB1499"/>
  <c r="AB1563"/>
  <c r="AB1592"/>
  <c r="AB1627"/>
  <c r="AB1648"/>
  <c r="AB2120"/>
  <c r="AB2127"/>
  <c r="AB2136"/>
  <c r="AB2143"/>
  <c r="AB2152"/>
  <c r="AB2159"/>
  <c r="AB113"/>
  <c r="AB126"/>
  <c r="AB158"/>
  <c r="AB173"/>
  <c r="AB208"/>
  <c r="AB244"/>
  <c r="AB250"/>
  <c r="AB276"/>
  <c r="AB387"/>
  <c r="AB747"/>
  <c r="AB833"/>
  <c r="AB851"/>
  <c r="AB895"/>
  <c r="AB1019"/>
  <c r="AB1078"/>
  <c r="AB1104"/>
  <c r="AB1256"/>
  <c r="AB1288"/>
  <c r="AB1314"/>
  <c r="AB1372"/>
  <c r="AB1393"/>
  <c r="AB2167"/>
  <c r="AB2183"/>
  <c r="AB2199"/>
  <c r="AB2208"/>
  <c r="AB2224"/>
  <c r="AB2373"/>
  <c r="AB2399"/>
  <c r="AB131"/>
  <c r="AB229"/>
  <c r="AB260"/>
  <c r="AB774"/>
  <c r="AB827"/>
  <c r="AB841"/>
  <c r="AB859"/>
  <c r="AB873"/>
  <c r="AB913"/>
  <c r="AB1039"/>
  <c r="AB1187"/>
  <c r="AB1219"/>
  <c r="AB1251"/>
  <c r="AB1269"/>
  <c r="AB1280"/>
  <c r="AB1339"/>
  <c r="AB1350"/>
  <c r="AB608"/>
  <c r="AB1014"/>
  <c r="AB172"/>
  <c r="AB203"/>
  <c r="AB787"/>
  <c r="AB377"/>
  <c r="AB766"/>
  <c r="AB1436"/>
  <c r="AB828"/>
  <c r="AB201"/>
  <c r="AB176"/>
  <c r="AB494"/>
  <c r="AB515"/>
  <c r="AB789"/>
  <c r="AB597"/>
  <c r="AB621"/>
  <c r="AB930"/>
  <c r="AB938"/>
  <c r="AB951"/>
  <c r="AB991"/>
  <c r="AB1290"/>
  <c r="AB1138"/>
  <c r="AB265"/>
  <c r="AB483"/>
  <c r="AB523"/>
  <c r="AB592"/>
  <c r="AB605"/>
  <c r="AB640"/>
  <c r="AB645"/>
  <c r="AB656"/>
  <c r="AB661"/>
  <c r="AB975"/>
  <c r="AB1186"/>
  <c r="AB269"/>
  <c r="AB510"/>
  <c r="AB531"/>
  <c r="AB773"/>
  <c r="AB922"/>
  <c r="AB954"/>
  <c r="AB994"/>
  <c r="AB1403"/>
  <c r="AB1202"/>
  <c r="AB491"/>
  <c r="AB518"/>
  <c r="AB600"/>
  <c r="AB962"/>
  <c r="AB970"/>
  <c r="AB983"/>
  <c r="AB999"/>
  <c r="AB1234"/>
  <c r="AB1419"/>
  <c r="AB1218"/>
  <c r="AB478"/>
  <c r="AB499"/>
  <c r="AB539"/>
  <c r="AB613"/>
  <c r="AB1306"/>
  <c r="AB1322"/>
  <c r="AB1154"/>
  <c r="AB1229"/>
  <c r="AB1301"/>
  <c r="AB1333"/>
  <c r="AB137"/>
  <c r="AB169"/>
  <c r="AB625"/>
  <c r="AB2051"/>
  <c r="AB2064"/>
  <c r="AB2083"/>
  <c r="AB749"/>
  <c r="AB49"/>
  <c r="AB1552"/>
  <c r="AB1616"/>
  <c r="AB1149"/>
  <c r="AB254"/>
  <c r="AB781"/>
  <c r="AB633"/>
  <c r="AB673"/>
  <c r="AB1405"/>
  <c r="AB2040"/>
  <c r="AB1317"/>
  <c r="AB765"/>
  <c r="AB1421"/>
  <c r="AB2027"/>
  <c r="AB2059"/>
  <c r="AB1310"/>
  <c r="AB455"/>
  <c r="AB870"/>
  <c r="AB1133"/>
  <c r="AB2035"/>
  <c r="AB216"/>
  <c r="AB1357"/>
  <c r="AB121"/>
  <c r="AB153"/>
  <c r="AB2048"/>
  <c r="AB2067"/>
  <c r="AB2080"/>
  <c r="AB1254"/>
  <c r="AB1181"/>
  <c r="AB1213"/>
  <c r="AB177"/>
  <c r="AB448"/>
  <c r="AB830"/>
  <c r="AB626"/>
  <c r="AB634"/>
  <c r="AB846"/>
  <c r="AB893"/>
  <c r="AB1157"/>
  <c r="AB2031"/>
  <c r="AB2039"/>
  <c r="AB878"/>
  <c r="AB669"/>
  <c r="AB2047"/>
  <c r="AB2055"/>
  <c r="AB2063"/>
  <c r="AB2071"/>
  <c r="AB2079"/>
  <c r="AB1141"/>
  <c r="AB809"/>
  <c r="AB629"/>
  <c r="AB637"/>
  <c r="AB1366"/>
  <c r="AB666"/>
  <c r="AB674"/>
  <c r="AB2044"/>
  <c r="AB2052"/>
  <c r="AB2060"/>
  <c r="AB2068"/>
  <c r="AB2076"/>
  <c r="AB2084"/>
  <c r="AB255"/>
  <c r="AB1468"/>
  <c r="AB1158"/>
  <c r="AB464"/>
  <c r="AB129"/>
  <c r="AB145"/>
  <c r="AB161"/>
  <c r="AB109"/>
  <c r="AB854"/>
  <c r="AB1485"/>
  <c r="AB884"/>
  <c r="AB957"/>
  <c r="AB1453"/>
  <c r="AB2395"/>
  <c r="AB379"/>
  <c r="AB537"/>
  <c r="AB587"/>
  <c r="AB1427"/>
  <c r="AB2123"/>
  <c r="AB192"/>
  <c r="AB1026"/>
  <c r="AB1074"/>
  <c r="AB1248"/>
  <c r="AB1175"/>
  <c r="AB1299"/>
  <c r="AB856"/>
  <c r="AB1209"/>
  <c r="AB1042"/>
  <c r="AB1459"/>
  <c r="AB489"/>
  <c r="AB598"/>
  <c r="AB981"/>
  <c r="AB1388"/>
  <c r="AB1443"/>
  <c r="AB2148"/>
  <c r="AB1207"/>
  <c r="AB1482"/>
  <c r="AB451"/>
  <c r="AB1608"/>
  <c r="AB1664"/>
  <c r="AB209"/>
  <c r="AB225"/>
  <c r="AB471"/>
  <c r="AB474"/>
  <c r="AB479"/>
  <c r="AB482"/>
  <c r="AB487"/>
  <c r="AB490"/>
  <c r="AB495"/>
  <c r="AB498"/>
  <c r="AB503"/>
  <c r="AB506"/>
  <c r="AB511"/>
  <c r="AB514"/>
  <c r="AB519"/>
  <c r="AB522"/>
  <c r="AB527"/>
  <c r="AB530"/>
  <c r="AB535"/>
  <c r="AB538"/>
  <c r="AB543"/>
  <c r="AB585"/>
  <c r="AB588"/>
  <c r="AB593"/>
  <c r="AB596"/>
  <c r="AB601"/>
  <c r="AB604"/>
  <c r="AB609"/>
  <c r="AB772"/>
  <c r="AB820"/>
  <c r="AB829"/>
  <c r="AB861"/>
  <c r="AB923"/>
  <c r="AB931"/>
  <c r="AB934"/>
  <c r="AB942"/>
  <c r="AB947"/>
  <c r="AB955"/>
  <c r="AB963"/>
  <c r="AB966"/>
  <c r="AB971"/>
  <c r="AB974"/>
  <c r="AB979"/>
  <c r="AB473"/>
  <c r="AB606"/>
  <c r="AB651"/>
  <c r="AB952"/>
  <c r="AB1024"/>
  <c r="AB1475"/>
  <c r="AB1515"/>
  <c r="AB2132"/>
  <c r="AB2155"/>
  <c r="AB65"/>
  <c r="AB1223"/>
  <c r="AB1239"/>
  <c r="AB888"/>
  <c r="AB452"/>
  <c r="AB654"/>
  <c r="AB925"/>
  <c r="AB941"/>
  <c r="AB1058"/>
  <c r="AB505"/>
  <c r="AB174"/>
  <c r="AB1281"/>
  <c r="AB1313"/>
  <c r="AB1329"/>
  <c r="AB1353"/>
  <c r="AB165"/>
  <c r="AB776"/>
  <c r="AB965"/>
  <c r="AB497"/>
  <c r="AB529"/>
  <c r="AB769"/>
  <c r="AB819"/>
  <c r="AB944"/>
  <c r="AB984"/>
  <c r="AB1008"/>
  <c r="AB1368"/>
  <c r="AB1643"/>
  <c r="AB1434"/>
  <c r="AB1177"/>
  <c r="AB760"/>
  <c r="AB622"/>
  <c r="AB521"/>
  <c r="AB590"/>
  <c r="AB603"/>
  <c r="AB619"/>
  <c r="AB643"/>
  <c r="AB659"/>
  <c r="AB1579"/>
  <c r="AB2116"/>
  <c r="AB1295"/>
  <c r="AB93"/>
  <c r="AB874"/>
  <c r="AB1021"/>
  <c r="AB1385"/>
  <c r="AB1544"/>
  <c r="AB1145"/>
  <c r="AB1241"/>
  <c r="AB614"/>
  <c r="AB997"/>
  <c r="AB267"/>
  <c r="AB481"/>
  <c r="AB513"/>
  <c r="AB595"/>
  <c r="AB611"/>
  <c r="AB785"/>
  <c r="AB949"/>
  <c r="AB976"/>
  <c r="AB1491"/>
  <c r="AB1651"/>
  <c r="AB2139"/>
  <c r="AB2164"/>
  <c r="AB1143"/>
  <c r="AB133"/>
  <c r="AB933"/>
  <c r="AB989"/>
  <c r="AB1417"/>
  <c r="AB236"/>
  <c r="AB266"/>
  <c r="AB2163"/>
  <c r="AB2220"/>
  <c r="AB2179"/>
  <c r="AB2369"/>
  <c r="AB55"/>
  <c r="AB85"/>
  <c r="AB793"/>
  <c r="AB1034"/>
  <c r="AB1050"/>
  <c r="AB803"/>
  <c r="AB117"/>
  <c r="AB149"/>
  <c r="AB1010"/>
  <c r="AB376"/>
  <c r="AB224"/>
  <c r="AB844"/>
  <c r="AB127"/>
  <c r="AB143"/>
  <c r="AB256"/>
  <c r="AB447"/>
  <c r="AB476"/>
  <c r="AB484"/>
  <c r="AB492"/>
  <c r="AB500"/>
  <c r="AB624"/>
  <c r="AB632"/>
  <c r="AB675"/>
  <c r="AB764"/>
  <c r="AB831"/>
  <c r="AB847"/>
  <c r="AB876"/>
  <c r="AB879"/>
  <c r="AB891"/>
  <c r="AB894"/>
  <c r="AB912"/>
  <c r="AB1349"/>
  <c r="AB1364"/>
  <c r="AB1507"/>
  <c r="AB1536"/>
  <c r="AB1571"/>
  <c r="AB1600"/>
  <c r="AB1635"/>
  <c r="AB1656"/>
  <c r="AB1795"/>
  <c r="AB2026"/>
  <c r="AB2029"/>
  <c r="AB2034"/>
  <c r="AB2037"/>
  <c r="AB2042"/>
  <c r="AB2045"/>
  <c r="AB2050"/>
  <c r="AB2053"/>
  <c r="AB2058"/>
  <c r="AB2061"/>
  <c r="AB2066"/>
  <c r="AB2069"/>
  <c r="AB2074"/>
  <c r="AB2077"/>
  <c r="AB2082"/>
  <c r="AB71"/>
  <c r="AB77"/>
  <c r="AB87"/>
  <c r="AB103"/>
  <c r="AB123"/>
  <c r="AB140"/>
  <c r="AB155"/>
  <c r="AB767"/>
  <c r="AB778"/>
  <c r="AB797"/>
  <c r="AB805"/>
  <c r="AB865"/>
  <c r="AB1012"/>
  <c r="AB1036"/>
  <c r="AB1052"/>
  <c r="AB1068"/>
  <c r="AB1084"/>
  <c r="AB1195"/>
  <c r="AB1227"/>
  <c r="AB1270"/>
  <c r="AB1439"/>
  <c r="AB1471"/>
  <c r="AB199"/>
  <c r="AB899"/>
  <c r="AB1315"/>
  <c r="AB1348"/>
  <c r="AB1355"/>
  <c r="AB1539"/>
  <c r="AB1632"/>
  <c r="AB2057"/>
  <c r="AB2065"/>
  <c r="AB2238"/>
  <c r="AB2350"/>
  <c r="AB2366"/>
  <c r="AB2385"/>
  <c r="AB125"/>
  <c r="AB157"/>
  <c r="AB205"/>
  <c r="AB227"/>
  <c r="AB857"/>
  <c r="AB866"/>
  <c r="AB889"/>
  <c r="AB900"/>
  <c r="AB911"/>
  <c r="AB1153"/>
  <c r="AB1265"/>
  <c r="AB1308"/>
  <c r="AB1337"/>
  <c r="AB1516"/>
  <c r="AB1580"/>
  <c r="AB1725"/>
  <c r="AB1757"/>
  <c r="AB1789"/>
  <c r="AB2390"/>
  <c r="AB2503"/>
  <c r="AB496"/>
  <c r="AB676"/>
  <c r="AB796"/>
  <c r="AB839"/>
  <c r="AB871"/>
  <c r="AB904"/>
  <c r="AB1406"/>
  <c r="AB1422"/>
  <c r="AB2033"/>
  <c r="AB2073"/>
  <c r="AB2081"/>
  <c r="AB135"/>
  <c r="AB472"/>
  <c r="AB520"/>
  <c r="AB920"/>
  <c r="AB1603"/>
  <c r="AB2025"/>
  <c r="AB2041"/>
  <c r="AB2049"/>
  <c r="AB2166"/>
  <c r="AB215"/>
  <c r="AB252"/>
  <c r="AB631"/>
  <c r="AB1365"/>
  <c r="AB1185"/>
  <c r="AB512"/>
  <c r="AB1367"/>
  <c r="AB1249"/>
  <c r="AB78"/>
  <c r="AB128"/>
  <c r="AB456"/>
  <c r="AB488"/>
  <c r="AB528"/>
  <c r="AB826"/>
  <c r="AB119"/>
  <c r="AB463"/>
  <c r="AB836"/>
  <c r="AB868"/>
  <c r="AB160"/>
  <c r="AB671"/>
  <c r="AB536"/>
  <c r="AB639"/>
  <c r="AB813"/>
  <c r="AB2030"/>
  <c r="AB2038"/>
  <c r="AB2046"/>
  <c r="AB2054"/>
  <c r="AB2062"/>
  <c r="AB2070"/>
  <c r="AB2078"/>
  <c r="AB504"/>
  <c r="AB544"/>
  <c r="AB144"/>
  <c r="AB628"/>
  <c r="AB167"/>
  <c r="AB1504"/>
  <c r="AB1568"/>
  <c r="AB480"/>
  <c r="AB668"/>
  <c r="AB746"/>
  <c r="AB196"/>
  <c r="AB120"/>
  <c r="AB136"/>
  <c r="AB152"/>
  <c r="AB168"/>
  <c r="AB508"/>
  <c r="AB524"/>
  <c r="AB1407"/>
  <c r="AB1262"/>
  <c r="AB2174"/>
  <c r="AB540"/>
  <c r="AB780"/>
  <c r="AB1377"/>
  <c r="AB106"/>
  <c r="AB217"/>
  <c r="AB627"/>
  <c r="AB635"/>
  <c r="AB1423"/>
  <c r="AB1391"/>
  <c r="AB516"/>
  <c r="AB532"/>
  <c r="AB1199"/>
  <c r="AB1389"/>
  <c r="AB485"/>
  <c r="AB533"/>
  <c r="AB602"/>
  <c r="AB615"/>
  <c r="AB655"/>
  <c r="AB752"/>
  <c r="AB777"/>
  <c r="AB948"/>
  <c r="AB956"/>
  <c r="AB961"/>
  <c r="AB964"/>
  <c r="AB988"/>
  <c r="AB993"/>
  <c r="AB1001"/>
  <c r="AB1004"/>
  <c r="AB1013"/>
  <c r="AB1016"/>
  <c r="AB1108"/>
  <c r="AB1124"/>
  <c r="AB1258"/>
  <c r="AB1276"/>
  <c r="AB1292"/>
  <c r="AB1312"/>
  <c r="AB1352"/>
  <c r="AB1400"/>
  <c r="AB1416"/>
  <c r="AB1435"/>
  <c r="AB1451"/>
  <c r="AB1467"/>
  <c r="AB1483"/>
  <c r="AB1512"/>
  <c r="AB1547"/>
  <c r="AB1576"/>
  <c r="AB1611"/>
  <c r="AB1640"/>
  <c r="AB2115"/>
  <c r="AB2124"/>
  <c r="AB2140"/>
  <c r="AB2147"/>
  <c r="AB2156"/>
  <c r="AB2172"/>
  <c r="AB20"/>
  <c r="AB79"/>
  <c r="AB111"/>
  <c r="AB124"/>
  <c r="AB156"/>
  <c r="AB200"/>
  <c r="AB755"/>
  <c r="AB762"/>
  <c r="AB783"/>
  <c r="AB812"/>
  <c r="AB890"/>
  <c r="AB1028"/>
  <c r="AB1044"/>
  <c r="AB1060"/>
  <c r="AB1076"/>
  <c r="AB1252"/>
  <c r="AB1286"/>
  <c r="AB1455"/>
  <c r="AB1487"/>
  <c r="AB586"/>
  <c r="AB599"/>
  <c r="AB607"/>
  <c r="AB623"/>
  <c r="AB761"/>
  <c r="AB784"/>
  <c r="AB929"/>
  <c r="AB945"/>
  <c r="AB980"/>
  <c r="AB171"/>
  <c r="AB1303"/>
  <c r="AB1319"/>
  <c r="AB1335"/>
  <c r="AB1359"/>
  <c r="AB182"/>
  <c r="AB460"/>
  <c r="AB477"/>
  <c r="AB541"/>
  <c r="AB594"/>
  <c r="AB985"/>
  <c r="AB1426"/>
  <c r="AB1442"/>
  <c r="AB1458"/>
  <c r="AB1474"/>
  <c r="AB1490"/>
  <c r="AB69"/>
  <c r="AB862"/>
  <c r="AB1370"/>
  <c r="AB517"/>
  <c r="AB591"/>
  <c r="AB768"/>
  <c r="AB885"/>
  <c r="AB972"/>
  <c r="AB996"/>
  <c r="AB1147"/>
  <c r="AB1179"/>
  <c r="AB1211"/>
  <c r="AB1243"/>
  <c r="AB239"/>
  <c r="AB271"/>
  <c r="AB525"/>
  <c r="AB642"/>
  <c r="AB658"/>
  <c r="AB937"/>
  <c r="AB969"/>
  <c r="AB1289"/>
  <c r="AB86"/>
  <c r="AB232"/>
  <c r="AB509"/>
  <c r="AB647"/>
  <c r="AB924"/>
  <c r="AB940"/>
  <c r="AB977"/>
  <c r="AB1331"/>
  <c r="AB493"/>
  <c r="AB501"/>
  <c r="AB610"/>
  <c r="AB618"/>
  <c r="AB650"/>
  <c r="AB663"/>
  <c r="AB932"/>
  <c r="AB1017"/>
  <c r="AB1273"/>
  <c r="AB953"/>
  <c r="AB2131"/>
  <c r="AB2126"/>
  <c r="AB2137"/>
  <c r="AB2158"/>
  <c r="AB2227"/>
  <c r="AB2243"/>
  <c r="AB2259"/>
  <c r="AB2275"/>
  <c r="AB2291"/>
  <c r="AB2307"/>
  <c r="AB2323"/>
  <c r="AB2339"/>
  <c r="AB2355"/>
  <c r="AB2371"/>
  <c r="AB2392"/>
  <c r="AB1128"/>
  <c r="AB1160"/>
  <c r="AB1192"/>
  <c r="AB1224"/>
  <c r="AB1278"/>
  <c r="AB1346"/>
  <c r="AB1551"/>
  <c r="AB1615"/>
  <c r="AB2130"/>
  <c r="AB2141"/>
  <c r="AB2176"/>
  <c r="AB2192"/>
  <c r="AB2215"/>
  <c r="AB2370"/>
  <c r="AB2404"/>
  <c r="AB2407"/>
  <c r="AB2412"/>
  <c r="AB2415"/>
  <c r="AB2420"/>
  <c r="AB2423"/>
  <c r="AB2428"/>
  <c r="AB2431"/>
  <c r="AB2436"/>
  <c r="AB2439"/>
  <c r="AB2444"/>
  <c r="AB2447"/>
  <c r="AB2452"/>
  <c r="AB2455"/>
  <c r="AB2460"/>
  <c r="AB2463"/>
  <c r="AB2468"/>
  <c r="AB2471"/>
  <c r="AB2476"/>
  <c r="AB2479"/>
  <c r="AB2484"/>
  <c r="AB2487"/>
  <c r="AB2492"/>
  <c r="AB2495"/>
  <c r="AB2500"/>
  <c r="AB1069"/>
  <c r="AB2334"/>
  <c r="AB2318"/>
  <c r="AB2302"/>
  <c r="AB1053"/>
  <c r="AB2286"/>
  <c r="AB1085"/>
  <c r="AB2270"/>
  <c r="AB1037"/>
  <c r="AB2254"/>
  <c r="AB102"/>
  <c r="AB212"/>
  <c r="AB750"/>
  <c r="AB228"/>
  <c r="AB82"/>
  <c r="AB138"/>
  <c r="AB70"/>
  <c r="AB748"/>
  <c r="AB754"/>
  <c r="AB258"/>
  <c r="AB1298"/>
  <c r="AB1146"/>
  <c r="AB756"/>
  <c r="AB110"/>
  <c r="AB1226"/>
  <c r="AB1194"/>
  <c r="AB1162"/>
  <c r="AB188"/>
  <c r="AB220"/>
  <c r="AB758"/>
  <c r="AB204"/>
  <c r="AB94"/>
  <c r="AB114"/>
  <c r="AB122"/>
  <c r="AB154"/>
  <c r="AB146"/>
  <c r="AB274"/>
  <c r="AB74"/>
  <c r="AB162"/>
  <c r="AB745"/>
  <c r="AB753"/>
  <c r="AB757"/>
  <c r="AB2165"/>
  <c r="AB2169"/>
  <c r="AB2173"/>
  <c r="AB2177"/>
  <c r="AB2181"/>
  <c r="AB2185"/>
  <c r="AB2189"/>
  <c r="AB2193"/>
  <c r="AB2214"/>
  <c r="AB2222"/>
  <c r="AB2397"/>
  <c r="AB90"/>
  <c r="AB98"/>
  <c r="AB130"/>
  <c r="AB242"/>
  <c r="AB1210"/>
  <c r="AB1250"/>
  <c r="AB2168"/>
  <c r="AB1334"/>
  <c r="Q32" i="3"/>
  <c r="AC33" i="14"/>
  <c r="AC31"/>
  <c r="AB32"/>
  <c r="AB59"/>
  <c r="AB60"/>
  <c r="AB61"/>
  <c r="AB1712"/>
  <c r="AB1714"/>
  <c r="AB1728"/>
  <c r="AB1730"/>
  <c r="AB1744"/>
  <c r="AB1747"/>
  <c r="AB1761"/>
  <c r="AB1762"/>
  <c r="AB1776"/>
  <c r="AB1778"/>
  <c r="AB1793"/>
  <c r="AB1713"/>
  <c r="AB1715"/>
  <c r="AB1729"/>
  <c r="AB1731"/>
  <c r="AB1745"/>
  <c r="AB1746"/>
  <c r="AB1760"/>
  <c r="AB1763"/>
  <c r="AB1777"/>
  <c r="AB1779"/>
  <c r="AB1792"/>
  <c r="AB45"/>
  <c r="AB43"/>
  <c r="AB382"/>
  <c r="AB27"/>
  <c r="AB35"/>
  <c r="AB34"/>
  <c r="AB52"/>
  <c r="AB54"/>
  <c r="AB53"/>
  <c r="AB51"/>
  <c r="AB67"/>
  <c r="AB1704"/>
  <c r="AB1705"/>
  <c r="AB1706"/>
  <c r="AB1707"/>
  <c r="AB1720"/>
  <c r="AB1721"/>
  <c r="AB1722"/>
  <c r="AB1723"/>
  <c r="AB1736"/>
  <c r="AB1737"/>
  <c r="AB1738"/>
  <c r="AB1739"/>
  <c r="AB1752"/>
  <c r="AB1753"/>
  <c r="AB1754"/>
  <c r="AB1755"/>
  <c r="AB1768"/>
  <c r="AB1769"/>
  <c r="AB1770"/>
  <c r="AB1771"/>
  <c r="AB1784"/>
  <c r="AB1785"/>
  <c r="AB1786"/>
  <c r="AB1787"/>
  <c r="AB381"/>
  <c r="AB380"/>
  <c r="AB1668"/>
  <c r="AB1672"/>
  <c r="AB1676"/>
  <c r="AB1680"/>
  <c r="AB1684"/>
  <c r="AB1688"/>
  <c r="AB1692"/>
  <c r="AB1696"/>
  <c r="AB1700"/>
  <c r="AB388"/>
  <c r="AB449"/>
  <c r="AB457"/>
  <c r="AB465"/>
  <c r="AB1598"/>
  <c r="AB1630"/>
  <c r="AB1662"/>
  <c r="AB190"/>
  <c r="AB194"/>
  <c r="AB198"/>
  <c r="AB202"/>
  <c r="AB206"/>
  <c r="AB210"/>
  <c r="AB214"/>
  <c r="AB218"/>
  <c r="AB222"/>
  <c r="AB226"/>
  <c r="AB1105"/>
  <c r="AB1121"/>
  <c r="AB72"/>
  <c r="AB76"/>
  <c r="AB80"/>
  <c r="AB84"/>
  <c r="AB88"/>
  <c r="AB92"/>
  <c r="AB96"/>
  <c r="AB100"/>
  <c r="AB104"/>
  <c r="AB108"/>
  <c r="AB112"/>
  <c r="AB453"/>
  <c r="AB461"/>
  <c r="AB1101"/>
  <c r="AB1109"/>
  <c r="AB1117"/>
  <c r="AB1125"/>
  <c r="AB183"/>
  <c r="AB10"/>
  <c r="AB11"/>
  <c r="AB19"/>
  <c r="AB26"/>
  <c r="AB15"/>
  <c r="AB383"/>
  <c r="AB454"/>
  <c r="AB462"/>
  <c r="AB467"/>
  <c r="AB469"/>
  <c r="AB678"/>
  <c r="AB680"/>
  <c r="AB682"/>
  <c r="AB684"/>
  <c r="AB686"/>
  <c r="AB688"/>
  <c r="AB690"/>
  <c r="AB692"/>
  <c r="AB694"/>
  <c r="AB696"/>
  <c r="AB698"/>
  <c r="AB700"/>
  <c r="AB702"/>
  <c r="AB800"/>
  <c r="AB808"/>
  <c r="AB814"/>
  <c r="AB1089"/>
  <c r="AB1093"/>
  <c r="AB1097"/>
  <c r="AB1088"/>
  <c r="AB1090"/>
  <c r="AB1092"/>
  <c r="AB1094"/>
  <c r="AB1096"/>
  <c r="AB1098"/>
  <c r="AB1102"/>
  <c r="AB1106"/>
  <c r="AB1110"/>
  <c r="AB1114"/>
  <c r="AB1118"/>
  <c r="AB1122"/>
  <c r="AB1126"/>
  <c r="AB1501"/>
  <c r="AB1509"/>
  <c r="AB1517"/>
  <c r="AB1525"/>
  <c r="AB1533"/>
  <c r="AB1541"/>
  <c r="AB1549"/>
  <c r="AB1557"/>
  <c r="AB1565"/>
  <c r="AB1573"/>
  <c r="AB1581"/>
  <c r="AB1589"/>
  <c r="AB1597"/>
  <c r="AB1605"/>
  <c r="AB1613"/>
  <c r="AB1621"/>
  <c r="AB1629"/>
  <c r="AB1637"/>
  <c r="AB1645"/>
  <c r="AB1653"/>
  <c r="AB1661"/>
  <c r="AB1497"/>
  <c r="AB1505"/>
  <c r="AB1513"/>
  <c r="AB1521"/>
  <c r="AB1529"/>
  <c r="AB1537"/>
  <c r="AB1545"/>
  <c r="AB1553"/>
  <c r="AB1561"/>
  <c r="AB1569"/>
  <c r="AB1577"/>
  <c r="AB1585"/>
  <c r="AB1593"/>
  <c r="AB1601"/>
  <c r="AB1609"/>
  <c r="AB1617"/>
  <c r="AB1625"/>
  <c r="AB1633"/>
  <c r="AB1641"/>
  <c r="AB1649"/>
  <c r="AB1657"/>
  <c r="AB1665"/>
  <c r="AB1666"/>
  <c r="AB1669"/>
  <c r="AB1670"/>
  <c r="AB1673"/>
  <c r="AB1674"/>
  <c r="AB1677"/>
  <c r="AB1678"/>
  <c r="AB1681"/>
  <c r="AB1682"/>
  <c r="AB1685"/>
  <c r="AB1686"/>
  <c r="AB1689"/>
  <c r="AB1690"/>
  <c r="AB1693"/>
  <c r="AB1694"/>
  <c r="AB1697"/>
  <c r="AB1698"/>
  <c r="AB1701"/>
  <c r="AB1702"/>
  <c r="AB5"/>
  <c r="AB14"/>
  <c r="AB116"/>
  <c r="AB185"/>
  <c r="AB186"/>
  <c r="AB389"/>
  <c r="AB450"/>
  <c r="AB458"/>
  <c r="AB466"/>
  <c r="AB468"/>
  <c r="AB470"/>
  <c r="AB545"/>
  <c r="AB546"/>
  <c r="AB547"/>
  <c r="AB548"/>
  <c r="AB549"/>
  <c r="AB550"/>
  <c r="AB551"/>
  <c r="AB552"/>
  <c r="AB553"/>
  <c r="AB554"/>
  <c r="AB555"/>
  <c r="AB556"/>
  <c r="AB557"/>
  <c r="AB558"/>
  <c r="AB559"/>
  <c r="AB560"/>
  <c r="AB561"/>
  <c r="AB562"/>
  <c r="AB563"/>
  <c r="AB564"/>
  <c r="AB565"/>
  <c r="AB566"/>
  <c r="AB567"/>
  <c r="AB568"/>
  <c r="AB569"/>
  <c r="AB570"/>
  <c r="AB571"/>
  <c r="AB572"/>
  <c r="AB573"/>
  <c r="AB574"/>
  <c r="AB575"/>
  <c r="AB576"/>
  <c r="AB577"/>
  <c r="AB578"/>
  <c r="AB579"/>
  <c r="AB580"/>
  <c r="AB581"/>
  <c r="AB582"/>
  <c r="AB583"/>
  <c r="AB584"/>
  <c r="AB677"/>
  <c r="AB679"/>
  <c r="AB681"/>
  <c r="AB683"/>
  <c r="AB685"/>
  <c r="AB687"/>
  <c r="AB689"/>
  <c r="AB691"/>
  <c r="AB693"/>
  <c r="AB695"/>
  <c r="AB697"/>
  <c r="AB699"/>
  <c r="AB701"/>
  <c r="AB703"/>
  <c r="AB792"/>
  <c r="AB798"/>
  <c r="AB804"/>
  <c r="AB825"/>
  <c r="AB794"/>
  <c r="AB799"/>
  <c r="AB802"/>
  <c r="AB806"/>
  <c r="AB810"/>
  <c r="AB816"/>
  <c r="AB823"/>
  <c r="AB1087"/>
  <c r="AB1091"/>
  <c r="AB1095"/>
  <c r="AB1794"/>
  <c r="AB2085"/>
  <c r="AB2086"/>
  <c r="AB2087"/>
  <c r="AB2088"/>
  <c r="AB2089"/>
  <c r="AB2090"/>
  <c r="AB2091"/>
  <c r="AB2092"/>
  <c r="AB2093"/>
  <c r="AB2094"/>
  <c r="AB2095"/>
  <c r="AB2096"/>
  <c r="AB2097"/>
  <c r="AB2098"/>
  <c r="AB2099"/>
  <c r="AB2100"/>
  <c r="AB2101"/>
  <c r="AB2102"/>
  <c r="AB2103"/>
  <c r="AB2104"/>
  <c r="AB2105"/>
  <c r="AB2106"/>
  <c r="AB2107"/>
  <c r="AB2108"/>
  <c r="AB2109"/>
  <c r="AB2110"/>
  <c r="AB2111"/>
  <c r="AB2112"/>
  <c r="AB2113"/>
  <c r="AC13"/>
  <c r="AC21"/>
  <c r="AC11"/>
  <c r="AC19"/>
  <c r="AC23"/>
  <c r="AC75"/>
  <c r="AC83"/>
  <c r="AC91"/>
  <c r="AC101"/>
  <c r="AC109"/>
  <c r="AC117"/>
  <c r="AC125"/>
  <c r="AC133"/>
  <c r="AC141"/>
  <c r="AC149"/>
  <c r="AC157"/>
  <c r="AC165"/>
  <c r="AC95"/>
  <c r="AC103"/>
  <c r="AC111"/>
  <c r="AC119"/>
  <c r="AC127"/>
  <c r="AC135"/>
  <c r="AC143"/>
  <c r="AC151"/>
  <c r="AC159"/>
  <c r="AC167"/>
  <c r="AC174"/>
  <c r="AC182"/>
  <c r="AC186"/>
  <c r="AC69"/>
  <c r="AC77"/>
  <c r="AC85"/>
  <c r="AC93"/>
  <c r="AC176"/>
  <c r="AC184"/>
  <c r="AC191"/>
  <c r="AC199"/>
  <c r="AC207"/>
  <c r="AC215"/>
  <c r="AC223"/>
  <c r="AC231"/>
  <c r="AC239"/>
  <c r="AC247"/>
  <c r="AC255"/>
  <c r="AC263"/>
  <c r="AC271"/>
  <c r="AC279"/>
  <c r="AC189"/>
  <c r="AC197"/>
  <c r="AC205"/>
  <c r="AC213"/>
  <c r="AC221"/>
  <c r="AC229"/>
  <c r="AC237"/>
  <c r="AC245"/>
  <c r="AC253"/>
  <c r="AC261"/>
  <c r="AC269"/>
  <c r="AC277"/>
  <c r="AB281"/>
  <c r="AB283"/>
  <c r="AB285"/>
  <c r="AB287"/>
  <c r="AB289"/>
  <c r="AB291"/>
  <c r="AB293"/>
  <c r="AB295"/>
  <c r="AB297"/>
  <c r="AB299"/>
  <c r="AB301"/>
  <c r="AB303"/>
  <c r="AB305"/>
  <c r="AB307"/>
  <c r="AB309"/>
  <c r="AB311"/>
  <c r="AB313"/>
  <c r="AB315"/>
  <c r="AB317"/>
  <c r="AB319"/>
  <c r="AB321"/>
  <c r="AB323"/>
  <c r="AB325"/>
  <c r="AB327"/>
  <c r="AB329"/>
  <c r="AB331"/>
  <c r="AB333"/>
  <c r="AB337"/>
  <c r="AB341"/>
  <c r="AB345"/>
  <c r="AB349"/>
  <c r="AB353"/>
  <c r="AB357"/>
  <c r="AB361"/>
  <c r="AB365"/>
  <c r="AB369"/>
  <c r="AB373"/>
  <c r="AB391"/>
  <c r="AB393"/>
  <c r="AB395"/>
  <c r="AB397"/>
  <c r="AB399"/>
  <c r="AB401"/>
  <c r="AB403"/>
  <c r="AB405"/>
  <c r="AB407"/>
  <c r="AB409"/>
  <c r="AB411"/>
  <c r="AB413"/>
  <c r="AB415"/>
  <c r="AB417"/>
  <c r="AB419"/>
  <c r="AB421"/>
  <c r="AB423"/>
  <c r="AB425"/>
  <c r="AB427"/>
  <c r="AB429"/>
  <c r="AB431"/>
  <c r="AB433"/>
  <c r="AB435"/>
  <c r="AB437"/>
  <c r="AB439"/>
  <c r="AB441"/>
  <c r="AB443"/>
  <c r="AB445"/>
  <c r="AB704"/>
  <c r="AB706"/>
  <c r="AB708"/>
  <c r="AB710"/>
  <c r="AB712"/>
  <c r="AB714"/>
  <c r="AB716"/>
  <c r="AB718"/>
  <c r="AB720"/>
  <c r="AB722"/>
  <c r="AB724"/>
  <c r="AB726"/>
  <c r="AB728"/>
  <c r="AB730"/>
  <c r="AB732"/>
  <c r="AB734"/>
  <c r="AB736"/>
  <c r="AB738"/>
  <c r="AB740"/>
  <c r="AB742"/>
  <c r="AC447"/>
  <c r="AC449"/>
  <c r="AC451"/>
  <c r="AC453"/>
  <c r="AC455"/>
  <c r="AC457"/>
  <c r="AC459"/>
  <c r="AC461"/>
  <c r="AC463"/>
  <c r="AC465"/>
  <c r="AC467"/>
  <c r="AC469"/>
  <c r="AC471"/>
  <c r="AC473"/>
  <c r="AC475"/>
  <c r="AC477"/>
  <c r="AC479"/>
  <c r="AC481"/>
  <c r="AC483"/>
  <c r="AC485"/>
  <c r="AC487"/>
  <c r="AC489"/>
  <c r="AC491"/>
  <c r="AC493"/>
  <c r="AC495"/>
  <c r="AC497"/>
  <c r="AC499"/>
  <c r="AC501"/>
  <c r="AC503"/>
  <c r="AC505"/>
  <c r="AC507"/>
  <c r="AC509"/>
  <c r="AC511"/>
  <c r="AC513"/>
  <c r="AC515"/>
  <c r="AC517"/>
  <c r="AC519"/>
  <c r="AC521"/>
  <c r="AC523"/>
  <c r="AC525"/>
  <c r="AC527"/>
  <c r="AC529"/>
  <c r="AC531"/>
  <c r="AC533"/>
  <c r="AC535"/>
  <c r="AC537"/>
  <c r="AC539"/>
  <c r="AC541"/>
  <c r="AC543"/>
  <c r="AC545"/>
  <c r="AC547"/>
  <c r="AC549"/>
  <c r="AC551"/>
  <c r="AC553"/>
  <c r="AC555"/>
  <c r="AC557"/>
  <c r="AC559"/>
  <c r="AC561"/>
  <c r="AC563"/>
  <c r="AC565"/>
  <c r="AC567"/>
  <c r="AC569"/>
  <c r="AC571"/>
  <c r="AC573"/>
  <c r="AC575"/>
  <c r="AC577"/>
  <c r="AC579"/>
  <c r="AC581"/>
  <c r="AC583"/>
  <c r="AC585"/>
  <c r="AC587"/>
  <c r="AC589"/>
  <c r="AC591"/>
  <c r="AC593"/>
  <c r="AC595"/>
  <c r="AC597"/>
  <c r="AC599"/>
  <c r="AC601"/>
  <c r="AC603"/>
  <c r="AC605"/>
  <c r="AC607"/>
  <c r="AC609"/>
  <c r="AC611"/>
  <c r="AC613"/>
  <c r="AC615"/>
  <c r="AC617"/>
  <c r="AC619"/>
  <c r="AC621"/>
  <c r="AC623"/>
  <c r="AC625"/>
  <c r="AC627"/>
  <c r="AC629"/>
  <c r="AC631"/>
  <c r="AC633"/>
  <c r="AC635"/>
  <c r="AC637"/>
  <c r="AC639"/>
  <c r="AC641"/>
  <c r="AC643"/>
  <c r="AC645"/>
  <c r="AC647"/>
  <c r="AC649"/>
  <c r="AC651"/>
  <c r="AC653"/>
  <c r="AC655"/>
  <c r="AC657"/>
  <c r="AC659"/>
  <c r="AC661"/>
  <c r="AC663"/>
  <c r="AC665"/>
  <c r="AC667"/>
  <c r="AC669"/>
  <c r="AC671"/>
  <c r="AC673"/>
  <c r="AC675"/>
  <c r="AC677"/>
  <c r="AC679"/>
  <c r="AC681"/>
  <c r="AC683"/>
  <c r="AC685"/>
  <c r="AC687"/>
  <c r="AC689"/>
  <c r="AC691"/>
  <c r="AC693"/>
  <c r="AC695"/>
  <c r="AC697"/>
  <c r="AC699"/>
  <c r="AC701"/>
  <c r="AC745"/>
  <c r="AC747"/>
  <c r="AC749"/>
  <c r="AC751"/>
  <c r="AC753"/>
  <c r="AC755"/>
  <c r="AC757"/>
  <c r="AC759"/>
  <c r="AC761"/>
  <c r="AC763"/>
  <c r="AC765"/>
  <c r="AC767"/>
  <c r="AC769"/>
  <c r="AC771"/>
  <c r="AC773"/>
  <c r="AC775"/>
  <c r="AC777"/>
  <c r="AC779"/>
  <c r="AC781"/>
  <c r="AC783"/>
  <c r="AC785"/>
  <c r="AC787"/>
  <c r="AC789"/>
  <c r="AC791"/>
  <c r="AC793"/>
  <c r="AC795"/>
  <c r="AC797"/>
  <c r="AC799"/>
  <c r="AC801"/>
  <c r="AC803"/>
  <c r="AC805"/>
  <c r="AC807"/>
  <c r="AC809"/>
  <c r="AC811"/>
  <c r="AC813"/>
  <c r="AC815"/>
  <c r="AC817"/>
  <c r="AC819"/>
  <c r="AC821"/>
  <c r="AC823"/>
  <c r="AC825"/>
  <c r="AC827"/>
  <c r="AC829"/>
  <c r="AC831"/>
  <c r="AC833"/>
  <c r="AC835"/>
  <c r="AC837"/>
  <c r="AC839"/>
  <c r="AC841"/>
  <c r="AC843"/>
  <c r="AC845"/>
  <c r="AC847"/>
  <c r="AC849"/>
  <c r="AC851"/>
  <c r="AC853"/>
  <c r="AC855"/>
  <c r="AC857"/>
  <c r="AC859"/>
  <c r="AC861"/>
  <c r="AC863"/>
  <c r="AC865"/>
  <c r="AC867"/>
  <c r="AC869"/>
  <c r="AC871"/>
  <c r="AC873"/>
  <c r="AC875"/>
  <c r="AC877"/>
  <c r="AC879"/>
  <c r="AC881"/>
  <c r="AC883"/>
  <c r="AC885"/>
  <c r="AC887"/>
  <c r="AC889"/>
  <c r="AC891"/>
  <c r="AC893"/>
  <c r="AC895"/>
  <c r="AC897"/>
  <c r="AC899"/>
  <c r="AC901"/>
  <c r="AC903"/>
  <c r="AC905"/>
  <c r="AC907"/>
  <c r="AC909"/>
  <c r="AC911"/>
  <c r="AC913"/>
  <c r="AC915"/>
  <c r="AC917"/>
  <c r="AC919"/>
  <c r="AC921"/>
  <c r="AC923"/>
  <c r="AC925"/>
  <c r="AC927"/>
  <c r="AC929"/>
  <c r="AC931"/>
  <c r="AC933"/>
  <c r="AC935"/>
  <c r="AC937"/>
  <c r="AC939"/>
  <c r="AC941"/>
  <c r="AC943"/>
  <c r="AC945"/>
  <c r="AC947"/>
  <c r="AC949"/>
  <c r="AC951"/>
  <c r="AC953"/>
  <c r="AC955"/>
  <c r="AC957"/>
  <c r="AC959"/>
  <c r="AC961"/>
  <c r="AC963"/>
  <c r="AC965"/>
  <c r="AC967"/>
  <c r="AC969"/>
  <c r="AC971"/>
  <c r="AC973"/>
  <c r="AC975"/>
  <c r="AC977"/>
  <c r="AC979"/>
  <c r="AC981"/>
  <c r="AC983"/>
  <c r="AC985"/>
  <c r="AC987"/>
  <c r="AC989"/>
  <c r="AC991"/>
  <c r="AC993"/>
  <c r="AC995"/>
  <c r="AC997"/>
  <c r="AC999"/>
  <c r="AC1001"/>
  <c r="AC1003"/>
  <c r="AC1005"/>
  <c r="AC1007"/>
  <c r="AC1009"/>
  <c r="AC1011"/>
  <c r="AC1013"/>
  <c r="AC1015"/>
  <c r="AC1017"/>
  <c r="AC1019"/>
  <c r="AC1021"/>
  <c r="AC1023"/>
  <c r="AC1025"/>
  <c r="AC1027"/>
  <c r="AC1029"/>
  <c r="AC1031"/>
  <c r="AC1033"/>
  <c r="AC1035"/>
  <c r="AC1037"/>
  <c r="AC1039"/>
  <c r="AC1041"/>
  <c r="AC1043"/>
  <c r="AC1045"/>
  <c r="AC1047"/>
  <c r="AC1049"/>
  <c r="AC1051"/>
  <c r="AC1053"/>
  <c r="AC1055"/>
  <c r="AC1057"/>
  <c r="AC1059"/>
  <c r="AC1061"/>
  <c r="AC1063"/>
  <c r="AC1065"/>
  <c r="AC1067"/>
  <c r="AC1069"/>
  <c r="AC1071"/>
  <c r="AC1073"/>
  <c r="AC1075"/>
  <c r="AC1077"/>
  <c r="AC1079"/>
  <c r="AC1081"/>
  <c r="AC1083"/>
  <c r="AC1085"/>
  <c r="AC1087"/>
  <c r="AC1089"/>
  <c r="AC1091"/>
  <c r="AC1093"/>
  <c r="AC1095"/>
  <c r="AC1378"/>
  <c r="AC1470"/>
  <c r="AC1478"/>
  <c r="AC1486"/>
  <c r="AC1494"/>
  <c r="AC1502"/>
  <c r="AC1510"/>
  <c r="AC1518"/>
  <c r="AC1526"/>
  <c r="AC1534"/>
  <c r="AC1542"/>
  <c r="AC1550"/>
  <c r="AC1558"/>
  <c r="AC1566"/>
  <c r="AC1574"/>
  <c r="AC1582"/>
  <c r="AC1590"/>
  <c r="AC1598"/>
  <c r="AC1606"/>
  <c r="AC1614"/>
  <c r="AC1622"/>
  <c r="AC1630"/>
  <c r="AC1638"/>
  <c r="AC1646"/>
  <c r="AC1654"/>
  <c r="AC1662"/>
  <c r="AC1670"/>
  <c r="AC1678"/>
  <c r="AC1686"/>
  <c r="AC1694"/>
  <c r="AC1702"/>
  <c r="AC1468"/>
  <c r="AC1476"/>
  <c r="AC1484"/>
  <c r="AC1492"/>
  <c r="AC1500"/>
  <c r="AC1508"/>
  <c r="AC1516"/>
  <c r="AC1524"/>
  <c r="AC1532"/>
  <c r="AC1540"/>
  <c r="AC1548"/>
  <c r="AC1556"/>
  <c r="AC1564"/>
  <c r="AC1572"/>
  <c r="AC1580"/>
  <c r="AC1588"/>
  <c r="AC1596"/>
  <c r="AC1604"/>
  <c r="AC1612"/>
  <c r="AC1620"/>
  <c r="AC1628"/>
  <c r="AC1636"/>
  <c r="AC1644"/>
  <c r="AC1652"/>
  <c r="AC1660"/>
  <c r="AC1668"/>
  <c r="AC1676"/>
  <c r="AC1684"/>
  <c r="AC1692"/>
  <c r="AC1700"/>
  <c r="AB1796"/>
  <c r="AB1798"/>
  <c r="AB1800"/>
  <c r="AB1802"/>
  <c r="AB1804"/>
  <c r="AB1806"/>
  <c r="AB1808"/>
  <c r="AB1810"/>
  <c r="AB1812"/>
  <c r="AB1814"/>
  <c r="AB1816"/>
  <c r="AB1818"/>
  <c r="AB1820"/>
  <c r="AB1822"/>
  <c r="AB1824"/>
  <c r="AB1826"/>
  <c r="AB1828"/>
  <c r="AB1830"/>
  <c r="AB1832"/>
  <c r="AB1834"/>
  <c r="AB1836"/>
  <c r="AB1838"/>
  <c r="AB1840"/>
  <c r="AB1842"/>
  <c r="AB1844"/>
  <c r="AB1846"/>
  <c r="AB1848"/>
  <c r="AB1850"/>
  <c r="AB1852"/>
  <c r="AB1854"/>
  <c r="AB1856"/>
  <c r="AB1858"/>
  <c r="AB1860"/>
  <c r="AB1862"/>
  <c r="AB1864"/>
  <c r="AB1866"/>
  <c r="AB1868"/>
  <c r="AB1870"/>
  <c r="AB1872"/>
  <c r="AB1874"/>
  <c r="AB1876"/>
  <c r="AB1878"/>
  <c r="AB1880"/>
  <c r="AB1882"/>
  <c r="AB1884"/>
  <c r="AB1886"/>
  <c r="AB1888"/>
  <c r="AB1890"/>
  <c r="AB1892"/>
  <c r="AB1894"/>
  <c r="AB1896"/>
  <c r="AB1898"/>
  <c r="AB1900"/>
  <c r="AB1902"/>
  <c r="AB1904"/>
  <c r="AB1906"/>
  <c r="AB1908"/>
  <c r="AB1910"/>
  <c r="AB1912"/>
  <c r="AB1914"/>
  <c r="AB1916"/>
  <c r="AB1918"/>
  <c r="AB1920"/>
  <c r="AB1922"/>
  <c r="AB1924"/>
  <c r="AB1926"/>
  <c r="AB1928"/>
  <c r="AB1930"/>
  <c r="AB1932"/>
  <c r="AB1934"/>
  <c r="AB1936"/>
  <c r="AB1938"/>
  <c r="AB1940"/>
  <c r="AB1942"/>
  <c r="AB1944"/>
  <c r="AB1946"/>
  <c r="AB1948"/>
  <c r="AB1950"/>
  <c r="AB1952"/>
  <c r="AB1954"/>
  <c r="AB1956"/>
  <c r="AB1958"/>
  <c r="AB1960"/>
  <c r="AB1962"/>
  <c r="AB1964"/>
  <c r="AB1966"/>
  <c r="AB1968"/>
  <c r="AB1970"/>
  <c r="AB1972"/>
  <c r="AB1974"/>
  <c r="AB1976"/>
  <c r="AB1978"/>
  <c r="AB1980"/>
  <c r="AB1982"/>
  <c r="AB1984"/>
  <c r="AB1986"/>
  <c r="AB1988"/>
  <c r="AB1990"/>
  <c r="AB1992"/>
  <c r="AB1994"/>
  <c r="AB1996"/>
  <c r="AB1998"/>
  <c r="AB2000"/>
  <c r="AB2002"/>
  <c r="AB2004"/>
  <c r="AB2006"/>
  <c r="AB2008"/>
  <c r="AB2010"/>
  <c r="AB2012"/>
  <c r="AB2014"/>
  <c r="AB2016"/>
  <c r="AB2018"/>
  <c r="AB2020"/>
  <c r="AB2022"/>
  <c r="AC2025"/>
  <c r="AC2027"/>
  <c r="AC2029"/>
  <c r="AC2031"/>
  <c r="AC2033"/>
  <c r="AC2035"/>
  <c r="AC2037"/>
  <c r="AC2039"/>
  <c r="AC2041"/>
  <c r="AC2043"/>
  <c r="AC2045"/>
  <c r="AC2047"/>
  <c r="AC2049"/>
  <c r="AC2051"/>
  <c r="AC2053"/>
  <c r="AC2055"/>
  <c r="AC2057"/>
  <c r="AC2059"/>
  <c r="AC2061"/>
  <c r="AC2063"/>
  <c r="AC2065"/>
  <c r="AC2067"/>
  <c r="AC2069"/>
  <c r="AC2071"/>
  <c r="AC2073"/>
  <c r="AC2075"/>
  <c r="AC2077"/>
  <c r="AC2079"/>
  <c r="AC2081"/>
  <c r="AC2083"/>
  <c r="AC2085"/>
  <c r="AC2087"/>
  <c r="AC2089"/>
  <c r="AC2091"/>
  <c r="AC2093"/>
  <c r="AC2095"/>
  <c r="AC2097"/>
  <c r="AC2099"/>
  <c r="AC2101"/>
  <c r="AC2103"/>
  <c r="AC2105"/>
  <c r="AC2107"/>
  <c r="AC2109"/>
  <c r="AC2111"/>
  <c r="AC2113"/>
  <c r="AC2115"/>
  <c r="AC2117"/>
  <c r="AC2119"/>
  <c r="AC2121"/>
  <c r="AC2123"/>
  <c r="AC2125"/>
  <c r="AC2127"/>
  <c r="AC2129"/>
  <c r="AC2131"/>
  <c r="AC2133"/>
  <c r="AC2135"/>
  <c r="AC2137"/>
  <c r="AC2139"/>
  <c r="AC2141"/>
  <c r="AC2143"/>
  <c r="AC2145"/>
  <c r="AC2147"/>
  <c r="AC2149"/>
  <c r="AC2151"/>
  <c r="AC2153"/>
  <c r="AC2155"/>
  <c r="AC2157"/>
  <c r="AC2159"/>
  <c r="AC2161"/>
  <c r="AC2163"/>
  <c r="AC2165"/>
  <c r="AC2167"/>
  <c r="AC2169"/>
  <c r="AC2171"/>
  <c r="AC2173"/>
  <c r="AC2175"/>
  <c r="AC2177"/>
  <c r="AC2179"/>
  <c r="AC2181"/>
  <c r="AC2183"/>
  <c r="AC2185"/>
  <c r="AC2187"/>
  <c r="AC2189"/>
  <c r="AC2191"/>
  <c r="AC2193"/>
  <c r="AC2195"/>
  <c r="AC2197"/>
  <c r="AC2199"/>
  <c r="AC2201"/>
  <c r="AC2203"/>
  <c r="AC2205"/>
  <c r="AC2207"/>
  <c r="AC2209"/>
  <c r="AC2211"/>
  <c r="AC2213"/>
  <c r="AC2215"/>
  <c r="AC2217"/>
  <c r="AC2219"/>
  <c r="AC2221"/>
  <c r="AC2223"/>
  <c r="AC2225"/>
  <c r="AC2227"/>
  <c r="AC2229"/>
  <c r="AC2231"/>
  <c r="AC2233"/>
  <c r="AC2235"/>
  <c r="AC2237"/>
  <c r="AC2239"/>
  <c r="AC2241"/>
  <c r="AC2243"/>
  <c r="AC2245"/>
  <c r="AC2247"/>
  <c r="AC2249"/>
  <c r="AC2251"/>
  <c r="AC2253"/>
  <c r="AC2255"/>
  <c r="AC2257"/>
  <c r="AC2259"/>
  <c r="AC2261"/>
  <c r="AC2263"/>
  <c r="AC2265"/>
  <c r="AC2267"/>
  <c r="AC2269"/>
  <c r="AC2271"/>
  <c r="AC2273"/>
  <c r="AC2275"/>
  <c r="AC2277"/>
  <c r="AC2279"/>
  <c r="AC2281"/>
  <c r="AC2283"/>
  <c r="AC2285"/>
  <c r="AC2287"/>
  <c r="AC2289"/>
  <c r="AC2291"/>
  <c r="AC2293"/>
  <c r="AC2295"/>
  <c r="AC2297"/>
  <c r="AC2299"/>
  <c r="AC2301"/>
  <c r="AC2303"/>
  <c r="AC2305"/>
  <c r="AC2307"/>
  <c r="AC2309"/>
  <c r="AC2311"/>
  <c r="AC2313"/>
  <c r="AC2315"/>
  <c r="AC2317"/>
  <c r="AC2319"/>
  <c r="AC2321"/>
  <c r="AC2323"/>
  <c r="AC2325"/>
  <c r="AC2327"/>
  <c r="AC2329"/>
  <c r="AC2331"/>
  <c r="AC2333"/>
  <c r="AC2335"/>
  <c r="AC2337"/>
  <c r="AC2339"/>
  <c r="AC2341"/>
  <c r="AC2343"/>
  <c r="AC2345"/>
  <c r="AC2347"/>
  <c r="AC2349"/>
  <c r="AC2351"/>
  <c r="AC2353"/>
  <c r="AC2355"/>
  <c r="AC2357"/>
  <c r="AC2359"/>
  <c r="AC2361"/>
  <c r="AC2363"/>
  <c r="AC2365"/>
  <c r="AC2367"/>
  <c r="AC2369"/>
  <c r="AC2371"/>
  <c r="AC2373"/>
  <c r="AC2375"/>
  <c r="AC2377"/>
  <c r="AC2379"/>
  <c r="AC2381"/>
  <c r="AC2383"/>
  <c r="AC2385"/>
  <c r="AC2387"/>
  <c r="AC2389"/>
  <c r="AC2391"/>
  <c r="AC2393"/>
  <c r="AC2395"/>
  <c r="AC2397"/>
  <c r="AC2399"/>
  <c r="AC2401"/>
  <c r="AC2403"/>
  <c r="AC2405"/>
  <c r="AC2407"/>
  <c r="AC2409"/>
  <c r="AC2411"/>
  <c r="AC2413"/>
  <c r="AC2415"/>
  <c r="AC2417"/>
  <c r="AC2419"/>
  <c r="AC2421"/>
  <c r="AC2423"/>
  <c r="AC2425"/>
  <c r="AC2427"/>
  <c r="AC2429"/>
  <c r="AC2431"/>
  <c r="AC2433"/>
  <c r="AC2435"/>
  <c r="AC2437"/>
  <c r="AC2439"/>
  <c r="AC2441"/>
  <c r="AC2443"/>
  <c r="AC2445"/>
  <c r="AC2447"/>
  <c r="AC2449"/>
  <c r="AC2451"/>
  <c r="AC2453"/>
  <c r="AC2455"/>
  <c r="AC2457"/>
  <c r="AC2459"/>
  <c r="AC2461"/>
  <c r="AC2463"/>
  <c r="AC2465"/>
  <c r="AC2467"/>
  <c r="AC2469"/>
  <c r="AC2471"/>
  <c r="AC2473"/>
  <c r="AC2475"/>
  <c r="AC2477"/>
  <c r="AC2479"/>
  <c r="AC2481"/>
  <c r="AC2483"/>
  <c r="AC2485"/>
  <c r="AC2487"/>
  <c r="AC2489"/>
  <c r="AC2491"/>
  <c r="AC2493"/>
  <c r="AC2495"/>
  <c r="AC2497"/>
  <c r="AC2499"/>
  <c r="AC2501"/>
  <c r="AC2503"/>
  <c r="AC17"/>
  <c r="AC15"/>
  <c r="AC25"/>
  <c r="AC71"/>
  <c r="AC79"/>
  <c r="AC87"/>
  <c r="AC97"/>
  <c r="AC105"/>
  <c r="AC113"/>
  <c r="AC121"/>
  <c r="AC129"/>
  <c r="AC137"/>
  <c r="AC145"/>
  <c r="AC153"/>
  <c r="AC161"/>
  <c r="AC169"/>
  <c r="AC99"/>
  <c r="AC107"/>
  <c r="AC115"/>
  <c r="AC123"/>
  <c r="AC131"/>
  <c r="AC139"/>
  <c r="AC147"/>
  <c r="AC155"/>
  <c r="AC163"/>
  <c r="AC171"/>
  <c r="AC178"/>
  <c r="AC73"/>
  <c r="AC81"/>
  <c r="AC89"/>
  <c r="AC172"/>
  <c r="AC180"/>
  <c r="AC187"/>
  <c r="AC195"/>
  <c r="AC203"/>
  <c r="AC211"/>
  <c r="AC219"/>
  <c r="AC227"/>
  <c r="AC235"/>
  <c r="AC243"/>
  <c r="AC251"/>
  <c r="AC259"/>
  <c r="AC267"/>
  <c r="AC275"/>
  <c r="AC193"/>
  <c r="AC201"/>
  <c r="AC209"/>
  <c r="AC217"/>
  <c r="AC225"/>
  <c r="AC233"/>
  <c r="AC241"/>
  <c r="AC249"/>
  <c r="AC257"/>
  <c r="AC265"/>
  <c r="AC273"/>
  <c r="AB280"/>
  <c r="AB282"/>
  <c r="AB284"/>
  <c r="AB286"/>
  <c r="AB288"/>
  <c r="AB290"/>
  <c r="AB292"/>
  <c r="AB294"/>
  <c r="AB296"/>
  <c r="AB298"/>
  <c r="AB300"/>
  <c r="AB302"/>
  <c r="AB304"/>
  <c r="AB306"/>
  <c r="AB308"/>
  <c r="AB310"/>
  <c r="AB312"/>
  <c r="AB314"/>
  <c r="AB316"/>
  <c r="AB318"/>
  <c r="AB320"/>
  <c r="AB322"/>
  <c r="AB324"/>
  <c r="AB326"/>
  <c r="AB328"/>
  <c r="AB330"/>
  <c r="AB335"/>
  <c r="AB339"/>
  <c r="AB343"/>
  <c r="AB347"/>
  <c r="AB351"/>
  <c r="AB355"/>
  <c r="AB359"/>
  <c r="AB363"/>
  <c r="AB367"/>
  <c r="AB371"/>
  <c r="AB375"/>
  <c r="AB390"/>
  <c r="AB392"/>
  <c r="AB394"/>
  <c r="AB396"/>
  <c r="AB398"/>
  <c r="AB400"/>
  <c r="AB402"/>
  <c r="AB404"/>
  <c r="AB406"/>
  <c r="AB408"/>
  <c r="AB410"/>
  <c r="AB412"/>
  <c r="AB414"/>
  <c r="AB416"/>
  <c r="AB418"/>
  <c r="AB420"/>
  <c r="AB422"/>
  <c r="AB424"/>
  <c r="AB426"/>
  <c r="AB428"/>
  <c r="AB430"/>
  <c r="AB432"/>
  <c r="AB434"/>
  <c r="AB436"/>
  <c r="AB438"/>
  <c r="AB440"/>
  <c r="AB442"/>
  <c r="AB444"/>
  <c r="AB446"/>
  <c r="AB332"/>
  <c r="AB334"/>
  <c r="AB336"/>
  <c r="AB338"/>
  <c r="AB340"/>
  <c r="AB342"/>
  <c r="AB344"/>
  <c r="AB346"/>
  <c r="AB348"/>
  <c r="AB350"/>
  <c r="AB352"/>
  <c r="AB354"/>
  <c r="AB356"/>
  <c r="AB358"/>
  <c r="AB360"/>
  <c r="AB362"/>
  <c r="AB364"/>
  <c r="AB366"/>
  <c r="AB368"/>
  <c r="AB370"/>
  <c r="AB372"/>
  <c r="AB374"/>
  <c r="AB705"/>
  <c r="AB707"/>
  <c r="AB709"/>
  <c r="AB711"/>
  <c r="AB713"/>
  <c r="AB715"/>
  <c r="AB717"/>
  <c r="AB719"/>
  <c r="AB721"/>
  <c r="AB723"/>
  <c r="AB725"/>
  <c r="AB727"/>
  <c r="AB729"/>
  <c r="AB731"/>
  <c r="AB733"/>
  <c r="AB735"/>
  <c r="AB737"/>
  <c r="AB739"/>
  <c r="AB741"/>
  <c r="AB743"/>
  <c r="AC446"/>
  <c r="AC448"/>
  <c r="AC450"/>
  <c r="AC452"/>
  <c r="AC454"/>
  <c r="AC456"/>
  <c r="AC458"/>
  <c r="AC460"/>
  <c r="AC462"/>
  <c r="AC464"/>
  <c r="AC466"/>
  <c r="AC468"/>
  <c r="AC470"/>
  <c r="AC472"/>
  <c r="AC474"/>
  <c r="AC476"/>
  <c r="AC478"/>
  <c r="AC480"/>
  <c r="AC482"/>
  <c r="AC484"/>
  <c r="AC486"/>
  <c r="AC488"/>
  <c r="AC490"/>
  <c r="AC492"/>
  <c r="AC494"/>
  <c r="AC496"/>
  <c r="AC498"/>
  <c r="AC500"/>
  <c r="AC502"/>
  <c r="AC504"/>
  <c r="AC506"/>
  <c r="AC508"/>
  <c r="AC510"/>
  <c r="AC512"/>
  <c r="AC514"/>
  <c r="AC516"/>
  <c r="AC518"/>
  <c r="AC520"/>
  <c r="AC522"/>
  <c r="AC524"/>
  <c r="AC526"/>
  <c r="AC528"/>
  <c r="AC530"/>
  <c r="AC532"/>
  <c r="AC534"/>
  <c r="AC536"/>
  <c r="AC538"/>
  <c r="AC540"/>
  <c r="AC542"/>
  <c r="AC544"/>
  <c r="AC546"/>
  <c r="AC548"/>
  <c r="AC550"/>
  <c r="AC552"/>
  <c r="AC554"/>
  <c r="AC556"/>
  <c r="AC558"/>
  <c r="AC560"/>
  <c r="AC562"/>
  <c r="AC564"/>
  <c r="AC566"/>
  <c r="AC568"/>
  <c r="AC570"/>
  <c r="AC572"/>
  <c r="AC574"/>
  <c r="AC576"/>
  <c r="AC578"/>
  <c r="AC580"/>
  <c r="AC582"/>
  <c r="AC584"/>
  <c r="AC586"/>
  <c r="AC588"/>
  <c r="AC590"/>
  <c r="AC592"/>
  <c r="AC594"/>
  <c r="AC596"/>
  <c r="AC598"/>
  <c r="AC600"/>
  <c r="AC602"/>
  <c r="AC604"/>
  <c r="AC606"/>
  <c r="AC608"/>
  <c r="AC610"/>
  <c r="AC612"/>
  <c r="AC614"/>
  <c r="AC616"/>
  <c r="AC618"/>
  <c r="AC620"/>
  <c r="AC622"/>
  <c r="AC624"/>
  <c r="AC626"/>
  <c r="AC628"/>
  <c r="AC630"/>
  <c r="AC632"/>
  <c r="AC634"/>
  <c r="AC636"/>
  <c r="AC638"/>
  <c r="AC640"/>
  <c r="AC642"/>
  <c r="AC644"/>
  <c r="AC646"/>
  <c r="AC648"/>
  <c r="AC650"/>
  <c r="AC652"/>
  <c r="AC654"/>
  <c r="AC656"/>
  <c r="AC658"/>
  <c r="AC660"/>
  <c r="AC662"/>
  <c r="AC664"/>
  <c r="AC666"/>
  <c r="AC668"/>
  <c r="AC670"/>
  <c r="AC672"/>
  <c r="AC674"/>
  <c r="AC676"/>
  <c r="AC678"/>
  <c r="AC680"/>
  <c r="AC682"/>
  <c r="AC684"/>
  <c r="AC686"/>
  <c r="AC688"/>
  <c r="AC690"/>
  <c r="AC692"/>
  <c r="AC694"/>
  <c r="AC696"/>
  <c r="AC698"/>
  <c r="AC700"/>
  <c r="AC702"/>
  <c r="AC744"/>
  <c r="AC746"/>
  <c r="AC748"/>
  <c r="AC750"/>
  <c r="AC752"/>
  <c r="AC754"/>
  <c r="AC756"/>
  <c r="AC758"/>
  <c r="AC760"/>
  <c r="AC762"/>
  <c r="AC764"/>
  <c r="AC766"/>
  <c r="AC768"/>
  <c r="AC770"/>
  <c r="AC772"/>
  <c r="AC774"/>
  <c r="AC776"/>
  <c r="AC778"/>
  <c r="AC780"/>
  <c r="AC782"/>
  <c r="AC784"/>
  <c r="AC786"/>
  <c r="AC788"/>
  <c r="AC790"/>
  <c r="AC792"/>
  <c r="AC794"/>
  <c r="AC796"/>
  <c r="AC798"/>
  <c r="AC800"/>
  <c r="AC802"/>
  <c r="AC804"/>
  <c r="AC806"/>
  <c r="AC808"/>
  <c r="AC810"/>
  <c r="AC812"/>
  <c r="AC814"/>
  <c r="AC816"/>
  <c r="AC818"/>
  <c r="AC820"/>
  <c r="AC822"/>
  <c r="AC824"/>
  <c r="AC826"/>
  <c r="AC828"/>
  <c r="AC830"/>
  <c r="AC832"/>
  <c r="AC834"/>
  <c r="AC836"/>
  <c r="AC838"/>
  <c r="AC840"/>
  <c r="AC842"/>
  <c r="AC844"/>
  <c r="AC846"/>
  <c r="AC848"/>
  <c r="AC850"/>
  <c r="AC852"/>
  <c r="AC854"/>
  <c r="AC856"/>
  <c r="AC858"/>
  <c r="AC860"/>
  <c r="AC862"/>
  <c r="AC864"/>
  <c r="AC866"/>
  <c r="AC868"/>
  <c r="AC870"/>
  <c r="AC872"/>
  <c r="AC874"/>
  <c r="AC876"/>
  <c r="AC878"/>
  <c r="AC880"/>
  <c r="AC882"/>
  <c r="AC884"/>
  <c r="AC886"/>
  <c r="AC888"/>
  <c r="AC890"/>
  <c r="AC892"/>
  <c r="AC894"/>
  <c r="AC896"/>
  <c r="AC898"/>
  <c r="AC900"/>
  <c r="AC902"/>
  <c r="AC904"/>
  <c r="AC906"/>
  <c r="AC908"/>
  <c r="AC910"/>
  <c r="AC912"/>
  <c r="AC914"/>
  <c r="AC916"/>
  <c r="AC918"/>
  <c r="AC920"/>
  <c r="AC922"/>
  <c r="AC924"/>
  <c r="AC926"/>
  <c r="AC928"/>
  <c r="AC930"/>
  <c r="AC932"/>
  <c r="AC934"/>
  <c r="AC936"/>
  <c r="AC938"/>
  <c r="AC940"/>
  <c r="AC942"/>
  <c r="AC944"/>
  <c r="AC946"/>
  <c r="AC948"/>
  <c r="AC950"/>
  <c r="AC952"/>
  <c r="AC954"/>
  <c r="AC956"/>
  <c r="AC958"/>
  <c r="AC960"/>
  <c r="AC962"/>
  <c r="AC964"/>
  <c r="AC966"/>
  <c r="AC968"/>
  <c r="AC970"/>
  <c r="AC972"/>
  <c r="AC974"/>
  <c r="AC976"/>
  <c r="AC978"/>
  <c r="AC980"/>
  <c r="AC982"/>
  <c r="AC984"/>
  <c r="AC986"/>
  <c r="AC988"/>
  <c r="AC990"/>
  <c r="AC992"/>
  <c r="AC994"/>
  <c r="AC996"/>
  <c r="AC998"/>
  <c r="AC1000"/>
  <c r="AC1002"/>
  <c r="AC1004"/>
  <c r="AC1006"/>
  <c r="AC1008"/>
  <c r="AC1010"/>
  <c r="AC1012"/>
  <c r="AC1014"/>
  <c r="AC1016"/>
  <c r="AC1018"/>
  <c r="AC1020"/>
  <c r="AC1022"/>
  <c r="AC1024"/>
  <c r="AC1026"/>
  <c r="AC1028"/>
  <c r="AC1030"/>
  <c r="AC1032"/>
  <c r="AC1034"/>
  <c r="AC1036"/>
  <c r="AC1038"/>
  <c r="AC1040"/>
  <c r="AC1042"/>
  <c r="AC1044"/>
  <c r="AC1046"/>
  <c r="AC1048"/>
  <c r="AC1050"/>
  <c r="AC1052"/>
  <c r="AC1054"/>
  <c r="AC1056"/>
  <c r="AC1058"/>
  <c r="AC1060"/>
  <c r="AC1062"/>
  <c r="AC1064"/>
  <c r="AC1066"/>
  <c r="AC1068"/>
  <c r="AC1070"/>
  <c r="AC1072"/>
  <c r="AC1074"/>
  <c r="AC1076"/>
  <c r="AC1078"/>
  <c r="AC1080"/>
  <c r="AC1082"/>
  <c r="AC1084"/>
  <c r="AC1086"/>
  <c r="AC1088"/>
  <c r="AC1090"/>
  <c r="AC1092"/>
  <c r="AC1094"/>
  <c r="AC1096"/>
  <c r="AC1097"/>
  <c r="AC1099"/>
  <c r="AC1101"/>
  <c r="AC1103"/>
  <c r="AC1105"/>
  <c r="AC1107"/>
  <c r="AC1109"/>
  <c r="AC1111"/>
  <c r="AC1113"/>
  <c r="AC1115"/>
  <c r="AC1117"/>
  <c r="AC1119"/>
  <c r="AC1121"/>
  <c r="AC1123"/>
  <c r="AC1125"/>
  <c r="AC1127"/>
  <c r="AC1129"/>
  <c r="AC1131"/>
  <c r="AC1133"/>
  <c r="AC1135"/>
  <c r="AC1137"/>
  <c r="AC1139"/>
  <c r="AC1141"/>
  <c r="AC1143"/>
  <c r="AC1145"/>
  <c r="AC1147"/>
  <c r="AC1149"/>
  <c r="AC1151"/>
  <c r="AC1153"/>
  <c r="AC1155"/>
  <c r="AC1157"/>
  <c r="AC1159"/>
  <c r="AC1161"/>
  <c r="AC1163"/>
  <c r="AC1165"/>
  <c r="AC1167"/>
  <c r="AC1169"/>
  <c r="AC1171"/>
  <c r="AC1173"/>
  <c r="AC1175"/>
  <c r="AC1177"/>
  <c r="AC1179"/>
  <c r="AC1181"/>
  <c r="AC1183"/>
  <c r="AC1185"/>
  <c r="AC1187"/>
  <c r="AC1189"/>
  <c r="AC1191"/>
  <c r="AC1193"/>
  <c r="AC1195"/>
  <c r="AC1197"/>
  <c r="AC1199"/>
  <c r="AC1201"/>
  <c r="AC1203"/>
  <c r="AC1205"/>
  <c r="AC1207"/>
  <c r="AC1209"/>
  <c r="AC1211"/>
  <c r="AC1213"/>
  <c r="AC1215"/>
  <c r="AC1217"/>
  <c r="AC1219"/>
  <c r="AC1221"/>
  <c r="AC1223"/>
  <c r="AC1225"/>
  <c r="AC1227"/>
  <c r="AC1229"/>
  <c r="AC1231"/>
  <c r="AC1233"/>
  <c r="AC1235"/>
  <c r="AC1237"/>
  <c r="AC1239"/>
  <c r="AC1241"/>
  <c r="AC1243"/>
  <c r="AC1245"/>
  <c r="AC1247"/>
  <c r="AC1249"/>
  <c r="AC1251"/>
  <c r="AC1253"/>
  <c r="AC1255"/>
  <c r="AC1257"/>
  <c r="AC1259"/>
  <c r="AC1261"/>
  <c r="AC1263"/>
  <c r="AC1265"/>
  <c r="AC1267"/>
  <c r="AC1269"/>
  <c r="AC1271"/>
  <c r="AC1273"/>
  <c r="AC1275"/>
  <c r="AC1277"/>
  <c r="AC1279"/>
  <c r="AC1281"/>
  <c r="AC1283"/>
  <c r="AC1285"/>
  <c r="AC1287"/>
  <c r="AC1289"/>
  <c r="AC1291"/>
  <c r="AC1293"/>
  <c r="AC1295"/>
  <c r="AC1297"/>
  <c r="AC1299"/>
  <c r="AC1301"/>
  <c r="AC1303"/>
  <c r="AC1305"/>
  <c r="AC1307"/>
  <c r="AC1309"/>
  <c r="AC1311"/>
  <c r="AC1313"/>
  <c r="AC1315"/>
  <c r="AC1317"/>
  <c r="AC1319"/>
  <c r="AC1321"/>
  <c r="AC1323"/>
  <c r="AC1325"/>
  <c r="AC1327"/>
  <c r="AC1329"/>
  <c r="AC1331"/>
  <c r="AC1333"/>
  <c r="AC1335"/>
  <c r="AC1337"/>
  <c r="AC1339"/>
  <c r="AC1341"/>
  <c r="AC1343"/>
  <c r="AC1345"/>
  <c r="AC1347"/>
  <c r="AC1349"/>
  <c r="AC1351"/>
  <c r="AC1353"/>
  <c r="AC1355"/>
  <c r="AC1357"/>
  <c r="AC1359"/>
  <c r="AC1361"/>
  <c r="AC1363"/>
  <c r="AC1365"/>
  <c r="AC1367"/>
  <c r="AC1369"/>
  <c r="AC1371"/>
  <c r="AC1373"/>
  <c r="AC1375"/>
  <c r="AC1382"/>
  <c r="AC1384"/>
  <c r="AC1386"/>
  <c r="AC1388"/>
  <c r="AC1390"/>
  <c r="AC1392"/>
  <c r="AC1394"/>
  <c r="AC1396"/>
  <c r="AC1398"/>
  <c r="AC1400"/>
  <c r="AC1402"/>
  <c r="AC1404"/>
  <c r="AC1406"/>
  <c r="AC1408"/>
  <c r="AC1410"/>
  <c r="AC1412"/>
  <c r="AC1414"/>
  <c r="AC1416"/>
  <c r="AC1418"/>
  <c r="AC1420"/>
  <c r="AC1422"/>
  <c r="AC1424"/>
  <c r="AC1426"/>
  <c r="AC1428"/>
  <c r="AC1430"/>
  <c r="AC1432"/>
  <c r="AC1434"/>
  <c r="AC1436"/>
  <c r="AC1438"/>
  <c r="AC1440"/>
  <c r="AC1442"/>
  <c r="AC1444"/>
  <c r="AC1446"/>
  <c r="AC1448"/>
  <c r="AC1450"/>
  <c r="AC1452"/>
  <c r="AC1454"/>
  <c r="AC1456"/>
  <c r="AC1458"/>
  <c r="AC1460"/>
  <c r="AC1462"/>
  <c r="AC1464"/>
  <c r="AC1466"/>
  <c r="AC1474"/>
  <c r="AC1482"/>
  <c r="AC1490"/>
  <c r="AC1498"/>
  <c r="AC1506"/>
  <c r="AC1514"/>
  <c r="AC1522"/>
  <c r="AC1530"/>
  <c r="AC1538"/>
  <c r="AC1546"/>
  <c r="AC1554"/>
  <c r="AC1562"/>
  <c r="AC1570"/>
  <c r="AC1578"/>
  <c r="AC1586"/>
  <c r="AC1594"/>
  <c r="AC1602"/>
  <c r="AC1610"/>
  <c r="AC1618"/>
  <c r="AC1626"/>
  <c r="AC1634"/>
  <c r="AC1642"/>
  <c r="AC1650"/>
  <c r="AC1658"/>
  <c r="AC1666"/>
  <c r="AC1674"/>
  <c r="AC1682"/>
  <c r="AC1690"/>
  <c r="AC1698"/>
  <c r="AC1472"/>
  <c r="AC1480"/>
  <c r="AC1488"/>
  <c r="AC1496"/>
  <c r="AC1504"/>
  <c r="AC1512"/>
  <c r="AC1520"/>
  <c r="AC1528"/>
  <c r="AC1536"/>
  <c r="AC1544"/>
  <c r="AC1552"/>
  <c r="AC1560"/>
  <c r="AC1568"/>
  <c r="AC1576"/>
  <c r="AC1584"/>
  <c r="AC1592"/>
  <c r="AC1600"/>
  <c r="AC1608"/>
  <c r="AC1616"/>
  <c r="AC1624"/>
  <c r="AC1632"/>
  <c r="AC1640"/>
  <c r="AC1648"/>
  <c r="AC1656"/>
  <c r="AC1664"/>
  <c r="AC1672"/>
  <c r="AC1680"/>
  <c r="AC1688"/>
  <c r="AC1696"/>
  <c r="AB1797"/>
  <c r="AB1799"/>
  <c r="AB1801"/>
  <c r="AB1803"/>
  <c r="AB1805"/>
  <c r="AB1807"/>
  <c r="AB1809"/>
  <c r="AB1811"/>
  <c r="AB1813"/>
  <c r="AB1815"/>
  <c r="AB1817"/>
  <c r="AB1819"/>
  <c r="AB1821"/>
  <c r="AB1823"/>
  <c r="AB1825"/>
  <c r="AB1827"/>
  <c r="AB1829"/>
  <c r="AB1831"/>
  <c r="AB1833"/>
  <c r="AB1835"/>
  <c r="AB1837"/>
  <c r="AB1839"/>
  <c r="AB1841"/>
  <c r="AB1843"/>
  <c r="AB1845"/>
  <c r="AB1847"/>
  <c r="AB1849"/>
  <c r="AB1851"/>
  <c r="AB1853"/>
  <c r="AB1855"/>
  <c r="AB1857"/>
  <c r="AB1859"/>
  <c r="AB1861"/>
  <c r="AB1863"/>
  <c r="AB1865"/>
  <c r="AB1867"/>
  <c r="AB1869"/>
  <c r="AB1871"/>
  <c r="AB1873"/>
  <c r="AB1875"/>
  <c r="AB1877"/>
  <c r="AB1879"/>
  <c r="AB1881"/>
  <c r="AB1883"/>
  <c r="AB1885"/>
  <c r="AB1887"/>
  <c r="AB1889"/>
  <c r="AB1891"/>
  <c r="AB1893"/>
  <c r="AB1895"/>
  <c r="AB1897"/>
  <c r="AB1899"/>
  <c r="AB1901"/>
  <c r="AB1903"/>
  <c r="AB1905"/>
  <c r="AB1907"/>
  <c r="AB1909"/>
  <c r="AB1911"/>
  <c r="AB1913"/>
  <c r="AB1915"/>
  <c r="AB1917"/>
  <c r="AB1919"/>
  <c r="AB1921"/>
  <c r="AB1923"/>
  <c r="AB1925"/>
  <c r="AB1927"/>
  <c r="AB1929"/>
  <c r="AB1931"/>
  <c r="AB1933"/>
  <c r="AB1935"/>
  <c r="AB1937"/>
  <c r="AB1939"/>
  <c r="AB1941"/>
  <c r="AB1943"/>
  <c r="AB1945"/>
  <c r="AB1947"/>
  <c r="AB1949"/>
  <c r="AB1951"/>
  <c r="AB1953"/>
  <c r="AB1955"/>
  <c r="AB1957"/>
  <c r="AB1959"/>
  <c r="AB1961"/>
  <c r="AB1963"/>
  <c r="AB1965"/>
  <c r="AB1967"/>
  <c r="AB1969"/>
  <c r="AB1971"/>
  <c r="AB1973"/>
  <c r="AB1975"/>
  <c r="AB1977"/>
  <c r="AB1979"/>
  <c r="AB1981"/>
  <c r="AB1983"/>
  <c r="AB1985"/>
  <c r="AB1987"/>
  <c r="AB1989"/>
  <c r="AB1991"/>
  <c r="AB1993"/>
  <c r="AB1995"/>
  <c r="AB1997"/>
  <c r="AB1999"/>
  <c r="AB2001"/>
  <c r="AB2003"/>
  <c r="AB2005"/>
  <c r="AB2007"/>
  <c r="AB2009"/>
  <c r="AB2011"/>
  <c r="AB2013"/>
  <c r="AB2015"/>
  <c r="AB2017"/>
  <c r="AB2019"/>
  <c r="AB2021"/>
  <c r="AB2023"/>
  <c r="AC2024"/>
  <c r="AC2026"/>
  <c r="AC2028"/>
  <c r="AC2030"/>
  <c r="AC2032"/>
  <c r="AC2034"/>
  <c r="AC2036"/>
  <c r="AC2038"/>
  <c r="AC2040"/>
  <c r="AC2042"/>
  <c r="AC2044"/>
  <c r="AC2046"/>
  <c r="AC2048"/>
  <c r="AC2050"/>
  <c r="AC2052"/>
  <c r="AC2054"/>
  <c r="AC2056"/>
  <c r="AC2058"/>
  <c r="AC2060"/>
  <c r="AC2062"/>
  <c r="AC2064"/>
  <c r="AC2066"/>
  <c r="AC2068"/>
  <c r="AC2070"/>
  <c r="AC2072"/>
  <c r="AC2074"/>
  <c r="AC2076"/>
  <c r="AC2078"/>
  <c r="AC2080"/>
  <c r="AC2082"/>
  <c r="AC2084"/>
  <c r="AC2086"/>
  <c r="AC2088"/>
  <c r="AC2090"/>
  <c r="AC2092"/>
  <c r="AC2094"/>
  <c r="AC2096"/>
  <c r="AC2098"/>
  <c r="AC2100"/>
  <c r="AC2102"/>
  <c r="AC2104"/>
  <c r="AC2106"/>
  <c r="AC2108"/>
  <c r="AC2110"/>
  <c r="AC2112"/>
  <c r="AC2114"/>
  <c r="AC2116"/>
  <c r="AC2118"/>
  <c r="AC2120"/>
  <c r="AC2122"/>
  <c r="AC2124"/>
  <c r="AC2126"/>
  <c r="AC2128"/>
  <c r="AC2130"/>
  <c r="AC2132"/>
  <c r="AC2134"/>
  <c r="AC2136"/>
  <c r="AC2138"/>
  <c r="AC2140"/>
  <c r="AC2142"/>
  <c r="AC2144"/>
  <c r="AC2146"/>
  <c r="AC2148"/>
  <c r="AC2150"/>
  <c r="AC2152"/>
  <c r="AC2154"/>
  <c r="AC2156"/>
  <c r="AC2158"/>
  <c r="AC2160"/>
  <c r="AC2162"/>
  <c r="AC2164"/>
  <c r="AC2166"/>
  <c r="AC2168"/>
  <c r="AC2170"/>
  <c r="AC2172"/>
  <c r="AC2174"/>
  <c r="AC2176"/>
  <c r="AC2178"/>
  <c r="AC2180"/>
  <c r="AC2182"/>
  <c r="AC2184"/>
  <c r="AC2186"/>
  <c r="AC2188"/>
  <c r="AC2190"/>
  <c r="AC2192"/>
  <c r="AC2194"/>
  <c r="AC2196"/>
  <c r="AC2198"/>
  <c r="AC2200"/>
  <c r="AC2202"/>
  <c r="AC2204"/>
  <c r="AC2206"/>
  <c r="AC2208"/>
  <c r="AC2210"/>
  <c r="AC2212"/>
  <c r="AC2214"/>
  <c r="AC2216"/>
  <c r="AC2218"/>
  <c r="AC2220"/>
  <c r="AC2222"/>
  <c r="AC2224"/>
  <c r="AC2226"/>
  <c r="AC2228"/>
  <c r="AC2230"/>
  <c r="AC2232"/>
  <c r="AC2234"/>
  <c r="AC2236"/>
  <c r="AC2238"/>
  <c r="AC2240"/>
  <c r="AC2242"/>
  <c r="AC2244"/>
  <c r="AC2246"/>
  <c r="AC2248"/>
  <c r="AC2250"/>
  <c r="AC2252"/>
  <c r="AC2254"/>
  <c r="AC2256"/>
  <c r="AC2258"/>
  <c r="AC2260"/>
  <c r="AC2262"/>
  <c r="AC2264"/>
  <c r="AC2266"/>
  <c r="AC2268"/>
  <c r="AC2270"/>
  <c r="AC2272"/>
  <c r="AC2274"/>
  <c r="AC2276"/>
  <c r="AC2278"/>
  <c r="AC2280"/>
  <c r="AC2282"/>
  <c r="AC2284"/>
  <c r="AC2286"/>
  <c r="AC2288"/>
  <c r="AC2290"/>
  <c r="AC2292"/>
  <c r="AC2294"/>
  <c r="AC2296"/>
  <c r="AC2298"/>
  <c r="AC2300"/>
  <c r="AC2302"/>
  <c r="AC2304"/>
  <c r="AC2306"/>
  <c r="AC2308"/>
  <c r="AC2310"/>
  <c r="AC2312"/>
  <c r="AC2314"/>
  <c r="AC2316"/>
  <c r="AC2318"/>
  <c r="AC2320"/>
  <c r="AC2322"/>
  <c r="AC2324"/>
  <c r="AC2326"/>
  <c r="AC2328"/>
  <c r="AC2330"/>
  <c r="AC2332"/>
  <c r="AC2334"/>
  <c r="AC2336"/>
  <c r="AC2338"/>
  <c r="AC2340"/>
  <c r="AC2342"/>
  <c r="AC2344"/>
  <c r="AC2346"/>
  <c r="AC2348"/>
  <c r="AC2350"/>
  <c r="AC2352"/>
  <c r="AC2354"/>
  <c r="AC2356"/>
  <c r="AC2358"/>
  <c r="AC2360"/>
  <c r="AC2362"/>
  <c r="AC2364"/>
  <c r="AC2366"/>
  <c r="AC2368"/>
  <c r="AC2370"/>
  <c r="AC2372"/>
  <c r="AC2374"/>
  <c r="AC2376"/>
  <c r="AC2378"/>
  <c r="AC2380"/>
  <c r="AC2382"/>
  <c r="AC2384"/>
  <c r="AC2386"/>
  <c r="AC2388"/>
  <c r="AC2390"/>
  <c r="AC2392"/>
  <c r="AC2394"/>
  <c r="AC2396"/>
  <c r="AC2398"/>
  <c r="AC2400"/>
  <c r="AC2402"/>
  <c r="AC2404"/>
  <c r="AC2406"/>
  <c r="AC2408"/>
  <c r="AC2410"/>
  <c r="AC2412"/>
  <c r="AC2414"/>
  <c r="AC2416"/>
  <c r="AC2418"/>
  <c r="AC2420"/>
  <c r="AC2422"/>
  <c r="AC2424"/>
  <c r="AC2426"/>
  <c r="AC2428"/>
  <c r="AC2430"/>
  <c r="AC2432"/>
  <c r="AC2434"/>
  <c r="AC2436"/>
  <c r="AC2438"/>
  <c r="AC2440"/>
  <c r="AC2442"/>
  <c r="AC2444"/>
  <c r="AC2446"/>
  <c r="AC2448"/>
  <c r="AC2450"/>
  <c r="AC2452"/>
  <c r="AC2454"/>
  <c r="AC2456"/>
  <c r="AC2458"/>
  <c r="AC2460"/>
  <c r="AC2462"/>
  <c r="AC2464"/>
  <c r="AC2466"/>
  <c r="AC2468"/>
  <c r="AC2470"/>
  <c r="AC2472"/>
  <c r="AC2474"/>
  <c r="AC2476"/>
  <c r="AC2478"/>
  <c r="AC2480"/>
  <c r="AC2482"/>
  <c r="AC2484"/>
  <c r="AC2486"/>
  <c r="AC2488"/>
  <c r="AC2490"/>
  <c r="AC2492"/>
  <c r="AC2494"/>
  <c r="AC2496"/>
  <c r="AC2498"/>
  <c r="AC2500"/>
  <c r="AC2502"/>
  <c r="D20" i="22" l="1"/>
  <c r="C21"/>
  <c r="B20"/>
  <c r="N3" i="3"/>
  <c r="Q31"/>
  <c r="M31"/>
  <c r="P32"/>
  <c r="N30"/>
  <c r="P31"/>
  <c r="N32"/>
  <c r="AB21" i="14"/>
  <c r="N31" i="3"/>
  <c r="O31" s="1"/>
  <c r="AB8" i="14"/>
  <c r="AB17"/>
  <c r="AC1372"/>
  <c r="AC1364"/>
  <c r="AC1356"/>
  <c r="AC1348"/>
  <c r="AC1340"/>
  <c r="AC1332"/>
  <c r="AC1324"/>
  <c r="AC1316"/>
  <c r="AC1308"/>
  <c r="AC1300"/>
  <c r="AC1292"/>
  <c r="AC1284"/>
  <c r="AC1276"/>
  <c r="AC1268"/>
  <c r="AC1260"/>
  <c r="AC1252"/>
  <c r="AC1244"/>
  <c r="AC1236"/>
  <c r="AC1228"/>
  <c r="AC1220"/>
  <c r="AC1212"/>
  <c r="AC1204"/>
  <c r="AC1196"/>
  <c r="AC1188"/>
  <c r="AC1180"/>
  <c r="AC1172"/>
  <c r="AC1164"/>
  <c r="AC1156"/>
  <c r="AC1148"/>
  <c r="AC1140"/>
  <c r="AC1132"/>
  <c r="AC1124"/>
  <c r="AC1116"/>
  <c r="AC1108"/>
  <c r="AC1100"/>
  <c r="AC1377"/>
  <c r="AC183"/>
  <c r="AC175"/>
  <c r="AC26"/>
  <c r="AC18"/>
  <c r="AC10"/>
  <c r="AC1703"/>
  <c r="AC1695"/>
  <c r="AC1687"/>
  <c r="AC1679"/>
  <c r="AC1671"/>
  <c r="AC1663"/>
  <c r="AC1655"/>
  <c r="AC1647"/>
  <c r="AC1639"/>
  <c r="AC1631"/>
  <c r="AC1623"/>
  <c r="AC1615"/>
  <c r="AC1607"/>
  <c r="AC1599"/>
  <c r="AC1591"/>
  <c r="AC1583"/>
  <c r="AC1575"/>
  <c r="AC1567"/>
  <c r="AC1559"/>
  <c r="AC1551"/>
  <c r="AC1543"/>
  <c r="AC1535"/>
  <c r="AC1527"/>
  <c r="AC1519"/>
  <c r="AC1511"/>
  <c r="AC1503"/>
  <c r="AC1495"/>
  <c r="AC1487"/>
  <c r="AC1479"/>
  <c r="AC1471"/>
  <c r="AC1553"/>
  <c r="AC1545"/>
  <c r="AC1370"/>
  <c r="AC1362"/>
  <c r="AC1354"/>
  <c r="AC1346"/>
  <c r="AC1338"/>
  <c r="AC1330"/>
  <c r="AC1322"/>
  <c r="AC1314"/>
  <c r="AC1306"/>
  <c r="AC1298"/>
  <c r="AC1290"/>
  <c r="AC1282"/>
  <c r="AC1274"/>
  <c r="AC1266"/>
  <c r="AC1258"/>
  <c r="AC1250"/>
  <c r="AC1242"/>
  <c r="AC1234"/>
  <c r="AC1226"/>
  <c r="AC1218"/>
  <c r="AC1210"/>
  <c r="AC1202"/>
  <c r="AC1194"/>
  <c r="AC1186"/>
  <c r="AC1178"/>
  <c r="AC1170"/>
  <c r="AC1162"/>
  <c r="AC1154"/>
  <c r="AC1146"/>
  <c r="AC1138"/>
  <c r="AC1130"/>
  <c r="AC1122"/>
  <c r="AC1114"/>
  <c r="AC1106"/>
  <c r="AC1098"/>
  <c r="AC1463"/>
  <c r="AC1459"/>
  <c r="AC1455"/>
  <c r="AC1451"/>
  <c r="AC1447"/>
  <c r="AC1443"/>
  <c r="AC1439"/>
  <c r="AC1435"/>
  <c r="AC1431"/>
  <c r="AC1427"/>
  <c r="AC1423"/>
  <c r="AC1419"/>
  <c r="AC1415"/>
  <c r="AC1411"/>
  <c r="AC1407"/>
  <c r="AC1403"/>
  <c r="AC1399"/>
  <c r="AC1395"/>
  <c r="AC1391"/>
  <c r="AC1387"/>
  <c r="AC1383"/>
  <c r="AC154"/>
  <c r="AC146"/>
  <c r="AC138"/>
  <c r="AC130"/>
  <c r="AC122"/>
  <c r="AC114"/>
  <c r="AC106"/>
  <c r="AC98"/>
  <c r="AC88"/>
  <c r="AC80"/>
  <c r="AC72"/>
  <c r="AC86"/>
  <c r="AC78"/>
  <c r="AC70"/>
  <c r="AC1699"/>
  <c r="AC1667"/>
  <c r="AC1635"/>
  <c r="AC1603"/>
  <c r="AC1571"/>
  <c r="AC1539"/>
  <c r="AC1507"/>
  <c r="AC1475"/>
  <c r="AC1685"/>
  <c r="AC1653"/>
  <c r="AC1621"/>
  <c r="AC1589"/>
  <c r="AC1525"/>
  <c r="AC1493"/>
  <c r="AC264"/>
  <c r="AC232"/>
  <c r="AC200"/>
  <c r="AC258"/>
  <c r="AC226"/>
  <c r="AC194"/>
  <c r="AC158"/>
  <c r="AC168"/>
  <c r="AC160"/>
  <c r="AC152"/>
  <c r="AC144"/>
  <c r="AC82"/>
  <c r="AC1691"/>
  <c r="AC1659"/>
  <c r="AC1627"/>
  <c r="AC1595"/>
  <c r="AC1563"/>
  <c r="AC1531"/>
  <c r="AC1499"/>
  <c r="AC1467"/>
  <c r="AC1677"/>
  <c r="AC1645"/>
  <c r="AC1613"/>
  <c r="AC1581"/>
  <c r="AC1573"/>
  <c r="AC1565"/>
  <c r="AC1557"/>
  <c r="AC1537"/>
  <c r="AC1517"/>
  <c r="AC1485"/>
  <c r="AC272"/>
  <c r="AC240"/>
  <c r="AC208"/>
  <c r="AC266"/>
  <c r="AC234"/>
  <c r="AC202"/>
  <c r="AC162"/>
  <c r="AC132"/>
  <c r="AC124"/>
  <c r="AC116"/>
  <c r="AC108"/>
  <c r="AC100"/>
  <c r="AC90"/>
  <c r="AC20"/>
  <c r="AC1376"/>
  <c r="AC1368"/>
  <c r="AC1360"/>
  <c r="AC1352"/>
  <c r="AC1344"/>
  <c r="AC1336"/>
  <c r="AC1328"/>
  <c r="AC1320"/>
  <c r="AC1312"/>
  <c r="AC1304"/>
  <c r="AC1296"/>
  <c r="AC1288"/>
  <c r="AC1280"/>
  <c r="AC1272"/>
  <c r="AC1264"/>
  <c r="AC1256"/>
  <c r="AC1248"/>
  <c r="AC1240"/>
  <c r="AC1232"/>
  <c r="AC1224"/>
  <c r="AC1216"/>
  <c r="AC1208"/>
  <c r="AC1200"/>
  <c r="AC1192"/>
  <c r="AC1184"/>
  <c r="AC1176"/>
  <c r="AC1168"/>
  <c r="AC1160"/>
  <c r="AC1152"/>
  <c r="AC1144"/>
  <c r="AC1136"/>
  <c r="AC1128"/>
  <c r="AC1120"/>
  <c r="AC1112"/>
  <c r="AC1104"/>
  <c r="AC1379"/>
  <c r="AC276"/>
  <c r="AC268"/>
  <c r="AC260"/>
  <c r="AC252"/>
  <c r="AC244"/>
  <c r="AC236"/>
  <c r="AC228"/>
  <c r="AC220"/>
  <c r="AC212"/>
  <c r="AC204"/>
  <c r="AC196"/>
  <c r="AC188"/>
  <c r="AC179"/>
  <c r="AC278"/>
  <c r="AC270"/>
  <c r="AC262"/>
  <c r="AC254"/>
  <c r="AC246"/>
  <c r="AC238"/>
  <c r="AC230"/>
  <c r="AC222"/>
  <c r="AC214"/>
  <c r="AC206"/>
  <c r="AC198"/>
  <c r="AC190"/>
  <c r="AC22"/>
  <c r="AC14"/>
  <c r="AC6"/>
  <c r="AC1697"/>
  <c r="AC1689"/>
  <c r="AC1681"/>
  <c r="AC1673"/>
  <c r="AC1665"/>
  <c r="AC1657"/>
  <c r="AC1649"/>
  <c r="AC1641"/>
  <c r="AC1633"/>
  <c r="AC1625"/>
  <c r="AC1617"/>
  <c r="AC1609"/>
  <c r="AC1601"/>
  <c r="AC1593"/>
  <c r="AC1585"/>
  <c r="AC1529"/>
  <c r="AC1521"/>
  <c r="AC1513"/>
  <c r="AC1505"/>
  <c r="AC1497"/>
  <c r="AC1489"/>
  <c r="AC1481"/>
  <c r="AC1473"/>
  <c r="AC1380"/>
  <c r="AC1374"/>
  <c r="AC1366"/>
  <c r="AC1358"/>
  <c r="AC1350"/>
  <c r="AC1342"/>
  <c r="AC1334"/>
  <c r="AC1326"/>
  <c r="AC1318"/>
  <c r="AC1310"/>
  <c r="AC1302"/>
  <c r="AC1294"/>
  <c r="AC1286"/>
  <c r="AC1278"/>
  <c r="AC1270"/>
  <c r="AC1262"/>
  <c r="AC1254"/>
  <c r="AC1246"/>
  <c r="AC1238"/>
  <c r="AC1230"/>
  <c r="AC1222"/>
  <c r="AC1214"/>
  <c r="AC1206"/>
  <c r="AC1198"/>
  <c r="AC1190"/>
  <c r="AC1182"/>
  <c r="AC1174"/>
  <c r="AC1166"/>
  <c r="AC1158"/>
  <c r="AC1150"/>
  <c r="AC1142"/>
  <c r="AC1134"/>
  <c r="AC1126"/>
  <c r="AC1118"/>
  <c r="AC1110"/>
  <c r="AC1102"/>
  <c r="AC1465"/>
  <c r="AC1461"/>
  <c r="AC1457"/>
  <c r="AC1453"/>
  <c r="AC1449"/>
  <c r="AC1445"/>
  <c r="AC1441"/>
  <c r="AC1437"/>
  <c r="AC1433"/>
  <c r="AC1429"/>
  <c r="AC1425"/>
  <c r="AC1421"/>
  <c r="AC1417"/>
  <c r="AC1413"/>
  <c r="AC1409"/>
  <c r="AC1405"/>
  <c r="AC1401"/>
  <c r="AC1397"/>
  <c r="AC1393"/>
  <c r="AC1389"/>
  <c r="AC1385"/>
  <c r="AC1381"/>
  <c r="AC150"/>
  <c r="AC142"/>
  <c r="AC134"/>
  <c r="AC126"/>
  <c r="AC118"/>
  <c r="AC110"/>
  <c r="AC102"/>
  <c r="AC94"/>
  <c r="AC185"/>
  <c r="AC177"/>
  <c r="AC136"/>
  <c r="AC92"/>
  <c r="AC84"/>
  <c r="AC76"/>
  <c r="AC24"/>
  <c r="AC16"/>
  <c r="AC8"/>
  <c r="AC1683"/>
  <c r="AC1651"/>
  <c r="AC1619"/>
  <c r="AC1587"/>
  <c r="AC1555"/>
  <c r="AC1523"/>
  <c r="AC1491"/>
  <c r="AC1701"/>
  <c r="AC1669"/>
  <c r="AC1637"/>
  <c r="AC1605"/>
  <c r="AC1549"/>
  <c r="AC1509"/>
  <c r="AC1477"/>
  <c r="AC248"/>
  <c r="AC216"/>
  <c r="AC274"/>
  <c r="AC242"/>
  <c r="AC210"/>
  <c r="AC166"/>
  <c r="AC173"/>
  <c r="AC164"/>
  <c r="AC156"/>
  <c r="AC148"/>
  <c r="AC140"/>
  <c r="AC12"/>
  <c r="AC1675"/>
  <c r="AC1643"/>
  <c r="AC1611"/>
  <c r="AC1579"/>
  <c r="AC1547"/>
  <c r="AC1515"/>
  <c r="AC1483"/>
  <c r="AC1693"/>
  <c r="AC1661"/>
  <c r="AC1629"/>
  <c r="AC1597"/>
  <c r="AC1577"/>
  <c r="AC1569"/>
  <c r="AC1561"/>
  <c r="AC1541"/>
  <c r="AC1533"/>
  <c r="AC1501"/>
  <c r="AC1469"/>
  <c r="AC256"/>
  <c r="AC224"/>
  <c r="AC192"/>
  <c r="AC250"/>
  <c r="AC218"/>
  <c r="AC170"/>
  <c r="AC181"/>
  <c r="AC128"/>
  <c r="AC120"/>
  <c r="AC112"/>
  <c r="AC104"/>
  <c r="AC96"/>
  <c r="AC74"/>
  <c r="D21" i="22" l="1"/>
  <c r="B21"/>
  <c r="C22"/>
  <c r="AB22" i="14"/>
  <c r="AB18"/>
  <c r="D22" i="22" l="1"/>
  <c r="C23"/>
  <c r="B22"/>
  <c r="AB24" i="14"/>
  <c r="AB23"/>
  <c r="D23" i="22" l="1"/>
  <c r="B23"/>
  <c r="H3" i="2"/>
  <c r="H4"/>
  <c r="H5"/>
  <c r="H6"/>
  <c r="H7"/>
  <c r="H8"/>
  <c r="H9"/>
  <c r="H10"/>
  <c r="H11"/>
  <c r="H12"/>
  <c r="G3"/>
  <c r="G4"/>
  <c r="G5"/>
  <c r="G6"/>
  <c r="G7"/>
  <c r="G8"/>
  <c r="G9"/>
  <c r="G10"/>
  <c r="G11"/>
  <c r="G12"/>
  <c r="L3" i="13"/>
  <c r="D13" i="22" l="1"/>
  <c r="D12"/>
  <c r="G37"/>
  <c r="I37"/>
  <c r="N3" i="1" l="1"/>
  <c r="T3" l="1"/>
  <c r="J3" i="13" l="1"/>
  <c r="W2504" i="14" l="1"/>
  <c r="M2504"/>
  <c r="T1504" i="7"/>
  <c r="L1504"/>
  <c r="N29" i="3" l="1"/>
  <c r="M9"/>
  <c r="Q9"/>
  <c r="N9"/>
  <c r="P9"/>
  <c r="M13"/>
  <c r="P13"/>
  <c r="Q13"/>
  <c r="N13"/>
  <c r="M12"/>
  <c r="N12"/>
  <c r="P12"/>
  <c r="Q12"/>
  <c r="M11"/>
  <c r="Q11"/>
  <c r="N11"/>
  <c r="P11"/>
  <c r="M10"/>
  <c r="P10"/>
  <c r="Q10"/>
  <c r="N10"/>
  <c r="P28"/>
  <c r="M28"/>
  <c r="Q28"/>
  <c r="N28"/>
  <c r="P27"/>
  <c r="M27"/>
  <c r="N27"/>
  <c r="Q27"/>
  <c r="P26"/>
  <c r="M26"/>
  <c r="N26"/>
  <c r="Q26"/>
  <c r="M25"/>
  <c r="P25"/>
  <c r="Q25"/>
  <c r="N25"/>
  <c r="P24"/>
  <c r="M24"/>
  <c r="Q24"/>
  <c r="N24"/>
  <c r="M23"/>
  <c r="P23"/>
  <c r="Q23"/>
  <c r="N23"/>
  <c r="M22"/>
  <c r="N22"/>
  <c r="P22"/>
  <c r="Q22"/>
  <c r="M21"/>
  <c r="Q21"/>
  <c r="N21"/>
  <c r="P21"/>
  <c r="P20"/>
  <c r="M20"/>
  <c r="Q20"/>
  <c r="N20"/>
  <c r="P19"/>
  <c r="M19"/>
  <c r="Q19"/>
  <c r="N19"/>
  <c r="P18"/>
  <c r="M18"/>
  <c r="Q18"/>
  <c r="N18"/>
  <c r="P17"/>
  <c r="M17"/>
  <c r="Q17"/>
  <c r="N17"/>
  <c r="M16"/>
  <c r="P16"/>
  <c r="N16"/>
  <c r="Q16"/>
  <c r="P15"/>
  <c r="M15"/>
  <c r="Q15"/>
  <c r="N15"/>
  <c r="M14"/>
  <c r="Q14"/>
  <c r="N14"/>
  <c r="P14"/>
  <c r="M8"/>
  <c r="Q8"/>
  <c r="N8"/>
  <c r="P8"/>
  <c r="Q7"/>
  <c r="N7"/>
  <c r="P7"/>
  <c r="M7"/>
  <c r="M6"/>
  <c r="Q6"/>
  <c r="N6"/>
  <c r="P6"/>
  <c r="N5"/>
  <c r="N4"/>
  <c r="AB4" i="14"/>
  <c r="V3"/>
  <c r="Y3" s="1"/>
  <c r="O3" i="1"/>
  <c r="L2504" i="14"/>
  <c r="M1504" i="7"/>
  <c r="H6" i="22" l="1"/>
  <c r="I6"/>
  <c r="H7"/>
  <c r="H16"/>
  <c r="H13"/>
  <c r="H11"/>
  <c r="I17"/>
  <c r="H17"/>
  <c r="H15"/>
  <c r="I8"/>
  <c r="I9"/>
  <c r="I7"/>
  <c r="I12"/>
  <c r="I10"/>
  <c r="I11"/>
  <c r="I16"/>
  <c r="I14"/>
  <c r="I15"/>
  <c r="I13"/>
  <c r="H10"/>
  <c r="H8"/>
  <c r="H14"/>
  <c r="H12"/>
  <c r="H9"/>
  <c r="O9" i="3"/>
  <c r="O13"/>
  <c r="O12"/>
  <c r="O11"/>
  <c r="O26"/>
  <c r="O27"/>
  <c r="O10"/>
  <c r="O28"/>
  <c r="O21"/>
  <c r="O22"/>
  <c r="O25"/>
  <c r="O24"/>
  <c r="O23"/>
  <c r="O20"/>
  <c r="O16"/>
  <c r="O19"/>
  <c r="O18"/>
  <c r="O17"/>
  <c r="O15"/>
  <c r="O7"/>
  <c r="O14"/>
  <c r="O8"/>
  <c r="O6"/>
  <c r="N208"/>
  <c r="J11" i="22" l="1"/>
  <c r="J14"/>
  <c r="J7"/>
  <c r="J9"/>
  <c r="J13"/>
  <c r="J6"/>
  <c r="J10"/>
  <c r="J8"/>
  <c r="P30" i="3"/>
  <c r="AC7" i="14"/>
  <c r="AC4"/>
  <c r="P29" i="3"/>
  <c r="AC5" i="14"/>
  <c r="P4" i="3"/>
  <c r="V3" i="1"/>
  <c r="Q30" i="3" l="1"/>
  <c r="Q29"/>
  <c r="M30" l="1"/>
  <c r="O30" s="1"/>
  <c r="M29"/>
  <c r="O29" s="1"/>
  <c r="M4"/>
  <c r="O4" s="1"/>
  <c r="P3" l="1"/>
  <c r="M3" l="1"/>
  <c r="O3" s="1"/>
  <c r="K1504" i="7"/>
  <c r="J1503" i="13" l="1"/>
  <c r="H1503"/>
  <c r="G1503"/>
  <c r="B3"/>
  <c r="K3" i="10" l="1"/>
  <c r="B3" l="1"/>
  <c r="B3" i="3"/>
  <c r="B3" i="1"/>
  <c r="E3" i="2"/>
  <c r="E4"/>
  <c r="E5"/>
  <c r="E6"/>
  <c r="E7"/>
  <c r="E8"/>
  <c r="E9"/>
  <c r="E10"/>
  <c r="E11"/>
  <c r="E12"/>
  <c r="B706" i="22" l="1"/>
  <c r="B702"/>
  <c r="B699"/>
  <c r="B692"/>
  <c r="B687"/>
  <c r="B684"/>
  <c r="B672"/>
  <c r="B661"/>
  <c r="B646"/>
  <c r="B636"/>
  <c r="B631"/>
  <c r="B624"/>
  <c r="B609"/>
  <c r="B599"/>
  <c r="B582"/>
  <c r="B579"/>
  <c r="B545"/>
  <c r="B532"/>
  <c r="B526"/>
  <c r="B514"/>
  <c r="B511"/>
  <c r="B509"/>
  <c r="B698"/>
  <c r="B694"/>
  <c r="B691"/>
  <c r="B683"/>
  <c r="B679"/>
  <c r="B676"/>
  <c r="B664"/>
  <c r="B653"/>
  <c r="B649"/>
  <c r="B642"/>
  <c r="B635"/>
  <c r="B628"/>
  <c r="B623"/>
  <c r="B616"/>
  <c r="B613"/>
  <c r="B602"/>
  <c r="B596"/>
  <c r="B592"/>
  <c r="B589"/>
  <c r="B585"/>
  <c r="B575"/>
  <c r="B568"/>
  <c r="B565"/>
  <c r="B538"/>
  <c r="B525"/>
  <c r="B519"/>
  <c r="B513"/>
  <c r="B705"/>
  <c r="B690"/>
  <c r="B686"/>
  <c r="B682"/>
  <c r="B675"/>
  <c r="B671"/>
  <c r="B668"/>
  <c r="B656"/>
  <c r="B638"/>
  <c r="B634"/>
  <c r="B627"/>
  <c r="B620"/>
  <c r="B598"/>
  <c r="B595"/>
  <c r="B578"/>
  <c r="B572"/>
  <c r="B560"/>
  <c r="B557"/>
  <c r="B552"/>
  <c r="B549"/>
  <c r="B537"/>
  <c r="B531"/>
  <c r="B528"/>
  <c r="B516"/>
  <c r="B701"/>
  <c r="B697"/>
  <c r="B678"/>
  <c r="B674"/>
  <c r="B667"/>
  <c r="B663"/>
  <c r="B660"/>
  <c r="B645"/>
  <c r="B641"/>
  <c r="B630"/>
  <c r="B626"/>
  <c r="B622"/>
  <c r="B619"/>
  <c r="B615"/>
  <c r="B608"/>
  <c r="B605"/>
  <c r="B601"/>
  <c r="B591"/>
  <c r="B574"/>
  <c r="B571"/>
  <c r="B567"/>
  <c r="B544"/>
  <c r="B541"/>
  <c r="B534"/>
  <c r="B522"/>
  <c r="B508"/>
  <c r="B704"/>
  <c r="B693"/>
  <c r="B689"/>
  <c r="B681"/>
  <c r="B670"/>
  <c r="B666"/>
  <c r="B659"/>
  <c r="B655"/>
  <c r="B652"/>
  <c r="B648"/>
  <c r="B633"/>
  <c r="B618"/>
  <c r="B612"/>
  <c r="B594"/>
  <c r="B588"/>
  <c r="B584"/>
  <c r="B581"/>
  <c r="B577"/>
  <c r="B564"/>
  <c r="B559"/>
  <c r="B556"/>
  <c r="B551"/>
  <c r="B533"/>
  <c r="B527"/>
  <c r="B521"/>
  <c r="B515"/>
  <c r="B512"/>
  <c r="B510"/>
  <c r="B696"/>
  <c r="B685"/>
  <c r="B673"/>
  <c r="B662"/>
  <c r="B658"/>
  <c r="B651"/>
  <c r="B637"/>
  <c r="B625"/>
  <c r="B614"/>
  <c r="B611"/>
  <c r="B607"/>
  <c r="B590"/>
  <c r="B587"/>
  <c r="B570"/>
  <c r="B566"/>
  <c r="B563"/>
  <c r="B555"/>
  <c r="B548"/>
  <c r="B543"/>
  <c r="B540"/>
  <c r="B536"/>
  <c r="B524"/>
  <c r="B518"/>
  <c r="B703"/>
  <c r="B688"/>
  <c r="B677"/>
  <c r="B665"/>
  <c r="B654"/>
  <c r="B647"/>
  <c r="B644"/>
  <c r="B640"/>
  <c r="B629"/>
  <c r="B617"/>
  <c r="B610"/>
  <c r="B604"/>
  <c r="B600"/>
  <c r="B597"/>
  <c r="B593"/>
  <c r="B583"/>
  <c r="B569"/>
  <c r="B562"/>
  <c r="B558"/>
  <c r="B554"/>
  <c r="B550"/>
  <c r="B547"/>
  <c r="B539"/>
  <c r="B530"/>
  <c r="B517"/>
  <c r="B507"/>
  <c r="B643"/>
  <c r="B586"/>
  <c r="B529"/>
  <c r="B700"/>
  <c r="B669"/>
  <c r="B639"/>
  <c r="B553"/>
  <c r="B561"/>
  <c r="B695"/>
  <c r="B606"/>
  <c r="B580"/>
  <c r="B523"/>
  <c r="B632"/>
  <c r="B603"/>
  <c r="B576"/>
  <c r="B546"/>
  <c r="B520"/>
  <c r="B657"/>
  <c r="B573"/>
  <c r="B542"/>
  <c r="B680"/>
  <c r="B650"/>
  <c r="B621"/>
  <c r="B535"/>
  <c r="B501"/>
  <c r="B495"/>
  <c r="B486"/>
  <c r="B480"/>
  <c r="B477"/>
  <c r="B436"/>
  <c r="B432"/>
  <c r="B429"/>
  <c r="B499"/>
  <c r="B490"/>
  <c r="B484"/>
  <c r="B466"/>
  <c r="B464"/>
  <c r="B457"/>
  <c r="B455"/>
  <c r="B449"/>
  <c r="B446"/>
  <c r="B443"/>
  <c r="B440"/>
  <c r="B431"/>
  <c r="B428"/>
  <c r="B494"/>
  <c r="B496"/>
  <c r="B485"/>
  <c r="B479"/>
  <c r="B470"/>
  <c r="B468"/>
  <c r="B465"/>
  <c r="B462"/>
  <c r="B460"/>
  <c r="B451"/>
  <c r="B430"/>
  <c r="B491"/>
  <c r="B472"/>
  <c r="B458"/>
  <c r="B444"/>
  <c r="B433"/>
  <c r="B427"/>
  <c r="B414"/>
  <c r="B403"/>
  <c r="B388"/>
  <c r="B378"/>
  <c r="B370"/>
  <c r="B366"/>
  <c r="B359"/>
  <c r="B357"/>
  <c r="B351"/>
  <c r="B337"/>
  <c r="B330"/>
  <c r="B302"/>
  <c r="B379"/>
  <c r="B500"/>
  <c r="B487"/>
  <c r="B476"/>
  <c r="B463"/>
  <c r="B453"/>
  <c r="B439"/>
  <c r="B424"/>
  <c r="B411"/>
  <c r="B402"/>
  <c r="B399"/>
  <c r="B385"/>
  <c r="B382"/>
  <c r="B374"/>
  <c r="B365"/>
  <c r="B350"/>
  <c r="B336"/>
  <c r="B326"/>
  <c r="B322"/>
  <c r="B318"/>
  <c r="B314"/>
  <c r="B310"/>
  <c r="B304"/>
  <c r="B407"/>
  <c r="B334"/>
  <c r="B315"/>
  <c r="B498"/>
  <c r="B493"/>
  <c r="B483"/>
  <c r="B475"/>
  <c r="B471"/>
  <c r="B467"/>
  <c r="B448"/>
  <c r="B438"/>
  <c r="B422"/>
  <c r="B419"/>
  <c r="B416"/>
  <c r="B406"/>
  <c r="B398"/>
  <c r="B395"/>
  <c r="B384"/>
  <c r="B381"/>
  <c r="B377"/>
  <c r="B373"/>
  <c r="B369"/>
  <c r="B361"/>
  <c r="B356"/>
  <c r="B346"/>
  <c r="B343"/>
  <c r="B341"/>
  <c r="B333"/>
  <c r="B489"/>
  <c r="B474"/>
  <c r="B447"/>
  <c r="B437"/>
  <c r="B426"/>
  <c r="B421"/>
  <c r="B418"/>
  <c r="B413"/>
  <c r="B405"/>
  <c r="B401"/>
  <c r="B376"/>
  <c r="B364"/>
  <c r="B355"/>
  <c r="B349"/>
  <c r="B340"/>
  <c r="B332"/>
  <c r="B329"/>
  <c r="B306"/>
  <c r="B417"/>
  <c r="B386"/>
  <c r="B352"/>
  <c r="B323"/>
  <c r="B307"/>
  <c r="B497"/>
  <c r="B482"/>
  <c r="B478"/>
  <c r="B473"/>
  <c r="B461"/>
  <c r="B452"/>
  <c r="B442"/>
  <c r="B415"/>
  <c r="B412"/>
  <c r="B410"/>
  <c r="B408"/>
  <c r="B400"/>
  <c r="B397"/>
  <c r="B394"/>
  <c r="B391"/>
  <c r="B380"/>
  <c r="B372"/>
  <c r="B358"/>
  <c r="B345"/>
  <c r="B335"/>
  <c r="B328"/>
  <c r="B325"/>
  <c r="B321"/>
  <c r="B317"/>
  <c r="B313"/>
  <c r="B309"/>
  <c r="B305"/>
  <c r="B371"/>
  <c r="B492"/>
  <c r="B469"/>
  <c r="B456"/>
  <c r="B441"/>
  <c r="B435"/>
  <c r="B404"/>
  <c r="B396"/>
  <c r="B387"/>
  <c r="B368"/>
  <c r="B363"/>
  <c r="B360"/>
  <c r="B354"/>
  <c r="B348"/>
  <c r="B339"/>
  <c r="B324"/>
  <c r="B320"/>
  <c r="B316"/>
  <c r="B312"/>
  <c r="B308"/>
  <c r="B303"/>
  <c r="B459"/>
  <c r="B445"/>
  <c r="B425"/>
  <c r="B409"/>
  <c r="B392"/>
  <c r="B362"/>
  <c r="B347"/>
  <c r="B327"/>
  <c r="B311"/>
  <c r="B488"/>
  <c r="B481"/>
  <c r="B450"/>
  <c r="B434"/>
  <c r="B423"/>
  <c r="B393"/>
  <c r="B390"/>
  <c r="B383"/>
  <c r="B375"/>
  <c r="B353"/>
  <c r="B342"/>
  <c r="B338"/>
  <c r="B331"/>
  <c r="B454"/>
  <c r="B420"/>
  <c r="B389"/>
  <c r="B367"/>
  <c r="B344"/>
  <c r="B319"/>
  <c r="N3" i="10"/>
  <c r="N8"/>
  <c r="M7"/>
  <c r="N7"/>
  <c r="N6"/>
  <c r="M5"/>
  <c r="N5"/>
  <c r="N4"/>
  <c r="H203"/>
  <c r="I303" i="1"/>
  <c r="L3"/>
  <c r="S3" i="7" l="1"/>
  <c r="V3" s="1"/>
  <c r="D319" i="22"/>
  <c r="F319"/>
  <c r="G319" s="1"/>
  <c r="C319"/>
  <c r="E319"/>
  <c r="F342"/>
  <c r="G342" s="1"/>
  <c r="E342"/>
  <c r="D342"/>
  <c r="C342"/>
  <c r="E450"/>
  <c r="F450"/>
  <c r="G450" s="1"/>
  <c r="C450"/>
  <c r="D450"/>
  <c r="C409"/>
  <c r="F409"/>
  <c r="G409" s="1"/>
  <c r="E409"/>
  <c r="D409"/>
  <c r="C320"/>
  <c r="D320"/>
  <c r="F320"/>
  <c r="G320" s="1"/>
  <c r="E320"/>
  <c r="F387"/>
  <c r="G387" s="1"/>
  <c r="E387"/>
  <c r="D387"/>
  <c r="C387"/>
  <c r="C371"/>
  <c r="F371"/>
  <c r="G371" s="1"/>
  <c r="D371"/>
  <c r="E371"/>
  <c r="E335"/>
  <c r="D335"/>
  <c r="C335"/>
  <c r="F335"/>
  <c r="G335" s="1"/>
  <c r="D400"/>
  <c r="F400"/>
  <c r="G400" s="1"/>
  <c r="C400"/>
  <c r="E400"/>
  <c r="D473"/>
  <c r="F473"/>
  <c r="G473" s="1"/>
  <c r="E473"/>
  <c r="C473"/>
  <c r="C417"/>
  <c r="F417"/>
  <c r="G417" s="1"/>
  <c r="E417"/>
  <c r="D417"/>
  <c r="C376"/>
  <c r="E376"/>
  <c r="F376"/>
  <c r="G376" s="1"/>
  <c r="D376"/>
  <c r="F447"/>
  <c r="G447" s="1"/>
  <c r="E447"/>
  <c r="C447"/>
  <c r="D447"/>
  <c r="F361"/>
  <c r="G361" s="1"/>
  <c r="D361"/>
  <c r="C361"/>
  <c r="E361"/>
  <c r="E406"/>
  <c r="F406"/>
  <c r="G406" s="1"/>
  <c r="D406"/>
  <c r="C406"/>
  <c r="F475"/>
  <c r="G475" s="1"/>
  <c r="E475"/>
  <c r="D475"/>
  <c r="C475"/>
  <c r="E310"/>
  <c r="F310"/>
  <c r="G310" s="1"/>
  <c r="C310"/>
  <c r="D310"/>
  <c r="D374"/>
  <c r="F374"/>
  <c r="G374" s="1"/>
  <c r="E374"/>
  <c r="C374"/>
  <c r="D453"/>
  <c r="E453"/>
  <c r="F453"/>
  <c r="G453" s="1"/>
  <c r="C453"/>
  <c r="C337"/>
  <c r="D337"/>
  <c r="F337"/>
  <c r="G337" s="1"/>
  <c r="E337"/>
  <c r="F403"/>
  <c r="G403" s="1"/>
  <c r="E403"/>
  <c r="C403"/>
  <c r="D403"/>
  <c r="E430"/>
  <c r="D430"/>
  <c r="C430"/>
  <c r="F430"/>
  <c r="G430" s="1"/>
  <c r="D485"/>
  <c r="F485"/>
  <c r="G485" s="1"/>
  <c r="E485"/>
  <c r="C485"/>
  <c r="C449"/>
  <c r="D449"/>
  <c r="E449"/>
  <c r="F449"/>
  <c r="G449" s="1"/>
  <c r="C429"/>
  <c r="F429"/>
  <c r="G429" s="1"/>
  <c r="E429"/>
  <c r="D429"/>
  <c r="C535"/>
  <c r="D535"/>
  <c r="E535"/>
  <c r="G535" s="1"/>
  <c r="E546"/>
  <c r="G546" s="1"/>
  <c r="D546"/>
  <c r="C546"/>
  <c r="C561"/>
  <c r="E561"/>
  <c r="G561" s="1"/>
  <c r="D561"/>
  <c r="C507"/>
  <c r="D507" s="1"/>
  <c r="C562"/>
  <c r="E562"/>
  <c r="G562" s="1"/>
  <c r="D562"/>
  <c r="C617"/>
  <c r="D617"/>
  <c r="E617"/>
  <c r="G617" s="1"/>
  <c r="D688"/>
  <c r="E688"/>
  <c r="G688" s="1"/>
  <c r="C688"/>
  <c r="D555"/>
  <c r="C555"/>
  <c r="E555"/>
  <c r="G555" s="1"/>
  <c r="E614"/>
  <c r="G614" s="1"/>
  <c r="C614"/>
  <c r="D614"/>
  <c r="D696"/>
  <c r="C696"/>
  <c r="E696"/>
  <c r="G696" s="1"/>
  <c r="C556"/>
  <c r="E556"/>
  <c r="G556" s="1"/>
  <c r="D556"/>
  <c r="D612"/>
  <c r="E612"/>
  <c r="G612" s="1"/>
  <c r="C612"/>
  <c r="E670"/>
  <c r="G670" s="1"/>
  <c r="C670"/>
  <c r="D670"/>
  <c r="E541"/>
  <c r="G541" s="1"/>
  <c r="D541"/>
  <c r="C541"/>
  <c r="C608"/>
  <c r="E608"/>
  <c r="G608" s="1"/>
  <c r="D608"/>
  <c r="D660"/>
  <c r="E660"/>
  <c r="G660" s="1"/>
  <c r="C660"/>
  <c r="E528"/>
  <c r="G528" s="1"/>
  <c r="C528"/>
  <c r="D528"/>
  <c r="E578"/>
  <c r="G578" s="1"/>
  <c r="D578"/>
  <c r="C578"/>
  <c r="D668"/>
  <c r="E668"/>
  <c r="G668" s="1"/>
  <c r="C668"/>
  <c r="C519"/>
  <c r="D519"/>
  <c r="E519"/>
  <c r="G519" s="1"/>
  <c r="C592"/>
  <c r="D592"/>
  <c r="E592"/>
  <c r="G592" s="1"/>
  <c r="E642"/>
  <c r="G642" s="1"/>
  <c r="D642"/>
  <c r="C642"/>
  <c r="E694"/>
  <c r="G694" s="1"/>
  <c r="C694"/>
  <c r="D694"/>
  <c r="C579"/>
  <c r="E579"/>
  <c r="G579" s="1"/>
  <c r="D579"/>
  <c r="E661"/>
  <c r="G661" s="1"/>
  <c r="D661"/>
  <c r="C661"/>
  <c r="F344"/>
  <c r="G344" s="1"/>
  <c r="D344"/>
  <c r="C344"/>
  <c r="E344"/>
  <c r="E353"/>
  <c r="D353"/>
  <c r="C353"/>
  <c r="F353"/>
  <c r="G353" s="1"/>
  <c r="D481"/>
  <c r="F481"/>
  <c r="G481" s="1"/>
  <c r="E481"/>
  <c r="C481"/>
  <c r="C425"/>
  <c r="F425"/>
  <c r="G425" s="1"/>
  <c r="E425"/>
  <c r="D425"/>
  <c r="E324"/>
  <c r="D324"/>
  <c r="F324"/>
  <c r="G324" s="1"/>
  <c r="C324"/>
  <c r="E396"/>
  <c r="D396"/>
  <c r="C396"/>
  <c r="F396"/>
  <c r="G396" s="1"/>
  <c r="H305"/>
  <c r="C305"/>
  <c r="E305"/>
  <c r="D305"/>
  <c r="F305"/>
  <c r="G305" s="1"/>
  <c r="F345"/>
  <c r="G345" s="1"/>
  <c r="C345"/>
  <c r="E345"/>
  <c r="D345"/>
  <c r="F408"/>
  <c r="G408" s="1"/>
  <c r="E408"/>
  <c r="D408"/>
  <c r="C408"/>
  <c r="F478"/>
  <c r="G478" s="1"/>
  <c r="E478"/>
  <c r="D478"/>
  <c r="C478"/>
  <c r="H306"/>
  <c r="F306"/>
  <c r="G306" s="1"/>
  <c r="E306"/>
  <c r="C306"/>
  <c r="D306"/>
  <c r="D401"/>
  <c r="E401"/>
  <c r="C401"/>
  <c r="F401"/>
  <c r="G401" s="1"/>
  <c r="F474"/>
  <c r="G474" s="1"/>
  <c r="C474"/>
  <c r="E474"/>
  <c r="D474"/>
  <c r="F369"/>
  <c r="G369" s="1"/>
  <c r="E369"/>
  <c r="C369"/>
  <c r="D369"/>
  <c r="E416"/>
  <c r="D416"/>
  <c r="C416"/>
  <c r="F416"/>
  <c r="G416" s="1"/>
  <c r="C483"/>
  <c r="E483"/>
  <c r="D483"/>
  <c r="F483"/>
  <c r="G483" s="1"/>
  <c r="E314"/>
  <c r="F314"/>
  <c r="G314" s="1"/>
  <c r="C314"/>
  <c r="D314"/>
  <c r="D382"/>
  <c r="F382"/>
  <c r="G382" s="1"/>
  <c r="C382"/>
  <c r="E382"/>
  <c r="E463"/>
  <c r="D463"/>
  <c r="F463"/>
  <c r="G463" s="1"/>
  <c r="C463"/>
  <c r="C351"/>
  <c r="E351"/>
  <c r="F351"/>
  <c r="G351" s="1"/>
  <c r="D351"/>
  <c r="E414"/>
  <c r="F414"/>
  <c r="G414" s="1"/>
  <c r="C414"/>
  <c r="D414"/>
  <c r="E451"/>
  <c r="D451"/>
  <c r="C451"/>
  <c r="F451"/>
  <c r="G451" s="1"/>
  <c r="F496"/>
  <c r="G496" s="1"/>
  <c r="E496"/>
  <c r="D496"/>
  <c r="C496"/>
  <c r="C455"/>
  <c r="D455"/>
  <c r="F455"/>
  <c r="G455" s="1"/>
  <c r="E455"/>
  <c r="D432"/>
  <c r="E432"/>
  <c r="C432"/>
  <c r="F432"/>
  <c r="G432" s="1"/>
  <c r="E621"/>
  <c r="G621" s="1"/>
  <c r="D621"/>
  <c r="C621"/>
  <c r="C576"/>
  <c r="E576"/>
  <c r="G576" s="1"/>
  <c r="D576"/>
  <c r="D553"/>
  <c r="C553"/>
  <c r="E553"/>
  <c r="G553" s="1"/>
  <c r="E517"/>
  <c r="G517" s="1"/>
  <c r="D517"/>
  <c r="C517"/>
  <c r="D569"/>
  <c r="C569"/>
  <c r="E569"/>
  <c r="G569" s="1"/>
  <c r="E629"/>
  <c r="G629" s="1"/>
  <c r="D629"/>
  <c r="C629"/>
  <c r="E703"/>
  <c r="G703" s="1"/>
  <c r="D703"/>
  <c r="C703"/>
  <c r="D563"/>
  <c r="C563"/>
  <c r="E563"/>
  <c r="G563" s="1"/>
  <c r="C625"/>
  <c r="D625"/>
  <c r="E625"/>
  <c r="G625" s="1"/>
  <c r="H510"/>
  <c r="E510"/>
  <c r="G510" s="1"/>
  <c r="C510"/>
  <c r="D510"/>
  <c r="E559"/>
  <c r="G559" s="1"/>
  <c r="D559"/>
  <c r="C559"/>
  <c r="C618"/>
  <c r="D618"/>
  <c r="E618"/>
  <c r="G618" s="1"/>
  <c r="C681"/>
  <c r="D681"/>
  <c r="E681"/>
  <c r="G681" s="1"/>
  <c r="C544"/>
  <c r="E544"/>
  <c r="G544" s="1"/>
  <c r="D544"/>
  <c r="E615"/>
  <c r="G615" s="1"/>
  <c r="D615"/>
  <c r="C615"/>
  <c r="E663"/>
  <c r="G663" s="1"/>
  <c r="D663"/>
  <c r="C663"/>
  <c r="D531"/>
  <c r="C531"/>
  <c r="E531"/>
  <c r="G531" s="1"/>
  <c r="D595"/>
  <c r="C595"/>
  <c r="E595"/>
  <c r="G595" s="1"/>
  <c r="E671"/>
  <c r="G671" s="1"/>
  <c r="D671"/>
  <c r="C671"/>
  <c r="E525"/>
  <c r="G525" s="1"/>
  <c r="D525"/>
  <c r="C525"/>
  <c r="D596"/>
  <c r="C596"/>
  <c r="E596"/>
  <c r="G596" s="1"/>
  <c r="C649"/>
  <c r="D649"/>
  <c r="E649"/>
  <c r="G649" s="1"/>
  <c r="D698"/>
  <c r="C698"/>
  <c r="E698"/>
  <c r="G698" s="1"/>
  <c r="E582"/>
  <c r="G582" s="1"/>
  <c r="C582"/>
  <c r="D582"/>
  <c r="E672"/>
  <c r="G672" s="1"/>
  <c r="D672"/>
  <c r="C672"/>
  <c r="D367"/>
  <c r="E367"/>
  <c r="F367"/>
  <c r="G367" s="1"/>
  <c r="C367"/>
  <c r="C375"/>
  <c r="F375"/>
  <c r="G375" s="1"/>
  <c r="D375"/>
  <c r="E375"/>
  <c r="D488"/>
  <c r="C488"/>
  <c r="F488"/>
  <c r="G488" s="1"/>
  <c r="E488"/>
  <c r="C445"/>
  <c r="E445"/>
  <c r="F445"/>
  <c r="G445" s="1"/>
  <c r="D445"/>
  <c r="D339"/>
  <c r="C339"/>
  <c r="E339"/>
  <c r="F339"/>
  <c r="G339" s="1"/>
  <c r="D404"/>
  <c r="F404"/>
  <c r="G404" s="1"/>
  <c r="E404"/>
  <c r="C404"/>
  <c r="C309"/>
  <c r="F309"/>
  <c r="G309" s="1"/>
  <c r="D309"/>
  <c r="E309"/>
  <c r="F358"/>
  <c r="G358" s="1"/>
  <c r="E358"/>
  <c r="D358"/>
  <c r="C358"/>
  <c r="E410"/>
  <c r="D410"/>
  <c r="C410"/>
  <c r="F410"/>
  <c r="G410" s="1"/>
  <c r="F482"/>
  <c r="G482" s="1"/>
  <c r="C482"/>
  <c r="D482"/>
  <c r="E482"/>
  <c r="C329"/>
  <c r="F329"/>
  <c r="G329" s="1"/>
  <c r="D329"/>
  <c r="E329"/>
  <c r="F405"/>
  <c r="G405" s="1"/>
  <c r="E405"/>
  <c r="D405"/>
  <c r="C405"/>
  <c r="D489"/>
  <c r="C489"/>
  <c r="F489"/>
  <c r="G489" s="1"/>
  <c r="E489"/>
  <c r="F373"/>
  <c r="G373" s="1"/>
  <c r="E373"/>
  <c r="D373"/>
  <c r="C373"/>
  <c r="E419"/>
  <c r="D419"/>
  <c r="C419"/>
  <c r="F419"/>
  <c r="G419" s="1"/>
  <c r="D493"/>
  <c r="E493"/>
  <c r="F493"/>
  <c r="G493" s="1"/>
  <c r="C493"/>
  <c r="E318"/>
  <c r="F318"/>
  <c r="G318" s="1"/>
  <c r="D318"/>
  <c r="C318"/>
  <c r="D385"/>
  <c r="F385"/>
  <c r="G385" s="1"/>
  <c r="E385"/>
  <c r="C385"/>
  <c r="F476"/>
  <c r="G476" s="1"/>
  <c r="C476"/>
  <c r="D476"/>
  <c r="E476"/>
  <c r="C357"/>
  <c r="F357"/>
  <c r="G357" s="1"/>
  <c r="D357"/>
  <c r="E357"/>
  <c r="C427"/>
  <c r="E427"/>
  <c r="D427"/>
  <c r="F427"/>
  <c r="G427" s="1"/>
  <c r="F460"/>
  <c r="G460" s="1"/>
  <c r="E460"/>
  <c r="D460"/>
  <c r="C460"/>
  <c r="F494"/>
  <c r="G494" s="1"/>
  <c r="C494"/>
  <c r="E494"/>
  <c r="D494"/>
  <c r="D457"/>
  <c r="E457"/>
  <c r="F457"/>
  <c r="G457" s="1"/>
  <c r="C457"/>
  <c r="D436"/>
  <c r="C436"/>
  <c r="F436"/>
  <c r="G436" s="1"/>
  <c r="E436"/>
  <c r="E650"/>
  <c r="G650" s="1"/>
  <c r="C650"/>
  <c r="D650"/>
  <c r="E603"/>
  <c r="G603" s="1"/>
  <c r="D603"/>
  <c r="C603"/>
  <c r="E639"/>
  <c r="G639" s="1"/>
  <c r="C639"/>
  <c r="D639"/>
  <c r="E530"/>
  <c r="G530" s="1"/>
  <c r="D530"/>
  <c r="C530"/>
  <c r="E583"/>
  <c r="G583" s="1"/>
  <c r="D583"/>
  <c r="C583"/>
  <c r="E640"/>
  <c r="G640" s="1"/>
  <c r="D640"/>
  <c r="C640"/>
  <c r="E518"/>
  <c r="G518" s="1"/>
  <c r="D518"/>
  <c r="C518"/>
  <c r="E566"/>
  <c r="G566" s="1"/>
  <c r="C566"/>
  <c r="D566"/>
  <c r="E637"/>
  <c r="G637" s="1"/>
  <c r="D637"/>
  <c r="C637"/>
  <c r="E512"/>
  <c r="G512" s="1"/>
  <c r="C512"/>
  <c r="D512"/>
  <c r="D564"/>
  <c r="E564"/>
  <c r="G564" s="1"/>
  <c r="C564"/>
  <c r="C633"/>
  <c r="D633"/>
  <c r="E633"/>
  <c r="G633" s="1"/>
  <c r="C689"/>
  <c r="D689"/>
  <c r="E689"/>
  <c r="G689" s="1"/>
  <c r="E567"/>
  <c r="G567" s="1"/>
  <c r="D567"/>
  <c r="C567"/>
  <c r="E619"/>
  <c r="G619" s="1"/>
  <c r="D619"/>
  <c r="C619"/>
  <c r="D667"/>
  <c r="C667"/>
  <c r="E667"/>
  <c r="G667" s="1"/>
  <c r="E537"/>
  <c r="G537" s="1"/>
  <c r="D537"/>
  <c r="C537"/>
  <c r="E598"/>
  <c r="G598" s="1"/>
  <c r="C598"/>
  <c r="D598"/>
  <c r="E675"/>
  <c r="G675" s="1"/>
  <c r="D675"/>
  <c r="C675"/>
  <c r="C538"/>
  <c r="E538"/>
  <c r="G538" s="1"/>
  <c r="D538"/>
  <c r="E602"/>
  <c r="G602" s="1"/>
  <c r="D602"/>
  <c r="C602"/>
  <c r="E653"/>
  <c r="G653" s="1"/>
  <c r="C653"/>
  <c r="D653"/>
  <c r="C509"/>
  <c r="E509" s="1"/>
  <c r="G509" s="1"/>
  <c r="E599"/>
  <c r="G599" s="1"/>
  <c r="D599"/>
  <c r="C599"/>
  <c r="D684"/>
  <c r="E684"/>
  <c r="G684" s="1"/>
  <c r="C684"/>
  <c r="F389"/>
  <c r="G389" s="1"/>
  <c r="E389"/>
  <c r="C389"/>
  <c r="D389"/>
  <c r="C383"/>
  <c r="F383"/>
  <c r="G383" s="1"/>
  <c r="E383"/>
  <c r="D383"/>
  <c r="D311"/>
  <c r="C311"/>
  <c r="E311"/>
  <c r="F311"/>
  <c r="G311" s="1"/>
  <c r="F459"/>
  <c r="G459" s="1"/>
  <c r="E459"/>
  <c r="C459"/>
  <c r="D459"/>
  <c r="F348"/>
  <c r="G348" s="1"/>
  <c r="C348"/>
  <c r="D348"/>
  <c r="E348"/>
  <c r="F435"/>
  <c r="G435" s="1"/>
  <c r="E435"/>
  <c r="D435"/>
  <c r="C435"/>
  <c r="C313"/>
  <c r="F313"/>
  <c r="G313" s="1"/>
  <c r="D313"/>
  <c r="E313"/>
  <c r="F372"/>
  <c r="G372" s="1"/>
  <c r="D372"/>
  <c r="C372"/>
  <c r="E372"/>
  <c r="F412"/>
  <c r="G412" s="1"/>
  <c r="D412"/>
  <c r="E412"/>
  <c r="C412"/>
  <c r="D497"/>
  <c r="C497"/>
  <c r="F497"/>
  <c r="G497" s="1"/>
  <c r="E497"/>
  <c r="E332"/>
  <c r="C332"/>
  <c r="F332"/>
  <c r="G332" s="1"/>
  <c r="D332"/>
  <c r="C413"/>
  <c r="E413"/>
  <c r="D413"/>
  <c r="F413"/>
  <c r="G413" s="1"/>
  <c r="C333"/>
  <c r="F333"/>
  <c r="G333" s="1"/>
  <c r="D333"/>
  <c r="E333"/>
  <c r="D377"/>
  <c r="E377"/>
  <c r="F377"/>
  <c r="G377" s="1"/>
  <c r="C377"/>
  <c r="E422"/>
  <c r="D422"/>
  <c r="C422"/>
  <c r="F422"/>
  <c r="G422" s="1"/>
  <c r="F498"/>
  <c r="G498" s="1"/>
  <c r="C498"/>
  <c r="D498"/>
  <c r="E498"/>
  <c r="E322"/>
  <c r="F322"/>
  <c r="G322" s="1"/>
  <c r="D322"/>
  <c r="C322"/>
  <c r="C399"/>
  <c r="D399"/>
  <c r="F399"/>
  <c r="G399" s="1"/>
  <c r="E399"/>
  <c r="D487"/>
  <c r="C487"/>
  <c r="E487"/>
  <c r="F487"/>
  <c r="G487" s="1"/>
  <c r="D359"/>
  <c r="F359"/>
  <c r="G359" s="1"/>
  <c r="C359"/>
  <c r="E359"/>
  <c r="C433"/>
  <c r="E433"/>
  <c r="D433"/>
  <c r="F433"/>
  <c r="G433" s="1"/>
  <c r="E462"/>
  <c r="D462"/>
  <c r="C462"/>
  <c r="F462"/>
  <c r="G462" s="1"/>
  <c r="F428"/>
  <c r="G428" s="1"/>
  <c r="E428"/>
  <c r="C428"/>
  <c r="D428"/>
  <c r="C464"/>
  <c r="F464"/>
  <c r="G464" s="1"/>
  <c r="E464"/>
  <c r="D464"/>
  <c r="D477"/>
  <c r="F477"/>
  <c r="G477" s="1"/>
  <c r="E477"/>
  <c r="C477"/>
  <c r="E680"/>
  <c r="G680" s="1"/>
  <c r="D680"/>
  <c r="C680"/>
  <c r="E632"/>
  <c r="G632" s="1"/>
  <c r="D632"/>
  <c r="C632"/>
  <c r="E669"/>
  <c r="G669" s="1"/>
  <c r="D669"/>
  <c r="C669"/>
  <c r="D539"/>
  <c r="C539"/>
  <c r="E539"/>
  <c r="G539" s="1"/>
  <c r="C593"/>
  <c r="D593"/>
  <c r="E593"/>
  <c r="G593" s="1"/>
  <c r="D644"/>
  <c r="E644"/>
  <c r="G644" s="1"/>
  <c r="C644"/>
  <c r="E524"/>
  <c r="G524" s="1"/>
  <c r="D524"/>
  <c r="C524"/>
  <c r="E570"/>
  <c r="G570" s="1"/>
  <c r="D570"/>
  <c r="C570"/>
  <c r="E651"/>
  <c r="G651" s="1"/>
  <c r="D651"/>
  <c r="C651"/>
  <c r="D515"/>
  <c r="E515"/>
  <c r="G515" s="1"/>
  <c r="C515"/>
  <c r="C577"/>
  <c r="D577"/>
  <c r="E577"/>
  <c r="G577" s="1"/>
  <c r="E648"/>
  <c r="G648" s="1"/>
  <c r="D648"/>
  <c r="C648"/>
  <c r="E693"/>
  <c r="G693" s="1"/>
  <c r="D693"/>
  <c r="C693"/>
  <c r="D571"/>
  <c r="E571"/>
  <c r="G571" s="1"/>
  <c r="C571"/>
  <c r="E622"/>
  <c r="G622" s="1"/>
  <c r="C622"/>
  <c r="D622"/>
  <c r="D674"/>
  <c r="E674"/>
  <c r="G674" s="1"/>
  <c r="C674"/>
  <c r="D549"/>
  <c r="C549"/>
  <c r="E549"/>
  <c r="G549" s="1"/>
  <c r="D620"/>
  <c r="E620"/>
  <c r="G620" s="1"/>
  <c r="C620"/>
  <c r="C682"/>
  <c r="D682"/>
  <c r="E682"/>
  <c r="G682" s="1"/>
  <c r="C565"/>
  <c r="E565"/>
  <c r="G565" s="1"/>
  <c r="D565"/>
  <c r="C613"/>
  <c r="E613"/>
  <c r="G613" s="1"/>
  <c r="D613"/>
  <c r="D664"/>
  <c r="E664"/>
  <c r="G664" s="1"/>
  <c r="C664"/>
  <c r="H511"/>
  <c r="E511"/>
  <c r="G511" s="1"/>
  <c r="C511"/>
  <c r="D511"/>
  <c r="C609"/>
  <c r="D609"/>
  <c r="E609"/>
  <c r="G609" s="1"/>
  <c r="E687"/>
  <c r="G687" s="1"/>
  <c r="D687"/>
  <c r="C687"/>
  <c r="C420"/>
  <c r="F420"/>
  <c r="G420" s="1"/>
  <c r="E420"/>
  <c r="D420"/>
  <c r="F390"/>
  <c r="G390" s="1"/>
  <c r="E390"/>
  <c r="D390"/>
  <c r="C390"/>
  <c r="E327"/>
  <c r="D327"/>
  <c r="C327"/>
  <c r="F327"/>
  <c r="G327" s="1"/>
  <c r="C303"/>
  <c r="F303" s="1"/>
  <c r="G303" s="1"/>
  <c r="D354"/>
  <c r="C354"/>
  <c r="E354"/>
  <c r="F354"/>
  <c r="G354" s="1"/>
  <c r="C441"/>
  <c r="F441"/>
  <c r="G441" s="1"/>
  <c r="D441"/>
  <c r="E441"/>
  <c r="C317"/>
  <c r="F317"/>
  <c r="G317" s="1"/>
  <c r="D317"/>
  <c r="E317"/>
  <c r="F380"/>
  <c r="G380" s="1"/>
  <c r="E380"/>
  <c r="D380"/>
  <c r="C380"/>
  <c r="F415"/>
  <c r="G415" s="1"/>
  <c r="E415"/>
  <c r="D415"/>
  <c r="C415"/>
  <c r="D307"/>
  <c r="E307"/>
  <c r="F307"/>
  <c r="G307" s="1"/>
  <c r="C307"/>
  <c r="D340"/>
  <c r="F340"/>
  <c r="G340" s="1"/>
  <c r="E340"/>
  <c r="C340"/>
  <c r="E418"/>
  <c r="F418"/>
  <c r="G418" s="1"/>
  <c r="D418"/>
  <c r="C418"/>
  <c r="D341"/>
  <c r="C341"/>
  <c r="F341"/>
  <c r="G341" s="1"/>
  <c r="E341"/>
  <c r="F381"/>
  <c r="G381" s="1"/>
  <c r="D381"/>
  <c r="E381"/>
  <c r="C381"/>
  <c r="E438"/>
  <c r="F438"/>
  <c r="G438" s="1"/>
  <c r="C438"/>
  <c r="D438"/>
  <c r="D315"/>
  <c r="F315"/>
  <c r="G315" s="1"/>
  <c r="C315"/>
  <c r="E315"/>
  <c r="E326"/>
  <c r="F326"/>
  <c r="G326" s="1"/>
  <c r="C326"/>
  <c r="D326"/>
  <c r="E402"/>
  <c r="F402"/>
  <c r="G402" s="1"/>
  <c r="D402"/>
  <c r="C402"/>
  <c r="F500"/>
  <c r="G500" s="1"/>
  <c r="E500"/>
  <c r="D500"/>
  <c r="C500"/>
  <c r="C366"/>
  <c r="D366"/>
  <c r="E366"/>
  <c r="F366"/>
  <c r="G366" s="1"/>
  <c r="E444"/>
  <c r="F444"/>
  <c r="G444" s="1"/>
  <c r="C444"/>
  <c r="D444"/>
  <c r="D465"/>
  <c r="F465"/>
  <c r="G465" s="1"/>
  <c r="E465"/>
  <c r="C465"/>
  <c r="F431"/>
  <c r="G431" s="1"/>
  <c r="E431"/>
  <c r="D431"/>
  <c r="C431"/>
  <c r="C466"/>
  <c r="F466"/>
  <c r="G466" s="1"/>
  <c r="D466"/>
  <c r="E466"/>
  <c r="F480"/>
  <c r="G480" s="1"/>
  <c r="D480"/>
  <c r="C480"/>
  <c r="E480"/>
  <c r="E542"/>
  <c r="G542" s="1"/>
  <c r="C542"/>
  <c r="D542"/>
  <c r="D523"/>
  <c r="E523"/>
  <c r="G523" s="1"/>
  <c r="C523"/>
  <c r="E700"/>
  <c r="G700" s="1"/>
  <c r="D700"/>
  <c r="C700"/>
  <c r="C547"/>
  <c r="E547"/>
  <c r="G547" s="1"/>
  <c r="D547"/>
  <c r="E597"/>
  <c r="G597" s="1"/>
  <c r="D597"/>
  <c r="C597"/>
  <c r="E647"/>
  <c r="G647" s="1"/>
  <c r="D647"/>
  <c r="C647"/>
  <c r="E536"/>
  <c r="G536" s="1"/>
  <c r="C536"/>
  <c r="D536"/>
  <c r="E587"/>
  <c r="G587" s="1"/>
  <c r="D587"/>
  <c r="C587"/>
  <c r="E658"/>
  <c r="G658" s="1"/>
  <c r="C658"/>
  <c r="D658"/>
  <c r="D521"/>
  <c r="E521"/>
  <c r="G521" s="1"/>
  <c r="C521"/>
  <c r="E581"/>
  <c r="G581" s="1"/>
  <c r="D581"/>
  <c r="C581"/>
  <c r="D652"/>
  <c r="E652"/>
  <c r="G652" s="1"/>
  <c r="C652"/>
  <c r="D704"/>
  <c r="E704"/>
  <c r="G704" s="1"/>
  <c r="C704"/>
  <c r="E574"/>
  <c r="G574" s="1"/>
  <c r="C574"/>
  <c r="D574"/>
  <c r="C626"/>
  <c r="D626"/>
  <c r="E626"/>
  <c r="G626" s="1"/>
  <c r="E678"/>
  <c r="G678" s="1"/>
  <c r="C678"/>
  <c r="D678"/>
  <c r="C552"/>
  <c r="E552"/>
  <c r="G552" s="1"/>
  <c r="D552"/>
  <c r="E627"/>
  <c r="G627" s="1"/>
  <c r="D627"/>
  <c r="C627"/>
  <c r="E686"/>
  <c r="G686" s="1"/>
  <c r="C686"/>
  <c r="D686"/>
  <c r="C568"/>
  <c r="D568"/>
  <c r="E568"/>
  <c r="G568" s="1"/>
  <c r="C616"/>
  <c r="D616"/>
  <c r="E616"/>
  <c r="G616" s="1"/>
  <c r="D676"/>
  <c r="C676"/>
  <c r="E676"/>
  <c r="G676" s="1"/>
  <c r="E514"/>
  <c r="G514" s="1"/>
  <c r="D514"/>
  <c r="C514"/>
  <c r="E624"/>
  <c r="G624" s="1"/>
  <c r="D624"/>
  <c r="C624"/>
  <c r="E692"/>
  <c r="G692" s="1"/>
  <c r="D692"/>
  <c r="C692"/>
  <c r="F454"/>
  <c r="G454" s="1"/>
  <c r="D454"/>
  <c r="C454"/>
  <c r="E454"/>
  <c r="D393"/>
  <c r="F393"/>
  <c r="G393" s="1"/>
  <c r="C393"/>
  <c r="E393"/>
  <c r="F347"/>
  <c r="G347" s="1"/>
  <c r="D347"/>
  <c r="C347"/>
  <c r="E347"/>
  <c r="F308"/>
  <c r="G308" s="1"/>
  <c r="C308"/>
  <c r="E308"/>
  <c r="D308"/>
  <c r="F360"/>
  <c r="G360" s="1"/>
  <c r="D360"/>
  <c r="E360"/>
  <c r="C360"/>
  <c r="D456"/>
  <c r="F456"/>
  <c r="G456" s="1"/>
  <c r="E456"/>
  <c r="C456"/>
  <c r="C321"/>
  <c r="F321"/>
  <c r="G321" s="1"/>
  <c r="D321"/>
  <c r="E321"/>
  <c r="F391"/>
  <c r="G391" s="1"/>
  <c r="E391"/>
  <c r="D391"/>
  <c r="C391"/>
  <c r="E442"/>
  <c r="D442"/>
  <c r="C442"/>
  <c r="F442"/>
  <c r="G442" s="1"/>
  <c r="D323"/>
  <c r="E323"/>
  <c r="C323"/>
  <c r="F323"/>
  <c r="G323" s="1"/>
  <c r="F349"/>
  <c r="G349" s="1"/>
  <c r="E349"/>
  <c r="D349"/>
  <c r="C349"/>
  <c r="C421"/>
  <c r="D421"/>
  <c r="F421"/>
  <c r="G421" s="1"/>
  <c r="E421"/>
  <c r="F343"/>
  <c r="G343" s="1"/>
  <c r="D343"/>
  <c r="E343"/>
  <c r="C343"/>
  <c r="E384"/>
  <c r="C384"/>
  <c r="D384"/>
  <c r="F384"/>
  <c r="G384" s="1"/>
  <c r="E448"/>
  <c r="D448"/>
  <c r="F448"/>
  <c r="G448" s="1"/>
  <c r="C448"/>
  <c r="E334"/>
  <c r="F334"/>
  <c r="G334" s="1"/>
  <c r="C334"/>
  <c r="D334"/>
  <c r="E336"/>
  <c r="F336"/>
  <c r="G336" s="1"/>
  <c r="C336"/>
  <c r="D336"/>
  <c r="C411"/>
  <c r="F411"/>
  <c r="G411" s="1"/>
  <c r="E411"/>
  <c r="D411"/>
  <c r="C379"/>
  <c r="F379"/>
  <c r="G379" s="1"/>
  <c r="D379"/>
  <c r="E379"/>
  <c r="E370"/>
  <c r="F370"/>
  <c r="G370" s="1"/>
  <c r="C370"/>
  <c r="D370"/>
  <c r="F458"/>
  <c r="G458" s="1"/>
  <c r="E458"/>
  <c r="D458"/>
  <c r="C458"/>
  <c r="F468"/>
  <c r="G468" s="1"/>
  <c r="E468"/>
  <c r="C468"/>
  <c r="D468"/>
  <c r="F440"/>
  <c r="G440" s="1"/>
  <c r="C440"/>
  <c r="E440"/>
  <c r="D440"/>
  <c r="C484"/>
  <c r="F484"/>
  <c r="G484" s="1"/>
  <c r="E484"/>
  <c r="D484"/>
  <c r="F486"/>
  <c r="G486" s="1"/>
  <c r="C486"/>
  <c r="E486"/>
  <c r="D486"/>
  <c r="E573"/>
  <c r="G573" s="1"/>
  <c r="D573"/>
  <c r="C573"/>
  <c r="D580"/>
  <c r="E580"/>
  <c r="G580" s="1"/>
  <c r="C580"/>
  <c r="D529"/>
  <c r="E529"/>
  <c r="G529" s="1"/>
  <c r="C529"/>
  <c r="E550"/>
  <c r="G550" s="1"/>
  <c r="C550"/>
  <c r="D550"/>
  <c r="C600"/>
  <c r="E600"/>
  <c r="G600" s="1"/>
  <c r="D600"/>
  <c r="E654"/>
  <c r="G654" s="1"/>
  <c r="C654"/>
  <c r="D654"/>
  <c r="C540"/>
  <c r="D540"/>
  <c r="E540"/>
  <c r="G540" s="1"/>
  <c r="E590"/>
  <c r="G590" s="1"/>
  <c r="C590"/>
  <c r="D590"/>
  <c r="E662"/>
  <c r="G662" s="1"/>
  <c r="C662"/>
  <c r="D662"/>
  <c r="C527"/>
  <c r="D527"/>
  <c r="E527"/>
  <c r="G527" s="1"/>
  <c r="C584"/>
  <c r="E584"/>
  <c r="G584" s="1"/>
  <c r="D584"/>
  <c r="E655"/>
  <c r="G655" s="1"/>
  <c r="D655"/>
  <c r="C655"/>
  <c r="C508"/>
  <c r="D508" s="1"/>
  <c r="E591"/>
  <c r="G591" s="1"/>
  <c r="D591"/>
  <c r="C591"/>
  <c r="E630"/>
  <c r="G630" s="1"/>
  <c r="D630"/>
  <c r="C630"/>
  <c r="C697"/>
  <c r="D697"/>
  <c r="E697"/>
  <c r="G697" s="1"/>
  <c r="D557"/>
  <c r="C557"/>
  <c r="E557"/>
  <c r="G557" s="1"/>
  <c r="D634"/>
  <c r="E634"/>
  <c r="G634" s="1"/>
  <c r="C634"/>
  <c r="C690"/>
  <c r="D690"/>
  <c r="E690"/>
  <c r="G690" s="1"/>
  <c r="E575"/>
  <c r="G575" s="1"/>
  <c r="D575"/>
  <c r="C575"/>
  <c r="E623"/>
  <c r="G623" s="1"/>
  <c r="D623"/>
  <c r="C623"/>
  <c r="E679"/>
  <c r="G679" s="1"/>
  <c r="D679"/>
  <c r="C679"/>
  <c r="E526"/>
  <c r="G526" s="1"/>
  <c r="D526"/>
  <c r="C526"/>
  <c r="E631"/>
  <c r="G631" s="1"/>
  <c r="D631"/>
  <c r="C631"/>
  <c r="C699"/>
  <c r="E699"/>
  <c r="G699" s="1"/>
  <c r="D699"/>
  <c r="E331"/>
  <c r="D331"/>
  <c r="F331"/>
  <c r="G331" s="1"/>
  <c r="C331"/>
  <c r="F423"/>
  <c r="G423" s="1"/>
  <c r="E423"/>
  <c r="D423"/>
  <c r="C423"/>
  <c r="F362"/>
  <c r="G362" s="1"/>
  <c r="C362"/>
  <c r="D362"/>
  <c r="E362"/>
  <c r="D312"/>
  <c r="E312"/>
  <c r="F312"/>
  <c r="G312" s="1"/>
  <c r="C312"/>
  <c r="F363"/>
  <c r="G363" s="1"/>
  <c r="C363"/>
  <c r="E363"/>
  <c r="D363"/>
  <c r="D469"/>
  <c r="F469"/>
  <c r="G469" s="1"/>
  <c r="E469"/>
  <c r="C469"/>
  <c r="C325"/>
  <c r="F325"/>
  <c r="G325" s="1"/>
  <c r="D325"/>
  <c r="E325"/>
  <c r="F394"/>
  <c r="G394" s="1"/>
  <c r="E394"/>
  <c r="D394"/>
  <c r="C394"/>
  <c r="D452"/>
  <c r="C452"/>
  <c r="F452"/>
  <c r="G452" s="1"/>
  <c r="E452"/>
  <c r="D352"/>
  <c r="C352"/>
  <c r="E352"/>
  <c r="F352"/>
  <c r="G352" s="1"/>
  <c r="E355"/>
  <c r="F355"/>
  <c r="G355" s="1"/>
  <c r="D355"/>
  <c r="C355"/>
  <c r="E426"/>
  <c r="F426"/>
  <c r="G426" s="1"/>
  <c r="D426"/>
  <c r="C426"/>
  <c r="F346"/>
  <c r="G346" s="1"/>
  <c r="E346"/>
  <c r="D346"/>
  <c r="C346"/>
  <c r="D395"/>
  <c r="C395"/>
  <c r="F395"/>
  <c r="G395" s="1"/>
  <c r="E395"/>
  <c r="E467"/>
  <c r="D467"/>
  <c r="F467"/>
  <c r="G467" s="1"/>
  <c r="C467"/>
  <c r="D407"/>
  <c r="C407"/>
  <c r="E407"/>
  <c r="F407"/>
  <c r="G407" s="1"/>
  <c r="F350"/>
  <c r="G350" s="1"/>
  <c r="D350"/>
  <c r="C350"/>
  <c r="E350"/>
  <c r="F424"/>
  <c r="G424" s="1"/>
  <c r="C424"/>
  <c r="E424"/>
  <c r="D424"/>
  <c r="C302"/>
  <c r="E302" s="1"/>
  <c r="E378"/>
  <c r="C378"/>
  <c r="D378"/>
  <c r="F378"/>
  <c r="G378" s="1"/>
  <c r="E472"/>
  <c r="F472"/>
  <c r="G472" s="1"/>
  <c r="D472"/>
  <c r="C472"/>
  <c r="C470"/>
  <c r="F470"/>
  <c r="G470" s="1"/>
  <c r="E470"/>
  <c r="D470"/>
  <c r="F443"/>
  <c r="G443" s="1"/>
  <c r="C443"/>
  <c r="E443"/>
  <c r="D443"/>
  <c r="F490"/>
  <c r="G490" s="1"/>
  <c r="C490"/>
  <c r="E490"/>
  <c r="D490"/>
  <c r="D495"/>
  <c r="E495"/>
  <c r="C495"/>
  <c r="F495"/>
  <c r="G495" s="1"/>
  <c r="C657"/>
  <c r="D657"/>
  <c r="E657"/>
  <c r="G657" s="1"/>
  <c r="E606"/>
  <c r="G606" s="1"/>
  <c r="C606"/>
  <c r="D606"/>
  <c r="E586"/>
  <c r="G586" s="1"/>
  <c r="C586"/>
  <c r="D586"/>
  <c r="C554"/>
  <c r="E554"/>
  <c r="G554" s="1"/>
  <c r="D554"/>
  <c r="D604"/>
  <c r="E604"/>
  <c r="G604" s="1"/>
  <c r="C604"/>
  <c r="C665"/>
  <c r="D665"/>
  <c r="E665"/>
  <c r="G665" s="1"/>
  <c r="E543"/>
  <c r="G543" s="1"/>
  <c r="D543"/>
  <c r="C543"/>
  <c r="E607"/>
  <c r="G607" s="1"/>
  <c r="D607"/>
  <c r="C607"/>
  <c r="C673"/>
  <c r="D673"/>
  <c r="E673"/>
  <c r="G673" s="1"/>
  <c r="E533"/>
  <c r="G533" s="1"/>
  <c r="C533"/>
  <c r="D533"/>
  <c r="D588"/>
  <c r="E588"/>
  <c r="G588" s="1"/>
  <c r="C588"/>
  <c r="D659"/>
  <c r="E659"/>
  <c r="G659" s="1"/>
  <c r="C659"/>
  <c r="E522"/>
  <c r="G522" s="1"/>
  <c r="D522"/>
  <c r="C522"/>
  <c r="C601"/>
  <c r="D601"/>
  <c r="E601"/>
  <c r="G601" s="1"/>
  <c r="C641"/>
  <c r="D641"/>
  <c r="E641"/>
  <c r="G641" s="1"/>
  <c r="E701"/>
  <c r="G701" s="1"/>
  <c r="D701"/>
  <c r="C701"/>
  <c r="C560"/>
  <c r="E560"/>
  <c r="G560" s="1"/>
  <c r="D560"/>
  <c r="E638"/>
  <c r="G638" s="1"/>
  <c r="D638"/>
  <c r="C638"/>
  <c r="C705"/>
  <c r="D705"/>
  <c r="E705"/>
  <c r="G705" s="1"/>
  <c r="C585"/>
  <c r="D585"/>
  <c r="E585"/>
  <c r="G585" s="1"/>
  <c r="D628"/>
  <c r="C628"/>
  <c r="E628"/>
  <c r="G628" s="1"/>
  <c r="C683"/>
  <c r="E683"/>
  <c r="G683" s="1"/>
  <c r="D683"/>
  <c r="E532"/>
  <c r="G532" s="1"/>
  <c r="D532"/>
  <c r="C532"/>
  <c r="D636"/>
  <c r="E636"/>
  <c r="G636" s="1"/>
  <c r="C636"/>
  <c r="E702"/>
  <c r="G702" s="1"/>
  <c r="C702"/>
  <c r="D702"/>
  <c r="C338"/>
  <c r="F338"/>
  <c r="G338" s="1"/>
  <c r="D338"/>
  <c r="E338"/>
  <c r="E434"/>
  <c r="F434"/>
  <c r="G434" s="1"/>
  <c r="C434"/>
  <c r="D434"/>
  <c r="F392"/>
  <c r="G392" s="1"/>
  <c r="E392"/>
  <c r="D392"/>
  <c r="C392"/>
  <c r="D316"/>
  <c r="F316"/>
  <c r="G316" s="1"/>
  <c r="E316"/>
  <c r="C316"/>
  <c r="F368"/>
  <c r="G368" s="1"/>
  <c r="D368"/>
  <c r="E368"/>
  <c r="C368"/>
  <c r="E492"/>
  <c r="D492"/>
  <c r="F492"/>
  <c r="G492" s="1"/>
  <c r="C492"/>
  <c r="C328"/>
  <c r="D328"/>
  <c r="E328"/>
  <c r="F328"/>
  <c r="G328" s="1"/>
  <c r="D397"/>
  <c r="C397"/>
  <c r="F397"/>
  <c r="G397" s="1"/>
  <c r="E397"/>
  <c r="D461"/>
  <c r="F461"/>
  <c r="G461" s="1"/>
  <c r="E461"/>
  <c r="C461"/>
  <c r="F386"/>
  <c r="G386" s="1"/>
  <c r="E386"/>
  <c r="C386"/>
  <c r="D386"/>
  <c r="F364"/>
  <c r="G364" s="1"/>
  <c r="E364"/>
  <c r="C364"/>
  <c r="D364"/>
  <c r="C437"/>
  <c r="E437"/>
  <c r="F437"/>
  <c r="G437" s="1"/>
  <c r="D437"/>
  <c r="D356"/>
  <c r="E356"/>
  <c r="C356"/>
  <c r="F356"/>
  <c r="G356" s="1"/>
  <c r="F398"/>
  <c r="G398" s="1"/>
  <c r="D398"/>
  <c r="E398"/>
  <c r="C398"/>
  <c r="E471"/>
  <c r="D471"/>
  <c r="C471"/>
  <c r="F471"/>
  <c r="G471" s="1"/>
  <c r="C304"/>
  <c r="F304" s="1"/>
  <c r="G304" s="1"/>
  <c r="F365"/>
  <c r="G365" s="1"/>
  <c r="E365"/>
  <c r="C365"/>
  <c r="D365"/>
  <c r="D439"/>
  <c r="F439"/>
  <c r="G439" s="1"/>
  <c r="E439"/>
  <c r="C439"/>
  <c r="E330"/>
  <c r="F330"/>
  <c r="G330" s="1"/>
  <c r="C330"/>
  <c r="D330"/>
  <c r="E388"/>
  <c r="D388"/>
  <c r="C388"/>
  <c r="F388"/>
  <c r="G388" s="1"/>
  <c r="E491"/>
  <c r="C491"/>
  <c r="D491"/>
  <c r="F491"/>
  <c r="G491" s="1"/>
  <c r="E479"/>
  <c r="D479"/>
  <c r="C479"/>
  <c r="F479"/>
  <c r="G479" s="1"/>
  <c r="E446"/>
  <c r="C446"/>
  <c r="F446"/>
  <c r="G446" s="1"/>
  <c r="D446"/>
  <c r="E499"/>
  <c r="D499"/>
  <c r="C499"/>
  <c r="F499"/>
  <c r="G499" s="1"/>
  <c r="D501"/>
  <c r="E501"/>
  <c r="C501"/>
  <c r="F501"/>
  <c r="G501" s="1"/>
  <c r="E520"/>
  <c r="G520" s="1"/>
  <c r="C520"/>
  <c r="D520"/>
  <c r="E695"/>
  <c r="G695" s="1"/>
  <c r="D695"/>
  <c r="C695"/>
  <c r="E643"/>
  <c r="G643" s="1"/>
  <c r="C643"/>
  <c r="D643"/>
  <c r="E558"/>
  <c r="G558" s="1"/>
  <c r="C558"/>
  <c r="D558"/>
  <c r="D610"/>
  <c r="E610"/>
  <c r="G610" s="1"/>
  <c r="C610"/>
  <c r="E677"/>
  <c r="G677" s="1"/>
  <c r="D677"/>
  <c r="C677"/>
  <c r="E548"/>
  <c r="G548" s="1"/>
  <c r="C548"/>
  <c r="D548"/>
  <c r="E611"/>
  <c r="G611" s="1"/>
  <c r="D611"/>
  <c r="C611"/>
  <c r="E685"/>
  <c r="G685" s="1"/>
  <c r="D685"/>
  <c r="C685"/>
  <c r="E551"/>
  <c r="G551" s="1"/>
  <c r="D551"/>
  <c r="C551"/>
  <c r="E594"/>
  <c r="G594" s="1"/>
  <c r="C594"/>
  <c r="D594"/>
  <c r="D666"/>
  <c r="E666"/>
  <c r="G666" s="1"/>
  <c r="C666"/>
  <c r="E534"/>
  <c r="G534" s="1"/>
  <c r="D534"/>
  <c r="C534"/>
  <c r="E605"/>
  <c r="G605" s="1"/>
  <c r="D605"/>
  <c r="C605"/>
  <c r="E645"/>
  <c r="G645" s="1"/>
  <c r="D645"/>
  <c r="C645"/>
  <c r="D516"/>
  <c r="C516"/>
  <c r="E516"/>
  <c r="G516" s="1"/>
  <c r="D572"/>
  <c r="E572"/>
  <c r="G572" s="1"/>
  <c r="C572"/>
  <c r="E656"/>
  <c r="G656" s="1"/>
  <c r="D656"/>
  <c r="C656"/>
  <c r="E513"/>
  <c r="G513" s="1"/>
  <c r="D513"/>
  <c r="C513"/>
  <c r="C589"/>
  <c r="E589"/>
  <c r="G589" s="1"/>
  <c r="D589"/>
  <c r="E635"/>
  <c r="G635" s="1"/>
  <c r="D635"/>
  <c r="C635"/>
  <c r="E691"/>
  <c r="G691" s="1"/>
  <c r="C691"/>
  <c r="D691"/>
  <c r="E545"/>
  <c r="G545" s="1"/>
  <c r="D545"/>
  <c r="C545"/>
  <c r="E646"/>
  <c r="G646" s="1"/>
  <c r="C646"/>
  <c r="D646"/>
  <c r="E706"/>
  <c r="G706" s="1"/>
  <c r="D706"/>
  <c r="C706"/>
  <c r="O7" i="10"/>
  <c r="O5"/>
  <c r="S3" i="1"/>
  <c r="H208" i="3"/>
  <c r="D302" i="22" l="1"/>
  <c r="D304"/>
  <c r="E304"/>
  <c r="F302"/>
  <c r="G302" s="1"/>
  <c r="E508"/>
  <c r="G508" s="1"/>
  <c r="D509"/>
  <c r="E303"/>
  <c r="D303"/>
  <c r="E507"/>
  <c r="G507" s="1"/>
  <c r="M3" i="10"/>
  <c r="O3" s="1"/>
  <c r="I305" i="22"/>
  <c r="J305"/>
  <c r="J511"/>
  <c r="I511"/>
  <c r="J510"/>
  <c r="I510"/>
  <c r="I306"/>
  <c r="J306"/>
  <c r="R3" i="1"/>
  <c r="D10" i="22" s="1"/>
  <c r="D11" l="1"/>
  <c r="D14" s="1"/>
  <c r="G36"/>
  <c r="H509"/>
  <c r="H508"/>
  <c r="H507"/>
  <c r="H303"/>
  <c r="H304"/>
  <c r="H302"/>
  <c r="M8" i="10"/>
  <c r="O8" s="1"/>
  <c r="M6"/>
  <c r="O6" s="1"/>
  <c r="W3" i="1"/>
  <c r="U3"/>
  <c r="D6" i="22" s="1"/>
  <c r="J303" i="1"/>
  <c r="J302" i="22" l="1"/>
  <c r="I302"/>
  <c r="J304"/>
  <c r="I304"/>
  <c r="I303"/>
  <c r="J303"/>
  <c r="J507"/>
  <c r="I507"/>
  <c r="I508"/>
  <c r="J508"/>
  <c r="J509"/>
  <c r="I509"/>
  <c r="B289"/>
  <c r="B287"/>
  <c r="B285"/>
  <c r="B272"/>
  <c r="B266"/>
  <c r="B258"/>
  <c r="B230"/>
  <c r="B220"/>
  <c r="B215"/>
  <c r="B212"/>
  <c r="B208"/>
  <c r="B205"/>
  <c r="B197"/>
  <c r="B186"/>
  <c r="B182"/>
  <c r="B175"/>
  <c r="B171"/>
  <c r="B153"/>
  <c r="B149"/>
  <c r="B143"/>
  <c r="B140"/>
  <c r="B129"/>
  <c r="B114"/>
  <c r="B111"/>
  <c r="B108"/>
  <c r="B99"/>
  <c r="B281"/>
  <c r="B296"/>
  <c r="B276"/>
  <c r="B263"/>
  <c r="B260"/>
  <c r="B257"/>
  <c r="B254"/>
  <c r="B250"/>
  <c r="B239"/>
  <c r="B234"/>
  <c r="B227"/>
  <c r="B211"/>
  <c r="B200"/>
  <c r="B189"/>
  <c r="B174"/>
  <c r="B170"/>
  <c r="B167"/>
  <c r="B163"/>
  <c r="B160"/>
  <c r="B142"/>
  <c r="B132"/>
  <c r="B125"/>
  <c r="B110"/>
  <c r="B107"/>
  <c r="B104"/>
  <c r="B98"/>
  <c r="B283"/>
  <c r="B292"/>
  <c r="B280"/>
  <c r="B270"/>
  <c r="B265"/>
  <c r="B256"/>
  <c r="B253"/>
  <c r="B246"/>
  <c r="B233"/>
  <c r="B226"/>
  <c r="B222"/>
  <c r="B219"/>
  <c r="B214"/>
  <c r="B204"/>
  <c r="B193"/>
  <c r="B185"/>
  <c r="B178"/>
  <c r="B156"/>
  <c r="B148"/>
  <c r="B146"/>
  <c r="B139"/>
  <c r="B136"/>
  <c r="B131"/>
  <c r="B121"/>
  <c r="B106"/>
  <c r="B103"/>
  <c r="B291"/>
  <c r="B288"/>
  <c r="B284"/>
  <c r="B274"/>
  <c r="B267"/>
  <c r="B252"/>
  <c r="B249"/>
  <c r="B242"/>
  <c r="B229"/>
  <c r="B218"/>
  <c r="B207"/>
  <c r="B203"/>
  <c r="B199"/>
  <c r="B196"/>
  <c r="B192"/>
  <c r="B181"/>
  <c r="B177"/>
  <c r="B173"/>
  <c r="B166"/>
  <c r="B152"/>
  <c r="B145"/>
  <c r="B141"/>
  <c r="B138"/>
  <c r="B130"/>
  <c r="B128"/>
  <c r="B117"/>
  <c r="B102"/>
  <c r="B97"/>
  <c r="B294"/>
  <c r="B278"/>
  <c r="B271"/>
  <c r="B269"/>
  <c r="B259"/>
  <c r="B248"/>
  <c r="B245"/>
  <c r="B238"/>
  <c r="B232"/>
  <c r="B221"/>
  <c r="B210"/>
  <c r="B206"/>
  <c r="B191"/>
  <c r="B184"/>
  <c r="B169"/>
  <c r="B165"/>
  <c r="B159"/>
  <c r="B155"/>
  <c r="B135"/>
  <c r="B127"/>
  <c r="B124"/>
  <c r="B113"/>
  <c r="B268"/>
  <c r="B290"/>
  <c r="B282"/>
  <c r="B275"/>
  <c r="B273"/>
  <c r="B264"/>
  <c r="B255"/>
  <c r="B251"/>
  <c r="B244"/>
  <c r="B237"/>
  <c r="B225"/>
  <c r="B217"/>
  <c r="B213"/>
  <c r="B209"/>
  <c r="B202"/>
  <c r="B198"/>
  <c r="B188"/>
  <c r="B176"/>
  <c r="B158"/>
  <c r="B154"/>
  <c r="B151"/>
  <c r="B147"/>
  <c r="B144"/>
  <c r="B126"/>
  <c r="B123"/>
  <c r="B120"/>
  <c r="B109"/>
  <c r="B101"/>
  <c r="B295"/>
  <c r="B286"/>
  <c r="B279"/>
  <c r="B277"/>
  <c r="B262"/>
  <c r="B247"/>
  <c r="B241"/>
  <c r="B236"/>
  <c r="B231"/>
  <c r="B228"/>
  <c r="B224"/>
  <c r="B216"/>
  <c r="B195"/>
  <c r="B183"/>
  <c r="B180"/>
  <c r="B172"/>
  <c r="B164"/>
  <c r="B162"/>
  <c r="B134"/>
  <c r="B122"/>
  <c r="B119"/>
  <c r="B116"/>
  <c r="B105"/>
  <c r="B100"/>
  <c r="B293"/>
  <c r="B243"/>
  <c r="B240"/>
  <c r="B179"/>
  <c r="B150"/>
  <c r="B235"/>
  <c r="B118"/>
  <c r="B261"/>
  <c r="B201"/>
  <c r="B115"/>
  <c r="B168"/>
  <c r="B112"/>
  <c r="B223"/>
  <c r="B194"/>
  <c r="B137"/>
  <c r="B190"/>
  <c r="B161"/>
  <c r="B133"/>
  <c r="B187"/>
  <c r="B157"/>
  <c r="M4" i="10"/>
  <c r="O4" s="1"/>
  <c r="D7" i="22" s="1"/>
  <c r="P1504" i="7"/>
  <c r="F187" i="22" l="1"/>
  <c r="G187" s="1"/>
  <c r="C187"/>
  <c r="D187"/>
  <c r="E187"/>
  <c r="E168"/>
  <c r="F168"/>
  <c r="G168" s="1"/>
  <c r="C168"/>
  <c r="D168"/>
  <c r="D240"/>
  <c r="C240"/>
  <c r="F240"/>
  <c r="G240" s="1"/>
  <c r="E240"/>
  <c r="E134"/>
  <c r="D134"/>
  <c r="F134"/>
  <c r="G134" s="1"/>
  <c r="C134"/>
  <c r="E224"/>
  <c r="F224"/>
  <c r="G224" s="1"/>
  <c r="D224"/>
  <c r="C224"/>
  <c r="D279"/>
  <c r="F279"/>
  <c r="G279" s="1"/>
  <c r="E279"/>
  <c r="C279"/>
  <c r="E144"/>
  <c r="D144"/>
  <c r="C144"/>
  <c r="F144"/>
  <c r="G144" s="1"/>
  <c r="F202"/>
  <c r="G202" s="1"/>
  <c r="D202"/>
  <c r="E202"/>
  <c r="C202"/>
  <c r="F255"/>
  <c r="G255" s="1"/>
  <c r="E255"/>
  <c r="D255"/>
  <c r="C255"/>
  <c r="C124"/>
  <c r="F124"/>
  <c r="G124" s="1"/>
  <c r="D124"/>
  <c r="E124"/>
  <c r="D191"/>
  <c r="F191"/>
  <c r="G191" s="1"/>
  <c r="E191"/>
  <c r="C191"/>
  <c r="F259"/>
  <c r="G259" s="1"/>
  <c r="E259"/>
  <c r="C259"/>
  <c r="D259"/>
  <c r="C128"/>
  <c r="F128"/>
  <c r="G128" s="1"/>
  <c r="D128"/>
  <c r="E128"/>
  <c r="C177"/>
  <c r="F177"/>
  <c r="G177" s="1"/>
  <c r="E177"/>
  <c r="D177"/>
  <c r="F229"/>
  <c r="G229" s="1"/>
  <c r="E229"/>
  <c r="C229"/>
  <c r="D229"/>
  <c r="D291"/>
  <c r="F291"/>
  <c r="G291" s="1"/>
  <c r="E291"/>
  <c r="C291"/>
  <c r="E148"/>
  <c r="F148"/>
  <c r="G148" s="1"/>
  <c r="C148"/>
  <c r="D148"/>
  <c r="F222"/>
  <c r="G222" s="1"/>
  <c r="D222"/>
  <c r="E222"/>
  <c r="C222"/>
  <c r="F280"/>
  <c r="G280" s="1"/>
  <c r="E280"/>
  <c r="C280"/>
  <c r="D280"/>
  <c r="E132"/>
  <c r="F132"/>
  <c r="G132" s="1"/>
  <c r="C132"/>
  <c r="D132"/>
  <c r="F200"/>
  <c r="G200" s="1"/>
  <c r="D200"/>
  <c r="C200"/>
  <c r="E200"/>
  <c r="F260"/>
  <c r="G260" s="1"/>
  <c r="C260"/>
  <c r="D260"/>
  <c r="E260"/>
  <c r="E114"/>
  <c r="D114"/>
  <c r="C114"/>
  <c r="F114"/>
  <c r="G114" s="1"/>
  <c r="F182"/>
  <c r="G182" s="1"/>
  <c r="E182"/>
  <c r="D182"/>
  <c r="C182"/>
  <c r="F230"/>
  <c r="G230" s="1"/>
  <c r="D230"/>
  <c r="E230"/>
  <c r="C230"/>
  <c r="C133"/>
  <c r="D133"/>
  <c r="E133"/>
  <c r="F133"/>
  <c r="G133" s="1"/>
  <c r="D115"/>
  <c r="C115"/>
  <c r="E115"/>
  <c r="F115"/>
  <c r="G115" s="1"/>
  <c r="F243"/>
  <c r="G243" s="1"/>
  <c r="C243"/>
  <c r="D243"/>
  <c r="E243"/>
  <c r="E162"/>
  <c r="F162"/>
  <c r="G162" s="1"/>
  <c r="D162"/>
  <c r="C162"/>
  <c r="D228"/>
  <c r="F228"/>
  <c r="G228" s="1"/>
  <c r="C228"/>
  <c r="E228"/>
  <c r="F286"/>
  <c r="G286" s="1"/>
  <c r="E286"/>
  <c r="D286"/>
  <c r="C286"/>
  <c r="E147"/>
  <c r="D147"/>
  <c r="C147"/>
  <c r="F147"/>
  <c r="G147" s="1"/>
  <c r="E209"/>
  <c r="D209"/>
  <c r="F209"/>
  <c r="G209" s="1"/>
  <c r="C209"/>
  <c r="F264"/>
  <c r="G264" s="1"/>
  <c r="E264"/>
  <c r="C264"/>
  <c r="D264"/>
  <c r="F127"/>
  <c r="G127" s="1"/>
  <c r="E127"/>
  <c r="D127"/>
  <c r="C127"/>
  <c r="E206"/>
  <c r="D206"/>
  <c r="C206"/>
  <c r="F206"/>
  <c r="G206" s="1"/>
  <c r="D269"/>
  <c r="E269"/>
  <c r="F269"/>
  <c r="G269" s="1"/>
  <c r="C269"/>
  <c r="F130"/>
  <c r="G130" s="1"/>
  <c r="C130"/>
  <c r="D130"/>
  <c r="E130"/>
  <c r="E181"/>
  <c r="F181"/>
  <c r="G181" s="1"/>
  <c r="D181"/>
  <c r="C181"/>
  <c r="E242"/>
  <c r="F242"/>
  <c r="G242" s="1"/>
  <c r="D242"/>
  <c r="C242"/>
  <c r="C103"/>
  <c r="E103"/>
  <c r="D103"/>
  <c r="F103"/>
  <c r="G103" s="1"/>
  <c r="E156"/>
  <c r="D156"/>
  <c r="C156"/>
  <c r="F156"/>
  <c r="G156" s="1"/>
  <c r="C226"/>
  <c r="F226"/>
  <c r="G226" s="1"/>
  <c r="E226"/>
  <c r="D226"/>
  <c r="F292"/>
  <c r="G292" s="1"/>
  <c r="E292"/>
  <c r="C292"/>
  <c r="D292"/>
  <c r="E142"/>
  <c r="F142"/>
  <c r="G142" s="1"/>
  <c r="C142"/>
  <c r="D142"/>
  <c r="D211"/>
  <c r="E211"/>
  <c r="C211"/>
  <c r="F211"/>
  <c r="G211" s="1"/>
  <c r="C263"/>
  <c r="F263"/>
  <c r="G263" s="1"/>
  <c r="E263"/>
  <c r="D263"/>
  <c r="F129"/>
  <c r="G129" s="1"/>
  <c r="E129"/>
  <c r="D129"/>
  <c r="C129"/>
  <c r="C186"/>
  <c r="F186"/>
  <c r="G186" s="1"/>
  <c r="E186"/>
  <c r="D186"/>
  <c r="E258"/>
  <c r="F258"/>
  <c r="G258" s="1"/>
  <c r="D258"/>
  <c r="C258"/>
  <c r="C161"/>
  <c r="F161"/>
  <c r="G161" s="1"/>
  <c r="E161"/>
  <c r="D161"/>
  <c r="F201"/>
  <c r="G201" s="1"/>
  <c r="E201"/>
  <c r="C201"/>
  <c r="D201"/>
  <c r="D293"/>
  <c r="E293"/>
  <c r="C293"/>
  <c r="F293"/>
  <c r="G293" s="1"/>
  <c r="E164"/>
  <c r="F164"/>
  <c r="G164" s="1"/>
  <c r="D164"/>
  <c r="C164"/>
  <c r="F231"/>
  <c r="G231" s="1"/>
  <c r="E231"/>
  <c r="C231"/>
  <c r="D231"/>
  <c r="D295"/>
  <c r="F295"/>
  <c r="G295" s="1"/>
  <c r="E295"/>
  <c r="C295"/>
  <c r="E151"/>
  <c r="D151"/>
  <c r="F151"/>
  <c r="G151" s="1"/>
  <c r="C151"/>
  <c r="E213"/>
  <c r="F213"/>
  <c r="G213" s="1"/>
  <c r="D213"/>
  <c r="C213"/>
  <c r="D273"/>
  <c r="E273"/>
  <c r="C273"/>
  <c r="F273"/>
  <c r="G273" s="1"/>
  <c r="E135"/>
  <c r="D135"/>
  <c r="C135"/>
  <c r="F135"/>
  <c r="G135" s="1"/>
  <c r="F210"/>
  <c r="G210" s="1"/>
  <c r="D210"/>
  <c r="E210"/>
  <c r="C210"/>
  <c r="D271"/>
  <c r="F271"/>
  <c r="G271" s="1"/>
  <c r="E271"/>
  <c r="C271"/>
  <c r="E138"/>
  <c r="F138"/>
  <c r="G138" s="1"/>
  <c r="D138"/>
  <c r="C138"/>
  <c r="F192"/>
  <c r="G192" s="1"/>
  <c r="D192"/>
  <c r="E192"/>
  <c r="C192"/>
  <c r="D249"/>
  <c r="C249"/>
  <c r="F249"/>
  <c r="G249" s="1"/>
  <c r="E249"/>
  <c r="D106"/>
  <c r="C106"/>
  <c r="F106"/>
  <c r="G106" s="1"/>
  <c r="E106"/>
  <c r="F178"/>
  <c r="G178" s="1"/>
  <c r="D178"/>
  <c r="E178"/>
  <c r="C178"/>
  <c r="E233"/>
  <c r="C233"/>
  <c r="D233"/>
  <c r="F233"/>
  <c r="G233" s="1"/>
  <c r="D283"/>
  <c r="F283"/>
  <c r="G283" s="1"/>
  <c r="E283"/>
  <c r="C283"/>
  <c r="E160"/>
  <c r="D160"/>
  <c r="C160"/>
  <c r="F160"/>
  <c r="G160" s="1"/>
  <c r="D227"/>
  <c r="F227"/>
  <c r="G227" s="1"/>
  <c r="E227"/>
  <c r="C227"/>
  <c r="F276"/>
  <c r="G276" s="1"/>
  <c r="C276"/>
  <c r="E276"/>
  <c r="D276"/>
  <c r="E140"/>
  <c r="F140"/>
  <c r="G140" s="1"/>
  <c r="D140"/>
  <c r="C140"/>
  <c r="F197"/>
  <c r="G197" s="1"/>
  <c r="E197"/>
  <c r="C197"/>
  <c r="D197"/>
  <c r="E266"/>
  <c r="F266"/>
  <c r="G266" s="1"/>
  <c r="D266"/>
  <c r="C266"/>
  <c r="F190"/>
  <c r="G190" s="1"/>
  <c r="D190"/>
  <c r="E190"/>
  <c r="C190"/>
  <c r="D261"/>
  <c r="F261"/>
  <c r="G261" s="1"/>
  <c r="C261"/>
  <c r="E261"/>
  <c r="C100"/>
  <c r="F100" s="1"/>
  <c r="E172"/>
  <c r="D172"/>
  <c r="C172"/>
  <c r="F172"/>
  <c r="G172" s="1"/>
  <c r="F236"/>
  <c r="G236" s="1"/>
  <c r="E236"/>
  <c r="C236"/>
  <c r="D236"/>
  <c r="C101"/>
  <c r="F101" s="1"/>
  <c r="C154"/>
  <c r="E154"/>
  <c r="F154"/>
  <c r="G154" s="1"/>
  <c r="D154"/>
  <c r="F217"/>
  <c r="G217" s="1"/>
  <c r="E217"/>
  <c r="C217"/>
  <c r="D217"/>
  <c r="D275"/>
  <c r="F275"/>
  <c r="G275" s="1"/>
  <c r="E275"/>
  <c r="C275"/>
  <c r="F155"/>
  <c r="G155" s="1"/>
  <c r="D155"/>
  <c r="C155"/>
  <c r="E155"/>
  <c r="F221"/>
  <c r="G221" s="1"/>
  <c r="C221"/>
  <c r="E221"/>
  <c r="D221"/>
  <c r="F278"/>
  <c r="G278" s="1"/>
  <c r="E278"/>
  <c r="D278"/>
  <c r="C278"/>
  <c r="F141"/>
  <c r="G141" s="1"/>
  <c r="E141"/>
  <c r="C141"/>
  <c r="D141"/>
  <c r="D196"/>
  <c r="F196"/>
  <c r="G196" s="1"/>
  <c r="C196"/>
  <c r="E196"/>
  <c r="D252"/>
  <c r="F252"/>
  <c r="G252" s="1"/>
  <c r="E252"/>
  <c r="C252"/>
  <c r="E121"/>
  <c r="D121"/>
  <c r="C121"/>
  <c r="F121"/>
  <c r="G121" s="1"/>
  <c r="F185"/>
  <c r="G185" s="1"/>
  <c r="E185"/>
  <c r="C185"/>
  <c r="D185"/>
  <c r="E246"/>
  <c r="F246"/>
  <c r="G246" s="1"/>
  <c r="D246"/>
  <c r="C246"/>
  <c r="C98"/>
  <c r="F98" s="1"/>
  <c r="D163"/>
  <c r="E163"/>
  <c r="C163"/>
  <c r="F163"/>
  <c r="G163" s="1"/>
  <c r="F234"/>
  <c r="G234" s="1"/>
  <c r="E234"/>
  <c r="C234"/>
  <c r="D234"/>
  <c r="F296"/>
  <c r="G296" s="1"/>
  <c r="C296"/>
  <c r="E296"/>
  <c r="D296"/>
  <c r="E143"/>
  <c r="F143"/>
  <c r="G143" s="1"/>
  <c r="D143"/>
  <c r="C143"/>
  <c r="F205"/>
  <c r="G205" s="1"/>
  <c r="E205"/>
  <c r="D205"/>
  <c r="C205"/>
  <c r="F272"/>
  <c r="G272" s="1"/>
  <c r="C272"/>
  <c r="E272"/>
  <c r="D272"/>
  <c r="F137"/>
  <c r="G137" s="1"/>
  <c r="E137"/>
  <c r="D137"/>
  <c r="C137"/>
  <c r="C118"/>
  <c r="E118"/>
  <c r="D118"/>
  <c r="F118"/>
  <c r="G118" s="1"/>
  <c r="E105"/>
  <c r="F105"/>
  <c r="G105" s="1"/>
  <c r="D105"/>
  <c r="C105"/>
  <c r="F180"/>
  <c r="G180" s="1"/>
  <c r="D180"/>
  <c r="E180"/>
  <c r="C180"/>
  <c r="E241"/>
  <c r="D241"/>
  <c r="C241"/>
  <c r="F241"/>
  <c r="G241" s="1"/>
  <c r="E109"/>
  <c r="F109"/>
  <c r="G109" s="1"/>
  <c r="D109"/>
  <c r="C109"/>
  <c r="E158"/>
  <c r="D158"/>
  <c r="F158"/>
  <c r="G158" s="1"/>
  <c r="C158"/>
  <c r="E225"/>
  <c r="D225"/>
  <c r="C225"/>
  <c r="F225"/>
  <c r="G225" s="1"/>
  <c r="F282"/>
  <c r="G282" s="1"/>
  <c r="E282"/>
  <c r="D282"/>
  <c r="C282"/>
  <c r="E159"/>
  <c r="F159"/>
  <c r="G159" s="1"/>
  <c r="D159"/>
  <c r="C159"/>
  <c r="F232"/>
  <c r="G232" s="1"/>
  <c r="D232"/>
  <c r="E232"/>
  <c r="C232"/>
  <c r="F294"/>
  <c r="G294" s="1"/>
  <c r="E294"/>
  <c r="D294"/>
  <c r="C294"/>
  <c r="E145"/>
  <c r="D145"/>
  <c r="F145"/>
  <c r="G145" s="1"/>
  <c r="C145"/>
  <c r="F199"/>
  <c r="G199" s="1"/>
  <c r="D199"/>
  <c r="E199"/>
  <c r="C199"/>
  <c r="F267"/>
  <c r="G267" s="1"/>
  <c r="E267"/>
  <c r="C267"/>
  <c r="D267"/>
  <c r="F131"/>
  <c r="G131" s="1"/>
  <c r="E131"/>
  <c r="D131"/>
  <c r="C131"/>
  <c r="E193"/>
  <c r="D193"/>
  <c r="C193"/>
  <c r="F193"/>
  <c r="G193" s="1"/>
  <c r="F253"/>
  <c r="G253" s="1"/>
  <c r="E253"/>
  <c r="D253"/>
  <c r="C253"/>
  <c r="C104"/>
  <c r="D104"/>
  <c r="F104"/>
  <c r="G104" s="1"/>
  <c r="E104"/>
  <c r="E167"/>
  <c r="C167"/>
  <c r="D167"/>
  <c r="F167"/>
  <c r="G167" s="1"/>
  <c r="F239"/>
  <c r="G239" s="1"/>
  <c r="C239"/>
  <c r="D239"/>
  <c r="E239"/>
  <c r="D281"/>
  <c r="E281"/>
  <c r="C281"/>
  <c r="F281"/>
  <c r="G281" s="1"/>
  <c r="C149"/>
  <c r="F149"/>
  <c r="G149" s="1"/>
  <c r="E149"/>
  <c r="D149"/>
  <c r="D208"/>
  <c r="C208"/>
  <c r="E208"/>
  <c r="F208"/>
  <c r="G208" s="1"/>
  <c r="D285"/>
  <c r="E285"/>
  <c r="C285"/>
  <c r="F285"/>
  <c r="G285" s="1"/>
  <c r="E194"/>
  <c r="C194"/>
  <c r="F194"/>
  <c r="G194" s="1"/>
  <c r="D194"/>
  <c r="F235"/>
  <c r="G235" s="1"/>
  <c r="E235"/>
  <c r="C235"/>
  <c r="D235"/>
  <c r="C116"/>
  <c r="F116"/>
  <c r="G116" s="1"/>
  <c r="D116"/>
  <c r="E116"/>
  <c r="F183"/>
  <c r="G183" s="1"/>
  <c r="D183"/>
  <c r="E183"/>
  <c r="C183"/>
  <c r="F247"/>
  <c r="G247" s="1"/>
  <c r="E247"/>
  <c r="C247"/>
  <c r="D247"/>
  <c r="C120"/>
  <c r="F120"/>
  <c r="G120" s="1"/>
  <c r="D120"/>
  <c r="E120"/>
  <c r="E176"/>
  <c r="D176"/>
  <c r="C176"/>
  <c r="F176"/>
  <c r="G176" s="1"/>
  <c r="C237"/>
  <c r="F237"/>
  <c r="G237" s="1"/>
  <c r="E237"/>
  <c r="D237"/>
  <c r="F290"/>
  <c r="G290" s="1"/>
  <c r="E290"/>
  <c r="D290"/>
  <c r="C290"/>
  <c r="D165"/>
  <c r="C165"/>
  <c r="E165"/>
  <c r="F165"/>
  <c r="G165" s="1"/>
  <c r="E238"/>
  <c r="F238"/>
  <c r="G238" s="1"/>
  <c r="D238"/>
  <c r="C238"/>
  <c r="C97"/>
  <c r="D97" s="1"/>
  <c r="E152"/>
  <c r="F152"/>
  <c r="G152" s="1"/>
  <c r="C152"/>
  <c r="D152"/>
  <c r="F203"/>
  <c r="G203" s="1"/>
  <c r="E203"/>
  <c r="C203"/>
  <c r="D203"/>
  <c r="E274"/>
  <c r="D274"/>
  <c r="C274"/>
  <c r="F274"/>
  <c r="G274" s="1"/>
  <c r="E136"/>
  <c r="F136"/>
  <c r="G136" s="1"/>
  <c r="C136"/>
  <c r="D136"/>
  <c r="F204"/>
  <c r="G204" s="1"/>
  <c r="D204"/>
  <c r="C204"/>
  <c r="E204"/>
  <c r="F256"/>
  <c r="G256" s="1"/>
  <c r="E256"/>
  <c r="D256"/>
  <c r="C256"/>
  <c r="D107"/>
  <c r="C107"/>
  <c r="F107"/>
  <c r="G107" s="1"/>
  <c r="E107"/>
  <c r="E170"/>
  <c r="F170"/>
  <c r="G170" s="1"/>
  <c r="D170"/>
  <c r="C170"/>
  <c r="E250"/>
  <c r="D250"/>
  <c r="F250"/>
  <c r="G250" s="1"/>
  <c r="C250"/>
  <c r="C99"/>
  <c r="F99" s="1"/>
  <c r="E153"/>
  <c r="D153"/>
  <c r="C153"/>
  <c r="F153"/>
  <c r="G153" s="1"/>
  <c r="F212"/>
  <c r="G212" s="1"/>
  <c r="D212"/>
  <c r="E212"/>
  <c r="C212"/>
  <c r="D287"/>
  <c r="C287"/>
  <c r="F287"/>
  <c r="G287" s="1"/>
  <c r="E287"/>
  <c r="E223"/>
  <c r="F223"/>
  <c r="G223" s="1"/>
  <c r="C223"/>
  <c r="D223"/>
  <c r="E150"/>
  <c r="D150"/>
  <c r="C150"/>
  <c r="F150"/>
  <c r="G150" s="1"/>
  <c r="F119"/>
  <c r="G119" s="1"/>
  <c r="E119"/>
  <c r="D119"/>
  <c r="C119"/>
  <c r="F195"/>
  <c r="G195" s="1"/>
  <c r="D195"/>
  <c r="E195"/>
  <c r="C195"/>
  <c r="E262"/>
  <c r="F262"/>
  <c r="G262" s="1"/>
  <c r="D262"/>
  <c r="C262"/>
  <c r="F123"/>
  <c r="G123" s="1"/>
  <c r="E123"/>
  <c r="D123"/>
  <c r="C123"/>
  <c r="F188"/>
  <c r="G188" s="1"/>
  <c r="D188"/>
  <c r="C188"/>
  <c r="E188"/>
  <c r="F244"/>
  <c r="G244" s="1"/>
  <c r="E244"/>
  <c r="C244"/>
  <c r="D244"/>
  <c r="F268"/>
  <c r="G268" s="1"/>
  <c r="E268"/>
  <c r="C268"/>
  <c r="D268"/>
  <c r="E169"/>
  <c r="D169"/>
  <c r="C169"/>
  <c r="F169"/>
  <c r="G169" s="1"/>
  <c r="E245"/>
  <c r="D245"/>
  <c r="F245"/>
  <c r="G245" s="1"/>
  <c r="C245"/>
  <c r="C102"/>
  <c r="E102" s="1"/>
  <c r="D102"/>
  <c r="E166"/>
  <c r="D166"/>
  <c r="F166"/>
  <c r="G166" s="1"/>
  <c r="C166"/>
  <c r="F207"/>
  <c r="G207" s="1"/>
  <c r="D207"/>
  <c r="E207"/>
  <c r="C207"/>
  <c r="F284"/>
  <c r="G284" s="1"/>
  <c r="E284"/>
  <c r="C284"/>
  <c r="D284"/>
  <c r="F139"/>
  <c r="G139" s="1"/>
  <c r="C139"/>
  <c r="D139"/>
  <c r="E139"/>
  <c r="F214"/>
  <c r="G214" s="1"/>
  <c r="E214"/>
  <c r="C214"/>
  <c r="D214"/>
  <c r="D265"/>
  <c r="E265"/>
  <c r="F265"/>
  <c r="G265" s="1"/>
  <c r="C265"/>
  <c r="E110"/>
  <c r="D110"/>
  <c r="F110"/>
  <c r="G110" s="1"/>
  <c r="C110"/>
  <c r="E174"/>
  <c r="C174"/>
  <c r="F174"/>
  <c r="G174" s="1"/>
  <c r="D174"/>
  <c r="E254"/>
  <c r="C254"/>
  <c r="F254"/>
  <c r="G254" s="1"/>
  <c r="D254"/>
  <c r="C108"/>
  <c r="F108"/>
  <c r="G108" s="1"/>
  <c r="D108"/>
  <c r="E108"/>
  <c r="F171"/>
  <c r="G171" s="1"/>
  <c r="C171"/>
  <c r="D171"/>
  <c r="E171"/>
  <c r="F215"/>
  <c r="G215" s="1"/>
  <c r="D215"/>
  <c r="E215"/>
  <c r="C215"/>
  <c r="D289"/>
  <c r="C289"/>
  <c r="E289"/>
  <c r="F289"/>
  <c r="G289" s="1"/>
  <c r="F157"/>
  <c r="G157" s="1"/>
  <c r="E157"/>
  <c r="C157"/>
  <c r="D157"/>
  <c r="C112"/>
  <c r="F112"/>
  <c r="G112" s="1"/>
  <c r="D112"/>
  <c r="E112"/>
  <c r="F179"/>
  <c r="G179" s="1"/>
  <c r="D179"/>
  <c r="C179"/>
  <c r="E179"/>
  <c r="C122"/>
  <c r="E122"/>
  <c r="D122"/>
  <c r="F122"/>
  <c r="G122" s="1"/>
  <c r="F216"/>
  <c r="G216" s="1"/>
  <c r="C216"/>
  <c r="E216"/>
  <c r="D216"/>
  <c r="D277"/>
  <c r="E277"/>
  <c r="C277"/>
  <c r="F277"/>
  <c r="G277" s="1"/>
  <c r="F126"/>
  <c r="G126" s="1"/>
  <c r="E126"/>
  <c r="C126"/>
  <c r="D126"/>
  <c r="F198"/>
  <c r="G198" s="1"/>
  <c r="D198"/>
  <c r="E198"/>
  <c r="C198"/>
  <c r="F251"/>
  <c r="G251" s="1"/>
  <c r="E251"/>
  <c r="C251"/>
  <c r="D251"/>
  <c r="E113"/>
  <c r="F113"/>
  <c r="G113" s="1"/>
  <c r="D113"/>
  <c r="C113"/>
  <c r="F184"/>
  <c r="G184" s="1"/>
  <c r="D184"/>
  <c r="E184"/>
  <c r="C184"/>
  <c r="F248"/>
  <c r="G248" s="1"/>
  <c r="E248"/>
  <c r="D248"/>
  <c r="C248"/>
  <c r="E117"/>
  <c r="F117"/>
  <c r="G117" s="1"/>
  <c r="D117"/>
  <c r="C117"/>
  <c r="F173"/>
  <c r="G173" s="1"/>
  <c r="E173"/>
  <c r="C173"/>
  <c r="D173"/>
  <c r="C218"/>
  <c r="F218"/>
  <c r="G218" s="1"/>
  <c r="E218"/>
  <c r="D218"/>
  <c r="F288"/>
  <c r="G288" s="1"/>
  <c r="E288"/>
  <c r="C288"/>
  <c r="D288"/>
  <c r="E146"/>
  <c r="D146"/>
  <c r="C146"/>
  <c r="F146"/>
  <c r="G146" s="1"/>
  <c r="F219"/>
  <c r="G219" s="1"/>
  <c r="D219"/>
  <c r="E219"/>
  <c r="C219"/>
  <c r="D270"/>
  <c r="C270"/>
  <c r="E270"/>
  <c r="F270"/>
  <c r="G270" s="1"/>
  <c r="E125"/>
  <c r="C125"/>
  <c r="F125"/>
  <c r="G125" s="1"/>
  <c r="D125"/>
  <c r="F189"/>
  <c r="G189" s="1"/>
  <c r="D189"/>
  <c r="E189"/>
  <c r="C189"/>
  <c r="D257"/>
  <c r="C257"/>
  <c r="E257"/>
  <c r="F257"/>
  <c r="G257" s="1"/>
  <c r="E111"/>
  <c r="D111"/>
  <c r="F111"/>
  <c r="G111" s="1"/>
  <c r="C111"/>
  <c r="E175"/>
  <c r="F175"/>
  <c r="G175" s="1"/>
  <c r="D175"/>
  <c r="C175"/>
  <c r="F220"/>
  <c r="G220" s="1"/>
  <c r="D220"/>
  <c r="C220"/>
  <c r="E220"/>
  <c r="R1504" i="7"/>
  <c r="D98" i="22" l="1"/>
  <c r="E101"/>
  <c r="E99"/>
  <c r="D99"/>
  <c r="E98"/>
  <c r="D100"/>
  <c r="E100"/>
  <c r="F102"/>
  <c r="D101"/>
  <c r="H80"/>
  <c r="I73" s="1"/>
  <c r="J73" s="1"/>
  <c r="H77"/>
  <c r="I76" s="1"/>
  <c r="J76" s="1"/>
  <c r="H75"/>
  <c r="I78" s="1"/>
  <c r="J78" s="1"/>
  <c r="H73"/>
  <c r="I80" s="1"/>
  <c r="J80" s="1"/>
  <c r="H78"/>
  <c r="I75" s="1"/>
  <c r="J75" s="1"/>
  <c r="H76"/>
  <c r="I77" s="1"/>
  <c r="J77" s="1"/>
  <c r="H74"/>
  <c r="I79" s="1"/>
  <c r="J79" s="1"/>
  <c r="H81"/>
  <c r="I72" s="1"/>
  <c r="J72" s="1"/>
  <c r="H79"/>
  <c r="I74" s="1"/>
  <c r="J74" s="1"/>
  <c r="H72"/>
  <c r="I81" s="1"/>
  <c r="J81" s="1"/>
  <c r="Q3" i="3"/>
  <c r="C90" i="22" l="1"/>
  <c r="D87" s="1"/>
  <c r="E87" s="1"/>
  <c r="C86"/>
  <c r="D91" s="1"/>
  <c r="E91" s="1"/>
  <c r="C89"/>
  <c r="D88" s="1"/>
  <c r="E88" s="1"/>
  <c r="C85"/>
  <c r="D92" s="1"/>
  <c r="E92" s="1"/>
  <c r="C93"/>
  <c r="D84" s="1"/>
  <c r="E84" s="1"/>
  <c r="C88"/>
  <c r="D89" s="1"/>
  <c r="E89" s="1"/>
  <c r="C84"/>
  <c r="D93" s="1"/>
  <c r="E93" s="1"/>
  <c r="C92"/>
  <c r="D85" s="1"/>
  <c r="E85" s="1"/>
  <c r="C91"/>
  <c r="D86" s="1"/>
  <c r="E86" s="1"/>
  <c r="C87"/>
  <c r="D90" s="1"/>
  <c r="E90" s="1"/>
  <c r="M32" i="3" l="1"/>
  <c r="O32" s="1"/>
  <c r="O1504" i="7" l="1"/>
  <c r="S1504" l="1"/>
  <c r="R2504" i="14" l="1"/>
  <c r="P2504" l="1"/>
  <c r="AC9" l="1"/>
  <c r="J12" i="22" s="1"/>
  <c r="S2504" i="14"/>
  <c r="P5" i="3"/>
  <c r="E97" i="22"/>
  <c r="Q4" i="3" l="1"/>
  <c r="P208"/>
  <c r="V303" i="1"/>
  <c r="F97" i="22"/>
  <c r="AC2504" i="14"/>
  <c r="Q5" i="3"/>
  <c r="G99" i="22" l="1"/>
  <c r="G97"/>
  <c r="G98"/>
  <c r="G101"/>
  <c r="G100"/>
  <c r="G102"/>
  <c r="C56"/>
  <c r="D49" s="1"/>
  <c r="E49" s="1"/>
  <c r="C53"/>
  <c r="D52" s="1"/>
  <c r="E52" s="1"/>
  <c r="C50"/>
  <c r="D55" s="1"/>
  <c r="E55" s="1"/>
  <c r="C48"/>
  <c r="D57" s="1"/>
  <c r="E57" s="1"/>
  <c r="C51"/>
  <c r="D54" s="1"/>
  <c r="E54" s="1"/>
  <c r="C55"/>
  <c r="D50" s="1"/>
  <c r="E50" s="1"/>
  <c r="C57"/>
  <c r="D48" s="1"/>
  <c r="E48" s="1"/>
  <c r="C52"/>
  <c r="D53" s="1"/>
  <c r="E53" s="1"/>
  <c r="C54"/>
  <c r="D51" s="1"/>
  <c r="E51" s="1"/>
  <c r="C49"/>
  <c r="D56" s="1"/>
  <c r="E56" s="1"/>
  <c r="C67"/>
  <c r="D62" s="1"/>
  <c r="E62" s="1"/>
  <c r="C69"/>
  <c r="D60" s="1"/>
  <c r="E60" s="1"/>
  <c r="C65"/>
  <c r="D64" s="1"/>
  <c r="E64" s="1"/>
  <c r="C62"/>
  <c r="D67" s="1"/>
  <c r="E67" s="1"/>
  <c r="C68"/>
  <c r="D61" s="1"/>
  <c r="E61" s="1"/>
  <c r="C66"/>
  <c r="D63" s="1"/>
  <c r="E63" s="1"/>
  <c r="C63"/>
  <c r="D66" s="1"/>
  <c r="E66" s="1"/>
  <c r="C60"/>
  <c r="D69" s="1"/>
  <c r="E69" s="1"/>
  <c r="C64"/>
  <c r="D65" s="1"/>
  <c r="E65" s="1"/>
  <c r="C61"/>
  <c r="D68" s="1"/>
  <c r="E68" s="1"/>
  <c r="M5" i="3"/>
  <c r="O5" s="1"/>
  <c r="U2504" i="14"/>
  <c r="Q208" i="3"/>
  <c r="W303" i="1"/>
  <c r="V2504" i="14"/>
  <c r="H85" i="22" l="1"/>
  <c r="D8"/>
  <c r="H84" s="1"/>
  <c r="H50"/>
  <c r="I55" s="1"/>
  <c r="J55" s="1"/>
  <c r="H55"/>
  <c r="I50" s="1"/>
  <c r="J50" s="1"/>
  <c r="H52"/>
  <c r="I53" s="1"/>
  <c r="J53" s="1"/>
  <c r="H49"/>
  <c r="I56" s="1"/>
  <c r="J56" s="1"/>
  <c r="H57"/>
  <c r="I48" s="1"/>
  <c r="J48" s="1"/>
  <c r="H56"/>
  <c r="I49" s="1"/>
  <c r="J49" s="1"/>
  <c r="H54"/>
  <c r="I51" s="1"/>
  <c r="J51" s="1"/>
  <c r="H48"/>
  <c r="I57" s="1"/>
  <c r="J57" s="1"/>
  <c r="H51"/>
  <c r="I54" s="1"/>
  <c r="J54" s="1"/>
  <c r="H53"/>
  <c r="I52" s="1"/>
  <c r="J52" s="1"/>
  <c r="H99"/>
  <c r="H98"/>
  <c r="H97"/>
  <c r="H101"/>
  <c r="H100"/>
  <c r="H68"/>
  <c r="I61" s="1"/>
  <c r="J61" s="1"/>
  <c r="H63"/>
  <c r="I66" s="1"/>
  <c r="J66" s="1"/>
  <c r="H66"/>
  <c r="I63" s="1"/>
  <c r="J63" s="1"/>
  <c r="H60"/>
  <c r="I69" s="1"/>
  <c r="J69" s="1"/>
  <c r="H69"/>
  <c r="I60" s="1"/>
  <c r="J60" s="1"/>
  <c r="H64"/>
  <c r="I65" s="1"/>
  <c r="J65" s="1"/>
  <c r="H67"/>
  <c r="I62" s="1"/>
  <c r="J62" s="1"/>
  <c r="H61"/>
  <c r="I68" s="1"/>
  <c r="J68" s="1"/>
  <c r="H65"/>
  <c r="I64" s="1"/>
  <c r="J64" s="1"/>
  <c r="H62"/>
  <c r="I67" s="1"/>
  <c r="J67" s="1"/>
  <c r="M208" i="3"/>
  <c r="O208"/>
  <c r="J100" i="22" l="1"/>
  <c r="I100"/>
  <c r="J101"/>
  <c r="I101"/>
  <c r="J97"/>
  <c r="I97"/>
  <c r="I98"/>
  <c r="J98"/>
  <c r="J99"/>
  <c r="I99"/>
  <c r="C81"/>
  <c r="D72" s="1"/>
  <c r="E72" s="1"/>
  <c r="C77"/>
  <c r="D76" s="1"/>
  <c r="E76" s="1"/>
  <c r="C73"/>
  <c r="D80" s="1"/>
  <c r="E80" s="1"/>
  <c r="C79"/>
  <c r="D74" s="1"/>
  <c r="E74" s="1"/>
  <c r="C75"/>
  <c r="D78" s="1"/>
  <c r="E78" s="1"/>
  <c r="C74"/>
  <c r="D79" s="1"/>
  <c r="E79" s="1"/>
  <c r="C72"/>
  <c r="D81" s="1"/>
  <c r="E81" s="1"/>
  <c r="C80"/>
  <c r="D73" s="1"/>
  <c r="E73" s="1"/>
  <c r="C78"/>
  <c r="D75" s="1"/>
  <c r="E75" s="1"/>
  <c r="C76"/>
  <c r="D77" s="1"/>
  <c r="E77" s="1"/>
  <c r="I36"/>
</calcChain>
</file>

<file path=xl/sharedStrings.xml><?xml version="1.0" encoding="utf-8"?>
<sst xmlns="http://schemas.openxmlformats.org/spreadsheetml/2006/main" count="261" uniqueCount="130">
  <si>
    <t>STT</t>
  </si>
  <si>
    <t>Tên sản phẩm</t>
  </si>
  <si>
    <t>x</t>
  </si>
  <si>
    <t xml:space="preserve"> Tổng </t>
  </si>
  <si>
    <t xml:space="preserve">   Tên đơn vị</t>
  </si>
  <si>
    <t xml:space="preserve">   Địa chỉ</t>
  </si>
  <si>
    <t xml:space="preserve">   Điện thoại</t>
  </si>
  <si>
    <t xml:space="preserve">   Fax</t>
  </si>
  <si>
    <t xml:space="preserve">   Email</t>
  </si>
  <si>
    <t xml:space="preserve">   Website</t>
  </si>
  <si>
    <t xml:space="preserve">   Kế toán</t>
  </si>
  <si>
    <r>
      <t xml:space="preserve">   Giám đốc
    </t>
    </r>
    <r>
      <rPr>
        <sz val="8"/>
        <color theme="1" tint="0.249977111117893"/>
        <rFont val="Arial"/>
        <family val="2"/>
        <charset val="163"/>
      </rPr>
      <t>(Chủ DN)</t>
    </r>
  </si>
  <si>
    <r>
      <t xml:space="preserve">Ngày bắt đầu
</t>
    </r>
    <r>
      <rPr>
        <sz val="8"/>
        <color theme="1" tint="0.249977111117893"/>
        <rFont val="Arial"/>
        <family val="2"/>
        <charset val="163"/>
      </rPr>
      <t>(Kỳ kế toán)</t>
    </r>
  </si>
  <si>
    <r>
      <t xml:space="preserve">Ngày kết thúc
</t>
    </r>
    <r>
      <rPr>
        <sz val="8"/>
        <color theme="1" tint="0.249977111117893"/>
        <rFont val="Arial"/>
        <family val="2"/>
        <charset val="163"/>
      </rPr>
      <t>(Kỳ kế toán)</t>
    </r>
  </si>
  <si>
    <t>Tiêu đề</t>
  </si>
  <si>
    <t>Thông tin chung</t>
  </si>
  <si>
    <t>Giải thích ý nghĩa</t>
  </si>
  <si>
    <t>Tên loại
Doanh thu / Chi phí</t>
  </si>
  <si>
    <t>Doanh thu khác</t>
  </si>
  <si>
    <t>Các khoản thu ngoài bán hàng</t>
  </si>
  <si>
    <t>Chi phí khác</t>
  </si>
  <si>
    <t>Các khoản chi không thường xuyên</t>
  </si>
  <si>
    <t>Quy cách</t>
  </si>
  <si>
    <t>ĐVT</t>
  </si>
  <si>
    <t>Phân loại SP</t>
  </si>
  <si>
    <r>
      <t xml:space="preserve">Đơn giá bán
</t>
    </r>
    <r>
      <rPr>
        <sz val="8"/>
        <color theme="0" tint="-4.9989318521683403E-2"/>
        <rFont val="Arial"/>
        <family val="2"/>
        <charset val="163"/>
      </rPr>
      <t>(Tham khảo)</t>
    </r>
  </si>
  <si>
    <r>
      <t xml:space="preserve">Số lượng
</t>
    </r>
    <r>
      <rPr>
        <sz val="8"/>
        <color theme="0" tint="-4.9989318521683403E-2"/>
        <rFont val="Arial"/>
        <family val="2"/>
        <charset val="163"/>
      </rPr>
      <t>(Hàng tồn đầu kỳ)</t>
    </r>
  </si>
  <si>
    <r>
      <t xml:space="preserve">Đơn giá nhập
</t>
    </r>
    <r>
      <rPr>
        <sz val="8"/>
        <color theme="0" tint="-4.9989318521683403E-2"/>
        <rFont val="Arial"/>
        <family val="2"/>
        <charset val="163"/>
      </rPr>
      <t>(Hàng tồn đầu kỳ)</t>
    </r>
  </si>
  <si>
    <r>
      <t xml:space="preserve">SL tồn kho
</t>
    </r>
    <r>
      <rPr>
        <sz val="8"/>
        <color theme="0" tint="-4.9989318521683403E-2"/>
        <rFont val="Arial"/>
        <family val="2"/>
        <charset val="163"/>
      </rPr>
      <t>tối thiểu</t>
    </r>
  </si>
  <si>
    <t>Ghi chú</t>
  </si>
  <si>
    <r>
      <t xml:space="preserve">Thông báo
</t>
    </r>
    <r>
      <rPr>
        <sz val="8"/>
        <color theme="0" tint="-4.9989318521683403E-2"/>
        <rFont val="Arial"/>
        <family val="2"/>
        <charset val="163"/>
      </rPr>
      <t>(Tự động)</t>
    </r>
  </si>
  <si>
    <r>
      <t xml:space="preserve">Giá trị
</t>
    </r>
    <r>
      <rPr>
        <sz val="8"/>
        <color theme="0" tint="-4.9989318521683403E-2"/>
        <rFont val="Arial"/>
        <family val="2"/>
        <charset val="163"/>
      </rPr>
      <t>(Hàng tồn đầu kỳ)</t>
    </r>
  </si>
  <si>
    <t>Tên khách hàng</t>
  </si>
  <si>
    <t>Điện thoại</t>
  </si>
  <si>
    <t>Địa chỉ</t>
  </si>
  <si>
    <t>Email</t>
  </si>
  <si>
    <t>Mã số thuế</t>
  </si>
  <si>
    <r>
      <t xml:space="preserve">Nợ phải thu
</t>
    </r>
    <r>
      <rPr>
        <sz val="8"/>
        <color theme="0" tint="-4.9989318521683403E-2"/>
        <rFont val="Arial"/>
        <family val="2"/>
        <charset val="163"/>
      </rPr>
      <t>(Số dư đầu kỳ)</t>
    </r>
  </si>
  <si>
    <r>
      <t>Phân nhóm</t>
    </r>
    <r>
      <rPr>
        <sz val="8"/>
        <color theme="0" tint="-4.9989318521683403E-2"/>
        <rFont val="Arial"/>
        <family val="2"/>
        <charset val="163"/>
      </rPr>
      <t xml:space="preserve">
khách hàng</t>
    </r>
  </si>
  <si>
    <r>
      <t xml:space="preserve">Nhân viên
</t>
    </r>
    <r>
      <rPr>
        <sz val="8"/>
        <color theme="0" tint="-4.9989318521683403E-2"/>
        <rFont val="Arial"/>
        <family val="2"/>
        <charset val="163"/>
      </rPr>
      <t>bán hàng</t>
    </r>
  </si>
  <si>
    <t>Tên nhà cung cấp</t>
  </si>
  <si>
    <r>
      <t xml:space="preserve">Nợ phải trả
</t>
    </r>
    <r>
      <rPr>
        <sz val="8"/>
        <color theme="0" tint="-4.9989318521683403E-2"/>
        <rFont val="Arial"/>
        <family val="2"/>
        <charset val="163"/>
      </rPr>
      <t>(Số dư đầu kỳ)</t>
    </r>
  </si>
  <si>
    <r>
      <t>Phân nhóm</t>
    </r>
    <r>
      <rPr>
        <sz val="8"/>
        <color theme="0" tint="-4.9989318521683403E-2"/>
        <rFont val="Arial"/>
        <family val="2"/>
        <charset val="163"/>
      </rPr>
      <t xml:space="preserve">
nhà cung cấp</t>
    </r>
  </si>
  <si>
    <t>Người
liên hệ</t>
  </si>
  <si>
    <r>
      <t xml:space="preserve">Tài khoản
</t>
    </r>
    <r>
      <rPr>
        <sz val="8"/>
        <color theme="0" tint="-4.9989318521683403E-2"/>
        <rFont val="Arial"/>
        <family val="2"/>
        <charset val="163"/>
      </rPr>
      <t>(Thanh toán)</t>
    </r>
  </si>
  <si>
    <t>Số ĐK</t>
  </si>
  <si>
    <t>Ngày 
tháng</t>
  </si>
  <si>
    <t>Số lượng</t>
  </si>
  <si>
    <t>Thành tiền</t>
  </si>
  <si>
    <t>Thuế GTGT
(%)</t>
  </si>
  <si>
    <t>Giá có thuế</t>
  </si>
  <si>
    <t>Số tiền đã trả</t>
  </si>
  <si>
    <r>
      <t xml:space="preserve">Số hóa đơn
</t>
    </r>
    <r>
      <rPr>
        <sz val="8"/>
        <color theme="0" tint="-4.9989318521683403E-2"/>
        <rFont val="Arial"/>
        <family val="2"/>
        <charset val="163"/>
      </rPr>
      <t>mua hàng</t>
    </r>
  </si>
  <si>
    <t>Đơn giá
mua</t>
  </si>
  <si>
    <r>
      <t xml:space="preserve">% C.Khấu
</t>
    </r>
    <r>
      <rPr>
        <sz val="8"/>
        <color theme="0" tint="-4.9989318521683403E-2"/>
        <rFont val="Arial"/>
        <family val="2"/>
        <charset val="163"/>
      </rPr>
      <t>được hưởng</t>
    </r>
  </si>
  <si>
    <t>Giá nhập
thực tế</t>
  </si>
  <si>
    <r>
      <t xml:space="preserve">SL được </t>
    </r>
    <r>
      <rPr>
        <sz val="8"/>
        <color theme="0" tint="-4.9989318521683403E-2"/>
        <rFont val="Arial"/>
        <family val="2"/>
        <charset val="163"/>
      </rPr>
      <t>tặng/KM</t>
    </r>
  </si>
  <si>
    <r>
      <t xml:space="preserve">Nợ phải trả
</t>
    </r>
    <r>
      <rPr>
        <sz val="8"/>
        <color theme="0" tint="-4.9989318521683403E-2"/>
        <rFont val="Arial"/>
        <family val="2"/>
        <charset val="163"/>
      </rPr>
      <t>(Theo đơn hàng)</t>
    </r>
  </si>
  <si>
    <r>
      <t xml:space="preserve">Tổng cộng tiền </t>
    </r>
    <r>
      <rPr>
        <sz val="8"/>
        <color theme="0" tint="-4.9989318521683403E-2"/>
        <rFont val="Arial"/>
        <family val="2"/>
        <charset val="163"/>
      </rPr>
      <t>thanh toán</t>
    </r>
  </si>
  <si>
    <r>
      <t xml:space="preserve">Số hóa đơn
</t>
    </r>
    <r>
      <rPr>
        <sz val="8"/>
        <color theme="0" tint="-4.9989318521683403E-2"/>
        <rFont val="Arial"/>
        <family val="2"/>
        <charset val="163"/>
      </rPr>
      <t>bán hàng</t>
    </r>
  </si>
  <si>
    <r>
      <t xml:space="preserve">SL xuất </t>
    </r>
    <r>
      <rPr>
        <sz val="8"/>
        <color theme="0" tint="-4.9989318521683403E-2"/>
        <rFont val="Arial"/>
        <family val="2"/>
        <charset val="163"/>
      </rPr>
      <t>tặng/KM</t>
    </r>
  </si>
  <si>
    <t>Doanh thu</t>
  </si>
  <si>
    <r>
      <t xml:space="preserve">Thuế GTGT
</t>
    </r>
    <r>
      <rPr>
        <sz val="8"/>
        <color theme="0" tint="-4.9989318521683403E-2"/>
        <rFont val="Arial"/>
        <family val="2"/>
        <charset val="163"/>
      </rPr>
      <t>(%)</t>
    </r>
  </si>
  <si>
    <t>Số tiền đã thu</t>
  </si>
  <si>
    <r>
      <t xml:space="preserve">Nợ phải thu
</t>
    </r>
    <r>
      <rPr>
        <sz val="8"/>
        <color theme="0" tint="-4.9989318521683403E-2"/>
        <rFont val="Arial"/>
        <family val="2"/>
        <charset val="163"/>
      </rPr>
      <t>(Theo đơn hàng)</t>
    </r>
  </si>
  <si>
    <t>Phân loại
(Doanh thu/Chi phí)</t>
  </si>
  <si>
    <r>
      <t xml:space="preserve">Số 
</t>
    </r>
    <r>
      <rPr>
        <sz val="8"/>
        <color theme="0" tint="-4.9989318521683403E-2"/>
        <rFont val="Arial"/>
        <family val="2"/>
        <charset val="163"/>
      </rPr>
      <t>chứng từ</t>
    </r>
  </si>
  <si>
    <r>
      <t xml:space="preserve">Thu
</t>
    </r>
    <r>
      <rPr>
        <sz val="8"/>
        <color theme="0" tint="-4.9989318521683403E-2"/>
        <rFont val="Arial"/>
        <family val="2"/>
        <charset val="163"/>
      </rPr>
      <t>(Doanh thu)</t>
    </r>
  </si>
  <si>
    <r>
      <t xml:space="preserve">Chi
</t>
    </r>
    <r>
      <rPr>
        <sz val="8"/>
        <color theme="0" tint="-4.9989318521683403E-2"/>
        <rFont val="Arial"/>
        <family val="2"/>
        <charset val="163"/>
      </rPr>
      <t>(Chi phí)</t>
    </r>
  </si>
  <si>
    <r>
      <t xml:space="preserve">Tổng cộng
</t>
    </r>
    <r>
      <rPr>
        <sz val="8"/>
        <color theme="0" tint="-4.9989318521683403E-2"/>
        <rFont val="Arial"/>
        <family val="2"/>
        <charset val="163"/>
      </rPr>
      <t>(Giá có thuế)</t>
    </r>
  </si>
  <si>
    <t>Diễn giải nghiệp vụ phát sinh</t>
  </si>
  <si>
    <t>Đã thu</t>
  </si>
  <si>
    <t>Đã trả</t>
  </si>
  <si>
    <t>Lợi nhuận gộp</t>
  </si>
  <si>
    <t>Giá trị hàng nhập</t>
  </si>
  <si>
    <t>Giá vốn hàng bán</t>
  </si>
  <si>
    <t>Giá trị hàng tồn cuối kỳ</t>
  </si>
  <si>
    <t>Tháng</t>
  </si>
  <si>
    <t>BÁO CÁO TỔNG HỢP</t>
  </si>
  <si>
    <t>Chỉ tiêu</t>
  </si>
  <si>
    <t>Số tiền</t>
  </si>
  <si>
    <t>Tổng giá trị hàng tồn kho</t>
  </si>
  <si>
    <t>Nợ phải trả nhà cung cấp</t>
  </si>
  <si>
    <t>Nợ phải thu khách hàng</t>
  </si>
  <si>
    <t>Doanh thu bán hàng</t>
  </si>
  <si>
    <t>Các khoản thu khác</t>
  </si>
  <si>
    <t>Top 10 sp DT cao</t>
  </si>
  <si>
    <t>Top 10 sp LN Gộp cao</t>
  </si>
  <si>
    <t>Top 10 Khách hàng DT cao</t>
  </si>
  <si>
    <t>Top 10 Khách hàng LN cao</t>
  </si>
  <si>
    <t>Top 10 Khách hàng Nợ phải thu cao</t>
  </si>
  <si>
    <t>Top 10 NCC nợ phải trả cao</t>
  </si>
  <si>
    <t>Top 10 sp tồn kho cao</t>
  </si>
  <si>
    <t>CP giá vốn hàng bán</t>
  </si>
  <si>
    <t>Các khoản CP khác</t>
  </si>
  <si>
    <t>Tổng nợ phải thu</t>
  </si>
  <si>
    <t>Tổng nợ phải trả</t>
  </si>
  <si>
    <t>Tổng thu</t>
  </si>
  <si>
    <t>Tổng chi</t>
  </si>
  <si>
    <t>BÁO CÁO THEO NHÓM SẢN PHẨM</t>
  </si>
  <si>
    <t>Tên nhóm sản phẩm</t>
  </si>
  <si>
    <t>Tổng giá trị tồn kho cuối kỳ</t>
  </si>
  <si>
    <t>Doanh thu
bán hàng</t>
  </si>
  <si>
    <t>BÁO CÁO THEO NHÓM KHÁCH HÀNG</t>
  </si>
  <si>
    <t>Tên nhóm khách hàng</t>
  </si>
  <si>
    <t>Tổng số nợ phải thu cuối kỳ</t>
  </si>
  <si>
    <t>BÁO CÁO THEO NHÂN VIÊN BÁN HÀNG</t>
  </si>
  <si>
    <t>Tên nhân viên bán hàng</t>
  </si>
  <si>
    <t>Xếp hạng lợi nhuận</t>
  </si>
  <si>
    <t>Tên NVBH</t>
  </si>
  <si>
    <t>Đơn giá bán</t>
  </si>
  <si>
    <t>Mã tuyến</t>
  </si>
  <si>
    <t>Tổng Lợi Nhuận</t>
  </si>
  <si>
    <t>ĐG khác</t>
  </si>
  <si>
    <t>SL khác</t>
  </si>
  <si>
    <t>Giá trị hàng xuất</t>
  </si>
  <si>
    <t>Cảnh báo tự động</t>
  </si>
  <si>
    <r>
      <t xml:space="preserve">Nợ phải trả 
</t>
    </r>
    <r>
      <rPr>
        <sz val="8"/>
        <color theme="0" tint="-4.9989318521683403E-2"/>
        <rFont val="Arial"/>
        <family val="2"/>
      </rPr>
      <t>(Số dư trong kỳ)</t>
    </r>
  </si>
  <si>
    <r>
      <t xml:space="preserve">Nợ phải thu 
</t>
    </r>
    <r>
      <rPr>
        <sz val="8"/>
        <color theme="0" tint="-4.9989318521683403E-2"/>
        <rFont val="Arial"/>
        <family val="2"/>
        <charset val="163"/>
      </rPr>
      <t>(Trong kỳ)</t>
    </r>
  </si>
  <si>
    <r>
      <t xml:space="preserve">SL nhập
</t>
    </r>
    <r>
      <rPr>
        <sz val="8"/>
        <color theme="0" tint="-4.9989318521683403E-2"/>
        <rFont val="Arial"/>
        <family val="2"/>
      </rPr>
      <t>(Trong kỳ)</t>
    </r>
  </si>
  <si>
    <r>
      <t xml:space="preserve">SL xuất
</t>
    </r>
    <r>
      <rPr>
        <sz val="8"/>
        <color theme="0" tint="-4.9989318521683403E-2"/>
        <rFont val="Arial"/>
        <family val="2"/>
      </rPr>
      <t>(Trong kỳ)</t>
    </r>
  </si>
  <si>
    <r>
      <t xml:space="preserve">SL tồn cuối kỳ
</t>
    </r>
    <r>
      <rPr>
        <sz val="8"/>
        <color theme="0" tint="-4.9989318521683403E-2"/>
        <rFont val="Arial"/>
        <family val="2"/>
      </rPr>
      <t>(Trong kỳ)</t>
    </r>
  </si>
  <si>
    <r>
      <t xml:space="preserve">Đơn giá
</t>
    </r>
    <r>
      <rPr>
        <sz val="8"/>
        <color theme="0" tint="-4.9989318521683403E-2"/>
        <rFont val="Arial"/>
        <family val="2"/>
      </rPr>
      <t>(Phương pháp bình quân)</t>
    </r>
  </si>
  <si>
    <r>
      <t xml:space="preserve">Tổng tiền hàng bán
</t>
    </r>
    <r>
      <rPr>
        <sz val="8"/>
        <color theme="0" tint="-4.9989318521683403E-2"/>
        <rFont val="Arial"/>
        <family val="2"/>
        <charset val="163"/>
      </rPr>
      <t>(Trong kỳ)</t>
    </r>
  </si>
  <si>
    <r>
      <t xml:space="preserve">Tổng tiền hàng mua
</t>
    </r>
    <r>
      <rPr>
        <sz val="8"/>
        <color theme="0" tint="-4.9989318521683403E-2"/>
        <rFont val="Arial"/>
        <family val="2"/>
      </rPr>
      <t>(Trong kỳ)</t>
    </r>
  </si>
  <si>
    <t>Hoặc Chiếc khấu tiền mặt</t>
  </si>
  <si>
    <t>Tiền chiết khấu cho khách</t>
  </si>
  <si>
    <t>% C.Khấu cho khách</t>
  </si>
  <si>
    <t>BÁO CÁO NXT</t>
  </si>
  <si>
    <t>Trung tâm đào tạo kế toán gia sư kế toán trưởng</t>
  </si>
</sst>
</file>

<file path=xl/styles.xml><?xml version="1.0" encoding="utf-8"?>
<styleSheet xmlns="http://schemas.openxmlformats.org/spreadsheetml/2006/main">
  <numFmts count="3">
    <numFmt numFmtId="164" formatCode="_-* #,##0.00\ _₫_-;\-* #,##0.00\ _₫_-;_-* &quot;-&quot;??\ _₫_-;_-@_-"/>
    <numFmt numFmtId="165" formatCode="_-* #,##0\ _₫_-;\-* #,##0\ _₫_-;_-* &quot;-&quot;??\ _₫_-;_-@_-"/>
    <numFmt numFmtId="166" formatCode="[$-1010000]d/m/yyyy;@"/>
  </numFmts>
  <fonts count="32">
    <font>
      <sz val="11"/>
      <color theme="1"/>
      <name val="Arial"/>
      <family val="2"/>
      <charset val="163"/>
    </font>
    <font>
      <sz val="11"/>
      <color theme="1"/>
      <name val="Arial"/>
      <family val="2"/>
      <charset val="163"/>
    </font>
    <font>
      <sz val="10"/>
      <color theme="0" tint="-4.9989318521683403E-2"/>
      <name val="Arial"/>
      <family val="2"/>
      <charset val="163"/>
    </font>
    <font>
      <sz val="10"/>
      <color theme="1" tint="0.249977111117893"/>
      <name val="Arial"/>
      <family val="2"/>
      <charset val="163"/>
    </font>
    <font>
      <sz val="10"/>
      <color theme="1" tint="0.249977111117893"/>
      <name val="Arial"/>
      <family val="2"/>
      <charset val="163"/>
    </font>
    <font>
      <sz val="8"/>
      <color theme="1" tint="0.249977111117893"/>
      <name val="Arial"/>
      <family val="2"/>
      <charset val="163"/>
    </font>
    <font>
      <sz val="10"/>
      <color theme="8"/>
      <name val="Arial"/>
      <family val="2"/>
      <charset val="163"/>
    </font>
    <font>
      <sz val="8"/>
      <color theme="0" tint="-4.9989318521683403E-2"/>
      <name val="Arial"/>
      <family val="2"/>
      <charset val="163"/>
    </font>
    <font>
      <sz val="10"/>
      <color rgb="FFFF0000"/>
      <name val="Arial"/>
      <family val="2"/>
      <charset val="163"/>
    </font>
    <font>
      <sz val="10"/>
      <color rgb="FF404040"/>
      <name val="Arial"/>
      <family val="2"/>
      <charset val="163"/>
    </font>
    <font>
      <b/>
      <sz val="12"/>
      <color theme="8"/>
      <name val="Arial"/>
      <family val="2"/>
      <charset val="163"/>
    </font>
    <font>
      <sz val="10"/>
      <color theme="0"/>
      <name val="Arial"/>
      <family val="2"/>
      <charset val="163"/>
    </font>
    <font>
      <sz val="8"/>
      <color theme="0" tint="-0.14999847407452621"/>
      <name val="Arial"/>
      <family val="2"/>
      <charset val="163"/>
    </font>
    <font>
      <b/>
      <sz val="10"/>
      <color theme="0" tint="-4.9989318521683403E-2"/>
      <name val="Arial"/>
      <family val="2"/>
      <charset val="163"/>
    </font>
    <font>
      <sz val="10"/>
      <color theme="0" tint="-4.9989318521683403E-2"/>
      <name val="Arial"/>
      <family val="2"/>
      <charset val="163"/>
    </font>
    <font>
      <sz val="10"/>
      <color theme="1" tint="0.249977111117893"/>
      <name val="Arial"/>
      <family val="2"/>
      <charset val="163"/>
    </font>
    <font>
      <sz val="10"/>
      <color rgb="FF404040"/>
      <name val="Arial"/>
      <family val="2"/>
      <charset val="163"/>
    </font>
    <font>
      <b/>
      <sz val="8"/>
      <color theme="0" tint="-0.14999847407452621"/>
      <name val="Arial"/>
      <family val="2"/>
    </font>
    <font>
      <b/>
      <sz val="10"/>
      <color theme="0" tint="-4.9989318521683403E-2"/>
      <name val="Arial"/>
      <family val="2"/>
    </font>
    <font>
      <sz val="10"/>
      <color theme="0" tint="-4.9989318521683403E-2"/>
      <name val="Arial"/>
      <family val="2"/>
    </font>
    <font>
      <b/>
      <sz val="10"/>
      <color rgb="FFF2F2F2"/>
      <name val="Arial"/>
      <family val="2"/>
    </font>
    <font>
      <sz val="10"/>
      <color theme="1" tint="0.249977111117893"/>
      <name val="Arial"/>
      <family val="2"/>
    </font>
    <font>
      <sz val="10"/>
      <color rgb="FF404040"/>
      <name val="Arial"/>
      <family val="2"/>
    </font>
    <font>
      <sz val="10"/>
      <color theme="8"/>
      <name val="Arial"/>
      <family val="2"/>
    </font>
    <font>
      <sz val="10"/>
      <color theme="1" tint="0.249977111117893"/>
      <name val="Arial"/>
    </font>
    <font>
      <sz val="10"/>
      <color rgb="FF404040"/>
      <name val="Arial"/>
    </font>
    <font>
      <sz val="8"/>
      <color theme="0" tint="-4.9989318521683403E-2"/>
      <name val="Arial"/>
      <family val="2"/>
    </font>
    <font>
      <sz val="8"/>
      <color theme="0" tint="-0.14999847407452621"/>
      <name val="Arial"/>
      <family val="2"/>
    </font>
    <font>
      <sz val="10"/>
      <color rgb="FFF2F2F2"/>
      <name val="Arial"/>
      <family val="2"/>
    </font>
    <font>
      <sz val="10"/>
      <color theme="1" tint="0.34998626667073579"/>
      <name val="Arial"/>
      <family val="2"/>
      <charset val="163"/>
    </font>
    <font>
      <sz val="14"/>
      <color theme="1" tint="0.499984740745262"/>
      <name val="Arial"/>
      <family val="2"/>
      <charset val="163"/>
    </font>
    <font>
      <b/>
      <sz val="8"/>
      <color theme="0" tint="-0.14999847407452621"/>
      <name val="Arial"/>
    </font>
  </fonts>
  <fills count="6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1" tint="0.499984740745262"/>
        <bgColor indexed="64"/>
      </patternFill>
    </fill>
  </fills>
  <borders count="2">
    <border>
      <left/>
      <right/>
      <top/>
      <bottom/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80">
    <xf numFmtId="0" fontId="0" fillId="0" borderId="0" xfId="0"/>
    <xf numFmtId="165" fontId="3" fillId="0" borderId="0" xfId="1" applyNumberFormat="1" applyFont="1" applyFill="1" applyAlignment="1" applyProtection="1">
      <alignment vertical="center" wrapText="1"/>
      <protection locked="0"/>
    </xf>
    <xf numFmtId="0" fontId="3" fillId="0" borderId="0" xfId="1" applyNumberFormat="1" applyFont="1" applyFill="1" applyAlignment="1" applyProtection="1">
      <alignment vertical="center" wrapText="1"/>
      <protection locked="0"/>
    </xf>
    <xf numFmtId="0" fontId="2" fillId="0" borderId="0" xfId="1" applyNumberFormat="1" applyFont="1" applyFill="1" applyAlignment="1" applyProtection="1">
      <alignment horizontal="center" vertical="center" wrapText="1"/>
      <protection locked="0"/>
    </xf>
    <xf numFmtId="0" fontId="3" fillId="0" borderId="0" xfId="1" applyNumberFormat="1" applyFont="1" applyFill="1" applyAlignment="1" applyProtection="1">
      <alignment horizontal="center" vertical="center" wrapText="1"/>
      <protection hidden="1"/>
    </xf>
    <xf numFmtId="0" fontId="3" fillId="0" borderId="0" xfId="1" applyNumberFormat="1" applyFont="1" applyFill="1" applyAlignment="1" applyProtection="1">
      <alignment vertical="center" wrapText="1"/>
      <protection hidden="1"/>
    </xf>
    <xf numFmtId="0" fontId="4" fillId="0" borderId="0" xfId="1" applyNumberFormat="1" applyFont="1" applyFill="1" applyAlignment="1" applyProtection="1">
      <alignment vertical="center" wrapText="1"/>
      <protection hidden="1"/>
    </xf>
    <xf numFmtId="165" fontId="6" fillId="0" borderId="0" xfId="1" applyNumberFormat="1" applyFont="1" applyFill="1" applyAlignment="1" applyProtection="1">
      <alignment vertical="center" wrapText="1"/>
      <protection locked="0"/>
    </xf>
    <xf numFmtId="14" fontId="6" fillId="0" borderId="0" xfId="1" applyNumberFormat="1" applyFont="1" applyFill="1" applyAlignment="1" applyProtection="1">
      <alignment horizontal="center" vertical="center" wrapText="1"/>
      <protection locked="0"/>
    </xf>
    <xf numFmtId="0" fontId="6" fillId="0" borderId="0" xfId="1" applyNumberFormat="1" applyFont="1" applyFill="1" applyAlignment="1" applyProtection="1">
      <alignment vertical="center" wrapText="1"/>
      <protection locked="0"/>
    </xf>
    <xf numFmtId="0" fontId="3" fillId="0" borderId="0" xfId="1" applyNumberFormat="1" applyFont="1" applyFill="1" applyAlignment="1" applyProtection="1">
      <alignment horizontal="center" vertical="center" wrapText="1"/>
      <protection locked="0"/>
    </xf>
    <xf numFmtId="165" fontId="3" fillId="0" borderId="0" xfId="1" applyNumberFormat="1" applyFont="1" applyFill="1" applyAlignment="1" applyProtection="1">
      <alignment vertical="center" wrapText="1"/>
      <protection hidden="1"/>
    </xf>
    <xf numFmtId="0" fontId="2" fillId="0" borderId="0" xfId="1" applyNumberFormat="1" applyFont="1" applyFill="1" applyAlignment="1" applyProtection="1">
      <alignment horizontal="center" vertical="center" wrapText="1"/>
    </xf>
    <xf numFmtId="0" fontId="3" fillId="0" borderId="0" xfId="1" applyNumberFormat="1" applyFont="1" applyFill="1" applyAlignment="1" applyProtection="1">
      <alignment vertical="center" wrapText="1"/>
    </xf>
    <xf numFmtId="165" fontId="6" fillId="0" borderId="0" xfId="1" applyNumberFormat="1" applyFont="1" applyFill="1" applyAlignment="1" applyProtection="1">
      <alignment vertical="center" wrapText="1"/>
      <protection hidden="1"/>
    </xf>
    <xf numFmtId="0" fontId="8" fillId="0" borderId="0" xfId="1" applyNumberFormat="1" applyFont="1" applyFill="1" applyAlignment="1" applyProtection="1">
      <alignment horizontal="center" vertical="center" wrapText="1"/>
      <protection hidden="1"/>
    </xf>
    <xf numFmtId="166" fontId="3" fillId="0" borderId="0" xfId="1" applyNumberFormat="1" applyFont="1" applyFill="1" applyAlignment="1" applyProtection="1">
      <alignment horizontal="center" vertical="center" wrapText="1"/>
      <protection locked="0"/>
    </xf>
    <xf numFmtId="165" fontId="3" fillId="0" borderId="0" xfId="1" applyNumberFormat="1" applyFont="1" applyFill="1" applyAlignment="1" applyProtection="1">
      <alignment vertical="center" wrapText="1"/>
      <protection locked="0" hidden="1"/>
    </xf>
    <xf numFmtId="165" fontId="3" fillId="0" borderId="0" xfId="1" applyNumberFormat="1" applyFont="1" applyFill="1" applyAlignment="1" applyProtection="1">
      <alignment vertical="center" wrapText="1"/>
    </xf>
    <xf numFmtId="0" fontId="2" fillId="0" borderId="0" xfId="1" applyNumberFormat="1" applyFont="1" applyFill="1" applyAlignment="1" applyProtection="1">
      <alignment horizontal="center" vertical="center" wrapText="1"/>
      <protection hidden="1"/>
    </xf>
    <xf numFmtId="165" fontId="3" fillId="0" borderId="0" xfId="1" applyNumberFormat="1" applyFont="1" applyFill="1" applyAlignment="1" applyProtection="1">
      <alignment horizontal="center" vertical="center" wrapText="1"/>
      <protection hidden="1"/>
    </xf>
    <xf numFmtId="165" fontId="11" fillId="0" borderId="0" xfId="1" applyNumberFormat="1" applyFont="1" applyFill="1" applyAlignment="1" applyProtection="1">
      <alignment vertical="center" wrapText="1"/>
      <protection hidden="1"/>
    </xf>
    <xf numFmtId="165" fontId="3" fillId="0" borderId="0" xfId="1" applyNumberFormat="1" applyFont="1" applyFill="1" applyAlignment="1" applyProtection="1">
      <alignment horizontal="center" vertical="center" wrapText="1"/>
      <protection locked="0"/>
    </xf>
    <xf numFmtId="0" fontId="10" fillId="3" borderId="0" xfId="0" applyNumberFormat="1" applyFont="1" applyFill="1" applyAlignment="1" applyProtection="1">
      <alignment vertical="center"/>
      <protection hidden="1"/>
    </xf>
    <xf numFmtId="0" fontId="2" fillId="2" borderId="1" xfId="1" applyNumberFormat="1" applyFont="1" applyFill="1" applyBorder="1" applyAlignment="1" applyProtection="1">
      <alignment horizontal="center" vertical="center" wrapText="1"/>
      <protection hidden="1"/>
    </xf>
    <xf numFmtId="165" fontId="14" fillId="0" borderId="0" xfId="0" applyNumberFormat="1" applyFont="1" applyFill="1" applyAlignment="1" applyProtection="1">
      <alignment vertical="center" wrapText="1"/>
      <protection hidden="1"/>
    </xf>
    <xf numFmtId="165" fontId="15" fillId="0" borderId="0" xfId="1" applyNumberFormat="1" applyFont="1" applyFill="1" applyAlignment="1" applyProtection="1">
      <alignment vertical="center" wrapText="1"/>
      <protection hidden="1"/>
    </xf>
    <xf numFmtId="0" fontId="14" fillId="0" borderId="0" xfId="1" applyNumberFormat="1" applyFont="1" applyFill="1" applyAlignment="1" applyProtection="1">
      <alignment horizontal="center" vertical="center" wrapText="1"/>
      <protection hidden="1"/>
    </xf>
    <xf numFmtId="0" fontId="16" fillId="0" borderId="0" xfId="1" applyNumberFormat="1" applyFont="1" applyFill="1" applyAlignment="1" applyProtection="1">
      <alignment horizontal="center" vertical="center" wrapText="1"/>
      <protection hidden="1"/>
    </xf>
    <xf numFmtId="165" fontId="9" fillId="0" borderId="0" xfId="1" applyNumberFormat="1" applyFont="1" applyFill="1" applyAlignment="1" applyProtection="1">
      <alignment vertical="center" wrapText="1"/>
      <protection hidden="1"/>
    </xf>
    <xf numFmtId="165" fontId="16" fillId="0" borderId="0" xfId="1" applyNumberFormat="1" applyFont="1" applyFill="1" applyAlignment="1" applyProtection="1">
      <alignment vertical="center" wrapText="1"/>
      <protection hidden="1"/>
    </xf>
    <xf numFmtId="0" fontId="12" fillId="0" borderId="0" xfId="0" applyNumberFormat="1" applyFont="1" applyFill="1" applyAlignment="1" applyProtection="1">
      <alignment horizontal="center" vertical="center" wrapText="1"/>
      <protection hidden="1"/>
    </xf>
    <xf numFmtId="0" fontId="12" fillId="0" borderId="0" xfId="0" applyNumberFormat="1" applyFont="1" applyFill="1" applyAlignment="1" applyProtection="1">
      <alignment horizontal="center" vertical="center" wrapText="1"/>
      <protection locked="0"/>
    </xf>
    <xf numFmtId="0" fontId="13" fillId="0" borderId="0" xfId="0" applyNumberFormat="1" applyFont="1" applyFill="1" applyAlignment="1" applyProtection="1">
      <alignment horizontal="center" vertical="center" wrapText="1"/>
      <protection locked="0"/>
    </xf>
    <xf numFmtId="165" fontId="14" fillId="0" borderId="0" xfId="0" applyNumberFormat="1" applyFont="1" applyFill="1" applyAlignment="1" applyProtection="1">
      <alignment vertical="center" wrapText="1"/>
      <protection locked="0"/>
    </xf>
    <xf numFmtId="165" fontId="11" fillId="0" borderId="0" xfId="1" applyNumberFormat="1" applyFont="1" applyFill="1" applyAlignment="1" applyProtection="1">
      <alignment horizontal="center" vertical="center" wrapText="1"/>
      <protection hidden="1"/>
    </xf>
    <xf numFmtId="0" fontId="11" fillId="0" borderId="0" xfId="1" applyNumberFormat="1" applyFont="1" applyFill="1" applyAlignment="1" applyProtection="1">
      <alignment vertical="center" wrapText="1"/>
      <protection hidden="1"/>
    </xf>
    <xf numFmtId="165" fontId="11" fillId="0" borderId="0" xfId="1" applyNumberFormat="1" applyFont="1" applyFill="1" applyAlignment="1" applyProtection="1">
      <alignment vertical="center"/>
      <protection hidden="1"/>
    </xf>
    <xf numFmtId="165" fontId="2" fillId="2" borderId="1" xfId="1" applyNumberFormat="1" applyFont="1" applyFill="1" applyBorder="1" applyAlignment="1" applyProtection="1">
      <alignment horizontal="center" vertical="center" wrapText="1"/>
      <protection hidden="1"/>
    </xf>
    <xf numFmtId="0" fontId="17" fillId="0" borderId="0" xfId="0" applyNumberFormat="1" applyFont="1" applyFill="1" applyAlignment="1" applyProtection="1">
      <alignment horizontal="center" vertical="center" wrapText="1"/>
      <protection hidden="1"/>
    </xf>
    <xf numFmtId="0" fontId="18" fillId="0" borderId="0" xfId="0" applyNumberFormat="1" applyFont="1" applyFill="1" applyAlignment="1" applyProtection="1">
      <alignment horizontal="center" vertical="center" wrapText="1"/>
      <protection hidden="1"/>
    </xf>
    <xf numFmtId="165" fontId="19" fillId="0" borderId="0" xfId="0" applyNumberFormat="1" applyFont="1" applyFill="1" applyAlignment="1" applyProtection="1">
      <alignment vertical="center" wrapText="1"/>
      <protection hidden="1"/>
    </xf>
    <xf numFmtId="165" fontId="20" fillId="0" borderId="0" xfId="0" applyNumberFormat="1" applyFont="1" applyFill="1" applyAlignment="1" applyProtection="1">
      <alignment horizontal="center" vertical="center" wrapText="1"/>
      <protection hidden="1"/>
    </xf>
    <xf numFmtId="0" fontId="20" fillId="0" borderId="0" xfId="0" applyFont="1" applyFill="1" applyAlignment="1" applyProtection="1">
      <alignment horizontal="center" vertical="center" wrapText="1"/>
      <protection hidden="1"/>
    </xf>
    <xf numFmtId="0" fontId="21" fillId="0" borderId="0" xfId="1" applyNumberFormat="1" applyFont="1" applyFill="1" applyAlignment="1" applyProtection="1">
      <alignment horizontal="center" vertical="center" wrapText="1"/>
      <protection hidden="1"/>
    </xf>
    <xf numFmtId="0" fontId="21" fillId="0" borderId="0" xfId="1" applyNumberFormat="1" applyFont="1" applyFill="1" applyAlignment="1" applyProtection="1">
      <alignment vertical="center" wrapText="1"/>
      <protection locked="0"/>
    </xf>
    <xf numFmtId="165" fontId="23" fillId="0" borderId="0" xfId="1" applyNumberFormat="1" applyFont="1" applyFill="1" applyAlignment="1" applyProtection="1">
      <alignment vertical="center" wrapText="1"/>
      <protection locked="0"/>
    </xf>
    <xf numFmtId="0" fontId="21" fillId="0" borderId="0" xfId="1" applyNumberFormat="1" applyFont="1" applyFill="1" applyAlignment="1" applyProtection="1">
      <alignment horizontal="center" vertical="center" wrapText="1"/>
      <protection locked="0"/>
    </xf>
    <xf numFmtId="165" fontId="22" fillId="0" borderId="0" xfId="1" applyNumberFormat="1" applyFont="1" applyFill="1" applyAlignment="1" applyProtection="1">
      <alignment vertical="center" wrapText="1"/>
      <protection hidden="1"/>
    </xf>
    <xf numFmtId="0" fontId="24" fillId="0" borderId="0" xfId="1" applyNumberFormat="1" applyFont="1" applyFill="1" applyAlignment="1" applyProtection="1">
      <alignment horizontal="center" vertical="center" wrapText="1"/>
      <protection hidden="1"/>
    </xf>
    <xf numFmtId="166" fontId="24" fillId="0" borderId="0" xfId="1" applyNumberFormat="1" applyFont="1" applyFill="1" applyAlignment="1" applyProtection="1">
      <alignment horizontal="center" vertical="center" wrapText="1"/>
      <protection locked="0" hidden="1"/>
    </xf>
    <xf numFmtId="0" fontId="24" fillId="0" borderId="0" xfId="1" applyNumberFormat="1" applyFont="1" applyFill="1" applyAlignment="1" applyProtection="1">
      <alignment horizontal="center" vertical="center" wrapText="1"/>
      <protection locked="0" hidden="1"/>
    </xf>
    <xf numFmtId="0" fontId="24" fillId="0" borderId="0" xfId="1" applyNumberFormat="1" applyFont="1" applyFill="1" applyAlignment="1" applyProtection="1">
      <alignment vertical="center" wrapText="1"/>
      <protection locked="0" hidden="1"/>
    </xf>
    <xf numFmtId="165" fontId="24" fillId="0" borderId="0" xfId="1" applyNumberFormat="1" applyFont="1" applyFill="1" applyAlignment="1" applyProtection="1">
      <alignment vertical="center" wrapText="1"/>
      <protection locked="0"/>
    </xf>
    <xf numFmtId="165" fontId="24" fillId="0" borderId="0" xfId="1" applyNumberFormat="1" applyFont="1" applyFill="1" applyAlignment="1" applyProtection="1">
      <alignment horizontal="center" vertical="center" wrapText="1"/>
      <protection hidden="1"/>
    </xf>
    <xf numFmtId="165" fontId="24" fillId="0" borderId="0" xfId="1" applyNumberFormat="1" applyFont="1" applyFill="1" applyAlignment="1" applyProtection="1">
      <alignment horizontal="center" vertical="center" wrapText="1"/>
      <protection locked="0" hidden="1"/>
    </xf>
    <xf numFmtId="165" fontId="24" fillId="0" borderId="0" xfId="1" applyNumberFormat="1" applyFont="1" applyFill="1" applyAlignment="1" applyProtection="1">
      <alignment vertical="center" wrapText="1"/>
      <protection locked="0" hidden="1"/>
    </xf>
    <xf numFmtId="165" fontId="24" fillId="0" borderId="0" xfId="1" applyNumberFormat="1" applyFont="1" applyFill="1" applyAlignment="1" applyProtection="1">
      <alignment vertical="center" wrapText="1"/>
      <protection hidden="1"/>
    </xf>
    <xf numFmtId="9" fontId="24" fillId="0" borderId="0" xfId="2" applyFont="1" applyFill="1" applyAlignment="1" applyProtection="1">
      <alignment horizontal="center" vertical="center" wrapText="1"/>
      <protection locked="0" hidden="1"/>
    </xf>
    <xf numFmtId="0" fontId="24" fillId="0" borderId="0" xfId="1" applyNumberFormat="1" applyFont="1" applyFill="1" applyAlignment="1" applyProtection="1">
      <alignment vertical="center" wrapText="1"/>
      <protection locked="0"/>
    </xf>
    <xf numFmtId="0" fontId="25" fillId="0" borderId="0" xfId="1" applyNumberFormat="1" applyFont="1" applyFill="1" applyAlignment="1" applyProtection="1">
      <alignment horizontal="center" vertical="center" wrapText="1"/>
      <protection hidden="1"/>
    </xf>
    <xf numFmtId="165" fontId="25" fillId="0" borderId="0" xfId="1" applyNumberFormat="1" applyFont="1" applyFill="1" applyAlignment="1" applyProtection="1">
      <alignment vertical="center" wrapText="1"/>
      <protection hidden="1"/>
    </xf>
    <xf numFmtId="165" fontId="19" fillId="0" borderId="0" xfId="0" applyNumberFormat="1" applyFont="1" applyFill="1" applyAlignment="1" applyProtection="1">
      <alignment vertical="center" wrapText="1"/>
      <protection locked="0"/>
    </xf>
    <xf numFmtId="0" fontId="27" fillId="0" borderId="0" xfId="0" applyNumberFormat="1" applyFont="1" applyFill="1" applyAlignment="1" applyProtection="1">
      <alignment horizontal="center" vertical="center" wrapText="1"/>
      <protection hidden="1"/>
    </xf>
    <xf numFmtId="165" fontId="28" fillId="0" borderId="0" xfId="0" applyNumberFormat="1" applyFont="1" applyFill="1" applyAlignment="1" applyProtection="1">
      <alignment horizontal="center" vertical="center" wrapText="1"/>
      <protection hidden="1"/>
    </xf>
    <xf numFmtId="0" fontId="2" fillId="0" borderId="0" xfId="1" applyNumberFormat="1" applyFont="1" applyFill="1" applyAlignment="1" applyProtection="1">
      <alignment horizontal="center" vertical="center" wrapText="1"/>
      <protection locked="0" hidden="1"/>
    </xf>
    <xf numFmtId="165" fontId="18" fillId="0" borderId="0" xfId="0" applyNumberFormat="1" applyFont="1" applyFill="1" applyAlignment="1" applyProtection="1">
      <alignment horizontal="center" vertical="center" wrapText="1"/>
      <protection hidden="1"/>
    </xf>
    <xf numFmtId="165" fontId="23" fillId="0" borderId="0" xfId="1" applyNumberFormat="1" applyFont="1" applyFill="1" applyAlignment="1" applyProtection="1">
      <alignment vertical="center" wrapText="1"/>
      <protection hidden="1"/>
    </xf>
    <xf numFmtId="165" fontId="21" fillId="0" borderId="0" xfId="1" applyNumberFormat="1" applyFont="1" applyFill="1" applyAlignment="1" applyProtection="1">
      <alignment vertical="center" wrapText="1"/>
      <protection hidden="1"/>
    </xf>
    <xf numFmtId="165" fontId="29" fillId="0" borderId="0" xfId="1" applyNumberFormat="1" applyFont="1" applyFill="1" applyAlignment="1" applyProtection="1">
      <alignment horizontal="center" vertical="center"/>
      <protection hidden="1"/>
    </xf>
    <xf numFmtId="0" fontId="2" fillId="4" borderId="0" xfId="1" applyNumberFormat="1" applyFont="1" applyFill="1" applyAlignment="1" applyProtection="1">
      <alignment horizontal="center" vertical="center" wrapText="1"/>
      <protection hidden="1"/>
    </xf>
    <xf numFmtId="0" fontId="27" fillId="0" borderId="0" xfId="0" applyNumberFormat="1" applyFont="1" applyFill="1" applyAlignment="1" applyProtection="1">
      <alignment horizontal="center" vertical="center" wrapText="1"/>
      <protection locked="0" hidden="1"/>
    </xf>
    <xf numFmtId="0" fontId="18" fillId="0" borderId="0" xfId="0" applyNumberFormat="1" applyFont="1" applyFill="1" applyAlignment="1" applyProtection="1">
      <alignment horizontal="center" vertical="center" wrapText="1"/>
      <protection locked="0" hidden="1"/>
    </xf>
    <xf numFmtId="165" fontId="19" fillId="0" borderId="0" xfId="0" applyNumberFormat="1" applyFont="1" applyFill="1" applyAlignment="1" applyProtection="1">
      <alignment vertical="center" wrapText="1"/>
      <protection locked="0" hidden="1"/>
    </xf>
    <xf numFmtId="0" fontId="2" fillId="5" borderId="0" xfId="1" applyNumberFormat="1" applyFont="1" applyFill="1" applyAlignment="1" applyProtection="1">
      <alignment horizontal="center" vertical="center" wrapText="1"/>
      <protection hidden="1"/>
    </xf>
    <xf numFmtId="0" fontId="2" fillId="5" borderId="0" xfId="1" applyNumberFormat="1" applyFont="1" applyFill="1" applyAlignment="1" applyProtection="1">
      <alignment horizontal="center" vertical="center" wrapText="1"/>
    </xf>
    <xf numFmtId="0" fontId="14" fillId="5" borderId="0" xfId="1" applyNumberFormat="1" applyFont="1" applyFill="1" applyAlignment="1" applyProtection="1">
      <alignment horizontal="center" vertical="center" wrapText="1"/>
      <protection hidden="1"/>
    </xf>
    <xf numFmtId="0" fontId="14" fillId="5" borderId="0" xfId="1" applyNumberFormat="1" applyFont="1" applyFill="1" applyAlignment="1" applyProtection="1">
      <alignment horizontal="center" vertical="center" wrapText="1"/>
      <protection locked="0"/>
    </xf>
    <xf numFmtId="0" fontId="31" fillId="0" borderId="0" xfId="0" applyNumberFormat="1" applyFont="1" applyFill="1" applyAlignment="1" applyProtection="1">
      <alignment horizontal="center" vertical="center" wrapText="1"/>
      <protection hidden="1"/>
    </xf>
    <xf numFmtId="165" fontId="30" fillId="0" borderId="0" xfId="1" applyNumberFormat="1" applyFont="1" applyFill="1" applyAlignment="1" applyProtection="1">
      <alignment horizontal="center" vertical="center" wrapText="1"/>
      <protection hidden="1"/>
    </xf>
  </cellXfs>
  <cellStyles count="3">
    <cellStyle name="Comma" xfId="1" builtinId="3"/>
    <cellStyle name="Normal" xfId="0" builtinId="0"/>
    <cellStyle name="Percent" xfId="2" builtinId="5"/>
  </cellStyles>
  <dxfs count="280">
    <dxf>
      <border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ill>
        <patternFill>
          <bgColor rgb="FFF5FAFF"/>
        </patternFill>
      </fill>
    </dxf>
    <dxf>
      <border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ill>
        <patternFill>
          <bgColor rgb="FFF5FAFF"/>
        </patternFill>
      </fill>
    </dxf>
    <dxf>
      <border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ill>
        <patternFill>
          <bgColor rgb="FFF5FAFF"/>
        </patternFill>
      </fill>
    </dxf>
    <dxf>
      <fill>
        <patternFill>
          <bgColor theme="0"/>
        </patternFill>
      </fill>
      <border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ill>
        <patternFill>
          <bgColor rgb="FFF5FAFF"/>
        </patternFill>
      </fill>
    </dxf>
    <dxf>
      <font>
        <b/>
        <i val="0"/>
        <color theme="9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 tint="-0.1499984740745262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1" indent="0" relativeIndent="255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 tint="0.249977111117893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1" indent="0" relativeIndent="255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 tint="-0.1499984740745262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1" indent="0" relativeIndent="255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 tint="0.249977111117893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1" indent="0" relativeIndent="255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 tint="-4.9989318521683403E-2"/>
        <name val="Arial"/>
        <scheme val="none"/>
      </font>
      <numFmt numFmtId="165" formatCode="_-* #,##0\ _₫_-;\-* #,##0\ _₫_-;_-* &quot;-&quot;??\ _₫_-;_-@_-"/>
      <fill>
        <patternFill patternType="none">
          <fgColor indexed="64"/>
          <bgColor indexed="65"/>
        </patternFill>
      </fill>
      <alignment horizontal="general" vertical="center" textRotation="0" wrapText="1" indent="0" relativeIndent="255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8"/>
        <name val="Arial"/>
        <scheme val="none"/>
      </font>
      <numFmt numFmtId="165" formatCode="_-* #,##0\ _₫_-;\-* #,##0\ _₫_-;_-* &quot;-&quot;??\ _₫_-;_-@_-"/>
      <fill>
        <patternFill patternType="none">
          <fgColor indexed="64"/>
          <bgColor indexed="65"/>
        </patternFill>
      </fill>
      <alignment horizontal="general" vertical="center" textRotation="0" wrapText="1" indent="0" relativeIndent="255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 tint="-0.1499984740745262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1" indent="0" relativeIndent="255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8"/>
        <name val="Arial"/>
        <scheme val="none"/>
      </font>
      <numFmt numFmtId="165" formatCode="_-* #,##0\ _₫_-;\-* #,##0\ _₫_-;_-* &quot;-&quot;??\ _₫_-;_-@_-"/>
      <fill>
        <patternFill patternType="none">
          <fgColor indexed="64"/>
          <bgColor indexed="65"/>
        </patternFill>
      </fill>
      <alignment horizontal="general" vertical="center" textRotation="0" wrapText="1" indent="0" relativeIndent="255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 tint="-4.9989318521683403E-2"/>
        <name val="Arial"/>
        <scheme val="none"/>
      </font>
      <numFmt numFmtId="165" formatCode="_-* #,##0\ _₫_-;\-* #,##0\ _₫_-;_-* &quot;-&quot;??\ _₫_-;_-@_-"/>
      <fill>
        <patternFill patternType="none">
          <fgColor indexed="64"/>
          <bgColor indexed="65"/>
        </patternFill>
      </fill>
      <alignment horizontal="general" vertical="center" textRotation="0" wrapText="1" indent="0" relativeIndent="255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8"/>
        <name val="Arial"/>
        <scheme val="none"/>
      </font>
      <numFmt numFmtId="165" formatCode="_-* #,##0\ _₫_-;\-* #,##0\ _₫_-;_-* &quot;-&quot;??\ _₫_-;_-@_-"/>
      <fill>
        <patternFill patternType="none">
          <fgColor indexed="64"/>
          <bgColor indexed="65"/>
        </patternFill>
      </fill>
      <alignment horizontal="general" vertical="center" textRotation="0" wrapText="1" indent="0" relativeIndent="255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 tint="-4.9989318521683403E-2"/>
        <name val="Arial"/>
        <scheme val="none"/>
      </font>
      <numFmt numFmtId="165" formatCode="_-* #,##0\ _₫_-;\-* #,##0\ _₫_-;_-* &quot;-&quot;??\ _₫_-;_-@_-"/>
      <fill>
        <patternFill patternType="none">
          <fgColor indexed="64"/>
          <bgColor indexed="65"/>
        </patternFill>
      </fill>
      <alignment horizontal="general" vertical="center" textRotation="0" wrapText="1" indent="0" relativeIndent="255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8"/>
        <name val="Arial"/>
        <scheme val="none"/>
      </font>
      <numFmt numFmtId="165" formatCode="_-* #,##0\ _₫_-;\-* #,##0\ _₫_-;_-* &quot;-&quot;??\ _₫_-;_-@_-"/>
      <fill>
        <patternFill patternType="none">
          <fgColor indexed="64"/>
          <bgColor indexed="65"/>
        </patternFill>
      </fill>
      <alignment horizontal="general" vertical="center" textRotation="0" wrapText="1" indent="0" relativeIndent="255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 tint="-0.1499984740745262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1" indent="0" relativeIndent="255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 tint="0.249977111117893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1" indent="0" relativeIndent="255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 tint="-0.1499984740745262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1" indent="0" relativeIndent="255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 tint="0.249977111117893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1" indent="0" relativeIndent="255" justifyLastLine="0" shrinkToFit="0" readingOrder="0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 tint="-4.9989318521683403E-2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1" indent="0" relativeIndent="255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 tint="0.249977111117893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1" indent="0" relativeIndent="255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 tint="-0.1499984740745262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1" indent="0" relativeIndent="255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 tint="0.249977111117893"/>
        <name val="Arial"/>
        <scheme val="none"/>
      </font>
      <numFmt numFmtId="166" formatCode="[$-1010000]d/m/yyyy;@"/>
      <fill>
        <patternFill patternType="none">
          <fgColor indexed="64"/>
          <bgColor indexed="65"/>
        </patternFill>
      </fill>
      <alignment horizontal="center" vertical="center" textRotation="0" wrapText="1" indent="0" relativeIndent="255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 tint="-0.1499984740745262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1" indent="0" relativeIndent="255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0"/>
        <color rgb="FFF2F2F2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404040"/>
        <name val="Arial"/>
        <scheme val="none"/>
      </font>
      <fill>
        <patternFill patternType="none">
          <fgColor rgb="FF000000"/>
          <bgColor rgb="FFFFFFFF"/>
        </patternFill>
      </fill>
      <alignment horizontal="general" vertical="center" textRotation="0" wrapText="1" indent="0" relativeIndent="255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 tint="-4.9989318521683403E-2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1" indent="0" relativeIndent="255" justifyLastLine="0" shrinkToFit="0" readingOrder="0"/>
      <protection locked="0" hidden="0"/>
    </dxf>
    <dxf>
      <fill>
        <gradientFill degree="90">
          <stop position="0">
            <color theme="0"/>
          </stop>
          <stop position="0.5">
            <color theme="5" tint="0.80001220740379042"/>
          </stop>
          <stop position="1">
            <color theme="0"/>
          </stop>
        </gradient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2F2F2"/>
        <name val="Arial"/>
        <scheme val="none"/>
      </font>
      <numFmt numFmtId="165" formatCode="_-* #,##0\ _₫_-;\-* #,##0\ _₫_-;_-* &quot;-&quot;??\ _₫_-;_-@_-"/>
      <fill>
        <patternFill patternType="none">
          <fgColor indexed="64"/>
          <bgColor indexed="65"/>
        </patternFill>
      </fill>
      <alignment horizontal="center" vertical="center" textRotation="0" wrapText="1" indent="0" relativeIndent="255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404040"/>
        <name val="Arial"/>
        <scheme val="none"/>
      </font>
      <numFmt numFmtId="165" formatCode="_-* #,##0\ _₫_-;\-* #,##0\ _₫_-;_-* &quot;-&quot;??\ _₫_-;_-@_-"/>
      <fill>
        <patternFill patternType="none">
          <fgColor rgb="FF000000"/>
          <bgColor rgb="FFFFFFFF"/>
        </patternFill>
      </fill>
      <alignment horizontal="general" vertical="center" textRotation="0" wrapText="1" indent="0" relativeIndent="255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 tint="-0.1499984740745262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1" indent="0" relativeIndent="255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404040"/>
        <name val="Arial"/>
        <scheme val="none"/>
      </font>
      <numFmt numFmtId="0" formatCode="General"/>
      <fill>
        <patternFill patternType="none">
          <fgColor rgb="FF000000"/>
          <bgColor rgb="FFFFFFFF"/>
        </patternFill>
      </fill>
      <alignment horizontal="center" vertical="center" textRotation="0" wrapText="1" indent="0" relativeIndent="255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 tint="-0.1499984740745262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1" indent="0" relativeIndent="255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 tint="0.249977111117893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1" indent="0" relativeIndent="255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 tint="-0.1499984740745262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1" indent="0" relativeIndent="255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 tint="0.249977111117893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1" indent="0" relativeIndent="255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 tint="-0.1499984740745262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1" indent="0" relativeIndent="255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 tint="0.249977111117893"/>
        <name val="Arial"/>
        <scheme val="none"/>
      </font>
      <numFmt numFmtId="165" formatCode="_-* #,##0\ _₫_-;\-* #,##0\ _₫_-;_-* &quot;-&quot;??\ _₫_-;_-@_-"/>
      <fill>
        <patternFill patternType="none">
          <fgColor indexed="64"/>
          <bgColor indexed="65"/>
        </patternFill>
      </fill>
      <alignment horizontal="general" vertical="center" textRotation="0" wrapText="1" indent="0" relativeIndent="255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 tint="-0.1499984740745262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1" indent="0" relativeIndent="255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 tint="0.249977111117893"/>
        <name val="Arial"/>
        <scheme val="none"/>
      </font>
      <numFmt numFmtId="165" formatCode="_-* #,##0\ _₫_-;\-* #,##0\ _₫_-;_-* &quot;-&quot;??\ _₫_-;_-@_-"/>
      <fill>
        <patternFill patternType="none">
          <fgColor indexed="64"/>
          <bgColor indexed="65"/>
        </patternFill>
      </fill>
      <alignment horizontal="center" vertical="center" textRotation="0" wrapText="1" indent="0" relativeIndent="255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 tint="-4.9989318521683403E-2"/>
        <name val="Arial"/>
        <scheme val="none"/>
      </font>
      <numFmt numFmtId="165" formatCode="_-* #,##0\ _₫_-;\-* #,##0\ _₫_-;_-* &quot;-&quot;??\ _₫_-;_-@_-"/>
      <fill>
        <patternFill patternType="none">
          <fgColor indexed="64"/>
          <bgColor indexed="65"/>
        </patternFill>
      </fill>
      <alignment horizontal="general" vertical="center" textRotation="0" wrapText="1" indent="0" relativeIndent="255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 tint="0.249977111117893"/>
        <name val="Arial"/>
        <scheme val="none"/>
      </font>
      <numFmt numFmtId="165" formatCode="_-* #,##0\ _₫_-;\-* #,##0\ _₫_-;_-* &quot;-&quot;??\ _₫_-;_-@_-"/>
      <fill>
        <patternFill patternType="none">
          <fgColor indexed="64"/>
          <bgColor indexed="65"/>
        </patternFill>
      </fill>
      <alignment horizontal="general" vertical="center" textRotation="0" wrapText="1" indent="0" relativeIndent="255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 tint="-4.9989318521683403E-2"/>
        <name val="Arial"/>
        <scheme val="none"/>
      </font>
      <numFmt numFmtId="165" formatCode="_-* #,##0\ _₫_-;\-* #,##0\ _₫_-;_-* &quot;-&quot;??\ _₫_-;_-@_-"/>
      <fill>
        <patternFill patternType="none">
          <fgColor indexed="64"/>
          <bgColor indexed="65"/>
        </patternFill>
      </fill>
      <alignment horizontal="general" vertical="center" textRotation="0" wrapText="1" indent="0" relativeIndent="255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 tint="0.249977111117893"/>
        <name val="Arial"/>
        <scheme val="none"/>
      </font>
      <numFmt numFmtId="165" formatCode="_-* #,##0\ _₫_-;\-* #,##0\ _₫_-;_-* &quot;-&quot;??\ _₫_-;_-@_-"/>
      <fill>
        <patternFill patternType="none">
          <fgColor indexed="64"/>
          <bgColor indexed="65"/>
        </patternFill>
      </fill>
      <alignment horizontal="general" vertical="center" textRotation="0" wrapText="1" indent="0" relativeIndent="255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 tint="-4.9989318521683403E-2"/>
        <name val="Arial"/>
        <scheme val="none"/>
      </font>
      <numFmt numFmtId="165" formatCode="_-* #,##0\ _₫_-;\-* #,##0\ _₫_-;_-* &quot;-&quot;??\ _₫_-;_-@_-"/>
      <fill>
        <patternFill patternType="none">
          <fgColor indexed="64"/>
          <bgColor indexed="65"/>
        </patternFill>
      </fill>
      <alignment horizontal="general" vertical="center" textRotation="0" wrapText="1" indent="0" relativeIndent="255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 tint="0.249977111117893"/>
        <name val="Arial"/>
        <scheme val="none"/>
      </font>
      <numFmt numFmtId="165" formatCode="_-* #,##0\ _₫_-;\-* #,##0\ _₫_-;_-* &quot;-&quot;??\ _₫_-;_-@_-"/>
      <fill>
        <patternFill patternType="none">
          <fgColor indexed="64"/>
          <bgColor indexed="65"/>
        </patternFill>
      </fill>
      <alignment horizontal="general" vertical="center" textRotation="0" wrapText="1" indent="0" relativeIndent="255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 tint="-0.1499984740745262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1" indent="0" relativeIndent="255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 tint="0.249977111117893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relativeIndent="255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 tint="-4.9989318521683403E-2"/>
        <name val="Arial"/>
        <scheme val="none"/>
      </font>
      <numFmt numFmtId="165" formatCode="_-* #,##0\ _₫_-;\-* #,##0\ _₫_-;_-* &quot;-&quot;??\ _₫_-;_-@_-"/>
      <fill>
        <patternFill patternType="none">
          <fgColor indexed="64"/>
          <bgColor indexed="65"/>
        </patternFill>
      </fill>
      <alignment horizontal="general" vertical="center" textRotation="0" wrapText="1" indent="0" relativeIndent="255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 tint="0.249977111117893"/>
        <name val="Arial"/>
        <scheme val="none"/>
      </font>
      <numFmt numFmtId="165" formatCode="_-* #,##0\ _₫_-;\-* #,##0\ _₫_-;_-* &quot;-&quot;??\ _₫_-;_-@_-"/>
      <fill>
        <patternFill patternType="none">
          <fgColor indexed="64"/>
          <bgColor indexed="65"/>
        </patternFill>
      </fill>
      <alignment horizontal="general" vertical="center" textRotation="0" wrapText="1" indent="0" relativeIndent="255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 tint="-4.9989318521683403E-2"/>
        <name val="Arial"/>
        <scheme val="none"/>
      </font>
      <numFmt numFmtId="165" formatCode="_-* #,##0\ _₫_-;\-* #,##0\ _₫_-;_-* &quot;-&quot;??\ _₫_-;_-@_-"/>
      <fill>
        <patternFill patternType="none">
          <fgColor indexed="64"/>
          <bgColor indexed="65"/>
        </patternFill>
      </fill>
      <alignment horizontal="general" vertical="center" textRotation="0" wrapText="1" indent="0" relativeIndent="255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 tint="0.249977111117893"/>
        <name val="Arial"/>
        <scheme val="none"/>
      </font>
      <numFmt numFmtId="165" formatCode="_-* #,##0\ _₫_-;\-* #,##0\ _₫_-;_-* &quot;-&quot;??\ _₫_-;_-@_-"/>
      <fill>
        <patternFill patternType="none">
          <fgColor indexed="64"/>
          <bgColor indexed="65"/>
        </patternFill>
      </fill>
      <alignment horizontal="general" vertical="center" textRotation="0" wrapText="1" indent="0" relativeIndent="255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 tint="-0.1499984740745262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1" indent="0" relativeIndent="255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 tint="0.249977111117893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relativeIndent="255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 tint="-4.9989318521683403E-2"/>
        <name val="Arial"/>
        <scheme val="none"/>
      </font>
      <numFmt numFmtId="165" formatCode="_-* #,##0\ _₫_-;\-* #,##0\ _₫_-;_-* &quot;-&quot;??\ _₫_-;_-@_-"/>
      <fill>
        <patternFill patternType="none">
          <fgColor indexed="64"/>
          <bgColor indexed="65"/>
        </patternFill>
      </fill>
      <alignment horizontal="general" vertical="center" textRotation="0" wrapText="1" indent="0" relativeIndent="255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 tint="0.249977111117893"/>
        <name val="Arial"/>
        <scheme val="none"/>
      </font>
      <numFmt numFmtId="165" formatCode="_-* #,##0\ _₫_-;\-* #,##0\ _₫_-;_-* &quot;-&quot;??\ _₫_-;_-@_-"/>
      <fill>
        <patternFill patternType="none">
          <fgColor indexed="64"/>
          <bgColor indexed="65"/>
        </patternFill>
      </fill>
      <alignment horizontal="general" vertical="center" textRotation="0" wrapText="1" indent="0" relativeIndent="255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 tint="-4.9989318521683403E-2"/>
        <name val="Arial"/>
        <scheme val="none"/>
      </font>
      <numFmt numFmtId="165" formatCode="_-* #,##0\ _₫_-;\-* #,##0\ _₫_-;_-* &quot;-&quot;??\ _₫_-;_-@_-"/>
      <fill>
        <patternFill patternType="none">
          <fgColor indexed="64"/>
          <bgColor indexed="65"/>
        </patternFill>
      </fill>
      <alignment horizontal="general" vertical="center" textRotation="0" wrapText="1" indent="0" relativeIndent="255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 tint="0.249977111117893"/>
        <name val="Arial"/>
        <scheme val="none"/>
      </font>
      <numFmt numFmtId="165" formatCode="_-* #,##0\ _₫_-;\-* #,##0\ _₫_-;_-* &quot;-&quot;??\ _₫_-;_-@_-"/>
      <fill>
        <patternFill patternType="none">
          <fgColor indexed="64"/>
          <bgColor indexed="65"/>
        </patternFill>
      </fill>
      <alignment horizontal="general" vertical="center" textRotation="0" wrapText="1" indent="0" relativeIndent="255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 tint="-4.9989318521683403E-2"/>
        <name val="Arial"/>
        <scheme val="none"/>
      </font>
      <numFmt numFmtId="165" formatCode="_-* #,##0\ _₫_-;\-* #,##0\ _₫_-;_-* &quot;-&quot;??\ _₫_-;_-@_-"/>
      <fill>
        <patternFill patternType="none">
          <fgColor indexed="64"/>
          <bgColor indexed="65"/>
        </patternFill>
      </fill>
      <alignment horizontal="general" vertical="center" textRotation="0" wrapText="1" indent="0" relativeIndent="255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 tint="0.249977111117893"/>
        <name val="Arial"/>
        <scheme val="none"/>
      </font>
      <numFmt numFmtId="165" formatCode="_-* #,##0\ _₫_-;\-* #,##0\ _₫_-;_-* &quot;-&quot;??\ _₫_-;_-@_-"/>
      <fill>
        <patternFill patternType="none">
          <fgColor indexed="64"/>
          <bgColor indexed="65"/>
        </patternFill>
      </fill>
      <alignment horizontal="general" vertical="center" textRotation="0" wrapText="1" indent="0" relativeIndent="255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 tint="-4.9989318521683403E-2"/>
        <name val="Arial"/>
        <scheme val="none"/>
      </font>
      <numFmt numFmtId="165" formatCode="_-* #,##0\ _₫_-;\-* #,##0\ _₫_-;_-* &quot;-&quot;??\ _₫_-;_-@_-"/>
      <fill>
        <patternFill patternType="none">
          <fgColor indexed="64"/>
          <bgColor indexed="65"/>
        </patternFill>
      </fill>
      <alignment horizontal="general" vertical="center" textRotation="0" wrapText="1" indent="0" relativeIndent="255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 tint="0.249977111117893"/>
        <name val="Arial"/>
        <scheme val="none"/>
      </font>
      <numFmt numFmtId="165" formatCode="_-* #,##0\ _₫_-;\-* #,##0\ _₫_-;_-* &quot;-&quot;??\ _₫_-;_-@_-"/>
      <fill>
        <patternFill patternType="none">
          <fgColor indexed="64"/>
          <bgColor indexed="65"/>
        </patternFill>
      </fill>
      <alignment horizontal="general" vertical="center" textRotation="0" wrapText="1" indent="0" relativeIndent="255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 tint="-4.9989318521683403E-2"/>
        <name val="Arial"/>
        <scheme val="none"/>
      </font>
      <numFmt numFmtId="165" formatCode="_-* #,##0\ _₫_-;\-* #,##0\ _₫_-;_-* &quot;-&quot;??\ _₫_-;_-@_-"/>
      <fill>
        <patternFill patternType="none">
          <fgColor indexed="64"/>
          <bgColor indexed="65"/>
        </patternFill>
      </fill>
      <alignment horizontal="general" vertical="center" textRotation="0" wrapText="1" indent="0" relativeIndent="255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 tint="0.249977111117893"/>
        <name val="Arial"/>
        <scheme val="none"/>
      </font>
      <numFmt numFmtId="165" formatCode="_-* #,##0\ _₫_-;\-* #,##0\ _₫_-;_-* &quot;-&quot;??\ _₫_-;_-@_-"/>
      <fill>
        <patternFill patternType="none">
          <fgColor indexed="64"/>
          <bgColor indexed="65"/>
        </patternFill>
      </fill>
      <alignment horizontal="general" vertical="center" textRotation="0" wrapText="1" indent="0" relativeIndent="255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 tint="-0.1499984740745262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1" indent="0" relativeIndent="255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 tint="0.249977111117893"/>
        <name val="Arial"/>
        <scheme val="none"/>
      </font>
      <numFmt numFmtId="165" formatCode="_-* #,##0\ _₫_-;\-* #,##0\ _₫_-;_-* &quot;-&quot;??\ _₫_-;_-@_-"/>
      <fill>
        <patternFill patternType="none">
          <fgColor indexed="64"/>
          <bgColor indexed="65"/>
        </patternFill>
      </fill>
      <alignment horizontal="general" vertical="center" textRotation="0" wrapText="1" indent="0" relativeIndent="255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 tint="-0.1499984740745262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1" indent="0" relativeIndent="255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 tint="0.249977111117893"/>
        <name val="Arial"/>
        <scheme val="none"/>
      </font>
      <numFmt numFmtId="165" formatCode="_-* #,##0\ _₫_-;\-* #,##0\ _₫_-;_-* &quot;-&quot;??\ _₫_-;_-@_-"/>
      <fill>
        <patternFill patternType="none">
          <fgColor indexed="64"/>
          <bgColor indexed="65"/>
        </patternFill>
      </fill>
      <alignment horizontal="center" vertical="center" textRotation="0" wrapText="1" indent="0" relativeIndent="255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 tint="-0.1499984740745262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1" indent="0" relativeIndent="255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 tint="0.249977111117893"/>
        <name val="Arial"/>
        <scheme val="none"/>
      </font>
      <numFmt numFmtId="165" formatCode="_-* #,##0\ _₫_-;\-* #,##0\ _₫_-;_-* &quot;-&quot;??\ _₫_-;_-@_-"/>
      <fill>
        <patternFill patternType="none">
          <fgColor indexed="64"/>
          <bgColor indexed="65"/>
        </patternFill>
      </fill>
      <alignment horizontal="center" vertical="center" textRotation="0" wrapText="1" indent="0" relativeIndent="255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 tint="-0.1499984740745262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1" indent="0" relativeIndent="255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 tint="0.249977111117893"/>
        <name val="Arial"/>
        <scheme val="none"/>
      </font>
      <numFmt numFmtId="165" formatCode="_-* #,##0\ _₫_-;\-* #,##0\ _₫_-;_-* &quot;-&quot;??\ _₫_-;_-@_-"/>
      <fill>
        <patternFill patternType="none">
          <fgColor indexed="64"/>
          <bgColor indexed="65"/>
        </patternFill>
      </fill>
      <alignment horizontal="general" vertical="center" textRotation="0" wrapText="1" indent="0" relativeIndent="255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 tint="-0.1499984740745262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1" indent="0" relativeIndent="255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 tint="0.249977111117893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1" indent="0" relativeIndent="255" justifyLastLine="0" shrinkToFit="0" readingOrder="0"/>
      <protection locked="0" hidden="1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 tint="-4.9989318521683403E-2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1" indent="0" relativeIndent="255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 tint="0.249977111117893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1" indent="0" relativeIndent="255" justifyLastLine="0" shrinkToFit="0" readingOrder="0"/>
      <protection locked="0" hidden="1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 tint="-4.9989318521683403E-2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1" indent="0" relativeIndent="255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 tint="0.249977111117893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1" indent="0" relativeIndent="255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 tint="-0.1499984740745262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1" indent="0" relativeIndent="255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 tint="0.249977111117893"/>
        <name val="Arial"/>
        <scheme val="none"/>
      </font>
      <numFmt numFmtId="166" formatCode="[$-1010000]d/m/yyyy;@"/>
      <fill>
        <patternFill patternType="none">
          <fgColor indexed="64"/>
          <bgColor indexed="65"/>
        </patternFill>
      </fill>
      <alignment horizontal="center" vertical="center" textRotation="0" wrapText="1" indent="0" relativeIndent="255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 tint="-0.1499984740745262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1" indent="0" relativeIndent="255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 tint="0.249977111117893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1" indent="0" relativeIndent="255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 tint="-0.1499984740745262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1" indent="0" relativeIndent="255" justifyLastLine="0" shrinkToFit="0" readingOrder="0"/>
      <protection locked="1" hidden="1"/>
    </dxf>
    <dxf>
      <font>
        <strike val="0"/>
        <outline val="0"/>
        <shadow val="0"/>
        <u val="none"/>
        <vertAlign val="baseline"/>
        <sz val="10"/>
        <color theme="1" tint="0.34998626667073579"/>
        <name val="Arial"/>
        <scheme val="none"/>
      </font>
      <numFmt numFmtId="165" formatCode="_-* #,##0\ _₫_-;\-* #,##0\ _₫_-;_-* &quot;-&quot;??\ _₫_-;_-@_-"/>
      <alignment horizontal="center" vertical="center" textRotation="0" wrapText="0" indent="0" relativeIndent="255" justifyLastLine="0" shrinkToFit="0" readingOrder="0"/>
      <protection locked="1" hidden="1"/>
    </dxf>
    <dxf>
      <font>
        <strike val="0"/>
        <outline val="0"/>
        <shadow val="0"/>
        <u val="none"/>
        <vertAlign val="baseline"/>
        <sz val="10"/>
        <color rgb="FFF2F2F2"/>
        <name val="Arial"/>
        <scheme val="none"/>
      </font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404040"/>
        <name val="Arial"/>
        <scheme val="none"/>
      </font>
      <fill>
        <patternFill patternType="none">
          <fgColor rgb="FF000000"/>
          <bgColor rgb="FFFFFFFF"/>
        </patternFill>
      </fill>
      <alignment horizontal="general" vertical="center" textRotation="0" wrapText="1" indent="0" relativeIndent="255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 tint="-4.9989318521683403E-2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1" indent="0" relativeIndent="255" justifyLastLine="0" shrinkToFit="0" readingOrder="0"/>
      <protection locked="1" hidden="1"/>
    </dxf>
    <dxf>
      <fill>
        <gradientFill degree="90">
          <stop position="0">
            <color theme="0"/>
          </stop>
          <stop position="0.5">
            <color theme="5" tint="0.80001220740379042"/>
          </stop>
          <stop position="1">
            <color theme="0"/>
          </stop>
        </gradient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 tint="-0.1499984740745262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1" indent="0" relativeIndent="255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 tint="0.249977111117893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1" indent="0" relativeIndent="255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 tint="-0.1499984740745262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1" indent="0" relativeIndent="255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 tint="0.249977111117893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1" indent="0" relativeIndent="255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 tint="-0.1499984740745262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1" indent="0" relativeIndent="255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 tint="0.249977111117893"/>
        <name val="Arial"/>
        <scheme val="none"/>
      </font>
      <numFmt numFmtId="165" formatCode="_-* #,##0\ _₫_-;\-* #,##0\ _₫_-;_-* &quot;-&quot;??\ _₫_-;_-@_-"/>
      <fill>
        <patternFill patternType="none">
          <fgColor indexed="64"/>
          <bgColor indexed="65"/>
        </patternFill>
      </fill>
      <alignment horizontal="general" vertical="center" textRotation="0" wrapText="1" indent="0" relativeIndent="255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 tint="-0.1499984740745262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1" indent="0" relativeIndent="255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 tint="0.249977111117893"/>
        <name val="Arial"/>
        <scheme val="none"/>
      </font>
      <numFmt numFmtId="165" formatCode="_-* #,##0\ _₫_-;\-* #,##0\ _₫_-;_-* &quot;-&quot;??\ _₫_-;_-@_-"/>
      <fill>
        <patternFill patternType="none">
          <fgColor indexed="64"/>
          <bgColor indexed="65"/>
        </patternFill>
      </fill>
      <alignment horizontal="center" vertical="center" textRotation="0" wrapText="1" indent="0" relativeIndent="255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 tint="-4.9989318521683403E-2"/>
        <name val="Arial"/>
        <scheme val="none"/>
      </font>
      <numFmt numFmtId="165" formatCode="_-* #,##0\ _₫_-;\-* #,##0\ _₫_-;_-* &quot;-&quot;??\ _₫_-;_-@_-"/>
      <fill>
        <patternFill patternType="none">
          <fgColor indexed="64"/>
          <bgColor indexed="65"/>
        </patternFill>
      </fill>
      <alignment horizontal="general" vertical="center" textRotation="0" wrapText="1" indent="0" relativeIndent="255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 tint="0.249977111117893"/>
        <name val="Arial"/>
        <scheme val="none"/>
      </font>
      <numFmt numFmtId="165" formatCode="_-* #,##0\ _₫_-;\-* #,##0\ _₫_-;_-* &quot;-&quot;??\ _₫_-;_-@_-"/>
      <fill>
        <patternFill patternType="none">
          <fgColor indexed="64"/>
          <bgColor indexed="65"/>
        </patternFill>
      </fill>
      <alignment horizontal="general" vertical="center" textRotation="0" wrapText="1" indent="0" relativeIndent="255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 tint="-4.9989318521683403E-2"/>
        <name val="Arial"/>
        <scheme val="none"/>
      </font>
      <numFmt numFmtId="165" formatCode="_-* #,##0\ _₫_-;\-* #,##0\ _₫_-;_-* &quot;-&quot;??\ _₫_-;_-@_-"/>
      <fill>
        <patternFill patternType="none">
          <fgColor indexed="64"/>
          <bgColor indexed="65"/>
        </patternFill>
      </fill>
      <alignment horizontal="general" vertical="center" textRotation="0" wrapText="1" indent="0" relativeIndent="255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 tint="0.249977111117893"/>
        <name val="Arial"/>
        <scheme val="none"/>
      </font>
      <numFmt numFmtId="165" formatCode="_-* #,##0\ _₫_-;\-* #,##0\ _₫_-;_-* &quot;-&quot;??\ _₫_-;_-@_-"/>
      <fill>
        <patternFill patternType="none">
          <fgColor indexed="64"/>
          <bgColor indexed="65"/>
        </patternFill>
      </fill>
      <alignment horizontal="general" vertical="center" textRotation="0" wrapText="1" indent="0" relativeIndent="255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 tint="-4.9989318521683403E-2"/>
        <name val="Arial"/>
        <scheme val="none"/>
      </font>
      <numFmt numFmtId="165" formatCode="_-* #,##0\ _₫_-;\-* #,##0\ _₫_-;_-* &quot;-&quot;??\ _₫_-;_-@_-"/>
      <fill>
        <patternFill patternType="none">
          <fgColor indexed="64"/>
          <bgColor indexed="65"/>
        </patternFill>
      </fill>
      <alignment horizontal="general" vertical="center" textRotation="0" wrapText="1" indent="0" relativeIndent="255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 tint="0.249977111117893"/>
        <name val="Arial"/>
        <scheme val="none"/>
      </font>
      <numFmt numFmtId="165" formatCode="_-* #,##0\ _₫_-;\-* #,##0\ _₫_-;_-* &quot;-&quot;??\ _₫_-;_-@_-"/>
      <fill>
        <patternFill patternType="none">
          <fgColor indexed="64"/>
          <bgColor indexed="65"/>
        </patternFill>
      </fill>
      <alignment horizontal="general" vertical="center" textRotation="0" wrapText="1" indent="0" relativeIndent="255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 tint="-0.1499984740745262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1" indent="0" relativeIndent="255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 tint="0.249977111117893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relativeIndent="255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 tint="-4.9989318521683403E-2"/>
        <name val="Arial"/>
        <scheme val="none"/>
      </font>
      <numFmt numFmtId="165" formatCode="_-* #,##0\ _₫_-;\-* #,##0\ _₫_-;_-* &quot;-&quot;??\ _₫_-;_-@_-"/>
      <fill>
        <patternFill patternType="none">
          <fgColor indexed="64"/>
          <bgColor indexed="65"/>
        </patternFill>
      </fill>
      <alignment horizontal="general" vertical="center" textRotation="0" wrapText="1" indent="0" relativeIndent="255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 tint="0.249977111117893"/>
        <name val="Arial"/>
        <scheme val="none"/>
      </font>
      <numFmt numFmtId="165" formatCode="_-* #,##0\ _₫_-;\-* #,##0\ _₫_-;_-* &quot;-&quot;??\ _₫_-;_-@_-"/>
      <fill>
        <patternFill patternType="none">
          <fgColor indexed="64"/>
          <bgColor indexed="65"/>
        </patternFill>
      </fill>
      <alignment horizontal="general" vertical="center" textRotation="0" wrapText="1" indent="0" relativeIndent="255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 tint="-4.9989318521683403E-2"/>
        <name val="Arial"/>
        <scheme val="none"/>
      </font>
      <numFmt numFmtId="165" formatCode="_-* #,##0\ _₫_-;\-* #,##0\ _₫_-;_-* &quot;-&quot;??\ _₫_-;_-@_-"/>
      <fill>
        <patternFill patternType="none">
          <fgColor indexed="64"/>
          <bgColor indexed="65"/>
        </patternFill>
      </fill>
      <alignment horizontal="general" vertical="center" textRotation="0" wrapText="1" indent="0" relativeIndent="255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 tint="0.249977111117893"/>
        <name val="Arial"/>
        <scheme val="none"/>
      </font>
      <numFmt numFmtId="165" formatCode="_-* #,##0\ _₫_-;\-* #,##0\ _₫_-;_-* &quot;-&quot;??\ _₫_-;_-@_-"/>
      <fill>
        <patternFill patternType="none">
          <fgColor indexed="64"/>
          <bgColor indexed="65"/>
        </patternFill>
      </fill>
      <alignment horizontal="general" vertical="center" textRotation="0" wrapText="1" indent="0" relativeIndent="255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 tint="-0.1499984740745262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1" indent="0" relativeIndent="255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 tint="0.249977111117893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relativeIndent="255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 tint="-4.9989318521683403E-2"/>
        <name val="Arial"/>
        <scheme val="none"/>
      </font>
      <numFmt numFmtId="165" formatCode="_-* #,##0\ _₫_-;\-* #,##0\ _₫_-;_-* &quot;-&quot;??\ _₫_-;_-@_-"/>
      <fill>
        <patternFill patternType="none">
          <fgColor indexed="64"/>
          <bgColor indexed="65"/>
        </patternFill>
      </fill>
      <alignment horizontal="general" vertical="center" textRotation="0" wrapText="1" indent="0" relativeIndent="255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 tint="0.249977111117893"/>
        <name val="Arial"/>
        <scheme val="none"/>
      </font>
      <numFmt numFmtId="165" formatCode="_-* #,##0\ _₫_-;\-* #,##0\ _₫_-;_-* &quot;-&quot;??\ _₫_-;_-@_-"/>
      <fill>
        <patternFill patternType="none">
          <fgColor indexed="64"/>
          <bgColor indexed="65"/>
        </patternFill>
      </fill>
      <alignment horizontal="general" vertical="center" textRotation="0" wrapText="1" indent="0" relativeIndent="255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 tint="-4.9989318521683403E-2"/>
        <name val="Arial"/>
        <scheme val="none"/>
      </font>
      <numFmt numFmtId="165" formatCode="_-* #,##0\ _₫_-;\-* #,##0\ _₫_-;_-* &quot;-&quot;??\ _₫_-;_-@_-"/>
      <fill>
        <patternFill patternType="none">
          <fgColor indexed="64"/>
          <bgColor indexed="65"/>
        </patternFill>
      </fill>
      <alignment horizontal="general" vertical="center" textRotation="0" wrapText="1" indent="0" relativeIndent="255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 tint="0.249977111117893"/>
        <name val="Arial"/>
        <scheme val="none"/>
      </font>
      <numFmt numFmtId="165" formatCode="_-* #,##0\ _₫_-;\-* #,##0\ _₫_-;_-* &quot;-&quot;??\ _₫_-;_-@_-"/>
      <fill>
        <patternFill patternType="none">
          <fgColor indexed="64"/>
          <bgColor indexed="65"/>
        </patternFill>
      </fill>
      <alignment horizontal="general" vertical="center" textRotation="0" wrapText="1" indent="0" relativeIndent="255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 tint="-4.9989318521683403E-2"/>
        <name val="Arial"/>
        <scheme val="none"/>
      </font>
      <numFmt numFmtId="165" formatCode="_-* #,##0\ _₫_-;\-* #,##0\ _₫_-;_-* &quot;-&quot;??\ _₫_-;_-@_-"/>
      <fill>
        <patternFill patternType="none">
          <fgColor indexed="64"/>
          <bgColor indexed="65"/>
        </patternFill>
      </fill>
      <alignment horizontal="general" vertical="center" textRotation="0" wrapText="1" indent="0" relativeIndent="255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 tint="0.249977111117893"/>
        <name val="Arial"/>
        <scheme val="none"/>
      </font>
      <numFmt numFmtId="165" formatCode="_-* #,##0\ _₫_-;\-* #,##0\ _₫_-;_-* &quot;-&quot;??\ _₫_-;_-@_-"/>
      <fill>
        <patternFill patternType="none">
          <fgColor indexed="64"/>
          <bgColor indexed="65"/>
        </patternFill>
      </fill>
      <alignment horizontal="general" vertical="center" textRotation="0" wrapText="1" indent="0" relativeIndent="255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 tint="-0.1499984740745262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1" indent="0" relativeIndent="255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 tint="0.249977111117893"/>
        <name val="Arial"/>
        <scheme val="none"/>
      </font>
      <numFmt numFmtId="165" formatCode="_-* #,##0\ _₫_-;\-* #,##0\ _₫_-;_-* &quot;-&quot;??\ _₫_-;_-@_-"/>
      <fill>
        <patternFill patternType="none">
          <fgColor indexed="64"/>
          <bgColor indexed="65"/>
        </patternFill>
      </fill>
      <alignment horizontal="general" vertical="center" textRotation="0" wrapText="1" indent="0" relativeIndent="255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 tint="-0.1499984740745262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1" indent="0" relativeIndent="255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 tint="0.249977111117893"/>
        <name val="Arial"/>
        <scheme val="none"/>
      </font>
      <numFmt numFmtId="165" formatCode="_-* #,##0\ _₫_-;\-* #,##0\ _₫_-;_-* &quot;-&quot;??\ _₫_-;_-@_-"/>
      <fill>
        <patternFill patternType="none">
          <fgColor indexed="64"/>
          <bgColor indexed="65"/>
        </patternFill>
      </fill>
      <alignment horizontal="center" vertical="center" textRotation="0" wrapText="1" indent="0" relativeIndent="255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 tint="-0.1499984740745262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1" indent="0" relativeIndent="255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 tint="0.249977111117893"/>
        <name val="Arial"/>
        <scheme val="none"/>
      </font>
      <numFmt numFmtId="165" formatCode="_-* #,##0\ _₫_-;\-* #,##0\ _₫_-;_-* &quot;-&quot;??\ _₫_-;_-@_-"/>
      <fill>
        <patternFill patternType="none">
          <fgColor indexed="64"/>
          <bgColor indexed="65"/>
        </patternFill>
      </fill>
      <alignment horizontal="general" vertical="center" textRotation="0" wrapText="1" indent="0" relativeIndent="255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 tint="-0.1499984740745262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1" indent="0" relativeIndent="255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 tint="0.249977111117893"/>
        <name val="Arial"/>
        <scheme val="none"/>
      </font>
      <numFmt numFmtId="165" formatCode="_-* #,##0\ _₫_-;\-* #,##0\ _₫_-;_-* &quot;-&quot;??\ _₫_-;_-@_-"/>
      <fill>
        <patternFill patternType="none">
          <fgColor indexed="64"/>
          <bgColor indexed="65"/>
        </patternFill>
      </fill>
      <alignment horizontal="general" vertical="center" textRotation="0" wrapText="1" indent="0" relativeIndent="255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 tint="-0.1499984740745262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1" indent="0" relativeIndent="255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 tint="0.249977111117893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1" indent="0" relativeIndent="255" justifyLastLine="0" shrinkToFit="0" readingOrder="0"/>
      <protection locked="0" hidden="1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 tint="-4.9989318521683403E-2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1" indent="0" relativeIndent="255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 tint="0.249977111117893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1" indent="0" relativeIndent="255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 tint="-0.1499984740745262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1" indent="0" relativeIndent="255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 tint="0.249977111117893"/>
        <name val="Arial"/>
        <scheme val="none"/>
      </font>
      <numFmt numFmtId="166" formatCode="[$-1010000]d/m/yyyy;@"/>
      <fill>
        <patternFill patternType="none">
          <fgColor indexed="64"/>
          <bgColor indexed="65"/>
        </patternFill>
      </fill>
      <alignment horizontal="center" vertical="center" textRotation="0" wrapText="1" indent="0" relativeIndent="255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 tint="-0.1499984740745262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1" indent="0" relativeIndent="255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 tint="0.249977111117893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1" indent="0" relativeIndent="255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 tint="-0.1499984740745262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1" indent="0" relativeIndent="255" justifyLastLine="0" shrinkToFit="0" readingOrder="0"/>
      <protection locked="1" hidden="1"/>
    </dxf>
    <dxf>
      <font>
        <strike val="0"/>
        <outline val="0"/>
        <shadow val="0"/>
        <u val="none"/>
        <vertAlign val="baseline"/>
        <sz val="10"/>
        <color theme="1" tint="0.34998626667073579"/>
        <name val="Arial"/>
        <scheme val="none"/>
      </font>
      <numFmt numFmtId="165" formatCode="_-* #,##0\ _₫_-;\-* #,##0\ _₫_-;_-* &quot;-&quot;??\ _₫_-;_-@_-"/>
      <alignment horizontal="center" vertical="center" textRotation="0" wrapText="0" indent="0" relativeIndent="255" justifyLastLine="0" shrinkToFit="0" readingOrder="0"/>
      <protection locked="1" hidden="1"/>
    </dxf>
    <dxf>
      <font>
        <strike val="0"/>
        <outline val="0"/>
        <shadow val="0"/>
        <u val="none"/>
        <vertAlign val="baseline"/>
        <sz val="10"/>
        <color rgb="FFF2F2F2"/>
        <name val="Arial"/>
        <scheme val="none"/>
      </font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404040"/>
        <name val="Arial"/>
        <scheme val="none"/>
      </font>
      <fill>
        <patternFill patternType="none">
          <fgColor rgb="FF000000"/>
          <bgColor rgb="FFFFFFFF"/>
        </patternFill>
      </fill>
      <alignment horizontal="general" vertical="center" textRotation="0" wrapText="1" indent="0" relativeIndent="255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 tint="-4.9989318521683403E-2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1" indent="0" relativeIndent="255" justifyLastLine="0" shrinkToFit="0" readingOrder="0"/>
      <protection locked="1" hidden="1"/>
    </dxf>
    <dxf>
      <fill>
        <gradientFill degree="90">
          <stop position="0">
            <color theme="0"/>
          </stop>
          <stop position="0.5">
            <color theme="5" tint="0.80001220740379042"/>
          </stop>
          <stop position="1">
            <color theme="0"/>
          </stop>
        </gradient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F2F2F2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relativeIndent="255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8"/>
        <name val="Arial"/>
        <scheme val="none"/>
      </font>
      <numFmt numFmtId="165" formatCode="_-* #,##0\ _₫_-;\-* #,##0\ _₫_-;_-* &quot;-&quot;??\ _₫_-;_-@_-"/>
      <fill>
        <patternFill patternType="none">
          <fgColor indexed="64"/>
          <bgColor indexed="65"/>
        </patternFill>
      </fill>
      <alignment horizontal="general" vertical="center" textRotation="0" wrapText="1" indent="0" relativeIndent="255" justifyLastLine="0" shrinkToFit="0" readingOrder="0"/>
      <protection locked="1" hidden="1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F2F2F2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relativeIndent="255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8"/>
        <name val="Arial"/>
        <scheme val="none"/>
      </font>
      <numFmt numFmtId="165" formatCode="_-* #,##0\ _₫_-;\-* #,##0\ _₫_-;_-* &quot;-&quot;??\ _₫_-;_-@_-"/>
      <fill>
        <patternFill patternType="none">
          <fgColor indexed="64"/>
          <bgColor indexed="65"/>
        </patternFill>
      </fill>
      <alignment horizontal="general" vertical="center" textRotation="0" wrapText="1" indent="0" relativeIndent="255" justifyLastLine="0" shrinkToFit="0" readingOrder="0"/>
      <protection locked="1" hidden="1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F2F2F2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relativeIndent="255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8"/>
        <name val="Arial"/>
        <scheme val="none"/>
      </font>
      <numFmt numFmtId="165" formatCode="_-* #,##0\ _₫_-;\-* #,##0\ _₫_-;_-* &quot;-&quot;??\ _₫_-;_-@_-"/>
      <fill>
        <patternFill patternType="none">
          <fgColor indexed="64"/>
          <bgColor indexed="65"/>
        </patternFill>
      </fill>
      <alignment horizontal="general" vertical="center" textRotation="0" wrapText="1" indent="0" relativeIndent="255" justifyLastLine="0" shrinkToFit="0" readingOrder="0"/>
      <protection locked="1" hidden="1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0" tint="-0.1499984740745262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1" indent="0" relativeIndent="255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8"/>
        <name val="Arial"/>
        <scheme val="none"/>
      </font>
      <numFmt numFmtId="165" formatCode="_-* #,##0\ _₫_-;\-* #,##0\ _₫_-;_-* &quot;-&quot;??\ _₫_-;_-@_-"/>
      <fill>
        <patternFill patternType="none">
          <fgColor indexed="64"/>
          <bgColor indexed="65"/>
        </patternFill>
      </fill>
      <alignment horizontal="general" vertical="center" textRotation="0" wrapText="1" indent="0" relativeIndent="255" justifyLastLine="0" shrinkToFit="0" readingOrder="0"/>
      <protection locked="1" hidden="1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0" tint="-0.1499984740745262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1" indent="0" relativeIndent="255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8"/>
        <name val="Arial"/>
        <scheme val="none"/>
      </font>
      <numFmt numFmtId="165" formatCode="_-* #,##0\ _₫_-;\-* #,##0\ _₫_-;_-* &quot;-&quot;??\ _₫_-;_-@_-"/>
      <fill>
        <patternFill patternType="none">
          <fgColor indexed="64"/>
          <bgColor indexed="65"/>
        </patternFill>
      </fill>
      <alignment horizontal="general" vertical="center" textRotation="0" wrapText="1" indent="0" relativeIndent="255" justifyLastLine="0" shrinkToFit="0" readingOrder="0"/>
      <protection locked="1" hidden="1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0" tint="-0.1499984740745262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1" indent="0" relativeIndent="255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8"/>
        <name val="Arial"/>
        <scheme val="none"/>
      </font>
      <numFmt numFmtId="165" formatCode="_-* #,##0\ _₫_-;\-* #,##0\ _₫_-;_-* &quot;-&quot;??\ _₫_-;_-@_-"/>
      <fill>
        <patternFill patternType="none">
          <fgColor indexed="64"/>
          <bgColor indexed="65"/>
        </patternFill>
      </fill>
      <alignment horizontal="general" vertical="center" textRotation="0" wrapText="1" indent="0" relativeIndent="255" justifyLastLine="0" shrinkToFit="0" readingOrder="0"/>
      <protection locked="1" hidden="1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0" tint="-0.1499984740745262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1" indent="0" relativeIndent="255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8"/>
        <name val="Arial"/>
        <scheme val="none"/>
      </font>
      <numFmt numFmtId="165" formatCode="_-* #,##0\ _₫_-;\-* #,##0\ _₫_-;_-* &quot;-&quot;??\ _₫_-;_-@_-"/>
      <fill>
        <patternFill patternType="none">
          <fgColor indexed="64"/>
          <bgColor indexed="65"/>
        </patternFill>
      </fill>
      <alignment horizontal="general" vertical="center" textRotation="0" wrapText="1" indent="0" relativeIndent="255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 tint="-4.9989318521683403E-2"/>
        <name val="Arial"/>
        <scheme val="none"/>
      </font>
      <numFmt numFmtId="165" formatCode="_-* #,##0\ _₫_-;\-* #,##0\ _₫_-;_-* &quot;-&quot;??\ _₫_-;_-@_-"/>
      <fill>
        <patternFill patternType="none">
          <fgColor indexed="64"/>
          <bgColor indexed="65"/>
        </patternFill>
      </fill>
      <alignment horizontal="general" vertical="center" textRotation="0" wrapText="1" indent="0" relativeIndent="255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8"/>
        <name val="Arial"/>
        <scheme val="none"/>
      </font>
      <numFmt numFmtId="165" formatCode="_-* #,##0\ _₫_-;\-* #,##0\ _₫_-;_-* &quot;-&quot;??\ _₫_-;_-@_-"/>
      <fill>
        <patternFill patternType="none">
          <fgColor indexed="64"/>
          <bgColor indexed="65"/>
        </patternFill>
      </fill>
      <alignment horizontal="general" vertical="center" textRotation="0" wrapText="1" indent="0" relativeIndent="255" justifyLastLine="0" shrinkToFit="0" readingOrder="0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0" tint="-0.1499984740745262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1" indent="0" relativeIndent="255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 tint="0.249977111117893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1" indent="0" relativeIndent="255" justifyLastLine="0" shrinkToFit="0" readingOrder="0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0" tint="-0.1499984740745262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1" indent="0" relativeIndent="255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 tint="0.249977111117893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1" indent="0" relativeIndent="255" justifyLastLine="0" shrinkToFit="0" readingOrder="0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0" tint="-0.1499984740745262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1" indent="0" relativeIndent="255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 tint="0.249977111117893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1" indent="0" relativeIndent="255" justifyLastLine="0" shrinkToFit="0" readingOrder="0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0" tint="-0.1499984740745262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1" indent="0" relativeIndent="255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 tint="0.249977111117893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1" indent="0" relativeIndent="255" justifyLastLine="0" shrinkToFit="0" readingOrder="0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 tint="-4.9989318521683403E-2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1" indent="0" relativeIndent="255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 tint="0.249977111117893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1" indent="0" relativeIndent="255" justifyLastLine="0" shrinkToFit="0" readingOrder="0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0" tint="-0.1499984740745262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1" indent="0" relativeIndent="255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 tint="0.249977111117893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1" indent="0" relativeIndent="255" justifyLastLine="0" shrinkToFit="0" readingOrder="0"/>
      <protection locked="1" hidden="1"/>
    </dxf>
    <dxf>
      <font>
        <strike val="0"/>
        <outline val="0"/>
        <shadow val="0"/>
        <u val="none"/>
        <vertAlign val="baseline"/>
        <sz val="10"/>
        <color rgb="FFF2F2F2"/>
        <name val="Arial"/>
        <scheme val="none"/>
      </font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404040"/>
        <name val="Arial"/>
        <scheme val="none"/>
      </font>
      <fill>
        <patternFill patternType="none">
          <fgColor rgb="FF000000"/>
          <bgColor rgb="FFFFFFFF"/>
        </patternFill>
      </fill>
      <alignment horizontal="general" vertical="center" textRotation="0" wrapText="1" indent="0" relativeIndent="255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 tint="-4.9989318521683403E-2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1" indent="0" relativeIndent="255" justifyLastLine="0" shrinkToFit="0" readingOrder="0"/>
      <protection locked="0" hidden="0"/>
    </dxf>
    <dxf>
      <fill>
        <gradientFill degree="90">
          <stop position="0">
            <color theme="0"/>
          </stop>
          <stop position="0.5">
            <color theme="5" tint="0.80001220740379042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0.5">
            <color theme="5" tint="0.80001220740379042"/>
          </stop>
          <stop position="1">
            <color theme="0"/>
          </stop>
        </gradient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F2F2F2"/>
        <name val="Arial"/>
        <scheme val="none"/>
      </font>
      <numFmt numFmtId="165" formatCode="_-* #,##0\ _₫_-;\-* #,##0\ _₫_-;_-* &quot;-&quot;??\ _₫_-;_-@_-"/>
      <fill>
        <patternFill patternType="none">
          <fgColor indexed="64"/>
          <bgColor indexed="65"/>
        </patternFill>
      </fill>
      <alignment horizontal="center" vertical="center" textRotation="0" wrapText="1" indent="0" relativeIndent="255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404040"/>
        <name val="Arial"/>
        <scheme val="none"/>
      </font>
      <numFmt numFmtId="165" formatCode="_-* #,##0\ _₫_-;\-* #,##0\ _₫_-;_-* &quot;-&quot;??\ _₫_-;_-@_-"/>
      <fill>
        <patternFill patternType="none">
          <fgColor rgb="FF000000"/>
          <bgColor rgb="FFFFFFFF"/>
        </patternFill>
      </fill>
      <alignment horizontal="general" vertical="center" textRotation="0" wrapText="1" indent="0" relativeIndent="255" justifyLastLine="0" shrinkToFit="0" readingOrder="0"/>
      <protection locked="1" hidden="1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F2F2F2"/>
        <name val="Arial"/>
        <scheme val="none"/>
      </font>
      <numFmt numFmtId="165" formatCode="_-* #,##0\ _₫_-;\-* #,##0\ _₫_-;_-* &quot;-&quot;??\ _₫_-;_-@_-"/>
      <fill>
        <patternFill patternType="none">
          <fgColor indexed="64"/>
          <bgColor indexed="65"/>
        </patternFill>
      </fill>
      <alignment horizontal="center" vertical="center" textRotation="0" wrapText="1" indent="0" relativeIndent="255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404040"/>
        <name val="Arial"/>
        <scheme val="none"/>
      </font>
      <numFmt numFmtId="165" formatCode="_-* #,##0\ _₫_-;\-* #,##0\ _₫_-;_-* &quot;-&quot;??\ _₫_-;_-@_-"/>
      <fill>
        <patternFill patternType="none">
          <fgColor rgb="FF000000"/>
          <bgColor rgb="FFFFFFFF"/>
        </patternFill>
      </fill>
      <alignment horizontal="general" vertical="center" textRotation="0" wrapText="1" indent="0" relativeIndent="255" justifyLastLine="0" shrinkToFit="0" readingOrder="0"/>
      <protection locked="1" hidden="1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F2F2F2"/>
        <name val="Arial"/>
        <scheme val="none"/>
      </font>
      <numFmt numFmtId="165" formatCode="_-* #,##0\ _₫_-;\-* #,##0\ _₫_-;_-* &quot;-&quot;??\ _₫_-;_-@_-"/>
      <fill>
        <patternFill patternType="none">
          <fgColor indexed="64"/>
          <bgColor indexed="65"/>
        </patternFill>
      </fill>
      <alignment horizontal="center" vertical="center" textRotation="0" wrapText="1" indent="0" relativeIndent="255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8"/>
        <name val="Arial"/>
        <scheme val="none"/>
      </font>
      <numFmt numFmtId="165" formatCode="_-* #,##0\ _₫_-;\-* #,##0\ _₫_-;_-* &quot;-&quot;??\ _₫_-;_-@_-"/>
      <fill>
        <patternFill patternType="none">
          <fgColor indexed="64"/>
          <bgColor indexed="65"/>
        </patternFill>
      </fill>
      <alignment horizontal="general" vertical="center" textRotation="0" wrapText="1" indent="0" relativeIndent="255" justifyLastLine="0" shrinkToFit="0" readingOrder="0"/>
      <protection locked="1" hidden="1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F2F2F2"/>
        <name val="Arial"/>
        <scheme val="none"/>
      </font>
      <numFmt numFmtId="165" formatCode="_-* #,##0\ _₫_-;\-* #,##0\ _₫_-;_-* &quot;-&quot;??\ _₫_-;_-@_-"/>
      <fill>
        <patternFill patternType="none">
          <fgColor indexed="64"/>
          <bgColor indexed="65"/>
        </patternFill>
      </fill>
      <alignment horizontal="center" vertical="center" textRotation="0" wrapText="1" indent="0" relativeIndent="255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8"/>
        <name val="Arial"/>
        <scheme val="none"/>
      </font>
      <numFmt numFmtId="165" formatCode="_-* #,##0\ _₫_-;\-* #,##0\ _₫_-;_-* &quot;-&quot;??\ _₫_-;_-@_-"/>
      <fill>
        <patternFill patternType="none">
          <fgColor indexed="64"/>
          <bgColor indexed="65"/>
        </patternFill>
      </fill>
      <alignment horizontal="general" vertical="center" textRotation="0" wrapText="1" indent="0" relativeIndent="255" justifyLastLine="0" shrinkToFit="0" readingOrder="0"/>
      <protection locked="1" hidden="1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F2F2F2"/>
        <name val="Arial"/>
        <scheme val="none"/>
      </font>
      <numFmt numFmtId="165" formatCode="_-* #,##0\ _₫_-;\-* #,##0\ _₫_-;_-* &quot;-&quot;??\ _₫_-;_-@_-"/>
      <fill>
        <patternFill patternType="none">
          <fgColor indexed="64"/>
          <bgColor indexed="65"/>
        </patternFill>
      </fill>
      <alignment horizontal="center" vertical="center" textRotation="0" wrapText="1" indent="0" relativeIndent="255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8"/>
        <name val="Arial"/>
        <scheme val="none"/>
      </font>
      <numFmt numFmtId="165" formatCode="_-* #,##0\ _₫_-;\-* #,##0\ _₫_-;_-* &quot;-&quot;??\ _₫_-;_-@_-"/>
      <fill>
        <patternFill patternType="none">
          <fgColor indexed="64"/>
          <bgColor indexed="65"/>
        </patternFill>
      </fill>
      <alignment horizontal="general" vertical="center" textRotation="0" wrapText="1" indent="0" relativeIndent="255" justifyLastLine="0" shrinkToFit="0" readingOrder="0"/>
      <protection locked="1" hidden="1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0" tint="-0.1499984740745262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1" indent="0" relativeIndent="255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8"/>
        <name val="Arial"/>
        <scheme val="none"/>
      </font>
      <numFmt numFmtId="165" formatCode="_-* #,##0\ _₫_-;\-* #,##0\ _₫_-;_-* &quot;-&quot;??\ _₫_-;_-@_-"/>
      <fill>
        <patternFill patternType="none">
          <fgColor indexed="64"/>
          <bgColor indexed="65"/>
        </patternFill>
      </fill>
      <alignment horizontal="general" vertical="center" textRotation="0" wrapText="1" indent="0" relativeIndent="255" justifyLastLine="0" shrinkToFit="0" readingOrder="0"/>
      <protection locked="1" hidden="1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0" tint="-0.1499984740745262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1" indent="0" relativeIndent="255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8"/>
        <name val="Arial"/>
        <scheme val="none"/>
      </font>
      <numFmt numFmtId="165" formatCode="_-* #,##0\ _₫_-;\-* #,##0\ _₫_-;_-* &quot;-&quot;??\ _₫_-;_-@_-"/>
      <fill>
        <patternFill patternType="none">
          <fgColor indexed="64"/>
          <bgColor indexed="65"/>
        </patternFill>
      </fill>
      <alignment horizontal="general" vertical="center" textRotation="0" wrapText="1" indent="0" relativeIndent="255" justifyLastLine="0" shrinkToFit="0" readingOrder="0"/>
      <protection locked="1" hidden="1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0" tint="-0.1499984740745262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1" indent="0" relativeIndent="255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8"/>
        <name val="Arial"/>
        <scheme val="none"/>
      </font>
      <numFmt numFmtId="165" formatCode="_-* #,##0\ _₫_-;\-* #,##0\ _₫_-;_-* &quot;-&quot;??\ _₫_-;_-@_-"/>
      <fill>
        <patternFill patternType="none">
          <fgColor indexed="64"/>
          <bgColor indexed="65"/>
        </patternFill>
      </fill>
      <alignment horizontal="general" vertical="center" textRotation="0" wrapText="1" indent="0" relativeIndent="255" justifyLastLine="0" shrinkToFit="0" readingOrder="0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0" tint="-0.1499984740745262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1" indent="0" relativeIndent="255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8"/>
        <name val="Arial"/>
        <scheme val="none"/>
      </font>
      <numFmt numFmtId="165" formatCode="_-* #,##0\ _₫_-;\-* #,##0\ _₫_-;_-* &quot;-&quot;??\ _₫_-;_-@_-"/>
      <fill>
        <patternFill patternType="none">
          <fgColor indexed="64"/>
          <bgColor indexed="65"/>
        </patternFill>
      </fill>
      <alignment horizontal="general" vertical="center" textRotation="0" wrapText="1" indent="0" relativeIndent="255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 tint="-4.9989318521683403E-2"/>
        <name val="Arial"/>
        <scheme val="none"/>
      </font>
      <numFmt numFmtId="165" formatCode="_-* #,##0\ _₫_-;\-* #,##0\ _₫_-;_-* &quot;-&quot;??\ _₫_-;_-@_-"/>
      <fill>
        <patternFill patternType="none">
          <fgColor indexed="64"/>
          <bgColor indexed="65"/>
        </patternFill>
      </fill>
      <alignment horizontal="general" vertical="center" textRotation="0" wrapText="1" indent="0" relativeIndent="255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8"/>
        <name val="Arial"/>
        <scheme val="none"/>
      </font>
      <numFmt numFmtId="165" formatCode="_-* #,##0\ _₫_-;\-* #,##0\ _₫_-;_-* &quot;-&quot;??\ _₫_-;_-@_-"/>
      <fill>
        <patternFill patternType="none">
          <fgColor indexed="64"/>
          <bgColor indexed="65"/>
        </patternFill>
      </fill>
      <alignment horizontal="general" vertical="center" textRotation="0" wrapText="1" indent="0" relativeIndent="255" justifyLastLine="0" shrinkToFit="0" readingOrder="0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0" tint="-0.1499984740745262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1" indent="0" relativeIndent="255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 tint="0.249977111117893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1" indent="0" relativeIndent="255" justifyLastLine="0" shrinkToFit="0" readingOrder="0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0" tint="-0.1499984740745262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1" indent="0" relativeIndent="255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 tint="0.249977111117893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1" indent="0" relativeIndent="255" justifyLastLine="0" shrinkToFit="0" readingOrder="0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0" tint="-0.1499984740745262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1" indent="0" relativeIndent="255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 tint="0.249977111117893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1" indent="0" relativeIndent="255" justifyLastLine="0" shrinkToFit="0" readingOrder="0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0" tint="-0.1499984740745262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1" indent="0" relativeIndent="255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 tint="0.249977111117893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1" indent="0" relativeIndent="255" justifyLastLine="0" shrinkToFit="0" readingOrder="0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 tint="-4.9989318521683403E-2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1" indent="0" relativeIndent="255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 tint="0.249977111117893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1" indent="0" relativeIndent="255" justifyLastLine="0" shrinkToFit="0" readingOrder="0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0" tint="-0.1499984740745262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1" indent="0" relativeIndent="255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 tint="0.249977111117893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1" indent="0" relativeIndent="255" justifyLastLine="0" shrinkToFit="0" readingOrder="0"/>
      <protection locked="1" hidden="1"/>
    </dxf>
    <dxf>
      <font>
        <strike val="0"/>
        <outline val="0"/>
        <shadow val="0"/>
        <u val="none"/>
        <vertAlign val="baseline"/>
        <sz val="10"/>
        <color rgb="FFF2F2F2"/>
        <name val="Arial"/>
        <scheme val="none"/>
      </font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404040"/>
        <name val="Arial"/>
        <scheme val="none"/>
      </font>
      <fill>
        <patternFill patternType="none">
          <fgColor rgb="FF000000"/>
          <bgColor rgb="FFFFFFFF"/>
        </patternFill>
      </fill>
      <alignment horizontal="general" vertical="center" textRotation="0" wrapText="1" indent="0" relativeIndent="255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 tint="-4.9989318521683403E-2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1" indent="0" relativeIndent="255" justifyLastLine="0" shrinkToFit="0" readingOrder="0"/>
      <protection locked="0" hidden="0"/>
    </dxf>
    <dxf>
      <fill>
        <gradientFill degree="90">
          <stop position="0">
            <color theme="0"/>
          </stop>
          <stop position="0.5">
            <color theme="5" tint="0.80001220740379042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0.5">
            <color theme="5" tint="0.80001220740379042"/>
          </stop>
          <stop position="1">
            <color theme="0"/>
          </stop>
        </gradient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 tint="-4.9989318521683403E-2"/>
        <name val="Arial"/>
        <scheme val="none"/>
      </font>
      <numFmt numFmtId="165" formatCode="_-* #,##0\ _₫_-;\-* #,##0\ _₫_-;_-* &quot;-&quot;??\ _₫_-;_-@_-"/>
      <fill>
        <patternFill patternType="none">
          <fgColor indexed="64"/>
          <bgColor indexed="65"/>
        </patternFill>
      </fill>
      <alignment horizontal="center" vertical="center" textRotation="0" wrapText="1" indent="0" relativeIndent="255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 tint="0.249977111117893"/>
        <name val="Arial"/>
        <scheme val="none"/>
      </font>
      <numFmt numFmtId="165" formatCode="_-* #,##0\ _₫_-;\-* #,##0\ _₫_-;_-* &quot;-&quot;??\ _₫_-;_-@_-"/>
      <fill>
        <patternFill patternType="none">
          <fgColor indexed="64"/>
          <bgColor indexed="65"/>
        </patternFill>
      </fill>
      <alignment horizontal="general" vertical="center" textRotation="0" wrapText="1" indent="0" relativeIndent="255" justifyLastLine="0" shrinkToFit="0" readingOrder="0"/>
      <protection locked="1" hidden="1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 tint="-4.9989318521683403E-2"/>
        <name val="Arial"/>
        <scheme val="none"/>
      </font>
      <numFmt numFmtId="165" formatCode="_-* #,##0\ _₫_-;\-* #,##0\ _₫_-;_-* &quot;-&quot;??\ _₫_-;_-@_-"/>
      <fill>
        <patternFill patternType="none">
          <fgColor indexed="64"/>
          <bgColor indexed="65"/>
        </patternFill>
      </fill>
      <alignment horizontal="center" vertical="center" textRotation="0" wrapText="1" indent="0" relativeIndent="255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 tint="0.249977111117893"/>
        <name val="Arial"/>
        <scheme val="none"/>
      </font>
      <numFmt numFmtId="165" formatCode="_-* #,##0\ _₫_-;\-* #,##0\ _₫_-;_-* &quot;-&quot;??\ _₫_-;_-@_-"/>
      <fill>
        <patternFill patternType="none">
          <fgColor indexed="64"/>
          <bgColor indexed="65"/>
        </patternFill>
      </fill>
      <alignment horizontal="general" vertical="center" textRotation="0" wrapText="1" indent="0" relativeIndent="255" justifyLastLine="0" shrinkToFit="0" readingOrder="0"/>
      <protection locked="1" hidden="1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0" tint="-0.1499984740745262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1" indent="0" relativeIndent="255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8"/>
        <name val="Arial"/>
        <scheme val="none"/>
      </font>
      <numFmt numFmtId="165" formatCode="_-* #,##0\ _₫_-;\-* #,##0\ _₫_-;_-* &quot;-&quot;??\ _₫_-;_-@_-"/>
      <fill>
        <patternFill patternType="none">
          <fgColor indexed="64"/>
          <bgColor indexed="65"/>
        </patternFill>
      </fill>
      <alignment horizontal="general" vertical="center" textRotation="0" wrapText="1" indent="0" relativeIndent="255" justifyLastLine="0" shrinkToFit="0" readingOrder="0"/>
      <protection locked="1" hidden="1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0" tint="-0.1499984740745262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1" indent="0" relativeIndent="255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8"/>
        <name val="Arial"/>
        <scheme val="none"/>
      </font>
      <numFmt numFmtId="165" formatCode="_-* #,##0\ _₫_-;\-* #,##0\ _₫_-;_-* &quot;-&quot;??\ _₫_-;_-@_-"/>
      <fill>
        <patternFill patternType="none">
          <fgColor indexed="64"/>
          <bgColor indexed="65"/>
        </patternFill>
      </fill>
      <alignment horizontal="general" vertical="center" textRotation="0" wrapText="1" indent="0" relativeIndent="255" justifyLastLine="0" shrinkToFit="0" readingOrder="0"/>
      <protection locked="1" hidden="1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0" tint="-0.1499984740745262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1" indent="0" relativeIndent="255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8"/>
        <name val="Arial"/>
        <scheme val="none"/>
      </font>
      <numFmt numFmtId="165" formatCode="_-* #,##0\ _₫_-;\-* #,##0\ _₫_-;_-* &quot;-&quot;??\ _₫_-;_-@_-"/>
      <fill>
        <patternFill patternType="none">
          <fgColor indexed="64"/>
          <bgColor indexed="65"/>
        </patternFill>
      </fill>
      <alignment horizontal="general" vertical="center" textRotation="0" wrapText="1" indent="0" relativeIndent="255" justifyLastLine="0" shrinkToFit="0" readingOrder="0"/>
      <protection locked="1" hidden="1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0" tint="-0.1499984740745262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1" indent="0" relativeIndent="255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8"/>
        <name val="Arial"/>
        <scheme val="none"/>
      </font>
      <numFmt numFmtId="165" formatCode="_-* #,##0\ _₫_-;\-* #,##0\ _₫_-;_-* &quot;-&quot;??\ _₫_-;_-@_-"/>
      <fill>
        <patternFill patternType="none">
          <fgColor indexed="64"/>
          <bgColor indexed="65"/>
        </patternFill>
      </fill>
      <alignment horizontal="general" vertical="center" textRotation="0" wrapText="1" indent="0" relativeIndent="255" justifyLastLine="0" shrinkToFit="0" readingOrder="0"/>
      <protection locked="1" hidden="1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0" tint="-0.1499984740745262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1" indent="0" relativeIndent="255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8"/>
        <name val="Arial"/>
        <scheme val="none"/>
      </font>
      <numFmt numFmtId="165" formatCode="_-* #,##0\ _₫_-;\-* #,##0\ _₫_-;_-* &quot;-&quot;??\ _₫_-;_-@_-"/>
      <fill>
        <patternFill patternType="none">
          <fgColor indexed="64"/>
          <bgColor indexed="65"/>
        </patternFill>
      </fill>
      <alignment horizontal="general" vertical="center" textRotation="0" wrapText="1" indent="0" relativeIndent="255" justifyLastLine="0" shrinkToFit="0" readingOrder="0"/>
      <protection locked="1" hidden="1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0" tint="-0.1499984740745262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1" indent="0" relativeIndent="255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8"/>
        <name val="Arial"/>
        <scheme val="none"/>
      </font>
      <numFmt numFmtId="165" formatCode="_-* #,##0\ _₫_-;\-* #,##0\ _₫_-;_-* &quot;-&quot;??\ _₫_-;_-@_-"/>
      <fill>
        <patternFill patternType="none">
          <fgColor indexed="64"/>
          <bgColor indexed="65"/>
        </patternFill>
      </fill>
      <alignment horizontal="general" vertical="center" textRotation="0" wrapText="1" indent="0" relativeIndent="255" justifyLastLine="0" shrinkToFit="0" readingOrder="0"/>
      <protection locked="1" hidden="1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0" tint="-0.1499984740745262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1" indent="0" relativeIndent="255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8"/>
        <name val="Arial"/>
        <scheme val="none"/>
      </font>
      <numFmt numFmtId="165" formatCode="_-* #,##0\ _₫_-;\-* #,##0\ _₫_-;_-* &quot;-&quot;??\ _₫_-;_-@_-"/>
      <fill>
        <patternFill patternType="none">
          <fgColor indexed="64"/>
          <bgColor indexed="65"/>
        </patternFill>
      </fill>
      <alignment horizontal="general" vertical="center" textRotation="0" wrapText="1" indent="0" relativeIndent="255" justifyLastLine="0" shrinkToFit="0" readingOrder="0"/>
      <protection locked="1" hidden="1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0" tint="-0.1499984740745262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1" indent="0" relativeIndent="255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8"/>
        <name val="Arial"/>
        <scheme val="none"/>
      </font>
      <numFmt numFmtId="165" formatCode="_-* #,##0\ _₫_-;\-* #,##0\ _₫_-;_-* &quot;-&quot;??\ _₫_-;_-@_-"/>
      <fill>
        <patternFill patternType="none">
          <fgColor indexed="64"/>
          <bgColor indexed="65"/>
        </patternFill>
      </fill>
      <alignment horizontal="general" vertical="center" textRotation="0" wrapText="1" indent="0" relativeIndent="255" justifyLastLine="0" shrinkToFit="0" readingOrder="0"/>
      <protection locked="1" hidden="1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0" tint="-0.1499984740745262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1" indent="0" relativeIndent="255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 tint="0.249977111117893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1" indent="0" relativeIndent="255" justifyLastLine="0" shrinkToFit="0" readingOrder="0"/>
      <protection locked="1" hidden="1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0" tint="-0.1499984740745262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1" indent="0" relativeIndent="255" justifyLastLine="0" shrinkToFit="0" readingOrder="0"/>
      <protection locked="1" hidden="1"/>
    </dxf>
    <dxf>
      <numFmt numFmtId="0" formatCode="General"/>
      <protection locked="1" hidden="1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0" tint="-0.1499984740745262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1" indent="0" relativeIndent="255" justifyLastLine="0" shrinkToFit="0" readingOrder="0"/>
      <protection locked="1" hidden="1"/>
    </dxf>
    <dxf>
      <numFmt numFmtId="165" formatCode="_-* #,##0\ _₫_-;\-* #,##0\ _₫_-;_-* &quot;-&quot;??\ _₫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 tint="-4.9989318521683403E-2"/>
        <name val="Arial"/>
        <scheme val="none"/>
      </font>
      <numFmt numFmtId="165" formatCode="_-* #,##0\ _₫_-;\-* #,##0\ _₫_-;_-* &quot;-&quot;??\ _₫_-;_-@_-"/>
      <fill>
        <patternFill patternType="none">
          <fgColor indexed="64"/>
          <bgColor indexed="65"/>
        </patternFill>
      </fill>
      <alignment horizontal="general" vertical="center" textRotation="0" wrapText="1" indent="0" relativeIndent="255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8"/>
        <name val="Arial"/>
        <scheme val="none"/>
      </font>
      <numFmt numFmtId="165" formatCode="_-* #,##0\ _₫_-;\-* #,##0\ _₫_-;_-* &quot;-&quot;??\ _₫_-;_-@_-"/>
      <fill>
        <patternFill patternType="none">
          <fgColor indexed="64"/>
          <bgColor indexed="65"/>
        </patternFill>
      </fill>
      <alignment horizontal="general" vertical="center" textRotation="0" wrapText="1" indent="0" relativeIndent="255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 tint="-4.9989318521683403E-2"/>
        <name val="Arial"/>
        <scheme val="none"/>
      </font>
      <numFmt numFmtId="165" formatCode="_-* #,##0\ _₫_-;\-* #,##0\ _₫_-;_-* &quot;-&quot;??\ _₫_-;_-@_-"/>
      <fill>
        <patternFill patternType="none">
          <fgColor indexed="64"/>
          <bgColor indexed="65"/>
        </patternFill>
      </fill>
      <alignment horizontal="general" vertical="center" textRotation="0" wrapText="1" indent="0" relativeIndent="255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8"/>
        <name val="Arial"/>
        <scheme val="none"/>
      </font>
      <numFmt numFmtId="165" formatCode="_-* #,##0\ _₫_-;\-* #,##0\ _₫_-;_-* &quot;-&quot;??\ _₫_-;_-@_-"/>
      <fill>
        <patternFill patternType="none">
          <fgColor indexed="64"/>
          <bgColor indexed="65"/>
        </patternFill>
      </fill>
      <alignment horizontal="general" vertical="center" textRotation="0" wrapText="1" indent="0" relativeIndent="255" justifyLastLine="0" shrinkToFit="0" readingOrder="0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0" tint="-0.1499984740745262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1" indent="0" relativeIndent="255" justifyLastLine="0" shrinkToFit="0" readingOrder="0"/>
      <protection locked="1" hidden="1"/>
    </dxf>
    <dxf>
      <numFmt numFmtId="165" formatCode="_-* #,##0\ _₫_-;\-* #,##0\ _₫_-;_-* &quot;-&quot;??\ _₫_-;_-@_-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0" tint="-0.1499984740745262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1" indent="0" relativeIndent="255" justifyLastLine="0" shrinkToFit="0" readingOrder="0"/>
      <protection locked="1" hidden="1"/>
    </dxf>
    <dxf>
      <numFmt numFmtId="165" formatCode="_-* #,##0\ _₫_-;\-* #,##0\ _₫_-;_-* &quot;-&quot;??\ _₫_-;_-@_-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0" tint="-0.1499984740745262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1" indent="0" relativeIndent="255" justifyLastLine="0" shrinkToFit="0" readingOrder="0"/>
      <protection locked="1" hidden="1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0" tint="-0.1499984740745262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1" indent="0" relativeIndent="255" justifyLastLine="0" shrinkToFit="0" readingOrder="0"/>
      <protection locked="1" hidden="1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0" tint="-0.1499984740745262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1" indent="0" relativeIndent="255" justifyLastLine="0" shrinkToFit="0" readingOrder="0"/>
      <protection locked="1" hidden="1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 tint="-4.9989318521683403E-2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1" indent="0" relativeIndent="255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 tint="0.249977111117893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1" indent="0" relativeIndent="255" justifyLastLine="0" shrinkToFit="0" readingOrder="0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0" tint="-0.1499984740745262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1" indent="0" relativeIndent="255" justifyLastLine="0" shrinkToFit="0" readingOrder="0"/>
      <protection locked="1" hidden="1"/>
    </dxf>
    <dxf>
      <numFmt numFmtId="0" formatCode="General"/>
      <alignment horizontal="center" vertical="center" textRotation="0" wrapText="1" indent="0" relativeIndent="255" justifyLastLine="0" shrinkToFit="0" readingOrder="0"/>
    </dxf>
    <dxf>
      <font>
        <strike val="0"/>
        <outline val="0"/>
        <shadow val="0"/>
        <u val="none"/>
        <vertAlign val="baseline"/>
        <sz val="10"/>
        <color theme="0" tint="-4.9989318521683403E-2"/>
        <name val="Arial"/>
        <scheme val="none"/>
      </font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 tint="0.249977111117893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center" textRotation="0" wrapText="1" indent="0" relativeIndent="255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 tint="-4.9989318521683403E-2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1" indent="0" relativeIndent="255" justifyLastLine="0" shrinkToFit="0" readingOrder="0"/>
      <protection locked="1" hidden="0"/>
    </dxf>
    <dxf>
      <fill>
        <gradientFill degree="90">
          <stop position="0">
            <color theme="0"/>
          </stop>
          <stop position="0.5">
            <color theme="5" tint="0.80001220740379042"/>
          </stop>
          <stop position="1">
            <color theme="0"/>
          </stop>
        </gradient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 tint="0.249977111117893"/>
        <name val="Arial"/>
        <scheme val="none"/>
      </font>
      <numFmt numFmtId="0" formatCode="General"/>
      <fill>
        <patternFill patternType="none">
          <fgColor rgb="FF000000"/>
          <bgColor rgb="FFFFFFFF"/>
        </patternFill>
      </fill>
      <alignment horizontal="general" vertical="center" textRotation="0" wrapText="1" indent="0" relativeIndent="255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 tint="0.249977111117893"/>
        <name val="Arial"/>
        <scheme val="none"/>
      </font>
      <numFmt numFmtId="165" formatCode="_-* #,##0\ _₫_-;\-* #,##0\ _₫_-;_-* &quot;-&quot;??\ _₫_-;_-@_-"/>
      <fill>
        <patternFill patternType="none">
          <fgColor indexed="64"/>
          <bgColor indexed="65"/>
        </patternFill>
      </fill>
      <alignment horizontal="general" vertical="center" textRotation="0" wrapText="1" indent="0" relativeIndent="255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 tint="0.249977111117893"/>
        <name val="Arial"/>
        <scheme val="none"/>
      </font>
      <numFmt numFmtId="165" formatCode="_-* #,##0\ _₫_-;\-* #,##0\ _₫_-;_-* &quot;-&quot;??\ _₫_-;_-@_-"/>
      <fill>
        <patternFill patternType="none">
          <fgColor indexed="64"/>
          <bgColor indexed="65"/>
        </patternFill>
      </fill>
      <alignment horizontal="general" vertical="center" textRotation="0" wrapText="1" indent="0" relativeIndent="255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 tint="0.249977111117893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1" indent="0" relativeIndent="255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 tint="0.249977111117893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1" indent="0" relativeIndent="255" justifyLastLine="0" shrinkToFit="0" readingOrder="0"/>
      <protection locked="1" hidden="1"/>
    </dxf>
    <dxf>
      <font>
        <strike val="0"/>
        <outline val="0"/>
        <shadow val="0"/>
        <u val="none"/>
        <vertAlign val="baseline"/>
        <sz val="10"/>
        <color rgb="FFF2F2F2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 tint="0.249977111117893"/>
        <name val="Arial"/>
        <scheme val="none"/>
      </font>
      <numFmt numFmtId="0" formatCode="General"/>
      <fill>
        <patternFill patternType="none">
          <fgColor rgb="FF000000"/>
          <bgColor rgb="FFFFFFFF"/>
        </patternFill>
      </fill>
      <alignment horizontal="general" vertical="center" textRotation="0" wrapText="1" indent="0" relativeIndent="255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 tint="-4.9989318521683403E-2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1" indent="0" relativeIndent="255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8"/>
        <name val="Arial"/>
        <scheme val="none"/>
      </font>
      <numFmt numFmtId="165" formatCode="_-* #,##0\ _₫_-;\-* #,##0\ _₫_-;_-* &quot;-&quot;??\ _₫_-;_-@_-"/>
      <fill>
        <patternFill patternType="none">
          <fgColor indexed="64"/>
          <bgColor indexed="65"/>
        </patternFill>
      </fill>
      <alignment horizontal="general" vertical="center" textRotation="0" wrapText="1" indent="0" relativeIndent="255" justifyLastLine="0" shrinkToFit="0" readingOrder="0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0" tint="-4.9989318521683403E-2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1" indent="0" relativeIndent="255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 tint="0.249977111117893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1" indent="0" relativeIndent="255" justifyLastLine="0" shrinkToFit="0" readingOrder="0"/>
      <protection locked="1" hidden="1"/>
    </dxf>
    <dxf>
      <font>
        <strike val="0"/>
        <outline val="0"/>
        <shadow val="0"/>
        <u val="none"/>
        <vertAlign val="baseline"/>
        <sz val="10"/>
        <color rgb="FFF2F2F2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404040"/>
        <name val="Arial"/>
        <scheme val="none"/>
      </font>
      <fill>
        <patternFill patternType="none">
          <fgColor rgb="FF000000"/>
          <bgColor rgb="FFFFFFFF"/>
        </patternFill>
      </fill>
      <alignment horizontal="general" vertical="center" textRotation="0" wrapText="1" indent="0" relativeIndent="255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 tint="-4.9989318521683403E-2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1" indent="0" relativeIndent="255" justifyLastLine="0" shrinkToFit="0" readingOrder="0"/>
      <protection locked="0" hidden="0"/>
    </dxf>
    <dxf>
      <fill>
        <patternFill>
          <bgColor rgb="FFF5FAFF"/>
        </patternFill>
      </fill>
      <border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  <vertical style="thin">
          <color theme="0" tint="-0.14996795556505021"/>
        </vertical>
        <horizontal style="thin">
          <color theme="0" tint="-0.14996795556505021"/>
        </horizontal>
      </border>
    </dxf>
    <dxf>
      <font>
        <b/>
        <i val="0"/>
        <color theme="0" tint="-4.9989318521683403E-2"/>
      </font>
      <fill>
        <patternFill>
          <bgColor theme="4"/>
        </patternFill>
      </fill>
      <border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  <vertical style="thin">
          <color theme="0" tint="-0.14996795556505021"/>
        </vertical>
        <horizontal style="thin">
          <color theme="0" tint="-0.14996795556505021"/>
        </horizontal>
      </border>
    </dxf>
    <dxf>
      <font>
        <color theme="0" tint="-4.9989318521683403E-2"/>
      </font>
      <fill>
        <patternFill>
          <bgColor theme="4"/>
        </patternFill>
      </fill>
      <border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  <vertical style="thin">
          <color theme="0" tint="-0.14996795556505021"/>
        </vertical>
        <horizontal style="thin">
          <color theme="0" tint="-0.14996795556505021"/>
        </horizontal>
      </border>
    </dxf>
    <dxf>
      <fill>
        <patternFill>
          <bgColor theme="0"/>
        </patternFill>
      </fill>
      <border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  <vertical style="thin">
          <color theme="0" tint="-0.14996795556505021"/>
        </vertical>
        <horizontal style="thin">
          <color theme="0" tint="-0.14996795556505021"/>
        </horizontal>
      </border>
    </dxf>
  </dxfs>
  <tableStyles count="1" defaultTableStyle="TableStyleMedium2" defaultPivotStyle="PivotStyleLight16">
    <tableStyle name="Table Style Of T3" pivot="0" count="4">
      <tableStyleElement type="wholeTable" dxfId="279"/>
      <tableStyleElement type="headerRow" dxfId="278"/>
      <tableStyleElement type="totalRow" dxfId="277"/>
      <tableStyleElement type="secondRowStripe" dxfId="276"/>
    </tableStyle>
  </tableStyles>
  <colors>
    <mruColors>
      <color rgb="FF41556F"/>
      <color rgb="FFF5FAFF"/>
      <color rgb="FF00B0AC"/>
      <color rgb="FF00CC99"/>
      <color rgb="FFDDA433"/>
      <color rgb="FFC99121"/>
      <color rgb="FF72AF2F"/>
      <color rgb="FFFDDA59"/>
      <color rgb="FFB2DE10"/>
      <color rgb="FFF3F36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accent5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sz="1200" b="1">
                <a:solidFill>
                  <a:schemeClr val="accent5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DOANH</a:t>
            </a:r>
            <a:r>
              <a:rPr lang="en-US" sz="1200" b="1" baseline="0">
                <a:solidFill>
                  <a:schemeClr val="accent5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 THU BÁN HÀNG 12 THÁNG</a:t>
            </a:r>
            <a:endParaRPr lang="vi-VN" sz="1200" b="1">
              <a:solidFill>
                <a:schemeClr val="accent5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spPr>
        <a:noFill/>
        <a:ln>
          <a:noFill/>
        </a:ln>
        <a:effectLst/>
      </c:spPr>
    </c:title>
    <c:plotArea>
      <c:layout/>
      <c:barChart>
        <c:barDir val="col"/>
        <c:grouping val="clustered"/>
        <c:ser>
          <c:idx val="1"/>
          <c:order val="0"/>
          <c:spPr>
            <a:gradFill flip="none" rotWithShape="1">
              <a:gsLst>
                <a:gs pos="0">
                  <a:schemeClr val="accent1">
                    <a:shade val="30000"/>
                    <a:satMod val="115000"/>
                  </a:schemeClr>
                </a:gs>
                <a:gs pos="50000">
                  <a:schemeClr val="accent1">
                    <a:shade val="67500"/>
                    <a:satMod val="115000"/>
                  </a:schemeClr>
                </a:gs>
                <a:gs pos="100000">
                  <a:schemeClr val="accent1">
                    <a:shade val="100000"/>
                    <a:satMod val="115000"/>
                  </a:schemeClr>
                </a:gs>
              </a:gsLst>
              <a:lin ang="16200000" scaled="1"/>
              <a:tileRect/>
            </a:gradFill>
            <a:ln w="19050">
              <a:solidFill>
                <a:schemeClr val="bg1"/>
              </a:solidFill>
            </a:ln>
            <a:effectLst/>
          </c:spPr>
          <c:dPt>
            <c:idx val="1"/>
            <c:spPr>
              <a:gradFill flip="none" rotWithShape="1">
                <a:gsLst>
                  <a:gs pos="0">
                    <a:srgbClr val="92D050">
                      <a:shade val="30000"/>
                      <a:satMod val="115000"/>
                    </a:srgbClr>
                  </a:gs>
                  <a:gs pos="50000">
                    <a:srgbClr val="92D050">
                      <a:shade val="67500"/>
                      <a:satMod val="115000"/>
                    </a:srgbClr>
                  </a:gs>
                  <a:gs pos="100000">
                    <a:srgbClr val="92D050">
                      <a:shade val="100000"/>
                      <a:satMod val="115000"/>
                    </a:srgbClr>
                  </a:gs>
                </a:gsLst>
                <a:lin ang="16200000" scaled="1"/>
                <a:tileRect/>
              </a:gradFill>
              <a:ln w="19050">
                <a:solidFill>
                  <a:schemeClr val="bg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D249-45EE-934E-BEF19A138E66}"/>
              </c:ext>
            </c:extLst>
          </c:dPt>
          <c:dPt>
            <c:idx val="3"/>
            <c:spPr>
              <a:gradFill flip="none" rotWithShape="1">
                <a:gsLst>
                  <a:gs pos="0">
                    <a:srgbClr val="92D050">
                      <a:shade val="30000"/>
                      <a:satMod val="115000"/>
                    </a:srgbClr>
                  </a:gs>
                  <a:gs pos="50000">
                    <a:srgbClr val="92D050">
                      <a:shade val="67500"/>
                      <a:satMod val="115000"/>
                    </a:srgbClr>
                  </a:gs>
                  <a:gs pos="100000">
                    <a:srgbClr val="92D050">
                      <a:shade val="100000"/>
                      <a:satMod val="115000"/>
                    </a:srgbClr>
                  </a:gs>
                </a:gsLst>
                <a:lin ang="16200000" scaled="1"/>
                <a:tileRect/>
              </a:gradFill>
              <a:ln w="19050">
                <a:solidFill>
                  <a:schemeClr val="bg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D249-45EE-934E-BEF19A138E66}"/>
              </c:ext>
            </c:extLst>
          </c:dPt>
          <c:dPt>
            <c:idx val="5"/>
            <c:spPr>
              <a:gradFill flip="none" rotWithShape="1">
                <a:gsLst>
                  <a:gs pos="0">
                    <a:srgbClr val="92D050">
                      <a:shade val="30000"/>
                      <a:satMod val="115000"/>
                    </a:srgbClr>
                  </a:gs>
                  <a:gs pos="50000">
                    <a:srgbClr val="92D050">
                      <a:shade val="67500"/>
                      <a:satMod val="115000"/>
                    </a:srgbClr>
                  </a:gs>
                  <a:gs pos="100000">
                    <a:srgbClr val="92D050">
                      <a:shade val="100000"/>
                      <a:satMod val="115000"/>
                    </a:srgbClr>
                  </a:gs>
                </a:gsLst>
                <a:lin ang="16200000" scaled="1"/>
                <a:tileRect/>
              </a:gradFill>
              <a:ln w="19050">
                <a:solidFill>
                  <a:schemeClr val="bg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D249-45EE-934E-BEF19A138E66}"/>
              </c:ext>
            </c:extLst>
          </c:dPt>
          <c:dPt>
            <c:idx val="8"/>
            <c:spPr>
              <a:gradFill flip="none" rotWithShape="1">
                <a:gsLst>
                  <a:gs pos="0">
                    <a:srgbClr val="92D050">
                      <a:shade val="30000"/>
                      <a:satMod val="115000"/>
                    </a:srgbClr>
                  </a:gs>
                  <a:gs pos="50000">
                    <a:srgbClr val="92D050">
                      <a:shade val="67500"/>
                      <a:satMod val="115000"/>
                    </a:srgbClr>
                  </a:gs>
                  <a:gs pos="100000">
                    <a:srgbClr val="92D050">
                      <a:shade val="100000"/>
                      <a:satMod val="115000"/>
                    </a:srgbClr>
                  </a:gs>
                </a:gsLst>
                <a:lin ang="16200000" scaled="1"/>
                <a:tileRect/>
              </a:gradFill>
              <a:ln w="19050">
                <a:solidFill>
                  <a:schemeClr val="bg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E8EA-44A3-8421-1F23553B580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>
                        <a:lumMod val="50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'Báo Cáo Tổng Hợp'!$H$6:$H$17</c:f>
              <c:numCache>
                <c:formatCode>_-* #,##0\ _₫_-;\-* #,##0\ _₫_-;_-* "-"??\ _₫_-;_-@_-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D249-45EE-934E-BEF19A138E66}"/>
            </c:ext>
          </c:extLst>
        </c:ser>
        <c:dLbls>
          <c:showVal val="1"/>
        </c:dLbls>
        <c:gapWidth val="70"/>
        <c:axId val="113339776"/>
        <c:axId val="113345664"/>
        <c:extLst xmlns:c16r2="http://schemas.microsoft.com/office/drawing/2015/06/chart"/>
      </c:barChart>
      <c:catAx>
        <c:axId val="113339776"/>
        <c:scaling>
          <c:orientation val="minMax"/>
        </c:scaling>
        <c:axPos val="b"/>
        <c:numFmt formatCode="General" sourceLinked="1"/>
        <c:majorTickMark val="none"/>
        <c:tickLblPos val="nextTo"/>
        <c:spPr>
          <a:noFill/>
          <a:ln w="28575" cap="flat" cmpd="sng" algn="ctr">
            <a:solidFill>
              <a:schemeClr val="bg2">
                <a:lumMod val="9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345664"/>
        <c:crosses val="autoZero"/>
        <c:auto val="1"/>
        <c:lblAlgn val="ctr"/>
        <c:lblOffset val="100"/>
      </c:catAx>
      <c:valAx>
        <c:axId val="113345664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bg2"/>
              </a:solidFill>
              <a:round/>
            </a:ln>
            <a:effectLst/>
          </c:spPr>
        </c:majorGridlines>
        <c:numFmt formatCode="_-* #,##0\ _₫_-;\-* #,##0\ _₫_-;_-* &quot;-&quot;??\ _₫_-;_-@_-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3397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</c:chart>
  <c:spPr>
    <a:gradFill flip="none" rotWithShape="1">
      <a:gsLst>
        <a:gs pos="0">
          <a:srgbClr val="FAFAFA"/>
        </a:gs>
        <a:gs pos="100000">
          <a:srgbClr val="EDEDED"/>
        </a:gs>
      </a:gsLst>
      <a:lin ang="5400000" scaled="1"/>
      <a:tileRect/>
    </a:gradFill>
    <a:ln w="9525" cap="flat" cmpd="sng" algn="ctr">
      <a:solidFill>
        <a:schemeClr val="bg2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accent5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sz="1200" b="1">
                <a:solidFill>
                  <a:schemeClr val="accent5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LỢI</a:t>
            </a:r>
            <a:r>
              <a:rPr lang="en-US" sz="1200" b="1" baseline="0">
                <a:solidFill>
                  <a:schemeClr val="accent5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 NHUẬN BÁN HÀNG 12 THÁNG</a:t>
            </a:r>
            <a:endParaRPr lang="vi-VN" sz="1200" b="1">
              <a:solidFill>
                <a:schemeClr val="accent5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spPr>
        <a:noFill/>
        <a:ln>
          <a:noFill/>
        </a:ln>
        <a:effectLst/>
      </c:spPr>
    </c:title>
    <c:plotArea>
      <c:layout/>
      <c:barChart>
        <c:barDir val="col"/>
        <c:grouping val="clustered"/>
        <c:ser>
          <c:idx val="2"/>
          <c:order val="0"/>
          <c:spPr>
            <a:gradFill flip="none" rotWithShape="1">
              <a:gsLst>
                <a:gs pos="0">
                  <a:schemeClr val="accent1">
                    <a:shade val="30000"/>
                    <a:satMod val="115000"/>
                  </a:schemeClr>
                </a:gs>
                <a:gs pos="50000">
                  <a:schemeClr val="accent1">
                    <a:shade val="67500"/>
                    <a:satMod val="115000"/>
                  </a:schemeClr>
                </a:gs>
                <a:gs pos="100000">
                  <a:schemeClr val="accent1">
                    <a:shade val="100000"/>
                    <a:satMod val="115000"/>
                  </a:schemeClr>
                </a:gs>
              </a:gsLst>
              <a:lin ang="16200000" scaled="1"/>
              <a:tileRect/>
            </a:gradFill>
            <a:ln w="19050">
              <a:solidFill>
                <a:schemeClr val="bg1"/>
              </a:solidFill>
            </a:ln>
            <a:effectLst/>
          </c:spPr>
          <c:dPt>
            <c:idx val="0"/>
            <c:spPr>
              <a:gradFill flip="none" rotWithShape="1">
                <a:gsLst>
                  <a:gs pos="0">
                    <a:srgbClr val="92D050">
                      <a:shade val="30000"/>
                      <a:satMod val="115000"/>
                    </a:srgbClr>
                  </a:gs>
                  <a:gs pos="50000">
                    <a:srgbClr val="92D050">
                      <a:shade val="67500"/>
                      <a:satMod val="115000"/>
                    </a:srgbClr>
                  </a:gs>
                  <a:gs pos="100000">
                    <a:srgbClr val="92D050">
                      <a:shade val="100000"/>
                      <a:satMod val="115000"/>
                    </a:srgbClr>
                  </a:gs>
                </a:gsLst>
                <a:lin ang="16200000" scaled="1"/>
                <a:tileRect/>
              </a:gradFill>
              <a:ln w="19050">
                <a:solidFill>
                  <a:schemeClr val="bg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5EF6-4622-9221-23C25F7A20F3}"/>
              </c:ext>
            </c:extLst>
          </c:dPt>
          <c:dPt>
            <c:idx val="2"/>
            <c:spPr>
              <a:gradFill flip="none" rotWithShape="1">
                <a:gsLst>
                  <a:gs pos="0">
                    <a:srgbClr val="92D050">
                      <a:shade val="30000"/>
                      <a:satMod val="115000"/>
                    </a:srgbClr>
                  </a:gs>
                  <a:gs pos="50000">
                    <a:srgbClr val="92D050">
                      <a:shade val="67500"/>
                      <a:satMod val="115000"/>
                    </a:srgbClr>
                  </a:gs>
                  <a:gs pos="100000">
                    <a:srgbClr val="92D050">
                      <a:shade val="100000"/>
                      <a:satMod val="115000"/>
                    </a:srgbClr>
                  </a:gs>
                </a:gsLst>
                <a:lin ang="16200000" scaled="1"/>
                <a:tileRect/>
              </a:gradFill>
              <a:ln w="19050">
                <a:solidFill>
                  <a:schemeClr val="bg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5EF6-4622-9221-23C25F7A20F3}"/>
              </c:ext>
            </c:extLst>
          </c:dPt>
          <c:dPt>
            <c:idx val="4"/>
            <c:spPr>
              <a:gradFill flip="none" rotWithShape="1">
                <a:gsLst>
                  <a:gs pos="0">
                    <a:srgbClr val="92D050">
                      <a:shade val="30000"/>
                      <a:satMod val="115000"/>
                    </a:srgbClr>
                  </a:gs>
                  <a:gs pos="50000">
                    <a:srgbClr val="92D050">
                      <a:shade val="67500"/>
                      <a:satMod val="115000"/>
                    </a:srgbClr>
                  </a:gs>
                  <a:gs pos="100000">
                    <a:srgbClr val="92D050">
                      <a:shade val="100000"/>
                      <a:satMod val="115000"/>
                    </a:srgbClr>
                  </a:gs>
                </a:gsLst>
                <a:lin ang="16200000" scaled="1"/>
                <a:tileRect/>
              </a:gradFill>
              <a:ln w="19050">
                <a:solidFill>
                  <a:schemeClr val="bg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5EF6-4622-9221-23C25F7A20F3}"/>
              </c:ext>
            </c:extLst>
          </c:dPt>
          <c:dPt>
            <c:idx val="6"/>
            <c:spPr>
              <a:gradFill flip="none" rotWithShape="1">
                <a:gsLst>
                  <a:gs pos="0">
                    <a:srgbClr val="92D050">
                      <a:shade val="30000"/>
                      <a:satMod val="115000"/>
                    </a:srgbClr>
                  </a:gs>
                  <a:gs pos="50000">
                    <a:srgbClr val="92D050">
                      <a:shade val="67500"/>
                      <a:satMod val="115000"/>
                    </a:srgbClr>
                  </a:gs>
                  <a:gs pos="100000">
                    <a:srgbClr val="92D050">
                      <a:shade val="100000"/>
                      <a:satMod val="115000"/>
                    </a:srgbClr>
                  </a:gs>
                </a:gsLst>
                <a:lin ang="16200000" scaled="1"/>
                <a:tileRect/>
              </a:gradFill>
              <a:ln w="19050">
                <a:solidFill>
                  <a:schemeClr val="bg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5EF6-4622-9221-23C25F7A20F3}"/>
              </c:ext>
            </c:extLst>
          </c:dPt>
          <c:dPt>
            <c:idx val="7"/>
            <c:spPr>
              <a:gradFill flip="none" rotWithShape="1">
                <a:gsLst>
                  <a:gs pos="0">
                    <a:srgbClr val="92D050">
                      <a:shade val="30000"/>
                      <a:satMod val="115000"/>
                    </a:srgbClr>
                  </a:gs>
                  <a:gs pos="50000">
                    <a:srgbClr val="92D050">
                      <a:shade val="67500"/>
                      <a:satMod val="115000"/>
                    </a:srgbClr>
                  </a:gs>
                  <a:gs pos="100000">
                    <a:srgbClr val="92D050">
                      <a:shade val="100000"/>
                      <a:satMod val="115000"/>
                    </a:srgbClr>
                  </a:gs>
                </a:gsLst>
                <a:lin ang="16200000" scaled="1"/>
                <a:tileRect/>
              </a:gradFill>
              <a:ln w="19050">
                <a:solidFill>
                  <a:schemeClr val="bg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9-7343-4DAD-8DE1-5B763DAB319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>
                        <a:lumMod val="50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'Báo Cáo Tổng Hợp'!$I$6:$I$17</c:f>
              <c:numCache>
                <c:formatCode>_-* #,##0\ _₫_-;\-* #,##0\ _₫_-;_-* "-"??\ _₫_-;_-@_-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5EF6-4622-9221-23C25F7A20F3}"/>
            </c:ext>
          </c:extLst>
        </c:ser>
        <c:dLbls>
          <c:showVal val="1"/>
        </c:dLbls>
        <c:gapWidth val="70"/>
        <c:axId val="113523328"/>
        <c:axId val="113541504"/>
        <c:extLst xmlns:c16r2="http://schemas.microsoft.com/office/drawing/2015/06/chart"/>
      </c:barChart>
      <c:catAx>
        <c:axId val="113523328"/>
        <c:scaling>
          <c:orientation val="minMax"/>
        </c:scaling>
        <c:axPos val="b"/>
        <c:numFmt formatCode="General" sourceLinked="1"/>
        <c:majorTickMark val="none"/>
        <c:tickLblPos val="nextTo"/>
        <c:spPr>
          <a:noFill/>
          <a:ln w="28575" cap="flat" cmpd="sng" algn="ctr">
            <a:solidFill>
              <a:schemeClr val="bg2">
                <a:lumMod val="9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541504"/>
        <c:crosses val="autoZero"/>
        <c:auto val="1"/>
        <c:lblAlgn val="ctr"/>
        <c:lblOffset val="100"/>
      </c:catAx>
      <c:valAx>
        <c:axId val="113541504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bg2"/>
              </a:solidFill>
              <a:round/>
            </a:ln>
            <a:effectLst/>
          </c:spPr>
        </c:majorGridlines>
        <c:numFmt formatCode="_-* #,##0\ _₫_-;\-* #,##0\ _₫_-;_-* &quot;-&quot;??\ _₫_-;_-@_-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5233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</c:chart>
  <c:spPr>
    <a:gradFill flip="none" rotWithShape="1">
      <a:gsLst>
        <a:gs pos="0">
          <a:srgbClr val="FAFAFA"/>
        </a:gs>
        <a:gs pos="100000">
          <a:srgbClr val="EDEDED"/>
        </a:gs>
      </a:gsLst>
      <a:lin ang="5400000" scaled="1"/>
      <a:tileRect/>
    </a:gradFill>
    <a:ln w="9525" cap="flat" cmpd="sng" algn="ctr">
      <a:solidFill>
        <a:schemeClr val="bg2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accent5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sz="1200" b="1">
                <a:solidFill>
                  <a:schemeClr val="accent5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5 NHÓM</a:t>
            </a:r>
            <a:r>
              <a:rPr lang="en-US" sz="1200" b="1" baseline="0">
                <a:solidFill>
                  <a:schemeClr val="accent5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 KHÁCH HÀNG CÓ </a:t>
            </a:r>
            <a:r>
              <a:rPr lang="en-US" sz="1200" b="1">
                <a:solidFill>
                  <a:schemeClr val="accent5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DOANH</a:t>
            </a:r>
            <a:r>
              <a:rPr lang="en-US" sz="1200" b="1" baseline="0">
                <a:solidFill>
                  <a:schemeClr val="accent5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 THU VÀ LỢI NHUẬN CAO NHẤT</a:t>
            </a:r>
            <a:endParaRPr lang="vi-VN" sz="1200" b="1">
              <a:solidFill>
                <a:schemeClr val="accent5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spPr>
        <a:noFill/>
        <a:ln>
          <a:noFill/>
        </a:ln>
        <a:effectLst/>
      </c:spPr>
    </c:title>
    <c:plotArea>
      <c:layout/>
      <c:barChart>
        <c:barDir val="col"/>
        <c:grouping val="clustered"/>
        <c:ser>
          <c:idx val="1"/>
          <c:order val="1"/>
          <c:tx>
            <c:v>Doanh thu bán hàng</c:v>
          </c:tx>
          <c:spPr>
            <a:gradFill flip="none" rotWithShape="1">
              <a:gsLst>
                <a:gs pos="0">
                  <a:srgbClr val="92D050">
                    <a:tint val="66000"/>
                    <a:satMod val="160000"/>
                  </a:srgbClr>
                </a:gs>
                <a:gs pos="50000">
                  <a:srgbClr val="92D050">
                    <a:tint val="44500"/>
                    <a:satMod val="160000"/>
                  </a:srgbClr>
                </a:gs>
                <a:gs pos="100000">
                  <a:srgbClr val="92D050">
                    <a:tint val="23500"/>
                    <a:satMod val="160000"/>
                  </a:srgbClr>
                </a:gs>
              </a:gsLst>
              <a:lin ang="16200000" scaled="1"/>
              <a:tileRect/>
            </a:gradFill>
            <a:ln w="19050">
              <a:solidFill>
                <a:schemeClr val="bg1"/>
              </a:solidFill>
            </a:ln>
            <a:effectLst/>
          </c:spPr>
          <c:dLbls>
            <c:numFmt formatCode="_-* #,##0\ _₫_-;\-* #,##0\ _₫_-;_-* &quot;-&quot;??\ _₫_-;_-@_-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>
                        <a:lumMod val="50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'Báo Cáo Tổng Hợp'!$H$302:$H$306</c:f>
              <c:strCache>
                <c:ptCount val="5"/>
                <c:pt idx="0">
                  <c:v> #REF! </c:v>
                </c:pt>
                <c:pt idx="1">
                  <c:v> #REF! </c:v>
                </c:pt>
                <c:pt idx="2">
                  <c:v> #REF! </c:v>
                </c:pt>
                <c:pt idx="3">
                  <c:v>  </c:v>
                </c:pt>
                <c:pt idx="4">
                  <c:v>  </c:v>
                </c:pt>
              </c:strCache>
            </c:strRef>
          </c:cat>
          <c:val>
            <c:numRef>
              <c:f>'Báo Cáo Tổng Hợp'!$J$302:$J$306</c:f>
              <c:numCache>
                <c:formatCode>_-* #,##0\ _₫_-;\-* #,##0\ _₫_-;_-* "-"??\ _₫_-;_-@_-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614D-44A3-BEEE-0ACF8CD661F8}"/>
            </c:ext>
          </c:extLst>
        </c:ser>
        <c:gapWidth val="70"/>
        <c:axId val="113247744"/>
        <c:axId val="113249280"/>
      </c:barChart>
      <c:scatterChart>
        <c:scatterStyle val="lineMarker"/>
        <c:ser>
          <c:idx val="0"/>
          <c:order val="0"/>
          <c:tx>
            <c:v>Lợi nhuận gộp</c:v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diamond"/>
            <c:size val="7"/>
            <c:spPr>
              <a:solidFill>
                <a:schemeClr val="accent2"/>
              </a:solidFill>
              <a:ln w="9525" cmpd="dbl">
                <a:noFill/>
              </a:ln>
              <a:effectLst/>
            </c:spPr>
          </c:marker>
          <c:dLbls>
            <c:numFmt formatCode="_-* #,##0\ _₫_-;\-* #,##0\ _₫_-;_-* &quot;-&quot;??\ _₫_-;_-@_-" sourceLinked="0"/>
            <c:spPr>
              <a:noFill/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showVal val="1"/>
            <c:extLst xmlns:c15="http://schemas.microsoft.com/office/drawing/2012/chart"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strRef>
              <c:f>'Báo Cáo Tổng Hợp'!$H$302:$H$306</c:f>
              <c:strCache>
                <c:ptCount val="5"/>
                <c:pt idx="0">
                  <c:v> #REF! </c:v>
                </c:pt>
                <c:pt idx="1">
                  <c:v> #REF! </c:v>
                </c:pt>
                <c:pt idx="2">
                  <c:v> #REF! </c:v>
                </c:pt>
                <c:pt idx="3">
                  <c:v>  </c:v>
                </c:pt>
                <c:pt idx="4">
                  <c:v>  </c:v>
                </c:pt>
              </c:strCache>
            </c:strRef>
          </c:xVal>
          <c:yVal>
            <c:numRef>
              <c:f>'Báo Cáo Tổng Hợp'!$I$302:$I$306</c:f>
              <c:numCache>
                <c:formatCode>_-* #,##0\ _₫_-;\-* #,##0\ _₫_-;_-* "-"??\ _₫_-;_-@_-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1-614D-44A3-BEEE-0ACF8CD661F8}"/>
            </c:ext>
          </c:extLst>
        </c:ser>
        <c:axId val="113247744"/>
        <c:axId val="113249280"/>
      </c:scatterChart>
      <c:catAx>
        <c:axId val="113247744"/>
        <c:scaling>
          <c:orientation val="minMax"/>
        </c:scaling>
        <c:axPos val="b"/>
        <c:numFmt formatCode="General" sourceLinked="1"/>
        <c:majorTickMark val="none"/>
        <c:tickLblPos val="nextTo"/>
        <c:spPr>
          <a:noFill/>
          <a:ln w="28575" cap="flat" cmpd="sng" algn="ctr">
            <a:solidFill>
              <a:schemeClr val="bg2">
                <a:lumMod val="9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249280"/>
        <c:crosses val="autoZero"/>
        <c:auto val="1"/>
        <c:lblAlgn val="ctr"/>
        <c:lblOffset val="100"/>
      </c:catAx>
      <c:valAx>
        <c:axId val="113249280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bg2"/>
              </a:solidFill>
              <a:round/>
            </a:ln>
            <a:effectLst/>
          </c:spPr>
        </c:majorGridlines>
        <c:numFmt formatCode="_-* #,##0\ _₫_-;\-* #,##0\ _₫_-;_-* &quot;-&quot;??\ _₫_-;_-@_-" sourceLinked="0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13247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</c:chart>
  <c:spPr>
    <a:gradFill flip="none" rotWithShape="1">
      <a:gsLst>
        <a:gs pos="0">
          <a:srgbClr val="FAFAFA"/>
        </a:gs>
        <a:gs pos="100000">
          <a:srgbClr val="EDEDED"/>
        </a:gs>
      </a:gsLst>
      <a:lin ang="5400000" scaled="1"/>
      <a:tileRect/>
    </a:gradFill>
    <a:ln w="9525" cap="flat" cmpd="sng" algn="ctr">
      <a:solidFill>
        <a:schemeClr val="bg2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accent5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sz="1200" b="1">
                <a:solidFill>
                  <a:schemeClr val="accent5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5 NHÂN</a:t>
            </a:r>
            <a:r>
              <a:rPr lang="en-US" sz="1200" b="1" baseline="0">
                <a:solidFill>
                  <a:schemeClr val="accent5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 VIÊN BÁN HÀNG CÓ </a:t>
            </a:r>
            <a:r>
              <a:rPr lang="en-US" sz="1200" b="1">
                <a:solidFill>
                  <a:schemeClr val="accent5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DOANH</a:t>
            </a:r>
            <a:r>
              <a:rPr lang="en-US" sz="1200" b="1" baseline="0">
                <a:solidFill>
                  <a:schemeClr val="accent5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 THU VÀ LỢI NHUẬN CAO NHẤT</a:t>
            </a:r>
            <a:endParaRPr lang="vi-VN" sz="1200" b="1">
              <a:solidFill>
                <a:schemeClr val="accent5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spPr>
        <a:noFill/>
        <a:ln>
          <a:noFill/>
        </a:ln>
        <a:effectLst/>
      </c:spPr>
    </c:title>
    <c:plotArea>
      <c:layout/>
      <c:barChart>
        <c:barDir val="col"/>
        <c:grouping val="clustered"/>
        <c:ser>
          <c:idx val="1"/>
          <c:order val="1"/>
          <c:tx>
            <c:strRef>
              <c:f>'Báo Cáo Tổng Hợp'!$J$506</c:f>
              <c:strCache>
                <c:ptCount val="1"/>
                <c:pt idx="0">
                  <c:v>Doanh thu</c:v>
                </c:pt>
              </c:strCache>
            </c:strRef>
          </c:tx>
          <c:spPr>
            <a:gradFill flip="none" rotWithShape="1">
              <a:gsLst>
                <a:gs pos="0">
                  <a:srgbClr val="00B0AC">
                    <a:tint val="66000"/>
                    <a:satMod val="160000"/>
                  </a:srgbClr>
                </a:gs>
                <a:gs pos="50000">
                  <a:srgbClr val="00B0AC">
                    <a:tint val="44500"/>
                    <a:satMod val="160000"/>
                  </a:srgbClr>
                </a:gs>
                <a:gs pos="100000">
                  <a:srgbClr val="00B0AC">
                    <a:tint val="23500"/>
                    <a:satMod val="160000"/>
                  </a:srgbClr>
                </a:gs>
              </a:gsLst>
              <a:lin ang="16200000" scaled="1"/>
              <a:tileRect/>
            </a:gradFill>
            <a:ln w="19050">
              <a:solidFill>
                <a:schemeClr val="bg1"/>
              </a:solidFill>
            </a:ln>
            <a:effectLst/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>
                        <a:lumMod val="50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'Báo Cáo Tổng Hợp'!$H$507:$H$511</c:f>
              <c:strCache>
                <c:ptCount val="5"/>
                <c:pt idx="0">
                  <c:v> #REF! </c:v>
                </c:pt>
                <c:pt idx="1">
                  <c:v> #REF! </c:v>
                </c:pt>
                <c:pt idx="2">
                  <c:v> #REF! </c:v>
                </c:pt>
                <c:pt idx="3">
                  <c:v>  </c:v>
                </c:pt>
                <c:pt idx="4">
                  <c:v>  </c:v>
                </c:pt>
              </c:strCache>
            </c:strRef>
          </c:cat>
          <c:val>
            <c:numRef>
              <c:f>'Báo Cáo Tổng Hợp'!$J$507:$J$511</c:f>
              <c:numCache>
                <c:formatCode>_-* #,##0\ _₫_-;\-* #,##0\ _₫_-;_-* "-"??\ _₫_-;_-@_-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0B9C-41C1-AF3A-E7BBA27173CC}"/>
            </c:ext>
          </c:extLst>
        </c:ser>
        <c:dLbls>
          <c:showVal val="1"/>
        </c:dLbls>
        <c:gapWidth val="70"/>
        <c:axId val="113578752"/>
        <c:axId val="113580288"/>
      </c:barChart>
      <c:scatterChart>
        <c:scatterStyle val="lineMarker"/>
        <c:ser>
          <c:idx val="0"/>
          <c:order val="0"/>
          <c:tx>
            <c:strRef>
              <c:f>'Báo Cáo Tổng Hợp'!$I$506</c:f>
              <c:strCache>
                <c:ptCount val="1"/>
                <c:pt idx="0">
                  <c:v>Lợi nhuận gộp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diamond"/>
            <c:size val="7"/>
            <c:spPr>
              <a:solidFill>
                <a:schemeClr val="accent2"/>
              </a:solidFill>
              <a:ln w="9525" cmpd="dbl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chemeClr val="tx2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strRef>
              <c:f>'Báo Cáo Tổng Hợp'!$H$507:$H$511</c:f>
              <c:strCache>
                <c:ptCount val="5"/>
                <c:pt idx="0">
                  <c:v> #REF! </c:v>
                </c:pt>
                <c:pt idx="1">
                  <c:v> #REF! </c:v>
                </c:pt>
                <c:pt idx="2">
                  <c:v> #REF! </c:v>
                </c:pt>
                <c:pt idx="3">
                  <c:v>  </c:v>
                </c:pt>
                <c:pt idx="4">
                  <c:v>  </c:v>
                </c:pt>
              </c:strCache>
            </c:strRef>
          </c:xVal>
          <c:yVal>
            <c:numRef>
              <c:f>'Báo Cáo Tổng Hợp'!$I$507:$I$511</c:f>
              <c:numCache>
                <c:formatCode>_-* #,##0\ _₫_-;\-* #,##0\ _₫_-;_-* "-"??\ _₫_-;_-@_-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1-0B9C-41C1-AF3A-E7BBA27173CC}"/>
            </c:ext>
          </c:extLst>
        </c:ser>
        <c:dLbls>
          <c:showVal val="1"/>
        </c:dLbls>
        <c:axId val="113578752"/>
        <c:axId val="113580288"/>
      </c:scatterChart>
      <c:catAx>
        <c:axId val="113578752"/>
        <c:scaling>
          <c:orientation val="minMax"/>
        </c:scaling>
        <c:axPos val="b"/>
        <c:numFmt formatCode="General" sourceLinked="1"/>
        <c:majorTickMark val="none"/>
        <c:tickLblPos val="nextTo"/>
        <c:spPr>
          <a:noFill/>
          <a:ln w="28575" cap="flat" cmpd="sng" algn="ctr">
            <a:solidFill>
              <a:schemeClr val="bg2">
                <a:lumMod val="9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580288"/>
        <c:crosses val="autoZero"/>
        <c:auto val="1"/>
        <c:lblAlgn val="ctr"/>
        <c:lblOffset val="100"/>
      </c:catAx>
      <c:valAx>
        <c:axId val="113580288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bg2"/>
              </a:solidFill>
              <a:round/>
            </a:ln>
            <a:effectLst/>
          </c:spPr>
        </c:majorGridlines>
        <c:numFmt formatCode="_-* #,##0\ _₫_-;\-* #,##0\ _₫_-;_-* &quot;-&quot;??\ _₫_-;_-@_-" sourceLinked="0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13578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</c:chart>
  <c:spPr>
    <a:gradFill flip="none" rotWithShape="1">
      <a:gsLst>
        <a:gs pos="0">
          <a:srgbClr val="FAFAFA"/>
        </a:gs>
        <a:gs pos="100000">
          <a:srgbClr val="EDEDED"/>
        </a:gs>
      </a:gsLst>
      <a:lin ang="5400000" scaled="1"/>
      <a:tileRect/>
    </a:gradFill>
    <a:ln w="9525" cap="flat" cmpd="sng" algn="ctr">
      <a:solidFill>
        <a:schemeClr val="bg2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hyperlink" Target="#'B&#225;o C&#225;o D&#242;ng Ti&#7873;n'!C2"/><Relationship Id="rId13" Type="http://schemas.openxmlformats.org/officeDocument/2006/relationships/hyperlink" Target="#'B&#7843;ng L&#432;&#417;ng C&#244;ng Nh&#226;n Vi&#234;n'!C2"/><Relationship Id="rId3" Type="http://schemas.openxmlformats.org/officeDocument/2006/relationships/hyperlink" Target="#'Danh S&#225;ch Nh&#224; Cung C&#7845;p'!C2"/><Relationship Id="rId7" Type="http://schemas.openxmlformats.org/officeDocument/2006/relationships/hyperlink" Target="#'B&#225;o C&#225;o C&#244;ng N&#7907;'!C2"/><Relationship Id="rId12" Type="http://schemas.openxmlformats.org/officeDocument/2006/relationships/hyperlink" Target="#'T&#224;i S&#7843;n Kh&#7845;u Hao'!C2"/><Relationship Id="rId2" Type="http://schemas.openxmlformats.org/officeDocument/2006/relationships/hyperlink" Target="#'Danh S&#225;ch Kh&#225;ch H&#224;ng'!C2"/><Relationship Id="rId1" Type="http://schemas.openxmlformats.org/officeDocument/2006/relationships/hyperlink" Target="#'Th&#244;ng Tin Chung'!C2"/><Relationship Id="rId6" Type="http://schemas.openxmlformats.org/officeDocument/2006/relationships/hyperlink" Target="#'Nghi&#7879;p V&#7909; Kh&#225;c'!C2"/><Relationship Id="rId11" Type="http://schemas.openxmlformats.org/officeDocument/2006/relationships/hyperlink" Target="#'In Phi&#7871;u Xu&#7845;t Kho'!B5"/><Relationship Id="rId5" Type="http://schemas.openxmlformats.org/officeDocument/2006/relationships/hyperlink" Target="#'B&#225;n H&#224;ng V&#224; Thu Ti&#7873;n'!D2"/><Relationship Id="rId10" Type="http://schemas.openxmlformats.org/officeDocument/2006/relationships/hyperlink" Target="#'B&#225;o C&#225;o T&#7893;ng H&#7907;p'!B2"/><Relationship Id="rId4" Type="http://schemas.openxmlformats.org/officeDocument/2006/relationships/hyperlink" Target="#'Mua H&#224;ng V&#224; Tr&#7843; Ti&#7873;n'!D2"/><Relationship Id="rId9" Type="http://schemas.openxmlformats.org/officeDocument/2006/relationships/hyperlink" Target="#'B&#225;o C&#225;o Nh&#7853;p Xu&#7845;t T&#7891;n'!C2"/><Relationship Id="rId14" Type="http://schemas.openxmlformats.org/officeDocument/2006/relationships/hyperlink" Target="#'Danh S&#225;ch S&#7843;n Ph&#7849;m'!C2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hyperlink" Target="#'Th&#244;ng Tin Chung'!C2"/><Relationship Id="rId3" Type="http://schemas.openxmlformats.org/officeDocument/2006/relationships/hyperlink" Target="#'Mua H&#224;ng V&#224; Tr&#7843; Ti&#7873;n'!D2"/><Relationship Id="rId7" Type="http://schemas.openxmlformats.org/officeDocument/2006/relationships/hyperlink" Target="#'Danh S&#225;ch S&#7843;n Ph&#7849;m'!C2"/><Relationship Id="rId2" Type="http://schemas.openxmlformats.org/officeDocument/2006/relationships/hyperlink" Target="#'Danh S&#225;ch Nh&#224; Cung C&#7845;p'!C2"/><Relationship Id="rId1" Type="http://schemas.openxmlformats.org/officeDocument/2006/relationships/hyperlink" Target="#'Danh S&#225;ch Kh&#225;ch H&#224;ng'!C2"/><Relationship Id="rId6" Type="http://schemas.openxmlformats.org/officeDocument/2006/relationships/hyperlink" Target="#'B&#225;o C&#225;o T&#7893;ng H&#7907;p'!B2"/><Relationship Id="rId5" Type="http://schemas.openxmlformats.org/officeDocument/2006/relationships/hyperlink" Target="#'Nghi&#7879;p V&#7909; Kh&#225;c'!C2"/><Relationship Id="rId4" Type="http://schemas.openxmlformats.org/officeDocument/2006/relationships/hyperlink" Target="#'B&#225;n H&#224;ng V&#224; Thu Ti&#7873;n'!D2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hyperlink" Target="#'Th&#244;ng Tin Chung'!C2"/><Relationship Id="rId3" Type="http://schemas.openxmlformats.org/officeDocument/2006/relationships/hyperlink" Target="#'Mua H&#224;ng V&#224; Tr&#7843; Ti&#7873;n'!D2"/><Relationship Id="rId7" Type="http://schemas.openxmlformats.org/officeDocument/2006/relationships/hyperlink" Target="#'Danh S&#225;ch S&#7843;n Ph&#7849;m'!C2"/><Relationship Id="rId2" Type="http://schemas.openxmlformats.org/officeDocument/2006/relationships/hyperlink" Target="#'Danh S&#225;ch Nh&#224; Cung C&#7845;p'!C2"/><Relationship Id="rId1" Type="http://schemas.openxmlformats.org/officeDocument/2006/relationships/hyperlink" Target="#'Danh S&#225;ch Kh&#225;ch H&#224;ng'!C2"/><Relationship Id="rId6" Type="http://schemas.openxmlformats.org/officeDocument/2006/relationships/hyperlink" Target="#'B&#225;o C&#225;o T&#7893;ng H&#7907;p'!B2"/><Relationship Id="rId5" Type="http://schemas.openxmlformats.org/officeDocument/2006/relationships/hyperlink" Target="#'Nghi&#7879;p V&#7909; Kh&#225;c'!C2"/><Relationship Id="rId4" Type="http://schemas.openxmlformats.org/officeDocument/2006/relationships/hyperlink" Target="#'B&#225;n H&#224;ng V&#224; Thu Ti&#7873;n'!D2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hyperlink" Target="#'Th&#244;ng Tin Chung'!C2"/><Relationship Id="rId3" Type="http://schemas.openxmlformats.org/officeDocument/2006/relationships/hyperlink" Target="#'Mua H&#224;ng V&#224; Tr&#7843; Ti&#7873;n'!D2"/><Relationship Id="rId7" Type="http://schemas.openxmlformats.org/officeDocument/2006/relationships/hyperlink" Target="#'Danh S&#225;ch S&#7843;n Ph&#7849;m'!C2"/><Relationship Id="rId2" Type="http://schemas.openxmlformats.org/officeDocument/2006/relationships/hyperlink" Target="#'Danh S&#225;ch Nh&#224; Cung C&#7845;p'!C2"/><Relationship Id="rId1" Type="http://schemas.openxmlformats.org/officeDocument/2006/relationships/hyperlink" Target="#'Danh S&#225;ch Kh&#225;ch H&#224;ng'!C2"/><Relationship Id="rId6" Type="http://schemas.openxmlformats.org/officeDocument/2006/relationships/hyperlink" Target="#'B&#225;o C&#225;o T&#7893;ng H&#7907;p'!B2"/><Relationship Id="rId5" Type="http://schemas.openxmlformats.org/officeDocument/2006/relationships/hyperlink" Target="#'Nghi&#7879;p V&#7909; Kh&#225;c'!C2"/><Relationship Id="rId4" Type="http://schemas.openxmlformats.org/officeDocument/2006/relationships/hyperlink" Target="#'B&#225;n H&#224;ng V&#224; Thu Ti&#7873;n'!D2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hyperlink" Target="#'Th&#244;ng Tin Chung'!C2"/><Relationship Id="rId3" Type="http://schemas.openxmlformats.org/officeDocument/2006/relationships/hyperlink" Target="#'Mua H&#224;ng V&#224; Tr&#7843; Ti&#7873;n'!D2"/><Relationship Id="rId7" Type="http://schemas.openxmlformats.org/officeDocument/2006/relationships/hyperlink" Target="#'Danh S&#225;ch S&#7843;n Ph&#7849;m'!C2"/><Relationship Id="rId2" Type="http://schemas.openxmlformats.org/officeDocument/2006/relationships/hyperlink" Target="#'Danh S&#225;ch Nh&#224; Cung C&#7845;p'!C2"/><Relationship Id="rId1" Type="http://schemas.openxmlformats.org/officeDocument/2006/relationships/hyperlink" Target="#'Danh S&#225;ch Kh&#225;ch H&#224;ng'!C2"/><Relationship Id="rId6" Type="http://schemas.openxmlformats.org/officeDocument/2006/relationships/hyperlink" Target="#'B&#225;o C&#225;o T&#7893;ng H&#7907;p'!B2"/><Relationship Id="rId5" Type="http://schemas.openxmlformats.org/officeDocument/2006/relationships/hyperlink" Target="#'Nghi&#7879;p V&#7909; Kh&#225;c'!C2"/><Relationship Id="rId4" Type="http://schemas.openxmlformats.org/officeDocument/2006/relationships/hyperlink" Target="#'B&#225;n H&#224;ng V&#224; Thu Ti&#7873;n'!D2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hyperlink" Target="#'Th&#244;ng Tin Chung'!C2"/><Relationship Id="rId3" Type="http://schemas.openxmlformats.org/officeDocument/2006/relationships/hyperlink" Target="#'Mua H&#224;ng V&#224; Tr&#7843; Ti&#7873;n'!D2"/><Relationship Id="rId7" Type="http://schemas.openxmlformats.org/officeDocument/2006/relationships/hyperlink" Target="#'Danh S&#225;ch S&#7843;n Ph&#7849;m'!C2"/><Relationship Id="rId2" Type="http://schemas.openxmlformats.org/officeDocument/2006/relationships/hyperlink" Target="#'Danh S&#225;ch Nh&#224; Cung C&#7845;p'!C2"/><Relationship Id="rId1" Type="http://schemas.openxmlformats.org/officeDocument/2006/relationships/hyperlink" Target="#'Danh S&#225;ch Kh&#225;ch H&#224;ng'!C2"/><Relationship Id="rId6" Type="http://schemas.openxmlformats.org/officeDocument/2006/relationships/hyperlink" Target="#'B&#225;o C&#225;o T&#7893;ng H&#7907;p'!B2"/><Relationship Id="rId5" Type="http://schemas.openxmlformats.org/officeDocument/2006/relationships/hyperlink" Target="#'Nghi&#7879;p V&#7909; Kh&#225;c'!C2"/><Relationship Id="rId4" Type="http://schemas.openxmlformats.org/officeDocument/2006/relationships/hyperlink" Target="#'B&#225;n H&#224;ng V&#224; Thu Ti&#7873;n'!D2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hyperlink" Target="#'Th&#244;ng Tin Chung'!C2"/><Relationship Id="rId3" Type="http://schemas.openxmlformats.org/officeDocument/2006/relationships/hyperlink" Target="#'Mua H&#224;ng V&#224; Tr&#7843; Ti&#7873;n'!D2"/><Relationship Id="rId7" Type="http://schemas.openxmlformats.org/officeDocument/2006/relationships/hyperlink" Target="#'Danh S&#225;ch S&#7843;n Ph&#7849;m'!C2"/><Relationship Id="rId2" Type="http://schemas.openxmlformats.org/officeDocument/2006/relationships/hyperlink" Target="#'Danh S&#225;ch Nh&#224; Cung C&#7845;p'!C2"/><Relationship Id="rId1" Type="http://schemas.openxmlformats.org/officeDocument/2006/relationships/hyperlink" Target="#'Danh S&#225;ch Kh&#225;ch H&#224;ng'!C2"/><Relationship Id="rId6" Type="http://schemas.openxmlformats.org/officeDocument/2006/relationships/hyperlink" Target="#'B&#225;o C&#225;o T&#7893;ng H&#7907;p'!B2"/><Relationship Id="rId5" Type="http://schemas.openxmlformats.org/officeDocument/2006/relationships/hyperlink" Target="#'Nghi&#7879;p V&#7909; Kh&#225;c'!C2"/><Relationship Id="rId4" Type="http://schemas.openxmlformats.org/officeDocument/2006/relationships/hyperlink" Target="#'B&#225;n H&#224;ng V&#224; Thu Ti&#7873;n'!D2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hyperlink" Target="#'Th&#244;ng Tin Chung'!C2"/><Relationship Id="rId3" Type="http://schemas.openxmlformats.org/officeDocument/2006/relationships/hyperlink" Target="#'Mua H&#224;ng V&#224; Tr&#7843; Ti&#7873;n'!D2"/><Relationship Id="rId7" Type="http://schemas.openxmlformats.org/officeDocument/2006/relationships/hyperlink" Target="#'Danh S&#225;ch S&#7843;n Ph&#7849;m'!C2"/><Relationship Id="rId2" Type="http://schemas.openxmlformats.org/officeDocument/2006/relationships/hyperlink" Target="#'Danh S&#225;ch Nh&#224; Cung C&#7845;p'!C2"/><Relationship Id="rId1" Type="http://schemas.openxmlformats.org/officeDocument/2006/relationships/hyperlink" Target="#'Danh S&#225;ch Kh&#225;ch H&#224;ng'!C2"/><Relationship Id="rId6" Type="http://schemas.openxmlformats.org/officeDocument/2006/relationships/hyperlink" Target="#'B&#225;o C&#225;o T&#7893;ng H&#7907;p'!B2"/><Relationship Id="rId5" Type="http://schemas.openxmlformats.org/officeDocument/2006/relationships/hyperlink" Target="#'Nghi&#7879;p V&#7909; Kh&#225;c'!C2"/><Relationship Id="rId4" Type="http://schemas.openxmlformats.org/officeDocument/2006/relationships/hyperlink" Target="#'B&#225;n H&#224;ng V&#224; Thu Ti&#7873;n'!D2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hyperlink" Target="#'Danh S&#225;ch Kh&#225;ch H&#224;ng'!C2"/><Relationship Id="rId13" Type="http://schemas.openxmlformats.org/officeDocument/2006/relationships/hyperlink" Target="#'B&#225;o C&#225;o T&#7893;ng H&#7907;p'!B2"/><Relationship Id="rId3" Type="http://schemas.openxmlformats.org/officeDocument/2006/relationships/chart" Target="../charts/chart3.xml"/><Relationship Id="rId7" Type="http://schemas.openxmlformats.org/officeDocument/2006/relationships/image" Target="../media/image1.png"/><Relationship Id="rId12" Type="http://schemas.openxmlformats.org/officeDocument/2006/relationships/hyperlink" Target="#'Nghi&#7879;p V&#7909; Kh&#225;c'!C2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hyperlink" Target="#'B&#225;o C&#225;o T&#7893;ng H&#7907;p'!B4"/><Relationship Id="rId11" Type="http://schemas.openxmlformats.org/officeDocument/2006/relationships/hyperlink" Target="#'B&#225;n H&#224;ng V&#224; Thu Ti&#7873;n'!D2"/><Relationship Id="rId5" Type="http://schemas.openxmlformats.org/officeDocument/2006/relationships/hyperlink" Target="#'B&#225;o C&#225;o T&#7893;ng H&#7907;p'!E18:E28"/><Relationship Id="rId15" Type="http://schemas.openxmlformats.org/officeDocument/2006/relationships/hyperlink" Target="#'Th&#244;ng Tin Chung'!C2"/><Relationship Id="rId10" Type="http://schemas.openxmlformats.org/officeDocument/2006/relationships/hyperlink" Target="#'Mua H&#224;ng V&#224; Tr&#7843; Ti&#7873;n'!D2"/><Relationship Id="rId4" Type="http://schemas.openxmlformats.org/officeDocument/2006/relationships/chart" Target="../charts/chart4.xml"/><Relationship Id="rId9" Type="http://schemas.openxmlformats.org/officeDocument/2006/relationships/hyperlink" Target="#'Danh S&#225;ch Nh&#224; Cung C&#7845;p'!C2"/><Relationship Id="rId14" Type="http://schemas.openxmlformats.org/officeDocument/2006/relationships/hyperlink" Target="#'Danh S&#225;ch S&#7843;n Ph&#7849;m'!C2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394200</xdr:colOff>
      <xdr:row>2</xdr:row>
      <xdr:rowOff>71025</xdr:rowOff>
    </xdr:to>
    <xdr:sp macro="" textlink="">
      <xdr:nvSpPr>
        <xdr:cNvPr id="2" name="Rounded Rectangle 1">
          <a:hlinkClick xmlns:r="http://schemas.openxmlformats.org/officeDocument/2006/relationships" r:id="rId1" tooltip="Thông Tin Chung"/>
          <a:extLst>
            <a:ext uri="{FF2B5EF4-FFF2-40B4-BE49-F238E27FC236}">
              <a16:creationId xmlns="" xmlns:a16="http://schemas.microsoft.com/office/drawing/2014/main" id="{00000000-0008-0000-0800-000002000000}"/>
            </a:ext>
          </a:extLst>
        </xdr:cNvPr>
        <xdr:cNvSpPr/>
      </xdr:nvSpPr>
      <xdr:spPr>
        <a:xfrm>
          <a:off x="685800" y="180975"/>
          <a:ext cx="1080000" cy="252000"/>
        </a:xfrm>
        <a:prstGeom prst="roundRect">
          <a:avLst/>
        </a:prstGeom>
        <a:gradFill flip="none" rotWithShape="1">
          <a:gsLst>
            <a:gs pos="0">
              <a:srgbClr val="647C9C">
                <a:shade val="30000"/>
                <a:satMod val="115000"/>
              </a:srgbClr>
            </a:gs>
            <a:gs pos="50000">
              <a:srgbClr val="647C9C">
                <a:shade val="67500"/>
                <a:satMod val="115000"/>
              </a:srgbClr>
            </a:gs>
            <a:gs pos="100000">
              <a:srgbClr val="647C9C">
                <a:shade val="100000"/>
                <a:satMod val="115000"/>
              </a:srgbClr>
            </a:gs>
          </a:gsLst>
          <a:lin ang="16200000" scaled="1"/>
          <a:tileRect/>
        </a:gradFill>
        <a:ln>
          <a:noFill/>
        </a:ln>
        <a:effectLst>
          <a:outerShdw blurRad="57785" dist="33020" dir="318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brightRoom" dir="t">
            <a:rot lat="0" lon="0" rev="600000"/>
          </a:lightRig>
        </a:scene3d>
        <a:sp3d prstMaterial="metal">
          <a:bevelT w="38100" h="57150" prst="angle"/>
        </a:sp3d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 anchorCtr="0"/>
        <a:lstStyle/>
        <a:p>
          <a:pPr algn="ctr"/>
          <a:r>
            <a:rPr lang="en-US" sz="800" b="1">
              <a:solidFill>
                <a:srgbClr val="E3E7ED"/>
              </a:solidFill>
              <a:latin typeface="Arial" panose="020B0604020202020204" pitchFamily="34" charset="0"/>
              <a:cs typeface="Arial" panose="020B0604020202020204" pitchFamily="34" charset="0"/>
            </a:rPr>
            <a:t>Thông</a:t>
          </a:r>
          <a:r>
            <a:rPr lang="en-US" sz="800" b="1" baseline="0">
              <a:solidFill>
                <a:srgbClr val="E3E7ED"/>
              </a:solidFill>
              <a:latin typeface="Arial" panose="020B0604020202020204" pitchFamily="34" charset="0"/>
              <a:cs typeface="Arial" panose="020B0604020202020204" pitchFamily="34" charset="0"/>
            </a:rPr>
            <a:t> Tin Chung</a:t>
          </a:r>
          <a:endParaRPr lang="vi-VN" sz="800" b="1">
            <a:solidFill>
              <a:srgbClr val="E3E7ED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</xdr:col>
      <xdr:colOff>466725</xdr:colOff>
      <xdr:row>1</xdr:row>
      <xdr:rowOff>0</xdr:rowOff>
    </xdr:from>
    <xdr:to>
      <xdr:col>4</xdr:col>
      <xdr:colOff>175125</xdr:colOff>
      <xdr:row>2</xdr:row>
      <xdr:rowOff>71025</xdr:rowOff>
    </xdr:to>
    <xdr:sp macro="" textlink="">
      <xdr:nvSpPr>
        <xdr:cNvPr id="3" name="Rounded Rectangle 2">
          <a:hlinkClick xmlns:r="http://schemas.openxmlformats.org/officeDocument/2006/relationships" r:id="rId2" tooltip="Danh Sách Khách Hàng"/>
          <a:extLst>
            <a:ext uri="{FF2B5EF4-FFF2-40B4-BE49-F238E27FC236}">
              <a16:creationId xmlns="" xmlns:a16="http://schemas.microsoft.com/office/drawing/2014/main" id="{00000000-0008-0000-0800-000003000000}"/>
            </a:ext>
          </a:extLst>
        </xdr:cNvPr>
        <xdr:cNvSpPr/>
      </xdr:nvSpPr>
      <xdr:spPr>
        <a:xfrm>
          <a:off x="1838325" y="180975"/>
          <a:ext cx="1080000" cy="252000"/>
        </a:xfrm>
        <a:prstGeom prst="roundRect">
          <a:avLst/>
        </a:prstGeom>
        <a:gradFill flip="none" rotWithShape="1">
          <a:gsLst>
            <a:gs pos="0">
              <a:srgbClr val="647C9C">
                <a:shade val="30000"/>
                <a:satMod val="115000"/>
              </a:srgbClr>
            </a:gs>
            <a:gs pos="50000">
              <a:srgbClr val="647C9C">
                <a:shade val="67500"/>
                <a:satMod val="115000"/>
              </a:srgbClr>
            </a:gs>
            <a:gs pos="100000">
              <a:srgbClr val="647C9C">
                <a:shade val="100000"/>
                <a:satMod val="115000"/>
              </a:srgbClr>
            </a:gs>
          </a:gsLst>
          <a:lin ang="16200000" scaled="1"/>
          <a:tileRect/>
        </a:gradFill>
        <a:ln>
          <a:noFill/>
        </a:ln>
        <a:effectLst>
          <a:outerShdw blurRad="57785" dist="33020" dir="318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brightRoom" dir="t">
            <a:rot lat="0" lon="0" rev="600000"/>
          </a:lightRig>
        </a:scene3d>
        <a:sp3d prstMaterial="metal">
          <a:bevelT w="38100" h="57150" prst="angle"/>
        </a:sp3d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 anchorCtr="0"/>
        <a:lstStyle/>
        <a:p>
          <a:pPr algn="ctr"/>
          <a:r>
            <a:rPr lang="en-US" sz="800" b="1">
              <a:solidFill>
                <a:srgbClr val="E3E7ED"/>
              </a:solidFill>
              <a:latin typeface="Arial" panose="020B0604020202020204" pitchFamily="34" charset="0"/>
              <a:cs typeface="Arial" panose="020B0604020202020204" pitchFamily="34" charset="0"/>
            </a:rPr>
            <a:t>Ds. Khách</a:t>
          </a:r>
          <a:r>
            <a:rPr lang="en-US" sz="800" b="1" baseline="0">
              <a:solidFill>
                <a:srgbClr val="E3E7ED"/>
              </a:solidFill>
              <a:latin typeface="Arial" panose="020B0604020202020204" pitchFamily="34" charset="0"/>
              <a:cs typeface="Arial" panose="020B0604020202020204" pitchFamily="34" charset="0"/>
            </a:rPr>
            <a:t> Hàng</a:t>
          </a:r>
          <a:endParaRPr lang="vi-VN" sz="800" b="1">
            <a:solidFill>
              <a:srgbClr val="E3E7ED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</xdr:col>
      <xdr:colOff>466725</xdr:colOff>
      <xdr:row>2</xdr:row>
      <xdr:rowOff>133350</xdr:rowOff>
    </xdr:from>
    <xdr:to>
      <xdr:col>4</xdr:col>
      <xdr:colOff>175125</xdr:colOff>
      <xdr:row>4</xdr:row>
      <xdr:rowOff>23400</xdr:rowOff>
    </xdr:to>
    <xdr:sp macro="" textlink="">
      <xdr:nvSpPr>
        <xdr:cNvPr id="4" name="Rounded Rectangle 3">
          <a:hlinkClick xmlns:r="http://schemas.openxmlformats.org/officeDocument/2006/relationships" r:id="rId3" tooltip="Danh Sách Nhà Cung Cấp"/>
          <a:extLst>
            <a:ext uri="{FF2B5EF4-FFF2-40B4-BE49-F238E27FC236}">
              <a16:creationId xmlns="" xmlns:a16="http://schemas.microsoft.com/office/drawing/2014/main" id="{00000000-0008-0000-0800-000004000000}"/>
            </a:ext>
          </a:extLst>
        </xdr:cNvPr>
        <xdr:cNvSpPr/>
      </xdr:nvSpPr>
      <xdr:spPr>
        <a:xfrm>
          <a:off x="1838325" y="495300"/>
          <a:ext cx="1080000" cy="252000"/>
        </a:xfrm>
        <a:prstGeom prst="roundRect">
          <a:avLst/>
        </a:prstGeom>
        <a:gradFill flip="none" rotWithShape="1">
          <a:gsLst>
            <a:gs pos="0">
              <a:srgbClr val="647C9C">
                <a:shade val="30000"/>
                <a:satMod val="115000"/>
              </a:srgbClr>
            </a:gs>
            <a:gs pos="50000">
              <a:srgbClr val="647C9C">
                <a:shade val="67500"/>
                <a:satMod val="115000"/>
              </a:srgbClr>
            </a:gs>
            <a:gs pos="100000">
              <a:srgbClr val="647C9C">
                <a:shade val="100000"/>
                <a:satMod val="115000"/>
              </a:srgbClr>
            </a:gs>
          </a:gsLst>
          <a:lin ang="16200000" scaled="1"/>
          <a:tileRect/>
        </a:gradFill>
        <a:ln>
          <a:noFill/>
        </a:ln>
        <a:effectLst>
          <a:outerShdw blurRad="57785" dist="33020" dir="318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brightRoom" dir="t">
            <a:rot lat="0" lon="0" rev="600000"/>
          </a:lightRig>
        </a:scene3d>
        <a:sp3d prstMaterial="metal">
          <a:bevelT w="38100" h="57150" prst="angle"/>
        </a:sp3d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 anchorCtr="0"/>
        <a:lstStyle/>
        <a:p>
          <a:pPr algn="ctr"/>
          <a:r>
            <a:rPr lang="en-US" sz="800" b="1">
              <a:solidFill>
                <a:srgbClr val="E3E7ED"/>
              </a:solidFill>
              <a:latin typeface="Arial" panose="020B0604020202020204" pitchFamily="34" charset="0"/>
              <a:cs typeface="Arial" panose="020B0604020202020204" pitchFamily="34" charset="0"/>
            </a:rPr>
            <a:t>Ds. Nhà</a:t>
          </a:r>
          <a:r>
            <a:rPr lang="en-US" sz="800" b="1" baseline="0">
              <a:solidFill>
                <a:srgbClr val="E3E7ED"/>
              </a:solidFill>
              <a:latin typeface="Arial" panose="020B0604020202020204" pitchFamily="34" charset="0"/>
              <a:cs typeface="Arial" panose="020B0604020202020204" pitchFamily="34" charset="0"/>
            </a:rPr>
            <a:t> Cung Cấp</a:t>
          </a:r>
          <a:endParaRPr lang="vi-VN" sz="800" b="1">
            <a:solidFill>
              <a:srgbClr val="E3E7ED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6</xdr:col>
      <xdr:colOff>28575</xdr:colOff>
      <xdr:row>1</xdr:row>
      <xdr:rowOff>0</xdr:rowOff>
    </xdr:from>
    <xdr:to>
      <xdr:col>7</xdr:col>
      <xdr:colOff>422775</xdr:colOff>
      <xdr:row>2</xdr:row>
      <xdr:rowOff>71025</xdr:rowOff>
    </xdr:to>
    <xdr:sp macro="" textlink="">
      <xdr:nvSpPr>
        <xdr:cNvPr id="5" name="Rounded Rectangle 4">
          <a:hlinkClick xmlns:r="http://schemas.openxmlformats.org/officeDocument/2006/relationships" r:id="rId4" tooltip="Mua Hàng Và Trả Tiền"/>
          <a:extLst>
            <a:ext uri="{FF2B5EF4-FFF2-40B4-BE49-F238E27FC236}">
              <a16:creationId xmlns="" xmlns:a16="http://schemas.microsoft.com/office/drawing/2014/main" id="{00000000-0008-0000-0800-000005000000}"/>
            </a:ext>
          </a:extLst>
        </xdr:cNvPr>
        <xdr:cNvSpPr/>
      </xdr:nvSpPr>
      <xdr:spPr>
        <a:xfrm>
          <a:off x="4143375" y="180975"/>
          <a:ext cx="1080000" cy="252000"/>
        </a:xfrm>
        <a:prstGeom prst="roundRect">
          <a:avLst/>
        </a:prstGeom>
        <a:gradFill flip="none" rotWithShape="1">
          <a:gsLst>
            <a:gs pos="0">
              <a:srgbClr val="647C9C">
                <a:shade val="30000"/>
                <a:satMod val="115000"/>
              </a:srgbClr>
            </a:gs>
            <a:gs pos="50000">
              <a:srgbClr val="647C9C">
                <a:shade val="67500"/>
                <a:satMod val="115000"/>
              </a:srgbClr>
            </a:gs>
            <a:gs pos="100000">
              <a:srgbClr val="647C9C">
                <a:shade val="100000"/>
                <a:satMod val="115000"/>
              </a:srgbClr>
            </a:gs>
          </a:gsLst>
          <a:lin ang="16200000" scaled="1"/>
          <a:tileRect/>
        </a:gradFill>
        <a:ln>
          <a:noFill/>
        </a:ln>
        <a:effectLst>
          <a:outerShdw blurRad="57785" dist="33020" dir="318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brightRoom" dir="t">
            <a:rot lat="0" lon="0" rev="600000"/>
          </a:lightRig>
        </a:scene3d>
        <a:sp3d prstMaterial="metal">
          <a:bevelT w="38100" h="57150" prst="angle"/>
        </a:sp3d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 anchorCtr="0"/>
        <a:lstStyle/>
        <a:p>
          <a:pPr algn="ctr"/>
          <a:r>
            <a:rPr lang="en-US" sz="800" b="1">
              <a:solidFill>
                <a:srgbClr val="E3E7ED"/>
              </a:solidFill>
              <a:latin typeface="Arial" panose="020B0604020202020204" pitchFamily="34" charset="0"/>
              <a:cs typeface="Arial" panose="020B0604020202020204" pitchFamily="34" charset="0"/>
            </a:rPr>
            <a:t>Mua Hàng</a:t>
          </a:r>
          <a:r>
            <a:rPr lang="en-US" sz="800" b="1" baseline="0">
              <a:solidFill>
                <a:srgbClr val="E3E7ED"/>
              </a:solidFill>
              <a:latin typeface="Arial" panose="020B0604020202020204" pitchFamily="34" charset="0"/>
              <a:cs typeface="Arial" panose="020B0604020202020204" pitchFamily="34" charset="0"/>
            </a:rPr>
            <a:t> &amp; Trả</a:t>
          </a:r>
          <a:endParaRPr lang="vi-VN" sz="800" b="1">
            <a:solidFill>
              <a:srgbClr val="E3E7ED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6</xdr:col>
      <xdr:colOff>28575</xdr:colOff>
      <xdr:row>2</xdr:row>
      <xdr:rowOff>133350</xdr:rowOff>
    </xdr:from>
    <xdr:to>
      <xdr:col>7</xdr:col>
      <xdr:colOff>422775</xdr:colOff>
      <xdr:row>4</xdr:row>
      <xdr:rowOff>23400</xdr:rowOff>
    </xdr:to>
    <xdr:sp macro="" textlink="">
      <xdr:nvSpPr>
        <xdr:cNvPr id="6" name="Rounded Rectangle 5">
          <a:hlinkClick xmlns:r="http://schemas.openxmlformats.org/officeDocument/2006/relationships" r:id="rId5" tooltip="Bán Hàng Và Thu Tiền"/>
          <a:extLst>
            <a:ext uri="{FF2B5EF4-FFF2-40B4-BE49-F238E27FC236}">
              <a16:creationId xmlns="" xmlns:a16="http://schemas.microsoft.com/office/drawing/2014/main" id="{00000000-0008-0000-0800-000006000000}"/>
            </a:ext>
          </a:extLst>
        </xdr:cNvPr>
        <xdr:cNvSpPr/>
      </xdr:nvSpPr>
      <xdr:spPr>
        <a:xfrm>
          <a:off x="4143375" y="495300"/>
          <a:ext cx="1080000" cy="252000"/>
        </a:xfrm>
        <a:prstGeom prst="roundRect">
          <a:avLst/>
        </a:prstGeom>
        <a:gradFill flip="none" rotWithShape="1">
          <a:gsLst>
            <a:gs pos="0">
              <a:srgbClr val="647C9C">
                <a:shade val="30000"/>
                <a:satMod val="115000"/>
              </a:srgbClr>
            </a:gs>
            <a:gs pos="50000">
              <a:srgbClr val="647C9C">
                <a:shade val="67500"/>
                <a:satMod val="115000"/>
              </a:srgbClr>
            </a:gs>
            <a:gs pos="100000">
              <a:srgbClr val="647C9C">
                <a:shade val="100000"/>
                <a:satMod val="115000"/>
              </a:srgbClr>
            </a:gs>
          </a:gsLst>
          <a:lin ang="16200000" scaled="1"/>
          <a:tileRect/>
        </a:gradFill>
        <a:ln>
          <a:noFill/>
        </a:ln>
        <a:effectLst>
          <a:outerShdw blurRad="57785" dist="33020" dir="318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brightRoom" dir="t">
            <a:rot lat="0" lon="0" rev="600000"/>
          </a:lightRig>
        </a:scene3d>
        <a:sp3d prstMaterial="metal">
          <a:bevelT w="38100" h="57150" prst="angle"/>
        </a:sp3d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 anchorCtr="0"/>
        <a:lstStyle/>
        <a:p>
          <a:pPr algn="ctr"/>
          <a:r>
            <a:rPr lang="en-US" sz="800" b="1">
              <a:solidFill>
                <a:srgbClr val="E3E7ED"/>
              </a:solidFill>
              <a:latin typeface="Arial" panose="020B0604020202020204" pitchFamily="34" charset="0"/>
              <a:cs typeface="Arial" panose="020B0604020202020204" pitchFamily="34" charset="0"/>
            </a:rPr>
            <a:t>Bán</a:t>
          </a:r>
          <a:r>
            <a:rPr lang="en-US" sz="800" b="1" baseline="0">
              <a:solidFill>
                <a:srgbClr val="E3E7ED"/>
              </a:solidFill>
              <a:latin typeface="Arial" panose="020B0604020202020204" pitchFamily="34" charset="0"/>
              <a:cs typeface="Arial" panose="020B0604020202020204" pitchFamily="34" charset="0"/>
            </a:rPr>
            <a:t> Hàng &amp; Thu</a:t>
          </a:r>
          <a:endParaRPr lang="vi-VN" sz="800" b="1">
            <a:solidFill>
              <a:srgbClr val="E3E7ED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7</xdr:col>
      <xdr:colOff>495300</xdr:colOff>
      <xdr:row>1</xdr:row>
      <xdr:rowOff>0</xdr:rowOff>
    </xdr:from>
    <xdr:to>
      <xdr:col>9</xdr:col>
      <xdr:colOff>203700</xdr:colOff>
      <xdr:row>2</xdr:row>
      <xdr:rowOff>71025</xdr:rowOff>
    </xdr:to>
    <xdr:sp macro="" textlink="">
      <xdr:nvSpPr>
        <xdr:cNvPr id="7" name="Rounded Rectangle 6">
          <a:hlinkClick xmlns:r="http://schemas.openxmlformats.org/officeDocument/2006/relationships" r:id="rId6" tooltip="Nghiệp Vụ Khác"/>
          <a:extLst>
            <a:ext uri="{FF2B5EF4-FFF2-40B4-BE49-F238E27FC236}">
              <a16:creationId xmlns="" xmlns:a16="http://schemas.microsoft.com/office/drawing/2014/main" id="{00000000-0008-0000-0800-000007000000}"/>
            </a:ext>
          </a:extLst>
        </xdr:cNvPr>
        <xdr:cNvSpPr/>
      </xdr:nvSpPr>
      <xdr:spPr>
        <a:xfrm>
          <a:off x="5295900" y="180975"/>
          <a:ext cx="1080000" cy="252000"/>
        </a:xfrm>
        <a:prstGeom prst="roundRect">
          <a:avLst/>
        </a:prstGeom>
        <a:gradFill flip="none" rotWithShape="1">
          <a:gsLst>
            <a:gs pos="0">
              <a:srgbClr val="647C9C">
                <a:shade val="30000"/>
                <a:satMod val="115000"/>
              </a:srgbClr>
            </a:gs>
            <a:gs pos="50000">
              <a:srgbClr val="647C9C">
                <a:shade val="67500"/>
                <a:satMod val="115000"/>
              </a:srgbClr>
            </a:gs>
            <a:gs pos="100000">
              <a:srgbClr val="647C9C">
                <a:shade val="100000"/>
                <a:satMod val="115000"/>
              </a:srgbClr>
            </a:gs>
          </a:gsLst>
          <a:lin ang="16200000" scaled="1"/>
          <a:tileRect/>
        </a:gradFill>
        <a:ln>
          <a:noFill/>
        </a:ln>
        <a:effectLst>
          <a:outerShdw blurRad="57785" dist="33020" dir="318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brightRoom" dir="t">
            <a:rot lat="0" lon="0" rev="600000"/>
          </a:lightRig>
        </a:scene3d>
        <a:sp3d prstMaterial="metal">
          <a:bevelT w="38100" h="57150" prst="angle"/>
        </a:sp3d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 anchorCtr="0"/>
        <a:lstStyle/>
        <a:p>
          <a:pPr algn="ctr"/>
          <a:r>
            <a:rPr lang="en-US" sz="800" b="1">
              <a:solidFill>
                <a:srgbClr val="E3E7ED"/>
              </a:solidFill>
              <a:latin typeface="Arial" panose="020B0604020202020204" pitchFamily="34" charset="0"/>
              <a:cs typeface="Arial" panose="020B0604020202020204" pitchFamily="34" charset="0"/>
            </a:rPr>
            <a:t>Nghiệp</a:t>
          </a:r>
          <a:r>
            <a:rPr lang="en-US" sz="800" b="1" baseline="0">
              <a:solidFill>
                <a:srgbClr val="E3E7ED"/>
              </a:solidFill>
              <a:latin typeface="Arial" panose="020B0604020202020204" pitchFamily="34" charset="0"/>
              <a:cs typeface="Arial" panose="020B0604020202020204" pitchFamily="34" charset="0"/>
            </a:rPr>
            <a:t> Vụ </a:t>
          </a:r>
          <a:r>
            <a:rPr lang="en-US" sz="800" b="1">
              <a:solidFill>
                <a:srgbClr val="E3E7ED"/>
              </a:solidFill>
              <a:latin typeface="Arial" panose="020B0604020202020204" pitchFamily="34" charset="0"/>
              <a:cs typeface="Arial" panose="020B0604020202020204" pitchFamily="34" charset="0"/>
            </a:rPr>
            <a:t>Khác</a:t>
          </a:r>
          <a:endParaRPr lang="vi-VN" sz="800" b="1">
            <a:solidFill>
              <a:srgbClr val="E3E7ED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7</xdr:col>
      <xdr:colOff>495300</xdr:colOff>
      <xdr:row>2</xdr:row>
      <xdr:rowOff>133350</xdr:rowOff>
    </xdr:from>
    <xdr:to>
      <xdr:col>9</xdr:col>
      <xdr:colOff>203700</xdr:colOff>
      <xdr:row>4</xdr:row>
      <xdr:rowOff>23400</xdr:rowOff>
    </xdr:to>
    <xdr:sp macro="" textlink="">
      <xdr:nvSpPr>
        <xdr:cNvPr id="8" name="Rounded Rectangle 7">
          <a:hlinkClick xmlns:r="http://schemas.openxmlformats.org/officeDocument/2006/relationships" r:id="rId7" tooltip="Báo Cáo Công Nợ"/>
          <a:extLst>
            <a:ext uri="{FF2B5EF4-FFF2-40B4-BE49-F238E27FC236}">
              <a16:creationId xmlns="" xmlns:a16="http://schemas.microsoft.com/office/drawing/2014/main" id="{00000000-0008-0000-0800-000008000000}"/>
            </a:ext>
          </a:extLst>
        </xdr:cNvPr>
        <xdr:cNvSpPr/>
      </xdr:nvSpPr>
      <xdr:spPr>
        <a:xfrm>
          <a:off x="5295900" y="495300"/>
          <a:ext cx="1080000" cy="252000"/>
        </a:xfrm>
        <a:prstGeom prst="roundRect">
          <a:avLst/>
        </a:prstGeom>
        <a:gradFill flip="none" rotWithShape="1">
          <a:gsLst>
            <a:gs pos="0">
              <a:srgbClr val="647C9C">
                <a:shade val="30000"/>
                <a:satMod val="115000"/>
              </a:srgbClr>
            </a:gs>
            <a:gs pos="50000">
              <a:srgbClr val="647C9C">
                <a:shade val="67500"/>
                <a:satMod val="115000"/>
              </a:srgbClr>
            </a:gs>
            <a:gs pos="100000">
              <a:srgbClr val="647C9C">
                <a:shade val="100000"/>
                <a:satMod val="115000"/>
              </a:srgbClr>
            </a:gs>
          </a:gsLst>
          <a:lin ang="16200000" scaled="1"/>
          <a:tileRect/>
        </a:gradFill>
        <a:ln>
          <a:noFill/>
        </a:ln>
        <a:effectLst>
          <a:outerShdw blurRad="57785" dist="33020" dir="318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brightRoom" dir="t">
            <a:rot lat="0" lon="0" rev="600000"/>
          </a:lightRig>
        </a:scene3d>
        <a:sp3d prstMaterial="metal">
          <a:bevelT w="38100" h="57150" prst="angle"/>
        </a:sp3d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 anchorCtr="0"/>
        <a:lstStyle/>
        <a:p>
          <a:pPr algn="ctr"/>
          <a:r>
            <a:rPr lang="en-US" sz="800" b="1">
              <a:solidFill>
                <a:srgbClr val="E3E7ED"/>
              </a:solidFill>
              <a:latin typeface="Arial" panose="020B0604020202020204" pitchFamily="34" charset="0"/>
              <a:cs typeface="Arial" panose="020B0604020202020204" pitchFamily="34" charset="0"/>
            </a:rPr>
            <a:t>BC</a:t>
          </a:r>
          <a:r>
            <a:rPr lang="en-US" sz="800" b="1" baseline="0">
              <a:solidFill>
                <a:srgbClr val="E3E7ED"/>
              </a:solidFill>
              <a:latin typeface="Arial" panose="020B0604020202020204" pitchFamily="34" charset="0"/>
              <a:cs typeface="Arial" panose="020B0604020202020204" pitchFamily="34" charset="0"/>
            </a:rPr>
            <a:t> Công Nợ</a:t>
          </a:r>
          <a:endParaRPr lang="vi-VN" sz="800" b="1">
            <a:solidFill>
              <a:srgbClr val="E3E7ED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9</xdr:col>
      <xdr:colOff>276225</xdr:colOff>
      <xdr:row>1</xdr:row>
      <xdr:rowOff>0</xdr:rowOff>
    </xdr:from>
    <xdr:to>
      <xdr:col>10</xdr:col>
      <xdr:colOff>670425</xdr:colOff>
      <xdr:row>2</xdr:row>
      <xdr:rowOff>71025</xdr:rowOff>
    </xdr:to>
    <xdr:sp macro="" textlink="">
      <xdr:nvSpPr>
        <xdr:cNvPr id="9" name="Rounded Rectangle 8">
          <a:hlinkClick xmlns:r="http://schemas.openxmlformats.org/officeDocument/2006/relationships" r:id="rId8" tooltip="Báo Cáo Dòng Tiền"/>
          <a:extLst>
            <a:ext uri="{FF2B5EF4-FFF2-40B4-BE49-F238E27FC236}">
              <a16:creationId xmlns="" xmlns:a16="http://schemas.microsoft.com/office/drawing/2014/main" id="{00000000-0008-0000-0800-000009000000}"/>
            </a:ext>
          </a:extLst>
        </xdr:cNvPr>
        <xdr:cNvSpPr/>
      </xdr:nvSpPr>
      <xdr:spPr>
        <a:xfrm>
          <a:off x="6448425" y="180975"/>
          <a:ext cx="1080000" cy="252000"/>
        </a:xfrm>
        <a:prstGeom prst="roundRect">
          <a:avLst/>
        </a:prstGeom>
        <a:gradFill flip="none" rotWithShape="1">
          <a:gsLst>
            <a:gs pos="0">
              <a:srgbClr val="647C9C">
                <a:shade val="30000"/>
                <a:satMod val="115000"/>
              </a:srgbClr>
            </a:gs>
            <a:gs pos="50000">
              <a:srgbClr val="647C9C">
                <a:shade val="67500"/>
                <a:satMod val="115000"/>
              </a:srgbClr>
            </a:gs>
            <a:gs pos="100000">
              <a:srgbClr val="647C9C">
                <a:shade val="100000"/>
                <a:satMod val="115000"/>
              </a:srgbClr>
            </a:gs>
          </a:gsLst>
          <a:lin ang="16200000" scaled="1"/>
          <a:tileRect/>
        </a:gradFill>
        <a:ln>
          <a:noFill/>
        </a:ln>
        <a:effectLst>
          <a:outerShdw blurRad="57785" dist="33020" dir="318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brightRoom" dir="t">
            <a:rot lat="0" lon="0" rev="600000"/>
          </a:lightRig>
        </a:scene3d>
        <a:sp3d prstMaterial="metal">
          <a:bevelT w="38100" h="57150" prst="angle"/>
        </a:sp3d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 anchorCtr="0"/>
        <a:lstStyle/>
        <a:p>
          <a:pPr algn="ctr"/>
          <a:r>
            <a:rPr lang="en-US" sz="800" b="1">
              <a:solidFill>
                <a:srgbClr val="E3E7ED"/>
              </a:solidFill>
              <a:latin typeface="Arial" panose="020B0604020202020204" pitchFamily="34" charset="0"/>
              <a:cs typeface="Arial" panose="020B0604020202020204" pitchFamily="34" charset="0"/>
            </a:rPr>
            <a:t>BC Dòng</a:t>
          </a:r>
          <a:r>
            <a:rPr lang="en-US" sz="800" b="1" baseline="0">
              <a:solidFill>
                <a:srgbClr val="E3E7ED"/>
              </a:solidFill>
              <a:latin typeface="Arial" panose="020B0604020202020204" pitchFamily="34" charset="0"/>
              <a:cs typeface="Arial" panose="020B0604020202020204" pitchFamily="34" charset="0"/>
            </a:rPr>
            <a:t> Tiền</a:t>
          </a:r>
          <a:endParaRPr lang="vi-VN" sz="800" b="1">
            <a:solidFill>
              <a:srgbClr val="E3E7ED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9</xdr:col>
      <xdr:colOff>276225</xdr:colOff>
      <xdr:row>2</xdr:row>
      <xdr:rowOff>133350</xdr:rowOff>
    </xdr:from>
    <xdr:to>
      <xdr:col>10</xdr:col>
      <xdr:colOff>670425</xdr:colOff>
      <xdr:row>4</xdr:row>
      <xdr:rowOff>23400</xdr:rowOff>
    </xdr:to>
    <xdr:sp macro="" textlink="">
      <xdr:nvSpPr>
        <xdr:cNvPr id="10" name="Rounded Rectangle 9">
          <a:hlinkClick xmlns:r="http://schemas.openxmlformats.org/officeDocument/2006/relationships" r:id="rId9" tooltip="Báo Cáo Nhập Xuất Tồn"/>
          <a:extLst>
            <a:ext uri="{FF2B5EF4-FFF2-40B4-BE49-F238E27FC236}">
              <a16:creationId xmlns="" xmlns:a16="http://schemas.microsoft.com/office/drawing/2014/main" id="{00000000-0008-0000-0800-00000A000000}"/>
            </a:ext>
          </a:extLst>
        </xdr:cNvPr>
        <xdr:cNvSpPr/>
      </xdr:nvSpPr>
      <xdr:spPr>
        <a:xfrm>
          <a:off x="6448425" y="495300"/>
          <a:ext cx="1080000" cy="252000"/>
        </a:xfrm>
        <a:prstGeom prst="roundRect">
          <a:avLst/>
        </a:prstGeom>
        <a:gradFill flip="none" rotWithShape="1">
          <a:gsLst>
            <a:gs pos="0">
              <a:srgbClr val="647C9C">
                <a:shade val="30000"/>
                <a:satMod val="115000"/>
              </a:srgbClr>
            </a:gs>
            <a:gs pos="50000">
              <a:srgbClr val="647C9C">
                <a:shade val="67500"/>
                <a:satMod val="115000"/>
              </a:srgbClr>
            </a:gs>
            <a:gs pos="100000">
              <a:srgbClr val="647C9C">
                <a:shade val="100000"/>
                <a:satMod val="115000"/>
              </a:srgbClr>
            </a:gs>
          </a:gsLst>
          <a:lin ang="16200000" scaled="1"/>
          <a:tileRect/>
        </a:gradFill>
        <a:ln>
          <a:noFill/>
        </a:ln>
        <a:effectLst>
          <a:outerShdw blurRad="57785" dist="33020" dir="318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brightRoom" dir="t">
            <a:rot lat="0" lon="0" rev="600000"/>
          </a:lightRig>
        </a:scene3d>
        <a:sp3d prstMaterial="metal">
          <a:bevelT w="38100" h="57150" prst="angle"/>
        </a:sp3d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 anchorCtr="0"/>
        <a:lstStyle/>
        <a:p>
          <a:pPr algn="ctr"/>
          <a:r>
            <a:rPr lang="en-US" sz="800" b="1">
              <a:solidFill>
                <a:srgbClr val="E3E7ED"/>
              </a:solidFill>
              <a:latin typeface="Arial" panose="020B0604020202020204" pitchFamily="34" charset="0"/>
              <a:cs typeface="Arial" panose="020B0604020202020204" pitchFamily="34" charset="0"/>
            </a:rPr>
            <a:t>BC Nhập</a:t>
          </a:r>
          <a:r>
            <a:rPr lang="en-US" sz="800" b="1" baseline="0">
              <a:solidFill>
                <a:srgbClr val="E3E7ED"/>
              </a:solidFill>
              <a:latin typeface="Arial" panose="020B0604020202020204" pitchFamily="34" charset="0"/>
              <a:cs typeface="Arial" panose="020B0604020202020204" pitchFamily="34" charset="0"/>
            </a:rPr>
            <a:t> Xuất Tồn</a:t>
          </a:r>
          <a:endParaRPr lang="vi-VN" sz="800" b="1">
            <a:solidFill>
              <a:srgbClr val="E3E7ED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11</xdr:col>
      <xdr:colOff>57150</xdr:colOff>
      <xdr:row>1</xdr:row>
      <xdr:rowOff>0</xdr:rowOff>
    </xdr:from>
    <xdr:to>
      <xdr:col>12</xdr:col>
      <xdr:colOff>451350</xdr:colOff>
      <xdr:row>2</xdr:row>
      <xdr:rowOff>71025</xdr:rowOff>
    </xdr:to>
    <xdr:sp macro="" textlink="">
      <xdr:nvSpPr>
        <xdr:cNvPr id="11" name="Rounded Rectangle 10">
          <a:hlinkClick xmlns:r="http://schemas.openxmlformats.org/officeDocument/2006/relationships" r:id="rId10" tooltip="Báo Cáo Tồng Hợp"/>
          <a:extLst>
            <a:ext uri="{FF2B5EF4-FFF2-40B4-BE49-F238E27FC236}">
              <a16:creationId xmlns="" xmlns:a16="http://schemas.microsoft.com/office/drawing/2014/main" id="{00000000-0008-0000-0800-00000B000000}"/>
            </a:ext>
          </a:extLst>
        </xdr:cNvPr>
        <xdr:cNvSpPr/>
      </xdr:nvSpPr>
      <xdr:spPr>
        <a:xfrm>
          <a:off x="7600950" y="180975"/>
          <a:ext cx="1080000" cy="252000"/>
        </a:xfrm>
        <a:prstGeom prst="roundRect">
          <a:avLst/>
        </a:prstGeom>
        <a:gradFill flip="none" rotWithShape="1">
          <a:gsLst>
            <a:gs pos="0">
              <a:srgbClr val="647C9C">
                <a:shade val="30000"/>
                <a:satMod val="115000"/>
              </a:srgbClr>
            </a:gs>
            <a:gs pos="50000">
              <a:srgbClr val="647C9C">
                <a:shade val="67500"/>
                <a:satMod val="115000"/>
              </a:srgbClr>
            </a:gs>
            <a:gs pos="100000">
              <a:srgbClr val="647C9C">
                <a:shade val="100000"/>
                <a:satMod val="115000"/>
              </a:srgbClr>
            </a:gs>
          </a:gsLst>
          <a:lin ang="16200000" scaled="1"/>
          <a:tileRect/>
        </a:gradFill>
        <a:ln>
          <a:noFill/>
        </a:ln>
        <a:effectLst>
          <a:outerShdw blurRad="57785" dist="33020" dir="318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brightRoom" dir="t">
            <a:rot lat="0" lon="0" rev="600000"/>
          </a:lightRig>
        </a:scene3d>
        <a:sp3d prstMaterial="metal">
          <a:bevelT w="38100" h="57150" prst="angle"/>
        </a:sp3d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 anchorCtr="0"/>
        <a:lstStyle/>
        <a:p>
          <a:pPr algn="ctr"/>
          <a:r>
            <a:rPr lang="en-US" sz="800" b="1">
              <a:solidFill>
                <a:srgbClr val="E3E7ED"/>
              </a:solidFill>
              <a:latin typeface="Arial" panose="020B0604020202020204" pitchFamily="34" charset="0"/>
              <a:cs typeface="Arial" panose="020B0604020202020204" pitchFamily="34" charset="0"/>
            </a:rPr>
            <a:t>BC Tổng</a:t>
          </a:r>
          <a:r>
            <a:rPr lang="en-US" sz="800" b="1" baseline="0">
              <a:solidFill>
                <a:srgbClr val="E3E7ED"/>
              </a:solidFill>
              <a:latin typeface="Arial" panose="020B0604020202020204" pitchFamily="34" charset="0"/>
              <a:cs typeface="Arial" panose="020B0604020202020204" pitchFamily="34" charset="0"/>
            </a:rPr>
            <a:t> Hợp</a:t>
          </a:r>
          <a:endParaRPr lang="vi-VN" sz="800" b="1">
            <a:solidFill>
              <a:srgbClr val="E3E7ED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11</xdr:col>
      <xdr:colOff>57150</xdr:colOff>
      <xdr:row>2</xdr:row>
      <xdr:rowOff>133350</xdr:rowOff>
    </xdr:from>
    <xdr:to>
      <xdr:col>12</xdr:col>
      <xdr:colOff>451350</xdr:colOff>
      <xdr:row>4</xdr:row>
      <xdr:rowOff>23400</xdr:rowOff>
    </xdr:to>
    <xdr:sp macro="" textlink="">
      <xdr:nvSpPr>
        <xdr:cNvPr id="12" name="Rounded Rectangle 11">
          <a:hlinkClick xmlns:r="http://schemas.openxmlformats.org/officeDocument/2006/relationships" r:id="rId11" tooltip="In Phiếu Xuất Kho"/>
          <a:extLst>
            <a:ext uri="{FF2B5EF4-FFF2-40B4-BE49-F238E27FC236}">
              <a16:creationId xmlns="" xmlns:a16="http://schemas.microsoft.com/office/drawing/2014/main" id="{00000000-0008-0000-0800-00000C000000}"/>
            </a:ext>
          </a:extLst>
        </xdr:cNvPr>
        <xdr:cNvSpPr/>
      </xdr:nvSpPr>
      <xdr:spPr>
        <a:xfrm>
          <a:off x="7600950" y="495300"/>
          <a:ext cx="1080000" cy="252000"/>
        </a:xfrm>
        <a:prstGeom prst="roundRect">
          <a:avLst/>
        </a:prstGeom>
        <a:gradFill flip="none" rotWithShape="1">
          <a:gsLst>
            <a:gs pos="0">
              <a:srgbClr val="647C9C">
                <a:shade val="30000"/>
                <a:satMod val="115000"/>
              </a:srgbClr>
            </a:gs>
            <a:gs pos="50000">
              <a:srgbClr val="647C9C">
                <a:shade val="67500"/>
                <a:satMod val="115000"/>
              </a:srgbClr>
            </a:gs>
            <a:gs pos="100000">
              <a:srgbClr val="647C9C">
                <a:shade val="100000"/>
                <a:satMod val="115000"/>
              </a:srgbClr>
            </a:gs>
          </a:gsLst>
          <a:lin ang="16200000" scaled="1"/>
          <a:tileRect/>
        </a:gradFill>
        <a:ln>
          <a:noFill/>
        </a:ln>
        <a:effectLst>
          <a:outerShdw blurRad="57785" dist="33020" dir="318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brightRoom" dir="t">
            <a:rot lat="0" lon="0" rev="600000"/>
          </a:lightRig>
        </a:scene3d>
        <a:sp3d prstMaterial="metal">
          <a:bevelT w="38100" h="57150" prst="angle"/>
        </a:sp3d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 anchorCtr="0"/>
        <a:lstStyle/>
        <a:p>
          <a:pPr algn="ctr"/>
          <a:r>
            <a:rPr lang="en-US" sz="800" b="1">
              <a:solidFill>
                <a:srgbClr val="E3E7ED"/>
              </a:solidFill>
              <a:latin typeface="Arial" panose="020B0604020202020204" pitchFamily="34" charset="0"/>
              <a:cs typeface="Arial" panose="020B0604020202020204" pitchFamily="34" charset="0"/>
            </a:rPr>
            <a:t>In Phiếu</a:t>
          </a:r>
          <a:r>
            <a:rPr lang="en-US" sz="800" b="1" baseline="0">
              <a:solidFill>
                <a:srgbClr val="E3E7ED"/>
              </a:solidFill>
              <a:latin typeface="Arial" panose="020B0604020202020204" pitchFamily="34" charset="0"/>
              <a:cs typeface="Arial" panose="020B0604020202020204" pitchFamily="34" charset="0"/>
            </a:rPr>
            <a:t> Xuất Kho</a:t>
          </a:r>
          <a:endParaRPr lang="vi-VN" sz="800" b="1">
            <a:solidFill>
              <a:srgbClr val="E3E7ED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4</xdr:col>
      <xdr:colOff>247650</xdr:colOff>
      <xdr:row>1</xdr:row>
      <xdr:rowOff>0</xdr:rowOff>
    </xdr:from>
    <xdr:to>
      <xdr:col>5</xdr:col>
      <xdr:colOff>641850</xdr:colOff>
      <xdr:row>2</xdr:row>
      <xdr:rowOff>71025</xdr:rowOff>
    </xdr:to>
    <xdr:sp macro="" textlink="">
      <xdr:nvSpPr>
        <xdr:cNvPr id="13" name="Rounded Rectangle 12">
          <a:hlinkClick xmlns:r="http://schemas.openxmlformats.org/officeDocument/2006/relationships" r:id="rId12" tooltip="Tài Sản Khấu Hao"/>
          <a:extLst>
            <a:ext uri="{FF2B5EF4-FFF2-40B4-BE49-F238E27FC236}">
              <a16:creationId xmlns="" xmlns:a16="http://schemas.microsoft.com/office/drawing/2014/main" id="{00000000-0008-0000-0800-00000D000000}"/>
            </a:ext>
          </a:extLst>
        </xdr:cNvPr>
        <xdr:cNvSpPr/>
      </xdr:nvSpPr>
      <xdr:spPr>
        <a:xfrm>
          <a:off x="2990850" y="180975"/>
          <a:ext cx="1080000" cy="252000"/>
        </a:xfrm>
        <a:prstGeom prst="roundRect">
          <a:avLst/>
        </a:prstGeom>
        <a:gradFill flip="none" rotWithShape="1">
          <a:gsLst>
            <a:gs pos="0">
              <a:srgbClr val="647C9C">
                <a:shade val="30000"/>
                <a:satMod val="115000"/>
              </a:srgbClr>
            </a:gs>
            <a:gs pos="50000">
              <a:srgbClr val="647C9C">
                <a:shade val="67500"/>
                <a:satMod val="115000"/>
              </a:srgbClr>
            </a:gs>
            <a:gs pos="100000">
              <a:srgbClr val="647C9C">
                <a:shade val="100000"/>
                <a:satMod val="115000"/>
              </a:srgbClr>
            </a:gs>
          </a:gsLst>
          <a:lin ang="16200000" scaled="1"/>
          <a:tileRect/>
        </a:gradFill>
        <a:ln>
          <a:noFill/>
        </a:ln>
        <a:effectLst>
          <a:outerShdw blurRad="57785" dist="33020" dir="318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brightRoom" dir="t">
            <a:rot lat="0" lon="0" rev="600000"/>
          </a:lightRig>
        </a:scene3d>
        <a:sp3d prstMaterial="metal">
          <a:bevelT w="38100" h="57150" prst="angle"/>
        </a:sp3d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 anchorCtr="0"/>
        <a:lstStyle/>
        <a:p>
          <a:pPr algn="ctr"/>
          <a:r>
            <a:rPr lang="en-US" sz="800" b="1">
              <a:solidFill>
                <a:srgbClr val="E3E7ED"/>
              </a:solidFill>
              <a:latin typeface="Arial" panose="020B0604020202020204" pitchFamily="34" charset="0"/>
              <a:cs typeface="Arial" panose="020B0604020202020204" pitchFamily="34" charset="0"/>
            </a:rPr>
            <a:t>Tài</a:t>
          </a:r>
          <a:r>
            <a:rPr lang="en-US" sz="800" b="1" baseline="0">
              <a:solidFill>
                <a:srgbClr val="E3E7ED"/>
              </a:solidFill>
              <a:latin typeface="Arial" panose="020B0604020202020204" pitchFamily="34" charset="0"/>
              <a:cs typeface="Arial" panose="020B0604020202020204" pitchFamily="34" charset="0"/>
            </a:rPr>
            <a:t> Sản Khấu Hao</a:t>
          </a:r>
          <a:endParaRPr lang="vi-VN" sz="800" b="1">
            <a:solidFill>
              <a:srgbClr val="E3E7ED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4</xdr:col>
      <xdr:colOff>247650</xdr:colOff>
      <xdr:row>2</xdr:row>
      <xdr:rowOff>133350</xdr:rowOff>
    </xdr:from>
    <xdr:to>
      <xdr:col>5</xdr:col>
      <xdr:colOff>641850</xdr:colOff>
      <xdr:row>4</xdr:row>
      <xdr:rowOff>23400</xdr:rowOff>
    </xdr:to>
    <xdr:sp macro="" textlink="">
      <xdr:nvSpPr>
        <xdr:cNvPr id="14" name="Rounded Rectangle 13">
          <a:hlinkClick xmlns:r="http://schemas.openxmlformats.org/officeDocument/2006/relationships" r:id="rId13" tooltip="Bảng Lương Công Nhân Viên"/>
          <a:extLst>
            <a:ext uri="{FF2B5EF4-FFF2-40B4-BE49-F238E27FC236}">
              <a16:creationId xmlns="" xmlns:a16="http://schemas.microsoft.com/office/drawing/2014/main" id="{00000000-0008-0000-0800-00000E000000}"/>
            </a:ext>
          </a:extLst>
        </xdr:cNvPr>
        <xdr:cNvSpPr/>
      </xdr:nvSpPr>
      <xdr:spPr>
        <a:xfrm>
          <a:off x="2990850" y="495300"/>
          <a:ext cx="1080000" cy="252000"/>
        </a:xfrm>
        <a:prstGeom prst="roundRect">
          <a:avLst/>
        </a:prstGeom>
        <a:gradFill flip="none" rotWithShape="1">
          <a:gsLst>
            <a:gs pos="0">
              <a:srgbClr val="647C9C">
                <a:shade val="30000"/>
                <a:satMod val="115000"/>
              </a:srgbClr>
            </a:gs>
            <a:gs pos="50000">
              <a:srgbClr val="647C9C">
                <a:shade val="67500"/>
                <a:satMod val="115000"/>
              </a:srgbClr>
            </a:gs>
            <a:gs pos="100000">
              <a:srgbClr val="647C9C">
                <a:shade val="100000"/>
                <a:satMod val="115000"/>
              </a:srgbClr>
            </a:gs>
          </a:gsLst>
          <a:lin ang="16200000" scaled="1"/>
          <a:tileRect/>
        </a:gradFill>
        <a:ln>
          <a:noFill/>
        </a:ln>
        <a:effectLst>
          <a:outerShdw blurRad="57785" dist="33020" dir="318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brightRoom" dir="t">
            <a:rot lat="0" lon="0" rev="600000"/>
          </a:lightRig>
        </a:scene3d>
        <a:sp3d prstMaterial="metal">
          <a:bevelT w="38100" h="57150" prst="angle"/>
        </a:sp3d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 anchorCtr="0"/>
        <a:lstStyle/>
        <a:p>
          <a:pPr algn="ctr"/>
          <a:r>
            <a:rPr lang="en-US" sz="800" b="1">
              <a:solidFill>
                <a:srgbClr val="E3E7ED"/>
              </a:solidFill>
              <a:latin typeface="Arial" panose="020B0604020202020204" pitchFamily="34" charset="0"/>
              <a:cs typeface="Arial" panose="020B0604020202020204" pitchFamily="34" charset="0"/>
            </a:rPr>
            <a:t>Bảng</a:t>
          </a:r>
          <a:r>
            <a:rPr lang="en-US" sz="800" b="1" baseline="0">
              <a:solidFill>
                <a:srgbClr val="E3E7ED"/>
              </a:solidFill>
              <a:latin typeface="Arial" panose="020B0604020202020204" pitchFamily="34" charset="0"/>
              <a:cs typeface="Arial" panose="020B0604020202020204" pitchFamily="34" charset="0"/>
            </a:rPr>
            <a:t> Lương CNV</a:t>
          </a:r>
          <a:endParaRPr lang="vi-VN" sz="800" b="1">
            <a:solidFill>
              <a:srgbClr val="E3E7ED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</xdr:col>
      <xdr:colOff>0</xdr:colOff>
      <xdr:row>2</xdr:row>
      <xdr:rowOff>128838</xdr:rowOff>
    </xdr:from>
    <xdr:to>
      <xdr:col>2</xdr:col>
      <xdr:colOff>394200</xdr:colOff>
      <xdr:row>4</xdr:row>
      <xdr:rowOff>18888</xdr:rowOff>
    </xdr:to>
    <xdr:sp macro="" textlink="">
      <xdr:nvSpPr>
        <xdr:cNvPr id="15" name="Rounded Rectangle 14">
          <a:hlinkClick xmlns:r="http://schemas.openxmlformats.org/officeDocument/2006/relationships" r:id="rId14" tooltip="Danh Sách Sản Phẩm"/>
          <a:extLst>
            <a:ext uri="{FF2B5EF4-FFF2-40B4-BE49-F238E27FC236}">
              <a16:creationId xmlns="" xmlns:a16="http://schemas.microsoft.com/office/drawing/2014/main" id="{00000000-0008-0000-0800-00000F000000}"/>
            </a:ext>
          </a:extLst>
        </xdr:cNvPr>
        <xdr:cNvSpPr/>
      </xdr:nvSpPr>
      <xdr:spPr>
        <a:xfrm>
          <a:off x="685800" y="490788"/>
          <a:ext cx="1080000" cy="252000"/>
        </a:xfrm>
        <a:prstGeom prst="roundRect">
          <a:avLst/>
        </a:prstGeom>
        <a:gradFill flip="none" rotWithShape="1">
          <a:gsLst>
            <a:gs pos="0">
              <a:srgbClr val="647C9C">
                <a:shade val="30000"/>
                <a:satMod val="115000"/>
              </a:srgbClr>
            </a:gs>
            <a:gs pos="50000">
              <a:srgbClr val="647C9C">
                <a:shade val="67500"/>
                <a:satMod val="115000"/>
              </a:srgbClr>
            </a:gs>
            <a:gs pos="100000">
              <a:srgbClr val="647C9C">
                <a:shade val="100000"/>
                <a:satMod val="115000"/>
              </a:srgbClr>
            </a:gs>
          </a:gsLst>
          <a:lin ang="16200000" scaled="1"/>
          <a:tileRect/>
        </a:gradFill>
        <a:ln>
          <a:noFill/>
        </a:ln>
        <a:effectLst>
          <a:outerShdw blurRad="57785" dist="33020" dir="318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brightRoom" dir="t">
            <a:rot lat="0" lon="0" rev="600000"/>
          </a:lightRig>
        </a:scene3d>
        <a:sp3d prstMaterial="metal">
          <a:bevelT w="38100" h="57150" prst="angle"/>
        </a:sp3d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 anchorCtr="0"/>
        <a:lstStyle/>
        <a:p>
          <a:pPr algn="ctr"/>
          <a:r>
            <a:rPr lang="en-US" sz="800" b="1">
              <a:solidFill>
                <a:srgbClr val="E3E7ED"/>
              </a:solidFill>
              <a:latin typeface="Arial" panose="020B0604020202020204" pitchFamily="34" charset="0"/>
              <a:cs typeface="Arial" panose="020B0604020202020204" pitchFamily="34" charset="0"/>
            </a:rPr>
            <a:t>Ds.</a:t>
          </a:r>
          <a:r>
            <a:rPr lang="en-US" sz="800" b="1" baseline="0">
              <a:solidFill>
                <a:srgbClr val="E3E7ED"/>
              </a:solidFill>
              <a:latin typeface="Arial" panose="020B0604020202020204" pitchFamily="34" charset="0"/>
              <a:cs typeface="Arial" panose="020B0604020202020204" pitchFamily="34" charset="0"/>
            </a:rPr>
            <a:t> Sản Phẩm</a:t>
          </a:r>
          <a:endParaRPr lang="vi-VN" sz="800" b="1">
            <a:solidFill>
              <a:srgbClr val="E3E7ED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2</xdr:col>
      <xdr:colOff>200025</xdr:colOff>
      <xdr:row>0</xdr:row>
      <xdr:rowOff>47625</xdr:rowOff>
    </xdr:from>
    <xdr:to>
      <xdr:col>2</xdr:col>
      <xdr:colOff>1280025</xdr:colOff>
      <xdr:row>0</xdr:row>
      <xdr:rowOff>299625</xdr:rowOff>
    </xdr:to>
    <xdr:sp macro="" textlink="">
      <xdr:nvSpPr>
        <xdr:cNvPr id="31" name="Rounded Rectangle 30">
          <a:hlinkClick xmlns:r="http://schemas.openxmlformats.org/officeDocument/2006/relationships" r:id="rId1" tooltip="Danh Sách Khách Hàng"/>
          <a:extLst>
            <a:ext uri="{FF2B5EF4-FFF2-40B4-BE49-F238E27FC236}">
              <a16:creationId xmlns="" xmlns:a16="http://schemas.microsoft.com/office/drawing/2014/main" id="{00000000-0008-0000-0000-00001F000000}"/>
            </a:ext>
          </a:extLst>
        </xdr:cNvPr>
        <xdr:cNvSpPr/>
      </xdr:nvSpPr>
      <xdr:spPr>
        <a:xfrm>
          <a:off x="1285875" y="47625"/>
          <a:ext cx="1080000" cy="252000"/>
        </a:xfrm>
        <a:prstGeom prst="roundRect">
          <a:avLst/>
        </a:prstGeom>
        <a:gradFill flip="none" rotWithShape="1">
          <a:gsLst>
            <a:gs pos="0">
              <a:srgbClr val="647C9C">
                <a:shade val="30000"/>
                <a:satMod val="115000"/>
              </a:srgbClr>
            </a:gs>
            <a:gs pos="50000">
              <a:srgbClr val="647C9C">
                <a:shade val="67500"/>
                <a:satMod val="115000"/>
              </a:srgbClr>
            </a:gs>
            <a:gs pos="100000">
              <a:srgbClr val="647C9C">
                <a:shade val="100000"/>
                <a:satMod val="115000"/>
              </a:srgbClr>
            </a:gs>
          </a:gsLst>
          <a:lin ang="16200000" scaled="1"/>
          <a:tileRect/>
        </a:gradFill>
        <a:ln>
          <a:noFill/>
        </a:ln>
        <a:effectLst>
          <a:outerShdw blurRad="57785" dist="33020" dir="318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brightRoom" dir="t">
            <a:rot lat="0" lon="0" rev="600000"/>
          </a:lightRig>
        </a:scene3d>
        <a:sp3d prstMaterial="metal">
          <a:bevelT w="38100" h="57150" prst="angle"/>
        </a:sp3d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 anchorCtr="0"/>
        <a:lstStyle/>
        <a:p>
          <a:pPr algn="ctr"/>
          <a:r>
            <a:rPr lang="en-US" sz="800" b="1">
              <a:solidFill>
                <a:srgbClr val="E3E7ED"/>
              </a:solidFill>
              <a:latin typeface="Arial" panose="020B0604020202020204" pitchFamily="34" charset="0"/>
              <a:cs typeface="Arial" panose="020B0604020202020204" pitchFamily="34" charset="0"/>
            </a:rPr>
            <a:t>Ds. Khách</a:t>
          </a:r>
          <a:r>
            <a:rPr lang="en-US" sz="800" b="1" baseline="0">
              <a:solidFill>
                <a:srgbClr val="E3E7ED"/>
              </a:solidFill>
              <a:latin typeface="Arial" panose="020B0604020202020204" pitchFamily="34" charset="0"/>
              <a:cs typeface="Arial" panose="020B0604020202020204" pitchFamily="34" charset="0"/>
            </a:rPr>
            <a:t> Hàng</a:t>
          </a:r>
          <a:endParaRPr lang="vi-VN" sz="800" b="1">
            <a:solidFill>
              <a:srgbClr val="E3E7ED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 editAs="absolute">
    <xdr:from>
      <xdr:col>2</xdr:col>
      <xdr:colOff>200025</xdr:colOff>
      <xdr:row>0</xdr:row>
      <xdr:rowOff>361950</xdr:rowOff>
    </xdr:from>
    <xdr:to>
      <xdr:col>2</xdr:col>
      <xdr:colOff>1280025</xdr:colOff>
      <xdr:row>0</xdr:row>
      <xdr:rowOff>613950</xdr:rowOff>
    </xdr:to>
    <xdr:sp macro="" textlink="">
      <xdr:nvSpPr>
        <xdr:cNvPr id="32" name="Rounded Rectangle 31">
          <a:hlinkClick xmlns:r="http://schemas.openxmlformats.org/officeDocument/2006/relationships" r:id="rId2" tooltip="Danh Sách Nhà Cung Cấp"/>
          <a:extLst>
            <a:ext uri="{FF2B5EF4-FFF2-40B4-BE49-F238E27FC236}">
              <a16:creationId xmlns="" xmlns:a16="http://schemas.microsoft.com/office/drawing/2014/main" id="{00000000-0008-0000-0000-000020000000}"/>
            </a:ext>
          </a:extLst>
        </xdr:cNvPr>
        <xdr:cNvSpPr/>
      </xdr:nvSpPr>
      <xdr:spPr>
        <a:xfrm>
          <a:off x="1285875" y="361950"/>
          <a:ext cx="1080000" cy="252000"/>
        </a:xfrm>
        <a:prstGeom prst="roundRect">
          <a:avLst/>
        </a:prstGeom>
        <a:gradFill flip="none" rotWithShape="1">
          <a:gsLst>
            <a:gs pos="0">
              <a:srgbClr val="647C9C">
                <a:shade val="30000"/>
                <a:satMod val="115000"/>
              </a:srgbClr>
            </a:gs>
            <a:gs pos="50000">
              <a:srgbClr val="647C9C">
                <a:shade val="67500"/>
                <a:satMod val="115000"/>
              </a:srgbClr>
            </a:gs>
            <a:gs pos="100000">
              <a:srgbClr val="647C9C">
                <a:shade val="100000"/>
                <a:satMod val="115000"/>
              </a:srgbClr>
            </a:gs>
          </a:gsLst>
          <a:lin ang="16200000" scaled="1"/>
          <a:tileRect/>
        </a:gradFill>
        <a:ln>
          <a:noFill/>
        </a:ln>
        <a:effectLst>
          <a:outerShdw blurRad="57785" dist="33020" dir="318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brightRoom" dir="t">
            <a:rot lat="0" lon="0" rev="600000"/>
          </a:lightRig>
        </a:scene3d>
        <a:sp3d prstMaterial="metal">
          <a:bevelT w="38100" h="57150" prst="angle"/>
        </a:sp3d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 anchorCtr="0"/>
        <a:lstStyle/>
        <a:p>
          <a:pPr algn="ctr"/>
          <a:r>
            <a:rPr lang="en-US" sz="800" b="1">
              <a:solidFill>
                <a:srgbClr val="E3E7ED"/>
              </a:solidFill>
              <a:latin typeface="Arial" panose="020B0604020202020204" pitchFamily="34" charset="0"/>
              <a:cs typeface="Arial" panose="020B0604020202020204" pitchFamily="34" charset="0"/>
            </a:rPr>
            <a:t>Ds. Nhà</a:t>
          </a:r>
          <a:r>
            <a:rPr lang="en-US" sz="800" b="1" baseline="0">
              <a:solidFill>
                <a:srgbClr val="E3E7ED"/>
              </a:solidFill>
              <a:latin typeface="Arial" panose="020B0604020202020204" pitchFamily="34" charset="0"/>
              <a:cs typeface="Arial" panose="020B0604020202020204" pitchFamily="34" charset="0"/>
            </a:rPr>
            <a:t> Cung Cấp</a:t>
          </a:r>
          <a:endParaRPr lang="vi-VN" sz="800" b="1">
            <a:solidFill>
              <a:srgbClr val="E3E7ED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 editAs="absolute">
    <xdr:from>
      <xdr:col>2</xdr:col>
      <xdr:colOff>1352550</xdr:colOff>
      <xdr:row>0</xdr:row>
      <xdr:rowOff>47625</xdr:rowOff>
    </xdr:from>
    <xdr:to>
      <xdr:col>3</xdr:col>
      <xdr:colOff>98925</xdr:colOff>
      <xdr:row>0</xdr:row>
      <xdr:rowOff>299625</xdr:rowOff>
    </xdr:to>
    <xdr:sp macro="" textlink="">
      <xdr:nvSpPr>
        <xdr:cNvPr id="33" name="Rounded Rectangle 32">
          <a:hlinkClick xmlns:r="http://schemas.openxmlformats.org/officeDocument/2006/relationships" r:id="rId3" tooltip="Mua Hàng Và Trả Tiền"/>
          <a:extLst>
            <a:ext uri="{FF2B5EF4-FFF2-40B4-BE49-F238E27FC236}">
              <a16:creationId xmlns="" xmlns:a16="http://schemas.microsoft.com/office/drawing/2014/main" id="{00000000-0008-0000-0000-000021000000}"/>
            </a:ext>
          </a:extLst>
        </xdr:cNvPr>
        <xdr:cNvSpPr/>
      </xdr:nvSpPr>
      <xdr:spPr>
        <a:xfrm>
          <a:off x="2438400" y="47625"/>
          <a:ext cx="1080000" cy="252000"/>
        </a:xfrm>
        <a:prstGeom prst="roundRect">
          <a:avLst/>
        </a:prstGeom>
        <a:gradFill flip="none" rotWithShape="1">
          <a:gsLst>
            <a:gs pos="0">
              <a:srgbClr val="647C9C">
                <a:shade val="30000"/>
                <a:satMod val="115000"/>
              </a:srgbClr>
            </a:gs>
            <a:gs pos="50000">
              <a:srgbClr val="647C9C">
                <a:shade val="67500"/>
                <a:satMod val="115000"/>
              </a:srgbClr>
            </a:gs>
            <a:gs pos="100000">
              <a:srgbClr val="647C9C">
                <a:shade val="100000"/>
                <a:satMod val="115000"/>
              </a:srgbClr>
            </a:gs>
          </a:gsLst>
          <a:lin ang="16200000" scaled="1"/>
          <a:tileRect/>
        </a:gradFill>
        <a:ln>
          <a:noFill/>
        </a:ln>
        <a:effectLst>
          <a:outerShdw blurRad="57785" dist="33020" dir="318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brightRoom" dir="t">
            <a:rot lat="0" lon="0" rev="600000"/>
          </a:lightRig>
        </a:scene3d>
        <a:sp3d prstMaterial="metal">
          <a:bevelT w="38100" h="57150" prst="angle"/>
        </a:sp3d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 anchorCtr="0"/>
        <a:lstStyle/>
        <a:p>
          <a:pPr algn="ctr"/>
          <a:r>
            <a:rPr lang="en-US" sz="800" b="1">
              <a:solidFill>
                <a:srgbClr val="E3E7ED"/>
              </a:solidFill>
              <a:latin typeface="Arial" panose="020B0604020202020204" pitchFamily="34" charset="0"/>
              <a:cs typeface="Arial" panose="020B0604020202020204" pitchFamily="34" charset="0"/>
            </a:rPr>
            <a:t>Mua Hàng</a:t>
          </a:r>
          <a:r>
            <a:rPr lang="en-US" sz="800" b="1" baseline="0">
              <a:solidFill>
                <a:srgbClr val="E3E7ED"/>
              </a:solidFill>
              <a:latin typeface="Arial" panose="020B0604020202020204" pitchFamily="34" charset="0"/>
              <a:cs typeface="Arial" panose="020B0604020202020204" pitchFamily="34" charset="0"/>
            </a:rPr>
            <a:t> &amp; Trả</a:t>
          </a:r>
          <a:endParaRPr lang="vi-VN" sz="800" b="1">
            <a:solidFill>
              <a:srgbClr val="E3E7ED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 editAs="absolute">
    <xdr:from>
      <xdr:col>2</xdr:col>
      <xdr:colOff>1352550</xdr:colOff>
      <xdr:row>0</xdr:row>
      <xdr:rowOff>361950</xdr:rowOff>
    </xdr:from>
    <xdr:to>
      <xdr:col>3</xdr:col>
      <xdr:colOff>98925</xdr:colOff>
      <xdr:row>0</xdr:row>
      <xdr:rowOff>613950</xdr:rowOff>
    </xdr:to>
    <xdr:sp macro="" textlink="">
      <xdr:nvSpPr>
        <xdr:cNvPr id="34" name="Rounded Rectangle 33">
          <a:hlinkClick xmlns:r="http://schemas.openxmlformats.org/officeDocument/2006/relationships" r:id="rId4" tooltip="Bán Hàng Và Thu Tiền"/>
          <a:extLst>
            <a:ext uri="{FF2B5EF4-FFF2-40B4-BE49-F238E27FC236}">
              <a16:creationId xmlns="" xmlns:a16="http://schemas.microsoft.com/office/drawing/2014/main" id="{00000000-0008-0000-0000-000022000000}"/>
            </a:ext>
          </a:extLst>
        </xdr:cNvPr>
        <xdr:cNvSpPr/>
      </xdr:nvSpPr>
      <xdr:spPr>
        <a:xfrm>
          <a:off x="2438400" y="361950"/>
          <a:ext cx="1080000" cy="252000"/>
        </a:xfrm>
        <a:prstGeom prst="roundRect">
          <a:avLst/>
        </a:prstGeom>
        <a:gradFill flip="none" rotWithShape="1">
          <a:gsLst>
            <a:gs pos="0">
              <a:srgbClr val="647C9C">
                <a:shade val="30000"/>
                <a:satMod val="115000"/>
              </a:srgbClr>
            </a:gs>
            <a:gs pos="50000">
              <a:srgbClr val="647C9C">
                <a:shade val="67500"/>
                <a:satMod val="115000"/>
              </a:srgbClr>
            </a:gs>
            <a:gs pos="100000">
              <a:srgbClr val="647C9C">
                <a:shade val="100000"/>
                <a:satMod val="115000"/>
              </a:srgbClr>
            </a:gs>
          </a:gsLst>
          <a:lin ang="16200000" scaled="1"/>
          <a:tileRect/>
        </a:gradFill>
        <a:ln>
          <a:noFill/>
        </a:ln>
        <a:effectLst>
          <a:outerShdw blurRad="57785" dist="33020" dir="318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brightRoom" dir="t">
            <a:rot lat="0" lon="0" rev="600000"/>
          </a:lightRig>
        </a:scene3d>
        <a:sp3d prstMaterial="metal">
          <a:bevelT w="38100" h="57150" prst="angle"/>
        </a:sp3d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 anchorCtr="0"/>
        <a:lstStyle/>
        <a:p>
          <a:pPr algn="ctr"/>
          <a:r>
            <a:rPr lang="en-US" sz="800" b="1">
              <a:solidFill>
                <a:srgbClr val="E3E7ED"/>
              </a:solidFill>
              <a:latin typeface="Arial" panose="020B0604020202020204" pitchFamily="34" charset="0"/>
              <a:cs typeface="Arial" panose="020B0604020202020204" pitchFamily="34" charset="0"/>
            </a:rPr>
            <a:t>Bán</a:t>
          </a:r>
          <a:r>
            <a:rPr lang="en-US" sz="800" b="1" baseline="0">
              <a:solidFill>
                <a:srgbClr val="E3E7ED"/>
              </a:solidFill>
              <a:latin typeface="Arial" panose="020B0604020202020204" pitchFamily="34" charset="0"/>
              <a:cs typeface="Arial" panose="020B0604020202020204" pitchFamily="34" charset="0"/>
            </a:rPr>
            <a:t> Hàng &amp; Thu</a:t>
          </a:r>
          <a:endParaRPr lang="vi-VN" sz="800" b="1">
            <a:solidFill>
              <a:srgbClr val="E3E7ED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 editAs="absolute">
    <xdr:from>
      <xdr:col>3</xdr:col>
      <xdr:colOff>171450</xdr:colOff>
      <xdr:row>0</xdr:row>
      <xdr:rowOff>47625</xdr:rowOff>
    </xdr:from>
    <xdr:to>
      <xdr:col>5</xdr:col>
      <xdr:colOff>394200</xdr:colOff>
      <xdr:row>0</xdr:row>
      <xdr:rowOff>299625</xdr:rowOff>
    </xdr:to>
    <xdr:sp macro="" textlink="">
      <xdr:nvSpPr>
        <xdr:cNvPr id="35" name="Rounded Rectangle 34">
          <a:hlinkClick xmlns:r="http://schemas.openxmlformats.org/officeDocument/2006/relationships" r:id="rId5" tooltip="Nghiệp Vụ Khác"/>
          <a:extLst>
            <a:ext uri="{FF2B5EF4-FFF2-40B4-BE49-F238E27FC236}">
              <a16:creationId xmlns="" xmlns:a16="http://schemas.microsoft.com/office/drawing/2014/main" id="{00000000-0008-0000-0000-000023000000}"/>
            </a:ext>
          </a:extLst>
        </xdr:cNvPr>
        <xdr:cNvSpPr/>
      </xdr:nvSpPr>
      <xdr:spPr>
        <a:xfrm>
          <a:off x="3590925" y="47625"/>
          <a:ext cx="1080000" cy="252000"/>
        </a:xfrm>
        <a:prstGeom prst="roundRect">
          <a:avLst/>
        </a:prstGeom>
        <a:gradFill flip="none" rotWithShape="1">
          <a:gsLst>
            <a:gs pos="0">
              <a:srgbClr val="647C9C">
                <a:shade val="30000"/>
                <a:satMod val="115000"/>
              </a:srgbClr>
            </a:gs>
            <a:gs pos="50000">
              <a:srgbClr val="647C9C">
                <a:shade val="67500"/>
                <a:satMod val="115000"/>
              </a:srgbClr>
            </a:gs>
            <a:gs pos="100000">
              <a:srgbClr val="647C9C">
                <a:shade val="100000"/>
                <a:satMod val="115000"/>
              </a:srgbClr>
            </a:gs>
          </a:gsLst>
          <a:lin ang="16200000" scaled="1"/>
          <a:tileRect/>
        </a:gradFill>
        <a:ln>
          <a:noFill/>
        </a:ln>
        <a:effectLst>
          <a:outerShdw blurRad="57785" dist="33020" dir="318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brightRoom" dir="t">
            <a:rot lat="0" lon="0" rev="600000"/>
          </a:lightRig>
        </a:scene3d>
        <a:sp3d prstMaterial="metal">
          <a:bevelT w="38100" h="57150" prst="angle"/>
        </a:sp3d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 anchorCtr="0"/>
        <a:lstStyle/>
        <a:p>
          <a:pPr algn="ctr"/>
          <a:r>
            <a:rPr lang="en-US" sz="800" b="1">
              <a:solidFill>
                <a:srgbClr val="E3E7ED"/>
              </a:solidFill>
              <a:latin typeface="Arial" panose="020B0604020202020204" pitchFamily="34" charset="0"/>
              <a:cs typeface="Arial" panose="020B0604020202020204" pitchFamily="34" charset="0"/>
            </a:rPr>
            <a:t>Nghiệp</a:t>
          </a:r>
          <a:r>
            <a:rPr lang="en-US" sz="800" b="1" baseline="0">
              <a:solidFill>
                <a:srgbClr val="E3E7ED"/>
              </a:solidFill>
              <a:latin typeface="Arial" panose="020B0604020202020204" pitchFamily="34" charset="0"/>
              <a:cs typeface="Arial" panose="020B0604020202020204" pitchFamily="34" charset="0"/>
            </a:rPr>
            <a:t> Vụ </a:t>
          </a:r>
          <a:r>
            <a:rPr lang="en-US" sz="800" b="1">
              <a:solidFill>
                <a:srgbClr val="E3E7ED"/>
              </a:solidFill>
              <a:latin typeface="Arial" panose="020B0604020202020204" pitchFamily="34" charset="0"/>
              <a:cs typeface="Arial" panose="020B0604020202020204" pitchFamily="34" charset="0"/>
            </a:rPr>
            <a:t>Khác</a:t>
          </a:r>
          <a:endParaRPr lang="vi-VN" sz="800" b="1">
            <a:solidFill>
              <a:srgbClr val="E3E7ED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 editAs="absolute">
    <xdr:from>
      <xdr:col>3</xdr:col>
      <xdr:colOff>161925</xdr:colOff>
      <xdr:row>0</xdr:row>
      <xdr:rowOff>361950</xdr:rowOff>
    </xdr:from>
    <xdr:to>
      <xdr:col>5</xdr:col>
      <xdr:colOff>384675</xdr:colOff>
      <xdr:row>0</xdr:row>
      <xdr:rowOff>613950</xdr:rowOff>
    </xdr:to>
    <xdr:sp macro="" textlink="">
      <xdr:nvSpPr>
        <xdr:cNvPr id="39" name="Rounded Rectangle 38">
          <a:hlinkClick xmlns:r="http://schemas.openxmlformats.org/officeDocument/2006/relationships" r:id="rId6" tooltip="Báo Cáo Tồng Hợp"/>
          <a:extLst>
            <a:ext uri="{FF2B5EF4-FFF2-40B4-BE49-F238E27FC236}">
              <a16:creationId xmlns="" xmlns:a16="http://schemas.microsoft.com/office/drawing/2014/main" id="{00000000-0008-0000-0000-000027000000}"/>
            </a:ext>
          </a:extLst>
        </xdr:cNvPr>
        <xdr:cNvSpPr/>
      </xdr:nvSpPr>
      <xdr:spPr>
        <a:xfrm>
          <a:off x="3581400" y="361950"/>
          <a:ext cx="1080000" cy="252000"/>
        </a:xfrm>
        <a:prstGeom prst="roundRect">
          <a:avLst/>
        </a:prstGeom>
        <a:gradFill flip="none" rotWithShape="1">
          <a:gsLst>
            <a:gs pos="0">
              <a:srgbClr val="647C9C">
                <a:shade val="30000"/>
                <a:satMod val="115000"/>
              </a:srgbClr>
            </a:gs>
            <a:gs pos="50000">
              <a:srgbClr val="647C9C">
                <a:shade val="67500"/>
                <a:satMod val="115000"/>
              </a:srgbClr>
            </a:gs>
            <a:gs pos="100000">
              <a:srgbClr val="647C9C">
                <a:shade val="100000"/>
                <a:satMod val="115000"/>
              </a:srgbClr>
            </a:gs>
          </a:gsLst>
          <a:lin ang="16200000" scaled="1"/>
          <a:tileRect/>
        </a:gradFill>
        <a:ln>
          <a:noFill/>
        </a:ln>
        <a:effectLst>
          <a:outerShdw blurRad="57785" dist="33020" dir="318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brightRoom" dir="t">
            <a:rot lat="0" lon="0" rev="600000"/>
          </a:lightRig>
        </a:scene3d>
        <a:sp3d prstMaterial="metal">
          <a:bevelT w="38100" h="57150" prst="angle"/>
        </a:sp3d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 anchorCtr="0"/>
        <a:lstStyle/>
        <a:p>
          <a:pPr algn="ctr"/>
          <a:r>
            <a:rPr lang="en-US" sz="800" b="1">
              <a:solidFill>
                <a:srgbClr val="E3E7ED"/>
              </a:solidFill>
              <a:latin typeface="Arial" panose="020B0604020202020204" pitchFamily="34" charset="0"/>
              <a:cs typeface="Arial" panose="020B0604020202020204" pitchFamily="34" charset="0"/>
            </a:rPr>
            <a:t>BC Tổng</a:t>
          </a:r>
          <a:r>
            <a:rPr lang="en-US" sz="800" b="1" baseline="0">
              <a:solidFill>
                <a:srgbClr val="E3E7ED"/>
              </a:solidFill>
              <a:latin typeface="Arial" panose="020B0604020202020204" pitchFamily="34" charset="0"/>
              <a:cs typeface="Arial" panose="020B0604020202020204" pitchFamily="34" charset="0"/>
            </a:rPr>
            <a:t> Hợp</a:t>
          </a:r>
          <a:endParaRPr lang="vi-VN" sz="800" b="1">
            <a:solidFill>
              <a:srgbClr val="E3E7ED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 editAs="absolute">
    <xdr:from>
      <xdr:col>1</xdr:col>
      <xdr:colOff>9525</xdr:colOff>
      <xdr:row>0</xdr:row>
      <xdr:rowOff>357438</xdr:rowOff>
    </xdr:from>
    <xdr:to>
      <xdr:col>2</xdr:col>
      <xdr:colOff>127500</xdr:colOff>
      <xdr:row>0</xdr:row>
      <xdr:rowOff>609438</xdr:rowOff>
    </xdr:to>
    <xdr:sp macro="" textlink="">
      <xdr:nvSpPr>
        <xdr:cNvPr id="43" name="Rounded Rectangle 42">
          <a:hlinkClick xmlns:r="http://schemas.openxmlformats.org/officeDocument/2006/relationships" r:id="rId7" tooltip="Danh Sách Sản Phẩm"/>
          <a:extLst>
            <a:ext uri="{FF2B5EF4-FFF2-40B4-BE49-F238E27FC236}">
              <a16:creationId xmlns="" xmlns:a16="http://schemas.microsoft.com/office/drawing/2014/main" id="{00000000-0008-0000-0000-00002B000000}"/>
            </a:ext>
          </a:extLst>
        </xdr:cNvPr>
        <xdr:cNvSpPr/>
      </xdr:nvSpPr>
      <xdr:spPr>
        <a:xfrm>
          <a:off x="133350" y="357438"/>
          <a:ext cx="1080000" cy="252000"/>
        </a:xfrm>
        <a:prstGeom prst="roundRect">
          <a:avLst/>
        </a:prstGeom>
        <a:gradFill flip="none" rotWithShape="1">
          <a:gsLst>
            <a:gs pos="0">
              <a:srgbClr val="647C9C">
                <a:shade val="30000"/>
                <a:satMod val="115000"/>
              </a:srgbClr>
            </a:gs>
            <a:gs pos="50000">
              <a:srgbClr val="647C9C">
                <a:shade val="67500"/>
                <a:satMod val="115000"/>
              </a:srgbClr>
            </a:gs>
            <a:gs pos="100000">
              <a:srgbClr val="647C9C">
                <a:shade val="100000"/>
                <a:satMod val="115000"/>
              </a:srgbClr>
            </a:gs>
          </a:gsLst>
          <a:lin ang="16200000" scaled="1"/>
          <a:tileRect/>
        </a:gradFill>
        <a:ln>
          <a:noFill/>
        </a:ln>
        <a:effectLst>
          <a:outerShdw blurRad="57785" dist="33020" dir="318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brightRoom" dir="t">
            <a:rot lat="0" lon="0" rev="600000"/>
          </a:lightRig>
        </a:scene3d>
        <a:sp3d prstMaterial="metal">
          <a:bevelT w="38100" h="57150" prst="angle"/>
        </a:sp3d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 anchorCtr="0"/>
        <a:lstStyle/>
        <a:p>
          <a:pPr algn="ctr"/>
          <a:r>
            <a:rPr lang="en-US" sz="800" b="1">
              <a:solidFill>
                <a:srgbClr val="E3E7ED"/>
              </a:solidFill>
              <a:latin typeface="Arial" panose="020B0604020202020204" pitchFamily="34" charset="0"/>
              <a:cs typeface="Arial" panose="020B0604020202020204" pitchFamily="34" charset="0"/>
            </a:rPr>
            <a:t>Ds.</a:t>
          </a:r>
          <a:r>
            <a:rPr lang="en-US" sz="800" b="1" baseline="0">
              <a:solidFill>
                <a:srgbClr val="E3E7ED"/>
              </a:solidFill>
              <a:latin typeface="Arial" panose="020B0604020202020204" pitchFamily="34" charset="0"/>
              <a:cs typeface="Arial" panose="020B0604020202020204" pitchFamily="34" charset="0"/>
            </a:rPr>
            <a:t> Sản Phẩm</a:t>
          </a:r>
          <a:endParaRPr lang="vi-VN" sz="800" b="1">
            <a:solidFill>
              <a:srgbClr val="E3E7ED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 editAs="absolute">
    <xdr:from>
      <xdr:col>1</xdr:col>
      <xdr:colOff>9525</xdr:colOff>
      <xdr:row>0</xdr:row>
      <xdr:rowOff>52638</xdr:rowOff>
    </xdr:from>
    <xdr:to>
      <xdr:col>2</xdr:col>
      <xdr:colOff>127500</xdr:colOff>
      <xdr:row>0</xdr:row>
      <xdr:rowOff>304638</xdr:rowOff>
    </xdr:to>
    <xdr:sp macro="" textlink="">
      <xdr:nvSpPr>
        <xdr:cNvPr id="16" name="Rounded Rectangle 15">
          <a:hlinkClick xmlns:r="http://schemas.openxmlformats.org/officeDocument/2006/relationships" r:id="rId8" tooltip="Thông Tin Chung"/>
          <a:extLst>
            <a:ext uri="{FF2B5EF4-FFF2-40B4-BE49-F238E27FC236}">
              <a16:creationId xmlns="" xmlns:a16="http://schemas.microsoft.com/office/drawing/2014/main" id="{00000000-0008-0000-0000-000010000000}"/>
            </a:ext>
          </a:extLst>
        </xdr:cNvPr>
        <xdr:cNvSpPr/>
      </xdr:nvSpPr>
      <xdr:spPr>
        <a:xfrm>
          <a:off x="133350" y="52638"/>
          <a:ext cx="1080000" cy="252000"/>
        </a:xfrm>
        <a:prstGeom prst="roundRect">
          <a:avLst/>
        </a:prstGeom>
        <a:solidFill>
          <a:schemeClr val="accent1"/>
        </a:solidFill>
        <a:ln>
          <a:noFill/>
        </a:ln>
        <a:effectLst>
          <a:outerShdw blurRad="57785" dist="33020" dir="318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brightRoom" dir="t">
            <a:rot lat="0" lon="0" rev="600000"/>
          </a:lightRig>
        </a:scene3d>
        <a:sp3d prstMaterial="metal">
          <a:bevelT w="38100" h="57150" prst="angle"/>
        </a:sp3d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 anchorCtr="0"/>
        <a:lstStyle/>
        <a:p>
          <a:pPr algn="ctr"/>
          <a:r>
            <a:rPr lang="en-US" sz="800" b="1">
              <a:solidFill>
                <a:srgbClr val="E3E7ED"/>
              </a:solidFill>
              <a:latin typeface="Arial" panose="020B0604020202020204" pitchFamily="34" charset="0"/>
              <a:cs typeface="Arial" panose="020B0604020202020204" pitchFamily="34" charset="0"/>
            </a:rPr>
            <a:t>Thông</a:t>
          </a:r>
          <a:r>
            <a:rPr lang="en-US" sz="800" b="1" baseline="0">
              <a:solidFill>
                <a:srgbClr val="E3E7ED"/>
              </a:solidFill>
              <a:latin typeface="Arial" panose="020B0604020202020204" pitchFamily="34" charset="0"/>
              <a:cs typeface="Arial" panose="020B0604020202020204" pitchFamily="34" charset="0"/>
            </a:rPr>
            <a:t> Tin Chung</a:t>
          </a:r>
          <a:endParaRPr lang="vi-VN" sz="800" b="1">
            <a:solidFill>
              <a:srgbClr val="E3E7ED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2</xdr:col>
      <xdr:colOff>695325</xdr:colOff>
      <xdr:row>0</xdr:row>
      <xdr:rowOff>47625</xdr:rowOff>
    </xdr:from>
    <xdr:to>
      <xdr:col>6</xdr:col>
      <xdr:colOff>41775</xdr:colOff>
      <xdr:row>0</xdr:row>
      <xdr:rowOff>299625</xdr:rowOff>
    </xdr:to>
    <xdr:sp macro="" textlink="">
      <xdr:nvSpPr>
        <xdr:cNvPr id="22" name="Rounded Rectangle 21">
          <a:hlinkClick xmlns:r="http://schemas.openxmlformats.org/officeDocument/2006/relationships" r:id="rId1" tooltip="Danh Sách Khách Hàng"/>
          <a:extLst>
            <a:ext uri="{FF2B5EF4-FFF2-40B4-BE49-F238E27FC236}">
              <a16:creationId xmlns="" xmlns:a16="http://schemas.microsoft.com/office/drawing/2014/main" id="{00000000-0008-0000-0100-000016000000}"/>
            </a:ext>
          </a:extLst>
        </xdr:cNvPr>
        <xdr:cNvSpPr/>
      </xdr:nvSpPr>
      <xdr:spPr>
        <a:xfrm>
          <a:off x="1285875" y="47625"/>
          <a:ext cx="1080000" cy="252000"/>
        </a:xfrm>
        <a:prstGeom prst="roundRect">
          <a:avLst/>
        </a:prstGeom>
        <a:gradFill flip="none" rotWithShape="1">
          <a:gsLst>
            <a:gs pos="0">
              <a:srgbClr val="647C9C">
                <a:shade val="30000"/>
                <a:satMod val="115000"/>
              </a:srgbClr>
            </a:gs>
            <a:gs pos="50000">
              <a:srgbClr val="647C9C">
                <a:shade val="67500"/>
                <a:satMod val="115000"/>
              </a:srgbClr>
            </a:gs>
            <a:gs pos="100000">
              <a:srgbClr val="647C9C">
                <a:shade val="100000"/>
                <a:satMod val="115000"/>
              </a:srgbClr>
            </a:gs>
          </a:gsLst>
          <a:lin ang="16200000" scaled="1"/>
          <a:tileRect/>
        </a:gradFill>
        <a:ln>
          <a:noFill/>
        </a:ln>
        <a:effectLst>
          <a:outerShdw blurRad="57785" dist="33020" dir="318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brightRoom" dir="t">
            <a:rot lat="0" lon="0" rev="600000"/>
          </a:lightRig>
        </a:scene3d>
        <a:sp3d prstMaterial="metal">
          <a:bevelT w="38100" h="57150" prst="angle"/>
        </a:sp3d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 anchorCtr="0"/>
        <a:lstStyle/>
        <a:p>
          <a:pPr algn="ctr"/>
          <a:r>
            <a:rPr lang="en-US" sz="800" b="1">
              <a:solidFill>
                <a:srgbClr val="E3E7ED"/>
              </a:solidFill>
              <a:latin typeface="Arial" panose="020B0604020202020204" pitchFamily="34" charset="0"/>
              <a:cs typeface="Arial" panose="020B0604020202020204" pitchFamily="34" charset="0"/>
            </a:rPr>
            <a:t>Ds. Khách</a:t>
          </a:r>
          <a:r>
            <a:rPr lang="en-US" sz="800" b="1" baseline="0">
              <a:solidFill>
                <a:srgbClr val="E3E7ED"/>
              </a:solidFill>
              <a:latin typeface="Arial" panose="020B0604020202020204" pitchFamily="34" charset="0"/>
              <a:cs typeface="Arial" panose="020B0604020202020204" pitchFamily="34" charset="0"/>
            </a:rPr>
            <a:t> Hàng</a:t>
          </a:r>
          <a:endParaRPr lang="vi-VN" sz="800" b="1">
            <a:solidFill>
              <a:srgbClr val="E3E7ED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 editAs="absolute">
    <xdr:from>
      <xdr:col>2</xdr:col>
      <xdr:colOff>695325</xdr:colOff>
      <xdr:row>0</xdr:row>
      <xdr:rowOff>361950</xdr:rowOff>
    </xdr:from>
    <xdr:to>
      <xdr:col>6</xdr:col>
      <xdr:colOff>41775</xdr:colOff>
      <xdr:row>0</xdr:row>
      <xdr:rowOff>613950</xdr:rowOff>
    </xdr:to>
    <xdr:sp macro="" textlink="">
      <xdr:nvSpPr>
        <xdr:cNvPr id="23" name="Rounded Rectangle 22">
          <a:hlinkClick xmlns:r="http://schemas.openxmlformats.org/officeDocument/2006/relationships" r:id="rId2" tooltip="Danh Sách Nhà Cung Cấp"/>
          <a:extLst>
            <a:ext uri="{FF2B5EF4-FFF2-40B4-BE49-F238E27FC236}">
              <a16:creationId xmlns="" xmlns:a16="http://schemas.microsoft.com/office/drawing/2014/main" id="{00000000-0008-0000-0100-000017000000}"/>
            </a:ext>
          </a:extLst>
        </xdr:cNvPr>
        <xdr:cNvSpPr/>
      </xdr:nvSpPr>
      <xdr:spPr>
        <a:xfrm>
          <a:off x="1285875" y="361950"/>
          <a:ext cx="1080000" cy="252000"/>
        </a:xfrm>
        <a:prstGeom prst="roundRect">
          <a:avLst/>
        </a:prstGeom>
        <a:gradFill flip="none" rotWithShape="1">
          <a:gsLst>
            <a:gs pos="0">
              <a:srgbClr val="647C9C">
                <a:shade val="30000"/>
                <a:satMod val="115000"/>
              </a:srgbClr>
            </a:gs>
            <a:gs pos="50000">
              <a:srgbClr val="647C9C">
                <a:shade val="67500"/>
                <a:satMod val="115000"/>
              </a:srgbClr>
            </a:gs>
            <a:gs pos="100000">
              <a:srgbClr val="647C9C">
                <a:shade val="100000"/>
                <a:satMod val="115000"/>
              </a:srgbClr>
            </a:gs>
          </a:gsLst>
          <a:lin ang="16200000" scaled="1"/>
          <a:tileRect/>
        </a:gradFill>
        <a:ln>
          <a:noFill/>
        </a:ln>
        <a:effectLst>
          <a:outerShdw blurRad="57785" dist="33020" dir="318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brightRoom" dir="t">
            <a:rot lat="0" lon="0" rev="600000"/>
          </a:lightRig>
        </a:scene3d>
        <a:sp3d prstMaterial="metal">
          <a:bevelT w="38100" h="57150" prst="angle"/>
        </a:sp3d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 anchorCtr="0"/>
        <a:lstStyle/>
        <a:p>
          <a:pPr algn="ctr"/>
          <a:r>
            <a:rPr lang="en-US" sz="800" b="1">
              <a:solidFill>
                <a:srgbClr val="E3E7ED"/>
              </a:solidFill>
              <a:latin typeface="Arial" panose="020B0604020202020204" pitchFamily="34" charset="0"/>
              <a:cs typeface="Arial" panose="020B0604020202020204" pitchFamily="34" charset="0"/>
            </a:rPr>
            <a:t>Ds. Nhà</a:t>
          </a:r>
          <a:r>
            <a:rPr lang="en-US" sz="800" b="1" baseline="0">
              <a:solidFill>
                <a:srgbClr val="E3E7ED"/>
              </a:solidFill>
              <a:latin typeface="Arial" panose="020B0604020202020204" pitchFamily="34" charset="0"/>
              <a:cs typeface="Arial" panose="020B0604020202020204" pitchFamily="34" charset="0"/>
            </a:rPr>
            <a:t> Cung Cấp</a:t>
          </a:r>
          <a:endParaRPr lang="vi-VN" sz="800" b="1">
            <a:solidFill>
              <a:srgbClr val="E3E7ED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 editAs="absolute">
    <xdr:from>
      <xdr:col>6</xdr:col>
      <xdr:colOff>114300</xdr:colOff>
      <xdr:row>0</xdr:row>
      <xdr:rowOff>47625</xdr:rowOff>
    </xdr:from>
    <xdr:to>
      <xdr:col>7</xdr:col>
      <xdr:colOff>117975</xdr:colOff>
      <xdr:row>0</xdr:row>
      <xdr:rowOff>299625</xdr:rowOff>
    </xdr:to>
    <xdr:sp macro="" textlink="">
      <xdr:nvSpPr>
        <xdr:cNvPr id="24" name="Rounded Rectangle 23">
          <a:hlinkClick xmlns:r="http://schemas.openxmlformats.org/officeDocument/2006/relationships" r:id="rId3" tooltip="Mua Hàng Và Trả Tiền"/>
          <a:extLst>
            <a:ext uri="{FF2B5EF4-FFF2-40B4-BE49-F238E27FC236}">
              <a16:creationId xmlns="" xmlns:a16="http://schemas.microsoft.com/office/drawing/2014/main" id="{00000000-0008-0000-0100-000018000000}"/>
            </a:ext>
          </a:extLst>
        </xdr:cNvPr>
        <xdr:cNvSpPr/>
      </xdr:nvSpPr>
      <xdr:spPr>
        <a:xfrm>
          <a:off x="2438400" y="47625"/>
          <a:ext cx="1080000" cy="252000"/>
        </a:xfrm>
        <a:prstGeom prst="roundRect">
          <a:avLst/>
        </a:prstGeom>
        <a:gradFill flip="none" rotWithShape="1">
          <a:gsLst>
            <a:gs pos="0">
              <a:srgbClr val="647C9C">
                <a:shade val="30000"/>
                <a:satMod val="115000"/>
              </a:srgbClr>
            </a:gs>
            <a:gs pos="50000">
              <a:srgbClr val="647C9C">
                <a:shade val="67500"/>
                <a:satMod val="115000"/>
              </a:srgbClr>
            </a:gs>
            <a:gs pos="100000">
              <a:srgbClr val="647C9C">
                <a:shade val="100000"/>
                <a:satMod val="115000"/>
              </a:srgbClr>
            </a:gs>
          </a:gsLst>
          <a:lin ang="16200000" scaled="1"/>
          <a:tileRect/>
        </a:gradFill>
        <a:ln>
          <a:noFill/>
        </a:ln>
        <a:effectLst>
          <a:outerShdw blurRad="57785" dist="33020" dir="318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brightRoom" dir="t">
            <a:rot lat="0" lon="0" rev="600000"/>
          </a:lightRig>
        </a:scene3d>
        <a:sp3d prstMaterial="metal">
          <a:bevelT w="38100" h="57150" prst="angle"/>
        </a:sp3d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 anchorCtr="0"/>
        <a:lstStyle/>
        <a:p>
          <a:pPr algn="ctr"/>
          <a:r>
            <a:rPr lang="en-US" sz="800" b="1">
              <a:solidFill>
                <a:srgbClr val="E3E7ED"/>
              </a:solidFill>
              <a:latin typeface="Arial" panose="020B0604020202020204" pitchFamily="34" charset="0"/>
              <a:cs typeface="Arial" panose="020B0604020202020204" pitchFamily="34" charset="0"/>
            </a:rPr>
            <a:t>Mua Hàng</a:t>
          </a:r>
          <a:r>
            <a:rPr lang="en-US" sz="800" b="1" baseline="0">
              <a:solidFill>
                <a:srgbClr val="E3E7ED"/>
              </a:solidFill>
              <a:latin typeface="Arial" panose="020B0604020202020204" pitchFamily="34" charset="0"/>
              <a:cs typeface="Arial" panose="020B0604020202020204" pitchFamily="34" charset="0"/>
            </a:rPr>
            <a:t> &amp; Trả</a:t>
          </a:r>
          <a:endParaRPr lang="vi-VN" sz="800" b="1">
            <a:solidFill>
              <a:srgbClr val="E3E7ED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 editAs="absolute">
    <xdr:from>
      <xdr:col>6</xdr:col>
      <xdr:colOff>114300</xdr:colOff>
      <xdr:row>0</xdr:row>
      <xdr:rowOff>361950</xdr:rowOff>
    </xdr:from>
    <xdr:to>
      <xdr:col>7</xdr:col>
      <xdr:colOff>117975</xdr:colOff>
      <xdr:row>0</xdr:row>
      <xdr:rowOff>613950</xdr:rowOff>
    </xdr:to>
    <xdr:sp macro="" textlink="">
      <xdr:nvSpPr>
        <xdr:cNvPr id="25" name="Rounded Rectangle 24">
          <a:hlinkClick xmlns:r="http://schemas.openxmlformats.org/officeDocument/2006/relationships" r:id="rId4" tooltip="Bán Hàng Và Thu Tiền"/>
          <a:extLst>
            <a:ext uri="{FF2B5EF4-FFF2-40B4-BE49-F238E27FC236}">
              <a16:creationId xmlns="" xmlns:a16="http://schemas.microsoft.com/office/drawing/2014/main" id="{00000000-0008-0000-0100-000019000000}"/>
            </a:ext>
          </a:extLst>
        </xdr:cNvPr>
        <xdr:cNvSpPr/>
      </xdr:nvSpPr>
      <xdr:spPr>
        <a:xfrm>
          <a:off x="2438400" y="361950"/>
          <a:ext cx="1080000" cy="252000"/>
        </a:xfrm>
        <a:prstGeom prst="roundRect">
          <a:avLst/>
        </a:prstGeom>
        <a:gradFill flip="none" rotWithShape="1">
          <a:gsLst>
            <a:gs pos="0">
              <a:srgbClr val="647C9C">
                <a:shade val="30000"/>
                <a:satMod val="115000"/>
              </a:srgbClr>
            </a:gs>
            <a:gs pos="50000">
              <a:srgbClr val="647C9C">
                <a:shade val="67500"/>
                <a:satMod val="115000"/>
              </a:srgbClr>
            </a:gs>
            <a:gs pos="100000">
              <a:srgbClr val="647C9C">
                <a:shade val="100000"/>
                <a:satMod val="115000"/>
              </a:srgbClr>
            </a:gs>
          </a:gsLst>
          <a:lin ang="16200000" scaled="1"/>
          <a:tileRect/>
        </a:gradFill>
        <a:ln>
          <a:noFill/>
        </a:ln>
        <a:effectLst>
          <a:outerShdw blurRad="57785" dist="33020" dir="318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brightRoom" dir="t">
            <a:rot lat="0" lon="0" rev="600000"/>
          </a:lightRig>
        </a:scene3d>
        <a:sp3d prstMaterial="metal">
          <a:bevelT w="38100" h="57150" prst="angle"/>
        </a:sp3d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 anchorCtr="0"/>
        <a:lstStyle/>
        <a:p>
          <a:pPr algn="ctr"/>
          <a:r>
            <a:rPr lang="en-US" sz="800" b="1">
              <a:solidFill>
                <a:srgbClr val="E3E7ED"/>
              </a:solidFill>
              <a:latin typeface="Arial" panose="020B0604020202020204" pitchFamily="34" charset="0"/>
              <a:cs typeface="Arial" panose="020B0604020202020204" pitchFamily="34" charset="0"/>
            </a:rPr>
            <a:t>Bán</a:t>
          </a:r>
          <a:r>
            <a:rPr lang="en-US" sz="800" b="1" baseline="0">
              <a:solidFill>
                <a:srgbClr val="E3E7ED"/>
              </a:solidFill>
              <a:latin typeface="Arial" panose="020B0604020202020204" pitchFamily="34" charset="0"/>
              <a:cs typeface="Arial" panose="020B0604020202020204" pitchFamily="34" charset="0"/>
            </a:rPr>
            <a:t> Hàng &amp; Thu</a:t>
          </a:r>
          <a:endParaRPr lang="vi-VN" sz="800" b="1">
            <a:solidFill>
              <a:srgbClr val="E3E7ED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 editAs="absolute">
    <xdr:from>
      <xdr:col>7</xdr:col>
      <xdr:colOff>190500</xdr:colOff>
      <xdr:row>0</xdr:row>
      <xdr:rowOff>47625</xdr:rowOff>
    </xdr:from>
    <xdr:to>
      <xdr:col>8</xdr:col>
      <xdr:colOff>194175</xdr:colOff>
      <xdr:row>0</xdr:row>
      <xdr:rowOff>299625</xdr:rowOff>
    </xdr:to>
    <xdr:sp macro="" textlink="">
      <xdr:nvSpPr>
        <xdr:cNvPr id="26" name="Rounded Rectangle 25">
          <a:hlinkClick xmlns:r="http://schemas.openxmlformats.org/officeDocument/2006/relationships" r:id="rId5" tooltip="Nghiệp Vụ Khác"/>
          <a:extLst>
            <a:ext uri="{FF2B5EF4-FFF2-40B4-BE49-F238E27FC236}">
              <a16:creationId xmlns="" xmlns:a16="http://schemas.microsoft.com/office/drawing/2014/main" id="{00000000-0008-0000-0100-00001A000000}"/>
            </a:ext>
          </a:extLst>
        </xdr:cNvPr>
        <xdr:cNvSpPr/>
      </xdr:nvSpPr>
      <xdr:spPr>
        <a:xfrm>
          <a:off x="3590925" y="47625"/>
          <a:ext cx="1080000" cy="252000"/>
        </a:xfrm>
        <a:prstGeom prst="roundRect">
          <a:avLst/>
        </a:prstGeom>
        <a:gradFill flip="none" rotWithShape="1">
          <a:gsLst>
            <a:gs pos="0">
              <a:srgbClr val="647C9C">
                <a:shade val="30000"/>
                <a:satMod val="115000"/>
              </a:srgbClr>
            </a:gs>
            <a:gs pos="50000">
              <a:srgbClr val="647C9C">
                <a:shade val="67500"/>
                <a:satMod val="115000"/>
              </a:srgbClr>
            </a:gs>
            <a:gs pos="100000">
              <a:srgbClr val="647C9C">
                <a:shade val="100000"/>
                <a:satMod val="115000"/>
              </a:srgbClr>
            </a:gs>
          </a:gsLst>
          <a:lin ang="16200000" scaled="1"/>
          <a:tileRect/>
        </a:gradFill>
        <a:ln>
          <a:noFill/>
        </a:ln>
        <a:effectLst>
          <a:outerShdw blurRad="57785" dist="33020" dir="318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brightRoom" dir="t">
            <a:rot lat="0" lon="0" rev="600000"/>
          </a:lightRig>
        </a:scene3d>
        <a:sp3d prstMaterial="metal">
          <a:bevelT w="38100" h="57150" prst="angle"/>
        </a:sp3d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 anchorCtr="0"/>
        <a:lstStyle/>
        <a:p>
          <a:pPr algn="ctr"/>
          <a:r>
            <a:rPr lang="en-US" sz="800" b="1">
              <a:solidFill>
                <a:srgbClr val="E3E7ED"/>
              </a:solidFill>
              <a:latin typeface="Arial" panose="020B0604020202020204" pitchFamily="34" charset="0"/>
              <a:cs typeface="Arial" panose="020B0604020202020204" pitchFamily="34" charset="0"/>
            </a:rPr>
            <a:t>Nghiệp</a:t>
          </a:r>
          <a:r>
            <a:rPr lang="en-US" sz="800" b="1" baseline="0">
              <a:solidFill>
                <a:srgbClr val="E3E7ED"/>
              </a:solidFill>
              <a:latin typeface="Arial" panose="020B0604020202020204" pitchFamily="34" charset="0"/>
              <a:cs typeface="Arial" panose="020B0604020202020204" pitchFamily="34" charset="0"/>
            </a:rPr>
            <a:t> Vụ </a:t>
          </a:r>
          <a:r>
            <a:rPr lang="en-US" sz="800" b="1">
              <a:solidFill>
                <a:srgbClr val="E3E7ED"/>
              </a:solidFill>
              <a:latin typeface="Arial" panose="020B0604020202020204" pitchFamily="34" charset="0"/>
              <a:cs typeface="Arial" panose="020B0604020202020204" pitchFamily="34" charset="0"/>
            </a:rPr>
            <a:t>Khác</a:t>
          </a:r>
          <a:endParaRPr lang="vi-VN" sz="800" b="1">
            <a:solidFill>
              <a:srgbClr val="E3E7ED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 editAs="absolute">
    <xdr:from>
      <xdr:col>7</xdr:col>
      <xdr:colOff>180975</xdr:colOff>
      <xdr:row>0</xdr:row>
      <xdr:rowOff>361950</xdr:rowOff>
    </xdr:from>
    <xdr:to>
      <xdr:col>8</xdr:col>
      <xdr:colOff>184650</xdr:colOff>
      <xdr:row>0</xdr:row>
      <xdr:rowOff>613950</xdr:rowOff>
    </xdr:to>
    <xdr:sp macro="" textlink="">
      <xdr:nvSpPr>
        <xdr:cNvPr id="27" name="Rounded Rectangle 26">
          <a:hlinkClick xmlns:r="http://schemas.openxmlformats.org/officeDocument/2006/relationships" r:id="rId6" tooltip="Báo Cáo Tồng Hợp"/>
          <a:extLst>
            <a:ext uri="{FF2B5EF4-FFF2-40B4-BE49-F238E27FC236}">
              <a16:creationId xmlns="" xmlns:a16="http://schemas.microsoft.com/office/drawing/2014/main" id="{00000000-0008-0000-0100-00001B000000}"/>
            </a:ext>
          </a:extLst>
        </xdr:cNvPr>
        <xdr:cNvSpPr/>
      </xdr:nvSpPr>
      <xdr:spPr>
        <a:xfrm>
          <a:off x="3581400" y="361950"/>
          <a:ext cx="1080000" cy="252000"/>
        </a:xfrm>
        <a:prstGeom prst="roundRect">
          <a:avLst/>
        </a:prstGeom>
        <a:gradFill flip="none" rotWithShape="1">
          <a:gsLst>
            <a:gs pos="0">
              <a:srgbClr val="647C9C">
                <a:shade val="30000"/>
                <a:satMod val="115000"/>
              </a:srgbClr>
            </a:gs>
            <a:gs pos="50000">
              <a:srgbClr val="647C9C">
                <a:shade val="67500"/>
                <a:satMod val="115000"/>
              </a:srgbClr>
            </a:gs>
            <a:gs pos="100000">
              <a:srgbClr val="647C9C">
                <a:shade val="100000"/>
                <a:satMod val="115000"/>
              </a:srgbClr>
            </a:gs>
          </a:gsLst>
          <a:lin ang="16200000" scaled="1"/>
          <a:tileRect/>
        </a:gradFill>
        <a:ln>
          <a:noFill/>
        </a:ln>
        <a:effectLst>
          <a:outerShdw blurRad="57785" dist="33020" dir="318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brightRoom" dir="t">
            <a:rot lat="0" lon="0" rev="600000"/>
          </a:lightRig>
        </a:scene3d>
        <a:sp3d prstMaterial="metal">
          <a:bevelT w="38100" h="57150" prst="angle"/>
        </a:sp3d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 anchorCtr="0"/>
        <a:lstStyle/>
        <a:p>
          <a:pPr algn="ctr"/>
          <a:r>
            <a:rPr lang="en-US" sz="800" b="1">
              <a:solidFill>
                <a:srgbClr val="E3E7ED"/>
              </a:solidFill>
              <a:latin typeface="Arial" panose="020B0604020202020204" pitchFamily="34" charset="0"/>
              <a:cs typeface="Arial" panose="020B0604020202020204" pitchFamily="34" charset="0"/>
            </a:rPr>
            <a:t>BC Tổng</a:t>
          </a:r>
          <a:r>
            <a:rPr lang="en-US" sz="800" b="1" baseline="0">
              <a:solidFill>
                <a:srgbClr val="E3E7ED"/>
              </a:solidFill>
              <a:latin typeface="Arial" panose="020B0604020202020204" pitchFamily="34" charset="0"/>
              <a:cs typeface="Arial" panose="020B0604020202020204" pitchFamily="34" charset="0"/>
            </a:rPr>
            <a:t> Hợp</a:t>
          </a:r>
          <a:endParaRPr lang="vi-VN" sz="800" b="1">
            <a:solidFill>
              <a:srgbClr val="E3E7ED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 editAs="absolute">
    <xdr:from>
      <xdr:col>1</xdr:col>
      <xdr:colOff>9525</xdr:colOff>
      <xdr:row>0</xdr:row>
      <xdr:rowOff>357438</xdr:rowOff>
    </xdr:from>
    <xdr:to>
      <xdr:col>2</xdr:col>
      <xdr:colOff>622800</xdr:colOff>
      <xdr:row>0</xdr:row>
      <xdr:rowOff>609438</xdr:rowOff>
    </xdr:to>
    <xdr:sp macro="" textlink="">
      <xdr:nvSpPr>
        <xdr:cNvPr id="28" name="Rounded Rectangle 27">
          <a:hlinkClick xmlns:r="http://schemas.openxmlformats.org/officeDocument/2006/relationships" r:id="rId7" tooltip="Danh Sách Sản Phẩm"/>
          <a:extLst>
            <a:ext uri="{FF2B5EF4-FFF2-40B4-BE49-F238E27FC236}">
              <a16:creationId xmlns="" xmlns:a16="http://schemas.microsoft.com/office/drawing/2014/main" id="{00000000-0008-0000-0100-00001C000000}"/>
            </a:ext>
          </a:extLst>
        </xdr:cNvPr>
        <xdr:cNvSpPr/>
      </xdr:nvSpPr>
      <xdr:spPr>
        <a:xfrm>
          <a:off x="133350" y="357438"/>
          <a:ext cx="1080000" cy="252000"/>
        </a:xfrm>
        <a:prstGeom prst="roundRect">
          <a:avLst/>
        </a:prstGeom>
        <a:solidFill>
          <a:schemeClr val="accent1"/>
        </a:solidFill>
        <a:ln>
          <a:noFill/>
        </a:ln>
        <a:effectLst>
          <a:outerShdw blurRad="57785" dist="33020" dir="318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brightRoom" dir="t">
            <a:rot lat="0" lon="0" rev="600000"/>
          </a:lightRig>
        </a:scene3d>
        <a:sp3d prstMaterial="metal">
          <a:bevelT w="38100" h="57150" prst="angle"/>
        </a:sp3d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 anchorCtr="0"/>
        <a:lstStyle/>
        <a:p>
          <a:pPr algn="ctr"/>
          <a:r>
            <a:rPr lang="en-US" sz="800" b="1">
              <a:solidFill>
                <a:srgbClr val="E3E7ED"/>
              </a:solidFill>
              <a:latin typeface="Arial" panose="020B0604020202020204" pitchFamily="34" charset="0"/>
              <a:cs typeface="Arial" panose="020B0604020202020204" pitchFamily="34" charset="0"/>
            </a:rPr>
            <a:t>Ds.</a:t>
          </a:r>
          <a:r>
            <a:rPr lang="en-US" sz="800" b="1" baseline="0">
              <a:solidFill>
                <a:srgbClr val="E3E7ED"/>
              </a:solidFill>
              <a:latin typeface="Arial" panose="020B0604020202020204" pitchFamily="34" charset="0"/>
              <a:cs typeface="Arial" panose="020B0604020202020204" pitchFamily="34" charset="0"/>
            </a:rPr>
            <a:t> Sản </a:t>
          </a:r>
          <a:r>
            <a:rPr lang="en-US" sz="800" b="1" baseline="0">
              <a:solidFill>
                <a:srgbClr val="E3E7ED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Phẩm</a:t>
          </a:r>
          <a:endParaRPr lang="vi-VN" sz="800" b="1" baseline="0">
            <a:solidFill>
              <a:srgbClr val="E3E7ED"/>
            </a:solidFill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</xdr:txBody>
    </xdr:sp>
    <xdr:clientData/>
  </xdr:twoCellAnchor>
  <xdr:twoCellAnchor editAs="absolute">
    <xdr:from>
      <xdr:col>1</xdr:col>
      <xdr:colOff>9525</xdr:colOff>
      <xdr:row>0</xdr:row>
      <xdr:rowOff>52638</xdr:rowOff>
    </xdr:from>
    <xdr:to>
      <xdr:col>2</xdr:col>
      <xdr:colOff>622800</xdr:colOff>
      <xdr:row>0</xdr:row>
      <xdr:rowOff>304638</xdr:rowOff>
    </xdr:to>
    <xdr:sp macro="" textlink="">
      <xdr:nvSpPr>
        <xdr:cNvPr id="29" name="Rounded Rectangle 28">
          <a:hlinkClick xmlns:r="http://schemas.openxmlformats.org/officeDocument/2006/relationships" r:id="rId8" tooltip="Thông Tin Chung"/>
          <a:extLst>
            <a:ext uri="{FF2B5EF4-FFF2-40B4-BE49-F238E27FC236}">
              <a16:creationId xmlns="" xmlns:a16="http://schemas.microsoft.com/office/drawing/2014/main" id="{00000000-0008-0000-0100-00001D000000}"/>
            </a:ext>
          </a:extLst>
        </xdr:cNvPr>
        <xdr:cNvSpPr/>
      </xdr:nvSpPr>
      <xdr:spPr>
        <a:xfrm>
          <a:off x="133350" y="52638"/>
          <a:ext cx="1080000" cy="252000"/>
        </a:xfrm>
        <a:prstGeom prst="roundRect">
          <a:avLst/>
        </a:prstGeom>
        <a:solidFill>
          <a:srgbClr val="41556F"/>
        </a:solidFill>
        <a:ln>
          <a:noFill/>
        </a:ln>
        <a:effectLst>
          <a:outerShdw blurRad="57785" dist="33020" dir="318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brightRoom" dir="t">
            <a:rot lat="0" lon="0" rev="600000"/>
          </a:lightRig>
        </a:scene3d>
        <a:sp3d prstMaterial="metal">
          <a:bevelT w="38100" h="57150" prst="angle"/>
        </a:sp3d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 anchorCtr="0"/>
        <a:lstStyle/>
        <a:p>
          <a:pPr algn="ctr"/>
          <a:r>
            <a:rPr lang="en-US" sz="800" b="1">
              <a:solidFill>
                <a:srgbClr val="E3E7ED"/>
              </a:solidFill>
              <a:latin typeface="Arial" panose="020B0604020202020204" pitchFamily="34" charset="0"/>
              <a:cs typeface="Arial" panose="020B0604020202020204" pitchFamily="34" charset="0"/>
            </a:rPr>
            <a:t>Thông</a:t>
          </a:r>
          <a:r>
            <a:rPr lang="en-US" sz="800" b="1" baseline="0">
              <a:solidFill>
                <a:srgbClr val="E3E7ED"/>
              </a:solidFill>
              <a:latin typeface="Arial" panose="020B0604020202020204" pitchFamily="34" charset="0"/>
              <a:cs typeface="Arial" panose="020B0604020202020204" pitchFamily="34" charset="0"/>
            </a:rPr>
            <a:t> Tin Chung</a:t>
          </a:r>
          <a:endParaRPr lang="vi-VN" sz="800" b="1">
            <a:solidFill>
              <a:srgbClr val="E3E7ED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absolute">
    <xdr:from>
      <xdr:col>2</xdr:col>
      <xdr:colOff>695325</xdr:colOff>
      <xdr:row>0</xdr:row>
      <xdr:rowOff>47625</xdr:rowOff>
    </xdr:from>
    <xdr:to>
      <xdr:col>3</xdr:col>
      <xdr:colOff>546600</xdr:colOff>
      <xdr:row>0</xdr:row>
      <xdr:rowOff>299625</xdr:rowOff>
    </xdr:to>
    <xdr:sp macro="" textlink="">
      <xdr:nvSpPr>
        <xdr:cNvPr id="14" name="Rounded Rectangle 13">
          <a:hlinkClick xmlns:r="http://schemas.openxmlformats.org/officeDocument/2006/relationships" r:id="rId1" tooltip="Danh Sách Khách Hàng"/>
          <a:extLst>
            <a:ext uri="{FF2B5EF4-FFF2-40B4-BE49-F238E27FC236}">
              <a16:creationId xmlns="" xmlns:a16="http://schemas.microsoft.com/office/drawing/2014/main" id="{00000000-0008-0000-0200-00000E000000}"/>
            </a:ext>
          </a:extLst>
        </xdr:cNvPr>
        <xdr:cNvSpPr/>
      </xdr:nvSpPr>
      <xdr:spPr>
        <a:xfrm>
          <a:off x="1285875" y="47625"/>
          <a:ext cx="1080000" cy="252000"/>
        </a:xfrm>
        <a:prstGeom prst="roundRect">
          <a:avLst/>
        </a:prstGeom>
        <a:solidFill>
          <a:schemeClr val="accent1"/>
        </a:solidFill>
        <a:ln>
          <a:noFill/>
        </a:ln>
        <a:effectLst>
          <a:outerShdw blurRad="57785" dist="33020" dir="318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brightRoom" dir="t">
            <a:rot lat="0" lon="0" rev="600000"/>
          </a:lightRig>
        </a:scene3d>
        <a:sp3d prstMaterial="metal">
          <a:bevelT w="38100" h="57150" prst="angle"/>
        </a:sp3d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 anchorCtr="0"/>
        <a:lstStyle/>
        <a:p>
          <a:pPr algn="ctr"/>
          <a:r>
            <a:rPr lang="en-US" sz="800" b="1">
              <a:solidFill>
                <a:srgbClr val="E3E7ED"/>
              </a:solidFill>
              <a:latin typeface="Arial" panose="020B0604020202020204" pitchFamily="34" charset="0"/>
              <a:cs typeface="Arial" panose="020B0604020202020204" pitchFamily="34" charset="0"/>
            </a:rPr>
            <a:t>Ds. Khách</a:t>
          </a:r>
          <a:r>
            <a:rPr lang="en-US" sz="800" b="1" baseline="0">
              <a:solidFill>
                <a:srgbClr val="E3E7ED"/>
              </a:solidFill>
              <a:latin typeface="Arial" panose="020B0604020202020204" pitchFamily="34" charset="0"/>
              <a:cs typeface="Arial" panose="020B0604020202020204" pitchFamily="34" charset="0"/>
            </a:rPr>
            <a:t> Hàng</a:t>
          </a:r>
          <a:endParaRPr lang="vi-VN" sz="800" b="1">
            <a:solidFill>
              <a:srgbClr val="E3E7ED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 editAs="absolute">
    <xdr:from>
      <xdr:col>2</xdr:col>
      <xdr:colOff>695325</xdr:colOff>
      <xdr:row>0</xdr:row>
      <xdr:rowOff>361950</xdr:rowOff>
    </xdr:from>
    <xdr:to>
      <xdr:col>3</xdr:col>
      <xdr:colOff>546600</xdr:colOff>
      <xdr:row>0</xdr:row>
      <xdr:rowOff>613950</xdr:rowOff>
    </xdr:to>
    <xdr:sp macro="" textlink="">
      <xdr:nvSpPr>
        <xdr:cNvPr id="15" name="Rounded Rectangle 14">
          <a:hlinkClick xmlns:r="http://schemas.openxmlformats.org/officeDocument/2006/relationships" r:id="rId2" tooltip="Danh Sách Nhà Cung Cấp"/>
          <a:extLst>
            <a:ext uri="{FF2B5EF4-FFF2-40B4-BE49-F238E27FC236}">
              <a16:creationId xmlns="" xmlns:a16="http://schemas.microsoft.com/office/drawing/2014/main" id="{00000000-0008-0000-0200-00000F000000}"/>
            </a:ext>
          </a:extLst>
        </xdr:cNvPr>
        <xdr:cNvSpPr/>
      </xdr:nvSpPr>
      <xdr:spPr>
        <a:xfrm>
          <a:off x="1285875" y="361950"/>
          <a:ext cx="1080000" cy="252000"/>
        </a:xfrm>
        <a:prstGeom prst="roundRect">
          <a:avLst/>
        </a:prstGeom>
        <a:gradFill flip="none" rotWithShape="1">
          <a:gsLst>
            <a:gs pos="0">
              <a:srgbClr val="647C9C">
                <a:shade val="30000"/>
                <a:satMod val="115000"/>
              </a:srgbClr>
            </a:gs>
            <a:gs pos="50000">
              <a:srgbClr val="647C9C">
                <a:shade val="67500"/>
                <a:satMod val="115000"/>
              </a:srgbClr>
            </a:gs>
            <a:gs pos="100000">
              <a:srgbClr val="647C9C">
                <a:shade val="100000"/>
                <a:satMod val="115000"/>
              </a:srgbClr>
            </a:gs>
          </a:gsLst>
          <a:lin ang="16200000" scaled="1"/>
          <a:tileRect/>
        </a:gradFill>
        <a:ln>
          <a:noFill/>
        </a:ln>
        <a:effectLst>
          <a:outerShdw blurRad="57785" dist="33020" dir="318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brightRoom" dir="t">
            <a:rot lat="0" lon="0" rev="600000"/>
          </a:lightRig>
        </a:scene3d>
        <a:sp3d prstMaterial="metal">
          <a:bevelT w="38100" h="57150" prst="angle"/>
        </a:sp3d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 anchorCtr="0"/>
        <a:lstStyle/>
        <a:p>
          <a:pPr algn="ctr"/>
          <a:r>
            <a:rPr lang="en-US" sz="800" b="1">
              <a:solidFill>
                <a:srgbClr val="E3E7ED"/>
              </a:solidFill>
              <a:latin typeface="Arial" panose="020B0604020202020204" pitchFamily="34" charset="0"/>
              <a:cs typeface="Arial" panose="020B0604020202020204" pitchFamily="34" charset="0"/>
            </a:rPr>
            <a:t>Ds. Nhà</a:t>
          </a:r>
          <a:r>
            <a:rPr lang="en-US" sz="800" b="1" baseline="0">
              <a:solidFill>
                <a:srgbClr val="E3E7ED"/>
              </a:solidFill>
              <a:latin typeface="Arial" panose="020B0604020202020204" pitchFamily="34" charset="0"/>
              <a:cs typeface="Arial" panose="020B0604020202020204" pitchFamily="34" charset="0"/>
            </a:rPr>
            <a:t> Cung Cấp</a:t>
          </a:r>
          <a:endParaRPr lang="vi-VN" sz="800" b="1">
            <a:solidFill>
              <a:srgbClr val="E3E7ED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 editAs="absolute">
    <xdr:from>
      <xdr:col>3</xdr:col>
      <xdr:colOff>619125</xdr:colOff>
      <xdr:row>0</xdr:row>
      <xdr:rowOff>47625</xdr:rowOff>
    </xdr:from>
    <xdr:to>
      <xdr:col>4</xdr:col>
      <xdr:colOff>889500</xdr:colOff>
      <xdr:row>0</xdr:row>
      <xdr:rowOff>299625</xdr:rowOff>
    </xdr:to>
    <xdr:sp macro="" textlink="">
      <xdr:nvSpPr>
        <xdr:cNvPr id="16" name="Rounded Rectangle 15">
          <a:hlinkClick xmlns:r="http://schemas.openxmlformats.org/officeDocument/2006/relationships" r:id="rId3" tooltip="Mua Hàng Và Trả Tiền"/>
          <a:extLst>
            <a:ext uri="{FF2B5EF4-FFF2-40B4-BE49-F238E27FC236}">
              <a16:creationId xmlns="" xmlns:a16="http://schemas.microsoft.com/office/drawing/2014/main" id="{00000000-0008-0000-0200-000010000000}"/>
            </a:ext>
          </a:extLst>
        </xdr:cNvPr>
        <xdr:cNvSpPr/>
      </xdr:nvSpPr>
      <xdr:spPr>
        <a:xfrm>
          <a:off x="2438400" y="47625"/>
          <a:ext cx="1080000" cy="252000"/>
        </a:xfrm>
        <a:prstGeom prst="roundRect">
          <a:avLst/>
        </a:prstGeom>
        <a:gradFill flip="none" rotWithShape="1">
          <a:gsLst>
            <a:gs pos="0">
              <a:srgbClr val="647C9C">
                <a:shade val="30000"/>
                <a:satMod val="115000"/>
              </a:srgbClr>
            </a:gs>
            <a:gs pos="50000">
              <a:srgbClr val="647C9C">
                <a:shade val="67500"/>
                <a:satMod val="115000"/>
              </a:srgbClr>
            </a:gs>
            <a:gs pos="100000">
              <a:srgbClr val="647C9C">
                <a:shade val="100000"/>
                <a:satMod val="115000"/>
              </a:srgbClr>
            </a:gs>
          </a:gsLst>
          <a:lin ang="16200000" scaled="1"/>
          <a:tileRect/>
        </a:gradFill>
        <a:ln>
          <a:noFill/>
        </a:ln>
        <a:effectLst>
          <a:outerShdw blurRad="57785" dist="33020" dir="318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brightRoom" dir="t">
            <a:rot lat="0" lon="0" rev="600000"/>
          </a:lightRig>
        </a:scene3d>
        <a:sp3d prstMaterial="metal">
          <a:bevelT w="38100" h="57150" prst="angle"/>
        </a:sp3d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 anchorCtr="0"/>
        <a:lstStyle/>
        <a:p>
          <a:pPr algn="ctr"/>
          <a:r>
            <a:rPr lang="en-US" sz="800" b="1">
              <a:solidFill>
                <a:srgbClr val="E3E7ED"/>
              </a:solidFill>
              <a:latin typeface="Arial" panose="020B0604020202020204" pitchFamily="34" charset="0"/>
              <a:cs typeface="Arial" panose="020B0604020202020204" pitchFamily="34" charset="0"/>
            </a:rPr>
            <a:t>Mua Hàng</a:t>
          </a:r>
          <a:r>
            <a:rPr lang="en-US" sz="800" b="1" baseline="0">
              <a:solidFill>
                <a:srgbClr val="E3E7ED"/>
              </a:solidFill>
              <a:latin typeface="Arial" panose="020B0604020202020204" pitchFamily="34" charset="0"/>
              <a:cs typeface="Arial" panose="020B0604020202020204" pitchFamily="34" charset="0"/>
            </a:rPr>
            <a:t> &amp; Trả</a:t>
          </a:r>
          <a:endParaRPr lang="vi-VN" sz="800" b="1">
            <a:solidFill>
              <a:srgbClr val="E3E7ED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 editAs="absolute">
    <xdr:from>
      <xdr:col>3</xdr:col>
      <xdr:colOff>619125</xdr:colOff>
      <xdr:row>0</xdr:row>
      <xdr:rowOff>361950</xdr:rowOff>
    </xdr:from>
    <xdr:to>
      <xdr:col>4</xdr:col>
      <xdr:colOff>889500</xdr:colOff>
      <xdr:row>0</xdr:row>
      <xdr:rowOff>613950</xdr:rowOff>
    </xdr:to>
    <xdr:sp macro="" textlink="">
      <xdr:nvSpPr>
        <xdr:cNvPr id="17" name="Rounded Rectangle 16">
          <a:hlinkClick xmlns:r="http://schemas.openxmlformats.org/officeDocument/2006/relationships" r:id="rId4" tooltip="Bán Hàng Và Thu Tiền"/>
          <a:extLst>
            <a:ext uri="{FF2B5EF4-FFF2-40B4-BE49-F238E27FC236}">
              <a16:creationId xmlns="" xmlns:a16="http://schemas.microsoft.com/office/drawing/2014/main" id="{00000000-0008-0000-0200-000011000000}"/>
            </a:ext>
          </a:extLst>
        </xdr:cNvPr>
        <xdr:cNvSpPr/>
      </xdr:nvSpPr>
      <xdr:spPr>
        <a:xfrm>
          <a:off x="2438400" y="361950"/>
          <a:ext cx="1080000" cy="252000"/>
        </a:xfrm>
        <a:prstGeom prst="roundRect">
          <a:avLst/>
        </a:prstGeom>
        <a:gradFill flip="none" rotWithShape="1">
          <a:gsLst>
            <a:gs pos="0">
              <a:srgbClr val="647C9C">
                <a:shade val="30000"/>
                <a:satMod val="115000"/>
              </a:srgbClr>
            </a:gs>
            <a:gs pos="50000">
              <a:srgbClr val="647C9C">
                <a:shade val="67500"/>
                <a:satMod val="115000"/>
              </a:srgbClr>
            </a:gs>
            <a:gs pos="100000">
              <a:srgbClr val="647C9C">
                <a:shade val="100000"/>
                <a:satMod val="115000"/>
              </a:srgbClr>
            </a:gs>
          </a:gsLst>
          <a:lin ang="16200000" scaled="1"/>
          <a:tileRect/>
        </a:gradFill>
        <a:ln>
          <a:noFill/>
        </a:ln>
        <a:effectLst>
          <a:outerShdw blurRad="57785" dist="33020" dir="318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brightRoom" dir="t">
            <a:rot lat="0" lon="0" rev="600000"/>
          </a:lightRig>
        </a:scene3d>
        <a:sp3d prstMaterial="metal">
          <a:bevelT w="38100" h="57150" prst="angle"/>
        </a:sp3d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 anchorCtr="0"/>
        <a:lstStyle/>
        <a:p>
          <a:pPr algn="ctr"/>
          <a:r>
            <a:rPr lang="en-US" sz="800" b="1">
              <a:solidFill>
                <a:srgbClr val="E3E7ED"/>
              </a:solidFill>
              <a:latin typeface="Arial" panose="020B0604020202020204" pitchFamily="34" charset="0"/>
              <a:cs typeface="Arial" panose="020B0604020202020204" pitchFamily="34" charset="0"/>
            </a:rPr>
            <a:t>Bán</a:t>
          </a:r>
          <a:r>
            <a:rPr lang="en-US" sz="800" b="1" baseline="0">
              <a:solidFill>
                <a:srgbClr val="E3E7ED"/>
              </a:solidFill>
              <a:latin typeface="Arial" panose="020B0604020202020204" pitchFamily="34" charset="0"/>
              <a:cs typeface="Arial" panose="020B0604020202020204" pitchFamily="34" charset="0"/>
            </a:rPr>
            <a:t> Hàng &amp; Thu</a:t>
          </a:r>
          <a:endParaRPr lang="vi-VN" sz="800" b="1">
            <a:solidFill>
              <a:srgbClr val="E3E7ED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 editAs="absolute">
    <xdr:from>
      <xdr:col>4</xdr:col>
      <xdr:colOff>962025</xdr:colOff>
      <xdr:row>0</xdr:row>
      <xdr:rowOff>47625</xdr:rowOff>
    </xdr:from>
    <xdr:to>
      <xdr:col>5</xdr:col>
      <xdr:colOff>470400</xdr:colOff>
      <xdr:row>0</xdr:row>
      <xdr:rowOff>299625</xdr:rowOff>
    </xdr:to>
    <xdr:sp macro="" textlink="">
      <xdr:nvSpPr>
        <xdr:cNvPr id="18" name="Rounded Rectangle 17">
          <a:hlinkClick xmlns:r="http://schemas.openxmlformats.org/officeDocument/2006/relationships" r:id="rId5" tooltip="Nghiệp Vụ Khác"/>
          <a:extLst>
            <a:ext uri="{FF2B5EF4-FFF2-40B4-BE49-F238E27FC236}">
              <a16:creationId xmlns="" xmlns:a16="http://schemas.microsoft.com/office/drawing/2014/main" id="{00000000-0008-0000-0200-000012000000}"/>
            </a:ext>
          </a:extLst>
        </xdr:cNvPr>
        <xdr:cNvSpPr/>
      </xdr:nvSpPr>
      <xdr:spPr>
        <a:xfrm>
          <a:off x="3590925" y="47625"/>
          <a:ext cx="1080000" cy="252000"/>
        </a:xfrm>
        <a:prstGeom prst="roundRect">
          <a:avLst/>
        </a:prstGeom>
        <a:gradFill flip="none" rotWithShape="1">
          <a:gsLst>
            <a:gs pos="0">
              <a:srgbClr val="647C9C">
                <a:shade val="30000"/>
                <a:satMod val="115000"/>
              </a:srgbClr>
            </a:gs>
            <a:gs pos="50000">
              <a:srgbClr val="647C9C">
                <a:shade val="67500"/>
                <a:satMod val="115000"/>
              </a:srgbClr>
            </a:gs>
            <a:gs pos="100000">
              <a:srgbClr val="647C9C">
                <a:shade val="100000"/>
                <a:satMod val="115000"/>
              </a:srgbClr>
            </a:gs>
          </a:gsLst>
          <a:lin ang="16200000" scaled="1"/>
          <a:tileRect/>
        </a:gradFill>
        <a:ln>
          <a:noFill/>
        </a:ln>
        <a:effectLst>
          <a:outerShdw blurRad="57785" dist="33020" dir="318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brightRoom" dir="t">
            <a:rot lat="0" lon="0" rev="600000"/>
          </a:lightRig>
        </a:scene3d>
        <a:sp3d prstMaterial="metal">
          <a:bevelT w="38100" h="57150" prst="angle"/>
        </a:sp3d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 anchorCtr="0"/>
        <a:lstStyle/>
        <a:p>
          <a:pPr algn="ctr"/>
          <a:r>
            <a:rPr lang="en-US" sz="800" b="1">
              <a:solidFill>
                <a:srgbClr val="E3E7ED"/>
              </a:solidFill>
              <a:latin typeface="Arial" panose="020B0604020202020204" pitchFamily="34" charset="0"/>
              <a:cs typeface="Arial" panose="020B0604020202020204" pitchFamily="34" charset="0"/>
            </a:rPr>
            <a:t>Nghiệp</a:t>
          </a:r>
          <a:r>
            <a:rPr lang="en-US" sz="800" b="1" baseline="0">
              <a:solidFill>
                <a:srgbClr val="E3E7ED"/>
              </a:solidFill>
              <a:latin typeface="Arial" panose="020B0604020202020204" pitchFamily="34" charset="0"/>
              <a:cs typeface="Arial" panose="020B0604020202020204" pitchFamily="34" charset="0"/>
            </a:rPr>
            <a:t> Vụ </a:t>
          </a:r>
          <a:r>
            <a:rPr lang="en-US" sz="800" b="1">
              <a:solidFill>
                <a:srgbClr val="E3E7ED"/>
              </a:solidFill>
              <a:latin typeface="Arial" panose="020B0604020202020204" pitchFamily="34" charset="0"/>
              <a:cs typeface="Arial" panose="020B0604020202020204" pitchFamily="34" charset="0"/>
            </a:rPr>
            <a:t>Khác</a:t>
          </a:r>
          <a:endParaRPr lang="vi-VN" sz="800" b="1">
            <a:solidFill>
              <a:srgbClr val="E3E7ED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 editAs="absolute">
    <xdr:from>
      <xdr:col>4</xdr:col>
      <xdr:colOff>952500</xdr:colOff>
      <xdr:row>0</xdr:row>
      <xdr:rowOff>361950</xdr:rowOff>
    </xdr:from>
    <xdr:to>
      <xdr:col>5</xdr:col>
      <xdr:colOff>460875</xdr:colOff>
      <xdr:row>0</xdr:row>
      <xdr:rowOff>613950</xdr:rowOff>
    </xdr:to>
    <xdr:sp macro="" textlink="">
      <xdr:nvSpPr>
        <xdr:cNvPr id="19" name="Rounded Rectangle 18">
          <a:hlinkClick xmlns:r="http://schemas.openxmlformats.org/officeDocument/2006/relationships" r:id="rId6" tooltip="Báo Cáo Tồng Hợp"/>
          <a:extLst>
            <a:ext uri="{FF2B5EF4-FFF2-40B4-BE49-F238E27FC236}">
              <a16:creationId xmlns="" xmlns:a16="http://schemas.microsoft.com/office/drawing/2014/main" id="{00000000-0008-0000-0200-000013000000}"/>
            </a:ext>
          </a:extLst>
        </xdr:cNvPr>
        <xdr:cNvSpPr/>
      </xdr:nvSpPr>
      <xdr:spPr>
        <a:xfrm>
          <a:off x="3581400" y="361950"/>
          <a:ext cx="1080000" cy="252000"/>
        </a:xfrm>
        <a:prstGeom prst="roundRect">
          <a:avLst/>
        </a:prstGeom>
        <a:gradFill flip="none" rotWithShape="1">
          <a:gsLst>
            <a:gs pos="0">
              <a:srgbClr val="647C9C">
                <a:shade val="30000"/>
                <a:satMod val="115000"/>
              </a:srgbClr>
            </a:gs>
            <a:gs pos="50000">
              <a:srgbClr val="647C9C">
                <a:shade val="67500"/>
                <a:satMod val="115000"/>
              </a:srgbClr>
            </a:gs>
            <a:gs pos="100000">
              <a:srgbClr val="647C9C">
                <a:shade val="100000"/>
                <a:satMod val="115000"/>
              </a:srgbClr>
            </a:gs>
          </a:gsLst>
          <a:lin ang="16200000" scaled="1"/>
          <a:tileRect/>
        </a:gradFill>
        <a:ln>
          <a:noFill/>
        </a:ln>
        <a:effectLst>
          <a:outerShdw blurRad="57785" dist="33020" dir="318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brightRoom" dir="t">
            <a:rot lat="0" lon="0" rev="600000"/>
          </a:lightRig>
        </a:scene3d>
        <a:sp3d prstMaterial="metal">
          <a:bevelT w="38100" h="57150" prst="angle"/>
        </a:sp3d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 anchorCtr="0"/>
        <a:lstStyle/>
        <a:p>
          <a:pPr algn="ctr"/>
          <a:r>
            <a:rPr lang="en-US" sz="800" b="1">
              <a:solidFill>
                <a:srgbClr val="E3E7ED"/>
              </a:solidFill>
              <a:latin typeface="Arial" panose="020B0604020202020204" pitchFamily="34" charset="0"/>
              <a:cs typeface="Arial" panose="020B0604020202020204" pitchFamily="34" charset="0"/>
            </a:rPr>
            <a:t>BC Tổng</a:t>
          </a:r>
          <a:r>
            <a:rPr lang="en-US" sz="800" b="1" baseline="0">
              <a:solidFill>
                <a:srgbClr val="E3E7ED"/>
              </a:solidFill>
              <a:latin typeface="Arial" panose="020B0604020202020204" pitchFamily="34" charset="0"/>
              <a:cs typeface="Arial" panose="020B0604020202020204" pitchFamily="34" charset="0"/>
            </a:rPr>
            <a:t> Hợp</a:t>
          </a:r>
          <a:endParaRPr lang="vi-VN" sz="800" b="1">
            <a:solidFill>
              <a:srgbClr val="E3E7ED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 editAs="absolute">
    <xdr:from>
      <xdr:col>1</xdr:col>
      <xdr:colOff>9525</xdr:colOff>
      <xdr:row>0</xdr:row>
      <xdr:rowOff>357438</xdr:rowOff>
    </xdr:from>
    <xdr:to>
      <xdr:col>2</xdr:col>
      <xdr:colOff>622800</xdr:colOff>
      <xdr:row>0</xdr:row>
      <xdr:rowOff>609438</xdr:rowOff>
    </xdr:to>
    <xdr:sp macro="" textlink="">
      <xdr:nvSpPr>
        <xdr:cNvPr id="20" name="Rounded Rectangle 19">
          <a:hlinkClick xmlns:r="http://schemas.openxmlformats.org/officeDocument/2006/relationships" r:id="rId7" tooltip="Danh Sách Sản Phẩm"/>
          <a:extLst>
            <a:ext uri="{FF2B5EF4-FFF2-40B4-BE49-F238E27FC236}">
              <a16:creationId xmlns="" xmlns:a16="http://schemas.microsoft.com/office/drawing/2014/main" id="{00000000-0008-0000-0200-000014000000}"/>
            </a:ext>
          </a:extLst>
        </xdr:cNvPr>
        <xdr:cNvSpPr/>
      </xdr:nvSpPr>
      <xdr:spPr>
        <a:xfrm>
          <a:off x="133350" y="357438"/>
          <a:ext cx="1080000" cy="252000"/>
        </a:xfrm>
        <a:prstGeom prst="roundRect">
          <a:avLst/>
        </a:prstGeom>
        <a:gradFill flip="none" rotWithShape="1">
          <a:gsLst>
            <a:gs pos="0">
              <a:srgbClr val="647C9C">
                <a:shade val="30000"/>
                <a:satMod val="115000"/>
              </a:srgbClr>
            </a:gs>
            <a:gs pos="50000">
              <a:srgbClr val="647C9C">
                <a:shade val="67500"/>
                <a:satMod val="115000"/>
              </a:srgbClr>
            </a:gs>
            <a:gs pos="100000">
              <a:srgbClr val="647C9C">
                <a:shade val="100000"/>
                <a:satMod val="115000"/>
              </a:srgbClr>
            </a:gs>
          </a:gsLst>
          <a:lin ang="16200000" scaled="1"/>
          <a:tileRect/>
        </a:gradFill>
        <a:ln>
          <a:noFill/>
        </a:ln>
        <a:effectLst>
          <a:outerShdw blurRad="57785" dist="33020" dir="318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brightRoom" dir="t">
            <a:rot lat="0" lon="0" rev="600000"/>
          </a:lightRig>
        </a:scene3d>
        <a:sp3d prstMaterial="metal">
          <a:bevelT w="38100" h="57150" prst="angle"/>
        </a:sp3d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 anchorCtr="0"/>
        <a:lstStyle/>
        <a:p>
          <a:pPr algn="ctr"/>
          <a:r>
            <a:rPr lang="en-US" sz="800" b="1">
              <a:solidFill>
                <a:srgbClr val="E3E7ED"/>
              </a:solidFill>
              <a:latin typeface="Arial" panose="020B0604020202020204" pitchFamily="34" charset="0"/>
              <a:cs typeface="Arial" panose="020B0604020202020204" pitchFamily="34" charset="0"/>
            </a:rPr>
            <a:t>Ds.</a:t>
          </a:r>
          <a:r>
            <a:rPr lang="en-US" sz="800" b="1" baseline="0">
              <a:solidFill>
                <a:srgbClr val="E3E7ED"/>
              </a:solidFill>
              <a:latin typeface="Arial" panose="020B0604020202020204" pitchFamily="34" charset="0"/>
              <a:cs typeface="Arial" panose="020B0604020202020204" pitchFamily="34" charset="0"/>
            </a:rPr>
            <a:t> Sản Phẩm</a:t>
          </a:r>
          <a:endParaRPr lang="vi-VN" sz="800" b="1">
            <a:solidFill>
              <a:srgbClr val="E3E7ED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 editAs="absolute">
    <xdr:from>
      <xdr:col>1</xdr:col>
      <xdr:colOff>9525</xdr:colOff>
      <xdr:row>0</xdr:row>
      <xdr:rowOff>52638</xdr:rowOff>
    </xdr:from>
    <xdr:to>
      <xdr:col>2</xdr:col>
      <xdr:colOff>622800</xdr:colOff>
      <xdr:row>0</xdr:row>
      <xdr:rowOff>304638</xdr:rowOff>
    </xdr:to>
    <xdr:sp macro="" textlink="">
      <xdr:nvSpPr>
        <xdr:cNvPr id="21" name="Rounded Rectangle 20">
          <a:hlinkClick xmlns:r="http://schemas.openxmlformats.org/officeDocument/2006/relationships" r:id="rId8" tooltip="Thông Tin Chung"/>
          <a:extLst>
            <a:ext uri="{FF2B5EF4-FFF2-40B4-BE49-F238E27FC236}">
              <a16:creationId xmlns="" xmlns:a16="http://schemas.microsoft.com/office/drawing/2014/main" id="{00000000-0008-0000-0200-000015000000}"/>
            </a:ext>
          </a:extLst>
        </xdr:cNvPr>
        <xdr:cNvSpPr/>
      </xdr:nvSpPr>
      <xdr:spPr>
        <a:xfrm>
          <a:off x="133350" y="52638"/>
          <a:ext cx="1080000" cy="252000"/>
        </a:xfrm>
        <a:prstGeom prst="roundRect">
          <a:avLst/>
        </a:prstGeom>
        <a:solidFill>
          <a:srgbClr val="41556F"/>
        </a:solidFill>
        <a:ln>
          <a:noFill/>
        </a:ln>
        <a:effectLst>
          <a:outerShdw blurRad="57785" dist="33020" dir="318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brightRoom" dir="t">
            <a:rot lat="0" lon="0" rev="600000"/>
          </a:lightRig>
        </a:scene3d>
        <a:sp3d prstMaterial="metal">
          <a:bevelT w="38100" h="57150" prst="angle"/>
        </a:sp3d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 anchorCtr="0"/>
        <a:lstStyle/>
        <a:p>
          <a:pPr algn="ctr"/>
          <a:r>
            <a:rPr lang="en-US" sz="800" b="1">
              <a:solidFill>
                <a:srgbClr val="E3E7ED"/>
              </a:solidFill>
              <a:latin typeface="Arial" panose="020B0604020202020204" pitchFamily="34" charset="0"/>
              <a:cs typeface="Arial" panose="020B0604020202020204" pitchFamily="34" charset="0"/>
            </a:rPr>
            <a:t>Thông</a:t>
          </a:r>
          <a:r>
            <a:rPr lang="en-US" sz="800" b="1" baseline="0">
              <a:solidFill>
                <a:srgbClr val="E3E7ED"/>
              </a:solidFill>
              <a:latin typeface="Arial" panose="020B0604020202020204" pitchFamily="34" charset="0"/>
              <a:cs typeface="Arial" panose="020B0604020202020204" pitchFamily="34" charset="0"/>
            </a:rPr>
            <a:t> Tin Chung</a:t>
          </a:r>
          <a:endParaRPr lang="vi-VN" sz="800" b="1">
            <a:solidFill>
              <a:srgbClr val="E3E7ED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absolute">
    <xdr:from>
      <xdr:col>2</xdr:col>
      <xdr:colOff>695325</xdr:colOff>
      <xdr:row>0</xdr:row>
      <xdr:rowOff>47625</xdr:rowOff>
    </xdr:from>
    <xdr:to>
      <xdr:col>3</xdr:col>
      <xdr:colOff>546600</xdr:colOff>
      <xdr:row>0</xdr:row>
      <xdr:rowOff>299625</xdr:rowOff>
    </xdr:to>
    <xdr:sp macro="" textlink="">
      <xdr:nvSpPr>
        <xdr:cNvPr id="14" name="Rounded Rectangle 13">
          <a:hlinkClick xmlns:r="http://schemas.openxmlformats.org/officeDocument/2006/relationships" r:id="rId1" tooltip="Danh Sách Khách Hàng"/>
          <a:extLst>
            <a:ext uri="{FF2B5EF4-FFF2-40B4-BE49-F238E27FC236}">
              <a16:creationId xmlns="" xmlns:a16="http://schemas.microsoft.com/office/drawing/2014/main" id="{00000000-0008-0000-0300-00000E000000}"/>
            </a:ext>
          </a:extLst>
        </xdr:cNvPr>
        <xdr:cNvSpPr/>
      </xdr:nvSpPr>
      <xdr:spPr>
        <a:xfrm>
          <a:off x="1285875" y="47625"/>
          <a:ext cx="1080000" cy="252000"/>
        </a:xfrm>
        <a:prstGeom prst="roundRect">
          <a:avLst/>
        </a:prstGeom>
        <a:gradFill flip="none" rotWithShape="1">
          <a:gsLst>
            <a:gs pos="0">
              <a:srgbClr val="647C9C">
                <a:shade val="30000"/>
                <a:satMod val="115000"/>
              </a:srgbClr>
            </a:gs>
            <a:gs pos="50000">
              <a:srgbClr val="647C9C">
                <a:shade val="67500"/>
                <a:satMod val="115000"/>
              </a:srgbClr>
            </a:gs>
            <a:gs pos="100000">
              <a:srgbClr val="647C9C">
                <a:shade val="100000"/>
                <a:satMod val="115000"/>
              </a:srgbClr>
            </a:gs>
          </a:gsLst>
          <a:lin ang="16200000" scaled="1"/>
          <a:tileRect/>
        </a:gradFill>
        <a:ln>
          <a:noFill/>
        </a:ln>
        <a:effectLst>
          <a:outerShdw blurRad="57785" dist="33020" dir="318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brightRoom" dir="t">
            <a:rot lat="0" lon="0" rev="600000"/>
          </a:lightRig>
        </a:scene3d>
        <a:sp3d prstMaterial="metal">
          <a:bevelT w="38100" h="57150" prst="angle"/>
        </a:sp3d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 anchorCtr="0"/>
        <a:lstStyle/>
        <a:p>
          <a:pPr algn="ctr"/>
          <a:r>
            <a:rPr lang="en-US" sz="800" b="1">
              <a:solidFill>
                <a:srgbClr val="E3E7ED"/>
              </a:solidFill>
              <a:latin typeface="Arial" panose="020B0604020202020204" pitchFamily="34" charset="0"/>
              <a:cs typeface="Arial" panose="020B0604020202020204" pitchFamily="34" charset="0"/>
            </a:rPr>
            <a:t>Ds. Khách</a:t>
          </a:r>
          <a:r>
            <a:rPr lang="en-US" sz="800" b="1" baseline="0">
              <a:solidFill>
                <a:srgbClr val="E3E7ED"/>
              </a:solidFill>
              <a:latin typeface="Arial" panose="020B0604020202020204" pitchFamily="34" charset="0"/>
              <a:cs typeface="Arial" panose="020B0604020202020204" pitchFamily="34" charset="0"/>
            </a:rPr>
            <a:t> Hàng</a:t>
          </a:r>
          <a:endParaRPr lang="vi-VN" sz="800" b="1">
            <a:solidFill>
              <a:srgbClr val="E3E7ED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 editAs="absolute">
    <xdr:from>
      <xdr:col>2</xdr:col>
      <xdr:colOff>695325</xdr:colOff>
      <xdr:row>0</xdr:row>
      <xdr:rowOff>361950</xdr:rowOff>
    </xdr:from>
    <xdr:to>
      <xdr:col>3</xdr:col>
      <xdr:colOff>546600</xdr:colOff>
      <xdr:row>0</xdr:row>
      <xdr:rowOff>613950</xdr:rowOff>
    </xdr:to>
    <xdr:sp macro="" textlink="">
      <xdr:nvSpPr>
        <xdr:cNvPr id="15" name="Rounded Rectangle 14">
          <a:hlinkClick xmlns:r="http://schemas.openxmlformats.org/officeDocument/2006/relationships" r:id="rId2" tooltip="Danh Sách Nhà Cung Cấp"/>
          <a:extLst>
            <a:ext uri="{FF2B5EF4-FFF2-40B4-BE49-F238E27FC236}">
              <a16:creationId xmlns="" xmlns:a16="http://schemas.microsoft.com/office/drawing/2014/main" id="{00000000-0008-0000-0300-00000F000000}"/>
            </a:ext>
          </a:extLst>
        </xdr:cNvPr>
        <xdr:cNvSpPr/>
      </xdr:nvSpPr>
      <xdr:spPr>
        <a:xfrm>
          <a:off x="1285875" y="361950"/>
          <a:ext cx="1080000" cy="252000"/>
        </a:xfrm>
        <a:prstGeom prst="roundRect">
          <a:avLst/>
        </a:prstGeom>
        <a:solidFill>
          <a:schemeClr val="accent1"/>
        </a:solidFill>
        <a:ln>
          <a:noFill/>
        </a:ln>
        <a:effectLst>
          <a:outerShdw blurRad="57785" dist="33020" dir="318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brightRoom" dir="t">
            <a:rot lat="0" lon="0" rev="600000"/>
          </a:lightRig>
        </a:scene3d>
        <a:sp3d prstMaterial="metal">
          <a:bevelT w="38100" h="57150" prst="angle"/>
        </a:sp3d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 anchorCtr="0"/>
        <a:lstStyle/>
        <a:p>
          <a:pPr algn="ctr"/>
          <a:r>
            <a:rPr lang="en-US" sz="800" b="1">
              <a:solidFill>
                <a:srgbClr val="E3E7ED"/>
              </a:solidFill>
              <a:latin typeface="Arial" panose="020B0604020202020204" pitchFamily="34" charset="0"/>
              <a:cs typeface="Arial" panose="020B0604020202020204" pitchFamily="34" charset="0"/>
            </a:rPr>
            <a:t>Ds. Nhà</a:t>
          </a:r>
          <a:r>
            <a:rPr lang="en-US" sz="800" b="1" baseline="0">
              <a:solidFill>
                <a:srgbClr val="E3E7ED"/>
              </a:solidFill>
              <a:latin typeface="Arial" panose="020B0604020202020204" pitchFamily="34" charset="0"/>
              <a:cs typeface="Arial" panose="020B0604020202020204" pitchFamily="34" charset="0"/>
            </a:rPr>
            <a:t> Cung Cấp</a:t>
          </a:r>
          <a:endParaRPr lang="vi-VN" sz="800" b="1">
            <a:solidFill>
              <a:srgbClr val="E3E7ED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 editAs="absolute">
    <xdr:from>
      <xdr:col>3</xdr:col>
      <xdr:colOff>619125</xdr:colOff>
      <xdr:row>0</xdr:row>
      <xdr:rowOff>47625</xdr:rowOff>
    </xdr:from>
    <xdr:to>
      <xdr:col>4</xdr:col>
      <xdr:colOff>889500</xdr:colOff>
      <xdr:row>0</xdr:row>
      <xdr:rowOff>299625</xdr:rowOff>
    </xdr:to>
    <xdr:sp macro="" textlink="">
      <xdr:nvSpPr>
        <xdr:cNvPr id="28" name="Rounded Rectangle 27">
          <a:hlinkClick xmlns:r="http://schemas.openxmlformats.org/officeDocument/2006/relationships" r:id="rId3" tooltip="Mua Hàng Và Trả Tiền"/>
          <a:extLst>
            <a:ext uri="{FF2B5EF4-FFF2-40B4-BE49-F238E27FC236}">
              <a16:creationId xmlns="" xmlns:a16="http://schemas.microsoft.com/office/drawing/2014/main" id="{00000000-0008-0000-0300-00001C000000}"/>
            </a:ext>
          </a:extLst>
        </xdr:cNvPr>
        <xdr:cNvSpPr/>
      </xdr:nvSpPr>
      <xdr:spPr>
        <a:xfrm>
          <a:off x="2438400" y="47625"/>
          <a:ext cx="1080000" cy="252000"/>
        </a:xfrm>
        <a:prstGeom prst="roundRect">
          <a:avLst/>
        </a:prstGeom>
        <a:gradFill flip="none" rotWithShape="1">
          <a:gsLst>
            <a:gs pos="0">
              <a:srgbClr val="647C9C">
                <a:shade val="30000"/>
                <a:satMod val="115000"/>
              </a:srgbClr>
            </a:gs>
            <a:gs pos="50000">
              <a:srgbClr val="647C9C">
                <a:shade val="67500"/>
                <a:satMod val="115000"/>
              </a:srgbClr>
            </a:gs>
            <a:gs pos="100000">
              <a:srgbClr val="647C9C">
                <a:shade val="100000"/>
                <a:satMod val="115000"/>
              </a:srgbClr>
            </a:gs>
          </a:gsLst>
          <a:lin ang="16200000" scaled="1"/>
          <a:tileRect/>
        </a:gradFill>
        <a:ln>
          <a:noFill/>
        </a:ln>
        <a:effectLst>
          <a:outerShdw blurRad="57785" dist="33020" dir="318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brightRoom" dir="t">
            <a:rot lat="0" lon="0" rev="600000"/>
          </a:lightRig>
        </a:scene3d>
        <a:sp3d prstMaterial="metal">
          <a:bevelT w="38100" h="57150" prst="angle"/>
        </a:sp3d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 anchorCtr="0"/>
        <a:lstStyle/>
        <a:p>
          <a:pPr algn="ctr"/>
          <a:r>
            <a:rPr lang="en-US" sz="800" b="1">
              <a:solidFill>
                <a:srgbClr val="E3E7ED"/>
              </a:solidFill>
              <a:latin typeface="Arial" panose="020B0604020202020204" pitchFamily="34" charset="0"/>
              <a:cs typeface="Arial" panose="020B0604020202020204" pitchFamily="34" charset="0"/>
            </a:rPr>
            <a:t>Mua Hàng</a:t>
          </a:r>
          <a:r>
            <a:rPr lang="en-US" sz="800" b="1" baseline="0">
              <a:solidFill>
                <a:srgbClr val="E3E7ED"/>
              </a:solidFill>
              <a:latin typeface="Arial" panose="020B0604020202020204" pitchFamily="34" charset="0"/>
              <a:cs typeface="Arial" panose="020B0604020202020204" pitchFamily="34" charset="0"/>
            </a:rPr>
            <a:t> &amp; Trả</a:t>
          </a:r>
          <a:endParaRPr lang="vi-VN" sz="800" b="1">
            <a:solidFill>
              <a:srgbClr val="E3E7ED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 editAs="absolute">
    <xdr:from>
      <xdr:col>3</xdr:col>
      <xdr:colOff>619125</xdr:colOff>
      <xdr:row>0</xdr:row>
      <xdr:rowOff>361950</xdr:rowOff>
    </xdr:from>
    <xdr:to>
      <xdr:col>4</xdr:col>
      <xdr:colOff>889500</xdr:colOff>
      <xdr:row>0</xdr:row>
      <xdr:rowOff>613950</xdr:rowOff>
    </xdr:to>
    <xdr:sp macro="" textlink="">
      <xdr:nvSpPr>
        <xdr:cNvPr id="29" name="Rounded Rectangle 28">
          <a:hlinkClick xmlns:r="http://schemas.openxmlformats.org/officeDocument/2006/relationships" r:id="rId4" tooltip="Bán Hàng Và Thu Tiền"/>
          <a:extLst>
            <a:ext uri="{FF2B5EF4-FFF2-40B4-BE49-F238E27FC236}">
              <a16:creationId xmlns="" xmlns:a16="http://schemas.microsoft.com/office/drawing/2014/main" id="{00000000-0008-0000-0300-00001D000000}"/>
            </a:ext>
          </a:extLst>
        </xdr:cNvPr>
        <xdr:cNvSpPr/>
      </xdr:nvSpPr>
      <xdr:spPr>
        <a:xfrm>
          <a:off x="2438400" y="361950"/>
          <a:ext cx="1080000" cy="252000"/>
        </a:xfrm>
        <a:prstGeom prst="roundRect">
          <a:avLst/>
        </a:prstGeom>
        <a:gradFill flip="none" rotWithShape="1">
          <a:gsLst>
            <a:gs pos="0">
              <a:srgbClr val="647C9C">
                <a:shade val="30000"/>
                <a:satMod val="115000"/>
              </a:srgbClr>
            </a:gs>
            <a:gs pos="50000">
              <a:srgbClr val="647C9C">
                <a:shade val="67500"/>
                <a:satMod val="115000"/>
              </a:srgbClr>
            </a:gs>
            <a:gs pos="100000">
              <a:srgbClr val="647C9C">
                <a:shade val="100000"/>
                <a:satMod val="115000"/>
              </a:srgbClr>
            </a:gs>
          </a:gsLst>
          <a:lin ang="16200000" scaled="1"/>
          <a:tileRect/>
        </a:gradFill>
        <a:ln>
          <a:noFill/>
        </a:ln>
        <a:effectLst>
          <a:outerShdw blurRad="57785" dist="33020" dir="318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brightRoom" dir="t">
            <a:rot lat="0" lon="0" rev="600000"/>
          </a:lightRig>
        </a:scene3d>
        <a:sp3d prstMaterial="metal">
          <a:bevelT w="38100" h="57150" prst="angle"/>
        </a:sp3d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 anchorCtr="0"/>
        <a:lstStyle/>
        <a:p>
          <a:pPr algn="ctr"/>
          <a:r>
            <a:rPr lang="en-US" sz="800" b="1">
              <a:solidFill>
                <a:srgbClr val="E3E7ED"/>
              </a:solidFill>
              <a:latin typeface="Arial" panose="020B0604020202020204" pitchFamily="34" charset="0"/>
              <a:cs typeface="Arial" panose="020B0604020202020204" pitchFamily="34" charset="0"/>
            </a:rPr>
            <a:t>Bán</a:t>
          </a:r>
          <a:r>
            <a:rPr lang="en-US" sz="800" b="1" baseline="0">
              <a:solidFill>
                <a:srgbClr val="E3E7ED"/>
              </a:solidFill>
              <a:latin typeface="Arial" panose="020B0604020202020204" pitchFamily="34" charset="0"/>
              <a:cs typeface="Arial" panose="020B0604020202020204" pitchFamily="34" charset="0"/>
            </a:rPr>
            <a:t> Hàng &amp; Thu</a:t>
          </a:r>
          <a:endParaRPr lang="vi-VN" sz="800" b="1">
            <a:solidFill>
              <a:srgbClr val="E3E7ED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 editAs="absolute">
    <xdr:from>
      <xdr:col>4</xdr:col>
      <xdr:colOff>962025</xdr:colOff>
      <xdr:row>0</xdr:row>
      <xdr:rowOff>47625</xdr:rowOff>
    </xdr:from>
    <xdr:to>
      <xdr:col>5</xdr:col>
      <xdr:colOff>470400</xdr:colOff>
      <xdr:row>0</xdr:row>
      <xdr:rowOff>299625</xdr:rowOff>
    </xdr:to>
    <xdr:sp macro="" textlink="">
      <xdr:nvSpPr>
        <xdr:cNvPr id="30" name="Rounded Rectangle 29">
          <a:hlinkClick xmlns:r="http://schemas.openxmlformats.org/officeDocument/2006/relationships" r:id="rId5" tooltip="Nghiệp Vụ Khác"/>
          <a:extLst>
            <a:ext uri="{FF2B5EF4-FFF2-40B4-BE49-F238E27FC236}">
              <a16:creationId xmlns="" xmlns:a16="http://schemas.microsoft.com/office/drawing/2014/main" id="{00000000-0008-0000-0300-00001E000000}"/>
            </a:ext>
          </a:extLst>
        </xdr:cNvPr>
        <xdr:cNvSpPr/>
      </xdr:nvSpPr>
      <xdr:spPr>
        <a:xfrm>
          <a:off x="3590925" y="47625"/>
          <a:ext cx="1080000" cy="252000"/>
        </a:xfrm>
        <a:prstGeom prst="roundRect">
          <a:avLst/>
        </a:prstGeom>
        <a:gradFill flip="none" rotWithShape="1">
          <a:gsLst>
            <a:gs pos="0">
              <a:srgbClr val="647C9C">
                <a:shade val="30000"/>
                <a:satMod val="115000"/>
              </a:srgbClr>
            </a:gs>
            <a:gs pos="50000">
              <a:srgbClr val="647C9C">
                <a:shade val="67500"/>
                <a:satMod val="115000"/>
              </a:srgbClr>
            </a:gs>
            <a:gs pos="100000">
              <a:srgbClr val="647C9C">
                <a:shade val="100000"/>
                <a:satMod val="115000"/>
              </a:srgbClr>
            </a:gs>
          </a:gsLst>
          <a:lin ang="16200000" scaled="1"/>
          <a:tileRect/>
        </a:gradFill>
        <a:ln>
          <a:noFill/>
        </a:ln>
        <a:effectLst>
          <a:outerShdw blurRad="57785" dist="33020" dir="318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brightRoom" dir="t">
            <a:rot lat="0" lon="0" rev="600000"/>
          </a:lightRig>
        </a:scene3d>
        <a:sp3d prstMaterial="metal">
          <a:bevelT w="38100" h="57150" prst="angle"/>
        </a:sp3d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 anchorCtr="0"/>
        <a:lstStyle/>
        <a:p>
          <a:pPr algn="ctr"/>
          <a:r>
            <a:rPr lang="en-US" sz="800" b="1">
              <a:solidFill>
                <a:srgbClr val="E3E7ED"/>
              </a:solidFill>
              <a:latin typeface="Arial" panose="020B0604020202020204" pitchFamily="34" charset="0"/>
              <a:cs typeface="Arial" panose="020B0604020202020204" pitchFamily="34" charset="0"/>
            </a:rPr>
            <a:t>Nghiệp</a:t>
          </a:r>
          <a:r>
            <a:rPr lang="en-US" sz="800" b="1" baseline="0">
              <a:solidFill>
                <a:srgbClr val="E3E7ED"/>
              </a:solidFill>
              <a:latin typeface="Arial" panose="020B0604020202020204" pitchFamily="34" charset="0"/>
              <a:cs typeface="Arial" panose="020B0604020202020204" pitchFamily="34" charset="0"/>
            </a:rPr>
            <a:t> Vụ </a:t>
          </a:r>
          <a:r>
            <a:rPr lang="en-US" sz="800" b="1">
              <a:solidFill>
                <a:srgbClr val="E3E7ED"/>
              </a:solidFill>
              <a:latin typeface="Arial" panose="020B0604020202020204" pitchFamily="34" charset="0"/>
              <a:cs typeface="Arial" panose="020B0604020202020204" pitchFamily="34" charset="0"/>
            </a:rPr>
            <a:t>Khác</a:t>
          </a:r>
          <a:endParaRPr lang="vi-VN" sz="800" b="1">
            <a:solidFill>
              <a:srgbClr val="E3E7ED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 editAs="absolute">
    <xdr:from>
      <xdr:col>4</xdr:col>
      <xdr:colOff>952500</xdr:colOff>
      <xdr:row>0</xdr:row>
      <xdr:rowOff>361950</xdr:rowOff>
    </xdr:from>
    <xdr:to>
      <xdr:col>5</xdr:col>
      <xdr:colOff>460875</xdr:colOff>
      <xdr:row>0</xdr:row>
      <xdr:rowOff>613950</xdr:rowOff>
    </xdr:to>
    <xdr:sp macro="" textlink="">
      <xdr:nvSpPr>
        <xdr:cNvPr id="31" name="Rounded Rectangle 30">
          <a:hlinkClick xmlns:r="http://schemas.openxmlformats.org/officeDocument/2006/relationships" r:id="rId6" tooltip="Báo Cáo Tồng Hợp"/>
          <a:extLst>
            <a:ext uri="{FF2B5EF4-FFF2-40B4-BE49-F238E27FC236}">
              <a16:creationId xmlns="" xmlns:a16="http://schemas.microsoft.com/office/drawing/2014/main" id="{00000000-0008-0000-0300-00001F000000}"/>
            </a:ext>
          </a:extLst>
        </xdr:cNvPr>
        <xdr:cNvSpPr/>
      </xdr:nvSpPr>
      <xdr:spPr>
        <a:xfrm>
          <a:off x="3581400" y="361950"/>
          <a:ext cx="1080000" cy="252000"/>
        </a:xfrm>
        <a:prstGeom prst="roundRect">
          <a:avLst/>
        </a:prstGeom>
        <a:gradFill flip="none" rotWithShape="1">
          <a:gsLst>
            <a:gs pos="0">
              <a:srgbClr val="647C9C">
                <a:shade val="30000"/>
                <a:satMod val="115000"/>
              </a:srgbClr>
            </a:gs>
            <a:gs pos="50000">
              <a:srgbClr val="647C9C">
                <a:shade val="67500"/>
                <a:satMod val="115000"/>
              </a:srgbClr>
            </a:gs>
            <a:gs pos="100000">
              <a:srgbClr val="647C9C">
                <a:shade val="100000"/>
                <a:satMod val="115000"/>
              </a:srgbClr>
            </a:gs>
          </a:gsLst>
          <a:lin ang="16200000" scaled="1"/>
          <a:tileRect/>
        </a:gradFill>
        <a:ln>
          <a:noFill/>
        </a:ln>
        <a:effectLst>
          <a:outerShdw blurRad="57785" dist="33020" dir="318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brightRoom" dir="t">
            <a:rot lat="0" lon="0" rev="600000"/>
          </a:lightRig>
        </a:scene3d>
        <a:sp3d prstMaterial="metal">
          <a:bevelT w="38100" h="57150" prst="angle"/>
        </a:sp3d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 anchorCtr="0"/>
        <a:lstStyle/>
        <a:p>
          <a:pPr algn="ctr"/>
          <a:r>
            <a:rPr lang="en-US" sz="800" b="1">
              <a:solidFill>
                <a:srgbClr val="E3E7ED"/>
              </a:solidFill>
              <a:latin typeface="Arial" panose="020B0604020202020204" pitchFamily="34" charset="0"/>
              <a:cs typeface="Arial" panose="020B0604020202020204" pitchFamily="34" charset="0"/>
            </a:rPr>
            <a:t>BC Tổng</a:t>
          </a:r>
          <a:r>
            <a:rPr lang="en-US" sz="800" b="1" baseline="0">
              <a:solidFill>
                <a:srgbClr val="E3E7ED"/>
              </a:solidFill>
              <a:latin typeface="Arial" panose="020B0604020202020204" pitchFamily="34" charset="0"/>
              <a:cs typeface="Arial" panose="020B0604020202020204" pitchFamily="34" charset="0"/>
            </a:rPr>
            <a:t> Hợp</a:t>
          </a:r>
          <a:endParaRPr lang="vi-VN" sz="800" b="1">
            <a:solidFill>
              <a:srgbClr val="E3E7ED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 editAs="absolute">
    <xdr:from>
      <xdr:col>1</xdr:col>
      <xdr:colOff>9525</xdr:colOff>
      <xdr:row>0</xdr:row>
      <xdr:rowOff>357438</xdr:rowOff>
    </xdr:from>
    <xdr:to>
      <xdr:col>2</xdr:col>
      <xdr:colOff>622800</xdr:colOff>
      <xdr:row>0</xdr:row>
      <xdr:rowOff>609438</xdr:rowOff>
    </xdr:to>
    <xdr:sp macro="" textlink="">
      <xdr:nvSpPr>
        <xdr:cNvPr id="32" name="Rounded Rectangle 31">
          <a:hlinkClick xmlns:r="http://schemas.openxmlformats.org/officeDocument/2006/relationships" r:id="rId7" tooltip="Danh Sách Sản Phẩm"/>
          <a:extLst>
            <a:ext uri="{FF2B5EF4-FFF2-40B4-BE49-F238E27FC236}">
              <a16:creationId xmlns="" xmlns:a16="http://schemas.microsoft.com/office/drawing/2014/main" id="{00000000-0008-0000-0300-000020000000}"/>
            </a:ext>
          </a:extLst>
        </xdr:cNvPr>
        <xdr:cNvSpPr/>
      </xdr:nvSpPr>
      <xdr:spPr>
        <a:xfrm>
          <a:off x="133350" y="357438"/>
          <a:ext cx="1080000" cy="252000"/>
        </a:xfrm>
        <a:prstGeom prst="roundRect">
          <a:avLst/>
        </a:prstGeom>
        <a:gradFill flip="none" rotWithShape="1">
          <a:gsLst>
            <a:gs pos="0">
              <a:srgbClr val="647C9C">
                <a:shade val="30000"/>
                <a:satMod val="115000"/>
              </a:srgbClr>
            </a:gs>
            <a:gs pos="50000">
              <a:srgbClr val="647C9C">
                <a:shade val="67500"/>
                <a:satMod val="115000"/>
              </a:srgbClr>
            </a:gs>
            <a:gs pos="100000">
              <a:srgbClr val="647C9C">
                <a:shade val="100000"/>
                <a:satMod val="115000"/>
              </a:srgbClr>
            </a:gs>
          </a:gsLst>
          <a:lin ang="16200000" scaled="1"/>
          <a:tileRect/>
        </a:gradFill>
        <a:ln>
          <a:noFill/>
        </a:ln>
        <a:effectLst>
          <a:outerShdw blurRad="57785" dist="33020" dir="318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brightRoom" dir="t">
            <a:rot lat="0" lon="0" rev="600000"/>
          </a:lightRig>
        </a:scene3d>
        <a:sp3d prstMaterial="metal">
          <a:bevelT w="38100" h="57150" prst="angle"/>
        </a:sp3d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 anchorCtr="0"/>
        <a:lstStyle/>
        <a:p>
          <a:pPr algn="ctr"/>
          <a:r>
            <a:rPr lang="en-US" sz="800" b="1">
              <a:solidFill>
                <a:srgbClr val="E3E7ED"/>
              </a:solidFill>
              <a:latin typeface="Arial" panose="020B0604020202020204" pitchFamily="34" charset="0"/>
              <a:cs typeface="Arial" panose="020B0604020202020204" pitchFamily="34" charset="0"/>
            </a:rPr>
            <a:t>Ds.</a:t>
          </a:r>
          <a:r>
            <a:rPr lang="en-US" sz="800" b="1" baseline="0">
              <a:solidFill>
                <a:srgbClr val="E3E7ED"/>
              </a:solidFill>
              <a:latin typeface="Arial" panose="020B0604020202020204" pitchFamily="34" charset="0"/>
              <a:cs typeface="Arial" panose="020B0604020202020204" pitchFamily="34" charset="0"/>
            </a:rPr>
            <a:t> Sản Phẩm</a:t>
          </a:r>
          <a:endParaRPr lang="vi-VN" sz="800" b="1">
            <a:solidFill>
              <a:srgbClr val="E3E7ED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 editAs="absolute">
    <xdr:from>
      <xdr:col>1</xdr:col>
      <xdr:colOff>19050</xdr:colOff>
      <xdr:row>0</xdr:row>
      <xdr:rowOff>47625</xdr:rowOff>
    </xdr:from>
    <xdr:to>
      <xdr:col>2</xdr:col>
      <xdr:colOff>632325</xdr:colOff>
      <xdr:row>0</xdr:row>
      <xdr:rowOff>299625</xdr:rowOff>
    </xdr:to>
    <xdr:sp macro="" textlink="">
      <xdr:nvSpPr>
        <xdr:cNvPr id="10" name="Rounded Rectangle 9">
          <a:hlinkClick xmlns:r="http://schemas.openxmlformats.org/officeDocument/2006/relationships" r:id="rId8" tooltip="Thông Tin Chung"/>
          <a:extLst>
            <a:ext uri="{FF2B5EF4-FFF2-40B4-BE49-F238E27FC236}">
              <a16:creationId xmlns="" xmlns:a16="http://schemas.microsoft.com/office/drawing/2014/main" id="{00000000-0008-0000-0300-00000A000000}"/>
            </a:ext>
          </a:extLst>
        </xdr:cNvPr>
        <xdr:cNvSpPr/>
      </xdr:nvSpPr>
      <xdr:spPr>
        <a:xfrm>
          <a:off x="142875" y="47625"/>
          <a:ext cx="1080000" cy="252000"/>
        </a:xfrm>
        <a:prstGeom prst="roundRect">
          <a:avLst/>
        </a:prstGeom>
        <a:solidFill>
          <a:srgbClr val="41556F"/>
        </a:solidFill>
        <a:ln>
          <a:noFill/>
        </a:ln>
        <a:effectLst>
          <a:outerShdw blurRad="57785" dist="33020" dir="318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brightRoom" dir="t">
            <a:rot lat="0" lon="0" rev="600000"/>
          </a:lightRig>
        </a:scene3d>
        <a:sp3d prstMaterial="metal">
          <a:bevelT w="38100" h="57150" prst="angle"/>
        </a:sp3d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 anchorCtr="0"/>
        <a:lstStyle/>
        <a:p>
          <a:pPr algn="ctr"/>
          <a:r>
            <a:rPr lang="en-US" sz="800" b="1">
              <a:solidFill>
                <a:srgbClr val="E3E7ED"/>
              </a:solidFill>
              <a:latin typeface="Arial" panose="020B0604020202020204" pitchFamily="34" charset="0"/>
              <a:cs typeface="Arial" panose="020B0604020202020204" pitchFamily="34" charset="0"/>
            </a:rPr>
            <a:t>Thông</a:t>
          </a:r>
          <a:r>
            <a:rPr lang="en-US" sz="800" b="1" baseline="0">
              <a:solidFill>
                <a:srgbClr val="E3E7ED"/>
              </a:solidFill>
              <a:latin typeface="Arial" panose="020B0604020202020204" pitchFamily="34" charset="0"/>
              <a:cs typeface="Arial" panose="020B0604020202020204" pitchFamily="34" charset="0"/>
            </a:rPr>
            <a:t> Tin Chung</a:t>
          </a:r>
          <a:endParaRPr lang="vi-VN" sz="800" b="1">
            <a:solidFill>
              <a:srgbClr val="E3E7ED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0</xdr:colOff>
      <xdr:row>0</xdr:row>
      <xdr:rowOff>47625</xdr:rowOff>
    </xdr:from>
    <xdr:to>
      <xdr:col>5</xdr:col>
      <xdr:colOff>270375</xdr:colOff>
      <xdr:row>0</xdr:row>
      <xdr:rowOff>299625</xdr:rowOff>
    </xdr:to>
    <xdr:sp macro="" textlink="">
      <xdr:nvSpPr>
        <xdr:cNvPr id="38" name="Rounded Rectangle 37">
          <a:hlinkClick xmlns:r="http://schemas.openxmlformats.org/officeDocument/2006/relationships" r:id="rId1" tooltip="Danh Sách Khách Hàng"/>
          <a:extLst>
            <a:ext uri="{FF2B5EF4-FFF2-40B4-BE49-F238E27FC236}">
              <a16:creationId xmlns="" xmlns:a16="http://schemas.microsoft.com/office/drawing/2014/main" id="{00000000-0008-0000-0400-000026000000}"/>
            </a:ext>
          </a:extLst>
        </xdr:cNvPr>
        <xdr:cNvSpPr/>
      </xdr:nvSpPr>
      <xdr:spPr>
        <a:xfrm>
          <a:off x="1285875" y="47625"/>
          <a:ext cx="1080000" cy="252000"/>
        </a:xfrm>
        <a:prstGeom prst="roundRect">
          <a:avLst/>
        </a:prstGeom>
        <a:gradFill flip="none" rotWithShape="1">
          <a:gsLst>
            <a:gs pos="0">
              <a:srgbClr val="647C9C">
                <a:shade val="30000"/>
                <a:satMod val="115000"/>
              </a:srgbClr>
            </a:gs>
            <a:gs pos="50000">
              <a:srgbClr val="647C9C">
                <a:shade val="67500"/>
                <a:satMod val="115000"/>
              </a:srgbClr>
            </a:gs>
            <a:gs pos="100000">
              <a:srgbClr val="647C9C">
                <a:shade val="100000"/>
                <a:satMod val="115000"/>
              </a:srgbClr>
            </a:gs>
          </a:gsLst>
          <a:lin ang="16200000" scaled="1"/>
          <a:tileRect/>
        </a:gradFill>
        <a:ln>
          <a:noFill/>
        </a:ln>
        <a:effectLst>
          <a:outerShdw blurRad="57785" dist="33020" dir="318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brightRoom" dir="t">
            <a:rot lat="0" lon="0" rev="600000"/>
          </a:lightRig>
        </a:scene3d>
        <a:sp3d prstMaterial="metal">
          <a:bevelT w="38100" h="57150" prst="angle"/>
        </a:sp3d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 anchorCtr="0"/>
        <a:lstStyle/>
        <a:p>
          <a:pPr algn="ctr"/>
          <a:r>
            <a:rPr lang="en-US" sz="800" b="1">
              <a:solidFill>
                <a:srgbClr val="E3E7ED"/>
              </a:solidFill>
              <a:latin typeface="Arial" panose="020B0604020202020204" pitchFamily="34" charset="0"/>
              <a:cs typeface="Arial" panose="020B0604020202020204" pitchFamily="34" charset="0"/>
            </a:rPr>
            <a:t>Ds. Khách</a:t>
          </a:r>
          <a:r>
            <a:rPr lang="en-US" sz="800" b="1" baseline="0">
              <a:solidFill>
                <a:srgbClr val="E3E7ED"/>
              </a:solidFill>
              <a:latin typeface="Arial" panose="020B0604020202020204" pitchFamily="34" charset="0"/>
              <a:cs typeface="Arial" panose="020B0604020202020204" pitchFamily="34" charset="0"/>
            </a:rPr>
            <a:t> Hàng</a:t>
          </a:r>
          <a:endParaRPr lang="vi-VN" sz="800" b="1">
            <a:solidFill>
              <a:srgbClr val="E3E7ED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 editAs="absolute">
    <xdr:from>
      <xdr:col>4</xdr:col>
      <xdr:colOff>0</xdr:colOff>
      <xdr:row>0</xdr:row>
      <xdr:rowOff>361950</xdr:rowOff>
    </xdr:from>
    <xdr:to>
      <xdr:col>5</xdr:col>
      <xdr:colOff>270375</xdr:colOff>
      <xdr:row>0</xdr:row>
      <xdr:rowOff>613950</xdr:rowOff>
    </xdr:to>
    <xdr:sp macro="" textlink="">
      <xdr:nvSpPr>
        <xdr:cNvPr id="39" name="Rounded Rectangle 38">
          <a:hlinkClick xmlns:r="http://schemas.openxmlformats.org/officeDocument/2006/relationships" r:id="rId2" tooltip="Danh Sách Nhà Cung Cấp"/>
          <a:extLst>
            <a:ext uri="{FF2B5EF4-FFF2-40B4-BE49-F238E27FC236}">
              <a16:creationId xmlns="" xmlns:a16="http://schemas.microsoft.com/office/drawing/2014/main" id="{00000000-0008-0000-0400-000027000000}"/>
            </a:ext>
          </a:extLst>
        </xdr:cNvPr>
        <xdr:cNvSpPr/>
      </xdr:nvSpPr>
      <xdr:spPr>
        <a:xfrm>
          <a:off x="1285875" y="361950"/>
          <a:ext cx="1080000" cy="252000"/>
        </a:xfrm>
        <a:prstGeom prst="roundRect">
          <a:avLst/>
        </a:prstGeom>
        <a:gradFill flip="none" rotWithShape="1">
          <a:gsLst>
            <a:gs pos="0">
              <a:srgbClr val="647C9C">
                <a:shade val="30000"/>
                <a:satMod val="115000"/>
              </a:srgbClr>
            </a:gs>
            <a:gs pos="50000">
              <a:srgbClr val="647C9C">
                <a:shade val="67500"/>
                <a:satMod val="115000"/>
              </a:srgbClr>
            </a:gs>
            <a:gs pos="100000">
              <a:srgbClr val="647C9C">
                <a:shade val="100000"/>
                <a:satMod val="115000"/>
              </a:srgbClr>
            </a:gs>
          </a:gsLst>
          <a:lin ang="16200000" scaled="1"/>
          <a:tileRect/>
        </a:gradFill>
        <a:ln>
          <a:noFill/>
        </a:ln>
        <a:effectLst>
          <a:outerShdw blurRad="57785" dist="33020" dir="318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brightRoom" dir="t">
            <a:rot lat="0" lon="0" rev="600000"/>
          </a:lightRig>
        </a:scene3d>
        <a:sp3d prstMaterial="metal">
          <a:bevelT w="38100" h="57150" prst="angle"/>
        </a:sp3d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 anchorCtr="0"/>
        <a:lstStyle/>
        <a:p>
          <a:pPr algn="ctr"/>
          <a:r>
            <a:rPr lang="en-US" sz="800" b="1">
              <a:solidFill>
                <a:srgbClr val="E3E7ED"/>
              </a:solidFill>
              <a:latin typeface="Arial" panose="020B0604020202020204" pitchFamily="34" charset="0"/>
              <a:cs typeface="Arial" panose="020B0604020202020204" pitchFamily="34" charset="0"/>
            </a:rPr>
            <a:t>Ds. Nhà</a:t>
          </a:r>
          <a:r>
            <a:rPr lang="en-US" sz="800" b="1" baseline="0">
              <a:solidFill>
                <a:srgbClr val="E3E7ED"/>
              </a:solidFill>
              <a:latin typeface="Arial" panose="020B0604020202020204" pitchFamily="34" charset="0"/>
              <a:cs typeface="Arial" panose="020B0604020202020204" pitchFamily="34" charset="0"/>
            </a:rPr>
            <a:t> Cung Cấp</a:t>
          </a:r>
          <a:endParaRPr lang="vi-VN" sz="800" b="1">
            <a:solidFill>
              <a:srgbClr val="E3E7ED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 editAs="absolute">
    <xdr:from>
      <xdr:col>5</xdr:col>
      <xdr:colOff>342900</xdr:colOff>
      <xdr:row>0</xdr:row>
      <xdr:rowOff>47625</xdr:rowOff>
    </xdr:from>
    <xdr:to>
      <xdr:col>6</xdr:col>
      <xdr:colOff>232275</xdr:colOff>
      <xdr:row>0</xdr:row>
      <xdr:rowOff>299625</xdr:rowOff>
    </xdr:to>
    <xdr:sp macro="" textlink="">
      <xdr:nvSpPr>
        <xdr:cNvPr id="40" name="Rounded Rectangle 39">
          <a:hlinkClick xmlns:r="http://schemas.openxmlformats.org/officeDocument/2006/relationships" r:id="rId3" tooltip="Mua Hàng Và Trả Tiền"/>
          <a:extLst>
            <a:ext uri="{FF2B5EF4-FFF2-40B4-BE49-F238E27FC236}">
              <a16:creationId xmlns="" xmlns:a16="http://schemas.microsoft.com/office/drawing/2014/main" id="{00000000-0008-0000-0400-000028000000}"/>
            </a:ext>
          </a:extLst>
        </xdr:cNvPr>
        <xdr:cNvSpPr/>
      </xdr:nvSpPr>
      <xdr:spPr>
        <a:xfrm>
          <a:off x="2438400" y="47625"/>
          <a:ext cx="1080000" cy="252000"/>
        </a:xfrm>
        <a:prstGeom prst="roundRect">
          <a:avLst/>
        </a:prstGeom>
        <a:solidFill>
          <a:schemeClr val="accent1"/>
        </a:solidFill>
        <a:ln>
          <a:noFill/>
        </a:ln>
        <a:effectLst>
          <a:outerShdw blurRad="57785" dist="33020" dir="318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brightRoom" dir="t">
            <a:rot lat="0" lon="0" rev="600000"/>
          </a:lightRig>
        </a:scene3d>
        <a:sp3d prstMaterial="metal">
          <a:bevelT w="38100" h="57150" prst="angle"/>
        </a:sp3d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 anchorCtr="0"/>
        <a:lstStyle/>
        <a:p>
          <a:pPr algn="ctr"/>
          <a:r>
            <a:rPr lang="en-US" sz="800" b="1">
              <a:solidFill>
                <a:srgbClr val="E3E7ED"/>
              </a:solidFill>
              <a:latin typeface="Arial" panose="020B0604020202020204" pitchFamily="34" charset="0"/>
              <a:cs typeface="Arial" panose="020B0604020202020204" pitchFamily="34" charset="0"/>
            </a:rPr>
            <a:t>Mua Hàng</a:t>
          </a:r>
          <a:r>
            <a:rPr lang="en-US" sz="800" b="1" baseline="0">
              <a:solidFill>
                <a:srgbClr val="E3E7ED"/>
              </a:solidFill>
              <a:latin typeface="Arial" panose="020B0604020202020204" pitchFamily="34" charset="0"/>
              <a:cs typeface="Arial" panose="020B0604020202020204" pitchFamily="34" charset="0"/>
            </a:rPr>
            <a:t> &amp; Trả</a:t>
          </a:r>
          <a:endParaRPr lang="vi-VN" sz="800" b="1">
            <a:solidFill>
              <a:srgbClr val="E3E7ED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 editAs="absolute">
    <xdr:from>
      <xdr:col>5</xdr:col>
      <xdr:colOff>342900</xdr:colOff>
      <xdr:row>0</xdr:row>
      <xdr:rowOff>361950</xdr:rowOff>
    </xdr:from>
    <xdr:to>
      <xdr:col>6</xdr:col>
      <xdr:colOff>232275</xdr:colOff>
      <xdr:row>0</xdr:row>
      <xdr:rowOff>613950</xdr:rowOff>
    </xdr:to>
    <xdr:sp macro="" textlink="">
      <xdr:nvSpPr>
        <xdr:cNvPr id="41" name="Rounded Rectangle 40">
          <a:hlinkClick xmlns:r="http://schemas.openxmlformats.org/officeDocument/2006/relationships" r:id="rId4" tooltip="Bán Hàng Và Thu Tiền"/>
          <a:extLst>
            <a:ext uri="{FF2B5EF4-FFF2-40B4-BE49-F238E27FC236}">
              <a16:creationId xmlns="" xmlns:a16="http://schemas.microsoft.com/office/drawing/2014/main" id="{00000000-0008-0000-0400-000029000000}"/>
            </a:ext>
          </a:extLst>
        </xdr:cNvPr>
        <xdr:cNvSpPr/>
      </xdr:nvSpPr>
      <xdr:spPr>
        <a:xfrm>
          <a:off x="2438400" y="361950"/>
          <a:ext cx="1080000" cy="252000"/>
        </a:xfrm>
        <a:prstGeom prst="roundRect">
          <a:avLst/>
        </a:prstGeom>
        <a:gradFill flip="none" rotWithShape="1">
          <a:gsLst>
            <a:gs pos="0">
              <a:srgbClr val="647C9C">
                <a:shade val="30000"/>
                <a:satMod val="115000"/>
              </a:srgbClr>
            </a:gs>
            <a:gs pos="50000">
              <a:srgbClr val="647C9C">
                <a:shade val="67500"/>
                <a:satMod val="115000"/>
              </a:srgbClr>
            </a:gs>
            <a:gs pos="100000">
              <a:srgbClr val="647C9C">
                <a:shade val="100000"/>
                <a:satMod val="115000"/>
              </a:srgbClr>
            </a:gs>
          </a:gsLst>
          <a:lin ang="16200000" scaled="1"/>
          <a:tileRect/>
        </a:gradFill>
        <a:ln>
          <a:noFill/>
        </a:ln>
        <a:effectLst>
          <a:outerShdw blurRad="57785" dist="33020" dir="318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brightRoom" dir="t">
            <a:rot lat="0" lon="0" rev="600000"/>
          </a:lightRig>
        </a:scene3d>
        <a:sp3d prstMaterial="metal">
          <a:bevelT w="38100" h="57150" prst="angle"/>
        </a:sp3d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 anchorCtr="0"/>
        <a:lstStyle/>
        <a:p>
          <a:pPr algn="ctr"/>
          <a:r>
            <a:rPr lang="en-US" sz="800" b="1">
              <a:solidFill>
                <a:srgbClr val="E3E7ED"/>
              </a:solidFill>
              <a:latin typeface="Arial" panose="020B0604020202020204" pitchFamily="34" charset="0"/>
              <a:cs typeface="Arial" panose="020B0604020202020204" pitchFamily="34" charset="0"/>
            </a:rPr>
            <a:t>Bán</a:t>
          </a:r>
          <a:r>
            <a:rPr lang="en-US" sz="800" b="1" baseline="0">
              <a:solidFill>
                <a:srgbClr val="E3E7ED"/>
              </a:solidFill>
              <a:latin typeface="Arial" panose="020B0604020202020204" pitchFamily="34" charset="0"/>
              <a:cs typeface="Arial" panose="020B0604020202020204" pitchFamily="34" charset="0"/>
            </a:rPr>
            <a:t> Hàng &amp; Thu</a:t>
          </a:r>
          <a:endParaRPr lang="vi-VN" sz="800" b="1">
            <a:solidFill>
              <a:srgbClr val="E3E7ED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 editAs="absolute">
    <xdr:from>
      <xdr:col>6</xdr:col>
      <xdr:colOff>304800</xdr:colOff>
      <xdr:row>0</xdr:row>
      <xdr:rowOff>47625</xdr:rowOff>
    </xdr:from>
    <xdr:to>
      <xdr:col>8</xdr:col>
      <xdr:colOff>194175</xdr:colOff>
      <xdr:row>0</xdr:row>
      <xdr:rowOff>299625</xdr:rowOff>
    </xdr:to>
    <xdr:sp macro="" textlink="">
      <xdr:nvSpPr>
        <xdr:cNvPr id="42" name="Rounded Rectangle 41">
          <a:hlinkClick xmlns:r="http://schemas.openxmlformats.org/officeDocument/2006/relationships" r:id="rId5" tooltip="Nghiệp Vụ Khác"/>
          <a:extLst>
            <a:ext uri="{FF2B5EF4-FFF2-40B4-BE49-F238E27FC236}">
              <a16:creationId xmlns="" xmlns:a16="http://schemas.microsoft.com/office/drawing/2014/main" id="{00000000-0008-0000-0400-00002A000000}"/>
            </a:ext>
          </a:extLst>
        </xdr:cNvPr>
        <xdr:cNvSpPr/>
      </xdr:nvSpPr>
      <xdr:spPr>
        <a:xfrm>
          <a:off x="3590925" y="47625"/>
          <a:ext cx="1080000" cy="252000"/>
        </a:xfrm>
        <a:prstGeom prst="roundRect">
          <a:avLst/>
        </a:prstGeom>
        <a:gradFill flip="none" rotWithShape="1">
          <a:gsLst>
            <a:gs pos="0">
              <a:srgbClr val="647C9C">
                <a:shade val="30000"/>
                <a:satMod val="115000"/>
              </a:srgbClr>
            </a:gs>
            <a:gs pos="50000">
              <a:srgbClr val="647C9C">
                <a:shade val="67500"/>
                <a:satMod val="115000"/>
              </a:srgbClr>
            </a:gs>
            <a:gs pos="100000">
              <a:srgbClr val="647C9C">
                <a:shade val="100000"/>
                <a:satMod val="115000"/>
              </a:srgbClr>
            </a:gs>
          </a:gsLst>
          <a:lin ang="16200000" scaled="1"/>
          <a:tileRect/>
        </a:gradFill>
        <a:ln>
          <a:noFill/>
        </a:ln>
        <a:effectLst>
          <a:outerShdw blurRad="57785" dist="33020" dir="318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brightRoom" dir="t">
            <a:rot lat="0" lon="0" rev="600000"/>
          </a:lightRig>
        </a:scene3d>
        <a:sp3d prstMaterial="metal">
          <a:bevelT w="38100" h="57150" prst="angle"/>
        </a:sp3d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 anchorCtr="0"/>
        <a:lstStyle/>
        <a:p>
          <a:pPr algn="ctr"/>
          <a:r>
            <a:rPr lang="en-US" sz="800" b="1">
              <a:solidFill>
                <a:srgbClr val="E3E7ED"/>
              </a:solidFill>
              <a:latin typeface="Arial" panose="020B0604020202020204" pitchFamily="34" charset="0"/>
              <a:cs typeface="Arial" panose="020B0604020202020204" pitchFamily="34" charset="0"/>
            </a:rPr>
            <a:t>Nghiệp</a:t>
          </a:r>
          <a:r>
            <a:rPr lang="en-US" sz="800" b="1" baseline="0">
              <a:solidFill>
                <a:srgbClr val="E3E7ED"/>
              </a:solidFill>
              <a:latin typeface="Arial" panose="020B0604020202020204" pitchFamily="34" charset="0"/>
              <a:cs typeface="Arial" panose="020B0604020202020204" pitchFamily="34" charset="0"/>
            </a:rPr>
            <a:t> Vụ </a:t>
          </a:r>
          <a:r>
            <a:rPr lang="en-US" sz="800" b="1">
              <a:solidFill>
                <a:srgbClr val="E3E7ED"/>
              </a:solidFill>
              <a:latin typeface="Arial" panose="020B0604020202020204" pitchFamily="34" charset="0"/>
              <a:cs typeface="Arial" panose="020B0604020202020204" pitchFamily="34" charset="0"/>
            </a:rPr>
            <a:t>Khác</a:t>
          </a:r>
          <a:endParaRPr lang="vi-VN" sz="800" b="1">
            <a:solidFill>
              <a:srgbClr val="E3E7ED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 editAs="absolute">
    <xdr:from>
      <xdr:col>6</xdr:col>
      <xdr:colOff>295275</xdr:colOff>
      <xdr:row>0</xdr:row>
      <xdr:rowOff>361950</xdr:rowOff>
    </xdr:from>
    <xdr:to>
      <xdr:col>8</xdr:col>
      <xdr:colOff>184650</xdr:colOff>
      <xdr:row>0</xdr:row>
      <xdr:rowOff>613950</xdr:rowOff>
    </xdr:to>
    <xdr:sp macro="" textlink="">
      <xdr:nvSpPr>
        <xdr:cNvPr id="43" name="Rounded Rectangle 42">
          <a:hlinkClick xmlns:r="http://schemas.openxmlformats.org/officeDocument/2006/relationships" r:id="rId6" tooltip="Báo Cáo Tồng Hợp"/>
          <a:extLst>
            <a:ext uri="{FF2B5EF4-FFF2-40B4-BE49-F238E27FC236}">
              <a16:creationId xmlns="" xmlns:a16="http://schemas.microsoft.com/office/drawing/2014/main" id="{00000000-0008-0000-0400-00002B000000}"/>
            </a:ext>
          </a:extLst>
        </xdr:cNvPr>
        <xdr:cNvSpPr/>
      </xdr:nvSpPr>
      <xdr:spPr>
        <a:xfrm>
          <a:off x="3581400" y="361950"/>
          <a:ext cx="1080000" cy="252000"/>
        </a:xfrm>
        <a:prstGeom prst="roundRect">
          <a:avLst/>
        </a:prstGeom>
        <a:gradFill flip="none" rotWithShape="1">
          <a:gsLst>
            <a:gs pos="0">
              <a:srgbClr val="647C9C">
                <a:shade val="30000"/>
                <a:satMod val="115000"/>
              </a:srgbClr>
            </a:gs>
            <a:gs pos="50000">
              <a:srgbClr val="647C9C">
                <a:shade val="67500"/>
                <a:satMod val="115000"/>
              </a:srgbClr>
            </a:gs>
            <a:gs pos="100000">
              <a:srgbClr val="647C9C">
                <a:shade val="100000"/>
                <a:satMod val="115000"/>
              </a:srgbClr>
            </a:gs>
          </a:gsLst>
          <a:lin ang="16200000" scaled="1"/>
          <a:tileRect/>
        </a:gradFill>
        <a:ln>
          <a:noFill/>
        </a:ln>
        <a:effectLst>
          <a:outerShdw blurRad="57785" dist="33020" dir="318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brightRoom" dir="t">
            <a:rot lat="0" lon="0" rev="600000"/>
          </a:lightRig>
        </a:scene3d>
        <a:sp3d prstMaterial="metal">
          <a:bevelT w="38100" h="57150" prst="angle"/>
        </a:sp3d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 anchorCtr="0"/>
        <a:lstStyle/>
        <a:p>
          <a:pPr algn="ctr"/>
          <a:r>
            <a:rPr lang="en-US" sz="800" b="1">
              <a:solidFill>
                <a:srgbClr val="E3E7ED"/>
              </a:solidFill>
              <a:latin typeface="Arial" panose="020B0604020202020204" pitchFamily="34" charset="0"/>
              <a:cs typeface="Arial" panose="020B0604020202020204" pitchFamily="34" charset="0"/>
            </a:rPr>
            <a:t>BC Tổng</a:t>
          </a:r>
          <a:r>
            <a:rPr lang="en-US" sz="800" b="1" baseline="0">
              <a:solidFill>
                <a:srgbClr val="E3E7ED"/>
              </a:solidFill>
              <a:latin typeface="Arial" panose="020B0604020202020204" pitchFamily="34" charset="0"/>
              <a:cs typeface="Arial" panose="020B0604020202020204" pitchFamily="34" charset="0"/>
            </a:rPr>
            <a:t> Hợp</a:t>
          </a:r>
          <a:endParaRPr lang="vi-VN" sz="800" b="1">
            <a:solidFill>
              <a:srgbClr val="E3E7ED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 editAs="absolute">
    <xdr:from>
      <xdr:col>1</xdr:col>
      <xdr:colOff>9525</xdr:colOff>
      <xdr:row>0</xdr:row>
      <xdr:rowOff>357438</xdr:rowOff>
    </xdr:from>
    <xdr:to>
      <xdr:col>3</xdr:col>
      <xdr:colOff>622800</xdr:colOff>
      <xdr:row>0</xdr:row>
      <xdr:rowOff>609438</xdr:rowOff>
    </xdr:to>
    <xdr:sp macro="" textlink="">
      <xdr:nvSpPr>
        <xdr:cNvPr id="44" name="Rounded Rectangle 43">
          <a:hlinkClick xmlns:r="http://schemas.openxmlformats.org/officeDocument/2006/relationships" r:id="rId7" tooltip="Danh Sách Sản Phẩm"/>
          <a:extLst>
            <a:ext uri="{FF2B5EF4-FFF2-40B4-BE49-F238E27FC236}">
              <a16:creationId xmlns="" xmlns:a16="http://schemas.microsoft.com/office/drawing/2014/main" id="{00000000-0008-0000-0400-00002C000000}"/>
            </a:ext>
          </a:extLst>
        </xdr:cNvPr>
        <xdr:cNvSpPr/>
      </xdr:nvSpPr>
      <xdr:spPr>
        <a:xfrm>
          <a:off x="133350" y="357438"/>
          <a:ext cx="1080000" cy="252000"/>
        </a:xfrm>
        <a:prstGeom prst="roundRect">
          <a:avLst/>
        </a:prstGeom>
        <a:gradFill flip="none" rotWithShape="1">
          <a:gsLst>
            <a:gs pos="0">
              <a:srgbClr val="647C9C">
                <a:shade val="30000"/>
                <a:satMod val="115000"/>
              </a:srgbClr>
            </a:gs>
            <a:gs pos="50000">
              <a:srgbClr val="647C9C">
                <a:shade val="67500"/>
                <a:satMod val="115000"/>
              </a:srgbClr>
            </a:gs>
            <a:gs pos="100000">
              <a:srgbClr val="647C9C">
                <a:shade val="100000"/>
                <a:satMod val="115000"/>
              </a:srgbClr>
            </a:gs>
          </a:gsLst>
          <a:lin ang="16200000" scaled="1"/>
          <a:tileRect/>
        </a:gradFill>
        <a:ln>
          <a:noFill/>
        </a:ln>
        <a:effectLst>
          <a:outerShdw blurRad="57785" dist="33020" dir="318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brightRoom" dir="t">
            <a:rot lat="0" lon="0" rev="600000"/>
          </a:lightRig>
        </a:scene3d>
        <a:sp3d prstMaterial="metal">
          <a:bevelT w="38100" h="57150" prst="angle"/>
        </a:sp3d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 anchorCtr="0"/>
        <a:lstStyle/>
        <a:p>
          <a:pPr algn="ctr"/>
          <a:r>
            <a:rPr lang="en-US" sz="800" b="1">
              <a:solidFill>
                <a:srgbClr val="E3E7ED"/>
              </a:solidFill>
              <a:latin typeface="Arial" panose="020B0604020202020204" pitchFamily="34" charset="0"/>
              <a:cs typeface="Arial" panose="020B0604020202020204" pitchFamily="34" charset="0"/>
            </a:rPr>
            <a:t>Ds.</a:t>
          </a:r>
          <a:r>
            <a:rPr lang="en-US" sz="800" b="1" baseline="0">
              <a:solidFill>
                <a:srgbClr val="E3E7ED"/>
              </a:solidFill>
              <a:latin typeface="Arial" panose="020B0604020202020204" pitchFamily="34" charset="0"/>
              <a:cs typeface="Arial" panose="020B0604020202020204" pitchFamily="34" charset="0"/>
            </a:rPr>
            <a:t> Sản Phẩm</a:t>
          </a:r>
          <a:endParaRPr lang="vi-VN" sz="800" b="1">
            <a:solidFill>
              <a:srgbClr val="E3E7ED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 editAs="absolute">
    <xdr:from>
      <xdr:col>1</xdr:col>
      <xdr:colOff>0</xdr:colOff>
      <xdr:row>0</xdr:row>
      <xdr:rowOff>47625</xdr:rowOff>
    </xdr:from>
    <xdr:to>
      <xdr:col>3</xdr:col>
      <xdr:colOff>613275</xdr:colOff>
      <xdr:row>0</xdr:row>
      <xdr:rowOff>299625</xdr:rowOff>
    </xdr:to>
    <xdr:sp macro="" textlink="">
      <xdr:nvSpPr>
        <xdr:cNvPr id="10" name="Rounded Rectangle 9">
          <a:hlinkClick xmlns:r="http://schemas.openxmlformats.org/officeDocument/2006/relationships" r:id="rId8" tooltip="Thông Tin Chung"/>
          <a:extLst>
            <a:ext uri="{FF2B5EF4-FFF2-40B4-BE49-F238E27FC236}">
              <a16:creationId xmlns="" xmlns:a16="http://schemas.microsoft.com/office/drawing/2014/main" id="{00000000-0008-0000-0400-00000A000000}"/>
            </a:ext>
          </a:extLst>
        </xdr:cNvPr>
        <xdr:cNvSpPr/>
      </xdr:nvSpPr>
      <xdr:spPr>
        <a:xfrm>
          <a:off x="123825" y="47625"/>
          <a:ext cx="1080000" cy="252000"/>
        </a:xfrm>
        <a:prstGeom prst="roundRect">
          <a:avLst/>
        </a:prstGeom>
        <a:solidFill>
          <a:srgbClr val="41556F"/>
        </a:solidFill>
        <a:ln>
          <a:noFill/>
        </a:ln>
        <a:effectLst>
          <a:outerShdw blurRad="57785" dist="33020" dir="318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brightRoom" dir="t">
            <a:rot lat="0" lon="0" rev="600000"/>
          </a:lightRig>
        </a:scene3d>
        <a:sp3d prstMaterial="metal">
          <a:bevelT w="38100" h="57150" prst="angle"/>
        </a:sp3d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 anchorCtr="0"/>
        <a:lstStyle/>
        <a:p>
          <a:pPr algn="ctr"/>
          <a:r>
            <a:rPr lang="en-US" sz="800" b="1">
              <a:solidFill>
                <a:srgbClr val="E3E7ED"/>
              </a:solidFill>
              <a:latin typeface="Arial" panose="020B0604020202020204" pitchFamily="34" charset="0"/>
              <a:cs typeface="Arial" panose="020B0604020202020204" pitchFamily="34" charset="0"/>
            </a:rPr>
            <a:t>Thông</a:t>
          </a:r>
          <a:r>
            <a:rPr lang="en-US" sz="800" b="1" baseline="0">
              <a:solidFill>
                <a:srgbClr val="E3E7ED"/>
              </a:solidFill>
              <a:latin typeface="Arial" panose="020B0604020202020204" pitchFamily="34" charset="0"/>
              <a:cs typeface="Arial" panose="020B0604020202020204" pitchFamily="34" charset="0"/>
            </a:rPr>
            <a:t> Tin Chung</a:t>
          </a:r>
          <a:endParaRPr lang="vi-VN" sz="800" b="1">
            <a:solidFill>
              <a:srgbClr val="E3E7ED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0</xdr:colOff>
      <xdr:row>0</xdr:row>
      <xdr:rowOff>47625</xdr:rowOff>
    </xdr:from>
    <xdr:to>
      <xdr:col>6</xdr:col>
      <xdr:colOff>270375</xdr:colOff>
      <xdr:row>0</xdr:row>
      <xdr:rowOff>299625</xdr:rowOff>
    </xdr:to>
    <xdr:sp macro="" textlink="">
      <xdr:nvSpPr>
        <xdr:cNvPr id="26" name="Rounded Rectangle 25">
          <a:hlinkClick xmlns:r="http://schemas.openxmlformats.org/officeDocument/2006/relationships" r:id="rId1" tooltip="Danh Sách Khách Hàng"/>
          <a:extLst>
            <a:ext uri="{FF2B5EF4-FFF2-40B4-BE49-F238E27FC236}">
              <a16:creationId xmlns="" xmlns:a16="http://schemas.microsoft.com/office/drawing/2014/main" id="{00000000-0008-0000-0500-00001A000000}"/>
            </a:ext>
          </a:extLst>
        </xdr:cNvPr>
        <xdr:cNvSpPr/>
      </xdr:nvSpPr>
      <xdr:spPr>
        <a:xfrm>
          <a:off x="1285875" y="47625"/>
          <a:ext cx="1080000" cy="252000"/>
        </a:xfrm>
        <a:prstGeom prst="roundRect">
          <a:avLst/>
        </a:prstGeom>
        <a:gradFill flip="none" rotWithShape="1">
          <a:gsLst>
            <a:gs pos="0">
              <a:srgbClr val="647C9C">
                <a:shade val="30000"/>
                <a:satMod val="115000"/>
              </a:srgbClr>
            </a:gs>
            <a:gs pos="50000">
              <a:srgbClr val="647C9C">
                <a:shade val="67500"/>
                <a:satMod val="115000"/>
              </a:srgbClr>
            </a:gs>
            <a:gs pos="100000">
              <a:srgbClr val="647C9C">
                <a:shade val="100000"/>
                <a:satMod val="115000"/>
              </a:srgbClr>
            </a:gs>
          </a:gsLst>
          <a:lin ang="16200000" scaled="1"/>
          <a:tileRect/>
        </a:gradFill>
        <a:ln>
          <a:noFill/>
        </a:ln>
        <a:effectLst>
          <a:outerShdw blurRad="57785" dist="33020" dir="318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brightRoom" dir="t">
            <a:rot lat="0" lon="0" rev="600000"/>
          </a:lightRig>
        </a:scene3d>
        <a:sp3d prstMaterial="metal">
          <a:bevelT w="38100" h="57150" prst="angle"/>
        </a:sp3d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 anchorCtr="0"/>
        <a:lstStyle/>
        <a:p>
          <a:pPr algn="ctr"/>
          <a:r>
            <a:rPr lang="en-US" sz="800" b="1">
              <a:solidFill>
                <a:srgbClr val="E3E7ED"/>
              </a:solidFill>
              <a:latin typeface="Arial" panose="020B0604020202020204" pitchFamily="34" charset="0"/>
              <a:cs typeface="Arial" panose="020B0604020202020204" pitchFamily="34" charset="0"/>
            </a:rPr>
            <a:t>Ds. Khách</a:t>
          </a:r>
          <a:r>
            <a:rPr lang="en-US" sz="800" b="1" baseline="0">
              <a:solidFill>
                <a:srgbClr val="E3E7ED"/>
              </a:solidFill>
              <a:latin typeface="Arial" panose="020B0604020202020204" pitchFamily="34" charset="0"/>
              <a:cs typeface="Arial" panose="020B0604020202020204" pitchFamily="34" charset="0"/>
            </a:rPr>
            <a:t> Hàng</a:t>
          </a:r>
          <a:endParaRPr lang="vi-VN" sz="800" b="1">
            <a:solidFill>
              <a:srgbClr val="E3E7ED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 editAs="absolute">
    <xdr:from>
      <xdr:col>4</xdr:col>
      <xdr:colOff>0</xdr:colOff>
      <xdr:row>0</xdr:row>
      <xdr:rowOff>361950</xdr:rowOff>
    </xdr:from>
    <xdr:to>
      <xdr:col>6</xdr:col>
      <xdr:colOff>270375</xdr:colOff>
      <xdr:row>0</xdr:row>
      <xdr:rowOff>613950</xdr:rowOff>
    </xdr:to>
    <xdr:sp macro="" textlink="">
      <xdr:nvSpPr>
        <xdr:cNvPr id="27" name="Rounded Rectangle 26">
          <a:hlinkClick xmlns:r="http://schemas.openxmlformats.org/officeDocument/2006/relationships" r:id="rId2" tooltip="Danh Sách Nhà Cung Cấp"/>
          <a:extLst>
            <a:ext uri="{FF2B5EF4-FFF2-40B4-BE49-F238E27FC236}">
              <a16:creationId xmlns="" xmlns:a16="http://schemas.microsoft.com/office/drawing/2014/main" id="{00000000-0008-0000-0500-00001B000000}"/>
            </a:ext>
          </a:extLst>
        </xdr:cNvPr>
        <xdr:cNvSpPr/>
      </xdr:nvSpPr>
      <xdr:spPr>
        <a:xfrm>
          <a:off x="1285875" y="361950"/>
          <a:ext cx="1080000" cy="252000"/>
        </a:xfrm>
        <a:prstGeom prst="roundRect">
          <a:avLst/>
        </a:prstGeom>
        <a:gradFill flip="none" rotWithShape="1">
          <a:gsLst>
            <a:gs pos="0">
              <a:srgbClr val="647C9C">
                <a:shade val="30000"/>
                <a:satMod val="115000"/>
              </a:srgbClr>
            </a:gs>
            <a:gs pos="50000">
              <a:srgbClr val="647C9C">
                <a:shade val="67500"/>
                <a:satMod val="115000"/>
              </a:srgbClr>
            </a:gs>
            <a:gs pos="100000">
              <a:srgbClr val="647C9C">
                <a:shade val="100000"/>
                <a:satMod val="115000"/>
              </a:srgbClr>
            </a:gs>
          </a:gsLst>
          <a:lin ang="16200000" scaled="1"/>
          <a:tileRect/>
        </a:gradFill>
        <a:ln>
          <a:noFill/>
        </a:ln>
        <a:effectLst>
          <a:outerShdw blurRad="57785" dist="33020" dir="318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brightRoom" dir="t">
            <a:rot lat="0" lon="0" rev="600000"/>
          </a:lightRig>
        </a:scene3d>
        <a:sp3d prstMaterial="metal">
          <a:bevelT w="38100" h="57150" prst="angle"/>
        </a:sp3d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 anchorCtr="0"/>
        <a:lstStyle/>
        <a:p>
          <a:pPr algn="ctr"/>
          <a:r>
            <a:rPr lang="en-US" sz="800" b="1">
              <a:solidFill>
                <a:srgbClr val="E3E7ED"/>
              </a:solidFill>
              <a:latin typeface="Arial" panose="020B0604020202020204" pitchFamily="34" charset="0"/>
              <a:cs typeface="Arial" panose="020B0604020202020204" pitchFamily="34" charset="0"/>
            </a:rPr>
            <a:t>Ds. Nhà</a:t>
          </a:r>
          <a:r>
            <a:rPr lang="en-US" sz="800" b="1" baseline="0">
              <a:solidFill>
                <a:srgbClr val="E3E7ED"/>
              </a:solidFill>
              <a:latin typeface="Arial" panose="020B0604020202020204" pitchFamily="34" charset="0"/>
              <a:cs typeface="Arial" panose="020B0604020202020204" pitchFamily="34" charset="0"/>
            </a:rPr>
            <a:t> Cung Cấp</a:t>
          </a:r>
          <a:endParaRPr lang="vi-VN" sz="800" b="1">
            <a:solidFill>
              <a:srgbClr val="E3E7ED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 editAs="absolute">
    <xdr:from>
      <xdr:col>6</xdr:col>
      <xdr:colOff>342900</xdr:colOff>
      <xdr:row>0</xdr:row>
      <xdr:rowOff>47625</xdr:rowOff>
    </xdr:from>
    <xdr:to>
      <xdr:col>7</xdr:col>
      <xdr:colOff>232275</xdr:colOff>
      <xdr:row>0</xdr:row>
      <xdr:rowOff>299625</xdr:rowOff>
    </xdr:to>
    <xdr:sp macro="" textlink="">
      <xdr:nvSpPr>
        <xdr:cNvPr id="28" name="Rounded Rectangle 27">
          <a:hlinkClick xmlns:r="http://schemas.openxmlformats.org/officeDocument/2006/relationships" r:id="rId3" tooltip="Mua Hàng Và Trả Tiền"/>
          <a:extLst>
            <a:ext uri="{FF2B5EF4-FFF2-40B4-BE49-F238E27FC236}">
              <a16:creationId xmlns="" xmlns:a16="http://schemas.microsoft.com/office/drawing/2014/main" id="{00000000-0008-0000-0500-00001C000000}"/>
            </a:ext>
          </a:extLst>
        </xdr:cNvPr>
        <xdr:cNvSpPr/>
      </xdr:nvSpPr>
      <xdr:spPr>
        <a:xfrm>
          <a:off x="2438400" y="47625"/>
          <a:ext cx="1080000" cy="252000"/>
        </a:xfrm>
        <a:prstGeom prst="roundRect">
          <a:avLst/>
        </a:prstGeom>
        <a:gradFill flip="none" rotWithShape="1">
          <a:gsLst>
            <a:gs pos="0">
              <a:srgbClr val="647C9C">
                <a:shade val="30000"/>
                <a:satMod val="115000"/>
              </a:srgbClr>
            </a:gs>
            <a:gs pos="50000">
              <a:srgbClr val="647C9C">
                <a:shade val="67500"/>
                <a:satMod val="115000"/>
              </a:srgbClr>
            </a:gs>
            <a:gs pos="100000">
              <a:srgbClr val="647C9C">
                <a:shade val="100000"/>
                <a:satMod val="115000"/>
              </a:srgbClr>
            </a:gs>
          </a:gsLst>
          <a:lin ang="16200000" scaled="1"/>
          <a:tileRect/>
        </a:gradFill>
        <a:ln>
          <a:noFill/>
        </a:ln>
        <a:effectLst>
          <a:outerShdw blurRad="57785" dist="33020" dir="318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brightRoom" dir="t">
            <a:rot lat="0" lon="0" rev="600000"/>
          </a:lightRig>
        </a:scene3d>
        <a:sp3d prstMaterial="metal">
          <a:bevelT w="38100" h="57150" prst="angle"/>
        </a:sp3d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 anchorCtr="0"/>
        <a:lstStyle/>
        <a:p>
          <a:pPr algn="ctr"/>
          <a:r>
            <a:rPr lang="en-US" sz="800" b="1">
              <a:solidFill>
                <a:srgbClr val="E3E7ED"/>
              </a:solidFill>
              <a:latin typeface="Arial" panose="020B0604020202020204" pitchFamily="34" charset="0"/>
              <a:cs typeface="Arial" panose="020B0604020202020204" pitchFamily="34" charset="0"/>
            </a:rPr>
            <a:t>Mua Hàng</a:t>
          </a:r>
          <a:r>
            <a:rPr lang="en-US" sz="800" b="1" baseline="0">
              <a:solidFill>
                <a:srgbClr val="E3E7ED"/>
              </a:solidFill>
              <a:latin typeface="Arial" panose="020B0604020202020204" pitchFamily="34" charset="0"/>
              <a:cs typeface="Arial" panose="020B0604020202020204" pitchFamily="34" charset="0"/>
            </a:rPr>
            <a:t> &amp; Trả</a:t>
          </a:r>
          <a:endParaRPr lang="vi-VN" sz="800" b="1">
            <a:solidFill>
              <a:srgbClr val="E3E7ED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 editAs="absolute">
    <xdr:from>
      <xdr:col>6</xdr:col>
      <xdr:colOff>342900</xdr:colOff>
      <xdr:row>0</xdr:row>
      <xdr:rowOff>361950</xdr:rowOff>
    </xdr:from>
    <xdr:to>
      <xdr:col>7</xdr:col>
      <xdr:colOff>232275</xdr:colOff>
      <xdr:row>0</xdr:row>
      <xdr:rowOff>613950</xdr:rowOff>
    </xdr:to>
    <xdr:sp macro="" textlink="">
      <xdr:nvSpPr>
        <xdr:cNvPr id="29" name="Rounded Rectangle 28">
          <a:hlinkClick xmlns:r="http://schemas.openxmlformats.org/officeDocument/2006/relationships" r:id="rId4" tooltip="Bán Hàng Và Thu Tiền"/>
          <a:extLst>
            <a:ext uri="{FF2B5EF4-FFF2-40B4-BE49-F238E27FC236}">
              <a16:creationId xmlns="" xmlns:a16="http://schemas.microsoft.com/office/drawing/2014/main" id="{00000000-0008-0000-0500-00001D000000}"/>
            </a:ext>
          </a:extLst>
        </xdr:cNvPr>
        <xdr:cNvSpPr/>
      </xdr:nvSpPr>
      <xdr:spPr>
        <a:xfrm>
          <a:off x="2438400" y="361950"/>
          <a:ext cx="1080000" cy="252000"/>
        </a:xfrm>
        <a:prstGeom prst="roundRect">
          <a:avLst/>
        </a:prstGeom>
        <a:solidFill>
          <a:schemeClr val="accent1"/>
        </a:solidFill>
        <a:ln>
          <a:noFill/>
        </a:ln>
        <a:effectLst>
          <a:outerShdw blurRad="57785" dist="33020" dir="318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brightRoom" dir="t">
            <a:rot lat="0" lon="0" rev="600000"/>
          </a:lightRig>
        </a:scene3d>
        <a:sp3d prstMaterial="metal">
          <a:bevelT w="38100" h="57150" prst="angle"/>
        </a:sp3d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 anchorCtr="0"/>
        <a:lstStyle/>
        <a:p>
          <a:pPr algn="ctr"/>
          <a:r>
            <a:rPr lang="en-US" sz="800" b="1">
              <a:solidFill>
                <a:srgbClr val="E3E7ED"/>
              </a:solidFill>
              <a:latin typeface="Arial" panose="020B0604020202020204" pitchFamily="34" charset="0"/>
              <a:cs typeface="Arial" panose="020B0604020202020204" pitchFamily="34" charset="0"/>
            </a:rPr>
            <a:t>Bán</a:t>
          </a:r>
          <a:r>
            <a:rPr lang="en-US" sz="800" b="1" baseline="0">
              <a:solidFill>
                <a:srgbClr val="E3E7ED"/>
              </a:solidFill>
              <a:latin typeface="Arial" panose="020B0604020202020204" pitchFamily="34" charset="0"/>
              <a:cs typeface="Arial" panose="020B0604020202020204" pitchFamily="34" charset="0"/>
            </a:rPr>
            <a:t> Hàng &amp; Thu</a:t>
          </a:r>
          <a:endParaRPr lang="vi-VN" sz="800" b="1">
            <a:solidFill>
              <a:srgbClr val="E3E7ED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 editAs="absolute">
    <xdr:from>
      <xdr:col>7</xdr:col>
      <xdr:colOff>304800</xdr:colOff>
      <xdr:row>0</xdr:row>
      <xdr:rowOff>47625</xdr:rowOff>
    </xdr:from>
    <xdr:to>
      <xdr:col>9</xdr:col>
      <xdr:colOff>194175</xdr:colOff>
      <xdr:row>0</xdr:row>
      <xdr:rowOff>299625</xdr:rowOff>
    </xdr:to>
    <xdr:sp macro="" textlink="">
      <xdr:nvSpPr>
        <xdr:cNvPr id="30" name="Rounded Rectangle 29">
          <a:hlinkClick xmlns:r="http://schemas.openxmlformats.org/officeDocument/2006/relationships" r:id="rId5" tooltip="Nghiệp Vụ Khác"/>
          <a:extLst>
            <a:ext uri="{FF2B5EF4-FFF2-40B4-BE49-F238E27FC236}">
              <a16:creationId xmlns="" xmlns:a16="http://schemas.microsoft.com/office/drawing/2014/main" id="{00000000-0008-0000-0500-00001E000000}"/>
            </a:ext>
          </a:extLst>
        </xdr:cNvPr>
        <xdr:cNvSpPr/>
      </xdr:nvSpPr>
      <xdr:spPr>
        <a:xfrm>
          <a:off x="3590925" y="47625"/>
          <a:ext cx="1080000" cy="252000"/>
        </a:xfrm>
        <a:prstGeom prst="roundRect">
          <a:avLst/>
        </a:prstGeom>
        <a:gradFill flip="none" rotWithShape="1">
          <a:gsLst>
            <a:gs pos="0">
              <a:srgbClr val="647C9C">
                <a:shade val="30000"/>
                <a:satMod val="115000"/>
              </a:srgbClr>
            </a:gs>
            <a:gs pos="50000">
              <a:srgbClr val="647C9C">
                <a:shade val="67500"/>
                <a:satMod val="115000"/>
              </a:srgbClr>
            </a:gs>
            <a:gs pos="100000">
              <a:srgbClr val="647C9C">
                <a:shade val="100000"/>
                <a:satMod val="115000"/>
              </a:srgbClr>
            </a:gs>
          </a:gsLst>
          <a:lin ang="16200000" scaled="1"/>
          <a:tileRect/>
        </a:gradFill>
        <a:ln>
          <a:noFill/>
        </a:ln>
        <a:effectLst>
          <a:outerShdw blurRad="57785" dist="33020" dir="318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brightRoom" dir="t">
            <a:rot lat="0" lon="0" rev="600000"/>
          </a:lightRig>
        </a:scene3d>
        <a:sp3d prstMaterial="metal">
          <a:bevelT w="38100" h="57150" prst="angle"/>
        </a:sp3d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 anchorCtr="0"/>
        <a:lstStyle/>
        <a:p>
          <a:pPr algn="ctr"/>
          <a:r>
            <a:rPr lang="en-US" sz="800" b="1">
              <a:solidFill>
                <a:srgbClr val="E3E7ED"/>
              </a:solidFill>
              <a:latin typeface="Arial" panose="020B0604020202020204" pitchFamily="34" charset="0"/>
              <a:cs typeface="Arial" panose="020B0604020202020204" pitchFamily="34" charset="0"/>
            </a:rPr>
            <a:t>Nghiệp</a:t>
          </a:r>
          <a:r>
            <a:rPr lang="en-US" sz="800" b="1" baseline="0">
              <a:solidFill>
                <a:srgbClr val="E3E7ED"/>
              </a:solidFill>
              <a:latin typeface="Arial" panose="020B0604020202020204" pitchFamily="34" charset="0"/>
              <a:cs typeface="Arial" panose="020B0604020202020204" pitchFamily="34" charset="0"/>
            </a:rPr>
            <a:t> Vụ </a:t>
          </a:r>
          <a:r>
            <a:rPr lang="en-US" sz="800" b="1">
              <a:solidFill>
                <a:srgbClr val="E3E7ED"/>
              </a:solidFill>
              <a:latin typeface="Arial" panose="020B0604020202020204" pitchFamily="34" charset="0"/>
              <a:cs typeface="Arial" panose="020B0604020202020204" pitchFamily="34" charset="0"/>
            </a:rPr>
            <a:t>Khác</a:t>
          </a:r>
          <a:endParaRPr lang="vi-VN" sz="800" b="1">
            <a:solidFill>
              <a:srgbClr val="E3E7ED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 editAs="absolute">
    <xdr:from>
      <xdr:col>7</xdr:col>
      <xdr:colOff>295275</xdr:colOff>
      <xdr:row>0</xdr:row>
      <xdr:rowOff>361950</xdr:rowOff>
    </xdr:from>
    <xdr:to>
      <xdr:col>9</xdr:col>
      <xdr:colOff>184650</xdr:colOff>
      <xdr:row>0</xdr:row>
      <xdr:rowOff>613950</xdr:rowOff>
    </xdr:to>
    <xdr:sp macro="" textlink="">
      <xdr:nvSpPr>
        <xdr:cNvPr id="31" name="Rounded Rectangle 30">
          <a:hlinkClick xmlns:r="http://schemas.openxmlformats.org/officeDocument/2006/relationships" r:id="rId6" tooltip="Báo Cáo Tồng Hợp"/>
          <a:extLst>
            <a:ext uri="{FF2B5EF4-FFF2-40B4-BE49-F238E27FC236}">
              <a16:creationId xmlns="" xmlns:a16="http://schemas.microsoft.com/office/drawing/2014/main" id="{00000000-0008-0000-0500-00001F000000}"/>
            </a:ext>
          </a:extLst>
        </xdr:cNvPr>
        <xdr:cNvSpPr/>
      </xdr:nvSpPr>
      <xdr:spPr>
        <a:xfrm>
          <a:off x="3581400" y="361950"/>
          <a:ext cx="1080000" cy="252000"/>
        </a:xfrm>
        <a:prstGeom prst="roundRect">
          <a:avLst/>
        </a:prstGeom>
        <a:gradFill flip="none" rotWithShape="1">
          <a:gsLst>
            <a:gs pos="0">
              <a:srgbClr val="647C9C">
                <a:shade val="30000"/>
                <a:satMod val="115000"/>
              </a:srgbClr>
            </a:gs>
            <a:gs pos="50000">
              <a:srgbClr val="647C9C">
                <a:shade val="67500"/>
                <a:satMod val="115000"/>
              </a:srgbClr>
            </a:gs>
            <a:gs pos="100000">
              <a:srgbClr val="647C9C">
                <a:shade val="100000"/>
                <a:satMod val="115000"/>
              </a:srgbClr>
            </a:gs>
          </a:gsLst>
          <a:lin ang="16200000" scaled="1"/>
          <a:tileRect/>
        </a:gradFill>
        <a:ln>
          <a:noFill/>
        </a:ln>
        <a:effectLst>
          <a:outerShdw blurRad="57785" dist="33020" dir="318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brightRoom" dir="t">
            <a:rot lat="0" lon="0" rev="600000"/>
          </a:lightRig>
        </a:scene3d>
        <a:sp3d prstMaterial="metal">
          <a:bevelT w="38100" h="57150" prst="angle"/>
        </a:sp3d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 anchorCtr="0"/>
        <a:lstStyle/>
        <a:p>
          <a:pPr algn="ctr"/>
          <a:r>
            <a:rPr lang="en-US" sz="800" b="1">
              <a:solidFill>
                <a:srgbClr val="E3E7ED"/>
              </a:solidFill>
              <a:latin typeface="Arial" panose="020B0604020202020204" pitchFamily="34" charset="0"/>
              <a:cs typeface="Arial" panose="020B0604020202020204" pitchFamily="34" charset="0"/>
            </a:rPr>
            <a:t>BC Tổng</a:t>
          </a:r>
          <a:r>
            <a:rPr lang="en-US" sz="800" b="1" baseline="0">
              <a:solidFill>
                <a:srgbClr val="E3E7ED"/>
              </a:solidFill>
              <a:latin typeface="Arial" panose="020B0604020202020204" pitchFamily="34" charset="0"/>
              <a:cs typeface="Arial" panose="020B0604020202020204" pitchFamily="34" charset="0"/>
            </a:rPr>
            <a:t> Hợp</a:t>
          </a:r>
          <a:endParaRPr lang="vi-VN" sz="800" b="1">
            <a:solidFill>
              <a:srgbClr val="E3E7ED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 editAs="absolute">
    <xdr:from>
      <xdr:col>1</xdr:col>
      <xdr:colOff>9525</xdr:colOff>
      <xdr:row>0</xdr:row>
      <xdr:rowOff>357438</xdr:rowOff>
    </xdr:from>
    <xdr:to>
      <xdr:col>3</xdr:col>
      <xdr:colOff>622800</xdr:colOff>
      <xdr:row>0</xdr:row>
      <xdr:rowOff>609438</xdr:rowOff>
    </xdr:to>
    <xdr:sp macro="" textlink="">
      <xdr:nvSpPr>
        <xdr:cNvPr id="32" name="Rounded Rectangle 31">
          <a:hlinkClick xmlns:r="http://schemas.openxmlformats.org/officeDocument/2006/relationships" r:id="rId7" tooltip="Danh Sách Sản Phẩm"/>
          <a:extLst>
            <a:ext uri="{FF2B5EF4-FFF2-40B4-BE49-F238E27FC236}">
              <a16:creationId xmlns="" xmlns:a16="http://schemas.microsoft.com/office/drawing/2014/main" id="{00000000-0008-0000-0500-000020000000}"/>
            </a:ext>
          </a:extLst>
        </xdr:cNvPr>
        <xdr:cNvSpPr/>
      </xdr:nvSpPr>
      <xdr:spPr>
        <a:xfrm>
          <a:off x="133350" y="357438"/>
          <a:ext cx="1080000" cy="252000"/>
        </a:xfrm>
        <a:prstGeom prst="roundRect">
          <a:avLst/>
        </a:prstGeom>
        <a:gradFill flip="none" rotWithShape="1">
          <a:gsLst>
            <a:gs pos="0">
              <a:srgbClr val="647C9C">
                <a:shade val="30000"/>
                <a:satMod val="115000"/>
              </a:srgbClr>
            </a:gs>
            <a:gs pos="50000">
              <a:srgbClr val="647C9C">
                <a:shade val="67500"/>
                <a:satMod val="115000"/>
              </a:srgbClr>
            </a:gs>
            <a:gs pos="100000">
              <a:srgbClr val="647C9C">
                <a:shade val="100000"/>
                <a:satMod val="115000"/>
              </a:srgbClr>
            </a:gs>
          </a:gsLst>
          <a:lin ang="16200000" scaled="1"/>
          <a:tileRect/>
        </a:gradFill>
        <a:ln>
          <a:noFill/>
        </a:ln>
        <a:effectLst>
          <a:outerShdw blurRad="57785" dist="33020" dir="318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brightRoom" dir="t">
            <a:rot lat="0" lon="0" rev="600000"/>
          </a:lightRig>
        </a:scene3d>
        <a:sp3d prstMaterial="metal">
          <a:bevelT w="38100" h="57150" prst="angle"/>
        </a:sp3d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 anchorCtr="0"/>
        <a:lstStyle/>
        <a:p>
          <a:pPr algn="ctr"/>
          <a:r>
            <a:rPr lang="en-US" sz="800" b="1">
              <a:solidFill>
                <a:srgbClr val="E3E7ED"/>
              </a:solidFill>
              <a:latin typeface="Arial" panose="020B0604020202020204" pitchFamily="34" charset="0"/>
              <a:cs typeface="Arial" panose="020B0604020202020204" pitchFamily="34" charset="0"/>
            </a:rPr>
            <a:t>Ds.</a:t>
          </a:r>
          <a:r>
            <a:rPr lang="en-US" sz="800" b="1" baseline="0">
              <a:solidFill>
                <a:srgbClr val="E3E7ED"/>
              </a:solidFill>
              <a:latin typeface="Arial" panose="020B0604020202020204" pitchFamily="34" charset="0"/>
              <a:cs typeface="Arial" panose="020B0604020202020204" pitchFamily="34" charset="0"/>
            </a:rPr>
            <a:t> Sản Phẩm</a:t>
          </a:r>
          <a:endParaRPr lang="vi-VN" sz="800" b="1">
            <a:solidFill>
              <a:srgbClr val="E3E7ED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 editAs="absolute">
    <xdr:from>
      <xdr:col>1</xdr:col>
      <xdr:colOff>0</xdr:colOff>
      <xdr:row>0</xdr:row>
      <xdr:rowOff>47625</xdr:rowOff>
    </xdr:from>
    <xdr:to>
      <xdr:col>3</xdr:col>
      <xdr:colOff>613275</xdr:colOff>
      <xdr:row>0</xdr:row>
      <xdr:rowOff>299625</xdr:rowOff>
    </xdr:to>
    <xdr:sp macro="" textlink="">
      <xdr:nvSpPr>
        <xdr:cNvPr id="10" name="Rounded Rectangle 9">
          <a:hlinkClick xmlns:r="http://schemas.openxmlformats.org/officeDocument/2006/relationships" r:id="rId8" tooltip="Thông Tin Chung"/>
          <a:extLst>
            <a:ext uri="{FF2B5EF4-FFF2-40B4-BE49-F238E27FC236}">
              <a16:creationId xmlns="" xmlns:a16="http://schemas.microsoft.com/office/drawing/2014/main" id="{00000000-0008-0000-0500-00000A000000}"/>
            </a:ext>
          </a:extLst>
        </xdr:cNvPr>
        <xdr:cNvSpPr/>
      </xdr:nvSpPr>
      <xdr:spPr>
        <a:xfrm>
          <a:off x="123825" y="47625"/>
          <a:ext cx="1080000" cy="252000"/>
        </a:xfrm>
        <a:prstGeom prst="roundRect">
          <a:avLst/>
        </a:prstGeom>
        <a:solidFill>
          <a:srgbClr val="41556F"/>
        </a:solidFill>
        <a:ln>
          <a:noFill/>
        </a:ln>
        <a:effectLst>
          <a:outerShdw blurRad="57785" dist="33020" dir="318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brightRoom" dir="t">
            <a:rot lat="0" lon="0" rev="600000"/>
          </a:lightRig>
        </a:scene3d>
        <a:sp3d prstMaterial="metal">
          <a:bevelT w="38100" h="57150" prst="angle"/>
        </a:sp3d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 anchorCtr="0"/>
        <a:lstStyle/>
        <a:p>
          <a:pPr algn="ctr"/>
          <a:r>
            <a:rPr lang="en-US" sz="800" b="1">
              <a:solidFill>
                <a:srgbClr val="E3E7ED"/>
              </a:solidFill>
              <a:latin typeface="Arial" panose="020B0604020202020204" pitchFamily="34" charset="0"/>
              <a:cs typeface="Arial" panose="020B0604020202020204" pitchFamily="34" charset="0"/>
            </a:rPr>
            <a:t>Thông</a:t>
          </a:r>
          <a:r>
            <a:rPr lang="en-US" sz="800" b="1" baseline="0">
              <a:solidFill>
                <a:srgbClr val="E3E7ED"/>
              </a:solidFill>
              <a:latin typeface="Arial" panose="020B0604020202020204" pitchFamily="34" charset="0"/>
              <a:cs typeface="Arial" panose="020B0604020202020204" pitchFamily="34" charset="0"/>
            </a:rPr>
            <a:t> Tin Chung</a:t>
          </a:r>
          <a:endParaRPr lang="vi-VN" sz="800" b="1">
            <a:solidFill>
              <a:srgbClr val="E3E7ED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absolute">
    <xdr:from>
      <xdr:col>3</xdr:col>
      <xdr:colOff>428625</xdr:colOff>
      <xdr:row>0</xdr:row>
      <xdr:rowOff>47625</xdr:rowOff>
    </xdr:from>
    <xdr:to>
      <xdr:col>4</xdr:col>
      <xdr:colOff>699000</xdr:colOff>
      <xdr:row>0</xdr:row>
      <xdr:rowOff>299625</xdr:rowOff>
    </xdr:to>
    <xdr:sp macro="" textlink="">
      <xdr:nvSpPr>
        <xdr:cNvPr id="14" name="Rounded Rectangle 13">
          <a:hlinkClick xmlns:r="http://schemas.openxmlformats.org/officeDocument/2006/relationships" r:id="rId1" tooltip="Danh Sách Khách Hàng"/>
          <a:extLst>
            <a:ext uri="{FF2B5EF4-FFF2-40B4-BE49-F238E27FC236}">
              <a16:creationId xmlns="" xmlns:a16="http://schemas.microsoft.com/office/drawing/2014/main" id="{00000000-0008-0000-0600-00000E000000}"/>
            </a:ext>
          </a:extLst>
        </xdr:cNvPr>
        <xdr:cNvSpPr/>
      </xdr:nvSpPr>
      <xdr:spPr>
        <a:xfrm>
          <a:off x="1285875" y="47625"/>
          <a:ext cx="1080000" cy="252000"/>
        </a:xfrm>
        <a:prstGeom prst="roundRect">
          <a:avLst/>
        </a:prstGeom>
        <a:gradFill flip="none" rotWithShape="1">
          <a:gsLst>
            <a:gs pos="0">
              <a:srgbClr val="647C9C">
                <a:shade val="30000"/>
                <a:satMod val="115000"/>
              </a:srgbClr>
            </a:gs>
            <a:gs pos="50000">
              <a:srgbClr val="647C9C">
                <a:shade val="67500"/>
                <a:satMod val="115000"/>
              </a:srgbClr>
            </a:gs>
            <a:gs pos="100000">
              <a:srgbClr val="647C9C">
                <a:shade val="100000"/>
                <a:satMod val="115000"/>
              </a:srgbClr>
            </a:gs>
          </a:gsLst>
          <a:lin ang="16200000" scaled="1"/>
          <a:tileRect/>
        </a:gradFill>
        <a:ln>
          <a:noFill/>
        </a:ln>
        <a:effectLst>
          <a:outerShdw blurRad="57785" dist="33020" dir="318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brightRoom" dir="t">
            <a:rot lat="0" lon="0" rev="600000"/>
          </a:lightRig>
        </a:scene3d>
        <a:sp3d prstMaterial="metal">
          <a:bevelT w="38100" h="57150" prst="angle"/>
        </a:sp3d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 anchorCtr="0"/>
        <a:lstStyle/>
        <a:p>
          <a:pPr algn="ctr"/>
          <a:r>
            <a:rPr lang="en-US" sz="800" b="1">
              <a:solidFill>
                <a:srgbClr val="E3E7ED"/>
              </a:solidFill>
              <a:latin typeface="Arial" panose="020B0604020202020204" pitchFamily="34" charset="0"/>
              <a:cs typeface="Arial" panose="020B0604020202020204" pitchFamily="34" charset="0"/>
            </a:rPr>
            <a:t>Ds. Khách</a:t>
          </a:r>
          <a:r>
            <a:rPr lang="en-US" sz="800" b="1" baseline="0">
              <a:solidFill>
                <a:srgbClr val="E3E7ED"/>
              </a:solidFill>
              <a:latin typeface="Arial" panose="020B0604020202020204" pitchFamily="34" charset="0"/>
              <a:cs typeface="Arial" panose="020B0604020202020204" pitchFamily="34" charset="0"/>
            </a:rPr>
            <a:t> Hàng</a:t>
          </a:r>
          <a:endParaRPr lang="vi-VN" sz="800" b="1">
            <a:solidFill>
              <a:srgbClr val="E3E7ED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 editAs="absolute">
    <xdr:from>
      <xdr:col>3</xdr:col>
      <xdr:colOff>428625</xdr:colOff>
      <xdr:row>0</xdr:row>
      <xdr:rowOff>361950</xdr:rowOff>
    </xdr:from>
    <xdr:to>
      <xdr:col>4</xdr:col>
      <xdr:colOff>699000</xdr:colOff>
      <xdr:row>0</xdr:row>
      <xdr:rowOff>613950</xdr:rowOff>
    </xdr:to>
    <xdr:sp macro="" textlink="">
      <xdr:nvSpPr>
        <xdr:cNvPr id="15" name="Rounded Rectangle 14">
          <a:hlinkClick xmlns:r="http://schemas.openxmlformats.org/officeDocument/2006/relationships" r:id="rId2" tooltip="Danh Sách Nhà Cung Cấp"/>
          <a:extLst>
            <a:ext uri="{FF2B5EF4-FFF2-40B4-BE49-F238E27FC236}">
              <a16:creationId xmlns="" xmlns:a16="http://schemas.microsoft.com/office/drawing/2014/main" id="{00000000-0008-0000-0600-00000F000000}"/>
            </a:ext>
          </a:extLst>
        </xdr:cNvPr>
        <xdr:cNvSpPr/>
      </xdr:nvSpPr>
      <xdr:spPr>
        <a:xfrm>
          <a:off x="1285875" y="361950"/>
          <a:ext cx="1080000" cy="252000"/>
        </a:xfrm>
        <a:prstGeom prst="roundRect">
          <a:avLst/>
        </a:prstGeom>
        <a:gradFill flip="none" rotWithShape="1">
          <a:gsLst>
            <a:gs pos="0">
              <a:srgbClr val="647C9C">
                <a:shade val="30000"/>
                <a:satMod val="115000"/>
              </a:srgbClr>
            </a:gs>
            <a:gs pos="50000">
              <a:srgbClr val="647C9C">
                <a:shade val="67500"/>
                <a:satMod val="115000"/>
              </a:srgbClr>
            </a:gs>
            <a:gs pos="100000">
              <a:srgbClr val="647C9C">
                <a:shade val="100000"/>
                <a:satMod val="115000"/>
              </a:srgbClr>
            </a:gs>
          </a:gsLst>
          <a:lin ang="16200000" scaled="1"/>
          <a:tileRect/>
        </a:gradFill>
        <a:ln>
          <a:noFill/>
        </a:ln>
        <a:effectLst>
          <a:outerShdw blurRad="57785" dist="33020" dir="318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brightRoom" dir="t">
            <a:rot lat="0" lon="0" rev="600000"/>
          </a:lightRig>
        </a:scene3d>
        <a:sp3d prstMaterial="metal">
          <a:bevelT w="38100" h="57150" prst="angle"/>
        </a:sp3d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 anchorCtr="0"/>
        <a:lstStyle/>
        <a:p>
          <a:pPr algn="ctr"/>
          <a:r>
            <a:rPr lang="en-US" sz="800" b="1">
              <a:solidFill>
                <a:srgbClr val="E3E7ED"/>
              </a:solidFill>
              <a:latin typeface="Arial" panose="020B0604020202020204" pitchFamily="34" charset="0"/>
              <a:cs typeface="Arial" panose="020B0604020202020204" pitchFamily="34" charset="0"/>
            </a:rPr>
            <a:t>Ds. Nhà</a:t>
          </a:r>
          <a:r>
            <a:rPr lang="en-US" sz="800" b="1" baseline="0">
              <a:solidFill>
                <a:srgbClr val="E3E7ED"/>
              </a:solidFill>
              <a:latin typeface="Arial" panose="020B0604020202020204" pitchFamily="34" charset="0"/>
              <a:cs typeface="Arial" panose="020B0604020202020204" pitchFamily="34" charset="0"/>
            </a:rPr>
            <a:t> Cung Cấp</a:t>
          </a:r>
          <a:endParaRPr lang="vi-VN" sz="800" b="1">
            <a:solidFill>
              <a:srgbClr val="E3E7ED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 editAs="absolute">
    <xdr:from>
      <xdr:col>4</xdr:col>
      <xdr:colOff>771525</xdr:colOff>
      <xdr:row>0</xdr:row>
      <xdr:rowOff>47625</xdr:rowOff>
    </xdr:from>
    <xdr:to>
      <xdr:col>4</xdr:col>
      <xdr:colOff>1851525</xdr:colOff>
      <xdr:row>0</xdr:row>
      <xdr:rowOff>299625</xdr:rowOff>
    </xdr:to>
    <xdr:sp macro="" textlink="">
      <xdr:nvSpPr>
        <xdr:cNvPr id="16" name="Rounded Rectangle 15">
          <a:hlinkClick xmlns:r="http://schemas.openxmlformats.org/officeDocument/2006/relationships" r:id="rId3" tooltip="Mua Hàng Và Trả Tiền"/>
          <a:extLst>
            <a:ext uri="{FF2B5EF4-FFF2-40B4-BE49-F238E27FC236}">
              <a16:creationId xmlns="" xmlns:a16="http://schemas.microsoft.com/office/drawing/2014/main" id="{00000000-0008-0000-0600-000010000000}"/>
            </a:ext>
          </a:extLst>
        </xdr:cNvPr>
        <xdr:cNvSpPr/>
      </xdr:nvSpPr>
      <xdr:spPr>
        <a:xfrm>
          <a:off x="2438400" y="47625"/>
          <a:ext cx="1080000" cy="252000"/>
        </a:xfrm>
        <a:prstGeom prst="roundRect">
          <a:avLst/>
        </a:prstGeom>
        <a:gradFill flip="none" rotWithShape="1">
          <a:gsLst>
            <a:gs pos="0">
              <a:srgbClr val="647C9C">
                <a:shade val="30000"/>
                <a:satMod val="115000"/>
              </a:srgbClr>
            </a:gs>
            <a:gs pos="50000">
              <a:srgbClr val="647C9C">
                <a:shade val="67500"/>
                <a:satMod val="115000"/>
              </a:srgbClr>
            </a:gs>
            <a:gs pos="100000">
              <a:srgbClr val="647C9C">
                <a:shade val="100000"/>
                <a:satMod val="115000"/>
              </a:srgbClr>
            </a:gs>
          </a:gsLst>
          <a:lin ang="16200000" scaled="1"/>
          <a:tileRect/>
        </a:gradFill>
        <a:ln>
          <a:noFill/>
        </a:ln>
        <a:effectLst>
          <a:outerShdw blurRad="57785" dist="33020" dir="318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brightRoom" dir="t">
            <a:rot lat="0" lon="0" rev="600000"/>
          </a:lightRig>
        </a:scene3d>
        <a:sp3d prstMaterial="metal">
          <a:bevelT w="38100" h="57150" prst="angle"/>
        </a:sp3d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 anchorCtr="0"/>
        <a:lstStyle/>
        <a:p>
          <a:pPr algn="ctr"/>
          <a:r>
            <a:rPr lang="en-US" sz="800" b="1">
              <a:solidFill>
                <a:srgbClr val="E3E7ED"/>
              </a:solidFill>
              <a:latin typeface="Arial" panose="020B0604020202020204" pitchFamily="34" charset="0"/>
              <a:cs typeface="Arial" panose="020B0604020202020204" pitchFamily="34" charset="0"/>
            </a:rPr>
            <a:t>Mua Hàng</a:t>
          </a:r>
          <a:r>
            <a:rPr lang="en-US" sz="800" b="1" baseline="0">
              <a:solidFill>
                <a:srgbClr val="E3E7ED"/>
              </a:solidFill>
              <a:latin typeface="Arial" panose="020B0604020202020204" pitchFamily="34" charset="0"/>
              <a:cs typeface="Arial" panose="020B0604020202020204" pitchFamily="34" charset="0"/>
            </a:rPr>
            <a:t> &amp; Trả</a:t>
          </a:r>
          <a:endParaRPr lang="vi-VN" sz="800" b="1">
            <a:solidFill>
              <a:srgbClr val="E3E7ED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 editAs="absolute">
    <xdr:from>
      <xdr:col>4</xdr:col>
      <xdr:colOff>771525</xdr:colOff>
      <xdr:row>0</xdr:row>
      <xdr:rowOff>361950</xdr:rowOff>
    </xdr:from>
    <xdr:to>
      <xdr:col>4</xdr:col>
      <xdr:colOff>1851525</xdr:colOff>
      <xdr:row>0</xdr:row>
      <xdr:rowOff>613950</xdr:rowOff>
    </xdr:to>
    <xdr:sp macro="" textlink="">
      <xdr:nvSpPr>
        <xdr:cNvPr id="17" name="Rounded Rectangle 16">
          <a:hlinkClick xmlns:r="http://schemas.openxmlformats.org/officeDocument/2006/relationships" r:id="rId4" tooltip="Bán Hàng Và Thu Tiền"/>
          <a:extLst>
            <a:ext uri="{FF2B5EF4-FFF2-40B4-BE49-F238E27FC236}">
              <a16:creationId xmlns="" xmlns:a16="http://schemas.microsoft.com/office/drawing/2014/main" id="{00000000-0008-0000-0600-000011000000}"/>
            </a:ext>
          </a:extLst>
        </xdr:cNvPr>
        <xdr:cNvSpPr/>
      </xdr:nvSpPr>
      <xdr:spPr>
        <a:xfrm>
          <a:off x="2438400" y="361950"/>
          <a:ext cx="1080000" cy="252000"/>
        </a:xfrm>
        <a:prstGeom prst="roundRect">
          <a:avLst/>
        </a:prstGeom>
        <a:gradFill flip="none" rotWithShape="1">
          <a:gsLst>
            <a:gs pos="0">
              <a:srgbClr val="647C9C">
                <a:shade val="30000"/>
                <a:satMod val="115000"/>
              </a:srgbClr>
            </a:gs>
            <a:gs pos="50000">
              <a:srgbClr val="647C9C">
                <a:shade val="67500"/>
                <a:satMod val="115000"/>
              </a:srgbClr>
            </a:gs>
            <a:gs pos="100000">
              <a:srgbClr val="647C9C">
                <a:shade val="100000"/>
                <a:satMod val="115000"/>
              </a:srgbClr>
            </a:gs>
          </a:gsLst>
          <a:lin ang="16200000" scaled="1"/>
          <a:tileRect/>
        </a:gradFill>
        <a:ln>
          <a:noFill/>
        </a:ln>
        <a:effectLst>
          <a:outerShdw blurRad="57785" dist="33020" dir="318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brightRoom" dir="t">
            <a:rot lat="0" lon="0" rev="600000"/>
          </a:lightRig>
        </a:scene3d>
        <a:sp3d prstMaterial="metal">
          <a:bevelT w="38100" h="57150" prst="angle"/>
        </a:sp3d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 anchorCtr="0"/>
        <a:lstStyle/>
        <a:p>
          <a:pPr algn="ctr"/>
          <a:r>
            <a:rPr lang="en-US" sz="800" b="1">
              <a:solidFill>
                <a:srgbClr val="E3E7ED"/>
              </a:solidFill>
              <a:latin typeface="Arial" panose="020B0604020202020204" pitchFamily="34" charset="0"/>
              <a:cs typeface="Arial" panose="020B0604020202020204" pitchFamily="34" charset="0"/>
            </a:rPr>
            <a:t>Bán</a:t>
          </a:r>
          <a:r>
            <a:rPr lang="en-US" sz="800" b="1" baseline="0">
              <a:solidFill>
                <a:srgbClr val="E3E7ED"/>
              </a:solidFill>
              <a:latin typeface="Arial" panose="020B0604020202020204" pitchFamily="34" charset="0"/>
              <a:cs typeface="Arial" panose="020B0604020202020204" pitchFamily="34" charset="0"/>
            </a:rPr>
            <a:t> Hàng &amp; Thu</a:t>
          </a:r>
          <a:endParaRPr lang="vi-VN" sz="800" b="1">
            <a:solidFill>
              <a:srgbClr val="E3E7ED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 editAs="absolute">
    <xdr:from>
      <xdr:col>4</xdr:col>
      <xdr:colOff>1924050</xdr:colOff>
      <xdr:row>0</xdr:row>
      <xdr:rowOff>47625</xdr:rowOff>
    </xdr:from>
    <xdr:to>
      <xdr:col>5</xdr:col>
      <xdr:colOff>1051425</xdr:colOff>
      <xdr:row>0</xdr:row>
      <xdr:rowOff>299625</xdr:rowOff>
    </xdr:to>
    <xdr:sp macro="" textlink="">
      <xdr:nvSpPr>
        <xdr:cNvPr id="18" name="Rounded Rectangle 17">
          <a:hlinkClick xmlns:r="http://schemas.openxmlformats.org/officeDocument/2006/relationships" r:id="rId5" tooltip="Nghiệp Vụ Khác"/>
          <a:extLst>
            <a:ext uri="{FF2B5EF4-FFF2-40B4-BE49-F238E27FC236}">
              <a16:creationId xmlns="" xmlns:a16="http://schemas.microsoft.com/office/drawing/2014/main" id="{00000000-0008-0000-0600-000012000000}"/>
            </a:ext>
          </a:extLst>
        </xdr:cNvPr>
        <xdr:cNvSpPr/>
      </xdr:nvSpPr>
      <xdr:spPr>
        <a:xfrm>
          <a:off x="3590925" y="47625"/>
          <a:ext cx="1080000" cy="252000"/>
        </a:xfrm>
        <a:prstGeom prst="roundRect">
          <a:avLst/>
        </a:prstGeom>
        <a:solidFill>
          <a:schemeClr val="accent1"/>
        </a:solidFill>
        <a:ln>
          <a:noFill/>
        </a:ln>
        <a:effectLst>
          <a:outerShdw blurRad="57785" dist="33020" dir="318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brightRoom" dir="t">
            <a:rot lat="0" lon="0" rev="600000"/>
          </a:lightRig>
        </a:scene3d>
        <a:sp3d prstMaterial="metal">
          <a:bevelT w="38100" h="57150" prst="angle"/>
        </a:sp3d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 anchorCtr="0"/>
        <a:lstStyle/>
        <a:p>
          <a:pPr algn="ctr"/>
          <a:r>
            <a:rPr lang="en-US" sz="800" b="1">
              <a:solidFill>
                <a:srgbClr val="E3E7ED"/>
              </a:solidFill>
              <a:latin typeface="Arial" panose="020B0604020202020204" pitchFamily="34" charset="0"/>
              <a:cs typeface="Arial" panose="020B0604020202020204" pitchFamily="34" charset="0"/>
            </a:rPr>
            <a:t>Nghiệp</a:t>
          </a:r>
          <a:r>
            <a:rPr lang="en-US" sz="800" b="1" baseline="0">
              <a:solidFill>
                <a:srgbClr val="E3E7ED"/>
              </a:solidFill>
              <a:latin typeface="Arial" panose="020B0604020202020204" pitchFamily="34" charset="0"/>
              <a:cs typeface="Arial" panose="020B0604020202020204" pitchFamily="34" charset="0"/>
            </a:rPr>
            <a:t> Vụ </a:t>
          </a:r>
          <a:r>
            <a:rPr lang="en-US" sz="800" b="1">
              <a:solidFill>
                <a:srgbClr val="E3E7ED"/>
              </a:solidFill>
              <a:latin typeface="Arial" panose="020B0604020202020204" pitchFamily="34" charset="0"/>
              <a:cs typeface="Arial" panose="020B0604020202020204" pitchFamily="34" charset="0"/>
            </a:rPr>
            <a:t>Khác</a:t>
          </a:r>
          <a:endParaRPr lang="vi-VN" sz="800" b="1">
            <a:solidFill>
              <a:srgbClr val="E3E7ED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 editAs="absolute">
    <xdr:from>
      <xdr:col>4</xdr:col>
      <xdr:colOff>1914525</xdr:colOff>
      <xdr:row>0</xdr:row>
      <xdr:rowOff>361950</xdr:rowOff>
    </xdr:from>
    <xdr:to>
      <xdr:col>5</xdr:col>
      <xdr:colOff>1041900</xdr:colOff>
      <xdr:row>0</xdr:row>
      <xdr:rowOff>613950</xdr:rowOff>
    </xdr:to>
    <xdr:sp macro="" textlink="">
      <xdr:nvSpPr>
        <xdr:cNvPr id="19" name="Rounded Rectangle 18">
          <a:hlinkClick xmlns:r="http://schemas.openxmlformats.org/officeDocument/2006/relationships" r:id="rId6" tooltip="Báo Cáo Tồng Hợp"/>
          <a:extLst>
            <a:ext uri="{FF2B5EF4-FFF2-40B4-BE49-F238E27FC236}">
              <a16:creationId xmlns="" xmlns:a16="http://schemas.microsoft.com/office/drawing/2014/main" id="{00000000-0008-0000-0600-000013000000}"/>
            </a:ext>
          </a:extLst>
        </xdr:cNvPr>
        <xdr:cNvSpPr/>
      </xdr:nvSpPr>
      <xdr:spPr>
        <a:xfrm>
          <a:off x="3581400" y="361950"/>
          <a:ext cx="1080000" cy="252000"/>
        </a:xfrm>
        <a:prstGeom prst="roundRect">
          <a:avLst/>
        </a:prstGeom>
        <a:gradFill flip="none" rotWithShape="1">
          <a:gsLst>
            <a:gs pos="0">
              <a:srgbClr val="647C9C">
                <a:shade val="30000"/>
                <a:satMod val="115000"/>
              </a:srgbClr>
            </a:gs>
            <a:gs pos="50000">
              <a:srgbClr val="647C9C">
                <a:shade val="67500"/>
                <a:satMod val="115000"/>
              </a:srgbClr>
            </a:gs>
            <a:gs pos="100000">
              <a:srgbClr val="647C9C">
                <a:shade val="100000"/>
                <a:satMod val="115000"/>
              </a:srgbClr>
            </a:gs>
          </a:gsLst>
          <a:lin ang="16200000" scaled="1"/>
          <a:tileRect/>
        </a:gradFill>
        <a:ln>
          <a:noFill/>
        </a:ln>
        <a:effectLst>
          <a:outerShdw blurRad="57785" dist="33020" dir="318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brightRoom" dir="t">
            <a:rot lat="0" lon="0" rev="600000"/>
          </a:lightRig>
        </a:scene3d>
        <a:sp3d prstMaterial="metal">
          <a:bevelT w="38100" h="57150" prst="angle"/>
        </a:sp3d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 anchorCtr="0"/>
        <a:lstStyle/>
        <a:p>
          <a:pPr algn="ctr"/>
          <a:r>
            <a:rPr lang="en-US" sz="800" b="1">
              <a:solidFill>
                <a:srgbClr val="E3E7ED"/>
              </a:solidFill>
              <a:latin typeface="Arial" panose="020B0604020202020204" pitchFamily="34" charset="0"/>
              <a:cs typeface="Arial" panose="020B0604020202020204" pitchFamily="34" charset="0"/>
            </a:rPr>
            <a:t>BC Tổng</a:t>
          </a:r>
          <a:r>
            <a:rPr lang="en-US" sz="800" b="1" baseline="0">
              <a:solidFill>
                <a:srgbClr val="E3E7ED"/>
              </a:solidFill>
              <a:latin typeface="Arial" panose="020B0604020202020204" pitchFamily="34" charset="0"/>
              <a:cs typeface="Arial" panose="020B0604020202020204" pitchFamily="34" charset="0"/>
            </a:rPr>
            <a:t> Hợp</a:t>
          </a:r>
          <a:endParaRPr lang="vi-VN" sz="800" b="1">
            <a:solidFill>
              <a:srgbClr val="E3E7ED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 editAs="absolute">
    <xdr:from>
      <xdr:col>2</xdr:col>
      <xdr:colOff>9525</xdr:colOff>
      <xdr:row>0</xdr:row>
      <xdr:rowOff>357438</xdr:rowOff>
    </xdr:from>
    <xdr:to>
      <xdr:col>3</xdr:col>
      <xdr:colOff>356100</xdr:colOff>
      <xdr:row>0</xdr:row>
      <xdr:rowOff>609438</xdr:rowOff>
    </xdr:to>
    <xdr:sp macro="" textlink="">
      <xdr:nvSpPr>
        <xdr:cNvPr id="20" name="Rounded Rectangle 19">
          <a:hlinkClick xmlns:r="http://schemas.openxmlformats.org/officeDocument/2006/relationships" r:id="rId7" tooltip="Danh Sách Sản Phẩm"/>
          <a:extLst>
            <a:ext uri="{FF2B5EF4-FFF2-40B4-BE49-F238E27FC236}">
              <a16:creationId xmlns="" xmlns:a16="http://schemas.microsoft.com/office/drawing/2014/main" id="{00000000-0008-0000-0600-000014000000}"/>
            </a:ext>
          </a:extLst>
        </xdr:cNvPr>
        <xdr:cNvSpPr/>
      </xdr:nvSpPr>
      <xdr:spPr>
        <a:xfrm>
          <a:off x="133350" y="357438"/>
          <a:ext cx="1080000" cy="252000"/>
        </a:xfrm>
        <a:prstGeom prst="roundRect">
          <a:avLst/>
        </a:prstGeom>
        <a:gradFill flip="none" rotWithShape="1">
          <a:gsLst>
            <a:gs pos="0">
              <a:srgbClr val="647C9C">
                <a:shade val="30000"/>
                <a:satMod val="115000"/>
              </a:srgbClr>
            </a:gs>
            <a:gs pos="50000">
              <a:srgbClr val="647C9C">
                <a:shade val="67500"/>
                <a:satMod val="115000"/>
              </a:srgbClr>
            </a:gs>
            <a:gs pos="100000">
              <a:srgbClr val="647C9C">
                <a:shade val="100000"/>
                <a:satMod val="115000"/>
              </a:srgbClr>
            </a:gs>
          </a:gsLst>
          <a:lin ang="16200000" scaled="1"/>
          <a:tileRect/>
        </a:gradFill>
        <a:ln>
          <a:noFill/>
        </a:ln>
        <a:effectLst>
          <a:outerShdw blurRad="57785" dist="33020" dir="318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brightRoom" dir="t">
            <a:rot lat="0" lon="0" rev="600000"/>
          </a:lightRig>
        </a:scene3d>
        <a:sp3d prstMaterial="metal">
          <a:bevelT w="38100" h="57150" prst="angle"/>
        </a:sp3d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 anchorCtr="0"/>
        <a:lstStyle/>
        <a:p>
          <a:pPr algn="ctr"/>
          <a:r>
            <a:rPr lang="en-US" sz="800" b="1">
              <a:solidFill>
                <a:srgbClr val="E3E7ED"/>
              </a:solidFill>
              <a:latin typeface="Arial" panose="020B0604020202020204" pitchFamily="34" charset="0"/>
              <a:cs typeface="Arial" panose="020B0604020202020204" pitchFamily="34" charset="0"/>
            </a:rPr>
            <a:t>Ds.</a:t>
          </a:r>
          <a:r>
            <a:rPr lang="en-US" sz="800" b="1" baseline="0">
              <a:solidFill>
                <a:srgbClr val="E3E7ED"/>
              </a:solidFill>
              <a:latin typeface="Arial" panose="020B0604020202020204" pitchFamily="34" charset="0"/>
              <a:cs typeface="Arial" panose="020B0604020202020204" pitchFamily="34" charset="0"/>
            </a:rPr>
            <a:t> Sản Phẩm</a:t>
          </a:r>
          <a:endParaRPr lang="vi-VN" sz="800" b="1">
            <a:solidFill>
              <a:srgbClr val="E3E7ED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 editAs="absolute">
    <xdr:from>
      <xdr:col>1</xdr:col>
      <xdr:colOff>0</xdr:colOff>
      <xdr:row>0</xdr:row>
      <xdr:rowOff>47625</xdr:rowOff>
    </xdr:from>
    <xdr:to>
      <xdr:col>3</xdr:col>
      <xdr:colOff>346575</xdr:colOff>
      <xdr:row>0</xdr:row>
      <xdr:rowOff>299625</xdr:rowOff>
    </xdr:to>
    <xdr:sp macro="" textlink="">
      <xdr:nvSpPr>
        <xdr:cNvPr id="11" name="Rounded Rectangle 10">
          <a:hlinkClick xmlns:r="http://schemas.openxmlformats.org/officeDocument/2006/relationships" r:id="rId8" tooltip="Thông Tin Chung"/>
          <a:extLst>
            <a:ext uri="{FF2B5EF4-FFF2-40B4-BE49-F238E27FC236}">
              <a16:creationId xmlns="" xmlns:a16="http://schemas.microsoft.com/office/drawing/2014/main" id="{00000000-0008-0000-0600-00000B000000}"/>
            </a:ext>
          </a:extLst>
        </xdr:cNvPr>
        <xdr:cNvSpPr/>
      </xdr:nvSpPr>
      <xdr:spPr>
        <a:xfrm>
          <a:off x="123825" y="47625"/>
          <a:ext cx="1080000" cy="252000"/>
        </a:xfrm>
        <a:prstGeom prst="roundRect">
          <a:avLst/>
        </a:prstGeom>
        <a:solidFill>
          <a:srgbClr val="41556F"/>
        </a:solidFill>
        <a:ln>
          <a:noFill/>
        </a:ln>
        <a:effectLst>
          <a:outerShdw blurRad="57785" dist="33020" dir="318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brightRoom" dir="t">
            <a:rot lat="0" lon="0" rev="600000"/>
          </a:lightRig>
        </a:scene3d>
        <a:sp3d prstMaterial="metal">
          <a:bevelT w="38100" h="57150" prst="angle"/>
        </a:sp3d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 anchorCtr="0"/>
        <a:lstStyle/>
        <a:p>
          <a:pPr algn="ctr"/>
          <a:r>
            <a:rPr lang="en-US" sz="800" b="1">
              <a:solidFill>
                <a:srgbClr val="E3E7ED"/>
              </a:solidFill>
              <a:latin typeface="Arial" panose="020B0604020202020204" pitchFamily="34" charset="0"/>
              <a:cs typeface="Arial" panose="020B0604020202020204" pitchFamily="34" charset="0"/>
            </a:rPr>
            <a:t>Thông</a:t>
          </a:r>
          <a:r>
            <a:rPr lang="en-US" sz="800" b="1" baseline="0">
              <a:solidFill>
                <a:srgbClr val="E3E7ED"/>
              </a:solidFill>
              <a:latin typeface="Arial" panose="020B0604020202020204" pitchFamily="34" charset="0"/>
              <a:cs typeface="Arial" panose="020B0604020202020204" pitchFamily="34" charset="0"/>
            </a:rPr>
            <a:t> Tin Chung</a:t>
          </a:r>
          <a:endParaRPr lang="vi-VN" sz="800" b="1">
            <a:solidFill>
              <a:srgbClr val="E3E7ED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361950</xdr:colOff>
      <xdr:row>3</xdr:row>
      <xdr:rowOff>180973</xdr:rowOff>
    </xdr:from>
    <xdr:to>
      <xdr:col>11</xdr:col>
      <xdr:colOff>800100</xdr:colOff>
      <xdr:row>13</xdr:row>
      <xdr:rowOff>200024</xdr:rowOff>
    </xdr:to>
    <xdr:graphicFrame macro="">
      <xdr:nvGraphicFramePr>
        <xdr:cNvPr id="2" name="Chart 1">
          <a:extLst>
            <a:ext uri="{FF2B5EF4-FFF2-40B4-BE49-F238E27FC236}">
              <a16:creationId xmlns="" xmlns:a16="http://schemas.microsoft.com/office/drawing/2014/main" id="{00000000-0008-0000-0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361950</xdr:colOff>
      <xdr:row>13</xdr:row>
      <xdr:rowOff>209550</xdr:rowOff>
    </xdr:from>
    <xdr:to>
      <xdr:col>11</xdr:col>
      <xdr:colOff>819151</xdr:colOff>
      <xdr:row>23</xdr:row>
      <xdr:rowOff>285299</xdr:rowOff>
    </xdr:to>
    <xdr:graphicFrame macro="">
      <xdr:nvGraphicFramePr>
        <xdr:cNvPr id="4" name="Chart 3">
          <a:extLst>
            <a:ext uri="{FF2B5EF4-FFF2-40B4-BE49-F238E27FC236}">
              <a16:creationId xmlns="" xmlns:a16="http://schemas.microsoft.com/office/drawing/2014/main" id="{00000000-0008-0000-07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466725</xdr:colOff>
      <xdr:row>299</xdr:row>
      <xdr:rowOff>19050</xdr:rowOff>
    </xdr:from>
    <xdr:to>
      <xdr:col>11</xdr:col>
      <xdr:colOff>857250</xdr:colOff>
      <xdr:row>309</xdr:row>
      <xdr:rowOff>94800</xdr:rowOff>
    </xdr:to>
    <xdr:graphicFrame macro="">
      <xdr:nvGraphicFramePr>
        <xdr:cNvPr id="15" name="Chart 14">
          <a:extLst>
            <a:ext uri="{FF2B5EF4-FFF2-40B4-BE49-F238E27FC236}">
              <a16:creationId xmlns="" xmlns:a16="http://schemas.microsoft.com/office/drawing/2014/main" id="{00000000-0008-0000-07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390525</xdr:colOff>
      <xdr:row>504</xdr:row>
      <xdr:rowOff>28575</xdr:rowOff>
    </xdr:from>
    <xdr:to>
      <xdr:col>11</xdr:col>
      <xdr:colOff>866775</xdr:colOff>
      <xdr:row>514</xdr:row>
      <xdr:rowOff>104325</xdr:rowOff>
    </xdr:to>
    <xdr:graphicFrame macro="">
      <xdr:nvGraphicFramePr>
        <xdr:cNvPr id="17" name="Chart 16">
          <a:extLst>
            <a:ext uri="{FF2B5EF4-FFF2-40B4-BE49-F238E27FC236}">
              <a16:creationId xmlns="" xmlns:a16="http://schemas.microsoft.com/office/drawing/2014/main" id="{00000000-0008-0000-0700-00001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653168</xdr:colOff>
      <xdr:row>1</xdr:row>
      <xdr:rowOff>7806</xdr:rowOff>
    </xdr:from>
    <xdr:to>
      <xdr:col>2</xdr:col>
      <xdr:colOff>1379327</xdr:colOff>
      <xdr:row>3</xdr:row>
      <xdr:rowOff>31206</xdr:rowOff>
    </xdr:to>
    <xdr:sp macro="" textlink="">
      <xdr:nvSpPr>
        <xdr:cNvPr id="18" name="Rounded Rectangle 17">
          <a:hlinkClick xmlns:r="http://schemas.openxmlformats.org/officeDocument/2006/relationships" r:id="rId5" tooltip="Biểu Đồ Lợi Nhuận 12 Tháng"/>
          <a:extLst>
            <a:ext uri="{FF2B5EF4-FFF2-40B4-BE49-F238E27FC236}">
              <a16:creationId xmlns="" xmlns:a16="http://schemas.microsoft.com/office/drawing/2014/main" id="{00000000-0008-0000-0700-000012000000}"/>
            </a:ext>
          </a:extLst>
        </xdr:cNvPr>
        <xdr:cNvSpPr/>
      </xdr:nvSpPr>
      <xdr:spPr>
        <a:xfrm>
          <a:off x="1205618" y="674556"/>
          <a:ext cx="726159" cy="252000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16200000" rotWithShape="0">
            <a:prstClr val="black">
              <a:alpha val="40000"/>
            </a:prstClr>
          </a:outerShdw>
        </a:effectLst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 anchorCtr="0"/>
        <a:lstStyle/>
        <a:p>
          <a:pPr algn="ctr"/>
          <a:r>
            <a:rPr lang="en-US" sz="800" b="1" baseline="0">
              <a:solidFill>
                <a:schemeClr val="accent5"/>
              </a:solidFill>
              <a:latin typeface="Arial" panose="020B0604020202020204" pitchFamily="34" charset="0"/>
              <a:cs typeface="Arial" panose="020B0604020202020204" pitchFamily="34" charset="0"/>
            </a:rPr>
            <a:t>Lợi Nhuận</a:t>
          </a:r>
          <a:endParaRPr lang="vi-VN" sz="800" b="1">
            <a:solidFill>
              <a:schemeClr val="accent5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</xdr:col>
      <xdr:colOff>47625</xdr:colOff>
      <xdr:row>0</xdr:row>
      <xdr:rowOff>609600</xdr:rowOff>
    </xdr:from>
    <xdr:to>
      <xdr:col>2</xdr:col>
      <xdr:colOff>557092</xdr:colOff>
      <xdr:row>3</xdr:row>
      <xdr:rowOff>31206</xdr:rowOff>
    </xdr:to>
    <xdr:grpSp>
      <xdr:nvGrpSpPr>
        <xdr:cNvPr id="28" name="Group 27">
          <a:hlinkClick xmlns:r="http://schemas.openxmlformats.org/officeDocument/2006/relationships" r:id="rId6" tooltip="Về Đầu Trang Xem Báo Cáo Tổng Hợp"/>
          <a:extLst>
            <a:ext uri="{FF2B5EF4-FFF2-40B4-BE49-F238E27FC236}">
              <a16:creationId xmlns="" xmlns:a16="http://schemas.microsoft.com/office/drawing/2014/main" id="{00000000-0008-0000-0700-00001C000000}"/>
            </a:ext>
          </a:extLst>
        </xdr:cNvPr>
        <xdr:cNvGrpSpPr/>
      </xdr:nvGrpSpPr>
      <xdr:grpSpPr>
        <a:xfrm>
          <a:off x="171450" y="609600"/>
          <a:ext cx="938092" cy="316956"/>
          <a:chOff x="5128729" y="611319"/>
          <a:chExt cx="938092" cy="316956"/>
        </a:xfrm>
      </xdr:grpSpPr>
      <xdr:sp macro="" textlink="">
        <xdr:nvSpPr>
          <xdr:cNvPr id="29" name="Rounded Rectangle 28">
            <a:extLst>
              <a:ext uri="{FF2B5EF4-FFF2-40B4-BE49-F238E27FC236}">
                <a16:creationId xmlns="" xmlns:a16="http://schemas.microsoft.com/office/drawing/2014/main" id="{00000000-0008-0000-0700-00001D000000}"/>
              </a:ext>
            </a:extLst>
          </xdr:cNvPr>
          <xdr:cNvSpPr/>
        </xdr:nvSpPr>
        <xdr:spPr>
          <a:xfrm>
            <a:off x="5128729" y="676275"/>
            <a:ext cx="938092" cy="252000"/>
          </a:xfrm>
          <a:prstGeom prst="roundRect">
            <a:avLst/>
          </a:prstGeom>
          <a:solidFill>
            <a:sysClr val="window" lastClr="FFFFFF"/>
          </a:solidFill>
          <a:ln>
            <a:noFill/>
          </a:ln>
          <a:effectLst>
            <a:outerShdw blurRad="50800" dist="38100" dir="16200000" rotWithShape="0">
              <a:prstClr val="black">
                <a:alpha val="40000"/>
              </a:prstClr>
            </a:outerShdw>
          </a:effectLst>
          <a:scene3d>
            <a:camera prst="orthographicFront">
              <a:rot lat="0" lon="0" rev="0"/>
            </a:camera>
            <a:lightRig rig="brightRoom" dir="t">
              <a:rot lat="0" lon="0" rev="600000"/>
            </a:lightRig>
          </a:scene3d>
          <a:sp3d prstMaterial="metal">
            <a:bevelT w="38100" h="57150" prst="angle"/>
          </a:sp3d>
        </xdr:spPr>
        <xdr:style>
          <a:lnRef idx="0">
            <a:schemeClr val="accent1"/>
          </a:lnRef>
          <a:fillRef idx="3">
            <a:schemeClr val="accent1"/>
          </a:fillRef>
          <a:effectRef idx="3">
            <a:schemeClr val="accent1"/>
          </a:effectRef>
          <a:fontRef idx="minor">
            <a:schemeClr val="lt1"/>
          </a:fontRef>
        </xdr:style>
        <xdr:txBody>
          <a:bodyPr vertOverflow="clip" horzOverflow="clip" lIns="36000" tIns="36000" rIns="36000" bIns="36000" rtlCol="0" anchor="ctr" anchorCtr="0"/>
          <a:lstStyle/>
          <a:p>
            <a:pPr algn="ctr"/>
            <a:r>
              <a:rPr lang="en-US" sz="850" b="1">
                <a:solidFill>
                  <a:schemeClr val="accent5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   </a:t>
            </a:r>
            <a:r>
              <a:rPr lang="en-US" sz="850" b="1" baseline="0">
                <a:solidFill>
                  <a:schemeClr val="accent5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     </a:t>
            </a:r>
            <a:r>
              <a:rPr lang="en-US" sz="850" b="1">
                <a:solidFill>
                  <a:schemeClr val="accent5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Đầu</a:t>
            </a:r>
            <a:r>
              <a:rPr lang="en-US" sz="850" b="1" baseline="0">
                <a:solidFill>
                  <a:schemeClr val="accent5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 Trang</a:t>
            </a:r>
            <a:endParaRPr lang="vi-VN" sz="850" b="1">
              <a:solidFill>
                <a:schemeClr val="accent5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  <xdr:pic>
        <xdr:nvPicPr>
          <xdr:cNvPr id="30" name="Picture 29">
            <a:extLst>
              <a:ext uri="{FF2B5EF4-FFF2-40B4-BE49-F238E27FC236}">
                <a16:creationId xmlns="" xmlns:a16="http://schemas.microsoft.com/office/drawing/2014/main" id="{00000000-0008-0000-0700-00001E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 cstate="print">
            <a:extLst>
              <a:ext uri="{28A0092B-C50C-407E-A947-70E740481C1C}">
                <a14:useLocalDpi xmlns=""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10800000">
            <a:off x="5133978" y="611319"/>
            <a:ext cx="303082" cy="303082"/>
          </a:xfrm>
          <a:prstGeom prst="rect">
            <a:avLst/>
          </a:prstGeom>
        </xdr:spPr>
      </xdr:pic>
    </xdr:grpSp>
    <xdr:clientData/>
  </xdr:twoCellAnchor>
  <xdr:twoCellAnchor editAs="absolute">
    <xdr:from>
      <xdr:col>2</xdr:col>
      <xdr:colOff>733425</xdr:colOff>
      <xdr:row>0</xdr:row>
      <xdr:rowOff>47625</xdr:rowOff>
    </xdr:from>
    <xdr:to>
      <xdr:col>3</xdr:col>
      <xdr:colOff>241800</xdr:colOff>
      <xdr:row>0</xdr:row>
      <xdr:rowOff>299625</xdr:rowOff>
    </xdr:to>
    <xdr:sp macro="" textlink="">
      <xdr:nvSpPr>
        <xdr:cNvPr id="43" name="Rounded Rectangle 42">
          <a:hlinkClick xmlns:r="http://schemas.openxmlformats.org/officeDocument/2006/relationships" r:id="rId8" tooltip="Danh Sách Khách Hàng"/>
          <a:extLst>
            <a:ext uri="{FF2B5EF4-FFF2-40B4-BE49-F238E27FC236}">
              <a16:creationId xmlns="" xmlns:a16="http://schemas.microsoft.com/office/drawing/2014/main" id="{00000000-0008-0000-0700-00002B000000}"/>
            </a:ext>
          </a:extLst>
        </xdr:cNvPr>
        <xdr:cNvSpPr/>
      </xdr:nvSpPr>
      <xdr:spPr>
        <a:xfrm>
          <a:off x="1285875" y="47625"/>
          <a:ext cx="1080000" cy="252000"/>
        </a:xfrm>
        <a:prstGeom prst="roundRect">
          <a:avLst/>
        </a:prstGeom>
        <a:gradFill flip="none" rotWithShape="1">
          <a:gsLst>
            <a:gs pos="0">
              <a:srgbClr val="647C9C">
                <a:shade val="30000"/>
                <a:satMod val="115000"/>
              </a:srgbClr>
            </a:gs>
            <a:gs pos="50000">
              <a:srgbClr val="647C9C">
                <a:shade val="67500"/>
                <a:satMod val="115000"/>
              </a:srgbClr>
            </a:gs>
            <a:gs pos="100000">
              <a:srgbClr val="647C9C">
                <a:shade val="100000"/>
                <a:satMod val="115000"/>
              </a:srgbClr>
            </a:gs>
          </a:gsLst>
          <a:lin ang="16200000" scaled="1"/>
          <a:tileRect/>
        </a:gradFill>
        <a:ln>
          <a:noFill/>
        </a:ln>
        <a:effectLst>
          <a:outerShdw blurRad="57785" dist="33020" dir="318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brightRoom" dir="t">
            <a:rot lat="0" lon="0" rev="600000"/>
          </a:lightRig>
        </a:scene3d>
        <a:sp3d prstMaterial="metal">
          <a:bevelT w="38100" h="57150" prst="angle"/>
        </a:sp3d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 anchorCtr="0"/>
        <a:lstStyle/>
        <a:p>
          <a:pPr algn="ctr"/>
          <a:r>
            <a:rPr lang="en-US" sz="800" b="1">
              <a:solidFill>
                <a:srgbClr val="E3E7ED"/>
              </a:solidFill>
              <a:latin typeface="Arial" panose="020B0604020202020204" pitchFamily="34" charset="0"/>
              <a:cs typeface="Arial" panose="020B0604020202020204" pitchFamily="34" charset="0"/>
            </a:rPr>
            <a:t>Ds. Khách</a:t>
          </a:r>
          <a:r>
            <a:rPr lang="en-US" sz="800" b="1" baseline="0">
              <a:solidFill>
                <a:srgbClr val="E3E7ED"/>
              </a:solidFill>
              <a:latin typeface="Arial" panose="020B0604020202020204" pitchFamily="34" charset="0"/>
              <a:cs typeface="Arial" panose="020B0604020202020204" pitchFamily="34" charset="0"/>
            </a:rPr>
            <a:t> Hàng</a:t>
          </a:r>
          <a:endParaRPr lang="vi-VN" sz="800" b="1">
            <a:solidFill>
              <a:srgbClr val="E3E7ED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 editAs="absolute">
    <xdr:from>
      <xdr:col>2</xdr:col>
      <xdr:colOff>733425</xdr:colOff>
      <xdr:row>0</xdr:row>
      <xdr:rowOff>361950</xdr:rowOff>
    </xdr:from>
    <xdr:to>
      <xdr:col>3</xdr:col>
      <xdr:colOff>241800</xdr:colOff>
      <xdr:row>0</xdr:row>
      <xdr:rowOff>613950</xdr:rowOff>
    </xdr:to>
    <xdr:sp macro="" textlink="">
      <xdr:nvSpPr>
        <xdr:cNvPr id="44" name="Rounded Rectangle 43">
          <a:hlinkClick xmlns:r="http://schemas.openxmlformats.org/officeDocument/2006/relationships" r:id="rId9" tooltip="Danh Sách Nhà Cung Cấp"/>
          <a:extLst>
            <a:ext uri="{FF2B5EF4-FFF2-40B4-BE49-F238E27FC236}">
              <a16:creationId xmlns="" xmlns:a16="http://schemas.microsoft.com/office/drawing/2014/main" id="{00000000-0008-0000-0700-00002C000000}"/>
            </a:ext>
          </a:extLst>
        </xdr:cNvPr>
        <xdr:cNvSpPr/>
      </xdr:nvSpPr>
      <xdr:spPr>
        <a:xfrm>
          <a:off x="1285875" y="361950"/>
          <a:ext cx="1080000" cy="252000"/>
        </a:xfrm>
        <a:prstGeom prst="roundRect">
          <a:avLst/>
        </a:prstGeom>
        <a:gradFill flip="none" rotWithShape="1">
          <a:gsLst>
            <a:gs pos="0">
              <a:srgbClr val="647C9C">
                <a:shade val="30000"/>
                <a:satMod val="115000"/>
              </a:srgbClr>
            </a:gs>
            <a:gs pos="50000">
              <a:srgbClr val="647C9C">
                <a:shade val="67500"/>
                <a:satMod val="115000"/>
              </a:srgbClr>
            </a:gs>
            <a:gs pos="100000">
              <a:srgbClr val="647C9C">
                <a:shade val="100000"/>
                <a:satMod val="115000"/>
              </a:srgbClr>
            </a:gs>
          </a:gsLst>
          <a:lin ang="16200000" scaled="1"/>
          <a:tileRect/>
        </a:gradFill>
        <a:ln>
          <a:noFill/>
        </a:ln>
        <a:effectLst>
          <a:outerShdw blurRad="57785" dist="33020" dir="318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brightRoom" dir="t">
            <a:rot lat="0" lon="0" rev="600000"/>
          </a:lightRig>
        </a:scene3d>
        <a:sp3d prstMaterial="metal">
          <a:bevelT w="38100" h="57150" prst="angle"/>
        </a:sp3d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 anchorCtr="0"/>
        <a:lstStyle/>
        <a:p>
          <a:pPr algn="ctr"/>
          <a:r>
            <a:rPr lang="en-US" sz="800" b="1">
              <a:solidFill>
                <a:srgbClr val="E3E7ED"/>
              </a:solidFill>
              <a:latin typeface="Arial" panose="020B0604020202020204" pitchFamily="34" charset="0"/>
              <a:cs typeface="Arial" panose="020B0604020202020204" pitchFamily="34" charset="0"/>
            </a:rPr>
            <a:t>Ds. Nhà</a:t>
          </a:r>
          <a:r>
            <a:rPr lang="en-US" sz="800" b="1" baseline="0">
              <a:solidFill>
                <a:srgbClr val="E3E7ED"/>
              </a:solidFill>
              <a:latin typeface="Arial" panose="020B0604020202020204" pitchFamily="34" charset="0"/>
              <a:cs typeface="Arial" panose="020B0604020202020204" pitchFamily="34" charset="0"/>
            </a:rPr>
            <a:t> Cung Cấp</a:t>
          </a:r>
          <a:endParaRPr lang="vi-VN" sz="800" b="1">
            <a:solidFill>
              <a:srgbClr val="E3E7ED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 editAs="absolute">
    <xdr:from>
      <xdr:col>3</xdr:col>
      <xdr:colOff>314325</xdr:colOff>
      <xdr:row>0</xdr:row>
      <xdr:rowOff>47625</xdr:rowOff>
    </xdr:from>
    <xdr:to>
      <xdr:col>4</xdr:col>
      <xdr:colOff>318000</xdr:colOff>
      <xdr:row>0</xdr:row>
      <xdr:rowOff>299625</xdr:rowOff>
    </xdr:to>
    <xdr:sp macro="" textlink="">
      <xdr:nvSpPr>
        <xdr:cNvPr id="45" name="Rounded Rectangle 44">
          <a:hlinkClick xmlns:r="http://schemas.openxmlformats.org/officeDocument/2006/relationships" r:id="rId10" tooltip="Mua Hàng Và Trả Tiền"/>
          <a:extLst>
            <a:ext uri="{FF2B5EF4-FFF2-40B4-BE49-F238E27FC236}">
              <a16:creationId xmlns="" xmlns:a16="http://schemas.microsoft.com/office/drawing/2014/main" id="{00000000-0008-0000-0700-00002D000000}"/>
            </a:ext>
          </a:extLst>
        </xdr:cNvPr>
        <xdr:cNvSpPr/>
      </xdr:nvSpPr>
      <xdr:spPr>
        <a:xfrm>
          <a:off x="2438400" y="47625"/>
          <a:ext cx="1080000" cy="252000"/>
        </a:xfrm>
        <a:prstGeom prst="roundRect">
          <a:avLst/>
        </a:prstGeom>
        <a:gradFill flip="none" rotWithShape="1">
          <a:gsLst>
            <a:gs pos="0">
              <a:srgbClr val="647C9C">
                <a:shade val="30000"/>
                <a:satMod val="115000"/>
              </a:srgbClr>
            </a:gs>
            <a:gs pos="50000">
              <a:srgbClr val="647C9C">
                <a:shade val="67500"/>
                <a:satMod val="115000"/>
              </a:srgbClr>
            </a:gs>
            <a:gs pos="100000">
              <a:srgbClr val="647C9C">
                <a:shade val="100000"/>
                <a:satMod val="115000"/>
              </a:srgbClr>
            </a:gs>
          </a:gsLst>
          <a:lin ang="16200000" scaled="1"/>
          <a:tileRect/>
        </a:gradFill>
        <a:ln>
          <a:noFill/>
        </a:ln>
        <a:effectLst>
          <a:outerShdw blurRad="57785" dist="33020" dir="318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brightRoom" dir="t">
            <a:rot lat="0" lon="0" rev="600000"/>
          </a:lightRig>
        </a:scene3d>
        <a:sp3d prstMaterial="metal">
          <a:bevelT w="38100" h="57150" prst="angle"/>
        </a:sp3d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 anchorCtr="0"/>
        <a:lstStyle/>
        <a:p>
          <a:pPr algn="ctr"/>
          <a:r>
            <a:rPr lang="en-US" sz="800" b="1">
              <a:solidFill>
                <a:srgbClr val="E3E7ED"/>
              </a:solidFill>
              <a:latin typeface="Arial" panose="020B0604020202020204" pitchFamily="34" charset="0"/>
              <a:cs typeface="Arial" panose="020B0604020202020204" pitchFamily="34" charset="0"/>
            </a:rPr>
            <a:t>Mua Hàng</a:t>
          </a:r>
          <a:r>
            <a:rPr lang="en-US" sz="800" b="1" baseline="0">
              <a:solidFill>
                <a:srgbClr val="E3E7ED"/>
              </a:solidFill>
              <a:latin typeface="Arial" panose="020B0604020202020204" pitchFamily="34" charset="0"/>
              <a:cs typeface="Arial" panose="020B0604020202020204" pitchFamily="34" charset="0"/>
            </a:rPr>
            <a:t> &amp; Trả</a:t>
          </a:r>
          <a:endParaRPr lang="vi-VN" sz="800" b="1">
            <a:solidFill>
              <a:srgbClr val="E3E7ED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 editAs="absolute">
    <xdr:from>
      <xdr:col>3</xdr:col>
      <xdr:colOff>314325</xdr:colOff>
      <xdr:row>0</xdr:row>
      <xdr:rowOff>361950</xdr:rowOff>
    </xdr:from>
    <xdr:to>
      <xdr:col>4</xdr:col>
      <xdr:colOff>318000</xdr:colOff>
      <xdr:row>0</xdr:row>
      <xdr:rowOff>613950</xdr:rowOff>
    </xdr:to>
    <xdr:sp macro="" textlink="">
      <xdr:nvSpPr>
        <xdr:cNvPr id="46" name="Rounded Rectangle 45">
          <a:hlinkClick xmlns:r="http://schemas.openxmlformats.org/officeDocument/2006/relationships" r:id="rId11" tooltip="Bán Hàng Và Thu Tiền"/>
          <a:extLst>
            <a:ext uri="{FF2B5EF4-FFF2-40B4-BE49-F238E27FC236}">
              <a16:creationId xmlns="" xmlns:a16="http://schemas.microsoft.com/office/drawing/2014/main" id="{00000000-0008-0000-0700-00002E000000}"/>
            </a:ext>
          </a:extLst>
        </xdr:cNvPr>
        <xdr:cNvSpPr/>
      </xdr:nvSpPr>
      <xdr:spPr>
        <a:xfrm>
          <a:off x="2438400" y="361950"/>
          <a:ext cx="1080000" cy="252000"/>
        </a:xfrm>
        <a:prstGeom prst="roundRect">
          <a:avLst/>
        </a:prstGeom>
        <a:gradFill flip="none" rotWithShape="1">
          <a:gsLst>
            <a:gs pos="0">
              <a:srgbClr val="647C9C">
                <a:shade val="30000"/>
                <a:satMod val="115000"/>
              </a:srgbClr>
            </a:gs>
            <a:gs pos="50000">
              <a:srgbClr val="647C9C">
                <a:shade val="67500"/>
                <a:satMod val="115000"/>
              </a:srgbClr>
            </a:gs>
            <a:gs pos="100000">
              <a:srgbClr val="647C9C">
                <a:shade val="100000"/>
                <a:satMod val="115000"/>
              </a:srgbClr>
            </a:gs>
          </a:gsLst>
          <a:lin ang="16200000" scaled="1"/>
          <a:tileRect/>
        </a:gradFill>
        <a:ln>
          <a:noFill/>
        </a:ln>
        <a:effectLst>
          <a:outerShdw blurRad="57785" dist="33020" dir="318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brightRoom" dir="t">
            <a:rot lat="0" lon="0" rev="600000"/>
          </a:lightRig>
        </a:scene3d>
        <a:sp3d prstMaterial="metal">
          <a:bevelT w="38100" h="57150" prst="angle"/>
        </a:sp3d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 anchorCtr="0"/>
        <a:lstStyle/>
        <a:p>
          <a:pPr algn="ctr"/>
          <a:r>
            <a:rPr lang="en-US" sz="800" b="1">
              <a:solidFill>
                <a:srgbClr val="E3E7ED"/>
              </a:solidFill>
              <a:latin typeface="Arial" panose="020B0604020202020204" pitchFamily="34" charset="0"/>
              <a:cs typeface="Arial" panose="020B0604020202020204" pitchFamily="34" charset="0"/>
            </a:rPr>
            <a:t>Bán</a:t>
          </a:r>
          <a:r>
            <a:rPr lang="en-US" sz="800" b="1" baseline="0">
              <a:solidFill>
                <a:srgbClr val="E3E7ED"/>
              </a:solidFill>
              <a:latin typeface="Arial" panose="020B0604020202020204" pitchFamily="34" charset="0"/>
              <a:cs typeface="Arial" panose="020B0604020202020204" pitchFamily="34" charset="0"/>
            </a:rPr>
            <a:t> Hàng &amp; Thu</a:t>
          </a:r>
          <a:endParaRPr lang="vi-VN" sz="800" b="1">
            <a:solidFill>
              <a:srgbClr val="E3E7ED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 editAs="absolute">
    <xdr:from>
      <xdr:col>4</xdr:col>
      <xdr:colOff>390525</xdr:colOff>
      <xdr:row>0</xdr:row>
      <xdr:rowOff>47625</xdr:rowOff>
    </xdr:from>
    <xdr:to>
      <xdr:col>5</xdr:col>
      <xdr:colOff>394200</xdr:colOff>
      <xdr:row>0</xdr:row>
      <xdr:rowOff>299625</xdr:rowOff>
    </xdr:to>
    <xdr:sp macro="" textlink="">
      <xdr:nvSpPr>
        <xdr:cNvPr id="47" name="Rounded Rectangle 46">
          <a:hlinkClick xmlns:r="http://schemas.openxmlformats.org/officeDocument/2006/relationships" r:id="rId12" tooltip="Nghiệp Vụ Khác"/>
          <a:extLst>
            <a:ext uri="{FF2B5EF4-FFF2-40B4-BE49-F238E27FC236}">
              <a16:creationId xmlns="" xmlns:a16="http://schemas.microsoft.com/office/drawing/2014/main" id="{00000000-0008-0000-0700-00002F000000}"/>
            </a:ext>
          </a:extLst>
        </xdr:cNvPr>
        <xdr:cNvSpPr/>
      </xdr:nvSpPr>
      <xdr:spPr>
        <a:xfrm>
          <a:off x="3590925" y="47625"/>
          <a:ext cx="1080000" cy="252000"/>
        </a:xfrm>
        <a:prstGeom prst="roundRect">
          <a:avLst/>
        </a:prstGeom>
        <a:gradFill flip="none" rotWithShape="1">
          <a:gsLst>
            <a:gs pos="0">
              <a:srgbClr val="647C9C">
                <a:shade val="30000"/>
                <a:satMod val="115000"/>
              </a:srgbClr>
            </a:gs>
            <a:gs pos="50000">
              <a:srgbClr val="647C9C">
                <a:shade val="67500"/>
                <a:satMod val="115000"/>
              </a:srgbClr>
            </a:gs>
            <a:gs pos="100000">
              <a:srgbClr val="647C9C">
                <a:shade val="100000"/>
                <a:satMod val="115000"/>
              </a:srgbClr>
            </a:gs>
          </a:gsLst>
          <a:lin ang="16200000" scaled="1"/>
          <a:tileRect/>
        </a:gradFill>
        <a:ln>
          <a:noFill/>
        </a:ln>
        <a:effectLst>
          <a:outerShdw blurRad="57785" dist="33020" dir="318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brightRoom" dir="t">
            <a:rot lat="0" lon="0" rev="600000"/>
          </a:lightRig>
        </a:scene3d>
        <a:sp3d prstMaterial="metal">
          <a:bevelT w="38100" h="57150" prst="angle"/>
        </a:sp3d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 anchorCtr="0"/>
        <a:lstStyle/>
        <a:p>
          <a:pPr algn="ctr"/>
          <a:r>
            <a:rPr lang="en-US" sz="800" b="1">
              <a:solidFill>
                <a:srgbClr val="E3E7ED"/>
              </a:solidFill>
              <a:latin typeface="Arial" panose="020B0604020202020204" pitchFamily="34" charset="0"/>
              <a:cs typeface="Arial" panose="020B0604020202020204" pitchFamily="34" charset="0"/>
            </a:rPr>
            <a:t>Nghiệp</a:t>
          </a:r>
          <a:r>
            <a:rPr lang="en-US" sz="800" b="1" baseline="0">
              <a:solidFill>
                <a:srgbClr val="E3E7ED"/>
              </a:solidFill>
              <a:latin typeface="Arial" panose="020B0604020202020204" pitchFamily="34" charset="0"/>
              <a:cs typeface="Arial" panose="020B0604020202020204" pitchFamily="34" charset="0"/>
            </a:rPr>
            <a:t> Vụ </a:t>
          </a:r>
          <a:r>
            <a:rPr lang="en-US" sz="800" b="1">
              <a:solidFill>
                <a:srgbClr val="E3E7ED"/>
              </a:solidFill>
              <a:latin typeface="Arial" panose="020B0604020202020204" pitchFamily="34" charset="0"/>
              <a:cs typeface="Arial" panose="020B0604020202020204" pitchFamily="34" charset="0"/>
            </a:rPr>
            <a:t>Khác</a:t>
          </a:r>
          <a:endParaRPr lang="vi-VN" sz="800" b="1">
            <a:solidFill>
              <a:srgbClr val="E3E7ED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 editAs="absolute">
    <xdr:from>
      <xdr:col>4</xdr:col>
      <xdr:colOff>381000</xdr:colOff>
      <xdr:row>0</xdr:row>
      <xdr:rowOff>361950</xdr:rowOff>
    </xdr:from>
    <xdr:to>
      <xdr:col>5</xdr:col>
      <xdr:colOff>384675</xdr:colOff>
      <xdr:row>0</xdr:row>
      <xdr:rowOff>613950</xdr:rowOff>
    </xdr:to>
    <xdr:sp macro="" textlink="">
      <xdr:nvSpPr>
        <xdr:cNvPr id="48" name="Rounded Rectangle 47">
          <a:hlinkClick xmlns:r="http://schemas.openxmlformats.org/officeDocument/2006/relationships" r:id="rId13" tooltip="Báo Cáo Tồng Hợp"/>
          <a:extLst>
            <a:ext uri="{FF2B5EF4-FFF2-40B4-BE49-F238E27FC236}">
              <a16:creationId xmlns="" xmlns:a16="http://schemas.microsoft.com/office/drawing/2014/main" id="{00000000-0008-0000-0700-000030000000}"/>
            </a:ext>
          </a:extLst>
        </xdr:cNvPr>
        <xdr:cNvSpPr/>
      </xdr:nvSpPr>
      <xdr:spPr>
        <a:xfrm>
          <a:off x="3581400" y="361950"/>
          <a:ext cx="1080000" cy="252000"/>
        </a:xfrm>
        <a:prstGeom prst="roundRect">
          <a:avLst/>
        </a:prstGeom>
        <a:solidFill>
          <a:schemeClr val="accent1"/>
        </a:solidFill>
        <a:ln>
          <a:noFill/>
        </a:ln>
        <a:effectLst>
          <a:outerShdw blurRad="57785" dist="33020" dir="318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brightRoom" dir="t">
            <a:rot lat="0" lon="0" rev="600000"/>
          </a:lightRig>
        </a:scene3d>
        <a:sp3d prstMaterial="metal">
          <a:bevelT w="38100" h="57150" prst="angle"/>
        </a:sp3d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 anchorCtr="0"/>
        <a:lstStyle/>
        <a:p>
          <a:pPr algn="ctr"/>
          <a:r>
            <a:rPr lang="en-US" sz="800" b="1">
              <a:solidFill>
                <a:srgbClr val="E3E7ED"/>
              </a:solidFill>
              <a:latin typeface="Arial" panose="020B0604020202020204" pitchFamily="34" charset="0"/>
              <a:cs typeface="Arial" panose="020B0604020202020204" pitchFamily="34" charset="0"/>
            </a:rPr>
            <a:t>BC Tổng</a:t>
          </a:r>
          <a:r>
            <a:rPr lang="en-US" sz="800" b="1" baseline="0">
              <a:solidFill>
                <a:srgbClr val="E3E7ED"/>
              </a:solidFill>
              <a:latin typeface="Arial" panose="020B0604020202020204" pitchFamily="34" charset="0"/>
              <a:cs typeface="Arial" panose="020B0604020202020204" pitchFamily="34" charset="0"/>
            </a:rPr>
            <a:t> Hợp</a:t>
          </a:r>
          <a:endParaRPr lang="vi-VN" sz="800" b="1">
            <a:solidFill>
              <a:srgbClr val="E3E7ED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 editAs="absolute">
    <xdr:from>
      <xdr:col>1</xdr:col>
      <xdr:colOff>9525</xdr:colOff>
      <xdr:row>0</xdr:row>
      <xdr:rowOff>357438</xdr:rowOff>
    </xdr:from>
    <xdr:to>
      <xdr:col>2</xdr:col>
      <xdr:colOff>660900</xdr:colOff>
      <xdr:row>0</xdr:row>
      <xdr:rowOff>609438</xdr:rowOff>
    </xdr:to>
    <xdr:sp macro="" textlink="">
      <xdr:nvSpPr>
        <xdr:cNvPr id="49" name="Rounded Rectangle 48">
          <a:hlinkClick xmlns:r="http://schemas.openxmlformats.org/officeDocument/2006/relationships" r:id="rId14" tooltip="Danh Sách Sản Phẩm"/>
          <a:extLst>
            <a:ext uri="{FF2B5EF4-FFF2-40B4-BE49-F238E27FC236}">
              <a16:creationId xmlns="" xmlns:a16="http://schemas.microsoft.com/office/drawing/2014/main" id="{00000000-0008-0000-0700-000031000000}"/>
            </a:ext>
          </a:extLst>
        </xdr:cNvPr>
        <xdr:cNvSpPr/>
      </xdr:nvSpPr>
      <xdr:spPr>
        <a:xfrm>
          <a:off x="133350" y="357438"/>
          <a:ext cx="1080000" cy="252000"/>
        </a:xfrm>
        <a:prstGeom prst="roundRect">
          <a:avLst/>
        </a:prstGeom>
        <a:gradFill flip="none" rotWithShape="1">
          <a:gsLst>
            <a:gs pos="0">
              <a:srgbClr val="647C9C">
                <a:shade val="30000"/>
                <a:satMod val="115000"/>
              </a:srgbClr>
            </a:gs>
            <a:gs pos="50000">
              <a:srgbClr val="647C9C">
                <a:shade val="67500"/>
                <a:satMod val="115000"/>
              </a:srgbClr>
            </a:gs>
            <a:gs pos="100000">
              <a:srgbClr val="647C9C">
                <a:shade val="100000"/>
                <a:satMod val="115000"/>
              </a:srgbClr>
            </a:gs>
          </a:gsLst>
          <a:lin ang="16200000" scaled="1"/>
          <a:tileRect/>
        </a:gradFill>
        <a:ln>
          <a:noFill/>
        </a:ln>
        <a:effectLst>
          <a:outerShdw blurRad="57785" dist="33020" dir="318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brightRoom" dir="t">
            <a:rot lat="0" lon="0" rev="600000"/>
          </a:lightRig>
        </a:scene3d>
        <a:sp3d prstMaterial="metal">
          <a:bevelT w="38100" h="57150" prst="angle"/>
        </a:sp3d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 anchorCtr="0"/>
        <a:lstStyle/>
        <a:p>
          <a:pPr algn="ctr"/>
          <a:r>
            <a:rPr lang="en-US" sz="800" b="1">
              <a:solidFill>
                <a:srgbClr val="E3E7ED"/>
              </a:solidFill>
              <a:latin typeface="Arial" panose="020B0604020202020204" pitchFamily="34" charset="0"/>
              <a:cs typeface="Arial" panose="020B0604020202020204" pitchFamily="34" charset="0"/>
            </a:rPr>
            <a:t>Ds.</a:t>
          </a:r>
          <a:r>
            <a:rPr lang="en-US" sz="800" b="1" baseline="0">
              <a:solidFill>
                <a:srgbClr val="E3E7ED"/>
              </a:solidFill>
              <a:latin typeface="Arial" panose="020B0604020202020204" pitchFamily="34" charset="0"/>
              <a:cs typeface="Arial" panose="020B0604020202020204" pitchFamily="34" charset="0"/>
            </a:rPr>
            <a:t> Sản Phẩm</a:t>
          </a:r>
          <a:endParaRPr lang="vi-VN" sz="800" b="1">
            <a:solidFill>
              <a:srgbClr val="E3E7ED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 editAs="absolute">
    <xdr:from>
      <xdr:col>1</xdr:col>
      <xdr:colOff>0</xdr:colOff>
      <xdr:row>0</xdr:row>
      <xdr:rowOff>47625</xdr:rowOff>
    </xdr:from>
    <xdr:to>
      <xdr:col>2</xdr:col>
      <xdr:colOff>651375</xdr:colOff>
      <xdr:row>0</xdr:row>
      <xdr:rowOff>299625</xdr:rowOff>
    </xdr:to>
    <xdr:sp macro="" textlink="">
      <xdr:nvSpPr>
        <xdr:cNvPr id="19" name="Rounded Rectangle 18">
          <a:hlinkClick xmlns:r="http://schemas.openxmlformats.org/officeDocument/2006/relationships" r:id="rId15" tooltip="Thông Tin Chung"/>
          <a:extLst>
            <a:ext uri="{FF2B5EF4-FFF2-40B4-BE49-F238E27FC236}">
              <a16:creationId xmlns="" xmlns:a16="http://schemas.microsoft.com/office/drawing/2014/main" id="{00000000-0008-0000-0700-000013000000}"/>
            </a:ext>
          </a:extLst>
        </xdr:cNvPr>
        <xdr:cNvSpPr/>
      </xdr:nvSpPr>
      <xdr:spPr>
        <a:xfrm>
          <a:off x="123825" y="47625"/>
          <a:ext cx="1080000" cy="252000"/>
        </a:xfrm>
        <a:prstGeom prst="roundRect">
          <a:avLst/>
        </a:prstGeom>
        <a:solidFill>
          <a:srgbClr val="41556F"/>
        </a:solidFill>
        <a:ln>
          <a:noFill/>
        </a:ln>
        <a:effectLst>
          <a:outerShdw blurRad="57785" dist="33020" dir="318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brightRoom" dir="t">
            <a:rot lat="0" lon="0" rev="600000"/>
          </a:lightRig>
        </a:scene3d>
        <a:sp3d prstMaterial="metal">
          <a:bevelT w="38100" h="57150" prst="angle"/>
        </a:sp3d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 anchorCtr="0"/>
        <a:lstStyle/>
        <a:p>
          <a:pPr algn="ctr"/>
          <a:r>
            <a:rPr lang="en-US" sz="800" b="1">
              <a:solidFill>
                <a:srgbClr val="E3E7ED"/>
              </a:solidFill>
              <a:latin typeface="Arial" panose="020B0604020202020204" pitchFamily="34" charset="0"/>
              <a:cs typeface="Arial" panose="020B0604020202020204" pitchFamily="34" charset="0"/>
            </a:rPr>
            <a:t>Thông</a:t>
          </a:r>
          <a:r>
            <a:rPr lang="en-US" sz="800" b="1" baseline="0">
              <a:solidFill>
                <a:srgbClr val="E3E7ED"/>
              </a:solidFill>
              <a:latin typeface="Arial" panose="020B0604020202020204" pitchFamily="34" charset="0"/>
              <a:cs typeface="Arial" panose="020B0604020202020204" pitchFamily="34" charset="0"/>
            </a:rPr>
            <a:t> Tin Chung</a:t>
          </a:r>
          <a:endParaRPr lang="vi-VN" sz="800" b="1">
            <a:solidFill>
              <a:srgbClr val="E3E7ED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tables/table1.xml><?xml version="1.0" encoding="utf-8"?>
<table xmlns="http://schemas.openxmlformats.org/spreadsheetml/2006/main" id="2" name="T.1" displayName="T.1" ref="B2:C12" headerRowDxfId="275" dataDxfId="274" totalsRowDxfId="273" headerRowCellStyle="Comma" dataCellStyle="Comma">
  <autoFilter ref="B2:C12">
    <filterColumn colId="0" hiddenButton="1"/>
    <filterColumn colId="1" hiddenButton="1"/>
  </autoFilter>
  <tableColumns count="2">
    <tableColumn id="1" name="Tiêu đề" totalsRowLabel="x" dataDxfId="272" totalsRowDxfId="271" dataCellStyle="Comma"/>
    <tableColumn id="10" name="Thông tin chung" totalsRowFunction="custom" dataDxfId="270" dataCellStyle="Comma">
      <totalsRowFormula>SUBTOTAL(9,[Thông tin chung])</totalsRowFormula>
    </tableColumn>
  </tableColumns>
  <tableStyleInfo name="Table Style Of T3" showFirstColumn="0" showLastColumn="0" showRowStripes="1" showColumnStripes="0"/>
</table>
</file>

<file path=xl/tables/table2.xml><?xml version="1.0" encoding="utf-8"?>
<table xmlns="http://schemas.openxmlformats.org/spreadsheetml/2006/main" id="10" name="T.2" displayName="T.2" ref="E2:I12" headerRowDxfId="269" dataDxfId="268" totalsRowDxfId="267" headerRowCellStyle="Comma" dataCellStyle="Comma">
  <autoFilter ref="E2:I12">
    <filterColumn colId="0" hiddenButton="1"/>
    <filterColumn colId="1" hiddenButton="1"/>
    <filterColumn colId="4" hiddenButton="1"/>
  </autoFilter>
  <tableColumns count="5">
    <tableColumn id="1" name="STT" totalsRowLabel="x" dataDxfId="266" dataCellStyle="Comma">
      <calculatedColumnFormula>ROW(A3)-2</calculatedColumnFormula>
    </tableColumn>
    <tableColumn id="10" name="Tên loại&#10;Doanh thu / Chi phí" dataDxfId="265" dataCellStyle="Comma"/>
    <tableColumn id="3" name="Tổng thu" dataDxfId="264" dataCellStyle="Comma"/>
    <tableColumn id="4" name="Tổng chi" dataDxfId="263" dataCellStyle="Comma"/>
    <tableColumn id="2" name="Giải thích ý nghĩa" dataDxfId="262" dataCellStyle="Comma"/>
  </tableColumns>
  <tableStyleInfo name="Table Style Of T3" showFirstColumn="0" showLastColumn="0" showRowStripes="1" showColumnStripes="0"/>
</table>
</file>

<file path=xl/tables/table3.xml><?xml version="1.0" encoding="utf-8"?>
<table xmlns="http://schemas.openxmlformats.org/spreadsheetml/2006/main" id="1" name="D.1" displayName="D.1" ref="B2:W302" totalsRowShown="0" headerRowDxfId="260" dataDxfId="259" totalsRowDxfId="258" headerRowCellStyle="Comma" dataCellStyle="Comma">
  <autoFilter ref="B2:W302"/>
  <tableColumns count="22">
    <tableColumn id="1" name="STT" dataDxfId="257" totalsRowDxfId="256" dataCellStyle="Comma">
      <calculatedColumnFormula>ROW(A3)-2</calculatedColumnFormula>
    </tableColumn>
    <tableColumn id="2" name="Tên sản phẩm" dataDxfId="255" totalsRowDxfId="254" dataCellStyle="Comma"/>
    <tableColumn id="3" name="Quy cách" dataDxfId="253" totalsRowDxfId="252" dataCellStyle="Comma"/>
    <tableColumn id="4" name="ĐVT" dataDxfId="251" totalsRowDxfId="250" dataCellStyle="Comma"/>
    <tableColumn id="5" name="Phân loại SP" dataDxfId="249" totalsRowDxfId="248" dataCellStyle="Comma"/>
    <tableColumn id="6" name="Đơn giá bán&#10;(Tham khảo)" dataDxfId="247" totalsRowDxfId="246" dataCellStyle="Comma"/>
    <tableColumn id="7" name="Đơn giá nhập&#10;(Hàng tồn đầu kỳ)" dataDxfId="245" totalsRowDxfId="244" dataCellStyle="Comma"/>
    <tableColumn id="8" name="Số lượng&#10;(Hàng tồn đầu kỳ)" dataDxfId="243" totalsRowDxfId="242" dataCellStyle="Comma"/>
    <tableColumn id="9" name="Giá trị&#10;(Hàng tồn đầu kỳ)" dataDxfId="241" totalsRowDxfId="240" dataCellStyle="Comma">
      <calculatedColumnFormula>IF(C3="","",SUM(H3)*SUM(I3))</calculatedColumnFormula>
    </tableColumn>
    <tableColumn id="11" name="SL tồn kho&#10;tối thiểu" dataDxfId="239" totalsRowDxfId="238" dataCellStyle="Comma"/>
    <tableColumn id="10" name="Thông báo&#10;(Tự động)" dataDxfId="237" totalsRowDxfId="236" dataCellStyle="Comma">
      <calculatedColumnFormula>IF(AND(C3&lt;&gt;"",COUNTIF([Tên sản phẩm],C3)&gt;1),"Sản phẩm này đã khai báo nhiều lần","")</calculatedColumnFormula>
    </tableColumn>
    <tableColumn id="12" name="Ghi chú" dataDxfId="235" totalsRowDxfId="234" dataCellStyle="Comma"/>
    <tableColumn id="16" name="SL nhập&#10;(Trong kỳ)" dataDxfId="233" totalsRowDxfId="232" dataCellStyle="Comma">
      <calculatedColumnFormula>IF(C3="","",SUMIFS(M.1[Số lượng],M.1[Tên sản phẩm],C3)+SUMIFS(M.1[SL được tặng/KM],M.1[Tên sản phẩm],C3))</calculatedColumnFormula>
    </tableColumn>
    <tableColumn id="17" name="Giá trị hàng nhập" dataDxfId="231" totalsRowDxfId="230" dataCellStyle="Comma"/>
    <tableColumn id="18" name="SL xuất&#10;(Trong kỳ)" dataDxfId="229" totalsRowDxfId="228" dataCellStyle="Comma">
      <calculatedColumnFormula>IF(C3="","",SUMIFS(B.2[Số lượng],B.2[Tên sản phẩm],C3)+SUMIFS(B.2[SL xuất tặng/KM],B.2[Tên sản phẩm],C3))</calculatedColumnFormula>
    </tableColumn>
    <tableColumn id="22" name="Giá trị hàng xuất" dataDxfId="227" totalsRowDxfId="226" dataCellStyle="Comma">
      <calculatedColumnFormula>IF(C3="","",SUMIFS(B.2[Thành tiền],B.2[Tên sản phẩm],C3))</calculatedColumnFormula>
    </tableColumn>
    <tableColumn id="20" name="Giá vốn hàng bán" dataDxfId="225" totalsRowDxfId="224" dataCellStyle="Comma">
      <calculatedColumnFormula>IF(C3="","",S3*P3)</calculatedColumnFormula>
    </tableColumn>
    <tableColumn id="21" name="Đơn giá&#10;(Phương pháp bình quân)" dataDxfId="223" totalsRowDxfId="222" dataCellStyle="Comma">
      <calculatedColumnFormula>IF(C3="","",IF(OR(SUM(J3,O3)=0,SUM(I3,N3)=0),0,ROUND(SUM(J3,O3)/SUM(I3,N3),0)))</calculatedColumnFormula>
    </tableColumn>
    <tableColumn id="19" name="SL tồn cuối kỳ&#10;(Trong kỳ)" dataDxfId="221" totalsRowDxfId="220" dataCellStyle="Comma">
      <calculatedColumnFormula>IF(C3="","",SUM(I3,N3)-SUM(P3))</calculatedColumnFormula>
    </tableColumn>
    <tableColumn id="15" name="Giá trị hàng tồn cuối kỳ" dataDxfId="219" totalsRowDxfId="218" dataCellStyle="Comma">
      <calculatedColumnFormula>IF(C3="","",SUM(J3,O3)-SUM(R3))</calculatedColumnFormula>
    </tableColumn>
    <tableColumn id="25" name="Doanh thu" dataDxfId="217" totalsRowDxfId="216" dataCellStyle="Comma">
      <calculatedColumnFormula>IF(C3="","",SUMIFS(B.2[Doanh thu],B.2[Tên sản phẩm],C3))</calculatedColumnFormula>
    </tableColumn>
    <tableColumn id="26" name="Lợi nhuận gộp" dataDxfId="215" totalsRowDxfId="214" dataCellStyle="Comma">
      <calculatedColumnFormula>IF(C3="","",V3-R3)</calculatedColumnFormula>
    </tableColumn>
  </tableColumns>
  <tableStyleInfo name="Table Style Of T3" showFirstColumn="0" showLastColumn="0" showRowStripes="1" showColumnStripes="0"/>
</table>
</file>

<file path=xl/tables/table4.xml><?xml version="1.0" encoding="utf-8"?>
<table xmlns="http://schemas.openxmlformats.org/spreadsheetml/2006/main" id="3" name="D.2" displayName="D.2" ref="B2:Q207" totalsRowShown="0" headerRowDxfId="211" dataDxfId="210" totalsRowDxfId="209" headerRowCellStyle="Comma" dataCellStyle="Comma">
  <autoFilter ref="B2:Q207"/>
  <tableColumns count="16">
    <tableColumn id="1" name="STT" dataDxfId="208" totalsRowDxfId="207" dataCellStyle="Comma">
      <calculatedColumnFormula>ROW(A3)-2</calculatedColumnFormula>
    </tableColumn>
    <tableColumn id="2" name="Tên khách hàng" dataDxfId="206" totalsRowDxfId="205" dataCellStyle="Comma"/>
    <tableColumn id="3" name="Điện thoại" dataDxfId="204" totalsRowDxfId="203" dataCellStyle="Comma"/>
    <tableColumn id="4" name="Địa chỉ" dataDxfId="202" totalsRowDxfId="201" dataCellStyle="Comma"/>
    <tableColumn id="5" name="Email" dataDxfId="200" totalsRowDxfId="199" dataCellStyle="Comma"/>
    <tableColumn id="6" name="Mã số thuế" dataDxfId="198" totalsRowDxfId="197" dataCellStyle="Comma"/>
    <tableColumn id="7" name="Nợ phải thu&#10;(Số dư đầu kỳ)" dataDxfId="196" totalsRowDxfId="195" dataCellStyle="Comma"/>
    <tableColumn id="11" name="Nhân viên&#10;bán hàng" dataDxfId="194" totalsRowDxfId="193" dataCellStyle="Comma"/>
    <tableColumn id="12" name="Phân nhóm&#10;khách hàng" dataDxfId="192" totalsRowDxfId="191" dataCellStyle="Comma"/>
    <tableColumn id="10" name="Thông báo&#10;(Tự động)" dataDxfId="190" totalsRowDxfId="189" dataCellStyle="Comma">
      <calculatedColumnFormula>IF(AND(C3&lt;&gt;"",COUNTIF([Tên khách hàng],C3)&gt;1),"Khách hàng này đã khai báo nhiều lần","")</calculatedColumnFormula>
    </tableColumn>
    <tableColumn id="8" name="Ghi chú" dataDxfId="188" totalsRowDxfId="187" dataCellStyle="Comma"/>
    <tableColumn id="16" name="Tổng tiền hàng bán&#10;(Trong kỳ)" dataDxfId="186" totalsRowDxfId="185" dataCellStyle="Comma">
      <calculatedColumnFormula>IF(C3="","",SUMIFS(B.2[Giá có thuế],B.2[Tên khách hàng],C3))</calculatedColumnFormula>
    </tableColumn>
    <tableColumn id="17" name="Đã thu" dataDxfId="184" totalsRowDxfId="183" dataCellStyle="Comma">
      <calculatedColumnFormula>IF(C3="","",SUMIFS(B.2[Số tiền đã thu],B.2[Tên khách hàng],C3))</calculatedColumnFormula>
    </tableColumn>
    <tableColumn id="18" name="Nợ phải thu &#10;(Trong kỳ)" dataDxfId="182" totalsRowDxfId="181" dataCellStyle="Comma">
      <calculatedColumnFormula>IF(C3="","",SUM(H3,M3)-SUM(N3))</calculatedColumnFormula>
    </tableColumn>
    <tableColumn id="19" name="Doanh thu" dataDxfId="180" totalsRowDxfId="179" dataCellStyle="Comma">
      <calculatedColumnFormula>IF(C3="","",SUMIFS(B.2[Doanh thu],B.2[Tên khách hàng],C3))</calculatedColumnFormula>
    </tableColumn>
    <tableColumn id="20" name="Lợi nhuận gộp" dataDxfId="178" totalsRowDxfId="177" dataCellStyle="Comma">
      <calculatedColumnFormula>IF(C3="","",SUMIFS(B.2[Lợi nhuận gộp],B.2[Tên khách hàng],C3))</calculatedColumnFormula>
    </tableColumn>
  </tableColumns>
  <tableStyleInfo name="Table Style Of T3" showFirstColumn="0" showLastColumn="0" showRowStripes="1" showColumnStripes="0"/>
</table>
</file>

<file path=xl/tables/table5.xml><?xml version="1.0" encoding="utf-8"?>
<table xmlns="http://schemas.openxmlformats.org/spreadsheetml/2006/main" id="11" name="D.3" displayName="D.3" ref="B2:O202" totalsRowShown="0" headerRowDxfId="174" dataDxfId="173" totalsRowDxfId="172" headerRowCellStyle="Comma" dataCellStyle="Comma">
  <autoFilter ref="B2:O202"/>
  <tableColumns count="14">
    <tableColumn id="1" name="STT" dataDxfId="171" totalsRowDxfId="170" dataCellStyle="Comma">
      <calculatedColumnFormula>ROW(A3)-2</calculatedColumnFormula>
    </tableColumn>
    <tableColumn id="2" name="Tên nhà cung cấp" dataDxfId="169" totalsRowDxfId="168" dataCellStyle="Comma"/>
    <tableColumn id="3" name="Điện thoại" dataDxfId="167" totalsRowDxfId="166" dataCellStyle="Comma"/>
    <tableColumn id="4" name="Địa chỉ" dataDxfId="165" totalsRowDxfId="164" dataCellStyle="Comma"/>
    <tableColumn id="5" name="Email" dataDxfId="163" totalsRowDxfId="162" dataCellStyle="Comma"/>
    <tableColumn id="6" name="Mã số thuế" dataDxfId="161" totalsRowDxfId="160" dataCellStyle="Comma"/>
    <tableColumn id="7" name="Nợ phải trả&#10;(Số dư đầu kỳ)" dataDxfId="159" totalsRowDxfId="158" dataCellStyle="Comma"/>
    <tableColumn id="11" name="Người&#10;liên hệ" dataDxfId="157" totalsRowDxfId="156" dataCellStyle="Comma"/>
    <tableColumn id="12" name="Phân nhóm&#10;nhà cung cấp" dataDxfId="155" totalsRowDxfId="154" dataCellStyle="Comma"/>
    <tableColumn id="10" name="Cảnh báo tự động" dataDxfId="153" totalsRowDxfId="152" dataCellStyle="Comma">
      <calculatedColumnFormula>IF(AND(C3&lt;&gt;"",COUNTIF([Tên nhà cung cấp],C3)&gt;1),"Nhà cung cấp này đã khai báo nhiều lần","")</calculatedColumnFormula>
    </tableColumn>
    <tableColumn id="8" name="Ghi chú" dataDxfId="151" totalsRowDxfId="150" dataCellStyle="Comma"/>
    <tableColumn id="14" name="Tổng tiền hàng mua&#10;(Trong kỳ)" dataDxfId="149" totalsRowDxfId="148" dataCellStyle="Comma">
      <calculatedColumnFormula>IF(C3="","",SUMIFS(M.1[Giá có thuế],M.1[Tên nhà cung cấp],C3))</calculatedColumnFormula>
    </tableColumn>
    <tableColumn id="15" name="Đã trả" dataDxfId="147" totalsRowDxfId="146" dataCellStyle="Comma">
      <calculatedColumnFormula>IF(C3="","",SUMIFS(M.1[Số tiền đã trả],M.1[Tên nhà cung cấp],C3))</calculatedColumnFormula>
    </tableColumn>
    <tableColumn id="16" name="Nợ phải trả &#10;(Số dư trong kỳ)" dataDxfId="145" totalsRowDxfId="144" dataCellStyle="Comma">
      <calculatedColumnFormula>IF(C3="","",SUM(H3,M3)-SUM(N3))</calculatedColumnFormula>
    </tableColumn>
  </tableColumns>
  <tableStyleInfo name="Table Style Of T3" showFirstColumn="0" showLastColumn="0" showRowStripes="1" showColumnStripes="0"/>
</table>
</file>

<file path=xl/tables/table6.xml><?xml version="1.0" encoding="utf-8"?>
<table xmlns="http://schemas.openxmlformats.org/spreadsheetml/2006/main" id="7" name="M.1" displayName="M.1" ref="B2:X1503" totalsRowShown="0" headerRowDxfId="142" dataDxfId="141" totalsRowDxfId="140" headerRowCellStyle="Comma" dataCellStyle="Comma">
  <autoFilter ref="B2:X1503"/>
  <tableColumns count="23">
    <tableColumn id="1" name="STT" dataDxfId="139" totalsRowDxfId="138" dataCellStyle="Comma">
      <calculatedColumnFormula>ROW(A3)-3</calculatedColumnFormula>
    </tableColumn>
    <tableColumn id="2" name="Số ĐK" dataDxfId="137" totalsRowDxfId="136" dataCellStyle="Comma">
      <calculatedColumnFormula>IF(AND(D3="",E3="",F3=""),"",IF(AND(D3=OFFSET(D3,-1,0),E3=OFFSET(E3,-1,0),F3=OFFSET(F3,-1,0)),OFFSET(B3,-1,1),B3))</calculatedColumnFormula>
    </tableColumn>
    <tableColumn id="3" name="Ngày &#10;tháng" dataDxfId="135" totalsRowDxfId="134" dataCellStyle="Comma">
      <calculatedColumnFormula>IF(AND($G3&lt;&gt;"",B3&lt;&gt;1),OFFSET(C3,-1,1),"")</calculatedColumnFormula>
    </tableColumn>
    <tableColumn id="4" name="Số hóa đơn&#10;mua hàng" dataDxfId="133" totalsRowDxfId="132" dataCellStyle="Comma">
      <calculatedColumnFormula>IF(AND($G3&lt;&gt;"",B3&lt;&gt;1),OFFSET(D3,-1,1),"")</calculatedColumnFormula>
    </tableColumn>
    <tableColumn id="5" name="Tên nhà cung cấp" dataDxfId="131" totalsRowDxfId="130" dataCellStyle="Comma">
      <calculatedColumnFormula>IF(AND($G3&lt;&gt;"",B3&lt;&gt;1),OFFSET(E3,-1,1),"")</calculatedColumnFormula>
    </tableColumn>
    <tableColumn id="6" name="Tên sản phẩm" dataDxfId="129" totalsRowDxfId="128" dataCellStyle="Comma"/>
    <tableColumn id="26" name="Quy cách" dataDxfId="127" totalsRowDxfId="126" dataCellStyle="Comma">
      <calculatedColumnFormula>IF(G3="","",INDEX(D.1[Quy cách],MATCH(G3,D.1[Tên sản phẩm],0)))</calculatedColumnFormula>
    </tableColumn>
    <tableColumn id="7" name="ĐVT" dataDxfId="125" totalsRowDxfId="124" dataCellStyle="Comma">
      <calculatedColumnFormula>IF(G3="","",INDEX(D.1[ĐVT],MATCH(G3,D.1[Tên sản phẩm],0)))</calculatedColumnFormula>
    </tableColumn>
    <tableColumn id="8" name="Đơn giá&#10;mua" dataDxfId="123" totalsRowDxfId="122" dataCellStyle="Comma"/>
    <tableColumn id="9" name="Số lượng" dataDxfId="121" totalsRowDxfId="120" dataCellStyle="Comma">
      <calculatedColumnFormula>IF(OR(G3="",J3=""),"",1)</calculatedColumnFormula>
    </tableColumn>
    <tableColumn id="11" name="SL được tặng/KM" dataDxfId="119" totalsRowDxfId="118" dataCellStyle="Comma"/>
    <tableColumn id="12" name="Thành tiền" dataDxfId="117" totalsRowDxfId="116" dataCellStyle="Comma">
      <calculatedColumnFormula>IF(AND(J3&lt;&gt;"",K3&lt;&gt;""),J3*K3,"")</calculatedColumnFormula>
    </tableColumn>
    <tableColumn id="13" name="% C.Khấu&#10;được hưởng" dataDxfId="115" totalsRowDxfId="114" dataCellStyle="Percent"/>
    <tableColumn id="14" name="Hoặc Chiếc khấu tiền mặt" dataDxfId="113" totalsRowDxfId="112" dataCellStyle="Comma">
      <calculatedColumnFormula>IF(M3="","",M3*SUM(N3))</calculatedColumnFormula>
    </tableColumn>
    <tableColumn id="15" name="Giá nhập&#10;thực tế" dataDxfId="111" totalsRowDxfId="110" dataCellStyle="Comma">
      <calculatedColumnFormula>IF(M3="","",M3-SUM(O3))</calculatedColumnFormula>
    </tableColumn>
    <tableColumn id="16" name="Thuế GTGT&#10;(%)" dataDxfId="109" totalsRowDxfId="108" dataCellStyle="Percent">
      <calculatedColumnFormula>IF(AND(P3&lt;&gt;"",C3=OFFSET(C3,-1,0)),OFFSET(P3,-1,1),"")</calculatedColumnFormula>
    </tableColumn>
    <tableColumn id="17" name="Giá có thuế" dataDxfId="107" totalsRowDxfId="106" dataCellStyle="Comma">
      <calculatedColumnFormula>IF(P3="","",P3*SUM(1,Q3))</calculatedColumnFormula>
    </tableColumn>
    <tableColumn id="18" name="Tổng cộng tiền thanh toán" dataDxfId="105" totalsRowDxfId="104" dataCellStyle="Comma">
      <calculatedColumnFormula>IF(AND(C3&lt;&gt;"",C3&lt;&gt;OFFSET(C3,1,0)),SUMIFS([Giá có thuế],[Số ĐK],C3),"")</calculatedColumnFormula>
    </tableColumn>
    <tableColumn id="19" name="Số tiền đã trả" dataDxfId="103" totalsRowDxfId="102" dataCellStyle="Comma"/>
    <tableColumn id="20" name="Tài khoản&#10;(Thanh toán)" dataDxfId="101" totalsRowDxfId="100" dataCellStyle="Comma">
      <calculatedColumnFormula>IF(T3="","",'Thông Tin Chung'!#REF!)</calculatedColumnFormula>
    </tableColumn>
    <tableColumn id="21" name="Nợ phải trả&#10;(Theo đơn hàng)" dataDxfId="99" totalsRowDxfId="98" dataCellStyle="Comma">
      <calculatedColumnFormula>IF(AND(S3&lt;&gt;"",T3&lt;&gt;"",S3&lt;&gt;0),S3-T3,"")</calculatedColumnFormula>
    </tableColumn>
    <tableColumn id="22" name="Ghi chú" dataDxfId="97" totalsRowDxfId="96" dataCellStyle="Comma"/>
    <tableColumn id="10" name="Thông báo&#10;(Tự động)" dataDxfId="95" totalsRowDxfId="94" dataCellStyle="Comma">
      <calculatedColumnFormula>IF(C3="","",IF(OR(D3&lt;NgayBatDau,D3&gt;NgayKetThuc),"Ngày tháng phải nằm trong kỳ báo cáo",IF(AND(F3&lt;&gt;"",COUNTIF(D.3[Tên nhà cung cấp],F3)=0),"Tên NCC chưa khai báo trong DSNCC",IF(AND(G3&lt;&gt;"",COUNTIF(D.1[Tên sản phẩm],G3)=0),"SP này chưa khai báo trong DSSP",""))))</calculatedColumnFormula>
    </tableColumn>
  </tableColumns>
  <tableStyleInfo name="Table Style Of T3" showFirstColumn="0" showLastColumn="0" showRowStripes="1" showColumnStripes="0"/>
</table>
</file>

<file path=xl/tables/table7.xml><?xml version="1.0" encoding="utf-8"?>
<table xmlns="http://schemas.openxmlformats.org/spreadsheetml/2006/main" id="14" name="B.2" displayName="B.2" ref="B2:AC2504" totalsRowCount="1" headerRowDxfId="92" dataDxfId="91" totalsRowDxfId="90" headerRowCellStyle="Comma" dataCellStyle="Comma">
  <autoFilter ref="B2:AC2503"/>
  <tableColumns count="28">
    <tableColumn id="1" name="STT" totalsRowLabel="x" dataDxfId="89" totalsRowDxfId="88" dataCellStyle="Comma">
      <calculatedColumnFormula>ROW(A3)-3</calculatedColumnFormula>
    </tableColumn>
    <tableColumn id="2" name="Số ĐK" totalsRowLabel="x" dataDxfId="87" totalsRowDxfId="86" dataCellStyle="Comma">
      <calculatedColumnFormula>IF(AND(D3="",E3="",G3=""),"",IF(AND(D3=OFFSET(D3,-1,0),E3=OFFSET(E3,-1,0),G3=OFFSET(G3,-1,0)),OFFSET(B3,-1,1),B3))</calculatedColumnFormula>
    </tableColumn>
    <tableColumn id="3" name="Ngày &#10;tháng" totalsRowLabel="x" dataDxfId="85" totalsRowDxfId="84" dataCellStyle="Comma">
      <calculatedColumnFormula>IF(AND($H3&lt;&gt;"",B3&lt;&gt;1),OFFSET(C3,-1,1),"")</calculatedColumnFormula>
    </tableColumn>
    <tableColumn id="4" name="Số hóa đơn&#10;bán hàng" totalsRowLabel=" Tổng " dataDxfId="83" totalsRowDxfId="82" dataCellStyle="Comma">
      <calculatedColumnFormula>IF(AND($H3&lt;&gt;"",B3&lt;&gt;1),OFFSET(D3,-1,1),"")</calculatedColumnFormula>
    </tableColumn>
    <tableColumn id="30" name="Mã tuyến" dataDxfId="81" totalsRowDxfId="80" dataCellStyle="Comma"/>
    <tableColumn id="5" name="Tên khách hàng" totalsRowLabel="x" dataDxfId="79" totalsRowDxfId="78" dataCellStyle="Comma">
      <calculatedColumnFormula>IF(AND($H3&lt;&gt;"",B3&lt;&gt;1),OFFSET(F3,-1,1),"")</calculatedColumnFormula>
    </tableColumn>
    <tableColumn id="6" name="Tên sản phẩm" totalsRowLabel="x" dataDxfId="77" totalsRowDxfId="76" dataCellStyle="Comma"/>
    <tableColumn id="26" name="Quy cách" totalsRowLabel="x" dataDxfId="75" totalsRowDxfId="74" dataCellStyle="Comma">
      <calculatedColumnFormula>IF(H3="","",INDEX(D.1[Quy cách],MATCH(H3,D.1[Tên sản phẩm],0)))</calculatedColumnFormula>
    </tableColumn>
    <tableColumn id="7" name="ĐVT" totalsRowLabel="x" dataDxfId="73" totalsRowDxfId="72" dataCellStyle="Comma">
      <calculatedColumnFormula>IF(H3="","",INDEX(D.1[ĐVT],MATCH(H3,D.1[Tên sản phẩm],0)))</calculatedColumnFormula>
    </tableColumn>
    <tableColumn id="8" name="Đơn giá bán" totalsRowLabel="x" dataDxfId="71" totalsRowDxfId="70" dataCellStyle="Comma"/>
    <tableColumn id="9" name="Số lượng" totalsRowFunction="custom" dataDxfId="69" totalsRowDxfId="68" dataCellStyle="Comma">
      <totalsRowFormula>SUBTOTAL(9,[Số lượng])</totalsRowFormula>
    </tableColumn>
    <tableColumn id="11" name="SL xuất tặng/KM" totalsRowFunction="custom" dataDxfId="67" totalsRowDxfId="66" dataCellStyle="Comma">
      <totalsRowFormula>SUBTOTAL(9,[SL xuất tặng/KM])</totalsRowFormula>
    </tableColumn>
    <tableColumn id="32" name="ĐG khác" dataDxfId="65" totalsRowDxfId="64" dataCellStyle="Comma"/>
    <tableColumn id="33" name="SL khác" dataDxfId="63" totalsRowDxfId="62" dataCellStyle="Comma"/>
    <tableColumn id="12" name="Thành tiền" totalsRowFunction="custom" dataDxfId="61" totalsRowDxfId="60" dataCellStyle="Comma">
      <calculatedColumnFormula>IF(AND(K3&lt;&gt;"",L3&lt;&gt;""),K3*L3,IF(AND(N3&lt;&gt;"",O3&lt;&gt;""),N3*O3,""))</calculatedColumnFormula>
      <totalsRowFormula>SUBTOTAL(9,[Thành tiền])</totalsRowFormula>
    </tableColumn>
    <tableColumn id="13" name="% C.Khấu cho khách" totalsRowLabel="x" dataDxfId="59" totalsRowDxfId="58" dataCellStyle="Percent"/>
    <tableColumn id="14" name="Tiền chiết khấu cho khách" totalsRowFunction="custom" dataDxfId="57" totalsRowDxfId="56" dataCellStyle="Comma">
      <calculatedColumnFormula>IF(P3="","",P3*SUM(Q3))</calculatedColumnFormula>
      <totalsRowFormula>SUBTOTAL(9,[Tiền chiết khấu cho khách])</totalsRowFormula>
    </tableColumn>
    <tableColumn id="15" name="Doanh thu" totalsRowFunction="custom" dataDxfId="55" totalsRowDxfId="54" dataCellStyle="Comma">
      <calculatedColumnFormula>IF(P3="","",P3-SUM(R3))</calculatedColumnFormula>
      <totalsRowFormula>SUBTOTAL(9,[Doanh thu])</totalsRowFormula>
    </tableColumn>
    <tableColumn id="16" name="Thuế GTGT&#10;(%)" totalsRowLabel="x" dataDxfId="53" totalsRowDxfId="52" dataCellStyle="Percent">
      <calculatedColumnFormula>IF(AND(S3&lt;&gt;"",C3=OFFSET(C3,-1,0)),OFFSET(S3,-1,1),"")</calculatedColumnFormula>
    </tableColumn>
    <tableColumn id="17" name="Giá có thuế" totalsRowFunction="custom" dataDxfId="51" totalsRowDxfId="50" dataCellStyle="Comma">
      <calculatedColumnFormula>IF(S3="","",S3*SUM(1,T3))</calculatedColumnFormula>
      <totalsRowFormula>SUBTOTAL(9,[Giá có thuế])</totalsRowFormula>
    </tableColumn>
    <tableColumn id="18" name="Tổng cộng tiền thanh toán" totalsRowFunction="custom" dataDxfId="49" totalsRowDxfId="48" dataCellStyle="Comma">
      <calculatedColumnFormula>IF(AND(C3&lt;&gt;"",C3&lt;&gt;OFFSET(C3,1,0)),SUMIFS([Giá có thuế],[Số ĐK],C3),"")</calculatedColumnFormula>
      <totalsRowFormula>SUBTOTAL(9,[Tổng cộng tiền thanh toán])</totalsRowFormula>
    </tableColumn>
    <tableColumn id="19" name="Số tiền đã thu" totalsRowFunction="custom" dataDxfId="47" totalsRowDxfId="46" dataCellStyle="Comma">
      <totalsRowFormula>SUBTOTAL(9,[Số tiền đã thu])</totalsRowFormula>
    </tableColumn>
    <tableColumn id="20" name="Tài khoản&#10;(Thanh toán)" totalsRowLabel="x" dataDxfId="45" totalsRowDxfId="44" dataCellStyle="Comma">
      <calculatedColumnFormula>IF(W3="","",'Thông Tin Chung'!#REF!)</calculatedColumnFormula>
    </tableColumn>
    <tableColumn id="21" name="Nợ phải thu&#10;(Theo đơn hàng)" totalsRowLabel="x" dataDxfId="43" totalsRowDxfId="42" dataCellStyle="Comma">
      <calculatedColumnFormula>IF(AND(V3&lt;&gt;"",W3&lt;&gt;"",V3&lt;&gt;0),V3-W3,"")</calculatedColumnFormula>
    </tableColumn>
    <tableColumn id="22" name="Ghi chú" totalsRowLabel="x" dataDxfId="41" totalsRowDxfId="40" dataCellStyle="Comma"/>
    <tableColumn id="10" name="Thông báo&#10;(Tự động)" totalsRowLabel="x" dataDxfId="39" totalsRowDxfId="38" dataCellStyle="Comma">
      <calculatedColumnFormula>IF(C3="","",IF(OR(D3&lt;NgayBatDau,D3&gt;NgayKetThuc),"Ngày tháng phải nằm trong kỳ báo cáo",IF(AND(G3&lt;&gt;"",COUNTIF(D.2[Tên khách hàng],G3)=0),"Tên KH chưa khai báo trong DSKH",IF(AND(H3&lt;&gt;"",COUNTIF(D.1[Tên sản phẩm],H3)=0),"SP này chưa khai báo trong DSSP",""))))</calculatedColumnFormula>
    </tableColumn>
    <tableColumn id="27" name="Tháng" totalsRowLabel="x" dataDxfId="37" totalsRowDxfId="36" dataCellStyle="Comma">
      <calculatedColumnFormula>IF(D3="","",MONTH(D3))</calculatedColumnFormula>
    </tableColumn>
    <tableColumn id="28" name="Lợi nhuận gộp" totalsRowFunction="custom" dataDxfId="35" totalsRowDxfId="34" dataCellStyle="Comma">
      <totalsRowFormula>SUBTOTAL(9,[Lợi nhuận gộp])</totalsRowFormula>
    </tableColumn>
  </tableColumns>
  <tableStyleInfo name="Table Style Of T3" showFirstColumn="0" showLastColumn="0" showRowStripes="1" showColumnStripes="0"/>
</table>
</file>

<file path=xl/tables/table8.xml><?xml version="1.0" encoding="utf-8"?>
<table xmlns="http://schemas.openxmlformats.org/spreadsheetml/2006/main" id="13" name="N.1" displayName="N.1" ref="B2:L1502" totalsRowShown="0" headerRowDxfId="32" dataDxfId="31" totalsRowDxfId="30" headerRowCellStyle="Comma" dataCellStyle="Comma">
  <autoFilter ref="B2:L1502"/>
  <tableColumns count="11">
    <tableColumn id="1" name="STT" totalsRowDxfId="29" dataCellStyle="Comma">
      <calculatedColumnFormula>ROW(A3)-2</calculatedColumnFormula>
    </tableColumn>
    <tableColumn id="2" name="Ngày &#10;tháng" dataDxfId="28" totalsRowDxfId="27" dataCellStyle="Comma"/>
    <tableColumn id="3" name="Số &#10;chứng từ" dataDxfId="26" totalsRowDxfId="25" dataCellStyle="Comma"/>
    <tableColumn id="4" name="Diễn giải nghiệp vụ phát sinh" dataDxfId="24" totalsRowDxfId="23" dataCellStyle="Comma"/>
    <tableColumn id="5" name="Phân loại&#10;(Doanh thu/Chi phí)" dataDxfId="22" totalsRowDxfId="21" dataCellStyle="Comma"/>
    <tableColumn id="6" name="Thu&#10;(Doanh thu)" dataDxfId="20" totalsRowDxfId="19" dataCellStyle="Comma"/>
    <tableColumn id="7" name="Chi&#10;(Chi phí)" dataDxfId="18" totalsRowDxfId="17" dataCellStyle="Comma"/>
    <tableColumn id="8" name="Thuế GTGT&#10;(%)" dataDxfId="16" totalsRowDxfId="15" dataCellStyle="Comma"/>
    <tableColumn id="9" name="Tổng cộng&#10;(Giá có thuế)" dataDxfId="14" totalsRowDxfId="13" dataCellStyle="Comma">
      <calculatedColumnFormula>IF(G3&lt;&gt;"",G3*SUM(1,I3),IF(H3&lt;&gt;"",H3*SUM(1,I3),""))</calculatedColumnFormula>
    </tableColumn>
    <tableColumn id="12" name="Ghi chú" dataDxfId="12" totalsRowDxfId="11" dataCellStyle="Comma"/>
    <tableColumn id="13" name="Thông báo&#10;(Tự động)" dataDxfId="10" totalsRowDxfId="9" dataCellStyle="Comma"/>
  </tableColumns>
  <tableStyleInfo name="Table Style Of T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19">
    <tabColor rgb="FFFFC000"/>
  </sheetPr>
  <dimension ref="A1"/>
  <sheetViews>
    <sheetView workbookViewId="0">
      <selection activeCell="B4" sqref="B4"/>
    </sheetView>
  </sheetViews>
  <sheetFormatPr defaultRowHeight="14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1">
    <tabColor rgb="FF7030A0"/>
  </sheetPr>
  <dimension ref="B1:I13"/>
  <sheetViews>
    <sheetView showGridLines="0" tabSelected="1" workbookViewId="0">
      <pane xSplit="1" ySplit="2" topLeftCell="B3" activePane="bottomRight" state="frozen"/>
      <selection activeCell="B3" sqref="B3"/>
      <selection pane="topRight" activeCell="B3" sqref="B3"/>
      <selection pane="bottomLeft" activeCell="B3" sqref="B3"/>
      <selection pane="bottomRight" activeCell="F1" sqref="F1"/>
    </sheetView>
  </sheetViews>
  <sheetFormatPr defaultColWidth="14.125" defaultRowHeight="27.75" customHeight="1"/>
  <cols>
    <col min="1" max="1" width="1.625" style="1" customWidth="1"/>
    <col min="2" max="2" width="12.625" style="1" customWidth="1"/>
    <col min="3" max="3" width="30.625" style="1" customWidth="1"/>
    <col min="4" max="5" width="5.625" style="1" customWidth="1"/>
    <col min="6" max="8" width="16.125" style="1" customWidth="1"/>
    <col min="9" max="9" width="20.625" style="1" customWidth="1"/>
    <col min="10" max="10" width="5.625" style="1" customWidth="1"/>
    <col min="11" max="16384" width="14.125" style="1"/>
  </cols>
  <sheetData>
    <row r="1" spans="2:9" ht="52.5" customHeight="1"/>
    <row r="2" spans="2:9" s="2" customFormat="1" ht="27.75" customHeight="1">
      <c r="B2" s="3" t="s">
        <v>14</v>
      </c>
      <c r="C2" s="3" t="s">
        <v>15</v>
      </c>
      <c r="E2" s="3" t="s">
        <v>0</v>
      </c>
      <c r="F2" s="3" t="s">
        <v>17</v>
      </c>
      <c r="G2" s="3" t="s">
        <v>97</v>
      </c>
      <c r="H2" s="3" t="s">
        <v>98</v>
      </c>
      <c r="I2" s="3" t="s">
        <v>16</v>
      </c>
    </row>
    <row r="3" spans="2:9" s="2" customFormat="1" ht="27.75" customHeight="1">
      <c r="B3" s="5" t="s">
        <v>4</v>
      </c>
      <c r="C3" s="9" t="s">
        <v>129</v>
      </c>
      <c r="E3" s="4">
        <f>ROW(A3)-2</f>
        <v>1</v>
      </c>
      <c r="F3" s="2" t="s">
        <v>18</v>
      </c>
      <c r="G3" s="11">
        <f>IF(F3="","",SUMIFS(#REF!,#REF!,F3))</f>
        <v>0</v>
      </c>
      <c r="H3" s="11">
        <f>IF(F3="","",SUMIFS(#REF!,#REF!,F3))</f>
        <v>0</v>
      </c>
      <c r="I3" s="2" t="s">
        <v>19</v>
      </c>
    </row>
    <row r="4" spans="2:9" ht="27.75" customHeight="1">
      <c r="B4" s="5" t="s">
        <v>5</v>
      </c>
      <c r="C4" s="9"/>
      <c r="E4" s="4">
        <f t="shared" ref="E4:E12" si="0">ROW(A4)-2</f>
        <v>2</v>
      </c>
      <c r="F4" s="2" t="s">
        <v>20</v>
      </c>
      <c r="G4" s="11">
        <f>IF(F4="","",SUMIFS(#REF!,#REF!,F4))</f>
        <v>0</v>
      </c>
      <c r="H4" s="11">
        <f>IF(F4="","",SUMIFS(#REF!,#REF!,F4))</f>
        <v>0</v>
      </c>
      <c r="I4" s="2" t="s">
        <v>21</v>
      </c>
    </row>
    <row r="5" spans="2:9" ht="27.75" customHeight="1">
      <c r="B5" s="5" t="s">
        <v>6</v>
      </c>
      <c r="C5" s="9"/>
      <c r="E5" s="4">
        <f t="shared" si="0"/>
        <v>3</v>
      </c>
      <c r="F5" s="2"/>
      <c r="G5" s="11" t="str">
        <f>IF(F5="","",SUMIFS(#REF!,#REF!,F5))</f>
        <v/>
      </c>
      <c r="H5" s="11" t="str">
        <f>IF(F5="","",SUMIFS(#REF!,#REF!,F5))</f>
        <v/>
      </c>
      <c r="I5" s="2"/>
    </row>
    <row r="6" spans="2:9" ht="27.75" customHeight="1">
      <c r="B6" s="5" t="s">
        <v>7</v>
      </c>
      <c r="C6" s="9"/>
      <c r="E6" s="4">
        <f t="shared" si="0"/>
        <v>4</v>
      </c>
      <c r="F6" s="2"/>
      <c r="G6" s="11" t="str">
        <f>IF(F6="","",SUMIFS(#REF!,#REF!,F6))</f>
        <v/>
      </c>
      <c r="H6" s="11" t="str">
        <f>IF(F6="","",SUMIFS(#REF!,#REF!,F6))</f>
        <v/>
      </c>
      <c r="I6" s="2"/>
    </row>
    <row r="7" spans="2:9" ht="27.75" customHeight="1">
      <c r="B7" s="6" t="s">
        <v>8</v>
      </c>
      <c r="C7" s="9"/>
      <c r="E7" s="4">
        <f t="shared" si="0"/>
        <v>5</v>
      </c>
      <c r="F7" s="2"/>
      <c r="G7" s="11" t="str">
        <f>IF(F7="","",SUMIFS(#REF!,#REF!,F7))</f>
        <v/>
      </c>
      <c r="H7" s="11" t="str">
        <f>IF(F7="","",SUMIFS(#REF!,#REF!,F7))</f>
        <v/>
      </c>
      <c r="I7" s="2"/>
    </row>
    <row r="8" spans="2:9" ht="27.75" customHeight="1">
      <c r="B8" s="5" t="s">
        <v>9</v>
      </c>
      <c r="C8" s="9"/>
      <c r="E8" s="4">
        <f t="shared" si="0"/>
        <v>6</v>
      </c>
      <c r="F8" s="2"/>
      <c r="G8" s="11" t="str">
        <f>IF(F8="","",SUMIFS(#REF!,#REF!,F8))</f>
        <v/>
      </c>
      <c r="H8" s="11" t="str">
        <f>IF(F8="","",SUMIFS(#REF!,#REF!,F8))</f>
        <v/>
      </c>
      <c r="I8" s="2"/>
    </row>
    <row r="9" spans="2:9" ht="27.75" customHeight="1">
      <c r="B9" s="5" t="s">
        <v>11</v>
      </c>
      <c r="C9" s="9"/>
      <c r="E9" s="4">
        <f t="shared" si="0"/>
        <v>7</v>
      </c>
      <c r="F9" s="2"/>
      <c r="G9" s="11" t="str">
        <f>IF(F9="","",SUMIFS(#REF!,#REF!,F9))</f>
        <v/>
      </c>
      <c r="H9" s="11" t="str">
        <f>IF(F9="","",SUMIFS(#REF!,#REF!,F9))</f>
        <v/>
      </c>
      <c r="I9" s="2"/>
    </row>
    <row r="10" spans="2:9" ht="27.75" customHeight="1">
      <c r="B10" s="5" t="s">
        <v>10</v>
      </c>
      <c r="C10" s="9"/>
      <c r="E10" s="4">
        <f t="shared" si="0"/>
        <v>8</v>
      </c>
      <c r="F10" s="2"/>
      <c r="G10" s="11" t="str">
        <f>IF(F10="","",SUMIFS(#REF!,#REF!,F10))</f>
        <v/>
      </c>
      <c r="H10" s="11" t="str">
        <f>IF(F10="","",SUMIFS(#REF!,#REF!,F10))</f>
        <v/>
      </c>
      <c r="I10" s="2"/>
    </row>
    <row r="11" spans="2:9" ht="27.75" customHeight="1">
      <c r="B11" s="4" t="s">
        <v>12</v>
      </c>
      <c r="C11" s="8">
        <v>42370</v>
      </c>
      <c r="E11" s="4">
        <f t="shared" si="0"/>
        <v>9</v>
      </c>
      <c r="F11" s="2"/>
      <c r="G11" s="11" t="str">
        <f>IF(F11="","",SUMIFS(#REF!,#REF!,F11))</f>
        <v/>
      </c>
      <c r="H11" s="11" t="str">
        <f>IF(F11="","",SUMIFS(#REF!,#REF!,F11))</f>
        <v/>
      </c>
      <c r="I11" s="2"/>
    </row>
    <row r="12" spans="2:9" ht="27.75" customHeight="1">
      <c r="B12" s="4" t="s">
        <v>13</v>
      </c>
      <c r="C12" s="8">
        <v>42735</v>
      </c>
      <c r="E12" s="4">
        <f t="shared" si="0"/>
        <v>10</v>
      </c>
      <c r="F12" s="2"/>
      <c r="G12" s="11" t="str">
        <f>IF(F12="","",SUMIFS(#REF!,#REF!,F12))</f>
        <v/>
      </c>
      <c r="H12" s="11" t="str">
        <f>IF(F12="","",SUMIFS(#REF!,#REF!,F12))</f>
        <v/>
      </c>
      <c r="I12" s="2"/>
    </row>
    <row r="13" spans="2:9" ht="27.75" customHeight="1">
      <c r="B13" s="18"/>
      <c r="C13" s="18"/>
      <c r="E13" s="18"/>
      <c r="F13" s="18"/>
      <c r="G13" s="18"/>
      <c r="H13" s="18"/>
      <c r="I13" s="18"/>
    </row>
  </sheetData>
  <sheetProtection password="CA33" sheet="1" formatCells="0" insertHyperlinks="0" autoFilter="0" pivotTables="0"/>
  <pageMargins left="0.7" right="0.7" top="0.75" bottom="0.75" header="0.3" footer="0.3"/>
  <pageSetup paperSize="9" orientation="portrait" r:id="rId1"/>
  <drawing r:id="rId2"/>
  <tableParts count="2">
    <tablePart r:id="rId3"/>
    <tablePart r:id="rId4"/>
  </tableParts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2">
    <tabColor rgb="FF7030A0"/>
  </sheetPr>
  <dimension ref="B1:W305"/>
  <sheetViews>
    <sheetView showGridLines="0" workbookViewId="0">
      <pane xSplit="1" ySplit="2" topLeftCell="B3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ColWidth="14.125" defaultRowHeight="27.75" customHeight="1"/>
  <cols>
    <col min="1" max="1" width="1.625" style="1" customWidth="1"/>
    <col min="2" max="2" width="6.125" style="1" customWidth="1"/>
    <col min="3" max="3" width="16.125" style="1" customWidth="1"/>
    <col min="4" max="4" width="14.125" style="1" hidden="1" customWidth="1"/>
    <col min="5" max="5" width="6.625" style="1" customWidth="1"/>
    <col min="6" max="6" width="0" style="1" hidden="1" customWidth="1"/>
    <col min="7" max="8" width="14.125" style="1"/>
    <col min="9" max="9" width="11.625" style="1" bestFit="1" customWidth="1"/>
    <col min="10" max="10" width="14.125" style="11"/>
    <col min="11" max="11" width="12.375" style="1" customWidth="1"/>
    <col min="12" max="12" width="22.625" style="11" customWidth="1"/>
    <col min="13" max="13" width="23.625" style="1" customWidth="1"/>
    <col min="14" max="14" width="21.375" style="11" customWidth="1"/>
    <col min="15" max="17" width="14.125" style="11" customWidth="1"/>
    <col min="18" max="18" width="14.125" style="11" hidden="1" customWidth="1"/>
    <col min="19" max="19" width="17" style="11" customWidth="1"/>
    <col min="20" max="21" width="14.125" style="11" customWidth="1"/>
    <col min="22" max="23" width="14.125" style="1" customWidth="1"/>
    <col min="24" max="16384" width="14.125" style="1"/>
  </cols>
  <sheetData>
    <row r="1" spans="2:23" ht="52.5" customHeight="1">
      <c r="N1" s="79" t="s">
        <v>128</v>
      </c>
      <c r="O1" s="79"/>
      <c r="P1" s="79"/>
      <c r="Q1" s="79"/>
      <c r="R1" s="79"/>
      <c r="S1" s="79"/>
      <c r="T1" s="79"/>
      <c r="U1" s="79"/>
      <c r="V1" s="79"/>
      <c r="W1" s="79"/>
    </row>
    <row r="2" spans="2:23" s="13" customFormat="1" ht="27.75" customHeight="1">
      <c r="B2" s="12" t="s">
        <v>0</v>
      </c>
      <c r="C2" s="12" t="s">
        <v>1</v>
      </c>
      <c r="D2" s="12" t="s">
        <v>22</v>
      </c>
      <c r="E2" s="12" t="s">
        <v>23</v>
      </c>
      <c r="F2" s="12" t="s">
        <v>24</v>
      </c>
      <c r="G2" s="12" t="s">
        <v>25</v>
      </c>
      <c r="H2" s="12" t="s">
        <v>27</v>
      </c>
      <c r="I2" s="12" t="s">
        <v>26</v>
      </c>
      <c r="J2" s="19" t="s">
        <v>31</v>
      </c>
      <c r="K2" s="12" t="s">
        <v>28</v>
      </c>
      <c r="L2" s="19" t="s">
        <v>30</v>
      </c>
      <c r="M2" s="12" t="s">
        <v>29</v>
      </c>
      <c r="N2" s="74" t="s">
        <v>119</v>
      </c>
      <c r="O2" s="74" t="s">
        <v>74</v>
      </c>
      <c r="P2" s="74" t="s">
        <v>120</v>
      </c>
      <c r="Q2" s="74" t="s">
        <v>115</v>
      </c>
      <c r="R2" s="74" t="s">
        <v>75</v>
      </c>
      <c r="S2" s="74" t="s">
        <v>122</v>
      </c>
      <c r="T2" s="74" t="s">
        <v>121</v>
      </c>
      <c r="U2" s="74" t="s">
        <v>76</v>
      </c>
      <c r="V2" s="75" t="s">
        <v>61</v>
      </c>
      <c r="W2" s="75" t="s">
        <v>73</v>
      </c>
    </row>
    <row r="3" spans="2:23" s="2" customFormat="1" ht="27.75" customHeight="1">
      <c r="B3" s="4">
        <f t="shared" ref="B3" si="0">ROW(A3)-2</f>
        <v>1</v>
      </c>
      <c r="D3" s="10"/>
      <c r="E3" s="10"/>
      <c r="F3" s="10"/>
      <c r="G3" s="1"/>
      <c r="H3" s="7"/>
      <c r="I3" s="7"/>
      <c r="J3" s="14" t="str">
        <f>IF(C3="","",SUM(H3)*SUM(I3))</f>
        <v/>
      </c>
      <c r="K3" s="1"/>
      <c r="L3" s="15" t="str">
        <f>IF(AND(C3&lt;&gt;"",COUNTIF([Tên sản phẩm],C3)&gt;1),"Sản phẩm này đã khai báo nhiều lần","")</f>
        <v/>
      </c>
      <c r="M3" s="4"/>
      <c r="N3" s="14" t="str">
        <f>IF(C3="","",SUMIFS(M.1[Số lượng],M.1[Tên sản phẩm],C3)+SUMIFS(M.1[SL được tặng/KM],M.1[Tên sản phẩm],C3))</f>
        <v/>
      </c>
      <c r="O3" s="14" t="str">
        <f>IF(C3="","",SUMIFS(#REF!,M.1[Tên sản phẩm],C3))</f>
        <v/>
      </c>
      <c r="P3" s="14" t="str">
        <f>IF(C3="","",SUMIFS(B.2[Số lượng],B.2[Tên sản phẩm],C3)+SUMIFS(B.2[SL xuất tặng/KM],B.2[Tên sản phẩm],C3))</f>
        <v/>
      </c>
      <c r="Q3" s="14" t="str">
        <f>IF(C3="","",SUMIFS(B.2[Thành tiền],B.2[Tên sản phẩm],C3))</f>
        <v/>
      </c>
      <c r="R3" s="14" t="str">
        <f t="shared" ref="R3:R66" si="1">IF(C3="","",S3*P3)</f>
        <v/>
      </c>
      <c r="S3" s="14" t="str">
        <f t="shared" ref="S3:S66" si="2">IF(C3="","",IF(OR(SUM(J3,O3)=0,SUM(I3,N3)=0),0,ROUND(SUM(J3,O3)/SUM(I3,N3),0)))</f>
        <v/>
      </c>
      <c r="T3" s="14" t="str">
        <f t="shared" ref="T3:T66" si="3">IF(C3="","",SUM(I3,N3)-SUM(P3))</f>
        <v/>
      </c>
      <c r="U3" s="14" t="str">
        <f t="shared" ref="U3:U66" si="4">IF(C3="","",SUM(J3,O3)-SUM(R3))</f>
        <v/>
      </c>
      <c r="V3" s="26" t="str">
        <f>IF(C3="","",SUMIFS(B.2[Doanh thu],B.2[Tên sản phẩm],C3))</f>
        <v/>
      </c>
      <c r="W3" s="26" t="str">
        <f t="shared" ref="W3:W66" si="5">IF(C3="","",V3-R3)</f>
        <v/>
      </c>
    </row>
    <row r="4" spans="2:23" ht="27.75" customHeight="1">
      <c r="B4" s="4">
        <f t="shared" ref="B4:B69" si="6">ROW(A4)-2</f>
        <v>2</v>
      </c>
      <c r="C4" s="2"/>
      <c r="D4" s="10"/>
      <c r="E4" s="10"/>
      <c r="F4" s="10"/>
      <c r="H4" s="7"/>
      <c r="I4" s="7"/>
      <c r="J4" s="14" t="str">
        <f t="shared" ref="J4:J67" si="7">IF(C4="","",SUM(H4)*SUM(I4))</f>
        <v/>
      </c>
      <c r="L4" s="15" t="str">
        <f>IF(AND(C4&lt;&gt;"",COUNTIF([Tên sản phẩm],C4)&gt;1),"Sản phẩm này đã khai báo nhiều lần","")</f>
        <v/>
      </c>
      <c r="M4" s="4"/>
      <c r="N4" s="14" t="str">
        <f>IF(C4="","",SUMIFS(M.1[Số lượng],M.1[Tên sản phẩm],C4)+SUMIFS(M.1[SL được tặng/KM],M.1[Tên sản phẩm],C4))</f>
        <v/>
      </c>
      <c r="O4" s="14" t="str">
        <f>IF(C4="","",SUMIFS(#REF!,M.1[Tên sản phẩm],C4))</f>
        <v/>
      </c>
      <c r="P4" s="14" t="str">
        <f>IF(C4="","",SUMIFS(B.2[Số lượng],B.2[Tên sản phẩm],C4)+SUMIFS(B.2[SL xuất tặng/KM],B.2[Tên sản phẩm],C4))</f>
        <v/>
      </c>
      <c r="Q4" s="14" t="str">
        <f>IF(C4="","",SUMIFS(B.2[Thành tiền],B.2[Tên sản phẩm],C4))</f>
        <v/>
      </c>
      <c r="R4" s="14" t="str">
        <f t="shared" si="1"/>
        <v/>
      </c>
      <c r="S4" s="14" t="str">
        <f t="shared" si="2"/>
        <v/>
      </c>
      <c r="T4" s="14" t="str">
        <f t="shared" si="3"/>
        <v/>
      </c>
      <c r="U4" s="14" t="str">
        <f t="shared" si="4"/>
        <v/>
      </c>
      <c r="V4" s="26" t="str">
        <f>IF(C4="","",SUMIFS(B.2[Doanh thu],B.2[Tên sản phẩm],C4))</f>
        <v/>
      </c>
      <c r="W4" s="26" t="str">
        <f t="shared" si="5"/>
        <v/>
      </c>
    </row>
    <row r="5" spans="2:23" ht="27.75" customHeight="1">
      <c r="B5" s="4">
        <f t="shared" si="6"/>
        <v>3</v>
      </c>
      <c r="C5" s="2"/>
      <c r="D5" s="10"/>
      <c r="E5" s="10"/>
      <c r="F5" s="10"/>
      <c r="H5" s="7"/>
      <c r="I5" s="7"/>
      <c r="J5" s="14" t="str">
        <f t="shared" si="7"/>
        <v/>
      </c>
      <c r="L5" s="15" t="str">
        <f>IF(AND(C5&lt;&gt;"",COUNTIF([Tên sản phẩm],C5)&gt;1),"Sản phẩm này đã khai báo nhiều lần","")</f>
        <v/>
      </c>
      <c r="M5" s="4"/>
      <c r="N5" s="14" t="str">
        <f>IF(C5="","",SUMIFS(M.1[Số lượng],M.1[Tên sản phẩm],C5)+SUMIFS(M.1[SL được tặng/KM],M.1[Tên sản phẩm],C5))</f>
        <v/>
      </c>
      <c r="O5" s="14" t="str">
        <f>IF(C5="","",SUMIFS(#REF!,M.1[Tên sản phẩm],C5))</f>
        <v/>
      </c>
      <c r="P5" s="14" t="str">
        <f>IF(C5="","",SUMIFS(B.2[Số lượng],B.2[Tên sản phẩm],C5)+SUMIFS(B.2[SL xuất tặng/KM],B.2[Tên sản phẩm],C5))</f>
        <v/>
      </c>
      <c r="Q5" s="14" t="str">
        <f>IF(C5="","",SUMIFS(B.2[Thành tiền],B.2[Tên sản phẩm],C5))</f>
        <v/>
      </c>
      <c r="R5" s="14" t="str">
        <f t="shared" si="1"/>
        <v/>
      </c>
      <c r="S5" s="14" t="str">
        <f t="shared" si="2"/>
        <v/>
      </c>
      <c r="T5" s="14" t="str">
        <f t="shared" si="3"/>
        <v/>
      </c>
      <c r="U5" s="14" t="str">
        <f t="shared" si="4"/>
        <v/>
      </c>
      <c r="V5" s="26" t="str">
        <f>IF(C5="","",SUMIFS(B.2[Doanh thu],B.2[Tên sản phẩm],C5))</f>
        <v/>
      </c>
      <c r="W5" s="26" t="str">
        <f t="shared" si="5"/>
        <v/>
      </c>
    </row>
    <row r="6" spans="2:23" ht="27.75" customHeight="1">
      <c r="B6" s="4">
        <f t="shared" si="6"/>
        <v>4</v>
      </c>
      <c r="C6" s="2"/>
      <c r="D6" s="10"/>
      <c r="E6" s="10"/>
      <c r="F6" s="10"/>
      <c r="H6" s="7"/>
      <c r="I6" s="7"/>
      <c r="J6" s="14" t="str">
        <f t="shared" si="7"/>
        <v/>
      </c>
      <c r="L6" s="15" t="str">
        <f>IF(AND(C6&lt;&gt;"",COUNTIF([Tên sản phẩm],C6)&gt;1),"Sản phẩm này đã khai báo nhiều lần","")</f>
        <v/>
      </c>
      <c r="M6" s="4"/>
      <c r="N6" s="14" t="str">
        <f>IF(C6="","",SUMIFS(M.1[Số lượng],M.1[Tên sản phẩm],C6)+SUMIFS(M.1[SL được tặng/KM],M.1[Tên sản phẩm],C6))</f>
        <v/>
      </c>
      <c r="O6" s="14" t="str">
        <f>IF(C6="","",SUMIFS(#REF!,M.1[Tên sản phẩm],C6))</f>
        <v/>
      </c>
      <c r="P6" s="14" t="str">
        <f>IF(C6="","",SUMIFS(B.2[Số lượng],B.2[Tên sản phẩm],C6)+SUMIFS(B.2[SL xuất tặng/KM],B.2[Tên sản phẩm],C6))</f>
        <v/>
      </c>
      <c r="Q6" s="14" t="str">
        <f>IF(C6="","",SUMIFS(B.2[Thành tiền],B.2[Tên sản phẩm],C6))</f>
        <v/>
      </c>
      <c r="R6" s="14" t="str">
        <f t="shared" si="1"/>
        <v/>
      </c>
      <c r="S6" s="14" t="str">
        <f t="shared" si="2"/>
        <v/>
      </c>
      <c r="T6" s="14" t="str">
        <f t="shared" si="3"/>
        <v/>
      </c>
      <c r="U6" s="14" t="str">
        <f t="shared" si="4"/>
        <v/>
      </c>
      <c r="V6" s="26" t="str">
        <f>IF(C6="","",SUMIFS(B.2[Doanh thu],B.2[Tên sản phẩm],C6))</f>
        <v/>
      </c>
      <c r="W6" s="26" t="str">
        <f t="shared" si="5"/>
        <v/>
      </c>
    </row>
    <row r="7" spans="2:23" ht="27.75" customHeight="1">
      <c r="B7" s="4">
        <f t="shared" si="6"/>
        <v>5</v>
      </c>
      <c r="C7" s="2"/>
      <c r="D7" s="10"/>
      <c r="E7" s="10"/>
      <c r="F7" s="10"/>
      <c r="H7" s="7"/>
      <c r="I7" s="7"/>
      <c r="J7" s="14" t="str">
        <f t="shared" si="7"/>
        <v/>
      </c>
      <c r="L7" s="15" t="str">
        <f>IF(AND(C7&lt;&gt;"",COUNTIF([Tên sản phẩm],C7)&gt;1),"Sản phẩm này đã khai báo nhiều lần","")</f>
        <v/>
      </c>
      <c r="M7" s="4"/>
      <c r="N7" s="14" t="str">
        <f>IF(C7="","",SUMIFS(M.1[Số lượng],M.1[Tên sản phẩm],C7)+SUMIFS(M.1[SL được tặng/KM],M.1[Tên sản phẩm],C7))</f>
        <v/>
      </c>
      <c r="O7" s="14" t="str">
        <f>IF(C7="","",SUMIFS(#REF!,M.1[Tên sản phẩm],C7))</f>
        <v/>
      </c>
      <c r="P7" s="14" t="str">
        <f>IF(C7="","",SUMIFS(B.2[Số lượng],B.2[Tên sản phẩm],C7)+SUMIFS(B.2[SL xuất tặng/KM],B.2[Tên sản phẩm],C7))</f>
        <v/>
      </c>
      <c r="Q7" s="14" t="str">
        <f>IF(C7="","",SUMIFS(B.2[Thành tiền],B.2[Tên sản phẩm],C7))</f>
        <v/>
      </c>
      <c r="R7" s="14" t="str">
        <f t="shared" si="1"/>
        <v/>
      </c>
      <c r="S7" s="14" t="str">
        <f t="shared" si="2"/>
        <v/>
      </c>
      <c r="T7" s="14" t="str">
        <f t="shared" si="3"/>
        <v/>
      </c>
      <c r="U7" s="14" t="str">
        <f t="shared" si="4"/>
        <v/>
      </c>
      <c r="V7" s="26" t="str">
        <f>IF(C7="","",SUMIFS(B.2[Doanh thu],B.2[Tên sản phẩm],C7))</f>
        <v/>
      </c>
      <c r="W7" s="26" t="str">
        <f t="shared" si="5"/>
        <v/>
      </c>
    </row>
    <row r="8" spans="2:23" ht="27.75" customHeight="1">
      <c r="B8" s="4">
        <f t="shared" si="6"/>
        <v>6</v>
      </c>
      <c r="C8" s="2"/>
      <c r="D8" s="10"/>
      <c r="E8" s="10"/>
      <c r="F8" s="10"/>
      <c r="H8" s="7"/>
      <c r="I8" s="7"/>
      <c r="J8" s="14" t="str">
        <f t="shared" si="7"/>
        <v/>
      </c>
      <c r="L8" s="15" t="str">
        <f>IF(AND(C8&lt;&gt;"",COUNTIF([Tên sản phẩm],C8)&gt;1),"Sản phẩm này đã khai báo nhiều lần","")</f>
        <v/>
      </c>
      <c r="M8" s="4"/>
      <c r="N8" s="14" t="str">
        <f>IF(C8="","",SUMIFS(M.1[Số lượng],M.1[Tên sản phẩm],C8)+SUMIFS(M.1[SL được tặng/KM],M.1[Tên sản phẩm],C8))</f>
        <v/>
      </c>
      <c r="O8" s="14" t="str">
        <f>IF(C8="","",SUMIFS(#REF!,M.1[Tên sản phẩm],C8))</f>
        <v/>
      </c>
      <c r="P8" s="14" t="str">
        <f>IF(C8="","",SUMIFS(B.2[Số lượng],B.2[Tên sản phẩm],C8)+SUMIFS(B.2[SL xuất tặng/KM],B.2[Tên sản phẩm],C8))</f>
        <v/>
      </c>
      <c r="Q8" s="14" t="str">
        <f>IF(C8="","",SUMIFS(B.2[Thành tiền],B.2[Tên sản phẩm],C8))</f>
        <v/>
      </c>
      <c r="R8" s="14" t="str">
        <f t="shared" si="1"/>
        <v/>
      </c>
      <c r="S8" s="14" t="str">
        <f t="shared" si="2"/>
        <v/>
      </c>
      <c r="T8" s="14" t="str">
        <f t="shared" si="3"/>
        <v/>
      </c>
      <c r="U8" s="14" t="str">
        <f t="shared" si="4"/>
        <v/>
      </c>
      <c r="V8" s="26" t="str">
        <f>IF(C8="","",SUMIFS(B.2[Doanh thu],B.2[Tên sản phẩm],C8))</f>
        <v/>
      </c>
      <c r="W8" s="26" t="str">
        <f t="shared" si="5"/>
        <v/>
      </c>
    </row>
    <row r="9" spans="2:23" ht="27.75" customHeight="1">
      <c r="B9" s="4">
        <f t="shared" si="6"/>
        <v>7</v>
      </c>
      <c r="C9" s="2"/>
      <c r="D9" s="10"/>
      <c r="E9" s="10"/>
      <c r="F9" s="10"/>
      <c r="H9" s="7"/>
      <c r="I9" s="7"/>
      <c r="J9" s="14" t="str">
        <f t="shared" si="7"/>
        <v/>
      </c>
      <c r="L9" s="15" t="str">
        <f>IF(AND(C9&lt;&gt;"",COUNTIF([Tên sản phẩm],C9)&gt;1),"Sản phẩm này đã khai báo nhiều lần","")</f>
        <v/>
      </c>
      <c r="M9" s="4"/>
      <c r="N9" s="14" t="str">
        <f>IF(C9="","",SUMIFS(M.1[Số lượng],M.1[Tên sản phẩm],C9)+SUMIFS(M.1[SL được tặng/KM],M.1[Tên sản phẩm],C9))</f>
        <v/>
      </c>
      <c r="O9" s="14" t="str">
        <f>IF(C9="","",SUMIFS(#REF!,M.1[Tên sản phẩm],C9))</f>
        <v/>
      </c>
      <c r="P9" s="14" t="str">
        <f>IF(C9="","",SUMIFS(B.2[Số lượng],B.2[Tên sản phẩm],C9)+SUMIFS(B.2[SL xuất tặng/KM],B.2[Tên sản phẩm],C9))</f>
        <v/>
      </c>
      <c r="Q9" s="14" t="str">
        <f>IF(C9="","",SUMIFS(B.2[Thành tiền],B.2[Tên sản phẩm],C9))</f>
        <v/>
      </c>
      <c r="R9" s="14" t="str">
        <f t="shared" si="1"/>
        <v/>
      </c>
      <c r="S9" s="14" t="str">
        <f t="shared" si="2"/>
        <v/>
      </c>
      <c r="T9" s="14" t="str">
        <f t="shared" si="3"/>
        <v/>
      </c>
      <c r="U9" s="14" t="str">
        <f t="shared" si="4"/>
        <v/>
      </c>
      <c r="V9" s="26" t="str">
        <f>IF(C9="","",SUMIFS(B.2[Doanh thu],B.2[Tên sản phẩm],C9))</f>
        <v/>
      </c>
      <c r="W9" s="26" t="str">
        <f t="shared" si="5"/>
        <v/>
      </c>
    </row>
    <row r="10" spans="2:23" ht="27.75" customHeight="1">
      <c r="B10" s="4">
        <f>ROW(A10)-2</f>
        <v>8</v>
      </c>
      <c r="C10" s="45"/>
      <c r="D10" s="10"/>
      <c r="E10" s="10"/>
      <c r="F10" s="10"/>
      <c r="H10" s="7"/>
      <c r="I10" s="46"/>
      <c r="J10" s="14" t="str">
        <f t="shared" si="7"/>
        <v/>
      </c>
      <c r="L10" s="15" t="str">
        <f>IF(AND(C10&lt;&gt;"",COUNTIF([Tên sản phẩm],C10)&gt;1),"Sản phẩm này đã khai báo nhiều lần","")</f>
        <v/>
      </c>
      <c r="M10" s="4"/>
      <c r="N10" s="14" t="str">
        <f>IF(C10="","",SUMIFS(M.1[Số lượng],M.1[Tên sản phẩm],C10)+SUMIFS(M.1[SL được tặng/KM],M.1[Tên sản phẩm],C10))</f>
        <v/>
      </c>
      <c r="O10" s="14" t="str">
        <f>IF(C10="","",SUMIFS(#REF!,M.1[Tên sản phẩm],C10))</f>
        <v/>
      </c>
      <c r="P10" s="14" t="str">
        <f>IF(C10="","",SUMIFS(B.2[Số lượng],B.2[Tên sản phẩm],C10)+SUMIFS(B.2[SL xuất tặng/KM],B.2[Tên sản phẩm],C10))</f>
        <v/>
      </c>
      <c r="Q10" s="14" t="str">
        <f>IF(C10="","",SUMIFS(B.2[Thành tiền],B.2[Tên sản phẩm],C10))</f>
        <v/>
      </c>
      <c r="R10" s="14" t="str">
        <f t="shared" si="1"/>
        <v/>
      </c>
      <c r="S10" s="14" t="str">
        <f t="shared" si="2"/>
        <v/>
      </c>
      <c r="T10" s="14" t="str">
        <f t="shared" si="3"/>
        <v/>
      </c>
      <c r="U10" s="14" t="str">
        <f t="shared" si="4"/>
        <v/>
      </c>
      <c r="V10" s="26" t="str">
        <f>IF(C10="","",SUMIFS(B.2[Doanh thu],B.2[Tên sản phẩm],C10))</f>
        <v/>
      </c>
      <c r="W10" s="26" t="str">
        <f t="shared" si="5"/>
        <v/>
      </c>
    </row>
    <row r="11" spans="2:23" ht="27.75" customHeight="1">
      <c r="B11" s="4">
        <f t="shared" si="6"/>
        <v>9</v>
      </c>
      <c r="C11" s="2"/>
      <c r="D11" s="10"/>
      <c r="E11" s="10"/>
      <c r="F11" s="10"/>
      <c r="H11" s="7"/>
      <c r="I11" s="7"/>
      <c r="J11" s="14" t="str">
        <f t="shared" si="7"/>
        <v/>
      </c>
      <c r="L11" s="15" t="str">
        <f>IF(AND(C11&lt;&gt;"",COUNTIF([Tên sản phẩm],C11)&gt;1),"Sản phẩm này đã khai báo nhiều lần","")</f>
        <v/>
      </c>
      <c r="M11" s="4"/>
      <c r="N11" s="14" t="str">
        <f>IF(C11="","",SUMIFS(M.1[Số lượng],M.1[Tên sản phẩm],C11)+SUMIFS(M.1[SL được tặng/KM],M.1[Tên sản phẩm],C11))</f>
        <v/>
      </c>
      <c r="O11" s="14" t="str">
        <f>IF(C11="","",SUMIFS(#REF!,M.1[Tên sản phẩm],C11))</f>
        <v/>
      </c>
      <c r="P11" s="14" t="str">
        <f>IF(C11="","",SUMIFS(B.2[Số lượng],B.2[Tên sản phẩm],C11)+SUMIFS(B.2[SL xuất tặng/KM],B.2[Tên sản phẩm],C11))</f>
        <v/>
      </c>
      <c r="Q11" s="14" t="str">
        <f>IF(C11="","",SUMIFS(B.2[Thành tiền],B.2[Tên sản phẩm],C11))</f>
        <v/>
      </c>
      <c r="R11" s="14" t="str">
        <f t="shared" si="1"/>
        <v/>
      </c>
      <c r="S11" s="14" t="str">
        <f t="shared" si="2"/>
        <v/>
      </c>
      <c r="T11" s="14" t="str">
        <f t="shared" si="3"/>
        <v/>
      </c>
      <c r="U11" s="14" t="str">
        <f t="shared" si="4"/>
        <v/>
      </c>
      <c r="V11" s="26" t="str">
        <f>IF(C11="","",SUMIFS(B.2[Doanh thu],B.2[Tên sản phẩm],C11))</f>
        <v/>
      </c>
      <c r="W11" s="26" t="str">
        <f t="shared" si="5"/>
        <v/>
      </c>
    </row>
    <row r="12" spans="2:23" ht="27.75" customHeight="1">
      <c r="B12" s="4">
        <f t="shared" si="6"/>
        <v>10</v>
      </c>
      <c r="C12" s="2"/>
      <c r="D12" s="10"/>
      <c r="E12" s="10"/>
      <c r="F12" s="10"/>
      <c r="H12" s="7"/>
      <c r="I12" s="7"/>
      <c r="J12" s="14" t="str">
        <f t="shared" si="7"/>
        <v/>
      </c>
      <c r="L12" s="15" t="str">
        <f>IF(AND(C12&lt;&gt;"",COUNTIF([Tên sản phẩm],C12)&gt;1),"Sản phẩm này đã khai báo nhiều lần","")</f>
        <v/>
      </c>
      <c r="M12" s="4"/>
      <c r="N12" s="14" t="str">
        <f>IF(C12="","",SUMIFS(M.1[Số lượng],M.1[Tên sản phẩm],C12)+SUMIFS(M.1[SL được tặng/KM],M.1[Tên sản phẩm],C12))</f>
        <v/>
      </c>
      <c r="O12" s="14" t="str">
        <f>IF(C12="","",SUMIFS(#REF!,M.1[Tên sản phẩm],C12))</f>
        <v/>
      </c>
      <c r="P12" s="14" t="str">
        <f>IF(C12="","",SUMIFS(B.2[Số lượng],B.2[Tên sản phẩm],C12)+SUMIFS(B.2[SL xuất tặng/KM],B.2[Tên sản phẩm],C12))</f>
        <v/>
      </c>
      <c r="Q12" s="14" t="str">
        <f>IF(C12="","",SUMIFS(B.2[Thành tiền],B.2[Tên sản phẩm],C12))</f>
        <v/>
      </c>
      <c r="R12" s="14" t="str">
        <f t="shared" si="1"/>
        <v/>
      </c>
      <c r="S12" s="14" t="str">
        <f t="shared" si="2"/>
        <v/>
      </c>
      <c r="T12" s="14" t="str">
        <f t="shared" si="3"/>
        <v/>
      </c>
      <c r="U12" s="14" t="str">
        <f t="shared" si="4"/>
        <v/>
      </c>
      <c r="V12" s="26" t="str">
        <f>IF(C12="","",SUMIFS(B.2[Doanh thu],B.2[Tên sản phẩm],C12))</f>
        <v/>
      </c>
      <c r="W12" s="26" t="str">
        <f t="shared" si="5"/>
        <v/>
      </c>
    </row>
    <row r="13" spans="2:23" ht="27.75" customHeight="1">
      <c r="B13" s="4">
        <f t="shared" si="6"/>
        <v>11</v>
      </c>
      <c r="C13" s="2"/>
      <c r="D13" s="10"/>
      <c r="E13" s="10"/>
      <c r="F13" s="10"/>
      <c r="H13" s="7"/>
      <c r="I13" s="7"/>
      <c r="J13" s="14" t="str">
        <f t="shared" si="7"/>
        <v/>
      </c>
      <c r="L13" s="15" t="str">
        <f>IF(AND(C13&lt;&gt;"",COUNTIF([Tên sản phẩm],C13)&gt;1),"Sản phẩm này đã khai báo nhiều lần","")</f>
        <v/>
      </c>
      <c r="M13" s="4"/>
      <c r="N13" s="14" t="str">
        <f>IF(C13="","",SUMIFS(M.1[Số lượng],M.1[Tên sản phẩm],C13)+SUMIFS(M.1[SL được tặng/KM],M.1[Tên sản phẩm],C13))</f>
        <v/>
      </c>
      <c r="O13" s="14" t="str">
        <f>IF(C13="","",SUMIFS(#REF!,M.1[Tên sản phẩm],C13))</f>
        <v/>
      </c>
      <c r="P13" s="14" t="str">
        <f>IF(C13="","",SUMIFS(B.2[Số lượng],B.2[Tên sản phẩm],C13)+SUMIFS(B.2[SL xuất tặng/KM],B.2[Tên sản phẩm],C13))</f>
        <v/>
      </c>
      <c r="Q13" s="14" t="str">
        <f>IF(C13="","",SUMIFS(B.2[Thành tiền],B.2[Tên sản phẩm],C13))</f>
        <v/>
      </c>
      <c r="R13" s="14" t="str">
        <f t="shared" si="1"/>
        <v/>
      </c>
      <c r="S13" s="14" t="str">
        <f t="shared" si="2"/>
        <v/>
      </c>
      <c r="T13" s="14" t="str">
        <f t="shared" si="3"/>
        <v/>
      </c>
      <c r="U13" s="14" t="str">
        <f t="shared" si="4"/>
        <v/>
      </c>
      <c r="V13" s="26" t="str">
        <f>IF(C13="","",SUMIFS(B.2[Doanh thu],B.2[Tên sản phẩm],C13))</f>
        <v/>
      </c>
      <c r="W13" s="26" t="str">
        <f t="shared" si="5"/>
        <v/>
      </c>
    </row>
    <row r="14" spans="2:23" ht="27.75" customHeight="1">
      <c r="B14" s="4">
        <f t="shared" si="6"/>
        <v>12</v>
      </c>
      <c r="C14" s="2"/>
      <c r="D14" s="10"/>
      <c r="E14" s="10"/>
      <c r="F14" s="10"/>
      <c r="H14" s="7"/>
      <c r="I14" s="7"/>
      <c r="J14" s="14" t="str">
        <f t="shared" si="7"/>
        <v/>
      </c>
      <c r="L14" s="15" t="str">
        <f>IF(AND(C14&lt;&gt;"",COUNTIF([Tên sản phẩm],C14)&gt;1),"Sản phẩm này đã khai báo nhiều lần","")</f>
        <v/>
      </c>
      <c r="M14" s="4"/>
      <c r="N14" s="14" t="str">
        <f>IF(C14="","",SUMIFS(M.1[Số lượng],M.1[Tên sản phẩm],C14)+SUMIFS(M.1[SL được tặng/KM],M.1[Tên sản phẩm],C14))</f>
        <v/>
      </c>
      <c r="O14" s="14" t="str">
        <f>IF(C14="","",SUMIFS(#REF!,M.1[Tên sản phẩm],C14))</f>
        <v/>
      </c>
      <c r="P14" s="14" t="str">
        <f>IF(C14="","",SUMIFS(B.2[Số lượng],B.2[Tên sản phẩm],C14)+SUMIFS(B.2[SL xuất tặng/KM],B.2[Tên sản phẩm],C14))</f>
        <v/>
      </c>
      <c r="Q14" s="14" t="str">
        <f>IF(C14="","",SUMIFS(B.2[Thành tiền],B.2[Tên sản phẩm],C14))</f>
        <v/>
      </c>
      <c r="R14" s="14" t="str">
        <f t="shared" si="1"/>
        <v/>
      </c>
      <c r="S14" s="14" t="str">
        <f t="shared" si="2"/>
        <v/>
      </c>
      <c r="T14" s="14" t="str">
        <f t="shared" si="3"/>
        <v/>
      </c>
      <c r="U14" s="14" t="str">
        <f t="shared" si="4"/>
        <v/>
      </c>
      <c r="V14" s="26" t="str">
        <f>IF(C14="","",SUMIFS(B.2[Doanh thu],B.2[Tên sản phẩm],C14))</f>
        <v/>
      </c>
      <c r="W14" s="26" t="str">
        <f t="shared" si="5"/>
        <v/>
      </c>
    </row>
    <row r="15" spans="2:23" ht="27.75" customHeight="1">
      <c r="B15" s="4">
        <f t="shared" si="6"/>
        <v>13</v>
      </c>
      <c r="C15" s="2"/>
      <c r="D15" s="10"/>
      <c r="E15" s="10"/>
      <c r="F15" s="10"/>
      <c r="H15" s="7"/>
      <c r="I15" s="7"/>
      <c r="J15" s="14" t="str">
        <f t="shared" si="7"/>
        <v/>
      </c>
      <c r="L15" s="15" t="str">
        <f>IF(AND(C15&lt;&gt;"",COUNTIF([Tên sản phẩm],C15)&gt;1),"Sản phẩm này đã khai báo nhiều lần","")</f>
        <v/>
      </c>
      <c r="M15" s="4"/>
      <c r="N15" s="14" t="str">
        <f>IF(C15="","",SUMIFS(M.1[Số lượng],M.1[Tên sản phẩm],C15)+SUMIFS(M.1[SL được tặng/KM],M.1[Tên sản phẩm],C15))</f>
        <v/>
      </c>
      <c r="O15" s="14" t="str">
        <f>IF(C15="","",SUMIFS(#REF!,M.1[Tên sản phẩm],C15))</f>
        <v/>
      </c>
      <c r="P15" s="14" t="str">
        <f>IF(C15="","",SUMIFS(B.2[Số lượng],B.2[Tên sản phẩm],C15)+SUMIFS(B.2[SL xuất tặng/KM],B.2[Tên sản phẩm],C15))</f>
        <v/>
      </c>
      <c r="Q15" s="14" t="str">
        <f>IF(C15="","",SUMIFS(B.2[Thành tiền],B.2[Tên sản phẩm],C15))</f>
        <v/>
      </c>
      <c r="R15" s="14" t="str">
        <f t="shared" si="1"/>
        <v/>
      </c>
      <c r="S15" s="14" t="str">
        <f t="shared" si="2"/>
        <v/>
      </c>
      <c r="T15" s="14" t="str">
        <f t="shared" si="3"/>
        <v/>
      </c>
      <c r="U15" s="14" t="str">
        <f t="shared" si="4"/>
        <v/>
      </c>
      <c r="V15" s="26" t="str">
        <f>IF(C15="","",SUMIFS(B.2[Doanh thu],B.2[Tên sản phẩm],C15))</f>
        <v/>
      </c>
      <c r="W15" s="26" t="str">
        <f t="shared" si="5"/>
        <v/>
      </c>
    </row>
    <row r="16" spans="2:23" ht="27.75" customHeight="1">
      <c r="B16" s="4">
        <f t="shared" si="6"/>
        <v>14</v>
      </c>
      <c r="C16" s="2"/>
      <c r="D16" s="10"/>
      <c r="E16" s="10"/>
      <c r="F16" s="10"/>
      <c r="H16" s="7"/>
      <c r="I16" s="7"/>
      <c r="J16" s="14" t="str">
        <f t="shared" si="7"/>
        <v/>
      </c>
      <c r="L16" s="15" t="str">
        <f>IF(AND(C16&lt;&gt;"",COUNTIF([Tên sản phẩm],C16)&gt;1),"Sản phẩm này đã khai báo nhiều lần","")</f>
        <v/>
      </c>
      <c r="M16" s="4"/>
      <c r="N16" s="14" t="str">
        <f>IF(C16="","",SUMIFS(M.1[Số lượng],M.1[Tên sản phẩm],C16)+SUMIFS(M.1[SL được tặng/KM],M.1[Tên sản phẩm],C16))</f>
        <v/>
      </c>
      <c r="O16" s="14" t="str">
        <f>IF(C16="","",SUMIFS(#REF!,M.1[Tên sản phẩm],C16))</f>
        <v/>
      </c>
      <c r="P16" s="14" t="str">
        <f>IF(C16="","",SUMIFS(B.2[Số lượng],B.2[Tên sản phẩm],C16)+SUMIFS(B.2[SL xuất tặng/KM],B.2[Tên sản phẩm],C16))</f>
        <v/>
      </c>
      <c r="Q16" s="14" t="str">
        <f>IF(C16="","",SUMIFS(B.2[Thành tiền],B.2[Tên sản phẩm],C16))</f>
        <v/>
      </c>
      <c r="R16" s="14" t="str">
        <f t="shared" si="1"/>
        <v/>
      </c>
      <c r="S16" s="14" t="str">
        <f t="shared" si="2"/>
        <v/>
      </c>
      <c r="T16" s="14" t="str">
        <f t="shared" si="3"/>
        <v/>
      </c>
      <c r="U16" s="14" t="str">
        <f t="shared" si="4"/>
        <v/>
      </c>
      <c r="V16" s="26" t="str">
        <f>IF(C16="","",SUMIFS(B.2[Doanh thu],B.2[Tên sản phẩm],C16))</f>
        <v/>
      </c>
      <c r="W16" s="26" t="str">
        <f t="shared" si="5"/>
        <v/>
      </c>
    </row>
    <row r="17" spans="2:23" ht="27.75" customHeight="1">
      <c r="B17" s="4">
        <f t="shared" si="6"/>
        <v>15</v>
      </c>
      <c r="C17" s="2"/>
      <c r="D17" s="10"/>
      <c r="E17" s="10"/>
      <c r="F17" s="10"/>
      <c r="H17" s="7"/>
      <c r="I17" s="7"/>
      <c r="J17" s="14" t="str">
        <f t="shared" si="7"/>
        <v/>
      </c>
      <c r="L17" s="15" t="str">
        <f>IF(AND(C17&lt;&gt;"",COUNTIF([Tên sản phẩm],C17)&gt;1),"Sản phẩm này đã khai báo nhiều lần","")</f>
        <v/>
      </c>
      <c r="M17" s="4"/>
      <c r="N17" s="14" t="str">
        <f>IF(C17="","",SUMIFS(M.1[Số lượng],M.1[Tên sản phẩm],C17)+SUMIFS(M.1[SL được tặng/KM],M.1[Tên sản phẩm],C17))</f>
        <v/>
      </c>
      <c r="O17" s="14" t="str">
        <f>IF(C17="","",SUMIFS(#REF!,M.1[Tên sản phẩm],C17))</f>
        <v/>
      </c>
      <c r="P17" s="14" t="str">
        <f>IF(C17="","",SUMIFS(B.2[Số lượng],B.2[Tên sản phẩm],C17)+SUMIFS(B.2[SL xuất tặng/KM],B.2[Tên sản phẩm],C17))</f>
        <v/>
      </c>
      <c r="Q17" s="14" t="str">
        <f>IF(C17="","",SUMIFS(B.2[Thành tiền],B.2[Tên sản phẩm],C17))</f>
        <v/>
      </c>
      <c r="R17" s="14" t="str">
        <f t="shared" si="1"/>
        <v/>
      </c>
      <c r="S17" s="14" t="str">
        <f t="shared" si="2"/>
        <v/>
      </c>
      <c r="T17" s="14" t="str">
        <f t="shared" si="3"/>
        <v/>
      </c>
      <c r="U17" s="14" t="str">
        <f t="shared" si="4"/>
        <v/>
      </c>
      <c r="V17" s="26" t="str">
        <f>IF(C17="","",SUMIFS(B.2[Doanh thu],B.2[Tên sản phẩm],C17))</f>
        <v/>
      </c>
      <c r="W17" s="26" t="str">
        <f t="shared" si="5"/>
        <v/>
      </c>
    </row>
    <row r="18" spans="2:23" ht="27.75" customHeight="1">
      <c r="B18" s="4">
        <f t="shared" si="6"/>
        <v>16</v>
      </c>
      <c r="C18" s="2"/>
      <c r="D18" s="10"/>
      <c r="E18" s="10"/>
      <c r="F18" s="10"/>
      <c r="H18" s="7"/>
      <c r="I18" s="7"/>
      <c r="J18" s="14" t="str">
        <f t="shared" si="7"/>
        <v/>
      </c>
      <c r="L18" s="15" t="str">
        <f>IF(AND(C18&lt;&gt;"",COUNTIF([Tên sản phẩm],C18)&gt;1),"Sản phẩm này đã khai báo nhiều lần","")</f>
        <v/>
      </c>
      <c r="M18" s="4"/>
      <c r="N18" s="14" t="str">
        <f>IF(C18="","",SUMIFS(M.1[Số lượng],M.1[Tên sản phẩm],C18)+SUMIFS(M.1[SL được tặng/KM],M.1[Tên sản phẩm],C18))</f>
        <v/>
      </c>
      <c r="O18" s="14" t="str">
        <f>IF(C18="","",SUMIFS(#REF!,M.1[Tên sản phẩm],C18))</f>
        <v/>
      </c>
      <c r="P18" s="14" t="str">
        <f>IF(C18="","",SUMIFS(B.2[Số lượng],B.2[Tên sản phẩm],C18)+SUMIFS(B.2[SL xuất tặng/KM],B.2[Tên sản phẩm],C18))</f>
        <v/>
      </c>
      <c r="Q18" s="14" t="str">
        <f>IF(C18="","",SUMIFS(B.2[Thành tiền],B.2[Tên sản phẩm],C18))</f>
        <v/>
      </c>
      <c r="R18" s="14" t="str">
        <f t="shared" si="1"/>
        <v/>
      </c>
      <c r="S18" s="14" t="str">
        <f t="shared" si="2"/>
        <v/>
      </c>
      <c r="T18" s="14" t="str">
        <f t="shared" si="3"/>
        <v/>
      </c>
      <c r="U18" s="14" t="str">
        <f t="shared" si="4"/>
        <v/>
      </c>
      <c r="V18" s="26" t="str">
        <f>IF(C18="","",SUMIFS(B.2[Doanh thu],B.2[Tên sản phẩm],C18))</f>
        <v/>
      </c>
      <c r="W18" s="26" t="str">
        <f t="shared" si="5"/>
        <v/>
      </c>
    </row>
    <row r="19" spans="2:23" ht="27.75" customHeight="1">
      <c r="B19" s="4">
        <f t="shared" si="6"/>
        <v>17</v>
      </c>
      <c r="C19" s="2"/>
      <c r="D19" s="10"/>
      <c r="E19" s="10"/>
      <c r="F19" s="10"/>
      <c r="H19" s="7"/>
      <c r="I19" s="7"/>
      <c r="J19" s="14" t="str">
        <f t="shared" si="7"/>
        <v/>
      </c>
      <c r="L19" s="15" t="str">
        <f>IF(AND(C19&lt;&gt;"",COUNTIF([Tên sản phẩm],C19)&gt;1),"Sản phẩm này đã khai báo nhiều lần","")</f>
        <v/>
      </c>
      <c r="M19" s="4"/>
      <c r="N19" s="14" t="str">
        <f>IF(C19="","",SUMIFS(M.1[Số lượng],M.1[Tên sản phẩm],C19)+SUMIFS(M.1[SL được tặng/KM],M.1[Tên sản phẩm],C19))</f>
        <v/>
      </c>
      <c r="O19" s="14" t="str">
        <f>IF(C19="","",SUMIFS(#REF!,M.1[Tên sản phẩm],C19))</f>
        <v/>
      </c>
      <c r="P19" s="14" t="str">
        <f>IF(C19="","",SUMIFS(B.2[Số lượng],B.2[Tên sản phẩm],C19)+SUMIFS(B.2[SL xuất tặng/KM],B.2[Tên sản phẩm],C19))</f>
        <v/>
      </c>
      <c r="Q19" s="14" t="str">
        <f>IF(C19="","",SUMIFS(B.2[Thành tiền],B.2[Tên sản phẩm],C19))</f>
        <v/>
      </c>
      <c r="R19" s="14" t="str">
        <f t="shared" si="1"/>
        <v/>
      </c>
      <c r="S19" s="14" t="str">
        <f t="shared" si="2"/>
        <v/>
      </c>
      <c r="T19" s="14" t="str">
        <f t="shared" si="3"/>
        <v/>
      </c>
      <c r="U19" s="14" t="str">
        <f t="shared" si="4"/>
        <v/>
      </c>
      <c r="V19" s="26" t="str">
        <f>IF(C19="","",SUMIFS(B.2[Doanh thu],B.2[Tên sản phẩm],C19))</f>
        <v/>
      </c>
      <c r="W19" s="26" t="str">
        <f t="shared" si="5"/>
        <v/>
      </c>
    </row>
    <row r="20" spans="2:23" ht="27.75" customHeight="1">
      <c r="B20" s="4">
        <f t="shared" si="6"/>
        <v>18</v>
      </c>
      <c r="C20" s="2"/>
      <c r="D20" s="10"/>
      <c r="E20" s="10"/>
      <c r="F20" s="10"/>
      <c r="H20" s="7"/>
      <c r="I20" s="7"/>
      <c r="J20" s="14" t="str">
        <f t="shared" si="7"/>
        <v/>
      </c>
      <c r="L20" s="15" t="str">
        <f>IF(AND(C20&lt;&gt;"",COUNTIF([Tên sản phẩm],C20)&gt;1),"Sản phẩm này đã khai báo nhiều lần","")</f>
        <v/>
      </c>
      <c r="M20" s="4"/>
      <c r="N20" s="14" t="str">
        <f>IF(C20="","",SUMIFS(M.1[Số lượng],M.1[Tên sản phẩm],C20)+SUMIFS(M.1[SL được tặng/KM],M.1[Tên sản phẩm],C20))</f>
        <v/>
      </c>
      <c r="O20" s="14" t="str">
        <f>IF(C20="","",SUMIFS(#REF!,M.1[Tên sản phẩm],C20))</f>
        <v/>
      </c>
      <c r="P20" s="14" t="str">
        <f>IF(C20="","",SUMIFS(B.2[Số lượng],B.2[Tên sản phẩm],C20)+SUMIFS(B.2[SL xuất tặng/KM],B.2[Tên sản phẩm],C20))</f>
        <v/>
      </c>
      <c r="Q20" s="14" t="str">
        <f>IF(C20="","",SUMIFS(B.2[Thành tiền],B.2[Tên sản phẩm],C20))</f>
        <v/>
      </c>
      <c r="R20" s="14" t="str">
        <f t="shared" si="1"/>
        <v/>
      </c>
      <c r="S20" s="14" t="str">
        <f t="shared" si="2"/>
        <v/>
      </c>
      <c r="T20" s="14" t="str">
        <f t="shared" si="3"/>
        <v/>
      </c>
      <c r="U20" s="14" t="str">
        <f t="shared" si="4"/>
        <v/>
      </c>
      <c r="V20" s="26" t="str">
        <f>IF(C20="","",SUMIFS(B.2[Doanh thu],B.2[Tên sản phẩm],C20))</f>
        <v/>
      </c>
      <c r="W20" s="26" t="str">
        <f t="shared" si="5"/>
        <v/>
      </c>
    </row>
    <row r="21" spans="2:23" ht="27.75" customHeight="1">
      <c r="B21" s="4">
        <f t="shared" si="6"/>
        <v>19</v>
      </c>
      <c r="C21" s="2"/>
      <c r="D21" s="10"/>
      <c r="E21" s="10"/>
      <c r="F21" s="10"/>
      <c r="H21" s="7"/>
      <c r="I21" s="7"/>
      <c r="J21" s="14" t="str">
        <f t="shared" si="7"/>
        <v/>
      </c>
      <c r="L21" s="15" t="str">
        <f>IF(AND(C21&lt;&gt;"",COUNTIF([Tên sản phẩm],C21)&gt;1),"Sản phẩm này đã khai báo nhiều lần","")</f>
        <v/>
      </c>
      <c r="M21" s="4"/>
      <c r="N21" s="14" t="str">
        <f>IF(C21="","",SUMIFS(M.1[Số lượng],M.1[Tên sản phẩm],C21)+SUMIFS(M.1[SL được tặng/KM],M.1[Tên sản phẩm],C21))</f>
        <v/>
      </c>
      <c r="O21" s="14" t="str">
        <f>IF(C21="","",SUMIFS(#REF!,M.1[Tên sản phẩm],C21))</f>
        <v/>
      </c>
      <c r="P21" s="14" t="str">
        <f>IF(C21="","",SUMIFS(B.2[Số lượng],B.2[Tên sản phẩm],C21)+SUMIFS(B.2[SL xuất tặng/KM],B.2[Tên sản phẩm],C21))</f>
        <v/>
      </c>
      <c r="Q21" s="14" t="str">
        <f>IF(C21="","",SUMIFS(B.2[Thành tiền],B.2[Tên sản phẩm],C21))</f>
        <v/>
      </c>
      <c r="R21" s="14" t="str">
        <f t="shared" si="1"/>
        <v/>
      </c>
      <c r="S21" s="14" t="str">
        <f t="shared" si="2"/>
        <v/>
      </c>
      <c r="T21" s="14" t="str">
        <f t="shared" si="3"/>
        <v/>
      </c>
      <c r="U21" s="14" t="str">
        <f t="shared" si="4"/>
        <v/>
      </c>
      <c r="V21" s="26" t="str">
        <f>IF(C21="","",SUMIFS(B.2[Doanh thu],B.2[Tên sản phẩm],C21))</f>
        <v/>
      </c>
      <c r="W21" s="26" t="str">
        <f t="shared" si="5"/>
        <v/>
      </c>
    </row>
    <row r="22" spans="2:23" ht="27.75" customHeight="1">
      <c r="B22" s="4">
        <f t="shared" si="6"/>
        <v>20</v>
      </c>
      <c r="C22" s="2"/>
      <c r="D22" s="10"/>
      <c r="E22" s="10"/>
      <c r="F22" s="10"/>
      <c r="H22" s="7"/>
      <c r="I22" s="7"/>
      <c r="J22" s="14" t="str">
        <f t="shared" si="7"/>
        <v/>
      </c>
      <c r="L22" s="15" t="str">
        <f>IF(AND(C22&lt;&gt;"",COUNTIF([Tên sản phẩm],C22)&gt;1),"Sản phẩm này đã khai báo nhiều lần","")</f>
        <v/>
      </c>
      <c r="M22" s="4"/>
      <c r="N22" s="14" t="str">
        <f>IF(C22="","",SUMIFS(M.1[Số lượng],M.1[Tên sản phẩm],C22)+SUMIFS(M.1[SL được tặng/KM],M.1[Tên sản phẩm],C22))</f>
        <v/>
      </c>
      <c r="O22" s="14" t="str">
        <f>IF(C22="","",SUMIFS(#REF!,M.1[Tên sản phẩm],C22))</f>
        <v/>
      </c>
      <c r="P22" s="14" t="str">
        <f>IF(C22="","",SUMIFS(B.2[Số lượng],B.2[Tên sản phẩm],C22)+SUMIFS(B.2[SL xuất tặng/KM],B.2[Tên sản phẩm],C22))</f>
        <v/>
      </c>
      <c r="Q22" s="14" t="str">
        <f>IF(C22="","",SUMIFS(B.2[Thành tiền],B.2[Tên sản phẩm],C22))</f>
        <v/>
      </c>
      <c r="R22" s="14" t="str">
        <f t="shared" si="1"/>
        <v/>
      </c>
      <c r="S22" s="14" t="str">
        <f t="shared" si="2"/>
        <v/>
      </c>
      <c r="T22" s="14" t="str">
        <f t="shared" si="3"/>
        <v/>
      </c>
      <c r="U22" s="14" t="str">
        <f t="shared" si="4"/>
        <v/>
      </c>
      <c r="V22" s="26" t="str">
        <f>IF(C22="","",SUMIFS(B.2[Doanh thu],B.2[Tên sản phẩm],C22))</f>
        <v/>
      </c>
      <c r="W22" s="26" t="str">
        <f t="shared" si="5"/>
        <v/>
      </c>
    </row>
    <row r="23" spans="2:23" ht="27.75" customHeight="1">
      <c r="B23" s="4">
        <f t="shared" si="6"/>
        <v>21</v>
      </c>
      <c r="C23" s="2"/>
      <c r="D23" s="10"/>
      <c r="E23" s="10"/>
      <c r="F23" s="10"/>
      <c r="H23" s="7"/>
      <c r="I23" s="7"/>
      <c r="J23" s="14" t="str">
        <f t="shared" si="7"/>
        <v/>
      </c>
      <c r="L23" s="15" t="str">
        <f>IF(AND(C23&lt;&gt;"",COUNTIF([Tên sản phẩm],C23)&gt;1),"Sản phẩm này đã khai báo nhiều lần","")</f>
        <v/>
      </c>
      <c r="M23" s="4"/>
      <c r="N23" s="14" t="str">
        <f>IF(C23="","",SUMIFS(M.1[Số lượng],M.1[Tên sản phẩm],C23)+SUMIFS(M.1[SL được tặng/KM],M.1[Tên sản phẩm],C23))</f>
        <v/>
      </c>
      <c r="O23" s="14" t="str">
        <f>IF(C23="","",SUMIFS(#REF!,M.1[Tên sản phẩm],C23))</f>
        <v/>
      </c>
      <c r="P23" s="14" t="str">
        <f>IF(C23="","",SUMIFS(B.2[Số lượng],B.2[Tên sản phẩm],C23)+SUMIFS(B.2[SL xuất tặng/KM],B.2[Tên sản phẩm],C23))</f>
        <v/>
      </c>
      <c r="Q23" s="14" t="str">
        <f>IF(C23="","",SUMIFS(B.2[Thành tiền],B.2[Tên sản phẩm],C23))</f>
        <v/>
      </c>
      <c r="R23" s="14" t="str">
        <f t="shared" si="1"/>
        <v/>
      </c>
      <c r="S23" s="14" t="str">
        <f t="shared" si="2"/>
        <v/>
      </c>
      <c r="T23" s="14" t="str">
        <f t="shared" si="3"/>
        <v/>
      </c>
      <c r="U23" s="14" t="str">
        <f t="shared" si="4"/>
        <v/>
      </c>
      <c r="V23" s="26" t="str">
        <f>IF(C23="","",SUMIFS(B.2[Doanh thu],B.2[Tên sản phẩm],C23))</f>
        <v/>
      </c>
      <c r="W23" s="26" t="str">
        <f t="shared" si="5"/>
        <v/>
      </c>
    </row>
    <row r="24" spans="2:23" ht="27.75" customHeight="1">
      <c r="B24" s="4">
        <f t="shared" si="6"/>
        <v>22</v>
      </c>
      <c r="C24" s="2"/>
      <c r="D24" s="10"/>
      <c r="E24" s="10"/>
      <c r="F24" s="10"/>
      <c r="H24" s="7"/>
      <c r="I24" s="7"/>
      <c r="J24" s="14" t="str">
        <f t="shared" si="7"/>
        <v/>
      </c>
      <c r="L24" s="15" t="str">
        <f>IF(AND(C24&lt;&gt;"",COUNTIF([Tên sản phẩm],C24)&gt;1),"Sản phẩm này đã khai báo nhiều lần","")</f>
        <v/>
      </c>
      <c r="M24" s="4"/>
      <c r="N24" s="14" t="str">
        <f>IF(C24="","",SUMIFS(M.1[Số lượng],M.1[Tên sản phẩm],C24)+SUMIFS(M.1[SL được tặng/KM],M.1[Tên sản phẩm],C24))</f>
        <v/>
      </c>
      <c r="O24" s="14" t="str">
        <f>IF(C24="","",SUMIFS(#REF!,M.1[Tên sản phẩm],C24))</f>
        <v/>
      </c>
      <c r="P24" s="14" t="str">
        <f>IF(C24="","",SUMIFS(B.2[Số lượng],B.2[Tên sản phẩm],C24)+SUMIFS(B.2[SL xuất tặng/KM],B.2[Tên sản phẩm],C24))</f>
        <v/>
      </c>
      <c r="Q24" s="14" t="str">
        <f>IF(C24="","",SUMIFS(B.2[Thành tiền],B.2[Tên sản phẩm],C24))</f>
        <v/>
      </c>
      <c r="R24" s="14" t="str">
        <f t="shared" si="1"/>
        <v/>
      </c>
      <c r="S24" s="14" t="str">
        <f t="shared" si="2"/>
        <v/>
      </c>
      <c r="T24" s="14" t="str">
        <f t="shared" si="3"/>
        <v/>
      </c>
      <c r="U24" s="14" t="str">
        <f t="shared" si="4"/>
        <v/>
      </c>
      <c r="V24" s="26" t="str">
        <f>IF(C24="","",SUMIFS(B.2[Doanh thu],B.2[Tên sản phẩm],C24))</f>
        <v/>
      </c>
      <c r="W24" s="26" t="str">
        <f t="shared" si="5"/>
        <v/>
      </c>
    </row>
    <row r="25" spans="2:23" ht="27.75" customHeight="1">
      <c r="B25" s="4">
        <f t="shared" si="6"/>
        <v>23</v>
      </c>
      <c r="C25" s="2"/>
      <c r="D25" s="10"/>
      <c r="E25" s="10"/>
      <c r="F25" s="10"/>
      <c r="H25" s="7"/>
      <c r="I25" s="7"/>
      <c r="J25" s="14" t="str">
        <f t="shared" si="7"/>
        <v/>
      </c>
      <c r="L25" s="15" t="str">
        <f>IF(AND(C25&lt;&gt;"",COUNTIF([Tên sản phẩm],C25)&gt;1),"Sản phẩm này đã khai báo nhiều lần","")</f>
        <v/>
      </c>
      <c r="M25" s="4"/>
      <c r="N25" s="14" t="str">
        <f>IF(C25="","",SUMIFS(M.1[Số lượng],M.1[Tên sản phẩm],C25)+SUMIFS(M.1[SL được tặng/KM],M.1[Tên sản phẩm],C25))</f>
        <v/>
      </c>
      <c r="O25" s="14" t="str">
        <f>IF(C25="","",SUMIFS(#REF!,M.1[Tên sản phẩm],C25))</f>
        <v/>
      </c>
      <c r="P25" s="14" t="str">
        <f>IF(C25="","",SUMIFS(B.2[Số lượng],B.2[Tên sản phẩm],C25)+SUMIFS(B.2[SL xuất tặng/KM],B.2[Tên sản phẩm],C25))</f>
        <v/>
      </c>
      <c r="Q25" s="14" t="str">
        <f>IF(C25="","",SUMIFS(B.2[Thành tiền],B.2[Tên sản phẩm],C25))</f>
        <v/>
      </c>
      <c r="R25" s="14" t="str">
        <f t="shared" si="1"/>
        <v/>
      </c>
      <c r="S25" s="14" t="str">
        <f t="shared" si="2"/>
        <v/>
      </c>
      <c r="T25" s="14" t="str">
        <f t="shared" si="3"/>
        <v/>
      </c>
      <c r="U25" s="14" t="str">
        <f t="shared" si="4"/>
        <v/>
      </c>
      <c r="V25" s="26" t="str">
        <f>IF(C25="","",SUMIFS(B.2[Doanh thu],B.2[Tên sản phẩm],C25))</f>
        <v/>
      </c>
      <c r="W25" s="26" t="str">
        <f t="shared" si="5"/>
        <v/>
      </c>
    </row>
    <row r="26" spans="2:23" ht="27.75" customHeight="1">
      <c r="B26" s="4">
        <f>ROW(A26)-2</f>
        <v>24</v>
      </c>
      <c r="C26" s="45"/>
      <c r="D26" s="10"/>
      <c r="E26" s="10"/>
      <c r="F26" s="10"/>
      <c r="H26" s="7"/>
      <c r="I26" s="46"/>
      <c r="J26" s="14" t="str">
        <f t="shared" si="7"/>
        <v/>
      </c>
      <c r="L26" s="15" t="str">
        <f>IF(AND(C26&lt;&gt;"",COUNTIF([Tên sản phẩm],C26)&gt;1),"Sản phẩm này đã khai báo nhiều lần","")</f>
        <v/>
      </c>
      <c r="M26" s="4"/>
      <c r="N26" s="14" t="str">
        <f>IF(C26="","",SUMIFS(M.1[Số lượng],M.1[Tên sản phẩm],C26)+SUMIFS(M.1[SL được tặng/KM],M.1[Tên sản phẩm],C26))</f>
        <v/>
      </c>
      <c r="O26" s="14" t="str">
        <f>IF(C26="","",SUMIFS(#REF!,M.1[Tên sản phẩm],C26))</f>
        <v/>
      </c>
      <c r="P26" s="14" t="str">
        <f>IF(C26="","",SUMIFS(B.2[Số lượng],B.2[Tên sản phẩm],C26)+SUMIFS(B.2[SL xuất tặng/KM],B.2[Tên sản phẩm],C26))</f>
        <v/>
      </c>
      <c r="Q26" s="14" t="str">
        <f>IF(C26="","",SUMIFS(B.2[Thành tiền],B.2[Tên sản phẩm],C26))</f>
        <v/>
      </c>
      <c r="R26" s="14" t="str">
        <f t="shared" si="1"/>
        <v/>
      </c>
      <c r="S26" s="14" t="str">
        <f t="shared" si="2"/>
        <v/>
      </c>
      <c r="T26" s="14" t="str">
        <f t="shared" si="3"/>
        <v/>
      </c>
      <c r="U26" s="14" t="str">
        <f t="shared" si="4"/>
        <v/>
      </c>
      <c r="V26" s="26" t="str">
        <f>IF(C26="","",SUMIFS(B.2[Doanh thu],B.2[Tên sản phẩm],C26))</f>
        <v/>
      </c>
      <c r="W26" s="26" t="str">
        <f t="shared" si="5"/>
        <v/>
      </c>
    </row>
    <row r="27" spans="2:23" ht="27.75" customHeight="1">
      <c r="B27" s="4">
        <f t="shared" si="6"/>
        <v>25</v>
      </c>
      <c r="C27" s="2"/>
      <c r="D27" s="10"/>
      <c r="E27" s="10"/>
      <c r="F27" s="10"/>
      <c r="H27" s="7"/>
      <c r="I27" s="7"/>
      <c r="J27" s="14" t="str">
        <f t="shared" si="7"/>
        <v/>
      </c>
      <c r="L27" s="15" t="str">
        <f>IF(AND(C27&lt;&gt;"",COUNTIF([Tên sản phẩm],C27)&gt;1),"Sản phẩm này đã khai báo nhiều lần","")</f>
        <v/>
      </c>
      <c r="M27" s="4"/>
      <c r="N27" s="14" t="str">
        <f>IF(C27="","",SUMIFS(M.1[Số lượng],M.1[Tên sản phẩm],C27)+SUMIFS(M.1[SL được tặng/KM],M.1[Tên sản phẩm],C27))</f>
        <v/>
      </c>
      <c r="O27" s="14" t="str">
        <f>IF(C27="","",SUMIFS(#REF!,M.1[Tên sản phẩm],C27))</f>
        <v/>
      </c>
      <c r="P27" s="14" t="str">
        <f>IF(C27="","",SUMIFS(B.2[Số lượng],B.2[Tên sản phẩm],C27)+SUMIFS(B.2[SL xuất tặng/KM],B.2[Tên sản phẩm],C27))</f>
        <v/>
      </c>
      <c r="Q27" s="14" t="str">
        <f>IF(C27="","",SUMIFS(B.2[Thành tiền],B.2[Tên sản phẩm],C27))</f>
        <v/>
      </c>
      <c r="R27" s="14" t="str">
        <f t="shared" si="1"/>
        <v/>
      </c>
      <c r="S27" s="14" t="str">
        <f t="shared" si="2"/>
        <v/>
      </c>
      <c r="T27" s="14" t="str">
        <f t="shared" si="3"/>
        <v/>
      </c>
      <c r="U27" s="14" t="str">
        <f t="shared" si="4"/>
        <v/>
      </c>
      <c r="V27" s="26" t="str">
        <f>IF(C27="","",SUMIFS(B.2[Doanh thu],B.2[Tên sản phẩm],C27))</f>
        <v/>
      </c>
      <c r="W27" s="26" t="str">
        <f t="shared" si="5"/>
        <v/>
      </c>
    </row>
    <row r="28" spans="2:23" ht="27.75" customHeight="1">
      <c r="B28" s="4">
        <f t="shared" si="6"/>
        <v>26</v>
      </c>
      <c r="C28" s="2"/>
      <c r="D28" s="10"/>
      <c r="E28" s="10"/>
      <c r="F28" s="10"/>
      <c r="H28" s="7"/>
      <c r="I28" s="7"/>
      <c r="J28" s="14" t="str">
        <f t="shared" si="7"/>
        <v/>
      </c>
      <c r="L28" s="15" t="str">
        <f>IF(AND(C28&lt;&gt;"",COUNTIF([Tên sản phẩm],C28)&gt;1),"Sản phẩm này đã khai báo nhiều lần","")</f>
        <v/>
      </c>
      <c r="M28" s="4"/>
      <c r="N28" s="14" t="str">
        <f>IF(C28="","",SUMIFS(M.1[Số lượng],M.1[Tên sản phẩm],C28)+SUMIFS(M.1[SL được tặng/KM],M.1[Tên sản phẩm],C28))</f>
        <v/>
      </c>
      <c r="O28" s="14" t="str">
        <f>IF(C28="","",SUMIFS(#REF!,M.1[Tên sản phẩm],C28))</f>
        <v/>
      </c>
      <c r="P28" s="14" t="str">
        <f>IF(C28="","",SUMIFS(B.2[Số lượng],B.2[Tên sản phẩm],C28)+SUMIFS(B.2[SL xuất tặng/KM],B.2[Tên sản phẩm],C28))</f>
        <v/>
      </c>
      <c r="Q28" s="14" t="str">
        <f>IF(C28="","",SUMIFS(B.2[Thành tiền],B.2[Tên sản phẩm],C28))</f>
        <v/>
      </c>
      <c r="R28" s="14" t="str">
        <f t="shared" si="1"/>
        <v/>
      </c>
      <c r="S28" s="14" t="str">
        <f t="shared" si="2"/>
        <v/>
      </c>
      <c r="T28" s="14" t="str">
        <f t="shared" si="3"/>
        <v/>
      </c>
      <c r="U28" s="14" t="str">
        <f t="shared" si="4"/>
        <v/>
      </c>
      <c r="V28" s="26" t="str">
        <f>IF(C28="","",SUMIFS(B.2[Doanh thu],B.2[Tên sản phẩm],C28))</f>
        <v/>
      </c>
      <c r="W28" s="26" t="str">
        <f t="shared" si="5"/>
        <v/>
      </c>
    </row>
    <row r="29" spans="2:23" ht="27.75" customHeight="1">
      <c r="B29" s="4">
        <f t="shared" si="6"/>
        <v>27</v>
      </c>
      <c r="C29" s="2"/>
      <c r="D29" s="10"/>
      <c r="E29" s="10"/>
      <c r="F29" s="10"/>
      <c r="H29" s="7"/>
      <c r="I29" s="7"/>
      <c r="J29" s="14" t="str">
        <f t="shared" si="7"/>
        <v/>
      </c>
      <c r="L29" s="15" t="str">
        <f>IF(AND(C29&lt;&gt;"",COUNTIF([Tên sản phẩm],C29)&gt;1),"Sản phẩm này đã khai báo nhiều lần","")</f>
        <v/>
      </c>
      <c r="M29" s="4"/>
      <c r="N29" s="14" t="str">
        <f>IF(C29="","",SUMIFS(M.1[Số lượng],M.1[Tên sản phẩm],C29)+SUMIFS(M.1[SL được tặng/KM],M.1[Tên sản phẩm],C29))</f>
        <v/>
      </c>
      <c r="O29" s="14" t="str">
        <f>IF(C29="","",SUMIFS(#REF!,M.1[Tên sản phẩm],C29))</f>
        <v/>
      </c>
      <c r="P29" s="14" t="str">
        <f>IF(C29="","",SUMIFS(B.2[Số lượng],B.2[Tên sản phẩm],C29)+SUMIFS(B.2[SL xuất tặng/KM],B.2[Tên sản phẩm],C29))</f>
        <v/>
      </c>
      <c r="Q29" s="14" t="str">
        <f>IF(C29="","",SUMIFS(B.2[Thành tiền],B.2[Tên sản phẩm],C29))</f>
        <v/>
      </c>
      <c r="R29" s="14" t="str">
        <f t="shared" si="1"/>
        <v/>
      </c>
      <c r="S29" s="14" t="str">
        <f t="shared" si="2"/>
        <v/>
      </c>
      <c r="T29" s="14" t="str">
        <f t="shared" si="3"/>
        <v/>
      </c>
      <c r="U29" s="14" t="str">
        <f t="shared" si="4"/>
        <v/>
      </c>
      <c r="V29" s="26" t="str">
        <f>IF(C29="","",SUMIFS(B.2[Doanh thu],B.2[Tên sản phẩm],C29))</f>
        <v/>
      </c>
      <c r="W29" s="26" t="str">
        <f t="shared" si="5"/>
        <v/>
      </c>
    </row>
    <row r="30" spans="2:23" ht="27.75" customHeight="1">
      <c r="B30" s="4">
        <f t="shared" si="6"/>
        <v>28</v>
      </c>
      <c r="C30" s="2"/>
      <c r="D30" s="10"/>
      <c r="E30" s="10"/>
      <c r="F30" s="10"/>
      <c r="H30" s="7"/>
      <c r="I30" s="7"/>
      <c r="J30" s="14" t="str">
        <f t="shared" si="7"/>
        <v/>
      </c>
      <c r="L30" s="15" t="str">
        <f>IF(AND(C30&lt;&gt;"",COUNTIF([Tên sản phẩm],C30)&gt;1),"Sản phẩm này đã khai báo nhiều lần","")</f>
        <v/>
      </c>
      <c r="M30" s="4"/>
      <c r="N30" s="14" t="str">
        <f>IF(C30="","",SUMIFS(M.1[Số lượng],M.1[Tên sản phẩm],C30)+SUMIFS(M.1[SL được tặng/KM],M.1[Tên sản phẩm],C30))</f>
        <v/>
      </c>
      <c r="O30" s="14" t="str">
        <f>IF(C30="","",SUMIFS(#REF!,M.1[Tên sản phẩm],C30))</f>
        <v/>
      </c>
      <c r="P30" s="14" t="str">
        <f>IF(C30="","",SUMIFS(B.2[Số lượng],B.2[Tên sản phẩm],C30)+SUMIFS(B.2[SL xuất tặng/KM],B.2[Tên sản phẩm],C30))</f>
        <v/>
      </c>
      <c r="Q30" s="14" t="str">
        <f>IF(C30="","",SUMIFS(B.2[Thành tiền],B.2[Tên sản phẩm],C30))</f>
        <v/>
      </c>
      <c r="R30" s="14" t="str">
        <f t="shared" si="1"/>
        <v/>
      </c>
      <c r="S30" s="14" t="str">
        <f t="shared" si="2"/>
        <v/>
      </c>
      <c r="T30" s="14" t="str">
        <f t="shared" si="3"/>
        <v/>
      </c>
      <c r="U30" s="14" t="str">
        <f t="shared" si="4"/>
        <v/>
      </c>
      <c r="V30" s="26" t="str">
        <f>IF(C30="","",SUMIFS(B.2[Doanh thu],B.2[Tên sản phẩm],C30))</f>
        <v/>
      </c>
      <c r="W30" s="26" t="str">
        <f t="shared" si="5"/>
        <v/>
      </c>
    </row>
    <row r="31" spans="2:23" ht="27.75" customHeight="1">
      <c r="B31" s="4">
        <f t="shared" si="6"/>
        <v>29</v>
      </c>
      <c r="C31" s="2"/>
      <c r="D31" s="10"/>
      <c r="E31" s="10"/>
      <c r="F31" s="10"/>
      <c r="H31" s="7"/>
      <c r="I31" s="7"/>
      <c r="J31" s="14" t="str">
        <f t="shared" si="7"/>
        <v/>
      </c>
      <c r="L31" s="15" t="str">
        <f>IF(AND(C31&lt;&gt;"",COUNTIF([Tên sản phẩm],C31)&gt;1),"Sản phẩm này đã khai báo nhiều lần","")</f>
        <v/>
      </c>
      <c r="M31" s="4"/>
      <c r="N31" s="14" t="str">
        <f>IF(C31="","",SUMIFS(M.1[Số lượng],M.1[Tên sản phẩm],C31)+SUMIFS(M.1[SL được tặng/KM],M.1[Tên sản phẩm],C31))</f>
        <v/>
      </c>
      <c r="O31" s="14" t="str">
        <f>IF(C31="","",SUMIFS(#REF!,M.1[Tên sản phẩm],C31))</f>
        <v/>
      </c>
      <c r="P31" s="14" t="str">
        <f>IF(C31="","",SUMIFS(B.2[Số lượng],B.2[Tên sản phẩm],C31)+SUMIFS(B.2[SL xuất tặng/KM],B.2[Tên sản phẩm],C31))</f>
        <v/>
      </c>
      <c r="Q31" s="14" t="str">
        <f>IF(C31="","",SUMIFS(B.2[Thành tiền],B.2[Tên sản phẩm],C31))</f>
        <v/>
      </c>
      <c r="R31" s="14" t="str">
        <f t="shared" si="1"/>
        <v/>
      </c>
      <c r="S31" s="14" t="str">
        <f t="shared" si="2"/>
        <v/>
      </c>
      <c r="T31" s="14" t="str">
        <f t="shared" si="3"/>
        <v/>
      </c>
      <c r="U31" s="14" t="str">
        <f t="shared" si="4"/>
        <v/>
      </c>
      <c r="V31" s="26" t="str">
        <f>IF(C31="","",SUMIFS(B.2[Doanh thu],B.2[Tên sản phẩm],C31))</f>
        <v/>
      </c>
      <c r="W31" s="26" t="str">
        <f t="shared" si="5"/>
        <v/>
      </c>
    </row>
    <row r="32" spans="2:23" ht="27.75" customHeight="1">
      <c r="B32" s="4">
        <f t="shared" si="6"/>
        <v>30</v>
      </c>
      <c r="C32" s="2"/>
      <c r="D32" s="10"/>
      <c r="E32" s="10"/>
      <c r="F32" s="10"/>
      <c r="H32" s="7"/>
      <c r="I32" s="7"/>
      <c r="J32" s="14" t="str">
        <f t="shared" si="7"/>
        <v/>
      </c>
      <c r="L32" s="15" t="str">
        <f>IF(AND(C32&lt;&gt;"",COUNTIF([Tên sản phẩm],C32)&gt;1),"Sản phẩm này đã khai báo nhiều lần","")</f>
        <v/>
      </c>
      <c r="M32" s="4"/>
      <c r="N32" s="14" t="str">
        <f>IF(C32="","",SUMIFS(M.1[Số lượng],M.1[Tên sản phẩm],C32)+SUMIFS(M.1[SL được tặng/KM],M.1[Tên sản phẩm],C32))</f>
        <v/>
      </c>
      <c r="O32" s="14" t="str">
        <f>IF(C32="","",SUMIFS(#REF!,M.1[Tên sản phẩm],C32))</f>
        <v/>
      </c>
      <c r="P32" s="14" t="str">
        <f>IF(C32="","",SUMIFS(B.2[Số lượng],B.2[Tên sản phẩm],C32)+SUMIFS(B.2[SL xuất tặng/KM],B.2[Tên sản phẩm],C32))</f>
        <v/>
      </c>
      <c r="Q32" s="14" t="str">
        <f>IF(C32="","",SUMIFS(B.2[Thành tiền],B.2[Tên sản phẩm],C32))</f>
        <v/>
      </c>
      <c r="R32" s="14" t="str">
        <f t="shared" si="1"/>
        <v/>
      </c>
      <c r="S32" s="14" t="str">
        <f t="shared" si="2"/>
        <v/>
      </c>
      <c r="T32" s="14" t="str">
        <f t="shared" si="3"/>
        <v/>
      </c>
      <c r="U32" s="14" t="str">
        <f t="shared" si="4"/>
        <v/>
      </c>
      <c r="V32" s="26" t="str">
        <f>IF(C32="","",SUMIFS(B.2[Doanh thu],B.2[Tên sản phẩm],C32))</f>
        <v/>
      </c>
      <c r="W32" s="26" t="str">
        <f t="shared" si="5"/>
        <v/>
      </c>
    </row>
    <row r="33" spans="2:23" ht="27.75" customHeight="1">
      <c r="B33" s="4">
        <f t="shared" si="6"/>
        <v>31</v>
      </c>
      <c r="C33" s="2"/>
      <c r="D33" s="10"/>
      <c r="E33" s="10"/>
      <c r="F33" s="10"/>
      <c r="H33" s="7"/>
      <c r="I33" s="7"/>
      <c r="J33" s="14" t="str">
        <f t="shared" si="7"/>
        <v/>
      </c>
      <c r="L33" s="15" t="str">
        <f>IF(AND(C33&lt;&gt;"",COUNTIF([Tên sản phẩm],C33)&gt;1),"Sản phẩm này đã khai báo nhiều lần","")</f>
        <v/>
      </c>
      <c r="M33" s="4"/>
      <c r="N33" s="14" t="str">
        <f>IF(C33="","",SUMIFS(M.1[Số lượng],M.1[Tên sản phẩm],C33)+SUMIFS(M.1[SL được tặng/KM],M.1[Tên sản phẩm],C33))</f>
        <v/>
      </c>
      <c r="O33" s="14" t="str">
        <f>IF(C33="","",SUMIFS(#REF!,M.1[Tên sản phẩm],C33))</f>
        <v/>
      </c>
      <c r="P33" s="14" t="str">
        <f>IF(C33="","",SUMIFS(B.2[Số lượng],B.2[Tên sản phẩm],C33)+SUMIFS(B.2[SL xuất tặng/KM],B.2[Tên sản phẩm],C33))</f>
        <v/>
      </c>
      <c r="Q33" s="14" t="str">
        <f>IF(C33="","",SUMIFS(B.2[Thành tiền],B.2[Tên sản phẩm],C33))</f>
        <v/>
      </c>
      <c r="R33" s="14" t="str">
        <f t="shared" si="1"/>
        <v/>
      </c>
      <c r="S33" s="14" t="str">
        <f t="shared" si="2"/>
        <v/>
      </c>
      <c r="T33" s="14" t="str">
        <f t="shared" si="3"/>
        <v/>
      </c>
      <c r="U33" s="14" t="str">
        <f t="shared" si="4"/>
        <v/>
      </c>
      <c r="V33" s="26" t="str">
        <f>IF(C33="","",SUMIFS(B.2[Doanh thu],B.2[Tên sản phẩm],C33))</f>
        <v/>
      </c>
      <c r="W33" s="26" t="str">
        <f t="shared" si="5"/>
        <v/>
      </c>
    </row>
    <row r="34" spans="2:23" ht="27.75" customHeight="1">
      <c r="B34" s="4">
        <f t="shared" si="6"/>
        <v>32</v>
      </c>
      <c r="C34" s="2"/>
      <c r="D34" s="10"/>
      <c r="E34" s="10"/>
      <c r="F34" s="10"/>
      <c r="H34" s="7"/>
      <c r="I34" s="7"/>
      <c r="J34" s="14" t="str">
        <f t="shared" si="7"/>
        <v/>
      </c>
      <c r="L34" s="15" t="str">
        <f>IF(AND(C34&lt;&gt;"",COUNTIF([Tên sản phẩm],C34)&gt;1),"Sản phẩm này đã khai báo nhiều lần","")</f>
        <v/>
      </c>
      <c r="M34" s="4"/>
      <c r="N34" s="14" t="str">
        <f>IF(C34="","",SUMIFS(M.1[Số lượng],M.1[Tên sản phẩm],C34)+SUMIFS(M.1[SL được tặng/KM],M.1[Tên sản phẩm],C34))</f>
        <v/>
      </c>
      <c r="O34" s="14" t="str">
        <f>IF(C34="","",SUMIFS(#REF!,M.1[Tên sản phẩm],C34))</f>
        <v/>
      </c>
      <c r="P34" s="14" t="str">
        <f>IF(C34="","",SUMIFS(B.2[Số lượng],B.2[Tên sản phẩm],C34)+SUMIFS(B.2[SL xuất tặng/KM],B.2[Tên sản phẩm],C34))</f>
        <v/>
      </c>
      <c r="Q34" s="14" t="str">
        <f>IF(C34="","",SUMIFS(B.2[Thành tiền],B.2[Tên sản phẩm],C34))</f>
        <v/>
      </c>
      <c r="R34" s="14" t="str">
        <f t="shared" si="1"/>
        <v/>
      </c>
      <c r="S34" s="14" t="str">
        <f t="shared" si="2"/>
        <v/>
      </c>
      <c r="T34" s="14" t="str">
        <f t="shared" si="3"/>
        <v/>
      </c>
      <c r="U34" s="14" t="str">
        <f t="shared" si="4"/>
        <v/>
      </c>
      <c r="V34" s="26" t="str">
        <f>IF(C34="","",SUMIFS(B.2[Doanh thu],B.2[Tên sản phẩm],C34))</f>
        <v/>
      </c>
      <c r="W34" s="26" t="str">
        <f t="shared" si="5"/>
        <v/>
      </c>
    </row>
    <row r="35" spans="2:23" ht="27.75" customHeight="1">
      <c r="B35" s="4">
        <f t="shared" si="6"/>
        <v>33</v>
      </c>
      <c r="C35" s="2"/>
      <c r="D35" s="10"/>
      <c r="E35" s="10"/>
      <c r="F35" s="10"/>
      <c r="H35" s="7"/>
      <c r="I35" s="7"/>
      <c r="J35" s="14" t="str">
        <f t="shared" si="7"/>
        <v/>
      </c>
      <c r="L35" s="15" t="str">
        <f>IF(AND(C35&lt;&gt;"",COUNTIF([Tên sản phẩm],C35)&gt;1),"Sản phẩm này đã khai báo nhiều lần","")</f>
        <v/>
      </c>
      <c r="M35" s="4"/>
      <c r="N35" s="14" t="str">
        <f>IF(C35="","",SUMIFS(M.1[Số lượng],M.1[Tên sản phẩm],C35)+SUMIFS(M.1[SL được tặng/KM],M.1[Tên sản phẩm],C35))</f>
        <v/>
      </c>
      <c r="O35" s="14" t="str">
        <f>IF(C35="","",SUMIFS(#REF!,M.1[Tên sản phẩm],C35))</f>
        <v/>
      </c>
      <c r="P35" s="14" t="str">
        <f>IF(C35="","",SUMIFS(B.2[Số lượng],B.2[Tên sản phẩm],C35)+SUMIFS(B.2[SL xuất tặng/KM],B.2[Tên sản phẩm],C35))</f>
        <v/>
      </c>
      <c r="Q35" s="14" t="str">
        <f>IF(C35="","",SUMIFS(B.2[Thành tiền],B.2[Tên sản phẩm],C35))</f>
        <v/>
      </c>
      <c r="R35" s="14" t="str">
        <f t="shared" si="1"/>
        <v/>
      </c>
      <c r="S35" s="14" t="str">
        <f t="shared" si="2"/>
        <v/>
      </c>
      <c r="T35" s="14" t="str">
        <f t="shared" si="3"/>
        <v/>
      </c>
      <c r="U35" s="14" t="str">
        <f t="shared" si="4"/>
        <v/>
      </c>
      <c r="V35" s="26" t="str">
        <f>IF(C35="","",SUMIFS(B.2[Doanh thu],B.2[Tên sản phẩm],C35))</f>
        <v/>
      </c>
      <c r="W35" s="26" t="str">
        <f t="shared" si="5"/>
        <v/>
      </c>
    </row>
    <row r="36" spans="2:23" ht="27.75" customHeight="1">
      <c r="B36" s="4">
        <f t="shared" si="6"/>
        <v>34</v>
      </c>
      <c r="C36" s="2"/>
      <c r="D36" s="10"/>
      <c r="E36" s="10"/>
      <c r="F36" s="10"/>
      <c r="H36" s="7"/>
      <c r="I36" s="7"/>
      <c r="J36" s="14" t="str">
        <f t="shared" si="7"/>
        <v/>
      </c>
      <c r="L36" s="15" t="str">
        <f>IF(AND(C36&lt;&gt;"",COUNTIF([Tên sản phẩm],C36)&gt;1),"Sản phẩm này đã khai báo nhiều lần","")</f>
        <v/>
      </c>
      <c r="M36" s="4"/>
      <c r="N36" s="14" t="str">
        <f>IF(C36="","",SUMIFS(M.1[Số lượng],M.1[Tên sản phẩm],C36)+SUMIFS(M.1[SL được tặng/KM],M.1[Tên sản phẩm],C36))</f>
        <v/>
      </c>
      <c r="O36" s="14" t="str">
        <f>IF(C36="","",SUMIFS(#REF!,M.1[Tên sản phẩm],C36))</f>
        <v/>
      </c>
      <c r="P36" s="14" t="str">
        <f>IF(C36="","",SUMIFS(B.2[Số lượng],B.2[Tên sản phẩm],C36)+SUMIFS(B.2[SL xuất tặng/KM],B.2[Tên sản phẩm],C36))</f>
        <v/>
      </c>
      <c r="Q36" s="14" t="str">
        <f>IF(C36="","",SUMIFS(B.2[Thành tiền],B.2[Tên sản phẩm],C36))</f>
        <v/>
      </c>
      <c r="R36" s="14" t="str">
        <f t="shared" si="1"/>
        <v/>
      </c>
      <c r="S36" s="14" t="str">
        <f t="shared" si="2"/>
        <v/>
      </c>
      <c r="T36" s="14" t="str">
        <f t="shared" si="3"/>
        <v/>
      </c>
      <c r="U36" s="14" t="str">
        <f t="shared" si="4"/>
        <v/>
      </c>
      <c r="V36" s="26" t="str">
        <f>IF(C36="","",SUMIFS(B.2[Doanh thu],B.2[Tên sản phẩm],C36))</f>
        <v/>
      </c>
      <c r="W36" s="26" t="str">
        <f t="shared" si="5"/>
        <v/>
      </c>
    </row>
    <row r="37" spans="2:23" ht="27.75" customHeight="1">
      <c r="B37" s="4">
        <f t="shared" si="6"/>
        <v>35</v>
      </c>
      <c r="C37" s="2"/>
      <c r="D37" s="10"/>
      <c r="E37" s="10"/>
      <c r="F37" s="10"/>
      <c r="H37" s="7"/>
      <c r="I37" s="7"/>
      <c r="J37" s="14" t="str">
        <f t="shared" si="7"/>
        <v/>
      </c>
      <c r="L37" s="15" t="str">
        <f>IF(AND(C37&lt;&gt;"",COUNTIF([Tên sản phẩm],C37)&gt;1),"Sản phẩm này đã khai báo nhiều lần","")</f>
        <v/>
      </c>
      <c r="M37" s="4"/>
      <c r="N37" s="14" t="str">
        <f>IF(C37="","",SUMIFS(M.1[Số lượng],M.1[Tên sản phẩm],C37)+SUMIFS(M.1[SL được tặng/KM],M.1[Tên sản phẩm],C37))</f>
        <v/>
      </c>
      <c r="O37" s="14" t="str">
        <f>IF(C37="","",SUMIFS(#REF!,M.1[Tên sản phẩm],C37))</f>
        <v/>
      </c>
      <c r="P37" s="14" t="str">
        <f>IF(C37="","",SUMIFS(B.2[Số lượng],B.2[Tên sản phẩm],C37)+SUMIFS(B.2[SL xuất tặng/KM],B.2[Tên sản phẩm],C37))</f>
        <v/>
      </c>
      <c r="Q37" s="14" t="str">
        <f>IF(C37="","",SUMIFS(B.2[Thành tiền],B.2[Tên sản phẩm],C37))</f>
        <v/>
      </c>
      <c r="R37" s="14" t="str">
        <f t="shared" si="1"/>
        <v/>
      </c>
      <c r="S37" s="14" t="str">
        <f t="shared" si="2"/>
        <v/>
      </c>
      <c r="T37" s="14" t="str">
        <f t="shared" si="3"/>
        <v/>
      </c>
      <c r="U37" s="14" t="str">
        <f t="shared" si="4"/>
        <v/>
      </c>
      <c r="V37" s="26" t="str">
        <f>IF(C37="","",SUMIFS(B.2[Doanh thu],B.2[Tên sản phẩm],C37))</f>
        <v/>
      </c>
      <c r="W37" s="26" t="str">
        <f t="shared" si="5"/>
        <v/>
      </c>
    </row>
    <row r="38" spans="2:23" ht="27.75" customHeight="1">
      <c r="B38" s="4">
        <f t="shared" si="6"/>
        <v>36</v>
      </c>
      <c r="C38" s="2"/>
      <c r="D38" s="10"/>
      <c r="E38" s="10"/>
      <c r="F38" s="10"/>
      <c r="H38" s="7"/>
      <c r="I38" s="7"/>
      <c r="J38" s="14" t="str">
        <f t="shared" si="7"/>
        <v/>
      </c>
      <c r="L38" s="15" t="str">
        <f>IF(AND(C38&lt;&gt;"",COUNTIF([Tên sản phẩm],C38)&gt;1),"Sản phẩm này đã khai báo nhiều lần","")</f>
        <v/>
      </c>
      <c r="M38" s="4"/>
      <c r="N38" s="14" t="str">
        <f>IF(C38="","",SUMIFS(M.1[Số lượng],M.1[Tên sản phẩm],C38)+SUMIFS(M.1[SL được tặng/KM],M.1[Tên sản phẩm],C38))</f>
        <v/>
      </c>
      <c r="O38" s="14" t="str">
        <f>IF(C38="","",SUMIFS(#REF!,M.1[Tên sản phẩm],C38))</f>
        <v/>
      </c>
      <c r="P38" s="14" t="str">
        <f>IF(C38="","",SUMIFS(B.2[Số lượng],B.2[Tên sản phẩm],C38)+SUMIFS(B.2[SL xuất tặng/KM],B.2[Tên sản phẩm],C38))</f>
        <v/>
      </c>
      <c r="Q38" s="14" t="str">
        <f>IF(C38="","",SUMIFS(B.2[Thành tiền],B.2[Tên sản phẩm],C38))</f>
        <v/>
      </c>
      <c r="R38" s="14" t="str">
        <f t="shared" si="1"/>
        <v/>
      </c>
      <c r="S38" s="14" t="str">
        <f t="shared" si="2"/>
        <v/>
      </c>
      <c r="T38" s="14" t="str">
        <f t="shared" si="3"/>
        <v/>
      </c>
      <c r="U38" s="14" t="str">
        <f t="shared" si="4"/>
        <v/>
      </c>
      <c r="V38" s="26" t="str">
        <f>IF(C38="","",SUMIFS(B.2[Doanh thu],B.2[Tên sản phẩm],C38))</f>
        <v/>
      </c>
      <c r="W38" s="26" t="str">
        <f t="shared" si="5"/>
        <v/>
      </c>
    </row>
    <row r="39" spans="2:23" ht="27.75" customHeight="1">
      <c r="B39" s="4">
        <f t="shared" si="6"/>
        <v>37</v>
      </c>
      <c r="C39" s="2"/>
      <c r="D39" s="10"/>
      <c r="E39" s="10"/>
      <c r="F39" s="10"/>
      <c r="H39" s="7"/>
      <c r="I39" s="7"/>
      <c r="J39" s="14" t="str">
        <f t="shared" si="7"/>
        <v/>
      </c>
      <c r="L39" s="15" t="str">
        <f>IF(AND(C39&lt;&gt;"",COUNTIF([Tên sản phẩm],C39)&gt;1),"Sản phẩm này đã khai báo nhiều lần","")</f>
        <v/>
      </c>
      <c r="M39" s="4"/>
      <c r="N39" s="14" t="str">
        <f>IF(C39="","",SUMIFS(M.1[Số lượng],M.1[Tên sản phẩm],C39)+SUMIFS(M.1[SL được tặng/KM],M.1[Tên sản phẩm],C39))</f>
        <v/>
      </c>
      <c r="O39" s="14" t="str">
        <f>IF(C39="","",SUMIFS(#REF!,M.1[Tên sản phẩm],C39))</f>
        <v/>
      </c>
      <c r="P39" s="14" t="str">
        <f>IF(C39="","",SUMIFS(B.2[Số lượng],B.2[Tên sản phẩm],C39)+SUMIFS(B.2[SL xuất tặng/KM],B.2[Tên sản phẩm],C39))</f>
        <v/>
      </c>
      <c r="Q39" s="14" t="str">
        <f>IF(C39="","",SUMIFS(B.2[Thành tiền],B.2[Tên sản phẩm],C39))</f>
        <v/>
      </c>
      <c r="R39" s="14" t="str">
        <f t="shared" si="1"/>
        <v/>
      </c>
      <c r="S39" s="14" t="str">
        <f t="shared" si="2"/>
        <v/>
      </c>
      <c r="T39" s="14" t="str">
        <f t="shared" si="3"/>
        <v/>
      </c>
      <c r="U39" s="14" t="str">
        <f t="shared" si="4"/>
        <v/>
      </c>
      <c r="V39" s="26" t="str">
        <f>IF(C39="","",SUMIFS(B.2[Doanh thu],B.2[Tên sản phẩm],C39))</f>
        <v/>
      </c>
      <c r="W39" s="26" t="str">
        <f t="shared" si="5"/>
        <v/>
      </c>
    </row>
    <row r="40" spans="2:23" ht="27.75" customHeight="1">
      <c r="B40" s="4">
        <f t="shared" si="6"/>
        <v>38</v>
      </c>
      <c r="C40" s="2"/>
      <c r="D40" s="10"/>
      <c r="E40" s="10"/>
      <c r="F40" s="10"/>
      <c r="H40" s="7"/>
      <c r="I40" s="7"/>
      <c r="J40" s="14" t="str">
        <f t="shared" si="7"/>
        <v/>
      </c>
      <c r="L40" s="15" t="str">
        <f>IF(AND(C40&lt;&gt;"",COUNTIF([Tên sản phẩm],C40)&gt;1),"Sản phẩm này đã khai báo nhiều lần","")</f>
        <v/>
      </c>
      <c r="M40" s="4"/>
      <c r="N40" s="14" t="str">
        <f>IF(C40="","",SUMIFS(M.1[Số lượng],M.1[Tên sản phẩm],C40)+SUMIFS(M.1[SL được tặng/KM],M.1[Tên sản phẩm],C40))</f>
        <v/>
      </c>
      <c r="O40" s="14" t="str">
        <f>IF(C40="","",SUMIFS(#REF!,M.1[Tên sản phẩm],C40))</f>
        <v/>
      </c>
      <c r="P40" s="14" t="str">
        <f>IF(C40="","",SUMIFS(B.2[Số lượng],B.2[Tên sản phẩm],C40)+SUMIFS(B.2[SL xuất tặng/KM],B.2[Tên sản phẩm],C40))</f>
        <v/>
      </c>
      <c r="Q40" s="14" t="str">
        <f>IF(C40="","",SUMIFS(B.2[Thành tiền],B.2[Tên sản phẩm],C40))</f>
        <v/>
      </c>
      <c r="R40" s="14" t="str">
        <f t="shared" si="1"/>
        <v/>
      </c>
      <c r="S40" s="14" t="str">
        <f t="shared" si="2"/>
        <v/>
      </c>
      <c r="T40" s="14" t="str">
        <f t="shared" si="3"/>
        <v/>
      </c>
      <c r="U40" s="14" t="str">
        <f t="shared" si="4"/>
        <v/>
      </c>
      <c r="V40" s="26" t="str">
        <f>IF(C40="","",SUMIFS(B.2[Doanh thu],B.2[Tên sản phẩm],C40))</f>
        <v/>
      </c>
      <c r="W40" s="26" t="str">
        <f t="shared" si="5"/>
        <v/>
      </c>
    </row>
    <row r="41" spans="2:23" ht="27.75" customHeight="1">
      <c r="B41" s="4">
        <f t="shared" si="6"/>
        <v>39</v>
      </c>
      <c r="C41" s="2"/>
      <c r="D41" s="10"/>
      <c r="E41" s="10"/>
      <c r="F41" s="10"/>
      <c r="H41" s="7"/>
      <c r="I41" s="7"/>
      <c r="J41" s="14" t="str">
        <f t="shared" si="7"/>
        <v/>
      </c>
      <c r="L41" s="15" t="str">
        <f>IF(AND(C41&lt;&gt;"",COUNTIF([Tên sản phẩm],C41)&gt;1),"Sản phẩm này đã khai báo nhiều lần","")</f>
        <v/>
      </c>
      <c r="M41" s="4"/>
      <c r="N41" s="14" t="str">
        <f>IF(C41="","",SUMIFS(M.1[Số lượng],M.1[Tên sản phẩm],C41)+SUMIFS(M.1[SL được tặng/KM],M.1[Tên sản phẩm],C41))</f>
        <v/>
      </c>
      <c r="O41" s="14" t="str">
        <f>IF(C41="","",SUMIFS(#REF!,M.1[Tên sản phẩm],C41))</f>
        <v/>
      </c>
      <c r="P41" s="14" t="str">
        <f>IF(C41="","",SUMIFS(B.2[Số lượng],B.2[Tên sản phẩm],C41)+SUMIFS(B.2[SL xuất tặng/KM],B.2[Tên sản phẩm],C41))</f>
        <v/>
      </c>
      <c r="Q41" s="14" t="str">
        <f>IF(C41="","",SUMIFS(B.2[Thành tiền],B.2[Tên sản phẩm],C41))</f>
        <v/>
      </c>
      <c r="R41" s="14" t="str">
        <f t="shared" si="1"/>
        <v/>
      </c>
      <c r="S41" s="14" t="str">
        <f t="shared" si="2"/>
        <v/>
      </c>
      <c r="T41" s="14" t="str">
        <f t="shared" si="3"/>
        <v/>
      </c>
      <c r="U41" s="14" t="str">
        <f t="shared" si="4"/>
        <v/>
      </c>
      <c r="V41" s="26" t="str">
        <f>IF(C41="","",SUMIFS(B.2[Doanh thu],B.2[Tên sản phẩm],C41))</f>
        <v/>
      </c>
      <c r="W41" s="26" t="str">
        <f t="shared" si="5"/>
        <v/>
      </c>
    </row>
    <row r="42" spans="2:23" ht="27.75" customHeight="1">
      <c r="B42" s="4">
        <f t="shared" si="6"/>
        <v>40</v>
      </c>
      <c r="C42" s="2"/>
      <c r="D42" s="10"/>
      <c r="E42" s="10"/>
      <c r="F42" s="10"/>
      <c r="H42" s="7"/>
      <c r="I42" s="7"/>
      <c r="J42" s="14" t="str">
        <f t="shared" si="7"/>
        <v/>
      </c>
      <c r="L42" s="15" t="str">
        <f>IF(AND(C42&lt;&gt;"",COUNTIF([Tên sản phẩm],C42)&gt;1),"Sản phẩm này đã khai báo nhiều lần","")</f>
        <v/>
      </c>
      <c r="M42" s="4"/>
      <c r="N42" s="14" t="str">
        <f>IF(C42="","",SUMIFS(M.1[Số lượng],M.1[Tên sản phẩm],C42)+SUMIFS(M.1[SL được tặng/KM],M.1[Tên sản phẩm],C42))</f>
        <v/>
      </c>
      <c r="O42" s="14" t="str">
        <f>IF(C42="","",SUMIFS(#REF!,M.1[Tên sản phẩm],C42))</f>
        <v/>
      </c>
      <c r="P42" s="14" t="str">
        <f>IF(C42="","",SUMIFS(B.2[Số lượng],B.2[Tên sản phẩm],C42)+SUMIFS(B.2[SL xuất tặng/KM],B.2[Tên sản phẩm],C42))</f>
        <v/>
      </c>
      <c r="Q42" s="14" t="str">
        <f>IF(C42="","",SUMIFS(B.2[Thành tiền],B.2[Tên sản phẩm],C42))</f>
        <v/>
      </c>
      <c r="R42" s="14" t="str">
        <f t="shared" si="1"/>
        <v/>
      </c>
      <c r="S42" s="14" t="str">
        <f t="shared" si="2"/>
        <v/>
      </c>
      <c r="T42" s="14" t="str">
        <f t="shared" si="3"/>
        <v/>
      </c>
      <c r="U42" s="14" t="str">
        <f t="shared" si="4"/>
        <v/>
      </c>
      <c r="V42" s="26" t="str">
        <f>IF(C42="","",SUMIFS(B.2[Doanh thu],B.2[Tên sản phẩm],C42))</f>
        <v/>
      </c>
      <c r="W42" s="26" t="str">
        <f t="shared" si="5"/>
        <v/>
      </c>
    </row>
    <row r="43" spans="2:23" ht="27.75" customHeight="1">
      <c r="B43" s="4">
        <f t="shared" si="6"/>
        <v>41</v>
      </c>
      <c r="C43" s="2"/>
      <c r="D43" s="10"/>
      <c r="E43" s="10"/>
      <c r="F43" s="10"/>
      <c r="H43" s="7"/>
      <c r="I43" s="7"/>
      <c r="J43" s="14" t="str">
        <f t="shared" si="7"/>
        <v/>
      </c>
      <c r="L43" s="15" t="str">
        <f>IF(AND(C43&lt;&gt;"",COUNTIF([Tên sản phẩm],C43)&gt;1),"Sản phẩm này đã khai báo nhiều lần","")</f>
        <v/>
      </c>
      <c r="M43" s="4"/>
      <c r="N43" s="14" t="str">
        <f>IF(C43="","",SUMIFS(M.1[Số lượng],M.1[Tên sản phẩm],C43)+SUMIFS(M.1[SL được tặng/KM],M.1[Tên sản phẩm],C43))</f>
        <v/>
      </c>
      <c r="O43" s="14" t="str">
        <f>IF(C43="","",SUMIFS(#REF!,M.1[Tên sản phẩm],C43))</f>
        <v/>
      </c>
      <c r="P43" s="14" t="str">
        <f>IF(C43="","",SUMIFS(B.2[Số lượng],B.2[Tên sản phẩm],C43)+SUMIFS(B.2[SL xuất tặng/KM],B.2[Tên sản phẩm],C43))</f>
        <v/>
      </c>
      <c r="Q43" s="14" t="str">
        <f>IF(C43="","",SUMIFS(B.2[Thành tiền],B.2[Tên sản phẩm],C43))</f>
        <v/>
      </c>
      <c r="R43" s="14" t="str">
        <f t="shared" si="1"/>
        <v/>
      </c>
      <c r="S43" s="14" t="str">
        <f t="shared" si="2"/>
        <v/>
      </c>
      <c r="T43" s="14" t="str">
        <f t="shared" si="3"/>
        <v/>
      </c>
      <c r="U43" s="14" t="str">
        <f t="shared" si="4"/>
        <v/>
      </c>
      <c r="V43" s="26" t="str">
        <f>IF(C43="","",SUMIFS(B.2[Doanh thu],B.2[Tên sản phẩm],C43))</f>
        <v/>
      </c>
      <c r="W43" s="26" t="str">
        <f t="shared" si="5"/>
        <v/>
      </c>
    </row>
    <row r="44" spans="2:23" ht="27.75" customHeight="1">
      <c r="B44" s="4">
        <f t="shared" si="6"/>
        <v>42</v>
      </c>
      <c r="C44" s="2"/>
      <c r="D44" s="10"/>
      <c r="E44" s="10"/>
      <c r="F44" s="10"/>
      <c r="H44" s="7"/>
      <c r="I44" s="7"/>
      <c r="J44" s="14" t="str">
        <f t="shared" si="7"/>
        <v/>
      </c>
      <c r="L44" s="15" t="str">
        <f>IF(AND(C44&lt;&gt;"",COUNTIF([Tên sản phẩm],C44)&gt;1),"Sản phẩm này đã khai báo nhiều lần","")</f>
        <v/>
      </c>
      <c r="M44" s="4"/>
      <c r="N44" s="14" t="str">
        <f>IF(C44="","",SUMIFS(M.1[Số lượng],M.1[Tên sản phẩm],C44)+SUMIFS(M.1[SL được tặng/KM],M.1[Tên sản phẩm],C44))</f>
        <v/>
      </c>
      <c r="O44" s="14" t="str">
        <f>IF(C44="","",SUMIFS(#REF!,M.1[Tên sản phẩm],C44))</f>
        <v/>
      </c>
      <c r="P44" s="14" t="str">
        <f>IF(C44="","",SUMIFS(B.2[Số lượng],B.2[Tên sản phẩm],C44)+SUMIFS(B.2[SL xuất tặng/KM],B.2[Tên sản phẩm],C44))</f>
        <v/>
      </c>
      <c r="Q44" s="14" t="str">
        <f>IF(C44="","",SUMIFS(B.2[Thành tiền],B.2[Tên sản phẩm],C44))</f>
        <v/>
      </c>
      <c r="R44" s="14" t="str">
        <f t="shared" si="1"/>
        <v/>
      </c>
      <c r="S44" s="14" t="str">
        <f t="shared" si="2"/>
        <v/>
      </c>
      <c r="T44" s="14" t="str">
        <f t="shared" si="3"/>
        <v/>
      </c>
      <c r="U44" s="14" t="str">
        <f t="shared" si="4"/>
        <v/>
      </c>
      <c r="V44" s="26" t="str">
        <f>IF(C44="","",SUMIFS(B.2[Doanh thu],B.2[Tên sản phẩm],C44))</f>
        <v/>
      </c>
      <c r="W44" s="26" t="str">
        <f t="shared" si="5"/>
        <v/>
      </c>
    </row>
    <row r="45" spans="2:23" ht="27.75" customHeight="1">
      <c r="B45" s="4">
        <f t="shared" si="6"/>
        <v>43</v>
      </c>
      <c r="C45" s="2"/>
      <c r="D45" s="10"/>
      <c r="E45" s="10"/>
      <c r="F45" s="10"/>
      <c r="H45" s="7"/>
      <c r="I45" s="7"/>
      <c r="J45" s="14" t="str">
        <f t="shared" si="7"/>
        <v/>
      </c>
      <c r="L45" s="15" t="str">
        <f>IF(AND(C45&lt;&gt;"",COUNTIF([Tên sản phẩm],C45)&gt;1),"Sản phẩm này đã khai báo nhiều lần","")</f>
        <v/>
      </c>
      <c r="M45" s="4"/>
      <c r="N45" s="14" t="str">
        <f>IF(C45="","",SUMIFS(M.1[Số lượng],M.1[Tên sản phẩm],C45)+SUMIFS(M.1[SL được tặng/KM],M.1[Tên sản phẩm],C45))</f>
        <v/>
      </c>
      <c r="O45" s="14" t="str">
        <f>IF(C45="","",SUMIFS(#REF!,M.1[Tên sản phẩm],C45))</f>
        <v/>
      </c>
      <c r="P45" s="14" t="str">
        <f>IF(C45="","",SUMIFS(B.2[Số lượng],B.2[Tên sản phẩm],C45)+SUMIFS(B.2[SL xuất tặng/KM],B.2[Tên sản phẩm],C45))</f>
        <v/>
      </c>
      <c r="Q45" s="14" t="str">
        <f>IF(C45="","",SUMIFS(B.2[Thành tiền],B.2[Tên sản phẩm],C45))</f>
        <v/>
      </c>
      <c r="R45" s="14" t="str">
        <f t="shared" si="1"/>
        <v/>
      </c>
      <c r="S45" s="14" t="str">
        <f t="shared" si="2"/>
        <v/>
      </c>
      <c r="T45" s="14" t="str">
        <f t="shared" si="3"/>
        <v/>
      </c>
      <c r="U45" s="14" t="str">
        <f t="shared" si="4"/>
        <v/>
      </c>
      <c r="V45" s="26" t="str">
        <f>IF(C45="","",SUMIFS(B.2[Doanh thu],B.2[Tên sản phẩm],C45))</f>
        <v/>
      </c>
      <c r="W45" s="26" t="str">
        <f t="shared" si="5"/>
        <v/>
      </c>
    </row>
    <row r="46" spans="2:23" ht="27.75" customHeight="1">
      <c r="B46" s="4">
        <f t="shared" si="6"/>
        <v>44</v>
      </c>
      <c r="C46" s="2"/>
      <c r="D46" s="10"/>
      <c r="E46" s="10"/>
      <c r="F46" s="10"/>
      <c r="H46" s="7"/>
      <c r="I46" s="7"/>
      <c r="J46" s="14" t="str">
        <f t="shared" si="7"/>
        <v/>
      </c>
      <c r="L46" s="15" t="str">
        <f>IF(AND(C46&lt;&gt;"",COUNTIF([Tên sản phẩm],C46)&gt;1),"Sản phẩm này đã khai báo nhiều lần","")</f>
        <v/>
      </c>
      <c r="M46" s="4"/>
      <c r="N46" s="14" t="str">
        <f>IF(C46="","",SUMIFS(M.1[Số lượng],M.1[Tên sản phẩm],C46)+SUMIFS(M.1[SL được tặng/KM],M.1[Tên sản phẩm],C46))</f>
        <v/>
      </c>
      <c r="O46" s="14" t="str">
        <f>IF(C46="","",SUMIFS(#REF!,M.1[Tên sản phẩm],C46))</f>
        <v/>
      </c>
      <c r="P46" s="14" t="str">
        <f>IF(C46="","",SUMIFS(B.2[Số lượng],B.2[Tên sản phẩm],C46)+SUMIFS(B.2[SL xuất tặng/KM],B.2[Tên sản phẩm],C46))</f>
        <v/>
      </c>
      <c r="Q46" s="14" t="str">
        <f>IF(C46="","",SUMIFS(B.2[Thành tiền],B.2[Tên sản phẩm],C46))</f>
        <v/>
      </c>
      <c r="R46" s="14" t="str">
        <f t="shared" si="1"/>
        <v/>
      </c>
      <c r="S46" s="14" t="str">
        <f t="shared" si="2"/>
        <v/>
      </c>
      <c r="T46" s="14" t="str">
        <f t="shared" si="3"/>
        <v/>
      </c>
      <c r="U46" s="14" t="str">
        <f t="shared" si="4"/>
        <v/>
      </c>
      <c r="V46" s="26" t="str">
        <f>IF(C46="","",SUMIFS(B.2[Doanh thu],B.2[Tên sản phẩm],C46))</f>
        <v/>
      </c>
      <c r="W46" s="26" t="str">
        <f t="shared" si="5"/>
        <v/>
      </c>
    </row>
    <row r="47" spans="2:23" ht="27.75" customHeight="1">
      <c r="B47" s="4">
        <f t="shared" si="6"/>
        <v>45</v>
      </c>
      <c r="C47" s="2"/>
      <c r="D47" s="10"/>
      <c r="E47" s="10"/>
      <c r="F47" s="10"/>
      <c r="H47" s="7"/>
      <c r="I47" s="7"/>
      <c r="J47" s="14" t="str">
        <f t="shared" si="7"/>
        <v/>
      </c>
      <c r="L47" s="15" t="str">
        <f>IF(AND(C47&lt;&gt;"",COUNTIF([Tên sản phẩm],C47)&gt;1),"Sản phẩm này đã khai báo nhiều lần","")</f>
        <v/>
      </c>
      <c r="M47" s="4"/>
      <c r="N47" s="14" t="str">
        <f>IF(C47="","",SUMIFS(M.1[Số lượng],M.1[Tên sản phẩm],C47)+SUMIFS(M.1[SL được tặng/KM],M.1[Tên sản phẩm],C47))</f>
        <v/>
      </c>
      <c r="O47" s="14" t="str">
        <f>IF(C47="","",SUMIFS(#REF!,M.1[Tên sản phẩm],C47))</f>
        <v/>
      </c>
      <c r="P47" s="14" t="str">
        <f>IF(C47="","",SUMIFS(B.2[Số lượng],B.2[Tên sản phẩm],C47)+SUMIFS(B.2[SL xuất tặng/KM],B.2[Tên sản phẩm],C47))</f>
        <v/>
      </c>
      <c r="Q47" s="14" t="str">
        <f>IF(C47="","",SUMIFS(B.2[Thành tiền],B.2[Tên sản phẩm],C47))</f>
        <v/>
      </c>
      <c r="R47" s="14" t="str">
        <f t="shared" si="1"/>
        <v/>
      </c>
      <c r="S47" s="14" t="str">
        <f t="shared" si="2"/>
        <v/>
      </c>
      <c r="T47" s="14" t="str">
        <f t="shared" si="3"/>
        <v/>
      </c>
      <c r="U47" s="14" t="str">
        <f t="shared" si="4"/>
        <v/>
      </c>
      <c r="V47" s="26" t="str">
        <f>IF(C47="","",SUMIFS(B.2[Doanh thu],B.2[Tên sản phẩm],C47))</f>
        <v/>
      </c>
      <c r="W47" s="26" t="str">
        <f t="shared" si="5"/>
        <v/>
      </c>
    </row>
    <row r="48" spans="2:23" ht="27.75" customHeight="1">
      <c r="B48" s="4">
        <f t="shared" si="6"/>
        <v>46</v>
      </c>
      <c r="C48" s="2"/>
      <c r="D48" s="10"/>
      <c r="E48" s="10"/>
      <c r="F48" s="10"/>
      <c r="H48" s="7"/>
      <c r="I48" s="7"/>
      <c r="J48" s="14" t="str">
        <f t="shared" si="7"/>
        <v/>
      </c>
      <c r="L48" s="15" t="str">
        <f>IF(AND(C48&lt;&gt;"",COUNTIF([Tên sản phẩm],C48)&gt;1),"Sản phẩm này đã khai báo nhiều lần","")</f>
        <v/>
      </c>
      <c r="M48" s="4"/>
      <c r="N48" s="14" t="str">
        <f>IF(C48="","",SUMIFS(M.1[Số lượng],M.1[Tên sản phẩm],C48)+SUMIFS(M.1[SL được tặng/KM],M.1[Tên sản phẩm],C48))</f>
        <v/>
      </c>
      <c r="O48" s="14" t="str">
        <f>IF(C48="","",SUMIFS(#REF!,M.1[Tên sản phẩm],C48))</f>
        <v/>
      </c>
      <c r="P48" s="14" t="str">
        <f>IF(C48="","",SUMIFS(B.2[Số lượng],B.2[Tên sản phẩm],C48)+SUMIFS(B.2[SL xuất tặng/KM],B.2[Tên sản phẩm],C48))</f>
        <v/>
      </c>
      <c r="Q48" s="14" t="str">
        <f>IF(C48="","",SUMIFS(B.2[Thành tiền],B.2[Tên sản phẩm],C48))</f>
        <v/>
      </c>
      <c r="R48" s="14" t="str">
        <f t="shared" si="1"/>
        <v/>
      </c>
      <c r="S48" s="14" t="str">
        <f t="shared" si="2"/>
        <v/>
      </c>
      <c r="T48" s="14" t="str">
        <f t="shared" si="3"/>
        <v/>
      </c>
      <c r="U48" s="14" t="str">
        <f t="shared" si="4"/>
        <v/>
      </c>
      <c r="V48" s="26" t="str">
        <f>IF(C48="","",SUMIFS(B.2[Doanh thu],B.2[Tên sản phẩm],C48))</f>
        <v/>
      </c>
      <c r="W48" s="26" t="str">
        <f t="shared" si="5"/>
        <v/>
      </c>
    </row>
    <row r="49" spans="2:23" ht="27.75" customHeight="1">
      <c r="B49" s="4">
        <f t="shared" si="6"/>
        <v>47</v>
      </c>
      <c r="C49" s="2"/>
      <c r="D49" s="10"/>
      <c r="E49" s="10"/>
      <c r="F49" s="10"/>
      <c r="H49" s="7"/>
      <c r="I49" s="7"/>
      <c r="J49" s="14" t="str">
        <f t="shared" si="7"/>
        <v/>
      </c>
      <c r="L49" s="15" t="str">
        <f>IF(AND(C49&lt;&gt;"",COUNTIF([Tên sản phẩm],C49)&gt;1),"Sản phẩm này đã khai báo nhiều lần","")</f>
        <v/>
      </c>
      <c r="M49" s="4"/>
      <c r="N49" s="14" t="str">
        <f>IF(C49="","",SUMIFS(M.1[Số lượng],M.1[Tên sản phẩm],C49)+SUMIFS(M.1[SL được tặng/KM],M.1[Tên sản phẩm],C49))</f>
        <v/>
      </c>
      <c r="O49" s="14" t="str">
        <f>IF(C49="","",SUMIFS(#REF!,M.1[Tên sản phẩm],C49))</f>
        <v/>
      </c>
      <c r="P49" s="14" t="str">
        <f>IF(C49="","",SUMIFS(B.2[Số lượng],B.2[Tên sản phẩm],C49)+SUMIFS(B.2[SL xuất tặng/KM],B.2[Tên sản phẩm],C49))</f>
        <v/>
      </c>
      <c r="Q49" s="14" t="str">
        <f>IF(C49="","",SUMIFS(B.2[Thành tiền],B.2[Tên sản phẩm],C49))</f>
        <v/>
      </c>
      <c r="R49" s="14" t="str">
        <f t="shared" si="1"/>
        <v/>
      </c>
      <c r="S49" s="14" t="str">
        <f t="shared" si="2"/>
        <v/>
      </c>
      <c r="T49" s="14" t="str">
        <f t="shared" si="3"/>
        <v/>
      </c>
      <c r="U49" s="14" t="str">
        <f t="shared" si="4"/>
        <v/>
      </c>
      <c r="V49" s="26" t="str">
        <f>IF(C49="","",SUMIFS(B.2[Doanh thu],B.2[Tên sản phẩm],C49))</f>
        <v/>
      </c>
      <c r="W49" s="26" t="str">
        <f t="shared" si="5"/>
        <v/>
      </c>
    </row>
    <row r="50" spans="2:23" ht="27.75" customHeight="1">
      <c r="B50" s="4">
        <f t="shared" si="6"/>
        <v>48</v>
      </c>
      <c r="C50" s="2"/>
      <c r="D50" s="10"/>
      <c r="E50" s="10"/>
      <c r="F50" s="10"/>
      <c r="H50" s="7"/>
      <c r="I50" s="7"/>
      <c r="J50" s="14" t="str">
        <f t="shared" si="7"/>
        <v/>
      </c>
      <c r="L50" s="15" t="str">
        <f>IF(AND(C50&lt;&gt;"",COUNTIF([Tên sản phẩm],C50)&gt;1),"Sản phẩm này đã khai báo nhiều lần","")</f>
        <v/>
      </c>
      <c r="M50" s="4"/>
      <c r="N50" s="14" t="str">
        <f>IF(C50="","",SUMIFS(M.1[Số lượng],M.1[Tên sản phẩm],C50)+SUMIFS(M.1[SL được tặng/KM],M.1[Tên sản phẩm],C50))</f>
        <v/>
      </c>
      <c r="O50" s="14" t="str">
        <f>IF(C50="","",SUMIFS(#REF!,M.1[Tên sản phẩm],C50))</f>
        <v/>
      </c>
      <c r="P50" s="14" t="str">
        <f>IF(C50="","",SUMIFS(B.2[Số lượng],B.2[Tên sản phẩm],C50)+SUMIFS(B.2[SL xuất tặng/KM],B.2[Tên sản phẩm],C50))</f>
        <v/>
      </c>
      <c r="Q50" s="14" t="str">
        <f>IF(C50="","",SUMIFS(B.2[Thành tiền],B.2[Tên sản phẩm],C50))</f>
        <v/>
      </c>
      <c r="R50" s="14" t="str">
        <f t="shared" si="1"/>
        <v/>
      </c>
      <c r="S50" s="14" t="str">
        <f t="shared" si="2"/>
        <v/>
      </c>
      <c r="T50" s="14" t="str">
        <f t="shared" si="3"/>
        <v/>
      </c>
      <c r="U50" s="14" t="str">
        <f t="shared" si="4"/>
        <v/>
      </c>
      <c r="V50" s="26" t="str">
        <f>IF(C50="","",SUMIFS(B.2[Doanh thu],B.2[Tên sản phẩm],C50))</f>
        <v/>
      </c>
      <c r="W50" s="26" t="str">
        <f t="shared" si="5"/>
        <v/>
      </c>
    </row>
    <row r="51" spans="2:23" ht="27.75" customHeight="1">
      <c r="B51" s="4">
        <f t="shared" si="6"/>
        <v>49</v>
      </c>
      <c r="C51" s="2"/>
      <c r="D51" s="10"/>
      <c r="E51" s="10"/>
      <c r="F51" s="10"/>
      <c r="H51" s="7"/>
      <c r="I51" s="7"/>
      <c r="J51" s="14" t="str">
        <f t="shared" si="7"/>
        <v/>
      </c>
      <c r="L51" s="15" t="str">
        <f>IF(AND(C51&lt;&gt;"",COUNTIF([Tên sản phẩm],C51)&gt;1),"Sản phẩm này đã khai báo nhiều lần","")</f>
        <v/>
      </c>
      <c r="M51" s="4"/>
      <c r="N51" s="14" t="str">
        <f>IF(C51="","",SUMIFS(M.1[Số lượng],M.1[Tên sản phẩm],C51)+SUMIFS(M.1[SL được tặng/KM],M.1[Tên sản phẩm],C51))</f>
        <v/>
      </c>
      <c r="O51" s="14" t="str">
        <f>IF(C51="","",SUMIFS(#REF!,M.1[Tên sản phẩm],C51))</f>
        <v/>
      </c>
      <c r="P51" s="14" t="str">
        <f>IF(C51="","",SUMIFS(B.2[Số lượng],B.2[Tên sản phẩm],C51)+SUMIFS(B.2[SL xuất tặng/KM],B.2[Tên sản phẩm],C51))</f>
        <v/>
      </c>
      <c r="Q51" s="14" t="str">
        <f>IF(C51="","",SUMIFS(B.2[Thành tiền],B.2[Tên sản phẩm],C51))</f>
        <v/>
      </c>
      <c r="R51" s="14" t="str">
        <f t="shared" si="1"/>
        <v/>
      </c>
      <c r="S51" s="14" t="str">
        <f t="shared" si="2"/>
        <v/>
      </c>
      <c r="T51" s="14" t="str">
        <f t="shared" si="3"/>
        <v/>
      </c>
      <c r="U51" s="14" t="str">
        <f t="shared" si="4"/>
        <v/>
      </c>
      <c r="V51" s="26" t="str">
        <f>IF(C51="","",SUMIFS(B.2[Doanh thu],B.2[Tên sản phẩm],C51))</f>
        <v/>
      </c>
      <c r="W51" s="26" t="str">
        <f t="shared" si="5"/>
        <v/>
      </c>
    </row>
    <row r="52" spans="2:23" ht="27.75" customHeight="1">
      <c r="B52" s="4">
        <f t="shared" si="6"/>
        <v>50</v>
      </c>
      <c r="C52" s="2"/>
      <c r="D52" s="10"/>
      <c r="E52" s="10"/>
      <c r="F52" s="10"/>
      <c r="H52" s="7"/>
      <c r="I52" s="7"/>
      <c r="J52" s="14" t="str">
        <f t="shared" si="7"/>
        <v/>
      </c>
      <c r="L52" s="15" t="str">
        <f>IF(AND(C52&lt;&gt;"",COUNTIF([Tên sản phẩm],C52)&gt;1),"Sản phẩm này đã khai báo nhiều lần","")</f>
        <v/>
      </c>
      <c r="M52" s="4"/>
      <c r="N52" s="14" t="str">
        <f>IF(C52="","",SUMIFS(M.1[Số lượng],M.1[Tên sản phẩm],C52)+SUMIFS(M.1[SL được tặng/KM],M.1[Tên sản phẩm],C52))</f>
        <v/>
      </c>
      <c r="O52" s="14" t="str">
        <f>IF(C52="","",SUMIFS(#REF!,M.1[Tên sản phẩm],C52))</f>
        <v/>
      </c>
      <c r="P52" s="14" t="str">
        <f>IF(C52="","",SUMIFS(B.2[Số lượng],B.2[Tên sản phẩm],C52)+SUMIFS(B.2[SL xuất tặng/KM],B.2[Tên sản phẩm],C52))</f>
        <v/>
      </c>
      <c r="Q52" s="14" t="str">
        <f>IF(C52="","",SUMIFS(B.2[Thành tiền],B.2[Tên sản phẩm],C52))</f>
        <v/>
      </c>
      <c r="R52" s="14" t="str">
        <f t="shared" si="1"/>
        <v/>
      </c>
      <c r="S52" s="14" t="str">
        <f t="shared" si="2"/>
        <v/>
      </c>
      <c r="T52" s="14" t="str">
        <f t="shared" si="3"/>
        <v/>
      </c>
      <c r="U52" s="14" t="str">
        <f t="shared" si="4"/>
        <v/>
      </c>
      <c r="V52" s="26" t="str">
        <f>IF(C52="","",SUMIFS(B.2[Doanh thu],B.2[Tên sản phẩm],C52))</f>
        <v/>
      </c>
      <c r="W52" s="26" t="str">
        <f t="shared" si="5"/>
        <v/>
      </c>
    </row>
    <row r="53" spans="2:23" ht="27.75" customHeight="1">
      <c r="B53" s="4">
        <f t="shared" si="6"/>
        <v>51</v>
      </c>
      <c r="C53" s="2"/>
      <c r="D53" s="10"/>
      <c r="E53" s="10"/>
      <c r="F53" s="10"/>
      <c r="H53" s="7"/>
      <c r="I53" s="7"/>
      <c r="J53" s="14" t="str">
        <f t="shared" si="7"/>
        <v/>
      </c>
      <c r="L53" s="15" t="str">
        <f>IF(AND(C53&lt;&gt;"",COUNTIF([Tên sản phẩm],C53)&gt;1),"Sản phẩm này đã khai báo nhiều lần","")</f>
        <v/>
      </c>
      <c r="M53" s="4"/>
      <c r="N53" s="14" t="str">
        <f>IF(C53="","",SUMIFS(M.1[Số lượng],M.1[Tên sản phẩm],C53)+SUMIFS(M.1[SL được tặng/KM],M.1[Tên sản phẩm],C53))</f>
        <v/>
      </c>
      <c r="O53" s="14" t="str">
        <f>IF(C53="","",SUMIFS(#REF!,M.1[Tên sản phẩm],C53))</f>
        <v/>
      </c>
      <c r="P53" s="14" t="str">
        <f>IF(C53="","",SUMIFS(B.2[Số lượng],B.2[Tên sản phẩm],C53)+SUMIFS(B.2[SL xuất tặng/KM],B.2[Tên sản phẩm],C53))</f>
        <v/>
      </c>
      <c r="Q53" s="14" t="str">
        <f>IF(C53="","",SUMIFS(B.2[Thành tiền],B.2[Tên sản phẩm],C53))</f>
        <v/>
      </c>
      <c r="R53" s="14" t="str">
        <f t="shared" si="1"/>
        <v/>
      </c>
      <c r="S53" s="14" t="str">
        <f t="shared" si="2"/>
        <v/>
      </c>
      <c r="T53" s="14" t="str">
        <f t="shared" si="3"/>
        <v/>
      </c>
      <c r="U53" s="14" t="str">
        <f t="shared" si="4"/>
        <v/>
      </c>
      <c r="V53" s="26" t="str">
        <f>IF(C53="","",SUMIFS(B.2[Doanh thu],B.2[Tên sản phẩm],C53))</f>
        <v/>
      </c>
      <c r="W53" s="26" t="str">
        <f t="shared" si="5"/>
        <v/>
      </c>
    </row>
    <row r="54" spans="2:23" ht="27.75" customHeight="1">
      <c r="B54" s="4">
        <f t="shared" si="6"/>
        <v>52</v>
      </c>
      <c r="C54" s="2"/>
      <c r="D54" s="10"/>
      <c r="E54" s="10"/>
      <c r="F54" s="10"/>
      <c r="H54" s="7"/>
      <c r="I54" s="7"/>
      <c r="J54" s="14" t="str">
        <f t="shared" si="7"/>
        <v/>
      </c>
      <c r="L54" s="15" t="str">
        <f>IF(AND(C54&lt;&gt;"",COUNTIF([Tên sản phẩm],C54)&gt;1),"Sản phẩm này đã khai báo nhiều lần","")</f>
        <v/>
      </c>
      <c r="M54" s="4"/>
      <c r="N54" s="14" t="str">
        <f>IF(C54="","",SUMIFS(M.1[Số lượng],M.1[Tên sản phẩm],C54)+SUMIFS(M.1[SL được tặng/KM],M.1[Tên sản phẩm],C54))</f>
        <v/>
      </c>
      <c r="O54" s="14" t="str">
        <f>IF(C54="","",SUMIFS(#REF!,M.1[Tên sản phẩm],C54))</f>
        <v/>
      </c>
      <c r="P54" s="14" t="str">
        <f>IF(C54="","",SUMIFS(B.2[Số lượng],B.2[Tên sản phẩm],C54)+SUMIFS(B.2[SL xuất tặng/KM],B.2[Tên sản phẩm],C54))</f>
        <v/>
      </c>
      <c r="Q54" s="14" t="str">
        <f>IF(C54="","",SUMIFS(B.2[Thành tiền],B.2[Tên sản phẩm],C54))</f>
        <v/>
      </c>
      <c r="R54" s="14" t="str">
        <f t="shared" si="1"/>
        <v/>
      </c>
      <c r="S54" s="14" t="str">
        <f t="shared" si="2"/>
        <v/>
      </c>
      <c r="T54" s="14" t="str">
        <f t="shared" si="3"/>
        <v/>
      </c>
      <c r="U54" s="14" t="str">
        <f t="shared" si="4"/>
        <v/>
      </c>
      <c r="V54" s="26" t="str">
        <f>IF(C54="","",SUMIFS(B.2[Doanh thu],B.2[Tên sản phẩm],C54))</f>
        <v/>
      </c>
      <c r="W54" s="26" t="str">
        <f t="shared" si="5"/>
        <v/>
      </c>
    </row>
    <row r="55" spans="2:23" ht="27.75" customHeight="1">
      <c r="B55" s="4">
        <f t="shared" si="6"/>
        <v>53</v>
      </c>
      <c r="C55" s="2"/>
      <c r="D55" s="10"/>
      <c r="E55" s="10"/>
      <c r="F55" s="10"/>
      <c r="H55" s="7"/>
      <c r="I55" s="7"/>
      <c r="J55" s="14" t="str">
        <f t="shared" si="7"/>
        <v/>
      </c>
      <c r="L55" s="15" t="str">
        <f>IF(AND(C55&lt;&gt;"",COUNTIF([Tên sản phẩm],C55)&gt;1),"Sản phẩm này đã khai báo nhiều lần","")</f>
        <v/>
      </c>
      <c r="M55" s="4"/>
      <c r="N55" s="14" t="str">
        <f>IF(C55="","",SUMIFS(M.1[Số lượng],M.1[Tên sản phẩm],C55)+SUMIFS(M.1[SL được tặng/KM],M.1[Tên sản phẩm],C55))</f>
        <v/>
      </c>
      <c r="O55" s="14" t="str">
        <f>IF(C55="","",SUMIFS(#REF!,M.1[Tên sản phẩm],C55))</f>
        <v/>
      </c>
      <c r="P55" s="14" t="str">
        <f>IF(C55="","",SUMIFS(B.2[Số lượng],B.2[Tên sản phẩm],C55)+SUMIFS(B.2[SL xuất tặng/KM],B.2[Tên sản phẩm],C55))</f>
        <v/>
      </c>
      <c r="Q55" s="14" t="str">
        <f>IF(C55="","",SUMIFS(B.2[Thành tiền],B.2[Tên sản phẩm],C55))</f>
        <v/>
      </c>
      <c r="R55" s="14" t="str">
        <f t="shared" si="1"/>
        <v/>
      </c>
      <c r="S55" s="14" t="str">
        <f t="shared" si="2"/>
        <v/>
      </c>
      <c r="T55" s="14" t="str">
        <f t="shared" si="3"/>
        <v/>
      </c>
      <c r="U55" s="14" t="str">
        <f t="shared" si="4"/>
        <v/>
      </c>
      <c r="V55" s="26" t="str">
        <f>IF(C55="","",SUMIFS(B.2[Doanh thu],B.2[Tên sản phẩm],C55))</f>
        <v/>
      </c>
      <c r="W55" s="26" t="str">
        <f t="shared" si="5"/>
        <v/>
      </c>
    </row>
    <row r="56" spans="2:23" ht="27.75" customHeight="1">
      <c r="B56" s="4">
        <f t="shared" si="6"/>
        <v>54</v>
      </c>
      <c r="C56" s="2"/>
      <c r="D56" s="10"/>
      <c r="E56" s="10"/>
      <c r="F56" s="10"/>
      <c r="H56" s="7"/>
      <c r="I56" s="7"/>
      <c r="J56" s="14" t="str">
        <f t="shared" si="7"/>
        <v/>
      </c>
      <c r="L56" s="15" t="str">
        <f>IF(AND(C56&lt;&gt;"",COUNTIF([Tên sản phẩm],C56)&gt;1),"Sản phẩm này đã khai báo nhiều lần","")</f>
        <v/>
      </c>
      <c r="M56" s="4"/>
      <c r="N56" s="14" t="str">
        <f>IF(C56="","",SUMIFS(M.1[Số lượng],M.1[Tên sản phẩm],C56)+SUMIFS(M.1[SL được tặng/KM],M.1[Tên sản phẩm],C56))</f>
        <v/>
      </c>
      <c r="O56" s="14" t="str">
        <f>IF(C56="","",SUMIFS(#REF!,M.1[Tên sản phẩm],C56))</f>
        <v/>
      </c>
      <c r="P56" s="14" t="str">
        <f>IF(C56="","",SUMIFS(B.2[Số lượng],B.2[Tên sản phẩm],C56)+SUMIFS(B.2[SL xuất tặng/KM],B.2[Tên sản phẩm],C56))</f>
        <v/>
      </c>
      <c r="Q56" s="14" t="str">
        <f>IF(C56="","",SUMIFS(B.2[Thành tiền],B.2[Tên sản phẩm],C56))</f>
        <v/>
      </c>
      <c r="R56" s="14" t="str">
        <f t="shared" si="1"/>
        <v/>
      </c>
      <c r="S56" s="14" t="str">
        <f t="shared" si="2"/>
        <v/>
      </c>
      <c r="T56" s="14" t="str">
        <f t="shared" si="3"/>
        <v/>
      </c>
      <c r="U56" s="14" t="str">
        <f t="shared" si="4"/>
        <v/>
      </c>
      <c r="V56" s="26" t="str">
        <f>IF(C56="","",SUMIFS(B.2[Doanh thu],B.2[Tên sản phẩm],C56))</f>
        <v/>
      </c>
      <c r="W56" s="26" t="str">
        <f t="shared" si="5"/>
        <v/>
      </c>
    </row>
    <row r="57" spans="2:23" ht="27.75" customHeight="1">
      <c r="B57" s="4">
        <f t="shared" si="6"/>
        <v>55</v>
      </c>
      <c r="C57" s="2"/>
      <c r="D57" s="10"/>
      <c r="E57" s="10"/>
      <c r="F57" s="10"/>
      <c r="H57" s="7"/>
      <c r="I57" s="7"/>
      <c r="J57" s="14" t="str">
        <f t="shared" si="7"/>
        <v/>
      </c>
      <c r="L57" s="15" t="str">
        <f>IF(AND(C57&lt;&gt;"",COUNTIF([Tên sản phẩm],C57)&gt;1),"Sản phẩm này đã khai báo nhiều lần","")</f>
        <v/>
      </c>
      <c r="M57" s="4"/>
      <c r="N57" s="14" t="str">
        <f>IF(C57="","",SUMIFS(M.1[Số lượng],M.1[Tên sản phẩm],C57)+SUMIFS(M.1[SL được tặng/KM],M.1[Tên sản phẩm],C57))</f>
        <v/>
      </c>
      <c r="O57" s="14" t="str">
        <f>IF(C57="","",SUMIFS(#REF!,M.1[Tên sản phẩm],C57))</f>
        <v/>
      </c>
      <c r="P57" s="14" t="str">
        <f>IF(C57="","",SUMIFS(B.2[Số lượng],B.2[Tên sản phẩm],C57)+SUMIFS(B.2[SL xuất tặng/KM],B.2[Tên sản phẩm],C57))</f>
        <v/>
      </c>
      <c r="Q57" s="14" t="str">
        <f>IF(C57="","",SUMIFS(B.2[Thành tiền],B.2[Tên sản phẩm],C57))</f>
        <v/>
      </c>
      <c r="R57" s="14" t="str">
        <f t="shared" si="1"/>
        <v/>
      </c>
      <c r="S57" s="14" t="str">
        <f t="shared" si="2"/>
        <v/>
      </c>
      <c r="T57" s="14" t="str">
        <f t="shared" si="3"/>
        <v/>
      </c>
      <c r="U57" s="14" t="str">
        <f t="shared" si="4"/>
        <v/>
      </c>
      <c r="V57" s="26" t="str">
        <f>IF(C57="","",SUMIFS(B.2[Doanh thu],B.2[Tên sản phẩm],C57))</f>
        <v/>
      </c>
      <c r="W57" s="26" t="str">
        <f t="shared" si="5"/>
        <v/>
      </c>
    </row>
    <row r="58" spans="2:23" ht="27.75" customHeight="1">
      <c r="B58" s="4">
        <f t="shared" si="6"/>
        <v>56</v>
      </c>
      <c r="C58" s="2"/>
      <c r="D58" s="10"/>
      <c r="E58" s="10"/>
      <c r="F58" s="10"/>
      <c r="H58" s="7"/>
      <c r="I58" s="7"/>
      <c r="J58" s="14" t="str">
        <f t="shared" si="7"/>
        <v/>
      </c>
      <c r="L58" s="15" t="str">
        <f>IF(AND(C58&lt;&gt;"",COUNTIF([Tên sản phẩm],C58)&gt;1),"Sản phẩm này đã khai báo nhiều lần","")</f>
        <v/>
      </c>
      <c r="M58" s="4"/>
      <c r="N58" s="14" t="str">
        <f>IF(C58="","",SUMIFS(M.1[Số lượng],M.1[Tên sản phẩm],C58)+SUMIFS(M.1[SL được tặng/KM],M.1[Tên sản phẩm],C58))</f>
        <v/>
      </c>
      <c r="O58" s="14" t="str">
        <f>IF(C58="","",SUMIFS(#REF!,M.1[Tên sản phẩm],C58))</f>
        <v/>
      </c>
      <c r="P58" s="14" t="str">
        <f>IF(C58="","",SUMIFS(B.2[Số lượng],B.2[Tên sản phẩm],C58)+SUMIFS(B.2[SL xuất tặng/KM],B.2[Tên sản phẩm],C58))</f>
        <v/>
      </c>
      <c r="Q58" s="14" t="str">
        <f>IF(C58="","",SUMIFS(B.2[Thành tiền],B.2[Tên sản phẩm],C58))</f>
        <v/>
      </c>
      <c r="R58" s="14" t="str">
        <f t="shared" si="1"/>
        <v/>
      </c>
      <c r="S58" s="14" t="str">
        <f t="shared" si="2"/>
        <v/>
      </c>
      <c r="T58" s="14" t="str">
        <f t="shared" si="3"/>
        <v/>
      </c>
      <c r="U58" s="14" t="str">
        <f t="shared" si="4"/>
        <v/>
      </c>
      <c r="V58" s="26" t="str">
        <f>IF(C58="","",SUMIFS(B.2[Doanh thu],B.2[Tên sản phẩm],C58))</f>
        <v/>
      </c>
      <c r="W58" s="26" t="str">
        <f t="shared" si="5"/>
        <v/>
      </c>
    </row>
    <row r="59" spans="2:23" ht="27.75" customHeight="1">
      <c r="B59" s="4">
        <f t="shared" si="6"/>
        <v>57</v>
      </c>
      <c r="C59" s="2"/>
      <c r="D59" s="10"/>
      <c r="E59" s="10"/>
      <c r="F59" s="10"/>
      <c r="H59" s="7"/>
      <c r="I59" s="7"/>
      <c r="J59" s="14" t="str">
        <f t="shared" si="7"/>
        <v/>
      </c>
      <c r="L59" s="15" t="str">
        <f>IF(AND(C59&lt;&gt;"",COUNTIF([Tên sản phẩm],C59)&gt;1),"Sản phẩm này đã khai báo nhiều lần","")</f>
        <v/>
      </c>
      <c r="M59" s="4"/>
      <c r="N59" s="14" t="str">
        <f>IF(C59="","",SUMIFS(M.1[Số lượng],M.1[Tên sản phẩm],C59)+SUMIFS(M.1[SL được tặng/KM],M.1[Tên sản phẩm],C59))</f>
        <v/>
      </c>
      <c r="O59" s="14" t="str">
        <f>IF(C59="","",SUMIFS(#REF!,M.1[Tên sản phẩm],C59))</f>
        <v/>
      </c>
      <c r="P59" s="14" t="str">
        <f>IF(C59="","",SUMIFS(B.2[Số lượng],B.2[Tên sản phẩm],C59)+SUMIFS(B.2[SL xuất tặng/KM],B.2[Tên sản phẩm],C59))</f>
        <v/>
      </c>
      <c r="Q59" s="14" t="str">
        <f>IF(C59="","",SUMIFS(B.2[Thành tiền],B.2[Tên sản phẩm],C59))</f>
        <v/>
      </c>
      <c r="R59" s="14" t="str">
        <f t="shared" si="1"/>
        <v/>
      </c>
      <c r="S59" s="14" t="str">
        <f t="shared" si="2"/>
        <v/>
      </c>
      <c r="T59" s="14" t="str">
        <f t="shared" si="3"/>
        <v/>
      </c>
      <c r="U59" s="14" t="str">
        <f t="shared" si="4"/>
        <v/>
      </c>
      <c r="V59" s="26" t="str">
        <f>IF(C59="","",SUMIFS(B.2[Doanh thu],B.2[Tên sản phẩm],C59))</f>
        <v/>
      </c>
      <c r="W59" s="26" t="str">
        <f t="shared" si="5"/>
        <v/>
      </c>
    </row>
    <row r="60" spans="2:23" ht="27.75" customHeight="1">
      <c r="B60" s="4">
        <f t="shared" si="6"/>
        <v>58</v>
      </c>
      <c r="C60" s="2"/>
      <c r="D60" s="10"/>
      <c r="E60" s="10"/>
      <c r="F60" s="10"/>
      <c r="H60" s="7"/>
      <c r="I60" s="7"/>
      <c r="J60" s="14" t="str">
        <f t="shared" si="7"/>
        <v/>
      </c>
      <c r="L60" s="15" t="str">
        <f>IF(AND(C60&lt;&gt;"",COUNTIF([Tên sản phẩm],C60)&gt;1),"Sản phẩm này đã khai báo nhiều lần","")</f>
        <v/>
      </c>
      <c r="M60" s="4"/>
      <c r="N60" s="14" t="str">
        <f>IF(C60="","",SUMIFS(M.1[Số lượng],M.1[Tên sản phẩm],C60)+SUMIFS(M.1[SL được tặng/KM],M.1[Tên sản phẩm],C60))</f>
        <v/>
      </c>
      <c r="O60" s="14" t="str">
        <f>IF(C60="","",SUMIFS(#REF!,M.1[Tên sản phẩm],C60))</f>
        <v/>
      </c>
      <c r="P60" s="14" t="str">
        <f>IF(C60="","",SUMIFS(B.2[Số lượng],B.2[Tên sản phẩm],C60)+SUMIFS(B.2[SL xuất tặng/KM],B.2[Tên sản phẩm],C60))</f>
        <v/>
      </c>
      <c r="Q60" s="14" t="str">
        <f>IF(C60="","",SUMIFS(B.2[Thành tiền],B.2[Tên sản phẩm],C60))</f>
        <v/>
      </c>
      <c r="R60" s="14" t="str">
        <f t="shared" si="1"/>
        <v/>
      </c>
      <c r="S60" s="14" t="str">
        <f t="shared" si="2"/>
        <v/>
      </c>
      <c r="T60" s="14" t="str">
        <f t="shared" si="3"/>
        <v/>
      </c>
      <c r="U60" s="14" t="str">
        <f t="shared" si="4"/>
        <v/>
      </c>
      <c r="V60" s="26" t="str">
        <f>IF(C60="","",SUMIFS(B.2[Doanh thu],B.2[Tên sản phẩm],C60))</f>
        <v/>
      </c>
      <c r="W60" s="26" t="str">
        <f t="shared" si="5"/>
        <v/>
      </c>
    </row>
    <row r="61" spans="2:23" ht="27.75" customHeight="1">
      <c r="B61" s="4">
        <f t="shared" si="6"/>
        <v>59</v>
      </c>
      <c r="C61" s="2"/>
      <c r="D61" s="10"/>
      <c r="E61" s="10"/>
      <c r="F61" s="10"/>
      <c r="H61" s="7"/>
      <c r="I61" s="7"/>
      <c r="J61" s="14" t="str">
        <f t="shared" si="7"/>
        <v/>
      </c>
      <c r="L61" s="15" t="str">
        <f>IF(AND(C61&lt;&gt;"",COUNTIF([Tên sản phẩm],C61)&gt;1),"Sản phẩm này đã khai báo nhiều lần","")</f>
        <v/>
      </c>
      <c r="M61" s="4"/>
      <c r="N61" s="14" t="str">
        <f>IF(C61="","",SUMIFS(M.1[Số lượng],M.1[Tên sản phẩm],C61)+SUMIFS(M.1[SL được tặng/KM],M.1[Tên sản phẩm],C61))</f>
        <v/>
      </c>
      <c r="O61" s="14" t="str">
        <f>IF(C61="","",SUMIFS(#REF!,M.1[Tên sản phẩm],C61))</f>
        <v/>
      </c>
      <c r="P61" s="14" t="str">
        <f>IF(C61="","",SUMIFS(B.2[Số lượng],B.2[Tên sản phẩm],C61)+SUMIFS(B.2[SL xuất tặng/KM],B.2[Tên sản phẩm],C61))</f>
        <v/>
      </c>
      <c r="Q61" s="14" t="str">
        <f>IF(C61="","",SUMIFS(B.2[Thành tiền],B.2[Tên sản phẩm],C61))</f>
        <v/>
      </c>
      <c r="R61" s="14" t="str">
        <f t="shared" si="1"/>
        <v/>
      </c>
      <c r="S61" s="14" t="str">
        <f t="shared" si="2"/>
        <v/>
      </c>
      <c r="T61" s="14" t="str">
        <f t="shared" si="3"/>
        <v/>
      </c>
      <c r="U61" s="14" t="str">
        <f t="shared" si="4"/>
        <v/>
      </c>
      <c r="V61" s="26" t="str">
        <f>IF(C61="","",SUMIFS(B.2[Doanh thu],B.2[Tên sản phẩm],C61))</f>
        <v/>
      </c>
      <c r="W61" s="26" t="str">
        <f t="shared" si="5"/>
        <v/>
      </c>
    </row>
    <row r="62" spans="2:23" ht="27.75" customHeight="1">
      <c r="B62" s="4">
        <f t="shared" si="6"/>
        <v>60</v>
      </c>
      <c r="C62" s="2"/>
      <c r="D62" s="10"/>
      <c r="E62" s="10"/>
      <c r="F62" s="10"/>
      <c r="H62" s="7"/>
      <c r="I62" s="7"/>
      <c r="J62" s="14" t="str">
        <f t="shared" si="7"/>
        <v/>
      </c>
      <c r="L62" s="15" t="str">
        <f>IF(AND(C62&lt;&gt;"",COUNTIF([Tên sản phẩm],C62)&gt;1),"Sản phẩm này đã khai báo nhiều lần","")</f>
        <v/>
      </c>
      <c r="M62" s="4"/>
      <c r="N62" s="14" t="str">
        <f>IF(C62="","",SUMIFS(M.1[Số lượng],M.1[Tên sản phẩm],C62)+SUMIFS(M.1[SL được tặng/KM],M.1[Tên sản phẩm],C62))</f>
        <v/>
      </c>
      <c r="O62" s="14" t="str">
        <f>IF(C62="","",SUMIFS(#REF!,M.1[Tên sản phẩm],C62))</f>
        <v/>
      </c>
      <c r="P62" s="14" t="str">
        <f>IF(C62="","",SUMIFS(B.2[Số lượng],B.2[Tên sản phẩm],C62)+SUMIFS(B.2[SL xuất tặng/KM],B.2[Tên sản phẩm],C62))</f>
        <v/>
      </c>
      <c r="Q62" s="14" t="str">
        <f>IF(C62="","",SUMIFS(B.2[Thành tiền],B.2[Tên sản phẩm],C62))</f>
        <v/>
      </c>
      <c r="R62" s="14" t="str">
        <f t="shared" si="1"/>
        <v/>
      </c>
      <c r="S62" s="14" t="str">
        <f t="shared" si="2"/>
        <v/>
      </c>
      <c r="T62" s="14" t="str">
        <f t="shared" si="3"/>
        <v/>
      </c>
      <c r="U62" s="14" t="str">
        <f t="shared" si="4"/>
        <v/>
      </c>
      <c r="V62" s="26" t="str">
        <f>IF(C62="","",SUMIFS(B.2[Doanh thu],B.2[Tên sản phẩm],C62))</f>
        <v/>
      </c>
      <c r="W62" s="26" t="str">
        <f t="shared" si="5"/>
        <v/>
      </c>
    </row>
    <row r="63" spans="2:23" ht="27.75" customHeight="1">
      <c r="B63" s="4">
        <f t="shared" si="6"/>
        <v>61</v>
      </c>
      <c r="C63" s="2"/>
      <c r="D63" s="10"/>
      <c r="E63" s="10"/>
      <c r="F63" s="10"/>
      <c r="H63" s="7"/>
      <c r="I63" s="7"/>
      <c r="J63" s="14" t="str">
        <f t="shared" si="7"/>
        <v/>
      </c>
      <c r="L63" s="15" t="str">
        <f>IF(AND(C63&lt;&gt;"",COUNTIF([Tên sản phẩm],C63)&gt;1),"Sản phẩm này đã khai báo nhiều lần","")</f>
        <v/>
      </c>
      <c r="M63" s="4"/>
      <c r="N63" s="14" t="str">
        <f>IF(C63="","",SUMIFS(M.1[Số lượng],M.1[Tên sản phẩm],C63)+SUMIFS(M.1[SL được tặng/KM],M.1[Tên sản phẩm],C63))</f>
        <v/>
      </c>
      <c r="O63" s="14" t="str">
        <f>IF(C63="","",SUMIFS(#REF!,M.1[Tên sản phẩm],C63))</f>
        <v/>
      </c>
      <c r="P63" s="14" t="str">
        <f>IF(C63="","",SUMIFS(B.2[Số lượng],B.2[Tên sản phẩm],C63)+SUMIFS(B.2[SL xuất tặng/KM],B.2[Tên sản phẩm],C63))</f>
        <v/>
      </c>
      <c r="Q63" s="14" t="str">
        <f>IF(C63="","",SUMIFS(B.2[Thành tiền],B.2[Tên sản phẩm],C63))</f>
        <v/>
      </c>
      <c r="R63" s="14" t="str">
        <f t="shared" si="1"/>
        <v/>
      </c>
      <c r="S63" s="14" t="str">
        <f t="shared" si="2"/>
        <v/>
      </c>
      <c r="T63" s="14" t="str">
        <f t="shared" si="3"/>
        <v/>
      </c>
      <c r="U63" s="14" t="str">
        <f t="shared" si="4"/>
        <v/>
      </c>
      <c r="V63" s="26" t="str">
        <f>IF(C63="","",SUMIFS(B.2[Doanh thu],B.2[Tên sản phẩm],C63))</f>
        <v/>
      </c>
      <c r="W63" s="26" t="str">
        <f t="shared" si="5"/>
        <v/>
      </c>
    </row>
    <row r="64" spans="2:23" ht="27.75" customHeight="1">
      <c r="B64" s="4">
        <f t="shared" si="6"/>
        <v>62</v>
      </c>
      <c r="C64" s="2"/>
      <c r="D64" s="10"/>
      <c r="E64" s="10"/>
      <c r="F64" s="10"/>
      <c r="H64" s="7"/>
      <c r="I64" s="7"/>
      <c r="J64" s="14" t="str">
        <f t="shared" si="7"/>
        <v/>
      </c>
      <c r="L64" s="15" t="str">
        <f>IF(AND(C64&lt;&gt;"",COUNTIF([Tên sản phẩm],C64)&gt;1),"Sản phẩm này đã khai báo nhiều lần","")</f>
        <v/>
      </c>
      <c r="M64" s="4"/>
      <c r="N64" s="14" t="str">
        <f>IF(C64="","",SUMIFS(M.1[Số lượng],M.1[Tên sản phẩm],C64)+SUMIFS(M.1[SL được tặng/KM],M.1[Tên sản phẩm],C64))</f>
        <v/>
      </c>
      <c r="O64" s="14" t="str">
        <f>IF(C64="","",SUMIFS(#REF!,M.1[Tên sản phẩm],C64))</f>
        <v/>
      </c>
      <c r="P64" s="14" t="str">
        <f>IF(C64="","",SUMIFS(B.2[Số lượng],B.2[Tên sản phẩm],C64)+SUMIFS(B.2[SL xuất tặng/KM],B.2[Tên sản phẩm],C64))</f>
        <v/>
      </c>
      <c r="Q64" s="14" t="str">
        <f>IF(C64="","",SUMIFS(B.2[Thành tiền],B.2[Tên sản phẩm],C64))</f>
        <v/>
      </c>
      <c r="R64" s="14" t="str">
        <f t="shared" si="1"/>
        <v/>
      </c>
      <c r="S64" s="14" t="str">
        <f t="shared" si="2"/>
        <v/>
      </c>
      <c r="T64" s="14" t="str">
        <f t="shared" si="3"/>
        <v/>
      </c>
      <c r="U64" s="14" t="str">
        <f t="shared" si="4"/>
        <v/>
      </c>
      <c r="V64" s="26" t="str">
        <f>IF(C64="","",SUMIFS(B.2[Doanh thu],B.2[Tên sản phẩm],C64))</f>
        <v/>
      </c>
      <c r="W64" s="26" t="str">
        <f t="shared" si="5"/>
        <v/>
      </c>
    </row>
    <row r="65" spans="2:23" ht="27.75" customHeight="1">
      <c r="B65" s="4">
        <f t="shared" si="6"/>
        <v>63</v>
      </c>
      <c r="C65" s="2"/>
      <c r="D65" s="10"/>
      <c r="E65" s="10"/>
      <c r="F65" s="10"/>
      <c r="H65" s="7"/>
      <c r="I65" s="7"/>
      <c r="J65" s="14" t="str">
        <f t="shared" si="7"/>
        <v/>
      </c>
      <c r="L65" s="15" t="str">
        <f>IF(AND(C65&lt;&gt;"",COUNTIF([Tên sản phẩm],C65)&gt;1),"Sản phẩm này đã khai báo nhiều lần","")</f>
        <v/>
      </c>
      <c r="M65" s="4"/>
      <c r="N65" s="14" t="str">
        <f>IF(C65="","",SUMIFS(M.1[Số lượng],M.1[Tên sản phẩm],C65)+SUMIFS(M.1[SL được tặng/KM],M.1[Tên sản phẩm],C65))</f>
        <v/>
      </c>
      <c r="O65" s="14" t="str">
        <f>IF(C65="","",SUMIFS(#REF!,M.1[Tên sản phẩm],C65))</f>
        <v/>
      </c>
      <c r="P65" s="14" t="str">
        <f>IF(C65="","",SUMIFS(B.2[Số lượng],B.2[Tên sản phẩm],C65)+SUMIFS(B.2[SL xuất tặng/KM],B.2[Tên sản phẩm],C65))</f>
        <v/>
      </c>
      <c r="Q65" s="14" t="str">
        <f>IF(C65="","",SUMIFS(B.2[Thành tiền],B.2[Tên sản phẩm],C65))</f>
        <v/>
      </c>
      <c r="R65" s="14" t="str">
        <f t="shared" si="1"/>
        <v/>
      </c>
      <c r="S65" s="14" t="str">
        <f t="shared" si="2"/>
        <v/>
      </c>
      <c r="T65" s="14" t="str">
        <f t="shared" si="3"/>
        <v/>
      </c>
      <c r="U65" s="14" t="str">
        <f t="shared" si="4"/>
        <v/>
      </c>
      <c r="V65" s="26" t="str">
        <f>IF(C65="","",SUMIFS(B.2[Doanh thu],B.2[Tên sản phẩm],C65))</f>
        <v/>
      </c>
      <c r="W65" s="26" t="str">
        <f t="shared" si="5"/>
        <v/>
      </c>
    </row>
    <row r="66" spans="2:23" ht="27.75" customHeight="1">
      <c r="B66" s="4">
        <f t="shared" si="6"/>
        <v>64</v>
      </c>
      <c r="C66" s="2"/>
      <c r="D66" s="10"/>
      <c r="E66" s="10"/>
      <c r="F66" s="10"/>
      <c r="H66" s="7"/>
      <c r="I66" s="7"/>
      <c r="J66" s="14" t="str">
        <f t="shared" si="7"/>
        <v/>
      </c>
      <c r="L66" s="15" t="str">
        <f>IF(AND(C66&lt;&gt;"",COUNTIF([Tên sản phẩm],C66)&gt;1),"Sản phẩm này đã khai báo nhiều lần","")</f>
        <v/>
      </c>
      <c r="M66" s="4"/>
      <c r="N66" s="14" t="str">
        <f>IF(C66="","",SUMIFS(M.1[Số lượng],M.1[Tên sản phẩm],C66)+SUMIFS(M.1[SL được tặng/KM],M.1[Tên sản phẩm],C66))</f>
        <v/>
      </c>
      <c r="O66" s="14" t="str">
        <f>IF(C66="","",SUMIFS(#REF!,M.1[Tên sản phẩm],C66))</f>
        <v/>
      </c>
      <c r="P66" s="14" t="str">
        <f>IF(C66="","",SUMIFS(B.2[Số lượng],B.2[Tên sản phẩm],C66)+SUMIFS(B.2[SL xuất tặng/KM],B.2[Tên sản phẩm],C66))</f>
        <v/>
      </c>
      <c r="Q66" s="14" t="str">
        <f>IF(C66="","",SUMIFS(B.2[Thành tiền],B.2[Tên sản phẩm],C66))</f>
        <v/>
      </c>
      <c r="R66" s="14" t="str">
        <f t="shared" si="1"/>
        <v/>
      </c>
      <c r="S66" s="14" t="str">
        <f t="shared" si="2"/>
        <v/>
      </c>
      <c r="T66" s="14" t="str">
        <f t="shared" si="3"/>
        <v/>
      </c>
      <c r="U66" s="14" t="str">
        <f t="shared" si="4"/>
        <v/>
      </c>
      <c r="V66" s="26" t="str">
        <f>IF(C66="","",SUMIFS(B.2[Doanh thu],B.2[Tên sản phẩm],C66))</f>
        <v/>
      </c>
      <c r="W66" s="26" t="str">
        <f t="shared" si="5"/>
        <v/>
      </c>
    </row>
    <row r="67" spans="2:23" ht="27.75" customHeight="1">
      <c r="B67" s="4">
        <f t="shared" si="6"/>
        <v>65</v>
      </c>
      <c r="C67" s="2"/>
      <c r="D67" s="10"/>
      <c r="E67" s="10"/>
      <c r="F67" s="10"/>
      <c r="H67" s="7"/>
      <c r="I67" s="7"/>
      <c r="J67" s="14" t="str">
        <f t="shared" si="7"/>
        <v/>
      </c>
      <c r="L67" s="15" t="str">
        <f>IF(AND(C67&lt;&gt;"",COUNTIF([Tên sản phẩm],C67)&gt;1),"Sản phẩm này đã khai báo nhiều lần","")</f>
        <v/>
      </c>
      <c r="M67" s="4"/>
      <c r="N67" s="14" t="str">
        <f>IF(C67="","",SUMIFS(M.1[Số lượng],M.1[Tên sản phẩm],C67)+SUMIFS(M.1[SL được tặng/KM],M.1[Tên sản phẩm],C67))</f>
        <v/>
      </c>
      <c r="O67" s="14" t="str">
        <f>IF(C67="","",SUMIFS(#REF!,M.1[Tên sản phẩm],C67))</f>
        <v/>
      </c>
      <c r="P67" s="14" t="str">
        <f>IF(C67="","",SUMIFS(B.2[Số lượng],B.2[Tên sản phẩm],C67)+SUMIFS(B.2[SL xuất tặng/KM],B.2[Tên sản phẩm],C67))</f>
        <v/>
      </c>
      <c r="Q67" s="14" t="str">
        <f>IF(C67="","",SUMIFS(B.2[Thành tiền],B.2[Tên sản phẩm],C67))</f>
        <v/>
      </c>
      <c r="R67" s="14" t="str">
        <f t="shared" ref="R67:R130" si="8">IF(C67="","",S67*P67)</f>
        <v/>
      </c>
      <c r="S67" s="14" t="str">
        <f t="shared" ref="S67:S130" si="9">IF(C67="","",IF(OR(SUM(J67,O67)=0,SUM(I67,N67)=0),0,ROUND(SUM(J67,O67)/SUM(I67,N67),0)))</f>
        <v/>
      </c>
      <c r="T67" s="14" t="str">
        <f t="shared" ref="T67:T130" si="10">IF(C67="","",SUM(I67,N67)-SUM(P67))</f>
        <v/>
      </c>
      <c r="U67" s="14" t="str">
        <f t="shared" ref="U67:U130" si="11">IF(C67="","",SUM(J67,O67)-SUM(R67))</f>
        <v/>
      </c>
      <c r="V67" s="26" t="str">
        <f>IF(C67="","",SUMIFS(B.2[Doanh thu],B.2[Tên sản phẩm],C67))</f>
        <v/>
      </c>
      <c r="W67" s="26" t="str">
        <f t="shared" ref="W67:W130" si="12">IF(C67="","",V67-R67)</f>
        <v/>
      </c>
    </row>
    <row r="68" spans="2:23" ht="27.75" customHeight="1">
      <c r="B68" s="4">
        <f t="shared" si="6"/>
        <v>66</v>
      </c>
      <c r="C68" s="2"/>
      <c r="D68" s="10"/>
      <c r="E68" s="10"/>
      <c r="F68" s="10"/>
      <c r="H68" s="7"/>
      <c r="I68" s="7"/>
      <c r="J68" s="14" t="str">
        <f t="shared" ref="J68:J131" si="13">IF(C68="","",SUM(H68)*SUM(I68))</f>
        <v/>
      </c>
      <c r="L68" s="15" t="str">
        <f>IF(AND(C68&lt;&gt;"",COUNTIF([Tên sản phẩm],C68)&gt;1),"Sản phẩm này đã khai báo nhiều lần","")</f>
        <v/>
      </c>
      <c r="M68" s="4"/>
      <c r="N68" s="14" t="str">
        <f>IF(C68="","",SUMIFS(M.1[Số lượng],M.1[Tên sản phẩm],C68)+SUMIFS(M.1[SL được tặng/KM],M.1[Tên sản phẩm],C68))</f>
        <v/>
      </c>
      <c r="O68" s="14" t="str">
        <f>IF(C68="","",SUMIFS(#REF!,M.1[Tên sản phẩm],C68))</f>
        <v/>
      </c>
      <c r="P68" s="14" t="str">
        <f>IF(C68="","",SUMIFS(B.2[Số lượng],B.2[Tên sản phẩm],C68)+SUMIFS(B.2[SL xuất tặng/KM],B.2[Tên sản phẩm],C68))</f>
        <v/>
      </c>
      <c r="Q68" s="14" t="str">
        <f>IF(C68="","",SUMIFS(B.2[Thành tiền],B.2[Tên sản phẩm],C68))</f>
        <v/>
      </c>
      <c r="R68" s="14" t="str">
        <f t="shared" si="8"/>
        <v/>
      </c>
      <c r="S68" s="14" t="str">
        <f t="shared" si="9"/>
        <v/>
      </c>
      <c r="T68" s="14" t="str">
        <f t="shared" si="10"/>
        <v/>
      </c>
      <c r="U68" s="14" t="str">
        <f t="shared" si="11"/>
        <v/>
      </c>
      <c r="V68" s="26" t="str">
        <f>IF(C68="","",SUMIFS(B.2[Doanh thu],B.2[Tên sản phẩm],C68))</f>
        <v/>
      </c>
      <c r="W68" s="26" t="str">
        <f t="shared" si="12"/>
        <v/>
      </c>
    </row>
    <row r="69" spans="2:23" ht="27.75" customHeight="1">
      <c r="B69" s="4">
        <f t="shared" si="6"/>
        <v>67</v>
      </c>
      <c r="C69" s="2"/>
      <c r="D69" s="10"/>
      <c r="E69" s="10"/>
      <c r="F69" s="10"/>
      <c r="H69" s="7"/>
      <c r="I69" s="7"/>
      <c r="J69" s="14" t="str">
        <f t="shared" si="13"/>
        <v/>
      </c>
      <c r="L69" s="15" t="str">
        <f>IF(AND(C69&lt;&gt;"",COUNTIF([Tên sản phẩm],C69)&gt;1),"Sản phẩm này đã khai báo nhiều lần","")</f>
        <v/>
      </c>
      <c r="M69" s="4"/>
      <c r="N69" s="14" t="str">
        <f>IF(C69="","",SUMIFS(M.1[Số lượng],M.1[Tên sản phẩm],C69)+SUMIFS(M.1[SL được tặng/KM],M.1[Tên sản phẩm],C69))</f>
        <v/>
      </c>
      <c r="O69" s="14" t="str">
        <f>IF(C69="","",SUMIFS(#REF!,M.1[Tên sản phẩm],C69))</f>
        <v/>
      </c>
      <c r="P69" s="14" t="str">
        <f>IF(C69="","",SUMIFS(B.2[Số lượng],B.2[Tên sản phẩm],C69)+SUMIFS(B.2[SL xuất tặng/KM],B.2[Tên sản phẩm],C69))</f>
        <v/>
      </c>
      <c r="Q69" s="14" t="str">
        <f>IF(C69="","",SUMIFS(B.2[Thành tiền],B.2[Tên sản phẩm],C69))</f>
        <v/>
      </c>
      <c r="R69" s="14" t="str">
        <f t="shared" si="8"/>
        <v/>
      </c>
      <c r="S69" s="14" t="str">
        <f t="shared" si="9"/>
        <v/>
      </c>
      <c r="T69" s="14" t="str">
        <f t="shared" si="10"/>
        <v/>
      </c>
      <c r="U69" s="14" t="str">
        <f t="shared" si="11"/>
        <v/>
      </c>
      <c r="V69" s="26" t="str">
        <f>IF(C69="","",SUMIFS(B.2[Doanh thu],B.2[Tên sản phẩm],C69))</f>
        <v/>
      </c>
      <c r="W69" s="26" t="str">
        <f t="shared" si="12"/>
        <v/>
      </c>
    </row>
    <row r="70" spans="2:23" ht="27.75" customHeight="1">
      <c r="B70" s="4">
        <f t="shared" ref="B70:B133" si="14">ROW(A70)-2</f>
        <v>68</v>
      </c>
      <c r="C70" s="2"/>
      <c r="D70" s="10"/>
      <c r="E70" s="10"/>
      <c r="F70" s="10"/>
      <c r="H70" s="7"/>
      <c r="I70" s="7"/>
      <c r="J70" s="14" t="str">
        <f t="shared" si="13"/>
        <v/>
      </c>
      <c r="L70" s="15" t="str">
        <f>IF(AND(C70&lt;&gt;"",COUNTIF([Tên sản phẩm],C70)&gt;1),"Sản phẩm này đã khai báo nhiều lần","")</f>
        <v/>
      </c>
      <c r="M70" s="4"/>
      <c r="N70" s="14" t="str">
        <f>IF(C70="","",SUMIFS(M.1[Số lượng],M.1[Tên sản phẩm],C70)+SUMIFS(M.1[SL được tặng/KM],M.1[Tên sản phẩm],C70))</f>
        <v/>
      </c>
      <c r="O70" s="14" t="str">
        <f>IF(C70="","",SUMIFS(#REF!,M.1[Tên sản phẩm],C70))</f>
        <v/>
      </c>
      <c r="P70" s="14" t="str">
        <f>IF(C70="","",SUMIFS(B.2[Số lượng],B.2[Tên sản phẩm],C70)+SUMIFS(B.2[SL xuất tặng/KM],B.2[Tên sản phẩm],C70))</f>
        <v/>
      </c>
      <c r="Q70" s="14" t="str">
        <f>IF(C70="","",SUMIFS(B.2[Thành tiền],B.2[Tên sản phẩm],C70))</f>
        <v/>
      </c>
      <c r="R70" s="14" t="str">
        <f t="shared" si="8"/>
        <v/>
      </c>
      <c r="S70" s="14" t="str">
        <f t="shared" si="9"/>
        <v/>
      </c>
      <c r="T70" s="14" t="str">
        <f t="shared" si="10"/>
        <v/>
      </c>
      <c r="U70" s="14" t="str">
        <f t="shared" si="11"/>
        <v/>
      </c>
      <c r="V70" s="26" t="str">
        <f>IF(C70="","",SUMIFS(B.2[Doanh thu],B.2[Tên sản phẩm],C70))</f>
        <v/>
      </c>
      <c r="W70" s="26" t="str">
        <f t="shared" si="12"/>
        <v/>
      </c>
    </row>
    <row r="71" spans="2:23" ht="27.75" customHeight="1">
      <c r="B71" s="4">
        <f t="shared" si="14"/>
        <v>69</v>
      </c>
      <c r="C71" s="2"/>
      <c r="D71" s="10"/>
      <c r="E71" s="10"/>
      <c r="F71" s="10"/>
      <c r="H71" s="7"/>
      <c r="I71" s="7"/>
      <c r="J71" s="14" t="str">
        <f t="shared" si="13"/>
        <v/>
      </c>
      <c r="L71" s="15" t="str">
        <f>IF(AND(C71&lt;&gt;"",COUNTIF([Tên sản phẩm],C71)&gt;1),"Sản phẩm này đã khai báo nhiều lần","")</f>
        <v/>
      </c>
      <c r="M71" s="4"/>
      <c r="N71" s="14" t="str">
        <f>IF(C71="","",SUMIFS(M.1[Số lượng],M.1[Tên sản phẩm],C71)+SUMIFS(M.1[SL được tặng/KM],M.1[Tên sản phẩm],C71))</f>
        <v/>
      </c>
      <c r="O71" s="14" t="str">
        <f>IF(C71="","",SUMIFS(#REF!,M.1[Tên sản phẩm],C71))</f>
        <v/>
      </c>
      <c r="P71" s="14" t="str">
        <f>IF(C71="","",SUMIFS(B.2[Số lượng],B.2[Tên sản phẩm],C71)+SUMIFS(B.2[SL xuất tặng/KM],B.2[Tên sản phẩm],C71))</f>
        <v/>
      </c>
      <c r="Q71" s="14" t="str">
        <f>IF(C71="","",SUMIFS(B.2[Thành tiền],B.2[Tên sản phẩm],C71))</f>
        <v/>
      </c>
      <c r="R71" s="14" t="str">
        <f t="shared" si="8"/>
        <v/>
      </c>
      <c r="S71" s="14" t="str">
        <f t="shared" si="9"/>
        <v/>
      </c>
      <c r="T71" s="14" t="str">
        <f t="shared" si="10"/>
        <v/>
      </c>
      <c r="U71" s="14" t="str">
        <f t="shared" si="11"/>
        <v/>
      </c>
      <c r="V71" s="26" t="str">
        <f>IF(C71="","",SUMIFS(B.2[Doanh thu],B.2[Tên sản phẩm],C71))</f>
        <v/>
      </c>
      <c r="W71" s="26" t="str">
        <f t="shared" si="12"/>
        <v/>
      </c>
    </row>
    <row r="72" spans="2:23" ht="27.75" customHeight="1">
      <c r="B72" s="4">
        <f t="shared" si="14"/>
        <v>70</v>
      </c>
      <c r="C72" s="2"/>
      <c r="D72" s="10"/>
      <c r="E72" s="10"/>
      <c r="F72" s="10"/>
      <c r="H72" s="7"/>
      <c r="I72" s="7"/>
      <c r="J72" s="14" t="str">
        <f t="shared" si="13"/>
        <v/>
      </c>
      <c r="L72" s="15" t="str">
        <f>IF(AND(C72&lt;&gt;"",COUNTIF([Tên sản phẩm],C72)&gt;1),"Sản phẩm này đã khai báo nhiều lần","")</f>
        <v/>
      </c>
      <c r="M72" s="4"/>
      <c r="N72" s="14" t="str">
        <f>IF(C72="","",SUMIFS(M.1[Số lượng],M.1[Tên sản phẩm],C72)+SUMIFS(M.1[SL được tặng/KM],M.1[Tên sản phẩm],C72))</f>
        <v/>
      </c>
      <c r="O72" s="14" t="str">
        <f>IF(C72="","",SUMIFS(#REF!,M.1[Tên sản phẩm],C72))</f>
        <v/>
      </c>
      <c r="P72" s="14" t="str">
        <f>IF(C72="","",SUMIFS(B.2[Số lượng],B.2[Tên sản phẩm],C72)+SUMIFS(B.2[SL xuất tặng/KM],B.2[Tên sản phẩm],C72))</f>
        <v/>
      </c>
      <c r="Q72" s="14" t="str">
        <f>IF(C72="","",SUMIFS(B.2[Thành tiền],B.2[Tên sản phẩm],C72))</f>
        <v/>
      </c>
      <c r="R72" s="14" t="str">
        <f t="shared" si="8"/>
        <v/>
      </c>
      <c r="S72" s="14" t="str">
        <f t="shared" si="9"/>
        <v/>
      </c>
      <c r="T72" s="14" t="str">
        <f t="shared" si="10"/>
        <v/>
      </c>
      <c r="U72" s="14" t="str">
        <f t="shared" si="11"/>
        <v/>
      </c>
      <c r="V72" s="26" t="str">
        <f>IF(C72="","",SUMIFS(B.2[Doanh thu],B.2[Tên sản phẩm],C72))</f>
        <v/>
      </c>
      <c r="W72" s="26" t="str">
        <f t="shared" si="12"/>
        <v/>
      </c>
    </row>
    <row r="73" spans="2:23" ht="27.75" customHeight="1">
      <c r="B73" s="4">
        <f t="shared" si="14"/>
        <v>71</v>
      </c>
      <c r="C73" s="2"/>
      <c r="D73" s="10"/>
      <c r="E73" s="10"/>
      <c r="F73" s="10"/>
      <c r="H73" s="7"/>
      <c r="I73" s="7"/>
      <c r="J73" s="14" t="str">
        <f t="shared" si="13"/>
        <v/>
      </c>
      <c r="L73" s="15" t="str">
        <f>IF(AND(C73&lt;&gt;"",COUNTIF([Tên sản phẩm],C73)&gt;1),"Sản phẩm này đã khai báo nhiều lần","")</f>
        <v/>
      </c>
      <c r="M73" s="4"/>
      <c r="N73" s="14" t="str">
        <f>IF(C73="","",SUMIFS(M.1[Số lượng],M.1[Tên sản phẩm],C73)+SUMIFS(M.1[SL được tặng/KM],M.1[Tên sản phẩm],C73))</f>
        <v/>
      </c>
      <c r="O73" s="14" t="str">
        <f>IF(C73="","",SUMIFS(#REF!,M.1[Tên sản phẩm],C73))</f>
        <v/>
      </c>
      <c r="P73" s="14" t="str">
        <f>IF(C73="","",SUMIFS(B.2[Số lượng],B.2[Tên sản phẩm],C73)+SUMIFS(B.2[SL xuất tặng/KM],B.2[Tên sản phẩm],C73))</f>
        <v/>
      </c>
      <c r="Q73" s="14" t="str">
        <f>IF(C73="","",SUMIFS(B.2[Thành tiền],B.2[Tên sản phẩm],C73))</f>
        <v/>
      </c>
      <c r="R73" s="14" t="str">
        <f t="shared" si="8"/>
        <v/>
      </c>
      <c r="S73" s="14" t="str">
        <f t="shared" si="9"/>
        <v/>
      </c>
      <c r="T73" s="14" t="str">
        <f t="shared" si="10"/>
        <v/>
      </c>
      <c r="U73" s="14" t="str">
        <f t="shared" si="11"/>
        <v/>
      </c>
      <c r="V73" s="26" t="str">
        <f>IF(C73="","",SUMIFS(B.2[Doanh thu],B.2[Tên sản phẩm],C73))</f>
        <v/>
      </c>
      <c r="W73" s="26" t="str">
        <f t="shared" si="12"/>
        <v/>
      </c>
    </row>
    <row r="74" spans="2:23" ht="27.75" customHeight="1">
      <c r="B74" s="4">
        <f t="shared" si="14"/>
        <v>72</v>
      </c>
      <c r="C74" s="2"/>
      <c r="D74" s="10"/>
      <c r="E74" s="10"/>
      <c r="F74" s="10"/>
      <c r="H74" s="7"/>
      <c r="I74" s="7"/>
      <c r="J74" s="14" t="str">
        <f t="shared" si="13"/>
        <v/>
      </c>
      <c r="L74" s="15" t="str">
        <f>IF(AND(C74&lt;&gt;"",COUNTIF([Tên sản phẩm],C74)&gt;1),"Sản phẩm này đã khai báo nhiều lần","")</f>
        <v/>
      </c>
      <c r="M74" s="4"/>
      <c r="N74" s="14" t="str">
        <f>IF(C74="","",SUMIFS(M.1[Số lượng],M.1[Tên sản phẩm],C74)+SUMIFS(M.1[SL được tặng/KM],M.1[Tên sản phẩm],C74))</f>
        <v/>
      </c>
      <c r="O74" s="14" t="str">
        <f>IF(C74="","",SUMIFS(#REF!,M.1[Tên sản phẩm],C74))</f>
        <v/>
      </c>
      <c r="P74" s="14" t="str">
        <f>IF(C74="","",SUMIFS(B.2[Số lượng],B.2[Tên sản phẩm],C74)+SUMIFS(B.2[SL xuất tặng/KM],B.2[Tên sản phẩm],C74))</f>
        <v/>
      </c>
      <c r="Q74" s="14" t="str">
        <f>IF(C74="","",SUMIFS(B.2[Thành tiền],B.2[Tên sản phẩm],C74))</f>
        <v/>
      </c>
      <c r="R74" s="14" t="str">
        <f t="shared" si="8"/>
        <v/>
      </c>
      <c r="S74" s="14" t="str">
        <f t="shared" si="9"/>
        <v/>
      </c>
      <c r="T74" s="14" t="str">
        <f t="shared" si="10"/>
        <v/>
      </c>
      <c r="U74" s="14" t="str">
        <f t="shared" si="11"/>
        <v/>
      </c>
      <c r="V74" s="26" t="str">
        <f>IF(C74="","",SUMIFS(B.2[Doanh thu],B.2[Tên sản phẩm],C74))</f>
        <v/>
      </c>
      <c r="W74" s="26" t="str">
        <f t="shared" si="12"/>
        <v/>
      </c>
    </row>
    <row r="75" spans="2:23" ht="27.75" customHeight="1">
      <c r="B75" s="4">
        <f t="shared" si="14"/>
        <v>73</v>
      </c>
      <c r="C75" s="2"/>
      <c r="D75" s="10"/>
      <c r="E75" s="10"/>
      <c r="F75" s="10"/>
      <c r="H75" s="7"/>
      <c r="I75" s="7"/>
      <c r="J75" s="14" t="str">
        <f t="shared" si="13"/>
        <v/>
      </c>
      <c r="L75" s="15" t="str">
        <f>IF(AND(C75&lt;&gt;"",COUNTIF([Tên sản phẩm],C75)&gt;1),"Sản phẩm này đã khai báo nhiều lần","")</f>
        <v/>
      </c>
      <c r="M75" s="4"/>
      <c r="N75" s="14" t="str">
        <f>IF(C75="","",SUMIFS(M.1[Số lượng],M.1[Tên sản phẩm],C75)+SUMIFS(M.1[SL được tặng/KM],M.1[Tên sản phẩm],C75))</f>
        <v/>
      </c>
      <c r="O75" s="14" t="str">
        <f>IF(C75="","",SUMIFS(#REF!,M.1[Tên sản phẩm],C75))</f>
        <v/>
      </c>
      <c r="P75" s="14" t="str">
        <f>IF(C75="","",SUMIFS(B.2[Số lượng],B.2[Tên sản phẩm],C75)+SUMIFS(B.2[SL xuất tặng/KM],B.2[Tên sản phẩm],C75))</f>
        <v/>
      </c>
      <c r="Q75" s="14" t="str">
        <f>IF(C75="","",SUMIFS(B.2[Thành tiền],B.2[Tên sản phẩm],C75))</f>
        <v/>
      </c>
      <c r="R75" s="14" t="str">
        <f t="shared" si="8"/>
        <v/>
      </c>
      <c r="S75" s="14" t="str">
        <f t="shared" si="9"/>
        <v/>
      </c>
      <c r="T75" s="14" t="str">
        <f t="shared" si="10"/>
        <v/>
      </c>
      <c r="U75" s="14" t="str">
        <f t="shared" si="11"/>
        <v/>
      </c>
      <c r="V75" s="26" t="str">
        <f>IF(C75="","",SUMIFS(B.2[Doanh thu],B.2[Tên sản phẩm],C75))</f>
        <v/>
      </c>
      <c r="W75" s="26" t="str">
        <f t="shared" si="12"/>
        <v/>
      </c>
    </row>
    <row r="76" spans="2:23" ht="27.75" customHeight="1">
      <c r="B76" s="4">
        <f t="shared" si="14"/>
        <v>74</v>
      </c>
      <c r="C76" s="2"/>
      <c r="D76" s="10"/>
      <c r="E76" s="10"/>
      <c r="F76" s="10"/>
      <c r="H76" s="7"/>
      <c r="I76" s="7"/>
      <c r="J76" s="14" t="str">
        <f t="shared" si="13"/>
        <v/>
      </c>
      <c r="L76" s="15" t="str">
        <f>IF(AND(C76&lt;&gt;"",COUNTIF([Tên sản phẩm],C76)&gt;1),"Sản phẩm này đã khai báo nhiều lần","")</f>
        <v/>
      </c>
      <c r="M76" s="4"/>
      <c r="N76" s="14" t="str">
        <f>IF(C76="","",SUMIFS(M.1[Số lượng],M.1[Tên sản phẩm],C76)+SUMIFS(M.1[SL được tặng/KM],M.1[Tên sản phẩm],C76))</f>
        <v/>
      </c>
      <c r="O76" s="14" t="str">
        <f>IF(C76="","",SUMIFS(#REF!,M.1[Tên sản phẩm],C76))</f>
        <v/>
      </c>
      <c r="P76" s="14" t="str">
        <f>IF(C76="","",SUMIFS(B.2[Số lượng],B.2[Tên sản phẩm],C76)+SUMIFS(B.2[SL xuất tặng/KM],B.2[Tên sản phẩm],C76))</f>
        <v/>
      </c>
      <c r="Q76" s="14" t="str">
        <f>IF(C76="","",SUMIFS(B.2[Thành tiền],B.2[Tên sản phẩm],C76))</f>
        <v/>
      </c>
      <c r="R76" s="14" t="str">
        <f t="shared" si="8"/>
        <v/>
      </c>
      <c r="S76" s="14" t="str">
        <f t="shared" si="9"/>
        <v/>
      </c>
      <c r="T76" s="14" t="str">
        <f t="shared" si="10"/>
        <v/>
      </c>
      <c r="U76" s="14" t="str">
        <f t="shared" si="11"/>
        <v/>
      </c>
      <c r="V76" s="26" t="str">
        <f>IF(C76="","",SUMIFS(B.2[Doanh thu],B.2[Tên sản phẩm],C76))</f>
        <v/>
      </c>
      <c r="W76" s="26" t="str">
        <f t="shared" si="12"/>
        <v/>
      </c>
    </row>
    <row r="77" spans="2:23" ht="27.75" customHeight="1">
      <c r="B77" s="4">
        <f t="shared" si="14"/>
        <v>75</v>
      </c>
      <c r="C77" s="2"/>
      <c r="D77" s="10"/>
      <c r="E77" s="10"/>
      <c r="F77" s="10"/>
      <c r="H77" s="7"/>
      <c r="I77" s="7"/>
      <c r="J77" s="14" t="str">
        <f t="shared" si="13"/>
        <v/>
      </c>
      <c r="L77" s="15" t="str">
        <f>IF(AND(C77&lt;&gt;"",COUNTIF([Tên sản phẩm],C77)&gt;1),"Sản phẩm này đã khai báo nhiều lần","")</f>
        <v/>
      </c>
      <c r="M77" s="4"/>
      <c r="N77" s="14" t="str">
        <f>IF(C77="","",SUMIFS(M.1[Số lượng],M.1[Tên sản phẩm],C77)+SUMIFS(M.1[SL được tặng/KM],M.1[Tên sản phẩm],C77))</f>
        <v/>
      </c>
      <c r="O77" s="14" t="str">
        <f>IF(C77="","",SUMIFS(#REF!,M.1[Tên sản phẩm],C77))</f>
        <v/>
      </c>
      <c r="P77" s="14" t="str">
        <f>IF(C77="","",SUMIFS(B.2[Số lượng],B.2[Tên sản phẩm],C77)+SUMIFS(B.2[SL xuất tặng/KM],B.2[Tên sản phẩm],C77))</f>
        <v/>
      </c>
      <c r="Q77" s="14" t="str">
        <f>IF(C77="","",SUMIFS(B.2[Thành tiền],B.2[Tên sản phẩm],C77))</f>
        <v/>
      </c>
      <c r="R77" s="14" t="str">
        <f t="shared" si="8"/>
        <v/>
      </c>
      <c r="S77" s="14" t="str">
        <f t="shared" si="9"/>
        <v/>
      </c>
      <c r="T77" s="14" t="str">
        <f t="shared" si="10"/>
        <v/>
      </c>
      <c r="U77" s="14" t="str">
        <f t="shared" si="11"/>
        <v/>
      </c>
      <c r="V77" s="26" t="str">
        <f>IF(C77="","",SUMIFS(B.2[Doanh thu],B.2[Tên sản phẩm],C77))</f>
        <v/>
      </c>
      <c r="W77" s="26" t="str">
        <f t="shared" si="12"/>
        <v/>
      </c>
    </row>
    <row r="78" spans="2:23" ht="27.75" customHeight="1">
      <c r="B78" s="4">
        <f t="shared" si="14"/>
        <v>76</v>
      </c>
      <c r="C78" s="2"/>
      <c r="D78" s="10"/>
      <c r="E78" s="10"/>
      <c r="F78" s="10"/>
      <c r="H78" s="7"/>
      <c r="I78" s="7"/>
      <c r="J78" s="14" t="str">
        <f t="shared" si="13"/>
        <v/>
      </c>
      <c r="L78" s="15" t="str">
        <f>IF(AND(C78&lt;&gt;"",COUNTIF([Tên sản phẩm],C78)&gt;1),"Sản phẩm này đã khai báo nhiều lần","")</f>
        <v/>
      </c>
      <c r="M78" s="4"/>
      <c r="N78" s="14" t="str">
        <f>IF(C78="","",SUMIFS(M.1[Số lượng],M.1[Tên sản phẩm],C78)+SUMIFS(M.1[SL được tặng/KM],M.1[Tên sản phẩm],C78))</f>
        <v/>
      </c>
      <c r="O78" s="14" t="str">
        <f>IF(C78="","",SUMIFS(#REF!,M.1[Tên sản phẩm],C78))</f>
        <v/>
      </c>
      <c r="P78" s="14" t="str">
        <f>IF(C78="","",SUMIFS(B.2[Số lượng],B.2[Tên sản phẩm],C78)+SUMIFS(B.2[SL xuất tặng/KM],B.2[Tên sản phẩm],C78))</f>
        <v/>
      </c>
      <c r="Q78" s="14" t="str">
        <f>IF(C78="","",SUMIFS(B.2[Thành tiền],B.2[Tên sản phẩm],C78))</f>
        <v/>
      </c>
      <c r="R78" s="14" t="str">
        <f t="shared" si="8"/>
        <v/>
      </c>
      <c r="S78" s="14" t="str">
        <f t="shared" si="9"/>
        <v/>
      </c>
      <c r="T78" s="14" t="str">
        <f t="shared" si="10"/>
        <v/>
      </c>
      <c r="U78" s="14" t="str">
        <f t="shared" si="11"/>
        <v/>
      </c>
      <c r="V78" s="26" t="str">
        <f>IF(C78="","",SUMIFS(B.2[Doanh thu],B.2[Tên sản phẩm],C78))</f>
        <v/>
      </c>
      <c r="W78" s="26" t="str">
        <f t="shared" si="12"/>
        <v/>
      </c>
    </row>
    <row r="79" spans="2:23" ht="27.75" customHeight="1">
      <c r="B79" s="4">
        <f t="shared" si="14"/>
        <v>77</v>
      </c>
      <c r="C79" s="2"/>
      <c r="D79" s="10"/>
      <c r="E79" s="10"/>
      <c r="F79" s="10"/>
      <c r="H79" s="7"/>
      <c r="I79" s="7"/>
      <c r="J79" s="14" t="str">
        <f t="shared" si="13"/>
        <v/>
      </c>
      <c r="L79" s="15" t="str">
        <f>IF(AND(C79&lt;&gt;"",COUNTIF([Tên sản phẩm],C79)&gt;1),"Sản phẩm này đã khai báo nhiều lần","")</f>
        <v/>
      </c>
      <c r="M79" s="4"/>
      <c r="N79" s="14" t="str">
        <f>IF(C79="","",SUMIFS(M.1[Số lượng],M.1[Tên sản phẩm],C79)+SUMIFS(M.1[SL được tặng/KM],M.1[Tên sản phẩm],C79))</f>
        <v/>
      </c>
      <c r="O79" s="14" t="str">
        <f>IF(C79="","",SUMIFS(#REF!,M.1[Tên sản phẩm],C79))</f>
        <v/>
      </c>
      <c r="P79" s="14" t="str">
        <f>IF(C79="","",SUMIFS(B.2[Số lượng],B.2[Tên sản phẩm],C79)+SUMIFS(B.2[SL xuất tặng/KM],B.2[Tên sản phẩm],C79))</f>
        <v/>
      </c>
      <c r="Q79" s="14" t="str">
        <f>IF(C79="","",SUMIFS(B.2[Thành tiền],B.2[Tên sản phẩm],C79))</f>
        <v/>
      </c>
      <c r="R79" s="14" t="str">
        <f t="shared" si="8"/>
        <v/>
      </c>
      <c r="S79" s="14" t="str">
        <f t="shared" si="9"/>
        <v/>
      </c>
      <c r="T79" s="14" t="str">
        <f t="shared" si="10"/>
        <v/>
      </c>
      <c r="U79" s="14" t="str">
        <f t="shared" si="11"/>
        <v/>
      </c>
      <c r="V79" s="26" t="str">
        <f>IF(C79="","",SUMIFS(B.2[Doanh thu],B.2[Tên sản phẩm],C79))</f>
        <v/>
      </c>
      <c r="W79" s="26" t="str">
        <f t="shared" si="12"/>
        <v/>
      </c>
    </row>
    <row r="80" spans="2:23" ht="27.75" customHeight="1">
      <c r="B80" s="4">
        <f t="shared" si="14"/>
        <v>78</v>
      </c>
      <c r="C80" s="2"/>
      <c r="D80" s="10"/>
      <c r="E80" s="10"/>
      <c r="F80" s="10"/>
      <c r="H80" s="7"/>
      <c r="I80" s="7"/>
      <c r="J80" s="14" t="str">
        <f t="shared" si="13"/>
        <v/>
      </c>
      <c r="L80" s="15" t="str">
        <f>IF(AND(C80&lt;&gt;"",COUNTIF([Tên sản phẩm],C80)&gt;1),"Sản phẩm này đã khai báo nhiều lần","")</f>
        <v/>
      </c>
      <c r="M80" s="4"/>
      <c r="N80" s="14" t="str">
        <f>IF(C80="","",SUMIFS(M.1[Số lượng],M.1[Tên sản phẩm],C80)+SUMIFS(M.1[SL được tặng/KM],M.1[Tên sản phẩm],C80))</f>
        <v/>
      </c>
      <c r="O80" s="14" t="str">
        <f>IF(C80="","",SUMIFS(#REF!,M.1[Tên sản phẩm],C80))</f>
        <v/>
      </c>
      <c r="P80" s="14" t="str">
        <f>IF(C80="","",SUMIFS(B.2[Số lượng],B.2[Tên sản phẩm],C80)+SUMIFS(B.2[SL xuất tặng/KM],B.2[Tên sản phẩm],C80))</f>
        <v/>
      </c>
      <c r="Q80" s="14" t="str">
        <f>IF(C80="","",SUMIFS(B.2[Thành tiền],B.2[Tên sản phẩm],C80))</f>
        <v/>
      </c>
      <c r="R80" s="14" t="str">
        <f t="shared" si="8"/>
        <v/>
      </c>
      <c r="S80" s="14" t="str">
        <f t="shared" si="9"/>
        <v/>
      </c>
      <c r="T80" s="14" t="str">
        <f t="shared" si="10"/>
        <v/>
      </c>
      <c r="U80" s="14" t="str">
        <f t="shared" si="11"/>
        <v/>
      </c>
      <c r="V80" s="26" t="str">
        <f>IF(C80="","",SUMIFS(B.2[Doanh thu],B.2[Tên sản phẩm],C80))</f>
        <v/>
      </c>
      <c r="W80" s="26" t="str">
        <f t="shared" si="12"/>
        <v/>
      </c>
    </row>
    <row r="81" spans="2:23" ht="27.75" customHeight="1">
      <c r="B81" s="4">
        <f t="shared" si="14"/>
        <v>79</v>
      </c>
      <c r="C81" s="2"/>
      <c r="D81" s="10"/>
      <c r="E81" s="10"/>
      <c r="F81" s="10"/>
      <c r="H81" s="7"/>
      <c r="I81" s="7"/>
      <c r="J81" s="14" t="str">
        <f t="shared" si="13"/>
        <v/>
      </c>
      <c r="L81" s="15" t="str">
        <f>IF(AND(C81&lt;&gt;"",COUNTIF([Tên sản phẩm],C81)&gt;1),"Sản phẩm này đã khai báo nhiều lần","")</f>
        <v/>
      </c>
      <c r="M81" s="4"/>
      <c r="N81" s="14" t="str">
        <f>IF(C81="","",SUMIFS(M.1[Số lượng],M.1[Tên sản phẩm],C81)+SUMIFS(M.1[SL được tặng/KM],M.1[Tên sản phẩm],C81))</f>
        <v/>
      </c>
      <c r="O81" s="14" t="str">
        <f>IF(C81="","",SUMIFS(#REF!,M.1[Tên sản phẩm],C81))</f>
        <v/>
      </c>
      <c r="P81" s="14" t="str">
        <f>IF(C81="","",SUMIFS(B.2[Số lượng],B.2[Tên sản phẩm],C81)+SUMIFS(B.2[SL xuất tặng/KM],B.2[Tên sản phẩm],C81))</f>
        <v/>
      </c>
      <c r="Q81" s="14" t="str">
        <f>IF(C81="","",SUMIFS(B.2[Thành tiền],B.2[Tên sản phẩm],C81))</f>
        <v/>
      </c>
      <c r="R81" s="14" t="str">
        <f t="shared" si="8"/>
        <v/>
      </c>
      <c r="S81" s="14" t="str">
        <f t="shared" si="9"/>
        <v/>
      </c>
      <c r="T81" s="14" t="str">
        <f t="shared" si="10"/>
        <v/>
      </c>
      <c r="U81" s="14" t="str">
        <f t="shared" si="11"/>
        <v/>
      </c>
      <c r="V81" s="26" t="str">
        <f>IF(C81="","",SUMIFS(B.2[Doanh thu],B.2[Tên sản phẩm],C81))</f>
        <v/>
      </c>
      <c r="W81" s="26" t="str">
        <f t="shared" si="12"/>
        <v/>
      </c>
    </row>
    <row r="82" spans="2:23" ht="27.75" customHeight="1">
      <c r="B82" s="4">
        <f t="shared" si="14"/>
        <v>80</v>
      </c>
      <c r="C82" s="2"/>
      <c r="D82" s="10"/>
      <c r="E82" s="10"/>
      <c r="F82" s="10"/>
      <c r="H82" s="7"/>
      <c r="I82" s="7"/>
      <c r="J82" s="14" t="str">
        <f t="shared" si="13"/>
        <v/>
      </c>
      <c r="L82" s="15" t="str">
        <f>IF(AND(C82&lt;&gt;"",COUNTIF([Tên sản phẩm],C82)&gt;1),"Sản phẩm này đã khai báo nhiều lần","")</f>
        <v/>
      </c>
      <c r="M82" s="4"/>
      <c r="N82" s="14" t="str">
        <f>IF(C82="","",SUMIFS(M.1[Số lượng],M.1[Tên sản phẩm],C82)+SUMIFS(M.1[SL được tặng/KM],M.1[Tên sản phẩm],C82))</f>
        <v/>
      </c>
      <c r="O82" s="14" t="str">
        <f>IF(C82="","",SUMIFS(#REF!,M.1[Tên sản phẩm],C82))</f>
        <v/>
      </c>
      <c r="P82" s="14" t="str">
        <f>IF(C82="","",SUMIFS(B.2[Số lượng],B.2[Tên sản phẩm],C82)+SUMIFS(B.2[SL xuất tặng/KM],B.2[Tên sản phẩm],C82))</f>
        <v/>
      </c>
      <c r="Q82" s="14" t="str">
        <f>IF(C82="","",SUMIFS(B.2[Thành tiền],B.2[Tên sản phẩm],C82))</f>
        <v/>
      </c>
      <c r="R82" s="14" t="str">
        <f t="shared" si="8"/>
        <v/>
      </c>
      <c r="S82" s="14" t="str">
        <f t="shared" si="9"/>
        <v/>
      </c>
      <c r="T82" s="14" t="str">
        <f t="shared" si="10"/>
        <v/>
      </c>
      <c r="U82" s="14" t="str">
        <f t="shared" si="11"/>
        <v/>
      </c>
      <c r="V82" s="26" t="str">
        <f>IF(C82="","",SUMIFS(B.2[Doanh thu],B.2[Tên sản phẩm],C82))</f>
        <v/>
      </c>
      <c r="W82" s="26" t="str">
        <f t="shared" si="12"/>
        <v/>
      </c>
    </row>
    <row r="83" spans="2:23" ht="27.75" customHeight="1">
      <c r="B83" s="4">
        <f t="shared" si="14"/>
        <v>81</v>
      </c>
      <c r="C83" s="2"/>
      <c r="D83" s="10"/>
      <c r="E83" s="10"/>
      <c r="F83" s="10"/>
      <c r="H83" s="7"/>
      <c r="I83" s="7"/>
      <c r="J83" s="14" t="str">
        <f t="shared" si="13"/>
        <v/>
      </c>
      <c r="L83" s="15" t="str">
        <f>IF(AND(C83&lt;&gt;"",COUNTIF([Tên sản phẩm],C83)&gt;1),"Sản phẩm này đã khai báo nhiều lần","")</f>
        <v/>
      </c>
      <c r="M83" s="4"/>
      <c r="N83" s="14" t="str">
        <f>IF(C83="","",SUMIFS(M.1[Số lượng],M.1[Tên sản phẩm],C83)+SUMIFS(M.1[SL được tặng/KM],M.1[Tên sản phẩm],C83))</f>
        <v/>
      </c>
      <c r="O83" s="14" t="str">
        <f>IF(C83="","",SUMIFS(#REF!,M.1[Tên sản phẩm],C83))</f>
        <v/>
      </c>
      <c r="P83" s="14" t="str">
        <f>IF(C83="","",SUMIFS(B.2[Số lượng],B.2[Tên sản phẩm],C83)+SUMIFS(B.2[SL xuất tặng/KM],B.2[Tên sản phẩm],C83))</f>
        <v/>
      </c>
      <c r="Q83" s="14" t="str">
        <f>IF(C83="","",SUMIFS(B.2[Thành tiền],B.2[Tên sản phẩm],C83))</f>
        <v/>
      </c>
      <c r="R83" s="14" t="str">
        <f t="shared" si="8"/>
        <v/>
      </c>
      <c r="S83" s="14" t="str">
        <f t="shared" si="9"/>
        <v/>
      </c>
      <c r="T83" s="14" t="str">
        <f t="shared" si="10"/>
        <v/>
      </c>
      <c r="U83" s="14" t="str">
        <f t="shared" si="11"/>
        <v/>
      </c>
      <c r="V83" s="26" t="str">
        <f>IF(C83="","",SUMIFS(B.2[Doanh thu],B.2[Tên sản phẩm],C83))</f>
        <v/>
      </c>
      <c r="W83" s="26" t="str">
        <f t="shared" si="12"/>
        <v/>
      </c>
    </row>
    <row r="84" spans="2:23" ht="27.75" customHeight="1">
      <c r="B84" s="4">
        <f t="shared" si="14"/>
        <v>82</v>
      </c>
      <c r="C84" s="2"/>
      <c r="D84" s="10"/>
      <c r="E84" s="10"/>
      <c r="F84" s="10"/>
      <c r="H84" s="7"/>
      <c r="I84" s="7"/>
      <c r="J84" s="14" t="str">
        <f t="shared" si="13"/>
        <v/>
      </c>
      <c r="L84" s="15" t="str">
        <f>IF(AND(C84&lt;&gt;"",COUNTIF([Tên sản phẩm],C84)&gt;1),"Sản phẩm này đã khai báo nhiều lần","")</f>
        <v/>
      </c>
      <c r="M84" s="4"/>
      <c r="N84" s="14" t="str">
        <f>IF(C84="","",SUMIFS(M.1[Số lượng],M.1[Tên sản phẩm],C84)+SUMIFS(M.1[SL được tặng/KM],M.1[Tên sản phẩm],C84))</f>
        <v/>
      </c>
      <c r="O84" s="14" t="str">
        <f>IF(C84="","",SUMIFS(#REF!,M.1[Tên sản phẩm],C84))</f>
        <v/>
      </c>
      <c r="P84" s="14" t="str">
        <f>IF(C84="","",SUMIFS(B.2[Số lượng],B.2[Tên sản phẩm],C84)+SUMIFS(B.2[SL xuất tặng/KM],B.2[Tên sản phẩm],C84))</f>
        <v/>
      </c>
      <c r="Q84" s="14" t="str">
        <f>IF(C84="","",SUMIFS(B.2[Thành tiền],B.2[Tên sản phẩm],C84))</f>
        <v/>
      </c>
      <c r="R84" s="14" t="str">
        <f t="shared" si="8"/>
        <v/>
      </c>
      <c r="S84" s="14" t="str">
        <f t="shared" si="9"/>
        <v/>
      </c>
      <c r="T84" s="14" t="str">
        <f t="shared" si="10"/>
        <v/>
      </c>
      <c r="U84" s="14" t="str">
        <f t="shared" si="11"/>
        <v/>
      </c>
      <c r="V84" s="26" t="str">
        <f>IF(C84="","",SUMIFS(B.2[Doanh thu],B.2[Tên sản phẩm],C84))</f>
        <v/>
      </c>
      <c r="W84" s="26" t="str">
        <f t="shared" si="12"/>
        <v/>
      </c>
    </row>
    <row r="85" spans="2:23" ht="27.75" customHeight="1">
      <c r="B85" s="4">
        <f t="shared" si="14"/>
        <v>83</v>
      </c>
      <c r="C85" s="2"/>
      <c r="D85" s="10"/>
      <c r="E85" s="10"/>
      <c r="F85" s="10"/>
      <c r="H85" s="7"/>
      <c r="I85" s="7"/>
      <c r="J85" s="14" t="str">
        <f t="shared" si="13"/>
        <v/>
      </c>
      <c r="L85" s="15" t="str">
        <f>IF(AND(C85&lt;&gt;"",COUNTIF([Tên sản phẩm],C85)&gt;1),"Sản phẩm này đã khai báo nhiều lần","")</f>
        <v/>
      </c>
      <c r="M85" s="4"/>
      <c r="N85" s="14" t="str">
        <f>IF(C85="","",SUMIFS(M.1[Số lượng],M.1[Tên sản phẩm],C85)+SUMIFS(M.1[SL được tặng/KM],M.1[Tên sản phẩm],C85))</f>
        <v/>
      </c>
      <c r="O85" s="14" t="str">
        <f>IF(C85="","",SUMIFS(#REF!,M.1[Tên sản phẩm],C85))</f>
        <v/>
      </c>
      <c r="P85" s="14" t="str">
        <f>IF(C85="","",SUMIFS(B.2[Số lượng],B.2[Tên sản phẩm],C85)+SUMIFS(B.2[SL xuất tặng/KM],B.2[Tên sản phẩm],C85))</f>
        <v/>
      </c>
      <c r="Q85" s="14" t="str">
        <f>IF(C85="","",SUMIFS(B.2[Thành tiền],B.2[Tên sản phẩm],C85))</f>
        <v/>
      </c>
      <c r="R85" s="14" t="str">
        <f t="shared" si="8"/>
        <v/>
      </c>
      <c r="S85" s="14" t="str">
        <f t="shared" si="9"/>
        <v/>
      </c>
      <c r="T85" s="14" t="str">
        <f t="shared" si="10"/>
        <v/>
      </c>
      <c r="U85" s="14" t="str">
        <f t="shared" si="11"/>
        <v/>
      </c>
      <c r="V85" s="26" t="str">
        <f>IF(C85="","",SUMIFS(B.2[Doanh thu],B.2[Tên sản phẩm],C85))</f>
        <v/>
      </c>
      <c r="W85" s="26" t="str">
        <f t="shared" si="12"/>
        <v/>
      </c>
    </row>
    <row r="86" spans="2:23" ht="27.75" customHeight="1">
      <c r="B86" s="4">
        <f t="shared" si="14"/>
        <v>84</v>
      </c>
      <c r="C86" s="2"/>
      <c r="D86" s="10"/>
      <c r="E86" s="10"/>
      <c r="F86" s="10"/>
      <c r="H86" s="7"/>
      <c r="I86" s="7"/>
      <c r="J86" s="14" t="str">
        <f t="shared" si="13"/>
        <v/>
      </c>
      <c r="L86" s="15" t="str">
        <f>IF(AND(C86&lt;&gt;"",COUNTIF([Tên sản phẩm],C86)&gt;1),"Sản phẩm này đã khai báo nhiều lần","")</f>
        <v/>
      </c>
      <c r="M86" s="4"/>
      <c r="N86" s="14" t="str">
        <f>IF(C86="","",SUMIFS(M.1[Số lượng],M.1[Tên sản phẩm],C86)+SUMIFS(M.1[SL được tặng/KM],M.1[Tên sản phẩm],C86))</f>
        <v/>
      </c>
      <c r="O86" s="14" t="str">
        <f>IF(C86="","",SUMIFS(#REF!,M.1[Tên sản phẩm],C86))</f>
        <v/>
      </c>
      <c r="P86" s="14" t="str">
        <f>IF(C86="","",SUMIFS(B.2[Số lượng],B.2[Tên sản phẩm],C86)+SUMIFS(B.2[SL xuất tặng/KM],B.2[Tên sản phẩm],C86))</f>
        <v/>
      </c>
      <c r="Q86" s="14" t="str">
        <f>IF(C86="","",SUMIFS(B.2[Thành tiền],B.2[Tên sản phẩm],C86))</f>
        <v/>
      </c>
      <c r="R86" s="14" t="str">
        <f t="shared" si="8"/>
        <v/>
      </c>
      <c r="S86" s="14" t="str">
        <f t="shared" si="9"/>
        <v/>
      </c>
      <c r="T86" s="14" t="str">
        <f t="shared" si="10"/>
        <v/>
      </c>
      <c r="U86" s="14" t="str">
        <f t="shared" si="11"/>
        <v/>
      </c>
      <c r="V86" s="26" t="str">
        <f>IF(C86="","",SUMIFS(B.2[Doanh thu],B.2[Tên sản phẩm],C86))</f>
        <v/>
      </c>
      <c r="W86" s="26" t="str">
        <f t="shared" si="12"/>
        <v/>
      </c>
    </row>
    <row r="87" spans="2:23" ht="27.75" customHeight="1">
      <c r="B87" s="4">
        <f t="shared" si="14"/>
        <v>85</v>
      </c>
      <c r="C87" s="2"/>
      <c r="D87" s="10"/>
      <c r="E87" s="10"/>
      <c r="F87" s="10"/>
      <c r="H87" s="7"/>
      <c r="I87" s="7"/>
      <c r="J87" s="14" t="str">
        <f t="shared" si="13"/>
        <v/>
      </c>
      <c r="L87" s="15" t="str">
        <f>IF(AND(C87&lt;&gt;"",COUNTIF([Tên sản phẩm],C87)&gt;1),"Sản phẩm này đã khai báo nhiều lần","")</f>
        <v/>
      </c>
      <c r="M87" s="4"/>
      <c r="N87" s="14" t="str">
        <f>IF(C87="","",SUMIFS(M.1[Số lượng],M.1[Tên sản phẩm],C87)+SUMIFS(M.1[SL được tặng/KM],M.1[Tên sản phẩm],C87))</f>
        <v/>
      </c>
      <c r="O87" s="14" t="str">
        <f>IF(C87="","",SUMIFS(#REF!,M.1[Tên sản phẩm],C87))</f>
        <v/>
      </c>
      <c r="P87" s="14" t="str">
        <f>IF(C87="","",SUMIFS(B.2[Số lượng],B.2[Tên sản phẩm],C87)+SUMIFS(B.2[SL xuất tặng/KM],B.2[Tên sản phẩm],C87))</f>
        <v/>
      </c>
      <c r="Q87" s="14" t="str">
        <f>IF(C87="","",SUMIFS(B.2[Thành tiền],B.2[Tên sản phẩm],C87))</f>
        <v/>
      </c>
      <c r="R87" s="14" t="str">
        <f t="shared" si="8"/>
        <v/>
      </c>
      <c r="S87" s="14" t="str">
        <f t="shared" si="9"/>
        <v/>
      </c>
      <c r="T87" s="14" t="str">
        <f t="shared" si="10"/>
        <v/>
      </c>
      <c r="U87" s="14" t="str">
        <f t="shared" si="11"/>
        <v/>
      </c>
      <c r="V87" s="26" t="str">
        <f>IF(C87="","",SUMIFS(B.2[Doanh thu],B.2[Tên sản phẩm],C87))</f>
        <v/>
      </c>
      <c r="W87" s="26" t="str">
        <f t="shared" si="12"/>
        <v/>
      </c>
    </row>
    <row r="88" spans="2:23" ht="27.75" customHeight="1">
      <c r="B88" s="4">
        <f t="shared" si="14"/>
        <v>86</v>
      </c>
      <c r="C88" s="2"/>
      <c r="D88" s="10"/>
      <c r="E88" s="10"/>
      <c r="F88" s="10"/>
      <c r="H88" s="7"/>
      <c r="I88" s="7"/>
      <c r="J88" s="14" t="str">
        <f t="shared" si="13"/>
        <v/>
      </c>
      <c r="L88" s="15" t="str">
        <f>IF(AND(C88&lt;&gt;"",COUNTIF([Tên sản phẩm],C88)&gt;1),"Sản phẩm này đã khai báo nhiều lần","")</f>
        <v/>
      </c>
      <c r="M88" s="4"/>
      <c r="N88" s="14" t="str">
        <f>IF(C88="","",SUMIFS(M.1[Số lượng],M.1[Tên sản phẩm],C88)+SUMIFS(M.1[SL được tặng/KM],M.1[Tên sản phẩm],C88))</f>
        <v/>
      </c>
      <c r="O88" s="14" t="str">
        <f>IF(C88="","",SUMIFS(#REF!,M.1[Tên sản phẩm],C88))</f>
        <v/>
      </c>
      <c r="P88" s="14" t="str">
        <f>IF(C88="","",SUMIFS(B.2[Số lượng],B.2[Tên sản phẩm],C88)+SUMIFS(B.2[SL xuất tặng/KM],B.2[Tên sản phẩm],C88))</f>
        <v/>
      </c>
      <c r="Q88" s="14" t="str">
        <f>IF(C88="","",SUMIFS(B.2[Thành tiền],B.2[Tên sản phẩm],C88))</f>
        <v/>
      </c>
      <c r="R88" s="14" t="str">
        <f t="shared" si="8"/>
        <v/>
      </c>
      <c r="S88" s="14" t="str">
        <f t="shared" si="9"/>
        <v/>
      </c>
      <c r="T88" s="14" t="str">
        <f t="shared" si="10"/>
        <v/>
      </c>
      <c r="U88" s="14" t="str">
        <f t="shared" si="11"/>
        <v/>
      </c>
      <c r="V88" s="26" t="str">
        <f>IF(C88="","",SUMIFS(B.2[Doanh thu],B.2[Tên sản phẩm],C88))</f>
        <v/>
      </c>
      <c r="W88" s="26" t="str">
        <f t="shared" si="12"/>
        <v/>
      </c>
    </row>
    <row r="89" spans="2:23" ht="27.75" customHeight="1">
      <c r="B89" s="4">
        <f t="shared" si="14"/>
        <v>87</v>
      </c>
      <c r="C89" s="2"/>
      <c r="D89" s="10"/>
      <c r="E89" s="10"/>
      <c r="F89" s="10"/>
      <c r="H89" s="7"/>
      <c r="I89" s="7"/>
      <c r="J89" s="14" t="str">
        <f t="shared" si="13"/>
        <v/>
      </c>
      <c r="L89" s="15" t="str">
        <f>IF(AND(C89&lt;&gt;"",COUNTIF([Tên sản phẩm],C89)&gt;1),"Sản phẩm này đã khai báo nhiều lần","")</f>
        <v/>
      </c>
      <c r="M89" s="4"/>
      <c r="N89" s="14" t="str">
        <f>IF(C89="","",SUMIFS(M.1[Số lượng],M.1[Tên sản phẩm],C89)+SUMIFS(M.1[SL được tặng/KM],M.1[Tên sản phẩm],C89))</f>
        <v/>
      </c>
      <c r="O89" s="14" t="str">
        <f>IF(C89="","",SUMIFS(#REF!,M.1[Tên sản phẩm],C89))</f>
        <v/>
      </c>
      <c r="P89" s="14" t="str">
        <f>IF(C89="","",SUMIFS(B.2[Số lượng],B.2[Tên sản phẩm],C89)+SUMIFS(B.2[SL xuất tặng/KM],B.2[Tên sản phẩm],C89))</f>
        <v/>
      </c>
      <c r="Q89" s="14" t="str">
        <f>IF(C89="","",SUMIFS(B.2[Thành tiền],B.2[Tên sản phẩm],C89))</f>
        <v/>
      </c>
      <c r="R89" s="14" t="str">
        <f t="shared" si="8"/>
        <v/>
      </c>
      <c r="S89" s="14" t="str">
        <f t="shared" si="9"/>
        <v/>
      </c>
      <c r="T89" s="14" t="str">
        <f t="shared" si="10"/>
        <v/>
      </c>
      <c r="U89" s="14" t="str">
        <f t="shared" si="11"/>
        <v/>
      </c>
      <c r="V89" s="26" t="str">
        <f>IF(C89="","",SUMIFS(B.2[Doanh thu],B.2[Tên sản phẩm],C89))</f>
        <v/>
      </c>
      <c r="W89" s="26" t="str">
        <f t="shared" si="12"/>
        <v/>
      </c>
    </row>
    <row r="90" spans="2:23" ht="27.75" customHeight="1">
      <c r="B90" s="4">
        <f t="shared" si="14"/>
        <v>88</v>
      </c>
      <c r="C90" s="2"/>
      <c r="D90" s="10"/>
      <c r="E90" s="10"/>
      <c r="F90" s="10"/>
      <c r="H90" s="7"/>
      <c r="I90" s="7"/>
      <c r="J90" s="14" t="str">
        <f t="shared" si="13"/>
        <v/>
      </c>
      <c r="L90" s="15" t="str">
        <f>IF(AND(C90&lt;&gt;"",COUNTIF([Tên sản phẩm],C90)&gt;1),"Sản phẩm này đã khai báo nhiều lần","")</f>
        <v/>
      </c>
      <c r="M90" s="4"/>
      <c r="N90" s="14" t="str">
        <f>IF(C90="","",SUMIFS(M.1[Số lượng],M.1[Tên sản phẩm],C90)+SUMIFS(M.1[SL được tặng/KM],M.1[Tên sản phẩm],C90))</f>
        <v/>
      </c>
      <c r="O90" s="14" t="str">
        <f>IF(C90="","",SUMIFS(#REF!,M.1[Tên sản phẩm],C90))</f>
        <v/>
      </c>
      <c r="P90" s="14" t="str">
        <f>IF(C90="","",SUMIFS(B.2[Số lượng],B.2[Tên sản phẩm],C90)+SUMIFS(B.2[SL xuất tặng/KM],B.2[Tên sản phẩm],C90))</f>
        <v/>
      </c>
      <c r="Q90" s="14" t="str">
        <f>IF(C90="","",SUMIFS(B.2[Thành tiền],B.2[Tên sản phẩm],C90))</f>
        <v/>
      </c>
      <c r="R90" s="14" t="str">
        <f t="shared" si="8"/>
        <v/>
      </c>
      <c r="S90" s="14" t="str">
        <f t="shared" si="9"/>
        <v/>
      </c>
      <c r="T90" s="14" t="str">
        <f t="shared" si="10"/>
        <v/>
      </c>
      <c r="U90" s="14" t="str">
        <f t="shared" si="11"/>
        <v/>
      </c>
      <c r="V90" s="26" t="str">
        <f>IF(C90="","",SUMIFS(B.2[Doanh thu],B.2[Tên sản phẩm],C90))</f>
        <v/>
      </c>
      <c r="W90" s="26" t="str">
        <f t="shared" si="12"/>
        <v/>
      </c>
    </row>
    <row r="91" spans="2:23" ht="27.75" customHeight="1">
      <c r="B91" s="4">
        <f t="shared" si="14"/>
        <v>89</v>
      </c>
      <c r="C91" s="2"/>
      <c r="D91" s="10"/>
      <c r="E91" s="10"/>
      <c r="F91" s="10"/>
      <c r="H91" s="7"/>
      <c r="I91" s="7"/>
      <c r="J91" s="14" t="str">
        <f t="shared" si="13"/>
        <v/>
      </c>
      <c r="L91" s="15" t="str">
        <f>IF(AND(C91&lt;&gt;"",COUNTIF([Tên sản phẩm],C91)&gt;1),"Sản phẩm này đã khai báo nhiều lần","")</f>
        <v/>
      </c>
      <c r="M91" s="4"/>
      <c r="N91" s="14" t="str">
        <f>IF(C91="","",SUMIFS(M.1[Số lượng],M.1[Tên sản phẩm],C91)+SUMIFS(M.1[SL được tặng/KM],M.1[Tên sản phẩm],C91))</f>
        <v/>
      </c>
      <c r="O91" s="14" t="str">
        <f>IF(C91="","",SUMIFS(#REF!,M.1[Tên sản phẩm],C91))</f>
        <v/>
      </c>
      <c r="P91" s="14" t="str">
        <f>IF(C91="","",SUMIFS(B.2[Số lượng],B.2[Tên sản phẩm],C91)+SUMIFS(B.2[SL xuất tặng/KM],B.2[Tên sản phẩm],C91))</f>
        <v/>
      </c>
      <c r="Q91" s="14" t="str">
        <f>IF(C91="","",SUMIFS(B.2[Thành tiền],B.2[Tên sản phẩm],C91))</f>
        <v/>
      </c>
      <c r="R91" s="14" t="str">
        <f t="shared" si="8"/>
        <v/>
      </c>
      <c r="S91" s="14" t="str">
        <f t="shared" si="9"/>
        <v/>
      </c>
      <c r="T91" s="14" t="str">
        <f t="shared" si="10"/>
        <v/>
      </c>
      <c r="U91" s="14" t="str">
        <f t="shared" si="11"/>
        <v/>
      </c>
      <c r="V91" s="26" t="str">
        <f>IF(C91="","",SUMIFS(B.2[Doanh thu],B.2[Tên sản phẩm],C91))</f>
        <v/>
      </c>
      <c r="W91" s="26" t="str">
        <f t="shared" si="12"/>
        <v/>
      </c>
    </row>
    <row r="92" spans="2:23" ht="27.75" customHeight="1">
      <c r="B92" s="4">
        <f t="shared" si="14"/>
        <v>90</v>
      </c>
      <c r="C92" s="2"/>
      <c r="D92" s="10"/>
      <c r="E92" s="10"/>
      <c r="F92" s="10"/>
      <c r="H92" s="7"/>
      <c r="I92" s="7"/>
      <c r="J92" s="14" t="str">
        <f t="shared" si="13"/>
        <v/>
      </c>
      <c r="L92" s="15" t="str">
        <f>IF(AND(C92&lt;&gt;"",COUNTIF([Tên sản phẩm],C92)&gt;1),"Sản phẩm này đã khai báo nhiều lần","")</f>
        <v/>
      </c>
      <c r="M92" s="4"/>
      <c r="N92" s="14" t="str">
        <f>IF(C92="","",SUMIFS(M.1[Số lượng],M.1[Tên sản phẩm],C92)+SUMIFS(M.1[SL được tặng/KM],M.1[Tên sản phẩm],C92))</f>
        <v/>
      </c>
      <c r="O92" s="14" t="str">
        <f>IF(C92="","",SUMIFS(#REF!,M.1[Tên sản phẩm],C92))</f>
        <v/>
      </c>
      <c r="P92" s="14" t="str">
        <f>IF(C92="","",SUMIFS(B.2[Số lượng],B.2[Tên sản phẩm],C92)+SUMIFS(B.2[SL xuất tặng/KM],B.2[Tên sản phẩm],C92))</f>
        <v/>
      </c>
      <c r="Q92" s="14" t="str">
        <f>IF(C92="","",SUMIFS(B.2[Thành tiền],B.2[Tên sản phẩm],C92))</f>
        <v/>
      </c>
      <c r="R92" s="14" t="str">
        <f t="shared" si="8"/>
        <v/>
      </c>
      <c r="S92" s="14" t="str">
        <f t="shared" si="9"/>
        <v/>
      </c>
      <c r="T92" s="14" t="str">
        <f t="shared" si="10"/>
        <v/>
      </c>
      <c r="U92" s="14" t="str">
        <f t="shared" si="11"/>
        <v/>
      </c>
      <c r="V92" s="26" t="str">
        <f>IF(C92="","",SUMIFS(B.2[Doanh thu],B.2[Tên sản phẩm],C92))</f>
        <v/>
      </c>
      <c r="W92" s="26" t="str">
        <f t="shared" si="12"/>
        <v/>
      </c>
    </row>
    <row r="93" spans="2:23" ht="27.75" customHeight="1">
      <c r="B93" s="4">
        <f t="shared" si="14"/>
        <v>91</v>
      </c>
      <c r="C93" s="2"/>
      <c r="D93" s="10"/>
      <c r="E93" s="10"/>
      <c r="F93" s="10"/>
      <c r="H93" s="7"/>
      <c r="I93" s="7"/>
      <c r="J93" s="14" t="str">
        <f t="shared" si="13"/>
        <v/>
      </c>
      <c r="L93" s="15" t="str">
        <f>IF(AND(C93&lt;&gt;"",COUNTIF([Tên sản phẩm],C93)&gt;1),"Sản phẩm này đã khai báo nhiều lần","")</f>
        <v/>
      </c>
      <c r="M93" s="4"/>
      <c r="N93" s="14" t="str">
        <f>IF(C93="","",SUMIFS(M.1[Số lượng],M.1[Tên sản phẩm],C93)+SUMIFS(M.1[SL được tặng/KM],M.1[Tên sản phẩm],C93))</f>
        <v/>
      </c>
      <c r="O93" s="14" t="str">
        <f>IF(C93="","",SUMIFS(#REF!,M.1[Tên sản phẩm],C93))</f>
        <v/>
      </c>
      <c r="P93" s="14" t="str">
        <f>IF(C93="","",SUMIFS(B.2[Số lượng],B.2[Tên sản phẩm],C93)+SUMIFS(B.2[SL xuất tặng/KM],B.2[Tên sản phẩm],C93))</f>
        <v/>
      </c>
      <c r="Q93" s="14" t="str">
        <f>IF(C93="","",SUMIFS(B.2[Thành tiền],B.2[Tên sản phẩm],C93))</f>
        <v/>
      </c>
      <c r="R93" s="14" t="str">
        <f t="shared" si="8"/>
        <v/>
      </c>
      <c r="S93" s="14" t="str">
        <f t="shared" si="9"/>
        <v/>
      </c>
      <c r="T93" s="14" t="str">
        <f t="shared" si="10"/>
        <v/>
      </c>
      <c r="U93" s="14" t="str">
        <f t="shared" si="11"/>
        <v/>
      </c>
      <c r="V93" s="26" t="str">
        <f>IF(C93="","",SUMIFS(B.2[Doanh thu],B.2[Tên sản phẩm],C93))</f>
        <v/>
      </c>
      <c r="W93" s="26" t="str">
        <f t="shared" si="12"/>
        <v/>
      </c>
    </row>
    <row r="94" spans="2:23" ht="27.75" customHeight="1">
      <c r="B94" s="4">
        <f t="shared" si="14"/>
        <v>92</v>
      </c>
      <c r="C94" s="2"/>
      <c r="D94" s="10"/>
      <c r="E94" s="10"/>
      <c r="F94" s="10"/>
      <c r="H94" s="7"/>
      <c r="I94" s="7"/>
      <c r="J94" s="14" t="str">
        <f t="shared" si="13"/>
        <v/>
      </c>
      <c r="L94" s="15" t="str">
        <f>IF(AND(C94&lt;&gt;"",COUNTIF([Tên sản phẩm],C94)&gt;1),"Sản phẩm này đã khai báo nhiều lần","")</f>
        <v/>
      </c>
      <c r="M94" s="4"/>
      <c r="N94" s="14" t="str">
        <f>IF(C94="","",SUMIFS(M.1[Số lượng],M.1[Tên sản phẩm],C94)+SUMIFS(M.1[SL được tặng/KM],M.1[Tên sản phẩm],C94))</f>
        <v/>
      </c>
      <c r="O94" s="14" t="str">
        <f>IF(C94="","",SUMIFS(#REF!,M.1[Tên sản phẩm],C94))</f>
        <v/>
      </c>
      <c r="P94" s="14" t="str">
        <f>IF(C94="","",SUMIFS(B.2[Số lượng],B.2[Tên sản phẩm],C94)+SUMIFS(B.2[SL xuất tặng/KM],B.2[Tên sản phẩm],C94))</f>
        <v/>
      </c>
      <c r="Q94" s="14" t="str">
        <f>IF(C94="","",SUMIFS(B.2[Thành tiền],B.2[Tên sản phẩm],C94))</f>
        <v/>
      </c>
      <c r="R94" s="14" t="str">
        <f t="shared" si="8"/>
        <v/>
      </c>
      <c r="S94" s="14" t="str">
        <f t="shared" si="9"/>
        <v/>
      </c>
      <c r="T94" s="14" t="str">
        <f t="shared" si="10"/>
        <v/>
      </c>
      <c r="U94" s="14" t="str">
        <f t="shared" si="11"/>
        <v/>
      </c>
      <c r="V94" s="26" t="str">
        <f>IF(C94="","",SUMIFS(B.2[Doanh thu],B.2[Tên sản phẩm],C94))</f>
        <v/>
      </c>
      <c r="W94" s="26" t="str">
        <f t="shared" si="12"/>
        <v/>
      </c>
    </row>
    <row r="95" spans="2:23" ht="27.75" customHeight="1">
      <c r="B95" s="4">
        <f t="shared" si="14"/>
        <v>93</v>
      </c>
      <c r="C95" s="2"/>
      <c r="D95" s="10"/>
      <c r="E95" s="10"/>
      <c r="F95" s="10"/>
      <c r="H95" s="7"/>
      <c r="I95" s="7"/>
      <c r="J95" s="14" t="str">
        <f t="shared" si="13"/>
        <v/>
      </c>
      <c r="L95" s="15" t="str">
        <f>IF(AND(C95&lt;&gt;"",COUNTIF([Tên sản phẩm],C95)&gt;1),"Sản phẩm này đã khai báo nhiều lần","")</f>
        <v/>
      </c>
      <c r="M95" s="4"/>
      <c r="N95" s="14" t="str">
        <f>IF(C95="","",SUMIFS(M.1[Số lượng],M.1[Tên sản phẩm],C95)+SUMIFS(M.1[SL được tặng/KM],M.1[Tên sản phẩm],C95))</f>
        <v/>
      </c>
      <c r="O95" s="14" t="str">
        <f>IF(C95="","",SUMIFS(#REF!,M.1[Tên sản phẩm],C95))</f>
        <v/>
      </c>
      <c r="P95" s="14" t="str">
        <f>IF(C95="","",SUMIFS(B.2[Số lượng],B.2[Tên sản phẩm],C95)+SUMIFS(B.2[SL xuất tặng/KM],B.2[Tên sản phẩm],C95))</f>
        <v/>
      </c>
      <c r="Q95" s="14" t="str">
        <f>IF(C95="","",SUMIFS(B.2[Thành tiền],B.2[Tên sản phẩm],C95))</f>
        <v/>
      </c>
      <c r="R95" s="14" t="str">
        <f t="shared" si="8"/>
        <v/>
      </c>
      <c r="S95" s="14" t="str">
        <f t="shared" si="9"/>
        <v/>
      </c>
      <c r="T95" s="14" t="str">
        <f t="shared" si="10"/>
        <v/>
      </c>
      <c r="U95" s="14" t="str">
        <f t="shared" si="11"/>
        <v/>
      </c>
      <c r="V95" s="26" t="str">
        <f>IF(C95="","",SUMIFS(B.2[Doanh thu],B.2[Tên sản phẩm],C95))</f>
        <v/>
      </c>
      <c r="W95" s="26" t="str">
        <f t="shared" si="12"/>
        <v/>
      </c>
    </row>
    <row r="96" spans="2:23" ht="27.75" customHeight="1">
      <c r="B96" s="4">
        <f t="shared" si="14"/>
        <v>94</v>
      </c>
      <c r="C96" s="2"/>
      <c r="D96" s="10"/>
      <c r="E96" s="10"/>
      <c r="F96" s="10"/>
      <c r="H96" s="7"/>
      <c r="I96" s="7"/>
      <c r="J96" s="14" t="str">
        <f t="shared" si="13"/>
        <v/>
      </c>
      <c r="L96" s="15" t="str">
        <f>IF(AND(C96&lt;&gt;"",COUNTIF([Tên sản phẩm],C96)&gt;1),"Sản phẩm này đã khai báo nhiều lần","")</f>
        <v/>
      </c>
      <c r="M96" s="4"/>
      <c r="N96" s="14" t="str">
        <f>IF(C96="","",SUMIFS(M.1[Số lượng],M.1[Tên sản phẩm],C96)+SUMIFS(M.1[SL được tặng/KM],M.1[Tên sản phẩm],C96))</f>
        <v/>
      </c>
      <c r="O96" s="14" t="str">
        <f>IF(C96="","",SUMIFS(#REF!,M.1[Tên sản phẩm],C96))</f>
        <v/>
      </c>
      <c r="P96" s="14" t="str">
        <f>IF(C96="","",SUMIFS(B.2[Số lượng],B.2[Tên sản phẩm],C96)+SUMIFS(B.2[SL xuất tặng/KM],B.2[Tên sản phẩm],C96))</f>
        <v/>
      </c>
      <c r="Q96" s="14" t="str">
        <f>IF(C96="","",SUMIFS(B.2[Thành tiền],B.2[Tên sản phẩm],C96))</f>
        <v/>
      </c>
      <c r="R96" s="14" t="str">
        <f t="shared" si="8"/>
        <v/>
      </c>
      <c r="S96" s="14" t="str">
        <f t="shared" si="9"/>
        <v/>
      </c>
      <c r="T96" s="14" t="str">
        <f t="shared" si="10"/>
        <v/>
      </c>
      <c r="U96" s="14" t="str">
        <f t="shared" si="11"/>
        <v/>
      </c>
      <c r="V96" s="26" t="str">
        <f>IF(C96="","",SUMIFS(B.2[Doanh thu],B.2[Tên sản phẩm],C96))</f>
        <v/>
      </c>
      <c r="W96" s="26" t="str">
        <f t="shared" si="12"/>
        <v/>
      </c>
    </row>
    <row r="97" spans="2:23" ht="27.75" customHeight="1">
      <c r="B97" s="4">
        <f t="shared" si="14"/>
        <v>95</v>
      </c>
      <c r="C97" s="2"/>
      <c r="D97" s="10"/>
      <c r="E97" s="10"/>
      <c r="F97" s="10"/>
      <c r="H97" s="7"/>
      <c r="I97" s="7"/>
      <c r="J97" s="14" t="str">
        <f t="shared" si="13"/>
        <v/>
      </c>
      <c r="L97" s="15" t="str">
        <f>IF(AND(C97&lt;&gt;"",COUNTIF([Tên sản phẩm],C97)&gt;1),"Sản phẩm này đã khai báo nhiều lần","")</f>
        <v/>
      </c>
      <c r="M97" s="4"/>
      <c r="N97" s="14" t="str">
        <f>IF(C97="","",SUMIFS(M.1[Số lượng],M.1[Tên sản phẩm],C97)+SUMIFS(M.1[SL được tặng/KM],M.1[Tên sản phẩm],C97))</f>
        <v/>
      </c>
      <c r="O97" s="14" t="str">
        <f>IF(C97="","",SUMIFS(#REF!,M.1[Tên sản phẩm],C97))</f>
        <v/>
      </c>
      <c r="P97" s="14" t="str">
        <f>IF(C97="","",SUMIFS(B.2[Số lượng],B.2[Tên sản phẩm],C97)+SUMIFS(B.2[SL xuất tặng/KM],B.2[Tên sản phẩm],C97))</f>
        <v/>
      </c>
      <c r="Q97" s="14" t="str">
        <f>IF(C97="","",SUMIFS(B.2[Thành tiền],B.2[Tên sản phẩm],C97))</f>
        <v/>
      </c>
      <c r="R97" s="14" t="str">
        <f t="shared" si="8"/>
        <v/>
      </c>
      <c r="S97" s="14" t="str">
        <f t="shared" si="9"/>
        <v/>
      </c>
      <c r="T97" s="14" t="str">
        <f t="shared" si="10"/>
        <v/>
      </c>
      <c r="U97" s="14" t="str">
        <f t="shared" si="11"/>
        <v/>
      </c>
      <c r="V97" s="26" t="str">
        <f>IF(C97="","",SUMIFS(B.2[Doanh thu],B.2[Tên sản phẩm],C97))</f>
        <v/>
      </c>
      <c r="W97" s="26" t="str">
        <f t="shared" si="12"/>
        <v/>
      </c>
    </row>
    <row r="98" spans="2:23" ht="27.75" customHeight="1">
      <c r="B98" s="4">
        <f t="shared" si="14"/>
        <v>96</v>
      </c>
      <c r="C98" s="2"/>
      <c r="D98" s="10"/>
      <c r="E98" s="10"/>
      <c r="F98" s="10"/>
      <c r="H98" s="7"/>
      <c r="I98" s="7"/>
      <c r="J98" s="14" t="str">
        <f t="shared" si="13"/>
        <v/>
      </c>
      <c r="L98" s="15" t="str">
        <f>IF(AND(C98&lt;&gt;"",COUNTIF([Tên sản phẩm],C98)&gt;1),"Sản phẩm này đã khai báo nhiều lần","")</f>
        <v/>
      </c>
      <c r="M98" s="4"/>
      <c r="N98" s="14" t="str">
        <f>IF(C98="","",SUMIFS(M.1[Số lượng],M.1[Tên sản phẩm],C98)+SUMIFS(M.1[SL được tặng/KM],M.1[Tên sản phẩm],C98))</f>
        <v/>
      </c>
      <c r="O98" s="14" t="str">
        <f>IF(C98="","",SUMIFS(#REF!,M.1[Tên sản phẩm],C98))</f>
        <v/>
      </c>
      <c r="P98" s="14" t="str">
        <f>IF(C98="","",SUMIFS(B.2[Số lượng],B.2[Tên sản phẩm],C98)+SUMIFS(B.2[SL xuất tặng/KM],B.2[Tên sản phẩm],C98))</f>
        <v/>
      </c>
      <c r="Q98" s="14" t="str">
        <f>IF(C98="","",SUMIFS(B.2[Thành tiền],B.2[Tên sản phẩm],C98))</f>
        <v/>
      </c>
      <c r="R98" s="14" t="str">
        <f t="shared" si="8"/>
        <v/>
      </c>
      <c r="S98" s="14" t="str">
        <f t="shared" si="9"/>
        <v/>
      </c>
      <c r="T98" s="14" t="str">
        <f t="shared" si="10"/>
        <v/>
      </c>
      <c r="U98" s="14" t="str">
        <f t="shared" si="11"/>
        <v/>
      </c>
      <c r="V98" s="26" t="str">
        <f>IF(C98="","",SUMIFS(B.2[Doanh thu],B.2[Tên sản phẩm],C98))</f>
        <v/>
      </c>
      <c r="W98" s="26" t="str">
        <f t="shared" si="12"/>
        <v/>
      </c>
    </row>
    <row r="99" spans="2:23" ht="27.75" customHeight="1">
      <c r="B99" s="4">
        <f t="shared" si="14"/>
        <v>97</v>
      </c>
      <c r="C99" s="2"/>
      <c r="D99" s="10"/>
      <c r="E99" s="10"/>
      <c r="F99" s="10"/>
      <c r="H99" s="7"/>
      <c r="I99" s="7"/>
      <c r="J99" s="14" t="str">
        <f t="shared" si="13"/>
        <v/>
      </c>
      <c r="L99" s="15" t="str">
        <f>IF(AND(C99&lt;&gt;"",COUNTIF([Tên sản phẩm],C99)&gt;1),"Sản phẩm này đã khai báo nhiều lần","")</f>
        <v/>
      </c>
      <c r="M99" s="4"/>
      <c r="N99" s="14" t="str">
        <f>IF(C99="","",SUMIFS(M.1[Số lượng],M.1[Tên sản phẩm],C99)+SUMIFS(M.1[SL được tặng/KM],M.1[Tên sản phẩm],C99))</f>
        <v/>
      </c>
      <c r="O99" s="14" t="str">
        <f>IF(C99="","",SUMIFS(#REF!,M.1[Tên sản phẩm],C99))</f>
        <v/>
      </c>
      <c r="P99" s="14" t="str">
        <f>IF(C99="","",SUMIFS(B.2[Số lượng],B.2[Tên sản phẩm],C99)+SUMIFS(B.2[SL xuất tặng/KM],B.2[Tên sản phẩm],C99))</f>
        <v/>
      </c>
      <c r="Q99" s="14" t="str">
        <f>IF(C99="","",SUMIFS(B.2[Thành tiền],B.2[Tên sản phẩm],C99))</f>
        <v/>
      </c>
      <c r="R99" s="14" t="str">
        <f t="shared" si="8"/>
        <v/>
      </c>
      <c r="S99" s="14" t="str">
        <f t="shared" si="9"/>
        <v/>
      </c>
      <c r="T99" s="14" t="str">
        <f t="shared" si="10"/>
        <v/>
      </c>
      <c r="U99" s="14" t="str">
        <f t="shared" si="11"/>
        <v/>
      </c>
      <c r="V99" s="26" t="str">
        <f>IF(C99="","",SUMIFS(B.2[Doanh thu],B.2[Tên sản phẩm],C99))</f>
        <v/>
      </c>
      <c r="W99" s="26" t="str">
        <f t="shared" si="12"/>
        <v/>
      </c>
    </row>
    <row r="100" spans="2:23" ht="27.75" customHeight="1">
      <c r="B100" s="4">
        <f t="shared" si="14"/>
        <v>98</v>
      </c>
      <c r="C100" s="2"/>
      <c r="D100" s="10"/>
      <c r="E100" s="10"/>
      <c r="F100" s="10"/>
      <c r="H100" s="7"/>
      <c r="I100" s="7"/>
      <c r="J100" s="14" t="str">
        <f t="shared" si="13"/>
        <v/>
      </c>
      <c r="L100" s="15" t="str">
        <f>IF(AND(C100&lt;&gt;"",COUNTIF([Tên sản phẩm],C100)&gt;1),"Sản phẩm này đã khai báo nhiều lần","")</f>
        <v/>
      </c>
      <c r="M100" s="4"/>
      <c r="N100" s="14" t="str">
        <f>IF(C100="","",SUMIFS(M.1[Số lượng],M.1[Tên sản phẩm],C100)+SUMIFS(M.1[SL được tặng/KM],M.1[Tên sản phẩm],C100))</f>
        <v/>
      </c>
      <c r="O100" s="14" t="str">
        <f>IF(C100="","",SUMIFS(#REF!,M.1[Tên sản phẩm],C100))</f>
        <v/>
      </c>
      <c r="P100" s="14" t="str">
        <f>IF(C100="","",SUMIFS(B.2[Số lượng],B.2[Tên sản phẩm],C100)+SUMIFS(B.2[SL xuất tặng/KM],B.2[Tên sản phẩm],C100))</f>
        <v/>
      </c>
      <c r="Q100" s="14" t="str">
        <f>IF(C100="","",SUMIFS(B.2[Thành tiền],B.2[Tên sản phẩm],C100))</f>
        <v/>
      </c>
      <c r="R100" s="14" t="str">
        <f t="shared" si="8"/>
        <v/>
      </c>
      <c r="S100" s="14" t="str">
        <f t="shared" si="9"/>
        <v/>
      </c>
      <c r="T100" s="14" t="str">
        <f t="shared" si="10"/>
        <v/>
      </c>
      <c r="U100" s="14" t="str">
        <f t="shared" si="11"/>
        <v/>
      </c>
      <c r="V100" s="26" t="str">
        <f>IF(C100="","",SUMIFS(B.2[Doanh thu],B.2[Tên sản phẩm],C100))</f>
        <v/>
      </c>
      <c r="W100" s="26" t="str">
        <f t="shared" si="12"/>
        <v/>
      </c>
    </row>
    <row r="101" spans="2:23" ht="27.75" customHeight="1">
      <c r="B101" s="4">
        <f t="shared" si="14"/>
        <v>99</v>
      </c>
      <c r="C101" s="2"/>
      <c r="D101" s="10"/>
      <c r="E101" s="10"/>
      <c r="F101" s="10"/>
      <c r="H101" s="7"/>
      <c r="I101" s="7"/>
      <c r="J101" s="14" t="str">
        <f t="shared" si="13"/>
        <v/>
      </c>
      <c r="L101" s="15" t="str">
        <f>IF(AND(C101&lt;&gt;"",COUNTIF([Tên sản phẩm],C101)&gt;1),"Sản phẩm này đã khai báo nhiều lần","")</f>
        <v/>
      </c>
      <c r="M101" s="4"/>
      <c r="N101" s="14" t="str">
        <f>IF(C101="","",SUMIFS(M.1[Số lượng],M.1[Tên sản phẩm],C101)+SUMIFS(M.1[SL được tặng/KM],M.1[Tên sản phẩm],C101))</f>
        <v/>
      </c>
      <c r="O101" s="14" t="str">
        <f>IF(C101="","",SUMIFS(#REF!,M.1[Tên sản phẩm],C101))</f>
        <v/>
      </c>
      <c r="P101" s="14" t="str">
        <f>IF(C101="","",SUMIFS(B.2[Số lượng],B.2[Tên sản phẩm],C101)+SUMIFS(B.2[SL xuất tặng/KM],B.2[Tên sản phẩm],C101))</f>
        <v/>
      </c>
      <c r="Q101" s="14" t="str">
        <f>IF(C101="","",SUMIFS(B.2[Thành tiền],B.2[Tên sản phẩm],C101))</f>
        <v/>
      </c>
      <c r="R101" s="14" t="str">
        <f t="shared" si="8"/>
        <v/>
      </c>
      <c r="S101" s="14" t="str">
        <f t="shared" si="9"/>
        <v/>
      </c>
      <c r="T101" s="14" t="str">
        <f t="shared" si="10"/>
        <v/>
      </c>
      <c r="U101" s="14" t="str">
        <f t="shared" si="11"/>
        <v/>
      </c>
      <c r="V101" s="26" t="str">
        <f>IF(C101="","",SUMIFS(B.2[Doanh thu],B.2[Tên sản phẩm],C101))</f>
        <v/>
      </c>
      <c r="W101" s="26" t="str">
        <f t="shared" si="12"/>
        <v/>
      </c>
    </row>
    <row r="102" spans="2:23" ht="27.75" customHeight="1">
      <c r="B102" s="4">
        <f t="shared" si="14"/>
        <v>100</v>
      </c>
      <c r="C102" s="2"/>
      <c r="D102" s="10"/>
      <c r="E102" s="10"/>
      <c r="F102" s="10"/>
      <c r="H102" s="7"/>
      <c r="I102" s="7"/>
      <c r="J102" s="14" t="str">
        <f t="shared" si="13"/>
        <v/>
      </c>
      <c r="L102" s="15" t="str">
        <f>IF(AND(C102&lt;&gt;"",COUNTIF([Tên sản phẩm],C102)&gt;1),"Sản phẩm này đã khai báo nhiều lần","")</f>
        <v/>
      </c>
      <c r="M102" s="4"/>
      <c r="N102" s="14" t="str">
        <f>IF(C102="","",SUMIFS(M.1[Số lượng],M.1[Tên sản phẩm],C102)+SUMIFS(M.1[SL được tặng/KM],M.1[Tên sản phẩm],C102))</f>
        <v/>
      </c>
      <c r="O102" s="14" t="str">
        <f>IF(C102="","",SUMIFS(#REF!,M.1[Tên sản phẩm],C102))</f>
        <v/>
      </c>
      <c r="P102" s="14" t="str">
        <f>IF(C102="","",SUMIFS(B.2[Số lượng],B.2[Tên sản phẩm],C102)+SUMIFS(B.2[SL xuất tặng/KM],B.2[Tên sản phẩm],C102))</f>
        <v/>
      </c>
      <c r="Q102" s="14" t="str">
        <f>IF(C102="","",SUMIFS(B.2[Thành tiền],B.2[Tên sản phẩm],C102))</f>
        <v/>
      </c>
      <c r="R102" s="14" t="str">
        <f t="shared" si="8"/>
        <v/>
      </c>
      <c r="S102" s="14" t="str">
        <f t="shared" si="9"/>
        <v/>
      </c>
      <c r="T102" s="14" t="str">
        <f t="shared" si="10"/>
        <v/>
      </c>
      <c r="U102" s="14" t="str">
        <f t="shared" si="11"/>
        <v/>
      </c>
      <c r="V102" s="26" t="str">
        <f>IF(C102="","",SUMIFS(B.2[Doanh thu],B.2[Tên sản phẩm],C102))</f>
        <v/>
      </c>
      <c r="W102" s="26" t="str">
        <f t="shared" si="12"/>
        <v/>
      </c>
    </row>
    <row r="103" spans="2:23" ht="27.75" customHeight="1">
      <c r="B103" s="4">
        <f t="shared" si="14"/>
        <v>101</v>
      </c>
      <c r="C103" s="2"/>
      <c r="D103" s="10"/>
      <c r="E103" s="10"/>
      <c r="F103" s="10"/>
      <c r="H103" s="7"/>
      <c r="I103" s="7"/>
      <c r="J103" s="14" t="str">
        <f t="shared" si="13"/>
        <v/>
      </c>
      <c r="L103" s="15" t="str">
        <f>IF(AND(C103&lt;&gt;"",COUNTIF([Tên sản phẩm],C103)&gt;1),"Sản phẩm này đã khai báo nhiều lần","")</f>
        <v/>
      </c>
      <c r="M103" s="4"/>
      <c r="N103" s="14" t="str">
        <f>IF(C103="","",SUMIFS(M.1[Số lượng],M.1[Tên sản phẩm],C103)+SUMIFS(M.1[SL được tặng/KM],M.1[Tên sản phẩm],C103))</f>
        <v/>
      </c>
      <c r="O103" s="14" t="str">
        <f>IF(C103="","",SUMIFS(#REF!,M.1[Tên sản phẩm],C103))</f>
        <v/>
      </c>
      <c r="P103" s="14" t="str">
        <f>IF(C103="","",SUMIFS(B.2[Số lượng],B.2[Tên sản phẩm],C103)+SUMIFS(B.2[SL xuất tặng/KM],B.2[Tên sản phẩm],C103))</f>
        <v/>
      </c>
      <c r="Q103" s="14" t="str">
        <f>IF(C103="","",SUMIFS(B.2[Thành tiền],B.2[Tên sản phẩm],C103))</f>
        <v/>
      </c>
      <c r="R103" s="14" t="str">
        <f t="shared" si="8"/>
        <v/>
      </c>
      <c r="S103" s="14" t="str">
        <f t="shared" si="9"/>
        <v/>
      </c>
      <c r="T103" s="14" t="str">
        <f t="shared" si="10"/>
        <v/>
      </c>
      <c r="U103" s="14" t="str">
        <f t="shared" si="11"/>
        <v/>
      </c>
      <c r="V103" s="26" t="str">
        <f>IF(C103="","",SUMIFS(B.2[Doanh thu],B.2[Tên sản phẩm],C103))</f>
        <v/>
      </c>
      <c r="W103" s="26" t="str">
        <f t="shared" si="12"/>
        <v/>
      </c>
    </row>
    <row r="104" spans="2:23" ht="27.75" customHeight="1">
      <c r="B104" s="4">
        <f t="shared" si="14"/>
        <v>102</v>
      </c>
      <c r="C104" s="2"/>
      <c r="D104" s="10"/>
      <c r="E104" s="10"/>
      <c r="F104" s="10"/>
      <c r="H104" s="7"/>
      <c r="I104" s="7"/>
      <c r="J104" s="14" t="str">
        <f t="shared" si="13"/>
        <v/>
      </c>
      <c r="L104" s="15" t="str">
        <f>IF(AND(C104&lt;&gt;"",COUNTIF([Tên sản phẩm],C104)&gt;1),"Sản phẩm này đã khai báo nhiều lần","")</f>
        <v/>
      </c>
      <c r="M104" s="4"/>
      <c r="N104" s="14" t="str">
        <f>IF(C104="","",SUMIFS(M.1[Số lượng],M.1[Tên sản phẩm],C104)+SUMIFS(M.1[SL được tặng/KM],M.1[Tên sản phẩm],C104))</f>
        <v/>
      </c>
      <c r="O104" s="14" t="str">
        <f>IF(C104="","",SUMIFS(#REF!,M.1[Tên sản phẩm],C104))</f>
        <v/>
      </c>
      <c r="P104" s="14" t="str">
        <f>IF(C104="","",SUMIFS(B.2[Số lượng],B.2[Tên sản phẩm],C104)+SUMIFS(B.2[SL xuất tặng/KM],B.2[Tên sản phẩm],C104))</f>
        <v/>
      </c>
      <c r="Q104" s="14" t="str">
        <f>IF(C104="","",SUMIFS(B.2[Thành tiền],B.2[Tên sản phẩm],C104))</f>
        <v/>
      </c>
      <c r="R104" s="14" t="str">
        <f t="shared" si="8"/>
        <v/>
      </c>
      <c r="S104" s="14" t="str">
        <f t="shared" si="9"/>
        <v/>
      </c>
      <c r="T104" s="14" t="str">
        <f t="shared" si="10"/>
        <v/>
      </c>
      <c r="U104" s="14" t="str">
        <f t="shared" si="11"/>
        <v/>
      </c>
      <c r="V104" s="26" t="str">
        <f>IF(C104="","",SUMIFS(B.2[Doanh thu],B.2[Tên sản phẩm],C104))</f>
        <v/>
      </c>
      <c r="W104" s="26" t="str">
        <f t="shared" si="12"/>
        <v/>
      </c>
    </row>
    <row r="105" spans="2:23" ht="27.75" customHeight="1">
      <c r="B105" s="4">
        <f t="shared" si="14"/>
        <v>103</v>
      </c>
      <c r="C105" s="2"/>
      <c r="D105" s="10"/>
      <c r="E105" s="10"/>
      <c r="F105" s="10"/>
      <c r="H105" s="7"/>
      <c r="I105" s="7"/>
      <c r="J105" s="14" t="str">
        <f t="shared" si="13"/>
        <v/>
      </c>
      <c r="L105" s="15" t="str">
        <f>IF(AND(C105&lt;&gt;"",COUNTIF([Tên sản phẩm],C105)&gt;1),"Sản phẩm này đã khai báo nhiều lần","")</f>
        <v/>
      </c>
      <c r="M105" s="4"/>
      <c r="N105" s="14" t="str">
        <f>IF(C105="","",SUMIFS(M.1[Số lượng],M.1[Tên sản phẩm],C105)+SUMIFS(M.1[SL được tặng/KM],M.1[Tên sản phẩm],C105))</f>
        <v/>
      </c>
      <c r="O105" s="14" t="str">
        <f>IF(C105="","",SUMIFS(#REF!,M.1[Tên sản phẩm],C105))</f>
        <v/>
      </c>
      <c r="P105" s="14" t="str">
        <f>IF(C105="","",SUMIFS(B.2[Số lượng],B.2[Tên sản phẩm],C105)+SUMIFS(B.2[SL xuất tặng/KM],B.2[Tên sản phẩm],C105))</f>
        <v/>
      </c>
      <c r="Q105" s="14" t="str">
        <f>IF(C105="","",SUMIFS(B.2[Thành tiền],B.2[Tên sản phẩm],C105))</f>
        <v/>
      </c>
      <c r="R105" s="14" t="str">
        <f t="shared" si="8"/>
        <v/>
      </c>
      <c r="S105" s="14" t="str">
        <f t="shared" si="9"/>
        <v/>
      </c>
      <c r="T105" s="14" t="str">
        <f t="shared" si="10"/>
        <v/>
      </c>
      <c r="U105" s="14" t="str">
        <f t="shared" si="11"/>
        <v/>
      </c>
      <c r="V105" s="26" t="str">
        <f>IF(C105="","",SUMIFS(B.2[Doanh thu],B.2[Tên sản phẩm],C105))</f>
        <v/>
      </c>
      <c r="W105" s="26" t="str">
        <f t="shared" si="12"/>
        <v/>
      </c>
    </row>
    <row r="106" spans="2:23" ht="27.75" customHeight="1">
      <c r="B106" s="4">
        <f t="shared" si="14"/>
        <v>104</v>
      </c>
      <c r="C106" s="2"/>
      <c r="D106" s="10"/>
      <c r="E106" s="10"/>
      <c r="F106" s="10"/>
      <c r="H106" s="7"/>
      <c r="I106" s="7"/>
      <c r="J106" s="14" t="str">
        <f t="shared" si="13"/>
        <v/>
      </c>
      <c r="L106" s="15" t="str">
        <f>IF(AND(C106&lt;&gt;"",COUNTIF([Tên sản phẩm],C106)&gt;1),"Sản phẩm này đã khai báo nhiều lần","")</f>
        <v/>
      </c>
      <c r="M106" s="4"/>
      <c r="N106" s="14" t="str">
        <f>IF(C106="","",SUMIFS(M.1[Số lượng],M.1[Tên sản phẩm],C106)+SUMIFS(M.1[SL được tặng/KM],M.1[Tên sản phẩm],C106))</f>
        <v/>
      </c>
      <c r="O106" s="14" t="str">
        <f>IF(C106="","",SUMIFS(#REF!,M.1[Tên sản phẩm],C106))</f>
        <v/>
      </c>
      <c r="P106" s="14" t="str">
        <f>IF(C106="","",SUMIFS(B.2[Số lượng],B.2[Tên sản phẩm],C106)+SUMIFS(B.2[SL xuất tặng/KM],B.2[Tên sản phẩm],C106))</f>
        <v/>
      </c>
      <c r="Q106" s="14" t="str">
        <f>IF(C106="","",SUMIFS(B.2[Thành tiền],B.2[Tên sản phẩm],C106))</f>
        <v/>
      </c>
      <c r="R106" s="14" t="str">
        <f t="shared" si="8"/>
        <v/>
      </c>
      <c r="S106" s="14" t="str">
        <f t="shared" si="9"/>
        <v/>
      </c>
      <c r="T106" s="14" t="str">
        <f t="shared" si="10"/>
        <v/>
      </c>
      <c r="U106" s="14" t="str">
        <f t="shared" si="11"/>
        <v/>
      </c>
      <c r="V106" s="26" t="str">
        <f>IF(C106="","",SUMIFS(B.2[Doanh thu],B.2[Tên sản phẩm],C106))</f>
        <v/>
      </c>
      <c r="W106" s="26" t="str">
        <f t="shared" si="12"/>
        <v/>
      </c>
    </row>
    <row r="107" spans="2:23" ht="27.75" customHeight="1">
      <c r="B107" s="4">
        <f t="shared" si="14"/>
        <v>105</v>
      </c>
      <c r="C107" s="2"/>
      <c r="D107" s="10"/>
      <c r="E107" s="10"/>
      <c r="F107" s="10"/>
      <c r="H107" s="7"/>
      <c r="I107" s="7"/>
      <c r="J107" s="14" t="str">
        <f t="shared" si="13"/>
        <v/>
      </c>
      <c r="L107" s="15" t="str">
        <f>IF(AND(C107&lt;&gt;"",COUNTIF([Tên sản phẩm],C107)&gt;1),"Sản phẩm này đã khai báo nhiều lần","")</f>
        <v/>
      </c>
      <c r="M107" s="4"/>
      <c r="N107" s="14" t="str">
        <f>IF(C107="","",SUMIFS(M.1[Số lượng],M.1[Tên sản phẩm],C107)+SUMIFS(M.1[SL được tặng/KM],M.1[Tên sản phẩm],C107))</f>
        <v/>
      </c>
      <c r="O107" s="14" t="str">
        <f>IF(C107="","",SUMIFS(#REF!,M.1[Tên sản phẩm],C107))</f>
        <v/>
      </c>
      <c r="P107" s="14" t="str">
        <f>IF(C107="","",SUMIFS(B.2[Số lượng],B.2[Tên sản phẩm],C107)+SUMIFS(B.2[SL xuất tặng/KM],B.2[Tên sản phẩm],C107))</f>
        <v/>
      </c>
      <c r="Q107" s="14" t="str">
        <f>IF(C107="","",SUMIFS(B.2[Thành tiền],B.2[Tên sản phẩm],C107))</f>
        <v/>
      </c>
      <c r="R107" s="14" t="str">
        <f t="shared" si="8"/>
        <v/>
      </c>
      <c r="S107" s="14" t="str">
        <f t="shared" si="9"/>
        <v/>
      </c>
      <c r="T107" s="14" t="str">
        <f t="shared" si="10"/>
        <v/>
      </c>
      <c r="U107" s="14" t="str">
        <f t="shared" si="11"/>
        <v/>
      </c>
      <c r="V107" s="26" t="str">
        <f>IF(C107="","",SUMIFS(B.2[Doanh thu],B.2[Tên sản phẩm],C107))</f>
        <v/>
      </c>
      <c r="W107" s="26" t="str">
        <f t="shared" si="12"/>
        <v/>
      </c>
    </row>
    <row r="108" spans="2:23" ht="27.75" customHeight="1">
      <c r="B108" s="4">
        <f t="shared" si="14"/>
        <v>106</v>
      </c>
      <c r="C108" s="2"/>
      <c r="D108" s="10"/>
      <c r="E108" s="10"/>
      <c r="F108" s="10"/>
      <c r="H108" s="7"/>
      <c r="I108" s="7"/>
      <c r="J108" s="14" t="str">
        <f t="shared" si="13"/>
        <v/>
      </c>
      <c r="L108" s="15" t="str">
        <f>IF(AND(C108&lt;&gt;"",COUNTIF([Tên sản phẩm],C108)&gt;1),"Sản phẩm này đã khai báo nhiều lần","")</f>
        <v/>
      </c>
      <c r="M108" s="4"/>
      <c r="N108" s="14" t="str">
        <f>IF(C108="","",SUMIFS(M.1[Số lượng],M.1[Tên sản phẩm],C108)+SUMIFS(M.1[SL được tặng/KM],M.1[Tên sản phẩm],C108))</f>
        <v/>
      </c>
      <c r="O108" s="14" t="str">
        <f>IF(C108="","",SUMIFS(#REF!,M.1[Tên sản phẩm],C108))</f>
        <v/>
      </c>
      <c r="P108" s="14" t="str">
        <f>IF(C108="","",SUMIFS(B.2[Số lượng],B.2[Tên sản phẩm],C108)+SUMIFS(B.2[SL xuất tặng/KM],B.2[Tên sản phẩm],C108))</f>
        <v/>
      </c>
      <c r="Q108" s="14" t="str">
        <f>IF(C108="","",SUMIFS(B.2[Thành tiền],B.2[Tên sản phẩm],C108))</f>
        <v/>
      </c>
      <c r="R108" s="14" t="str">
        <f t="shared" si="8"/>
        <v/>
      </c>
      <c r="S108" s="14" t="str">
        <f t="shared" si="9"/>
        <v/>
      </c>
      <c r="T108" s="14" t="str">
        <f t="shared" si="10"/>
        <v/>
      </c>
      <c r="U108" s="14" t="str">
        <f t="shared" si="11"/>
        <v/>
      </c>
      <c r="V108" s="26" t="str">
        <f>IF(C108="","",SUMIFS(B.2[Doanh thu],B.2[Tên sản phẩm],C108))</f>
        <v/>
      </c>
      <c r="W108" s="26" t="str">
        <f t="shared" si="12"/>
        <v/>
      </c>
    </row>
    <row r="109" spans="2:23" ht="27.75" customHeight="1">
      <c r="B109" s="4">
        <f t="shared" si="14"/>
        <v>107</v>
      </c>
      <c r="C109" s="2"/>
      <c r="D109" s="10"/>
      <c r="E109" s="10"/>
      <c r="F109" s="10"/>
      <c r="H109" s="7"/>
      <c r="I109" s="7"/>
      <c r="J109" s="14" t="str">
        <f t="shared" si="13"/>
        <v/>
      </c>
      <c r="L109" s="15" t="str">
        <f>IF(AND(C109&lt;&gt;"",COUNTIF([Tên sản phẩm],C109)&gt;1),"Sản phẩm này đã khai báo nhiều lần","")</f>
        <v/>
      </c>
      <c r="M109" s="4"/>
      <c r="N109" s="14" t="str">
        <f>IF(C109="","",SUMIFS(M.1[Số lượng],M.1[Tên sản phẩm],C109)+SUMIFS(M.1[SL được tặng/KM],M.1[Tên sản phẩm],C109))</f>
        <v/>
      </c>
      <c r="O109" s="14" t="str">
        <f>IF(C109="","",SUMIFS(#REF!,M.1[Tên sản phẩm],C109))</f>
        <v/>
      </c>
      <c r="P109" s="14" t="str">
        <f>IF(C109="","",SUMIFS(B.2[Số lượng],B.2[Tên sản phẩm],C109)+SUMIFS(B.2[SL xuất tặng/KM],B.2[Tên sản phẩm],C109))</f>
        <v/>
      </c>
      <c r="Q109" s="14" t="str">
        <f>IF(C109="","",SUMIFS(B.2[Thành tiền],B.2[Tên sản phẩm],C109))</f>
        <v/>
      </c>
      <c r="R109" s="14" t="str">
        <f t="shared" si="8"/>
        <v/>
      </c>
      <c r="S109" s="14" t="str">
        <f t="shared" si="9"/>
        <v/>
      </c>
      <c r="T109" s="14" t="str">
        <f t="shared" si="10"/>
        <v/>
      </c>
      <c r="U109" s="14" t="str">
        <f t="shared" si="11"/>
        <v/>
      </c>
      <c r="V109" s="26" t="str">
        <f>IF(C109="","",SUMIFS(B.2[Doanh thu],B.2[Tên sản phẩm],C109))</f>
        <v/>
      </c>
      <c r="W109" s="26" t="str">
        <f t="shared" si="12"/>
        <v/>
      </c>
    </row>
    <row r="110" spans="2:23" ht="27.75" customHeight="1">
      <c r="B110" s="4">
        <f t="shared" si="14"/>
        <v>108</v>
      </c>
      <c r="C110" s="2"/>
      <c r="D110" s="10"/>
      <c r="E110" s="10"/>
      <c r="F110" s="10"/>
      <c r="H110" s="7"/>
      <c r="I110" s="7"/>
      <c r="J110" s="14" t="str">
        <f t="shared" si="13"/>
        <v/>
      </c>
      <c r="L110" s="15" t="str">
        <f>IF(AND(C110&lt;&gt;"",COUNTIF([Tên sản phẩm],C110)&gt;1),"Sản phẩm này đã khai báo nhiều lần","")</f>
        <v/>
      </c>
      <c r="M110" s="4"/>
      <c r="N110" s="14" t="str">
        <f>IF(C110="","",SUMIFS(M.1[Số lượng],M.1[Tên sản phẩm],C110)+SUMIFS(M.1[SL được tặng/KM],M.1[Tên sản phẩm],C110))</f>
        <v/>
      </c>
      <c r="O110" s="14" t="str">
        <f>IF(C110="","",SUMIFS(#REF!,M.1[Tên sản phẩm],C110))</f>
        <v/>
      </c>
      <c r="P110" s="14" t="str">
        <f>IF(C110="","",SUMIFS(B.2[Số lượng],B.2[Tên sản phẩm],C110)+SUMIFS(B.2[SL xuất tặng/KM],B.2[Tên sản phẩm],C110))</f>
        <v/>
      </c>
      <c r="Q110" s="14" t="str">
        <f>IF(C110="","",SUMIFS(B.2[Thành tiền],B.2[Tên sản phẩm],C110))</f>
        <v/>
      </c>
      <c r="R110" s="14" t="str">
        <f t="shared" si="8"/>
        <v/>
      </c>
      <c r="S110" s="14" t="str">
        <f t="shared" si="9"/>
        <v/>
      </c>
      <c r="T110" s="14" t="str">
        <f t="shared" si="10"/>
        <v/>
      </c>
      <c r="U110" s="14" t="str">
        <f t="shared" si="11"/>
        <v/>
      </c>
      <c r="V110" s="26" t="str">
        <f>IF(C110="","",SUMIFS(B.2[Doanh thu],B.2[Tên sản phẩm],C110))</f>
        <v/>
      </c>
      <c r="W110" s="26" t="str">
        <f t="shared" si="12"/>
        <v/>
      </c>
    </row>
    <row r="111" spans="2:23" ht="27.75" customHeight="1">
      <c r="B111" s="4">
        <f t="shared" si="14"/>
        <v>109</v>
      </c>
      <c r="C111" s="2"/>
      <c r="D111" s="10"/>
      <c r="E111" s="10"/>
      <c r="F111" s="10"/>
      <c r="H111" s="7"/>
      <c r="I111" s="7"/>
      <c r="J111" s="14" t="str">
        <f t="shared" si="13"/>
        <v/>
      </c>
      <c r="L111" s="15" t="str">
        <f>IF(AND(C111&lt;&gt;"",COUNTIF([Tên sản phẩm],C111)&gt;1),"Sản phẩm này đã khai báo nhiều lần","")</f>
        <v/>
      </c>
      <c r="M111" s="4"/>
      <c r="N111" s="14" t="str">
        <f>IF(C111="","",SUMIFS(M.1[Số lượng],M.1[Tên sản phẩm],C111)+SUMIFS(M.1[SL được tặng/KM],M.1[Tên sản phẩm],C111))</f>
        <v/>
      </c>
      <c r="O111" s="14" t="str">
        <f>IF(C111="","",SUMIFS(#REF!,M.1[Tên sản phẩm],C111))</f>
        <v/>
      </c>
      <c r="P111" s="14" t="str">
        <f>IF(C111="","",SUMIFS(B.2[Số lượng],B.2[Tên sản phẩm],C111)+SUMIFS(B.2[SL xuất tặng/KM],B.2[Tên sản phẩm],C111))</f>
        <v/>
      </c>
      <c r="Q111" s="14" t="str">
        <f>IF(C111="","",SUMIFS(B.2[Thành tiền],B.2[Tên sản phẩm],C111))</f>
        <v/>
      </c>
      <c r="R111" s="14" t="str">
        <f t="shared" si="8"/>
        <v/>
      </c>
      <c r="S111" s="14" t="str">
        <f t="shared" si="9"/>
        <v/>
      </c>
      <c r="T111" s="14" t="str">
        <f t="shared" si="10"/>
        <v/>
      </c>
      <c r="U111" s="14" t="str">
        <f t="shared" si="11"/>
        <v/>
      </c>
      <c r="V111" s="26" t="str">
        <f>IF(C111="","",SUMIFS(B.2[Doanh thu],B.2[Tên sản phẩm],C111))</f>
        <v/>
      </c>
      <c r="W111" s="26" t="str">
        <f t="shared" si="12"/>
        <v/>
      </c>
    </row>
    <row r="112" spans="2:23" ht="27.75" customHeight="1">
      <c r="B112" s="4">
        <f t="shared" si="14"/>
        <v>110</v>
      </c>
      <c r="C112" s="2"/>
      <c r="D112" s="10"/>
      <c r="E112" s="10"/>
      <c r="F112" s="10"/>
      <c r="H112" s="7"/>
      <c r="I112" s="7"/>
      <c r="J112" s="14" t="str">
        <f t="shared" si="13"/>
        <v/>
      </c>
      <c r="L112" s="15" t="str">
        <f>IF(AND(C112&lt;&gt;"",COUNTIF([Tên sản phẩm],C112)&gt;1),"Sản phẩm này đã khai báo nhiều lần","")</f>
        <v/>
      </c>
      <c r="M112" s="4"/>
      <c r="N112" s="14" t="str">
        <f>IF(C112="","",SUMIFS(M.1[Số lượng],M.1[Tên sản phẩm],C112)+SUMIFS(M.1[SL được tặng/KM],M.1[Tên sản phẩm],C112))</f>
        <v/>
      </c>
      <c r="O112" s="14" t="str">
        <f>IF(C112="","",SUMIFS(#REF!,M.1[Tên sản phẩm],C112))</f>
        <v/>
      </c>
      <c r="P112" s="14" t="str">
        <f>IF(C112="","",SUMIFS(B.2[Số lượng],B.2[Tên sản phẩm],C112)+SUMIFS(B.2[SL xuất tặng/KM],B.2[Tên sản phẩm],C112))</f>
        <v/>
      </c>
      <c r="Q112" s="14" t="str">
        <f>IF(C112="","",SUMIFS(B.2[Thành tiền],B.2[Tên sản phẩm],C112))</f>
        <v/>
      </c>
      <c r="R112" s="14" t="str">
        <f t="shared" si="8"/>
        <v/>
      </c>
      <c r="S112" s="14" t="str">
        <f t="shared" si="9"/>
        <v/>
      </c>
      <c r="T112" s="14" t="str">
        <f t="shared" si="10"/>
        <v/>
      </c>
      <c r="U112" s="14" t="str">
        <f t="shared" si="11"/>
        <v/>
      </c>
      <c r="V112" s="26" t="str">
        <f>IF(C112="","",SUMIFS(B.2[Doanh thu],B.2[Tên sản phẩm],C112))</f>
        <v/>
      </c>
      <c r="W112" s="26" t="str">
        <f t="shared" si="12"/>
        <v/>
      </c>
    </row>
    <row r="113" spans="2:23" ht="27.75" customHeight="1">
      <c r="B113" s="4">
        <f t="shared" si="14"/>
        <v>111</v>
      </c>
      <c r="C113" s="2"/>
      <c r="D113" s="10"/>
      <c r="E113" s="10"/>
      <c r="F113" s="10"/>
      <c r="H113" s="7"/>
      <c r="I113" s="7"/>
      <c r="J113" s="14" t="str">
        <f t="shared" si="13"/>
        <v/>
      </c>
      <c r="L113" s="15" t="str">
        <f>IF(AND(C113&lt;&gt;"",COUNTIF([Tên sản phẩm],C113)&gt;1),"Sản phẩm này đã khai báo nhiều lần","")</f>
        <v/>
      </c>
      <c r="M113" s="4"/>
      <c r="N113" s="14" t="str">
        <f>IF(C113="","",SUMIFS(M.1[Số lượng],M.1[Tên sản phẩm],C113)+SUMIFS(M.1[SL được tặng/KM],M.1[Tên sản phẩm],C113))</f>
        <v/>
      </c>
      <c r="O113" s="14" t="str">
        <f>IF(C113="","",SUMIFS(#REF!,M.1[Tên sản phẩm],C113))</f>
        <v/>
      </c>
      <c r="P113" s="14" t="str">
        <f>IF(C113="","",SUMIFS(B.2[Số lượng],B.2[Tên sản phẩm],C113)+SUMIFS(B.2[SL xuất tặng/KM],B.2[Tên sản phẩm],C113))</f>
        <v/>
      </c>
      <c r="Q113" s="14" t="str">
        <f>IF(C113="","",SUMIFS(B.2[Thành tiền],B.2[Tên sản phẩm],C113))</f>
        <v/>
      </c>
      <c r="R113" s="14" t="str">
        <f t="shared" si="8"/>
        <v/>
      </c>
      <c r="S113" s="14" t="str">
        <f t="shared" si="9"/>
        <v/>
      </c>
      <c r="T113" s="14" t="str">
        <f t="shared" si="10"/>
        <v/>
      </c>
      <c r="U113" s="14" t="str">
        <f t="shared" si="11"/>
        <v/>
      </c>
      <c r="V113" s="26" t="str">
        <f>IF(C113="","",SUMIFS(B.2[Doanh thu],B.2[Tên sản phẩm],C113))</f>
        <v/>
      </c>
      <c r="W113" s="26" t="str">
        <f t="shared" si="12"/>
        <v/>
      </c>
    </row>
    <row r="114" spans="2:23" ht="27.75" customHeight="1">
      <c r="B114" s="4">
        <f t="shared" si="14"/>
        <v>112</v>
      </c>
      <c r="C114" s="2"/>
      <c r="D114" s="10"/>
      <c r="E114" s="10"/>
      <c r="F114" s="10"/>
      <c r="H114" s="7"/>
      <c r="I114" s="7"/>
      <c r="J114" s="14" t="str">
        <f t="shared" si="13"/>
        <v/>
      </c>
      <c r="L114" s="15" t="str">
        <f>IF(AND(C114&lt;&gt;"",COUNTIF([Tên sản phẩm],C114)&gt;1),"Sản phẩm này đã khai báo nhiều lần","")</f>
        <v/>
      </c>
      <c r="M114" s="4"/>
      <c r="N114" s="14" t="str">
        <f>IF(C114="","",SUMIFS(M.1[Số lượng],M.1[Tên sản phẩm],C114)+SUMIFS(M.1[SL được tặng/KM],M.1[Tên sản phẩm],C114))</f>
        <v/>
      </c>
      <c r="O114" s="14" t="str">
        <f>IF(C114="","",SUMIFS(#REF!,M.1[Tên sản phẩm],C114))</f>
        <v/>
      </c>
      <c r="P114" s="14" t="str">
        <f>IF(C114="","",SUMIFS(B.2[Số lượng],B.2[Tên sản phẩm],C114)+SUMIFS(B.2[SL xuất tặng/KM],B.2[Tên sản phẩm],C114))</f>
        <v/>
      </c>
      <c r="Q114" s="14" t="str">
        <f>IF(C114="","",SUMIFS(B.2[Thành tiền],B.2[Tên sản phẩm],C114))</f>
        <v/>
      </c>
      <c r="R114" s="14" t="str">
        <f t="shared" si="8"/>
        <v/>
      </c>
      <c r="S114" s="14" t="str">
        <f t="shared" si="9"/>
        <v/>
      </c>
      <c r="T114" s="14" t="str">
        <f t="shared" si="10"/>
        <v/>
      </c>
      <c r="U114" s="14" t="str">
        <f t="shared" si="11"/>
        <v/>
      </c>
      <c r="V114" s="26" t="str">
        <f>IF(C114="","",SUMIFS(B.2[Doanh thu],B.2[Tên sản phẩm],C114))</f>
        <v/>
      </c>
      <c r="W114" s="26" t="str">
        <f t="shared" si="12"/>
        <v/>
      </c>
    </row>
    <row r="115" spans="2:23" ht="27.75" customHeight="1">
      <c r="B115" s="4">
        <f t="shared" si="14"/>
        <v>113</v>
      </c>
      <c r="C115" s="2"/>
      <c r="D115" s="10"/>
      <c r="E115" s="10"/>
      <c r="F115" s="10"/>
      <c r="H115" s="7"/>
      <c r="I115" s="7"/>
      <c r="J115" s="14" t="str">
        <f t="shared" si="13"/>
        <v/>
      </c>
      <c r="L115" s="15" t="str">
        <f>IF(AND(C115&lt;&gt;"",COUNTIF([Tên sản phẩm],C115)&gt;1),"Sản phẩm này đã khai báo nhiều lần","")</f>
        <v/>
      </c>
      <c r="M115" s="4"/>
      <c r="N115" s="14" t="str">
        <f>IF(C115="","",SUMIFS(M.1[Số lượng],M.1[Tên sản phẩm],C115)+SUMIFS(M.1[SL được tặng/KM],M.1[Tên sản phẩm],C115))</f>
        <v/>
      </c>
      <c r="O115" s="14" t="str">
        <f>IF(C115="","",SUMIFS(#REF!,M.1[Tên sản phẩm],C115))</f>
        <v/>
      </c>
      <c r="P115" s="14" t="str">
        <f>IF(C115="","",SUMIFS(B.2[Số lượng],B.2[Tên sản phẩm],C115)+SUMIFS(B.2[SL xuất tặng/KM],B.2[Tên sản phẩm],C115))</f>
        <v/>
      </c>
      <c r="Q115" s="14" t="str">
        <f>IF(C115="","",SUMIFS(B.2[Thành tiền],B.2[Tên sản phẩm],C115))</f>
        <v/>
      </c>
      <c r="R115" s="14" t="str">
        <f t="shared" si="8"/>
        <v/>
      </c>
      <c r="S115" s="14" t="str">
        <f t="shared" si="9"/>
        <v/>
      </c>
      <c r="T115" s="14" t="str">
        <f t="shared" si="10"/>
        <v/>
      </c>
      <c r="U115" s="14" t="str">
        <f t="shared" si="11"/>
        <v/>
      </c>
      <c r="V115" s="26" t="str">
        <f>IF(C115="","",SUMIFS(B.2[Doanh thu],B.2[Tên sản phẩm],C115))</f>
        <v/>
      </c>
      <c r="W115" s="26" t="str">
        <f t="shared" si="12"/>
        <v/>
      </c>
    </row>
    <row r="116" spans="2:23" ht="27.75" customHeight="1">
      <c r="B116" s="4">
        <f t="shared" si="14"/>
        <v>114</v>
      </c>
      <c r="C116" s="2"/>
      <c r="D116" s="10"/>
      <c r="E116" s="10"/>
      <c r="F116" s="10"/>
      <c r="H116" s="7"/>
      <c r="I116" s="7"/>
      <c r="J116" s="14" t="str">
        <f t="shared" si="13"/>
        <v/>
      </c>
      <c r="L116" s="15" t="str">
        <f>IF(AND(C116&lt;&gt;"",COUNTIF([Tên sản phẩm],C116)&gt;1),"Sản phẩm này đã khai báo nhiều lần","")</f>
        <v/>
      </c>
      <c r="M116" s="4"/>
      <c r="N116" s="14" t="str">
        <f>IF(C116="","",SUMIFS(M.1[Số lượng],M.1[Tên sản phẩm],C116)+SUMIFS(M.1[SL được tặng/KM],M.1[Tên sản phẩm],C116))</f>
        <v/>
      </c>
      <c r="O116" s="14" t="str">
        <f>IF(C116="","",SUMIFS(#REF!,M.1[Tên sản phẩm],C116))</f>
        <v/>
      </c>
      <c r="P116" s="14" t="str">
        <f>IF(C116="","",SUMIFS(B.2[Số lượng],B.2[Tên sản phẩm],C116)+SUMIFS(B.2[SL xuất tặng/KM],B.2[Tên sản phẩm],C116))</f>
        <v/>
      </c>
      <c r="Q116" s="14" t="str">
        <f>IF(C116="","",SUMIFS(B.2[Thành tiền],B.2[Tên sản phẩm],C116))</f>
        <v/>
      </c>
      <c r="R116" s="14" t="str">
        <f t="shared" si="8"/>
        <v/>
      </c>
      <c r="S116" s="14" t="str">
        <f t="shared" si="9"/>
        <v/>
      </c>
      <c r="T116" s="14" t="str">
        <f t="shared" si="10"/>
        <v/>
      </c>
      <c r="U116" s="14" t="str">
        <f t="shared" si="11"/>
        <v/>
      </c>
      <c r="V116" s="26" t="str">
        <f>IF(C116="","",SUMIFS(B.2[Doanh thu],B.2[Tên sản phẩm],C116))</f>
        <v/>
      </c>
      <c r="W116" s="26" t="str">
        <f t="shared" si="12"/>
        <v/>
      </c>
    </row>
    <row r="117" spans="2:23" ht="27.75" customHeight="1">
      <c r="B117" s="4">
        <f t="shared" si="14"/>
        <v>115</v>
      </c>
      <c r="C117" s="2"/>
      <c r="D117" s="10"/>
      <c r="E117" s="10"/>
      <c r="F117" s="10"/>
      <c r="H117" s="7"/>
      <c r="I117" s="7"/>
      <c r="J117" s="14" t="str">
        <f t="shared" si="13"/>
        <v/>
      </c>
      <c r="L117" s="15" t="str">
        <f>IF(AND(C117&lt;&gt;"",COUNTIF([Tên sản phẩm],C117)&gt;1),"Sản phẩm này đã khai báo nhiều lần","")</f>
        <v/>
      </c>
      <c r="M117" s="4"/>
      <c r="N117" s="14" t="str">
        <f>IF(C117="","",SUMIFS(M.1[Số lượng],M.1[Tên sản phẩm],C117)+SUMIFS(M.1[SL được tặng/KM],M.1[Tên sản phẩm],C117))</f>
        <v/>
      </c>
      <c r="O117" s="14" t="str">
        <f>IF(C117="","",SUMIFS(#REF!,M.1[Tên sản phẩm],C117))</f>
        <v/>
      </c>
      <c r="P117" s="14" t="str">
        <f>IF(C117="","",SUMIFS(B.2[Số lượng],B.2[Tên sản phẩm],C117)+SUMIFS(B.2[SL xuất tặng/KM],B.2[Tên sản phẩm],C117))</f>
        <v/>
      </c>
      <c r="Q117" s="14" t="str">
        <f>IF(C117="","",SUMIFS(B.2[Thành tiền],B.2[Tên sản phẩm],C117))</f>
        <v/>
      </c>
      <c r="R117" s="14" t="str">
        <f t="shared" si="8"/>
        <v/>
      </c>
      <c r="S117" s="14" t="str">
        <f t="shared" si="9"/>
        <v/>
      </c>
      <c r="T117" s="14" t="str">
        <f t="shared" si="10"/>
        <v/>
      </c>
      <c r="U117" s="14" t="str">
        <f t="shared" si="11"/>
        <v/>
      </c>
      <c r="V117" s="26" t="str">
        <f>IF(C117="","",SUMIFS(B.2[Doanh thu],B.2[Tên sản phẩm],C117))</f>
        <v/>
      </c>
      <c r="W117" s="26" t="str">
        <f t="shared" si="12"/>
        <v/>
      </c>
    </row>
    <row r="118" spans="2:23" ht="27.75" customHeight="1">
      <c r="B118" s="4">
        <f t="shared" si="14"/>
        <v>116</v>
      </c>
      <c r="C118" s="2"/>
      <c r="D118" s="10"/>
      <c r="E118" s="10"/>
      <c r="F118" s="10"/>
      <c r="H118" s="7"/>
      <c r="I118" s="7"/>
      <c r="J118" s="14" t="str">
        <f t="shared" si="13"/>
        <v/>
      </c>
      <c r="L118" s="15" t="str">
        <f>IF(AND(C118&lt;&gt;"",COUNTIF([Tên sản phẩm],C118)&gt;1),"Sản phẩm này đã khai báo nhiều lần","")</f>
        <v/>
      </c>
      <c r="M118" s="4"/>
      <c r="N118" s="14" t="str">
        <f>IF(C118="","",SUMIFS(M.1[Số lượng],M.1[Tên sản phẩm],C118)+SUMIFS(M.1[SL được tặng/KM],M.1[Tên sản phẩm],C118))</f>
        <v/>
      </c>
      <c r="O118" s="14" t="str">
        <f>IF(C118="","",SUMIFS(#REF!,M.1[Tên sản phẩm],C118))</f>
        <v/>
      </c>
      <c r="P118" s="14" t="str">
        <f>IF(C118="","",SUMIFS(B.2[Số lượng],B.2[Tên sản phẩm],C118)+SUMIFS(B.2[SL xuất tặng/KM],B.2[Tên sản phẩm],C118))</f>
        <v/>
      </c>
      <c r="Q118" s="14" t="str">
        <f>IF(C118="","",SUMIFS(B.2[Thành tiền],B.2[Tên sản phẩm],C118))</f>
        <v/>
      </c>
      <c r="R118" s="14" t="str">
        <f t="shared" si="8"/>
        <v/>
      </c>
      <c r="S118" s="14" t="str">
        <f t="shared" si="9"/>
        <v/>
      </c>
      <c r="T118" s="14" t="str">
        <f t="shared" si="10"/>
        <v/>
      </c>
      <c r="U118" s="14" t="str">
        <f t="shared" si="11"/>
        <v/>
      </c>
      <c r="V118" s="26" t="str">
        <f>IF(C118="","",SUMIFS(B.2[Doanh thu],B.2[Tên sản phẩm],C118))</f>
        <v/>
      </c>
      <c r="W118" s="26" t="str">
        <f t="shared" si="12"/>
        <v/>
      </c>
    </row>
    <row r="119" spans="2:23" ht="27.75" customHeight="1">
      <c r="B119" s="4">
        <f t="shared" si="14"/>
        <v>117</v>
      </c>
      <c r="C119" s="2"/>
      <c r="D119" s="10"/>
      <c r="E119" s="10"/>
      <c r="F119" s="10"/>
      <c r="H119" s="7"/>
      <c r="I119" s="7"/>
      <c r="J119" s="14" t="str">
        <f t="shared" si="13"/>
        <v/>
      </c>
      <c r="L119" s="15" t="str">
        <f>IF(AND(C119&lt;&gt;"",COUNTIF([Tên sản phẩm],C119)&gt;1),"Sản phẩm này đã khai báo nhiều lần","")</f>
        <v/>
      </c>
      <c r="M119" s="4"/>
      <c r="N119" s="14" t="str">
        <f>IF(C119="","",SUMIFS(M.1[Số lượng],M.1[Tên sản phẩm],C119)+SUMIFS(M.1[SL được tặng/KM],M.1[Tên sản phẩm],C119))</f>
        <v/>
      </c>
      <c r="O119" s="14" t="str">
        <f>IF(C119="","",SUMIFS(#REF!,M.1[Tên sản phẩm],C119))</f>
        <v/>
      </c>
      <c r="P119" s="14" t="str">
        <f>IF(C119="","",SUMIFS(B.2[Số lượng],B.2[Tên sản phẩm],C119)+SUMIFS(B.2[SL xuất tặng/KM],B.2[Tên sản phẩm],C119))</f>
        <v/>
      </c>
      <c r="Q119" s="14" t="str">
        <f>IF(C119="","",SUMIFS(B.2[Thành tiền],B.2[Tên sản phẩm],C119))</f>
        <v/>
      </c>
      <c r="R119" s="14" t="str">
        <f t="shared" si="8"/>
        <v/>
      </c>
      <c r="S119" s="14" t="str">
        <f t="shared" si="9"/>
        <v/>
      </c>
      <c r="T119" s="14" t="str">
        <f t="shared" si="10"/>
        <v/>
      </c>
      <c r="U119" s="14" t="str">
        <f t="shared" si="11"/>
        <v/>
      </c>
      <c r="V119" s="26" t="str">
        <f>IF(C119="","",SUMIFS(B.2[Doanh thu],B.2[Tên sản phẩm],C119))</f>
        <v/>
      </c>
      <c r="W119" s="26" t="str">
        <f t="shared" si="12"/>
        <v/>
      </c>
    </row>
    <row r="120" spans="2:23" ht="27.75" customHeight="1">
      <c r="B120" s="4">
        <f t="shared" si="14"/>
        <v>118</v>
      </c>
      <c r="C120" s="2"/>
      <c r="D120" s="10"/>
      <c r="E120" s="10"/>
      <c r="F120" s="10"/>
      <c r="H120" s="7"/>
      <c r="I120" s="7"/>
      <c r="J120" s="14" t="str">
        <f t="shared" si="13"/>
        <v/>
      </c>
      <c r="L120" s="15" t="str">
        <f>IF(AND(C120&lt;&gt;"",COUNTIF([Tên sản phẩm],C120)&gt;1),"Sản phẩm này đã khai báo nhiều lần","")</f>
        <v/>
      </c>
      <c r="M120" s="4"/>
      <c r="N120" s="14" t="str">
        <f>IF(C120="","",SUMIFS(M.1[Số lượng],M.1[Tên sản phẩm],C120)+SUMIFS(M.1[SL được tặng/KM],M.1[Tên sản phẩm],C120))</f>
        <v/>
      </c>
      <c r="O120" s="14" t="str">
        <f>IF(C120="","",SUMIFS(#REF!,M.1[Tên sản phẩm],C120))</f>
        <v/>
      </c>
      <c r="P120" s="14" t="str">
        <f>IF(C120="","",SUMIFS(B.2[Số lượng],B.2[Tên sản phẩm],C120)+SUMIFS(B.2[SL xuất tặng/KM],B.2[Tên sản phẩm],C120))</f>
        <v/>
      </c>
      <c r="Q120" s="14" t="str">
        <f>IF(C120="","",SUMIFS(B.2[Thành tiền],B.2[Tên sản phẩm],C120))</f>
        <v/>
      </c>
      <c r="R120" s="14" t="str">
        <f t="shared" si="8"/>
        <v/>
      </c>
      <c r="S120" s="14" t="str">
        <f t="shared" si="9"/>
        <v/>
      </c>
      <c r="T120" s="14" t="str">
        <f t="shared" si="10"/>
        <v/>
      </c>
      <c r="U120" s="14" t="str">
        <f t="shared" si="11"/>
        <v/>
      </c>
      <c r="V120" s="26" t="str">
        <f>IF(C120="","",SUMIFS(B.2[Doanh thu],B.2[Tên sản phẩm],C120))</f>
        <v/>
      </c>
      <c r="W120" s="26" t="str">
        <f t="shared" si="12"/>
        <v/>
      </c>
    </row>
    <row r="121" spans="2:23" ht="27.75" customHeight="1">
      <c r="B121" s="4">
        <f t="shared" si="14"/>
        <v>119</v>
      </c>
      <c r="C121" s="2"/>
      <c r="D121" s="10"/>
      <c r="E121" s="10"/>
      <c r="F121" s="10"/>
      <c r="H121" s="7"/>
      <c r="I121" s="7"/>
      <c r="J121" s="14" t="str">
        <f t="shared" si="13"/>
        <v/>
      </c>
      <c r="L121" s="15" t="str">
        <f>IF(AND(C121&lt;&gt;"",COUNTIF([Tên sản phẩm],C121)&gt;1),"Sản phẩm này đã khai báo nhiều lần","")</f>
        <v/>
      </c>
      <c r="M121" s="4"/>
      <c r="N121" s="14" t="str">
        <f>IF(C121="","",SUMIFS(M.1[Số lượng],M.1[Tên sản phẩm],C121)+SUMIFS(M.1[SL được tặng/KM],M.1[Tên sản phẩm],C121))</f>
        <v/>
      </c>
      <c r="O121" s="14" t="str">
        <f>IF(C121="","",SUMIFS(#REF!,M.1[Tên sản phẩm],C121))</f>
        <v/>
      </c>
      <c r="P121" s="14" t="str">
        <f>IF(C121="","",SUMIFS(B.2[Số lượng],B.2[Tên sản phẩm],C121)+SUMIFS(B.2[SL xuất tặng/KM],B.2[Tên sản phẩm],C121))</f>
        <v/>
      </c>
      <c r="Q121" s="14" t="str">
        <f>IF(C121="","",SUMIFS(B.2[Thành tiền],B.2[Tên sản phẩm],C121))</f>
        <v/>
      </c>
      <c r="R121" s="14" t="str">
        <f t="shared" si="8"/>
        <v/>
      </c>
      <c r="S121" s="14" t="str">
        <f t="shared" si="9"/>
        <v/>
      </c>
      <c r="T121" s="14" t="str">
        <f t="shared" si="10"/>
        <v/>
      </c>
      <c r="U121" s="14" t="str">
        <f t="shared" si="11"/>
        <v/>
      </c>
      <c r="V121" s="26" t="str">
        <f>IF(C121="","",SUMIFS(B.2[Doanh thu],B.2[Tên sản phẩm],C121))</f>
        <v/>
      </c>
      <c r="W121" s="26" t="str">
        <f t="shared" si="12"/>
        <v/>
      </c>
    </row>
    <row r="122" spans="2:23" ht="27.75" customHeight="1">
      <c r="B122" s="4">
        <f t="shared" si="14"/>
        <v>120</v>
      </c>
      <c r="C122" s="2"/>
      <c r="D122" s="10"/>
      <c r="E122" s="10"/>
      <c r="F122" s="10"/>
      <c r="H122" s="7"/>
      <c r="I122" s="7"/>
      <c r="J122" s="14" t="str">
        <f t="shared" si="13"/>
        <v/>
      </c>
      <c r="L122" s="15" t="str">
        <f>IF(AND(C122&lt;&gt;"",COUNTIF([Tên sản phẩm],C122)&gt;1),"Sản phẩm này đã khai báo nhiều lần","")</f>
        <v/>
      </c>
      <c r="M122" s="4"/>
      <c r="N122" s="14" t="str">
        <f>IF(C122="","",SUMIFS(M.1[Số lượng],M.1[Tên sản phẩm],C122)+SUMIFS(M.1[SL được tặng/KM],M.1[Tên sản phẩm],C122))</f>
        <v/>
      </c>
      <c r="O122" s="14" t="str">
        <f>IF(C122="","",SUMIFS(#REF!,M.1[Tên sản phẩm],C122))</f>
        <v/>
      </c>
      <c r="P122" s="14" t="str">
        <f>IF(C122="","",SUMIFS(B.2[Số lượng],B.2[Tên sản phẩm],C122)+SUMIFS(B.2[SL xuất tặng/KM],B.2[Tên sản phẩm],C122))</f>
        <v/>
      </c>
      <c r="Q122" s="14" t="str">
        <f>IF(C122="","",SUMIFS(B.2[Thành tiền],B.2[Tên sản phẩm],C122))</f>
        <v/>
      </c>
      <c r="R122" s="14" t="str">
        <f t="shared" si="8"/>
        <v/>
      </c>
      <c r="S122" s="14" t="str">
        <f t="shared" si="9"/>
        <v/>
      </c>
      <c r="T122" s="14" t="str">
        <f t="shared" si="10"/>
        <v/>
      </c>
      <c r="U122" s="14" t="str">
        <f t="shared" si="11"/>
        <v/>
      </c>
      <c r="V122" s="26" t="str">
        <f>IF(C122="","",SUMIFS(B.2[Doanh thu],B.2[Tên sản phẩm],C122))</f>
        <v/>
      </c>
      <c r="W122" s="26" t="str">
        <f t="shared" si="12"/>
        <v/>
      </c>
    </row>
    <row r="123" spans="2:23" ht="27.75" customHeight="1">
      <c r="B123" s="4">
        <f t="shared" si="14"/>
        <v>121</v>
      </c>
      <c r="C123" s="2"/>
      <c r="D123" s="10"/>
      <c r="E123" s="10"/>
      <c r="F123" s="10"/>
      <c r="H123" s="7"/>
      <c r="I123" s="7"/>
      <c r="J123" s="14" t="str">
        <f t="shared" si="13"/>
        <v/>
      </c>
      <c r="L123" s="15" t="str">
        <f>IF(AND(C123&lt;&gt;"",COUNTIF([Tên sản phẩm],C123)&gt;1),"Sản phẩm này đã khai báo nhiều lần","")</f>
        <v/>
      </c>
      <c r="M123" s="4"/>
      <c r="N123" s="14" t="str">
        <f>IF(C123="","",SUMIFS(M.1[Số lượng],M.1[Tên sản phẩm],C123)+SUMIFS(M.1[SL được tặng/KM],M.1[Tên sản phẩm],C123))</f>
        <v/>
      </c>
      <c r="O123" s="14" t="str">
        <f>IF(C123="","",SUMIFS(#REF!,M.1[Tên sản phẩm],C123))</f>
        <v/>
      </c>
      <c r="P123" s="14" t="str">
        <f>IF(C123="","",SUMIFS(B.2[Số lượng],B.2[Tên sản phẩm],C123)+SUMIFS(B.2[SL xuất tặng/KM],B.2[Tên sản phẩm],C123))</f>
        <v/>
      </c>
      <c r="Q123" s="14" t="str">
        <f>IF(C123="","",SUMIFS(B.2[Thành tiền],B.2[Tên sản phẩm],C123))</f>
        <v/>
      </c>
      <c r="R123" s="14" t="str">
        <f t="shared" si="8"/>
        <v/>
      </c>
      <c r="S123" s="14" t="str">
        <f t="shared" si="9"/>
        <v/>
      </c>
      <c r="T123" s="14" t="str">
        <f t="shared" si="10"/>
        <v/>
      </c>
      <c r="U123" s="14" t="str">
        <f t="shared" si="11"/>
        <v/>
      </c>
      <c r="V123" s="26" t="str">
        <f>IF(C123="","",SUMIFS(B.2[Doanh thu],B.2[Tên sản phẩm],C123))</f>
        <v/>
      </c>
      <c r="W123" s="26" t="str">
        <f t="shared" si="12"/>
        <v/>
      </c>
    </row>
    <row r="124" spans="2:23" ht="27.75" customHeight="1">
      <c r="B124" s="4">
        <f t="shared" si="14"/>
        <v>122</v>
      </c>
      <c r="C124" s="2"/>
      <c r="D124" s="10"/>
      <c r="E124" s="10"/>
      <c r="F124" s="10"/>
      <c r="H124" s="7"/>
      <c r="I124" s="7"/>
      <c r="J124" s="14" t="str">
        <f t="shared" si="13"/>
        <v/>
      </c>
      <c r="L124" s="15" t="str">
        <f>IF(AND(C124&lt;&gt;"",COUNTIF([Tên sản phẩm],C124)&gt;1),"Sản phẩm này đã khai báo nhiều lần","")</f>
        <v/>
      </c>
      <c r="M124" s="4"/>
      <c r="N124" s="14" t="str">
        <f>IF(C124="","",SUMIFS(M.1[Số lượng],M.1[Tên sản phẩm],C124)+SUMIFS(M.1[SL được tặng/KM],M.1[Tên sản phẩm],C124))</f>
        <v/>
      </c>
      <c r="O124" s="14" t="str">
        <f>IF(C124="","",SUMIFS(#REF!,M.1[Tên sản phẩm],C124))</f>
        <v/>
      </c>
      <c r="P124" s="14" t="str">
        <f>IF(C124="","",SUMIFS(B.2[Số lượng],B.2[Tên sản phẩm],C124)+SUMIFS(B.2[SL xuất tặng/KM],B.2[Tên sản phẩm],C124))</f>
        <v/>
      </c>
      <c r="Q124" s="14" t="str">
        <f>IF(C124="","",SUMIFS(B.2[Thành tiền],B.2[Tên sản phẩm],C124))</f>
        <v/>
      </c>
      <c r="R124" s="14" t="str">
        <f t="shared" si="8"/>
        <v/>
      </c>
      <c r="S124" s="14" t="str">
        <f t="shared" si="9"/>
        <v/>
      </c>
      <c r="T124" s="14" t="str">
        <f t="shared" si="10"/>
        <v/>
      </c>
      <c r="U124" s="14" t="str">
        <f t="shared" si="11"/>
        <v/>
      </c>
      <c r="V124" s="26" t="str">
        <f>IF(C124="","",SUMIFS(B.2[Doanh thu],B.2[Tên sản phẩm],C124))</f>
        <v/>
      </c>
      <c r="W124" s="26" t="str">
        <f t="shared" si="12"/>
        <v/>
      </c>
    </row>
    <row r="125" spans="2:23" ht="27.75" customHeight="1">
      <c r="B125" s="4">
        <f t="shared" si="14"/>
        <v>123</v>
      </c>
      <c r="C125" s="2"/>
      <c r="D125" s="10"/>
      <c r="E125" s="10"/>
      <c r="F125" s="10"/>
      <c r="H125" s="7"/>
      <c r="I125" s="7"/>
      <c r="J125" s="14" t="str">
        <f t="shared" si="13"/>
        <v/>
      </c>
      <c r="L125" s="15" t="str">
        <f>IF(AND(C125&lt;&gt;"",COUNTIF([Tên sản phẩm],C125)&gt;1),"Sản phẩm này đã khai báo nhiều lần","")</f>
        <v/>
      </c>
      <c r="M125" s="4"/>
      <c r="N125" s="14" t="str">
        <f>IF(C125="","",SUMIFS(M.1[Số lượng],M.1[Tên sản phẩm],C125)+SUMIFS(M.1[SL được tặng/KM],M.1[Tên sản phẩm],C125))</f>
        <v/>
      </c>
      <c r="O125" s="14" t="str">
        <f>IF(C125="","",SUMIFS(#REF!,M.1[Tên sản phẩm],C125))</f>
        <v/>
      </c>
      <c r="P125" s="14" t="str">
        <f>IF(C125="","",SUMIFS(B.2[Số lượng],B.2[Tên sản phẩm],C125)+SUMIFS(B.2[SL xuất tặng/KM],B.2[Tên sản phẩm],C125))</f>
        <v/>
      </c>
      <c r="Q125" s="14" t="str">
        <f>IF(C125="","",SUMIFS(B.2[Thành tiền],B.2[Tên sản phẩm],C125))</f>
        <v/>
      </c>
      <c r="R125" s="14" t="str">
        <f t="shared" si="8"/>
        <v/>
      </c>
      <c r="S125" s="14" t="str">
        <f t="shared" si="9"/>
        <v/>
      </c>
      <c r="T125" s="14" t="str">
        <f t="shared" si="10"/>
        <v/>
      </c>
      <c r="U125" s="14" t="str">
        <f t="shared" si="11"/>
        <v/>
      </c>
      <c r="V125" s="26" t="str">
        <f>IF(C125="","",SUMIFS(B.2[Doanh thu],B.2[Tên sản phẩm],C125))</f>
        <v/>
      </c>
      <c r="W125" s="26" t="str">
        <f t="shared" si="12"/>
        <v/>
      </c>
    </row>
    <row r="126" spans="2:23" ht="27.75" customHeight="1">
      <c r="B126" s="4">
        <f t="shared" si="14"/>
        <v>124</v>
      </c>
      <c r="C126" s="2"/>
      <c r="D126" s="10"/>
      <c r="E126" s="10"/>
      <c r="F126" s="10"/>
      <c r="H126" s="7"/>
      <c r="I126" s="7"/>
      <c r="J126" s="14" t="str">
        <f t="shared" si="13"/>
        <v/>
      </c>
      <c r="L126" s="15" t="str">
        <f>IF(AND(C126&lt;&gt;"",COUNTIF([Tên sản phẩm],C126)&gt;1),"Sản phẩm này đã khai báo nhiều lần","")</f>
        <v/>
      </c>
      <c r="M126" s="4"/>
      <c r="N126" s="14" t="str">
        <f>IF(C126="","",SUMIFS(M.1[Số lượng],M.1[Tên sản phẩm],C126)+SUMIFS(M.1[SL được tặng/KM],M.1[Tên sản phẩm],C126))</f>
        <v/>
      </c>
      <c r="O126" s="14" t="str">
        <f>IF(C126="","",SUMIFS(#REF!,M.1[Tên sản phẩm],C126))</f>
        <v/>
      </c>
      <c r="P126" s="14" t="str">
        <f>IF(C126="","",SUMIFS(B.2[Số lượng],B.2[Tên sản phẩm],C126)+SUMIFS(B.2[SL xuất tặng/KM],B.2[Tên sản phẩm],C126))</f>
        <v/>
      </c>
      <c r="Q126" s="14" t="str">
        <f>IF(C126="","",SUMIFS(B.2[Thành tiền],B.2[Tên sản phẩm],C126))</f>
        <v/>
      </c>
      <c r="R126" s="14" t="str">
        <f t="shared" si="8"/>
        <v/>
      </c>
      <c r="S126" s="14" t="str">
        <f t="shared" si="9"/>
        <v/>
      </c>
      <c r="T126" s="14" t="str">
        <f t="shared" si="10"/>
        <v/>
      </c>
      <c r="U126" s="14" t="str">
        <f t="shared" si="11"/>
        <v/>
      </c>
      <c r="V126" s="26" t="str">
        <f>IF(C126="","",SUMIFS(B.2[Doanh thu],B.2[Tên sản phẩm],C126))</f>
        <v/>
      </c>
      <c r="W126" s="26" t="str">
        <f t="shared" si="12"/>
        <v/>
      </c>
    </row>
    <row r="127" spans="2:23" ht="27.75" customHeight="1">
      <c r="B127" s="4">
        <f t="shared" si="14"/>
        <v>125</v>
      </c>
      <c r="C127" s="2"/>
      <c r="D127" s="10"/>
      <c r="E127" s="10"/>
      <c r="F127" s="10"/>
      <c r="H127" s="7"/>
      <c r="I127" s="7"/>
      <c r="J127" s="14" t="str">
        <f t="shared" si="13"/>
        <v/>
      </c>
      <c r="L127" s="15" t="str">
        <f>IF(AND(C127&lt;&gt;"",COUNTIF([Tên sản phẩm],C127)&gt;1),"Sản phẩm này đã khai báo nhiều lần","")</f>
        <v/>
      </c>
      <c r="M127" s="4"/>
      <c r="N127" s="14" t="str">
        <f>IF(C127="","",SUMIFS(M.1[Số lượng],M.1[Tên sản phẩm],C127)+SUMIFS(M.1[SL được tặng/KM],M.1[Tên sản phẩm],C127))</f>
        <v/>
      </c>
      <c r="O127" s="14" t="str">
        <f>IF(C127="","",SUMIFS(#REF!,M.1[Tên sản phẩm],C127))</f>
        <v/>
      </c>
      <c r="P127" s="14" t="str">
        <f>IF(C127="","",SUMIFS(B.2[Số lượng],B.2[Tên sản phẩm],C127)+SUMIFS(B.2[SL xuất tặng/KM],B.2[Tên sản phẩm],C127))</f>
        <v/>
      </c>
      <c r="Q127" s="14" t="str">
        <f>IF(C127="","",SUMIFS(B.2[Thành tiền],B.2[Tên sản phẩm],C127))</f>
        <v/>
      </c>
      <c r="R127" s="14" t="str">
        <f t="shared" si="8"/>
        <v/>
      </c>
      <c r="S127" s="14" t="str">
        <f t="shared" si="9"/>
        <v/>
      </c>
      <c r="T127" s="14" t="str">
        <f t="shared" si="10"/>
        <v/>
      </c>
      <c r="U127" s="14" t="str">
        <f t="shared" si="11"/>
        <v/>
      </c>
      <c r="V127" s="26" t="str">
        <f>IF(C127="","",SUMIFS(B.2[Doanh thu],B.2[Tên sản phẩm],C127))</f>
        <v/>
      </c>
      <c r="W127" s="26" t="str">
        <f t="shared" si="12"/>
        <v/>
      </c>
    </row>
    <row r="128" spans="2:23" ht="27.75" customHeight="1">
      <c r="B128" s="4">
        <f t="shared" si="14"/>
        <v>126</v>
      </c>
      <c r="C128" s="2"/>
      <c r="D128" s="10"/>
      <c r="E128" s="10"/>
      <c r="F128" s="10"/>
      <c r="H128" s="7"/>
      <c r="I128" s="7"/>
      <c r="J128" s="14" t="str">
        <f t="shared" si="13"/>
        <v/>
      </c>
      <c r="L128" s="15" t="str">
        <f>IF(AND(C128&lt;&gt;"",COUNTIF([Tên sản phẩm],C128)&gt;1),"Sản phẩm này đã khai báo nhiều lần","")</f>
        <v/>
      </c>
      <c r="M128" s="4"/>
      <c r="N128" s="14" t="str">
        <f>IF(C128="","",SUMIFS(M.1[Số lượng],M.1[Tên sản phẩm],C128)+SUMIFS(M.1[SL được tặng/KM],M.1[Tên sản phẩm],C128))</f>
        <v/>
      </c>
      <c r="O128" s="14" t="str">
        <f>IF(C128="","",SUMIFS(#REF!,M.1[Tên sản phẩm],C128))</f>
        <v/>
      </c>
      <c r="P128" s="14" t="str">
        <f>IF(C128="","",SUMIFS(B.2[Số lượng],B.2[Tên sản phẩm],C128)+SUMIFS(B.2[SL xuất tặng/KM],B.2[Tên sản phẩm],C128))</f>
        <v/>
      </c>
      <c r="Q128" s="14" t="str">
        <f>IF(C128="","",SUMIFS(B.2[Thành tiền],B.2[Tên sản phẩm],C128))</f>
        <v/>
      </c>
      <c r="R128" s="14" t="str">
        <f t="shared" si="8"/>
        <v/>
      </c>
      <c r="S128" s="14" t="str">
        <f t="shared" si="9"/>
        <v/>
      </c>
      <c r="T128" s="14" t="str">
        <f t="shared" si="10"/>
        <v/>
      </c>
      <c r="U128" s="14" t="str">
        <f t="shared" si="11"/>
        <v/>
      </c>
      <c r="V128" s="26" t="str">
        <f>IF(C128="","",SUMIFS(B.2[Doanh thu],B.2[Tên sản phẩm],C128))</f>
        <v/>
      </c>
      <c r="W128" s="26" t="str">
        <f t="shared" si="12"/>
        <v/>
      </c>
    </row>
    <row r="129" spans="2:23" ht="27.75" customHeight="1">
      <c r="B129" s="4">
        <f t="shared" si="14"/>
        <v>127</v>
      </c>
      <c r="C129" s="2"/>
      <c r="D129" s="10"/>
      <c r="E129" s="10"/>
      <c r="F129" s="10"/>
      <c r="H129" s="7"/>
      <c r="I129" s="7"/>
      <c r="J129" s="14" t="str">
        <f t="shared" si="13"/>
        <v/>
      </c>
      <c r="L129" s="15" t="str">
        <f>IF(AND(C129&lt;&gt;"",COUNTIF([Tên sản phẩm],C129)&gt;1),"Sản phẩm này đã khai báo nhiều lần","")</f>
        <v/>
      </c>
      <c r="M129" s="4"/>
      <c r="N129" s="14" t="str">
        <f>IF(C129="","",SUMIFS(M.1[Số lượng],M.1[Tên sản phẩm],C129)+SUMIFS(M.1[SL được tặng/KM],M.1[Tên sản phẩm],C129))</f>
        <v/>
      </c>
      <c r="O129" s="14" t="str">
        <f>IF(C129="","",SUMIFS(#REF!,M.1[Tên sản phẩm],C129))</f>
        <v/>
      </c>
      <c r="P129" s="14" t="str">
        <f>IF(C129="","",SUMIFS(B.2[Số lượng],B.2[Tên sản phẩm],C129)+SUMIFS(B.2[SL xuất tặng/KM],B.2[Tên sản phẩm],C129))</f>
        <v/>
      </c>
      <c r="Q129" s="14" t="str">
        <f>IF(C129="","",SUMIFS(B.2[Thành tiền],B.2[Tên sản phẩm],C129))</f>
        <v/>
      </c>
      <c r="R129" s="14" t="str">
        <f t="shared" si="8"/>
        <v/>
      </c>
      <c r="S129" s="14" t="str">
        <f t="shared" si="9"/>
        <v/>
      </c>
      <c r="T129" s="14" t="str">
        <f t="shared" si="10"/>
        <v/>
      </c>
      <c r="U129" s="14" t="str">
        <f t="shared" si="11"/>
        <v/>
      </c>
      <c r="V129" s="26" t="str">
        <f>IF(C129="","",SUMIFS(B.2[Doanh thu],B.2[Tên sản phẩm],C129))</f>
        <v/>
      </c>
      <c r="W129" s="26" t="str">
        <f t="shared" si="12"/>
        <v/>
      </c>
    </row>
    <row r="130" spans="2:23" ht="27.75" customHeight="1">
      <c r="B130" s="4">
        <f t="shared" si="14"/>
        <v>128</v>
      </c>
      <c r="C130" s="2"/>
      <c r="D130" s="10"/>
      <c r="E130" s="10"/>
      <c r="F130" s="10"/>
      <c r="H130" s="7"/>
      <c r="I130" s="7"/>
      <c r="J130" s="14" t="str">
        <f t="shared" si="13"/>
        <v/>
      </c>
      <c r="L130" s="15" t="str">
        <f>IF(AND(C130&lt;&gt;"",COUNTIF([Tên sản phẩm],C130)&gt;1),"Sản phẩm này đã khai báo nhiều lần","")</f>
        <v/>
      </c>
      <c r="M130" s="4"/>
      <c r="N130" s="14" t="str">
        <f>IF(C130="","",SUMIFS(M.1[Số lượng],M.1[Tên sản phẩm],C130)+SUMIFS(M.1[SL được tặng/KM],M.1[Tên sản phẩm],C130))</f>
        <v/>
      </c>
      <c r="O130" s="14" t="str">
        <f>IF(C130="","",SUMIFS(#REF!,M.1[Tên sản phẩm],C130))</f>
        <v/>
      </c>
      <c r="P130" s="14" t="str">
        <f>IF(C130="","",SUMIFS(B.2[Số lượng],B.2[Tên sản phẩm],C130)+SUMIFS(B.2[SL xuất tặng/KM],B.2[Tên sản phẩm],C130))</f>
        <v/>
      </c>
      <c r="Q130" s="14" t="str">
        <f>IF(C130="","",SUMIFS(B.2[Thành tiền],B.2[Tên sản phẩm],C130))</f>
        <v/>
      </c>
      <c r="R130" s="14" t="str">
        <f t="shared" si="8"/>
        <v/>
      </c>
      <c r="S130" s="14" t="str">
        <f t="shared" si="9"/>
        <v/>
      </c>
      <c r="T130" s="14" t="str">
        <f t="shared" si="10"/>
        <v/>
      </c>
      <c r="U130" s="14" t="str">
        <f t="shared" si="11"/>
        <v/>
      </c>
      <c r="V130" s="26" t="str">
        <f>IF(C130="","",SUMIFS(B.2[Doanh thu],B.2[Tên sản phẩm],C130))</f>
        <v/>
      </c>
      <c r="W130" s="26" t="str">
        <f t="shared" si="12"/>
        <v/>
      </c>
    </row>
    <row r="131" spans="2:23" ht="27.75" customHeight="1">
      <c r="B131" s="4">
        <f t="shared" si="14"/>
        <v>129</v>
      </c>
      <c r="C131" s="2"/>
      <c r="D131" s="10"/>
      <c r="E131" s="10"/>
      <c r="F131" s="10"/>
      <c r="H131" s="7"/>
      <c r="I131" s="7"/>
      <c r="J131" s="14" t="str">
        <f t="shared" si="13"/>
        <v/>
      </c>
      <c r="L131" s="15" t="str">
        <f>IF(AND(C131&lt;&gt;"",COUNTIF([Tên sản phẩm],C131)&gt;1),"Sản phẩm này đã khai báo nhiều lần","")</f>
        <v/>
      </c>
      <c r="M131" s="4"/>
      <c r="N131" s="14" t="str">
        <f>IF(C131="","",SUMIFS(M.1[Số lượng],M.1[Tên sản phẩm],C131)+SUMIFS(M.1[SL được tặng/KM],M.1[Tên sản phẩm],C131))</f>
        <v/>
      </c>
      <c r="O131" s="14" t="str">
        <f>IF(C131="","",SUMIFS(#REF!,M.1[Tên sản phẩm],C131))</f>
        <v/>
      </c>
      <c r="P131" s="14" t="str">
        <f>IF(C131="","",SUMIFS(B.2[Số lượng],B.2[Tên sản phẩm],C131)+SUMIFS(B.2[SL xuất tặng/KM],B.2[Tên sản phẩm],C131))</f>
        <v/>
      </c>
      <c r="Q131" s="14" t="str">
        <f>IF(C131="","",SUMIFS(B.2[Thành tiền],B.2[Tên sản phẩm],C131))</f>
        <v/>
      </c>
      <c r="R131" s="14" t="str">
        <f t="shared" ref="R131:R194" si="15">IF(C131="","",S131*P131)</f>
        <v/>
      </c>
      <c r="S131" s="14" t="str">
        <f t="shared" ref="S131:S194" si="16">IF(C131="","",IF(OR(SUM(J131,O131)=0,SUM(I131,N131)=0),0,ROUND(SUM(J131,O131)/SUM(I131,N131),0)))</f>
        <v/>
      </c>
      <c r="T131" s="14" t="str">
        <f t="shared" ref="T131:T194" si="17">IF(C131="","",SUM(I131,N131)-SUM(P131))</f>
        <v/>
      </c>
      <c r="U131" s="14" t="str">
        <f t="shared" ref="U131:U194" si="18">IF(C131="","",SUM(J131,O131)-SUM(R131))</f>
        <v/>
      </c>
      <c r="V131" s="26" t="str">
        <f>IF(C131="","",SUMIFS(B.2[Doanh thu],B.2[Tên sản phẩm],C131))</f>
        <v/>
      </c>
      <c r="W131" s="26" t="str">
        <f t="shared" ref="W131:W194" si="19">IF(C131="","",V131-R131)</f>
        <v/>
      </c>
    </row>
    <row r="132" spans="2:23" ht="27.75" customHeight="1">
      <c r="B132" s="4">
        <f t="shared" si="14"/>
        <v>130</v>
      </c>
      <c r="C132" s="2"/>
      <c r="D132" s="10"/>
      <c r="E132" s="10"/>
      <c r="F132" s="10"/>
      <c r="H132" s="7"/>
      <c r="I132" s="7"/>
      <c r="J132" s="14" t="str">
        <f t="shared" ref="J132:J195" si="20">IF(C132="","",SUM(H132)*SUM(I132))</f>
        <v/>
      </c>
      <c r="L132" s="15" t="str">
        <f>IF(AND(C132&lt;&gt;"",COUNTIF([Tên sản phẩm],C132)&gt;1),"Sản phẩm này đã khai báo nhiều lần","")</f>
        <v/>
      </c>
      <c r="M132" s="4"/>
      <c r="N132" s="14" t="str">
        <f>IF(C132="","",SUMIFS(M.1[Số lượng],M.1[Tên sản phẩm],C132)+SUMIFS(M.1[SL được tặng/KM],M.1[Tên sản phẩm],C132))</f>
        <v/>
      </c>
      <c r="O132" s="14" t="str">
        <f>IF(C132="","",SUMIFS(#REF!,M.1[Tên sản phẩm],C132))</f>
        <v/>
      </c>
      <c r="P132" s="14" t="str">
        <f>IF(C132="","",SUMIFS(B.2[Số lượng],B.2[Tên sản phẩm],C132)+SUMIFS(B.2[SL xuất tặng/KM],B.2[Tên sản phẩm],C132))</f>
        <v/>
      </c>
      <c r="Q132" s="14" t="str">
        <f>IF(C132="","",SUMIFS(B.2[Thành tiền],B.2[Tên sản phẩm],C132))</f>
        <v/>
      </c>
      <c r="R132" s="14" t="str">
        <f t="shared" si="15"/>
        <v/>
      </c>
      <c r="S132" s="14" t="str">
        <f t="shared" si="16"/>
        <v/>
      </c>
      <c r="T132" s="14" t="str">
        <f t="shared" si="17"/>
        <v/>
      </c>
      <c r="U132" s="14" t="str">
        <f t="shared" si="18"/>
        <v/>
      </c>
      <c r="V132" s="26" t="str">
        <f>IF(C132="","",SUMIFS(B.2[Doanh thu],B.2[Tên sản phẩm],C132))</f>
        <v/>
      </c>
      <c r="W132" s="26" t="str">
        <f t="shared" si="19"/>
        <v/>
      </c>
    </row>
    <row r="133" spans="2:23" ht="27.75" customHeight="1">
      <c r="B133" s="4">
        <f t="shared" si="14"/>
        <v>131</v>
      </c>
      <c r="C133" s="2"/>
      <c r="D133" s="10"/>
      <c r="E133" s="10"/>
      <c r="F133" s="10"/>
      <c r="H133" s="7"/>
      <c r="I133" s="7"/>
      <c r="J133" s="14" t="str">
        <f t="shared" si="20"/>
        <v/>
      </c>
      <c r="L133" s="15" t="str">
        <f>IF(AND(C133&lt;&gt;"",COUNTIF([Tên sản phẩm],C133)&gt;1),"Sản phẩm này đã khai báo nhiều lần","")</f>
        <v/>
      </c>
      <c r="M133" s="4"/>
      <c r="N133" s="14" t="str">
        <f>IF(C133="","",SUMIFS(M.1[Số lượng],M.1[Tên sản phẩm],C133)+SUMIFS(M.1[SL được tặng/KM],M.1[Tên sản phẩm],C133))</f>
        <v/>
      </c>
      <c r="O133" s="14" t="str">
        <f>IF(C133="","",SUMIFS(#REF!,M.1[Tên sản phẩm],C133))</f>
        <v/>
      </c>
      <c r="P133" s="14" t="str">
        <f>IF(C133="","",SUMIFS(B.2[Số lượng],B.2[Tên sản phẩm],C133)+SUMIFS(B.2[SL xuất tặng/KM],B.2[Tên sản phẩm],C133))</f>
        <v/>
      </c>
      <c r="Q133" s="14" t="str">
        <f>IF(C133="","",SUMIFS(B.2[Thành tiền],B.2[Tên sản phẩm],C133))</f>
        <v/>
      </c>
      <c r="R133" s="14" t="str">
        <f t="shared" si="15"/>
        <v/>
      </c>
      <c r="S133" s="14" t="str">
        <f t="shared" si="16"/>
        <v/>
      </c>
      <c r="T133" s="14" t="str">
        <f t="shared" si="17"/>
        <v/>
      </c>
      <c r="U133" s="14" t="str">
        <f t="shared" si="18"/>
        <v/>
      </c>
      <c r="V133" s="26" t="str">
        <f>IF(C133="","",SUMIFS(B.2[Doanh thu],B.2[Tên sản phẩm],C133))</f>
        <v/>
      </c>
      <c r="W133" s="26" t="str">
        <f t="shared" si="19"/>
        <v/>
      </c>
    </row>
    <row r="134" spans="2:23" ht="27.75" customHeight="1">
      <c r="B134" s="4">
        <f t="shared" ref="B134:B197" si="21">ROW(A134)-2</f>
        <v>132</v>
      </c>
      <c r="C134" s="2"/>
      <c r="D134" s="10"/>
      <c r="E134" s="10"/>
      <c r="F134" s="10"/>
      <c r="H134" s="7"/>
      <c r="I134" s="7"/>
      <c r="J134" s="14" t="str">
        <f t="shared" si="20"/>
        <v/>
      </c>
      <c r="L134" s="15" t="str">
        <f>IF(AND(C134&lt;&gt;"",COUNTIF([Tên sản phẩm],C134)&gt;1),"Sản phẩm này đã khai báo nhiều lần","")</f>
        <v/>
      </c>
      <c r="M134" s="4"/>
      <c r="N134" s="14" t="str">
        <f>IF(C134="","",SUMIFS(M.1[Số lượng],M.1[Tên sản phẩm],C134)+SUMIFS(M.1[SL được tặng/KM],M.1[Tên sản phẩm],C134))</f>
        <v/>
      </c>
      <c r="O134" s="14" t="str">
        <f>IF(C134="","",SUMIFS(#REF!,M.1[Tên sản phẩm],C134))</f>
        <v/>
      </c>
      <c r="P134" s="14" t="str">
        <f>IF(C134="","",SUMIFS(B.2[Số lượng],B.2[Tên sản phẩm],C134)+SUMIFS(B.2[SL xuất tặng/KM],B.2[Tên sản phẩm],C134))</f>
        <v/>
      </c>
      <c r="Q134" s="14" t="str">
        <f>IF(C134="","",SUMIFS(B.2[Thành tiền],B.2[Tên sản phẩm],C134))</f>
        <v/>
      </c>
      <c r="R134" s="14" t="str">
        <f t="shared" si="15"/>
        <v/>
      </c>
      <c r="S134" s="14" t="str">
        <f t="shared" si="16"/>
        <v/>
      </c>
      <c r="T134" s="14" t="str">
        <f t="shared" si="17"/>
        <v/>
      </c>
      <c r="U134" s="14" t="str">
        <f t="shared" si="18"/>
        <v/>
      </c>
      <c r="V134" s="26" t="str">
        <f>IF(C134="","",SUMIFS(B.2[Doanh thu],B.2[Tên sản phẩm],C134))</f>
        <v/>
      </c>
      <c r="W134" s="26" t="str">
        <f t="shared" si="19"/>
        <v/>
      </c>
    </row>
    <row r="135" spans="2:23" ht="27.75" customHeight="1">
      <c r="B135" s="4">
        <f t="shared" si="21"/>
        <v>133</v>
      </c>
      <c r="C135" s="2"/>
      <c r="D135" s="10"/>
      <c r="E135" s="10"/>
      <c r="F135" s="10"/>
      <c r="H135" s="7"/>
      <c r="I135" s="7"/>
      <c r="J135" s="14" t="str">
        <f t="shared" si="20"/>
        <v/>
      </c>
      <c r="L135" s="15" t="str">
        <f>IF(AND(C135&lt;&gt;"",COUNTIF([Tên sản phẩm],C135)&gt;1),"Sản phẩm này đã khai báo nhiều lần","")</f>
        <v/>
      </c>
      <c r="M135" s="4"/>
      <c r="N135" s="14" t="str">
        <f>IF(C135="","",SUMIFS(M.1[Số lượng],M.1[Tên sản phẩm],C135)+SUMIFS(M.1[SL được tặng/KM],M.1[Tên sản phẩm],C135))</f>
        <v/>
      </c>
      <c r="O135" s="14" t="str">
        <f>IF(C135="","",SUMIFS(#REF!,M.1[Tên sản phẩm],C135))</f>
        <v/>
      </c>
      <c r="P135" s="14" t="str">
        <f>IF(C135="","",SUMIFS(B.2[Số lượng],B.2[Tên sản phẩm],C135)+SUMIFS(B.2[SL xuất tặng/KM],B.2[Tên sản phẩm],C135))</f>
        <v/>
      </c>
      <c r="Q135" s="14" t="str">
        <f>IF(C135="","",SUMIFS(B.2[Thành tiền],B.2[Tên sản phẩm],C135))</f>
        <v/>
      </c>
      <c r="R135" s="14" t="str">
        <f t="shared" si="15"/>
        <v/>
      </c>
      <c r="S135" s="14" t="str">
        <f t="shared" si="16"/>
        <v/>
      </c>
      <c r="T135" s="14" t="str">
        <f t="shared" si="17"/>
        <v/>
      </c>
      <c r="U135" s="14" t="str">
        <f t="shared" si="18"/>
        <v/>
      </c>
      <c r="V135" s="26" t="str">
        <f>IF(C135="","",SUMIFS(B.2[Doanh thu],B.2[Tên sản phẩm],C135))</f>
        <v/>
      </c>
      <c r="W135" s="26" t="str">
        <f t="shared" si="19"/>
        <v/>
      </c>
    </row>
    <row r="136" spans="2:23" ht="27.75" customHeight="1">
      <c r="B136" s="4">
        <f t="shared" si="21"/>
        <v>134</v>
      </c>
      <c r="C136" s="2"/>
      <c r="D136" s="10"/>
      <c r="E136" s="10"/>
      <c r="F136" s="10"/>
      <c r="H136" s="7"/>
      <c r="I136" s="7"/>
      <c r="J136" s="14" t="str">
        <f t="shared" si="20"/>
        <v/>
      </c>
      <c r="L136" s="15" t="str">
        <f>IF(AND(C136&lt;&gt;"",COUNTIF([Tên sản phẩm],C136)&gt;1),"Sản phẩm này đã khai báo nhiều lần","")</f>
        <v/>
      </c>
      <c r="M136" s="4"/>
      <c r="N136" s="14" t="str">
        <f>IF(C136="","",SUMIFS(M.1[Số lượng],M.1[Tên sản phẩm],C136)+SUMIFS(M.1[SL được tặng/KM],M.1[Tên sản phẩm],C136))</f>
        <v/>
      </c>
      <c r="O136" s="14" t="str">
        <f>IF(C136="","",SUMIFS(#REF!,M.1[Tên sản phẩm],C136))</f>
        <v/>
      </c>
      <c r="P136" s="14" t="str">
        <f>IF(C136="","",SUMIFS(B.2[Số lượng],B.2[Tên sản phẩm],C136)+SUMIFS(B.2[SL xuất tặng/KM],B.2[Tên sản phẩm],C136))</f>
        <v/>
      </c>
      <c r="Q136" s="14" t="str">
        <f>IF(C136="","",SUMIFS(B.2[Thành tiền],B.2[Tên sản phẩm],C136))</f>
        <v/>
      </c>
      <c r="R136" s="14" t="str">
        <f t="shared" si="15"/>
        <v/>
      </c>
      <c r="S136" s="14" t="str">
        <f t="shared" si="16"/>
        <v/>
      </c>
      <c r="T136" s="14" t="str">
        <f t="shared" si="17"/>
        <v/>
      </c>
      <c r="U136" s="14" t="str">
        <f t="shared" si="18"/>
        <v/>
      </c>
      <c r="V136" s="26" t="str">
        <f>IF(C136="","",SUMIFS(B.2[Doanh thu],B.2[Tên sản phẩm],C136))</f>
        <v/>
      </c>
      <c r="W136" s="26" t="str">
        <f t="shared" si="19"/>
        <v/>
      </c>
    </row>
    <row r="137" spans="2:23" ht="27.75" customHeight="1">
      <c r="B137" s="4">
        <f t="shared" si="21"/>
        <v>135</v>
      </c>
      <c r="C137" s="2"/>
      <c r="D137" s="10"/>
      <c r="E137" s="10"/>
      <c r="F137" s="10"/>
      <c r="H137" s="7"/>
      <c r="I137" s="7"/>
      <c r="J137" s="14" t="str">
        <f t="shared" si="20"/>
        <v/>
      </c>
      <c r="L137" s="15" t="str">
        <f>IF(AND(C137&lt;&gt;"",COUNTIF([Tên sản phẩm],C137)&gt;1),"Sản phẩm này đã khai báo nhiều lần","")</f>
        <v/>
      </c>
      <c r="M137" s="4"/>
      <c r="N137" s="14" t="str">
        <f>IF(C137="","",SUMIFS(M.1[Số lượng],M.1[Tên sản phẩm],C137)+SUMIFS(M.1[SL được tặng/KM],M.1[Tên sản phẩm],C137))</f>
        <v/>
      </c>
      <c r="O137" s="14" t="str">
        <f>IF(C137="","",SUMIFS(#REF!,M.1[Tên sản phẩm],C137))</f>
        <v/>
      </c>
      <c r="P137" s="14" t="str">
        <f>IF(C137="","",SUMIFS(B.2[Số lượng],B.2[Tên sản phẩm],C137)+SUMIFS(B.2[SL xuất tặng/KM],B.2[Tên sản phẩm],C137))</f>
        <v/>
      </c>
      <c r="Q137" s="14" t="str">
        <f>IF(C137="","",SUMIFS(B.2[Thành tiền],B.2[Tên sản phẩm],C137))</f>
        <v/>
      </c>
      <c r="R137" s="14" t="str">
        <f t="shared" si="15"/>
        <v/>
      </c>
      <c r="S137" s="14" t="str">
        <f t="shared" si="16"/>
        <v/>
      </c>
      <c r="T137" s="14" t="str">
        <f t="shared" si="17"/>
        <v/>
      </c>
      <c r="U137" s="14" t="str">
        <f t="shared" si="18"/>
        <v/>
      </c>
      <c r="V137" s="26" t="str">
        <f>IF(C137="","",SUMIFS(B.2[Doanh thu],B.2[Tên sản phẩm],C137))</f>
        <v/>
      </c>
      <c r="W137" s="26" t="str">
        <f t="shared" si="19"/>
        <v/>
      </c>
    </row>
    <row r="138" spans="2:23" ht="27.75" customHeight="1">
      <c r="B138" s="4">
        <f t="shared" si="21"/>
        <v>136</v>
      </c>
      <c r="C138" s="2"/>
      <c r="D138" s="10"/>
      <c r="E138" s="10"/>
      <c r="F138" s="10"/>
      <c r="H138" s="7"/>
      <c r="I138" s="7"/>
      <c r="J138" s="14" t="str">
        <f t="shared" si="20"/>
        <v/>
      </c>
      <c r="L138" s="15" t="str">
        <f>IF(AND(C138&lt;&gt;"",COUNTIF([Tên sản phẩm],C138)&gt;1),"Sản phẩm này đã khai báo nhiều lần","")</f>
        <v/>
      </c>
      <c r="M138" s="4"/>
      <c r="N138" s="14" t="str">
        <f>IF(C138="","",SUMIFS(M.1[Số lượng],M.1[Tên sản phẩm],C138)+SUMIFS(M.1[SL được tặng/KM],M.1[Tên sản phẩm],C138))</f>
        <v/>
      </c>
      <c r="O138" s="14" t="str">
        <f>IF(C138="","",SUMIFS(#REF!,M.1[Tên sản phẩm],C138))</f>
        <v/>
      </c>
      <c r="P138" s="14" t="str">
        <f>IF(C138="","",SUMIFS(B.2[Số lượng],B.2[Tên sản phẩm],C138)+SUMIFS(B.2[SL xuất tặng/KM],B.2[Tên sản phẩm],C138))</f>
        <v/>
      </c>
      <c r="Q138" s="14" t="str">
        <f>IF(C138="","",SUMIFS(B.2[Thành tiền],B.2[Tên sản phẩm],C138))</f>
        <v/>
      </c>
      <c r="R138" s="14" t="str">
        <f t="shared" si="15"/>
        <v/>
      </c>
      <c r="S138" s="14" t="str">
        <f t="shared" si="16"/>
        <v/>
      </c>
      <c r="T138" s="14" t="str">
        <f t="shared" si="17"/>
        <v/>
      </c>
      <c r="U138" s="14" t="str">
        <f t="shared" si="18"/>
        <v/>
      </c>
      <c r="V138" s="26" t="str">
        <f>IF(C138="","",SUMIFS(B.2[Doanh thu],B.2[Tên sản phẩm],C138))</f>
        <v/>
      </c>
      <c r="W138" s="26" t="str">
        <f t="shared" si="19"/>
        <v/>
      </c>
    </row>
    <row r="139" spans="2:23" ht="27.75" customHeight="1">
      <c r="B139" s="4">
        <f t="shared" si="21"/>
        <v>137</v>
      </c>
      <c r="C139" s="2"/>
      <c r="D139" s="10"/>
      <c r="E139" s="10"/>
      <c r="F139" s="10"/>
      <c r="H139" s="7"/>
      <c r="I139" s="7"/>
      <c r="J139" s="14" t="str">
        <f t="shared" si="20"/>
        <v/>
      </c>
      <c r="L139" s="15" t="str">
        <f>IF(AND(C139&lt;&gt;"",COUNTIF([Tên sản phẩm],C139)&gt;1),"Sản phẩm này đã khai báo nhiều lần","")</f>
        <v/>
      </c>
      <c r="M139" s="4"/>
      <c r="N139" s="14" t="str">
        <f>IF(C139="","",SUMIFS(M.1[Số lượng],M.1[Tên sản phẩm],C139)+SUMIFS(M.1[SL được tặng/KM],M.1[Tên sản phẩm],C139))</f>
        <v/>
      </c>
      <c r="O139" s="14" t="str">
        <f>IF(C139="","",SUMIFS(#REF!,M.1[Tên sản phẩm],C139))</f>
        <v/>
      </c>
      <c r="P139" s="14" t="str">
        <f>IF(C139="","",SUMIFS(B.2[Số lượng],B.2[Tên sản phẩm],C139)+SUMIFS(B.2[SL xuất tặng/KM],B.2[Tên sản phẩm],C139))</f>
        <v/>
      </c>
      <c r="Q139" s="14" t="str">
        <f>IF(C139="","",SUMIFS(B.2[Thành tiền],B.2[Tên sản phẩm],C139))</f>
        <v/>
      </c>
      <c r="R139" s="14" t="str">
        <f t="shared" si="15"/>
        <v/>
      </c>
      <c r="S139" s="14" t="str">
        <f t="shared" si="16"/>
        <v/>
      </c>
      <c r="T139" s="14" t="str">
        <f t="shared" si="17"/>
        <v/>
      </c>
      <c r="U139" s="14" t="str">
        <f t="shared" si="18"/>
        <v/>
      </c>
      <c r="V139" s="26" t="str">
        <f>IF(C139="","",SUMIFS(B.2[Doanh thu],B.2[Tên sản phẩm],C139))</f>
        <v/>
      </c>
      <c r="W139" s="26" t="str">
        <f t="shared" si="19"/>
        <v/>
      </c>
    </row>
    <row r="140" spans="2:23" ht="27.75" customHeight="1">
      <c r="B140" s="4">
        <f t="shared" si="21"/>
        <v>138</v>
      </c>
      <c r="C140" s="2"/>
      <c r="D140" s="10"/>
      <c r="E140" s="10"/>
      <c r="F140" s="10"/>
      <c r="H140" s="7"/>
      <c r="I140" s="7"/>
      <c r="J140" s="14" t="str">
        <f t="shared" si="20"/>
        <v/>
      </c>
      <c r="L140" s="15" t="str">
        <f>IF(AND(C140&lt;&gt;"",COUNTIF([Tên sản phẩm],C140)&gt;1),"Sản phẩm này đã khai báo nhiều lần","")</f>
        <v/>
      </c>
      <c r="M140" s="4"/>
      <c r="N140" s="14" t="str">
        <f>IF(C140="","",SUMIFS(M.1[Số lượng],M.1[Tên sản phẩm],C140)+SUMIFS(M.1[SL được tặng/KM],M.1[Tên sản phẩm],C140))</f>
        <v/>
      </c>
      <c r="O140" s="14" t="str">
        <f>IF(C140="","",SUMIFS(#REF!,M.1[Tên sản phẩm],C140))</f>
        <v/>
      </c>
      <c r="P140" s="14" t="str">
        <f>IF(C140="","",SUMIFS(B.2[Số lượng],B.2[Tên sản phẩm],C140)+SUMIFS(B.2[SL xuất tặng/KM],B.2[Tên sản phẩm],C140))</f>
        <v/>
      </c>
      <c r="Q140" s="14" t="str">
        <f>IF(C140="","",SUMIFS(B.2[Thành tiền],B.2[Tên sản phẩm],C140))</f>
        <v/>
      </c>
      <c r="R140" s="14" t="str">
        <f t="shared" si="15"/>
        <v/>
      </c>
      <c r="S140" s="14" t="str">
        <f t="shared" si="16"/>
        <v/>
      </c>
      <c r="T140" s="14" t="str">
        <f t="shared" si="17"/>
        <v/>
      </c>
      <c r="U140" s="14" t="str">
        <f t="shared" si="18"/>
        <v/>
      </c>
      <c r="V140" s="26" t="str">
        <f>IF(C140="","",SUMIFS(B.2[Doanh thu],B.2[Tên sản phẩm],C140))</f>
        <v/>
      </c>
      <c r="W140" s="26" t="str">
        <f t="shared" si="19"/>
        <v/>
      </c>
    </row>
    <row r="141" spans="2:23" ht="27.75" customHeight="1">
      <c r="B141" s="4">
        <f t="shared" si="21"/>
        <v>139</v>
      </c>
      <c r="C141" s="2"/>
      <c r="D141" s="10"/>
      <c r="E141" s="10"/>
      <c r="F141" s="10"/>
      <c r="H141" s="7"/>
      <c r="I141" s="7"/>
      <c r="J141" s="14" t="str">
        <f t="shared" si="20"/>
        <v/>
      </c>
      <c r="L141" s="15" t="str">
        <f>IF(AND(C141&lt;&gt;"",COUNTIF([Tên sản phẩm],C141)&gt;1),"Sản phẩm này đã khai báo nhiều lần","")</f>
        <v/>
      </c>
      <c r="M141" s="4"/>
      <c r="N141" s="14" t="str">
        <f>IF(C141="","",SUMIFS(M.1[Số lượng],M.1[Tên sản phẩm],C141)+SUMIFS(M.1[SL được tặng/KM],M.1[Tên sản phẩm],C141))</f>
        <v/>
      </c>
      <c r="O141" s="14" t="str">
        <f>IF(C141="","",SUMIFS(#REF!,M.1[Tên sản phẩm],C141))</f>
        <v/>
      </c>
      <c r="P141" s="14" t="str">
        <f>IF(C141="","",SUMIFS(B.2[Số lượng],B.2[Tên sản phẩm],C141)+SUMIFS(B.2[SL xuất tặng/KM],B.2[Tên sản phẩm],C141))</f>
        <v/>
      </c>
      <c r="Q141" s="14" t="str">
        <f>IF(C141="","",SUMIFS(B.2[Thành tiền],B.2[Tên sản phẩm],C141))</f>
        <v/>
      </c>
      <c r="R141" s="14" t="str">
        <f t="shared" si="15"/>
        <v/>
      </c>
      <c r="S141" s="14" t="str">
        <f t="shared" si="16"/>
        <v/>
      </c>
      <c r="T141" s="14" t="str">
        <f t="shared" si="17"/>
        <v/>
      </c>
      <c r="U141" s="14" t="str">
        <f t="shared" si="18"/>
        <v/>
      </c>
      <c r="V141" s="26" t="str">
        <f>IF(C141="","",SUMIFS(B.2[Doanh thu],B.2[Tên sản phẩm],C141))</f>
        <v/>
      </c>
      <c r="W141" s="26" t="str">
        <f t="shared" si="19"/>
        <v/>
      </c>
    </row>
    <row r="142" spans="2:23" ht="27.75" customHeight="1">
      <c r="B142" s="4">
        <f t="shared" si="21"/>
        <v>140</v>
      </c>
      <c r="C142" s="2"/>
      <c r="D142" s="10"/>
      <c r="E142" s="10"/>
      <c r="F142" s="10"/>
      <c r="H142" s="7"/>
      <c r="I142" s="7"/>
      <c r="J142" s="14" t="str">
        <f t="shared" si="20"/>
        <v/>
      </c>
      <c r="L142" s="15" t="str">
        <f>IF(AND(C142&lt;&gt;"",COUNTIF([Tên sản phẩm],C142)&gt;1),"Sản phẩm này đã khai báo nhiều lần","")</f>
        <v/>
      </c>
      <c r="M142" s="4"/>
      <c r="N142" s="14" t="str">
        <f>IF(C142="","",SUMIFS(M.1[Số lượng],M.1[Tên sản phẩm],C142)+SUMIFS(M.1[SL được tặng/KM],M.1[Tên sản phẩm],C142))</f>
        <v/>
      </c>
      <c r="O142" s="14" t="str">
        <f>IF(C142="","",SUMIFS(#REF!,M.1[Tên sản phẩm],C142))</f>
        <v/>
      </c>
      <c r="P142" s="14" t="str">
        <f>IF(C142="","",SUMIFS(B.2[Số lượng],B.2[Tên sản phẩm],C142)+SUMIFS(B.2[SL xuất tặng/KM],B.2[Tên sản phẩm],C142))</f>
        <v/>
      </c>
      <c r="Q142" s="14" t="str">
        <f>IF(C142="","",SUMIFS(B.2[Thành tiền],B.2[Tên sản phẩm],C142))</f>
        <v/>
      </c>
      <c r="R142" s="14" t="str">
        <f t="shared" si="15"/>
        <v/>
      </c>
      <c r="S142" s="14" t="str">
        <f t="shared" si="16"/>
        <v/>
      </c>
      <c r="T142" s="14" t="str">
        <f t="shared" si="17"/>
        <v/>
      </c>
      <c r="U142" s="14" t="str">
        <f t="shared" si="18"/>
        <v/>
      </c>
      <c r="V142" s="26" t="str">
        <f>IF(C142="","",SUMIFS(B.2[Doanh thu],B.2[Tên sản phẩm],C142))</f>
        <v/>
      </c>
      <c r="W142" s="26" t="str">
        <f t="shared" si="19"/>
        <v/>
      </c>
    </row>
    <row r="143" spans="2:23" ht="27.75" customHeight="1">
      <c r="B143" s="4">
        <f t="shared" si="21"/>
        <v>141</v>
      </c>
      <c r="C143" s="2"/>
      <c r="D143" s="10"/>
      <c r="E143" s="10"/>
      <c r="F143" s="10"/>
      <c r="H143" s="7"/>
      <c r="I143" s="7"/>
      <c r="J143" s="14" t="str">
        <f t="shared" si="20"/>
        <v/>
      </c>
      <c r="L143" s="15" t="str">
        <f>IF(AND(C143&lt;&gt;"",COUNTIF([Tên sản phẩm],C143)&gt;1),"Sản phẩm này đã khai báo nhiều lần","")</f>
        <v/>
      </c>
      <c r="M143" s="4"/>
      <c r="N143" s="14" t="str">
        <f>IF(C143="","",SUMIFS(M.1[Số lượng],M.1[Tên sản phẩm],C143)+SUMIFS(M.1[SL được tặng/KM],M.1[Tên sản phẩm],C143))</f>
        <v/>
      </c>
      <c r="O143" s="14" t="str">
        <f>IF(C143="","",SUMIFS(#REF!,M.1[Tên sản phẩm],C143))</f>
        <v/>
      </c>
      <c r="P143" s="14" t="str">
        <f>IF(C143="","",SUMIFS(B.2[Số lượng],B.2[Tên sản phẩm],C143)+SUMIFS(B.2[SL xuất tặng/KM],B.2[Tên sản phẩm],C143))</f>
        <v/>
      </c>
      <c r="Q143" s="14" t="str">
        <f>IF(C143="","",SUMIFS(B.2[Thành tiền],B.2[Tên sản phẩm],C143))</f>
        <v/>
      </c>
      <c r="R143" s="14" t="str">
        <f t="shared" si="15"/>
        <v/>
      </c>
      <c r="S143" s="14" t="str">
        <f t="shared" si="16"/>
        <v/>
      </c>
      <c r="T143" s="14" t="str">
        <f t="shared" si="17"/>
        <v/>
      </c>
      <c r="U143" s="14" t="str">
        <f t="shared" si="18"/>
        <v/>
      </c>
      <c r="V143" s="26" t="str">
        <f>IF(C143="","",SUMIFS(B.2[Doanh thu],B.2[Tên sản phẩm],C143))</f>
        <v/>
      </c>
      <c r="W143" s="26" t="str">
        <f t="shared" si="19"/>
        <v/>
      </c>
    </row>
    <row r="144" spans="2:23" ht="27.75" customHeight="1">
      <c r="B144" s="4">
        <f t="shared" si="21"/>
        <v>142</v>
      </c>
      <c r="C144" s="2"/>
      <c r="D144" s="10"/>
      <c r="E144" s="10"/>
      <c r="F144" s="10"/>
      <c r="H144" s="7"/>
      <c r="I144" s="7"/>
      <c r="J144" s="14" t="str">
        <f t="shared" si="20"/>
        <v/>
      </c>
      <c r="L144" s="15" t="str">
        <f>IF(AND(C144&lt;&gt;"",COUNTIF([Tên sản phẩm],C144)&gt;1),"Sản phẩm này đã khai báo nhiều lần","")</f>
        <v/>
      </c>
      <c r="M144" s="4"/>
      <c r="N144" s="14" t="str">
        <f>IF(C144="","",SUMIFS(M.1[Số lượng],M.1[Tên sản phẩm],C144)+SUMIFS(M.1[SL được tặng/KM],M.1[Tên sản phẩm],C144))</f>
        <v/>
      </c>
      <c r="O144" s="14" t="str">
        <f>IF(C144="","",SUMIFS(#REF!,M.1[Tên sản phẩm],C144))</f>
        <v/>
      </c>
      <c r="P144" s="14" t="str">
        <f>IF(C144="","",SUMIFS(B.2[Số lượng],B.2[Tên sản phẩm],C144)+SUMIFS(B.2[SL xuất tặng/KM],B.2[Tên sản phẩm],C144))</f>
        <v/>
      </c>
      <c r="Q144" s="14" t="str">
        <f>IF(C144="","",SUMIFS(B.2[Thành tiền],B.2[Tên sản phẩm],C144))</f>
        <v/>
      </c>
      <c r="R144" s="14" t="str">
        <f t="shared" si="15"/>
        <v/>
      </c>
      <c r="S144" s="14" t="str">
        <f t="shared" si="16"/>
        <v/>
      </c>
      <c r="T144" s="14" t="str">
        <f t="shared" si="17"/>
        <v/>
      </c>
      <c r="U144" s="14" t="str">
        <f t="shared" si="18"/>
        <v/>
      </c>
      <c r="V144" s="26" t="str">
        <f>IF(C144="","",SUMIFS(B.2[Doanh thu],B.2[Tên sản phẩm],C144))</f>
        <v/>
      </c>
      <c r="W144" s="26" t="str">
        <f t="shared" si="19"/>
        <v/>
      </c>
    </row>
    <row r="145" spans="2:23" ht="27.75" customHeight="1">
      <c r="B145" s="4">
        <f t="shared" si="21"/>
        <v>143</v>
      </c>
      <c r="C145" s="2"/>
      <c r="D145" s="10"/>
      <c r="E145" s="10"/>
      <c r="F145" s="10"/>
      <c r="H145" s="7"/>
      <c r="I145" s="7"/>
      <c r="J145" s="14" t="str">
        <f t="shared" si="20"/>
        <v/>
      </c>
      <c r="L145" s="15" t="str">
        <f>IF(AND(C145&lt;&gt;"",COUNTIF([Tên sản phẩm],C145)&gt;1),"Sản phẩm này đã khai báo nhiều lần","")</f>
        <v/>
      </c>
      <c r="M145" s="4"/>
      <c r="N145" s="14" t="str">
        <f>IF(C145="","",SUMIFS(M.1[Số lượng],M.1[Tên sản phẩm],C145)+SUMIFS(M.1[SL được tặng/KM],M.1[Tên sản phẩm],C145))</f>
        <v/>
      </c>
      <c r="O145" s="14" t="str">
        <f>IF(C145="","",SUMIFS(#REF!,M.1[Tên sản phẩm],C145))</f>
        <v/>
      </c>
      <c r="P145" s="14" t="str">
        <f>IF(C145="","",SUMIFS(B.2[Số lượng],B.2[Tên sản phẩm],C145)+SUMIFS(B.2[SL xuất tặng/KM],B.2[Tên sản phẩm],C145))</f>
        <v/>
      </c>
      <c r="Q145" s="14" t="str">
        <f>IF(C145="","",SUMIFS(B.2[Thành tiền],B.2[Tên sản phẩm],C145))</f>
        <v/>
      </c>
      <c r="R145" s="14" t="str">
        <f t="shared" si="15"/>
        <v/>
      </c>
      <c r="S145" s="14" t="str">
        <f t="shared" si="16"/>
        <v/>
      </c>
      <c r="T145" s="14" t="str">
        <f t="shared" si="17"/>
        <v/>
      </c>
      <c r="U145" s="14" t="str">
        <f t="shared" si="18"/>
        <v/>
      </c>
      <c r="V145" s="26" t="str">
        <f>IF(C145="","",SUMIFS(B.2[Doanh thu],B.2[Tên sản phẩm],C145))</f>
        <v/>
      </c>
      <c r="W145" s="26" t="str">
        <f t="shared" si="19"/>
        <v/>
      </c>
    </row>
    <row r="146" spans="2:23" ht="27.75" customHeight="1">
      <c r="B146" s="4">
        <f t="shared" si="21"/>
        <v>144</v>
      </c>
      <c r="C146" s="2"/>
      <c r="D146" s="10"/>
      <c r="E146" s="10"/>
      <c r="F146" s="10"/>
      <c r="H146" s="7"/>
      <c r="I146" s="7"/>
      <c r="J146" s="14" t="str">
        <f t="shared" si="20"/>
        <v/>
      </c>
      <c r="L146" s="15" t="str">
        <f>IF(AND(C146&lt;&gt;"",COUNTIF([Tên sản phẩm],C146)&gt;1),"Sản phẩm này đã khai báo nhiều lần","")</f>
        <v/>
      </c>
      <c r="M146" s="4"/>
      <c r="N146" s="14" t="str">
        <f>IF(C146="","",SUMIFS(M.1[Số lượng],M.1[Tên sản phẩm],C146)+SUMIFS(M.1[SL được tặng/KM],M.1[Tên sản phẩm],C146))</f>
        <v/>
      </c>
      <c r="O146" s="14" t="str">
        <f>IF(C146="","",SUMIFS(#REF!,M.1[Tên sản phẩm],C146))</f>
        <v/>
      </c>
      <c r="P146" s="14" t="str">
        <f>IF(C146="","",SUMIFS(B.2[Số lượng],B.2[Tên sản phẩm],C146)+SUMIFS(B.2[SL xuất tặng/KM],B.2[Tên sản phẩm],C146))</f>
        <v/>
      </c>
      <c r="Q146" s="14" t="str">
        <f>IF(C146="","",SUMIFS(B.2[Thành tiền],B.2[Tên sản phẩm],C146))</f>
        <v/>
      </c>
      <c r="R146" s="14" t="str">
        <f t="shared" si="15"/>
        <v/>
      </c>
      <c r="S146" s="14" t="str">
        <f t="shared" si="16"/>
        <v/>
      </c>
      <c r="T146" s="14" t="str">
        <f t="shared" si="17"/>
        <v/>
      </c>
      <c r="U146" s="14" t="str">
        <f t="shared" si="18"/>
        <v/>
      </c>
      <c r="V146" s="26" t="str">
        <f>IF(C146="","",SUMIFS(B.2[Doanh thu],B.2[Tên sản phẩm],C146))</f>
        <v/>
      </c>
      <c r="W146" s="26" t="str">
        <f t="shared" si="19"/>
        <v/>
      </c>
    </row>
    <row r="147" spans="2:23" ht="27.75" customHeight="1">
      <c r="B147" s="4">
        <f t="shared" si="21"/>
        <v>145</v>
      </c>
      <c r="C147" s="2"/>
      <c r="D147" s="10"/>
      <c r="E147" s="10"/>
      <c r="F147" s="10"/>
      <c r="H147" s="7"/>
      <c r="I147" s="7"/>
      <c r="J147" s="14" t="str">
        <f t="shared" si="20"/>
        <v/>
      </c>
      <c r="L147" s="15" t="str">
        <f>IF(AND(C147&lt;&gt;"",COUNTIF([Tên sản phẩm],C147)&gt;1),"Sản phẩm này đã khai báo nhiều lần","")</f>
        <v/>
      </c>
      <c r="M147" s="4"/>
      <c r="N147" s="14" t="str">
        <f>IF(C147="","",SUMIFS(M.1[Số lượng],M.1[Tên sản phẩm],C147)+SUMIFS(M.1[SL được tặng/KM],M.1[Tên sản phẩm],C147))</f>
        <v/>
      </c>
      <c r="O147" s="14" t="str">
        <f>IF(C147="","",SUMIFS(#REF!,M.1[Tên sản phẩm],C147))</f>
        <v/>
      </c>
      <c r="P147" s="14" t="str">
        <f>IF(C147="","",SUMIFS(B.2[Số lượng],B.2[Tên sản phẩm],C147)+SUMIFS(B.2[SL xuất tặng/KM],B.2[Tên sản phẩm],C147))</f>
        <v/>
      </c>
      <c r="Q147" s="14" t="str">
        <f>IF(C147="","",SUMIFS(B.2[Thành tiền],B.2[Tên sản phẩm],C147))</f>
        <v/>
      </c>
      <c r="R147" s="14" t="str">
        <f t="shared" si="15"/>
        <v/>
      </c>
      <c r="S147" s="14" t="str">
        <f t="shared" si="16"/>
        <v/>
      </c>
      <c r="T147" s="14" t="str">
        <f t="shared" si="17"/>
        <v/>
      </c>
      <c r="U147" s="14" t="str">
        <f t="shared" si="18"/>
        <v/>
      </c>
      <c r="V147" s="26" t="str">
        <f>IF(C147="","",SUMIFS(B.2[Doanh thu],B.2[Tên sản phẩm],C147))</f>
        <v/>
      </c>
      <c r="W147" s="26" t="str">
        <f t="shared" si="19"/>
        <v/>
      </c>
    </row>
    <row r="148" spans="2:23" ht="27.75" customHeight="1">
      <c r="B148" s="4">
        <f t="shared" si="21"/>
        <v>146</v>
      </c>
      <c r="C148" s="2"/>
      <c r="D148" s="10"/>
      <c r="E148" s="10"/>
      <c r="F148" s="10"/>
      <c r="H148" s="7"/>
      <c r="I148" s="7"/>
      <c r="J148" s="14" t="str">
        <f t="shared" si="20"/>
        <v/>
      </c>
      <c r="L148" s="15" t="str">
        <f>IF(AND(C148&lt;&gt;"",COUNTIF([Tên sản phẩm],C148)&gt;1),"Sản phẩm này đã khai báo nhiều lần","")</f>
        <v/>
      </c>
      <c r="M148" s="4"/>
      <c r="N148" s="14" t="str">
        <f>IF(C148="","",SUMIFS(M.1[Số lượng],M.1[Tên sản phẩm],C148)+SUMIFS(M.1[SL được tặng/KM],M.1[Tên sản phẩm],C148))</f>
        <v/>
      </c>
      <c r="O148" s="14" t="str">
        <f>IF(C148="","",SUMIFS(#REF!,M.1[Tên sản phẩm],C148))</f>
        <v/>
      </c>
      <c r="P148" s="14" t="str">
        <f>IF(C148="","",SUMIFS(B.2[Số lượng],B.2[Tên sản phẩm],C148)+SUMIFS(B.2[SL xuất tặng/KM],B.2[Tên sản phẩm],C148))</f>
        <v/>
      </c>
      <c r="Q148" s="14" t="str">
        <f>IF(C148="","",SUMIFS(B.2[Thành tiền],B.2[Tên sản phẩm],C148))</f>
        <v/>
      </c>
      <c r="R148" s="14" t="str">
        <f t="shared" si="15"/>
        <v/>
      </c>
      <c r="S148" s="14" t="str">
        <f t="shared" si="16"/>
        <v/>
      </c>
      <c r="T148" s="14" t="str">
        <f t="shared" si="17"/>
        <v/>
      </c>
      <c r="U148" s="14" t="str">
        <f t="shared" si="18"/>
        <v/>
      </c>
      <c r="V148" s="26" t="str">
        <f>IF(C148="","",SUMIFS(B.2[Doanh thu],B.2[Tên sản phẩm],C148))</f>
        <v/>
      </c>
      <c r="W148" s="26" t="str">
        <f t="shared" si="19"/>
        <v/>
      </c>
    </row>
    <row r="149" spans="2:23" ht="27.75" customHeight="1">
      <c r="B149" s="4">
        <f t="shared" si="21"/>
        <v>147</v>
      </c>
      <c r="C149" s="2"/>
      <c r="D149" s="10"/>
      <c r="E149" s="10"/>
      <c r="F149" s="10"/>
      <c r="H149" s="7"/>
      <c r="I149" s="7"/>
      <c r="J149" s="14" t="str">
        <f t="shared" si="20"/>
        <v/>
      </c>
      <c r="L149" s="15" t="str">
        <f>IF(AND(C149&lt;&gt;"",COUNTIF([Tên sản phẩm],C149)&gt;1),"Sản phẩm này đã khai báo nhiều lần","")</f>
        <v/>
      </c>
      <c r="M149" s="4"/>
      <c r="N149" s="14" t="str">
        <f>IF(C149="","",SUMIFS(M.1[Số lượng],M.1[Tên sản phẩm],C149)+SUMIFS(M.1[SL được tặng/KM],M.1[Tên sản phẩm],C149))</f>
        <v/>
      </c>
      <c r="O149" s="14" t="str">
        <f>IF(C149="","",SUMIFS(#REF!,M.1[Tên sản phẩm],C149))</f>
        <v/>
      </c>
      <c r="P149" s="14" t="str">
        <f>IF(C149="","",SUMIFS(B.2[Số lượng],B.2[Tên sản phẩm],C149)+SUMIFS(B.2[SL xuất tặng/KM],B.2[Tên sản phẩm],C149))</f>
        <v/>
      </c>
      <c r="Q149" s="14" t="str">
        <f>IF(C149="","",SUMIFS(B.2[Thành tiền],B.2[Tên sản phẩm],C149))</f>
        <v/>
      </c>
      <c r="R149" s="14" t="str">
        <f t="shared" si="15"/>
        <v/>
      </c>
      <c r="S149" s="14" t="str">
        <f t="shared" si="16"/>
        <v/>
      </c>
      <c r="T149" s="14" t="str">
        <f t="shared" si="17"/>
        <v/>
      </c>
      <c r="U149" s="14" t="str">
        <f t="shared" si="18"/>
        <v/>
      </c>
      <c r="V149" s="26" t="str">
        <f>IF(C149="","",SUMIFS(B.2[Doanh thu],B.2[Tên sản phẩm],C149))</f>
        <v/>
      </c>
      <c r="W149" s="26" t="str">
        <f t="shared" si="19"/>
        <v/>
      </c>
    </row>
    <row r="150" spans="2:23" ht="27.75" customHeight="1">
      <c r="B150" s="4">
        <f t="shared" si="21"/>
        <v>148</v>
      </c>
      <c r="C150" s="2"/>
      <c r="D150" s="10"/>
      <c r="E150" s="10"/>
      <c r="F150" s="10"/>
      <c r="H150" s="7"/>
      <c r="I150" s="7"/>
      <c r="J150" s="14" t="str">
        <f t="shared" si="20"/>
        <v/>
      </c>
      <c r="L150" s="15" t="str">
        <f>IF(AND(C150&lt;&gt;"",COUNTIF([Tên sản phẩm],C150)&gt;1),"Sản phẩm này đã khai báo nhiều lần","")</f>
        <v/>
      </c>
      <c r="M150" s="4"/>
      <c r="N150" s="14" t="str">
        <f>IF(C150="","",SUMIFS(M.1[Số lượng],M.1[Tên sản phẩm],C150)+SUMIFS(M.1[SL được tặng/KM],M.1[Tên sản phẩm],C150))</f>
        <v/>
      </c>
      <c r="O150" s="14" t="str">
        <f>IF(C150="","",SUMIFS(#REF!,M.1[Tên sản phẩm],C150))</f>
        <v/>
      </c>
      <c r="P150" s="14" t="str">
        <f>IF(C150="","",SUMIFS(B.2[Số lượng],B.2[Tên sản phẩm],C150)+SUMIFS(B.2[SL xuất tặng/KM],B.2[Tên sản phẩm],C150))</f>
        <v/>
      </c>
      <c r="Q150" s="14" t="str">
        <f>IF(C150="","",SUMIFS(B.2[Thành tiền],B.2[Tên sản phẩm],C150))</f>
        <v/>
      </c>
      <c r="R150" s="14" t="str">
        <f t="shared" si="15"/>
        <v/>
      </c>
      <c r="S150" s="14" t="str">
        <f t="shared" si="16"/>
        <v/>
      </c>
      <c r="T150" s="14" t="str">
        <f t="shared" si="17"/>
        <v/>
      </c>
      <c r="U150" s="14" t="str">
        <f t="shared" si="18"/>
        <v/>
      </c>
      <c r="V150" s="26" t="str">
        <f>IF(C150="","",SUMIFS(B.2[Doanh thu],B.2[Tên sản phẩm],C150))</f>
        <v/>
      </c>
      <c r="W150" s="26" t="str">
        <f t="shared" si="19"/>
        <v/>
      </c>
    </row>
    <row r="151" spans="2:23" ht="27.75" customHeight="1">
      <c r="B151" s="4">
        <f t="shared" si="21"/>
        <v>149</v>
      </c>
      <c r="C151" s="2"/>
      <c r="D151" s="10"/>
      <c r="E151" s="10"/>
      <c r="F151" s="10"/>
      <c r="H151" s="7"/>
      <c r="I151" s="7"/>
      <c r="J151" s="14" t="str">
        <f t="shared" si="20"/>
        <v/>
      </c>
      <c r="L151" s="15" t="str">
        <f>IF(AND(C151&lt;&gt;"",COUNTIF([Tên sản phẩm],C151)&gt;1),"Sản phẩm này đã khai báo nhiều lần","")</f>
        <v/>
      </c>
      <c r="M151" s="4"/>
      <c r="N151" s="14" t="str">
        <f>IF(C151="","",SUMIFS(M.1[Số lượng],M.1[Tên sản phẩm],C151)+SUMIFS(M.1[SL được tặng/KM],M.1[Tên sản phẩm],C151))</f>
        <v/>
      </c>
      <c r="O151" s="14" t="str">
        <f>IF(C151="","",SUMIFS(#REF!,M.1[Tên sản phẩm],C151))</f>
        <v/>
      </c>
      <c r="P151" s="14" t="str">
        <f>IF(C151="","",SUMIFS(B.2[Số lượng],B.2[Tên sản phẩm],C151)+SUMIFS(B.2[SL xuất tặng/KM],B.2[Tên sản phẩm],C151))</f>
        <v/>
      </c>
      <c r="Q151" s="14" t="str">
        <f>IF(C151="","",SUMIFS(B.2[Thành tiền],B.2[Tên sản phẩm],C151))</f>
        <v/>
      </c>
      <c r="R151" s="14" t="str">
        <f t="shared" si="15"/>
        <v/>
      </c>
      <c r="S151" s="14" t="str">
        <f t="shared" si="16"/>
        <v/>
      </c>
      <c r="T151" s="14" t="str">
        <f t="shared" si="17"/>
        <v/>
      </c>
      <c r="U151" s="14" t="str">
        <f t="shared" si="18"/>
        <v/>
      </c>
      <c r="V151" s="26" t="str">
        <f>IF(C151="","",SUMIFS(B.2[Doanh thu],B.2[Tên sản phẩm],C151))</f>
        <v/>
      </c>
      <c r="W151" s="26" t="str">
        <f t="shared" si="19"/>
        <v/>
      </c>
    </row>
    <row r="152" spans="2:23" ht="27.75" customHeight="1">
      <c r="B152" s="4">
        <f t="shared" si="21"/>
        <v>150</v>
      </c>
      <c r="C152" s="2"/>
      <c r="D152" s="10"/>
      <c r="E152" s="10"/>
      <c r="F152" s="10"/>
      <c r="H152" s="7"/>
      <c r="I152" s="7"/>
      <c r="J152" s="14" t="str">
        <f t="shared" si="20"/>
        <v/>
      </c>
      <c r="L152" s="15" t="str">
        <f>IF(AND(C152&lt;&gt;"",COUNTIF([Tên sản phẩm],C152)&gt;1),"Sản phẩm này đã khai báo nhiều lần","")</f>
        <v/>
      </c>
      <c r="M152" s="4"/>
      <c r="N152" s="14" t="str">
        <f>IF(C152="","",SUMIFS(M.1[Số lượng],M.1[Tên sản phẩm],C152)+SUMIFS(M.1[SL được tặng/KM],M.1[Tên sản phẩm],C152))</f>
        <v/>
      </c>
      <c r="O152" s="14" t="str">
        <f>IF(C152="","",SUMIFS(#REF!,M.1[Tên sản phẩm],C152))</f>
        <v/>
      </c>
      <c r="P152" s="14" t="str">
        <f>IF(C152="","",SUMIFS(B.2[Số lượng],B.2[Tên sản phẩm],C152)+SUMIFS(B.2[SL xuất tặng/KM],B.2[Tên sản phẩm],C152))</f>
        <v/>
      </c>
      <c r="Q152" s="14" t="str">
        <f>IF(C152="","",SUMIFS(B.2[Thành tiền],B.2[Tên sản phẩm],C152))</f>
        <v/>
      </c>
      <c r="R152" s="14" t="str">
        <f t="shared" si="15"/>
        <v/>
      </c>
      <c r="S152" s="14" t="str">
        <f t="shared" si="16"/>
        <v/>
      </c>
      <c r="T152" s="14" t="str">
        <f t="shared" si="17"/>
        <v/>
      </c>
      <c r="U152" s="14" t="str">
        <f t="shared" si="18"/>
        <v/>
      </c>
      <c r="V152" s="26" t="str">
        <f>IF(C152="","",SUMIFS(B.2[Doanh thu],B.2[Tên sản phẩm],C152))</f>
        <v/>
      </c>
      <c r="W152" s="26" t="str">
        <f t="shared" si="19"/>
        <v/>
      </c>
    </row>
    <row r="153" spans="2:23" ht="27.75" customHeight="1">
      <c r="B153" s="4">
        <f t="shared" si="21"/>
        <v>151</v>
      </c>
      <c r="C153" s="2"/>
      <c r="D153" s="10"/>
      <c r="E153" s="10"/>
      <c r="F153" s="10"/>
      <c r="H153" s="7"/>
      <c r="I153" s="7"/>
      <c r="J153" s="14" t="str">
        <f t="shared" si="20"/>
        <v/>
      </c>
      <c r="L153" s="15" t="str">
        <f>IF(AND(C153&lt;&gt;"",COUNTIF([Tên sản phẩm],C153)&gt;1),"Sản phẩm này đã khai báo nhiều lần","")</f>
        <v/>
      </c>
      <c r="M153" s="4"/>
      <c r="N153" s="14" t="str">
        <f>IF(C153="","",SUMIFS(M.1[Số lượng],M.1[Tên sản phẩm],C153)+SUMIFS(M.1[SL được tặng/KM],M.1[Tên sản phẩm],C153))</f>
        <v/>
      </c>
      <c r="O153" s="14" t="str">
        <f>IF(C153="","",SUMIFS(#REF!,M.1[Tên sản phẩm],C153))</f>
        <v/>
      </c>
      <c r="P153" s="14" t="str">
        <f>IF(C153="","",SUMIFS(B.2[Số lượng],B.2[Tên sản phẩm],C153)+SUMIFS(B.2[SL xuất tặng/KM],B.2[Tên sản phẩm],C153))</f>
        <v/>
      </c>
      <c r="Q153" s="14" t="str">
        <f>IF(C153="","",SUMIFS(B.2[Thành tiền],B.2[Tên sản phẩm],C153))</f>
        <v/>
      </c>
      <c r="R153" s="14" t="str">
        <f t="shared" si="15"/>
        <v/>
      </c>
      <c r="S153" s="14" t="str">
        <f t="shared" si="16"/>
        <v/>
      </c>
      <c r="T153" s="14" t="str">
        <f t="shared" si="17"/>
        <v/>
      </c>
      <c r="U153" s="14" t="str">
        <f t="shared" si="18"/>
        <v/>
      </c>
      <c r="V153" s="26" t="str">
        <f>IF(C153="","",SUMIFS(B.2[Doanh thu],B.2[Tên sản phẩm],C153))</f>
        <v/>
      </c>
      <c r="W153" s="26" t="str">
        <f t="shared" si="19"/>
        <v/>
      </c>
    </row>
    <row r="154" spans="2:23" ht="27.75" customHeight="1">
      <c r="B154" s="4">
        <f t="shared" si="21"/>
        <v>152</v>
      </c>
      <c r="C154" s="2"/>
      <c r="D154" s="10"/>
      <c r="E154" s="10"/>
      <c r="F154" s="10"/>
      <c r="H154" s="7"/>
      <c r="I154" s="7"/>
      <c r="J154" s="14" t="str">
        <f t="shared" si="20"/>
        <v/>
      </c>
      <c r="L154" s="15" t="str">
        <f>IF(AND(C154&lt;&gt;"",COUNTIF([Tên sản phẩm],C154)&gt;1),"Sản phẩm này đã khai báo nhiều lần","")</f>
        <v/>
      </c>
      <c r="M154" s="4"/>
      <c r="N154" s="14" t="str">
        <f>IF(C154="","",SUMIFS(M.1[Số lượng],M.1[Tên sản phẩm],C154)+SUMIFS(M.1[SL được tặng/KM],M.1[Tên sản phẩm],C154))</f>
        <v/>
      </c>
      <c r="O154" s="14" t="str">
        <f>IF(C154="","",SUMIFS(#REF!,M.1[Tên sản phẩm],C154))</f>
        <v/>
      </c>
      <c r="P154" s="14" t="str">
        <f>IF(C154="","",SUMIFS(B.2[Số lượng],B.2[Tên sản phẩm],C154)+SUMIFS(B.2[SL xuất tặng/KM],B.2[Tên sản phẩm],C154))</f>
        <v/>
      </c>
      <c r="Q154" s="14" t="str">
        <f>IF(C154="","",SUMIFS(B.2[Thành tiền],B.2[Tên sản phẩm],C154))</f>
        <v/>
      </c>
      <c r="R154" s="14" t="str">
        <f t="shared" si="15"/>
        <v/>
      </c>
      <c r="S154" s="14" t="str">
        <f t="shared" si="16"/>
        <v/>
      </c>
      <c r="T154" s="14" t="str">
        <f t="shared" si="17"/>
        <v/>
      </c>
      <c r="U154" s="14" t="str">
        <f t="shared" si="18"/>
        <v/>
      </c>
      <c r="V154" s="26" t="str">
        <f>IF(C154="","",SUMIFS(B.2[Doanh thu],B.2[Tên sản phẩm],C154))</f>
        <v/>
      </c>
      <c r="W154" s="26" t="str">
        <f t="shared" si="19"/>
        <v/>
      </c>
    </row>
    <row r="155" spans="2:23" ht="27.75" customHeight="1">
      <c r="B155" s="4">
        <f t="shared" si="21"/>
        <v>153</v>
      </c>
      <c r="C155" s="2"/>
      <c r="D155" s="10"/>
      <c r="E155" s="10"/>
      <c r="F155" s="10"/>
      <c r="H155" s="7"/>
      <c r="I155" s="7"/>
      <c r="J155" s="14" t="str">
        <f t="shared" si="20"/>
        <v/>
      </c>
      <c r="L155" s="15" t="str">
        <f>IF(AND(C155&lt;&gt;"",COUNTIF([Tên sản phẩm],C155)&gt;1),"Sản phẩm này đã khai báo nhiều lần","")</f>
        <v/>
      </c>
      <c r="M155" s="4"/>
      <c r="N155" s="14" t="str">
        <f>IF(C155="","",SUMIFS(M.1[Số lượng],M.1[Tên sản phẩm],C155)+SUMIFS(M.1[SL được tặng/KM],M.1[Tên sản phẩm],C155))</f>
        <v/>
      </c>
      <c r="O155" s="14" t="str">
        <f>IF(C155="","",SUMIFS(#REF!,M.1[Tên sản phẩm],C155))</f>
        <v/>
      </c>
      <c r="P155" s="14" t="str">
        <f>IF(C155="","",SUMIFS(B.2[Số lượng],B.2[Tên sản phẩm],C155)+SUMIFS(B.2[SL xuất tặng/KM],B.2[Tên sản phẩm],C155))</f>
        <v/>
      </c>
      <c r="Q155" s="14" t="str">
        <f>IF(C155="","",SUMIFS(B.2[Thành tiền],B.2[Tên sản phẩm],C155))</f>
        <v/>
      </c>
      <c r="R155" s="14" t="str">
        <f t="shared" si="15"/>
        <v/>
      </c>
      <c r="S155" s="14" t="str">
        <f t="shared" si="16"/>
        <v/>
      </c>
      <c r="T155" s="14" t="str">
        <f t="shared" si="17"/>
        <v/>
      </c>
      <c r="U155" s="14" t="str">
        <f t="shared" si="18"/>
        <v/>
      </c>
      <c r="V155" s="26" t="str">
        <f>IF(C155="","",SUMIFS(B.2[Doanh thu],B.2[Tên sản phẩm],C155))</f>
        <v/>
      </c>
      <c r="W155" s="26" t="str">
        <f t="shared" si="19"/>
        <v/>
      </c>
    </row>
    <row r="156" spans="2:23" ht="27.75" customHeight="1">
      <c r="B156" s="4">
        <f t="shared" si="21"/>
        <v>154</v>
      </c>
      <c r="C156" s="2"/>
      <c r="D156" s="10"/>
      <c r="E156" s="10"/>
      <c r="F156" s="10"/>
      <c r="H156" s="7"/>
      <c r="I156" s="7"/>
      <c r="J156" s="14" t="str">
        <f t="shared" si="20"/>
        <v/>
      </c>
      <c r="L156" s="15" t="str">
        <f>IF(AND(C156&lt;&gt;"",COUNTIF([Tên sản phẩm],C156)&gt;1),"Sản phẩm này đã khai báo nhiều lần","")</f>
        <v/>
      </c>
      <c r="M156" s="4"/>
      <c r="N156" s="14" t="str">
        <f>IF(C156="","",SUMIFS(M.1[Số lượng],M.1[Tên sản phẩm],C156)+SUMIFS(M.1[SL được tặng/KM],M.1[Tên sản phẩm],C156))</f>
        <v/>
      </c>
      <c r="O156" s="14" t="str">
        <f>IF(C156="","",SUMIFS(#REF!,M.1[Tên sản phẩm],C156))</f>
        <v/>
      </c>
      <c r="P156" s="14" t="str">
        <f>IF(C156="","",SUMIFS(B.2[Số lượng],B.2[Tên sản phẩm],C156)+SUMIFS(B.2[SL xuất tặng/KM],B.2[Tên sản phẩm],C156))</f>
        <v/>
      </c>
      <c r="Q156" s="14" t="str">
        <f>IF(C156="","",SUMIFS(B.2[Thành tiền],B.2[Tên sản phẩm],C156))</f>
        <v/>
      </c>
      <c r="R156" s="14" t="str">
        <f t="shared" si="15"/>
        <v/>
      </c>
      <c r="S156" s="14" t="str">
        <f t="shared" si="16"/>
        <v/>
      </c>
      <c r="T156" s="14" t="str">
        <f t="shared" si="17"/>
        <v/>
      </c>
      <c r="U156" s="14" t="str">
        <f t="shared" si="18"/>
        <v/>
      </c>
      <c r="V156" s="26" t="str">
        <f>IF(C156="","",SUMIFS(B.2[Doanh thu],B.2[Tên sản phẩm],C156))</f>
        <v/>
      </c>
      <c r="W156" s="26" t="str">
        <f t="shared" si="19"/>
        <v/>
      </c>
    </row>
    <row r="157" spans="2:23" ht="27.75" customHeight="1">
      <c r="B157" s="4">
        <f t="shared" si="21"/>
        <v>155</v>
      </c>
      <c r="C157" s="2"/>
      <c r="D157" s="10"/>
      <c r="E157" s="10"/>
      <c r="F157" s="10"/>
      <c r="H157" s="7"/>
      <c r="I157" s="7"/>
      <c r="J157" s="14" t="str">
        <f t="shared" si="20"/>
        <v/>
      </c>
      <c r="L157" s="15" t="str">
        <f>IF(AND(C157&lt;&gt;"",COUNTIF([Tên sản phẩm],C157)&gt;1),"Sản phẩm này đã khai báo nhiều lần","")</f>
        <v/>
      </c>
      <c r="M157" s="4"/>
      <c r="N157" s="14" t="str">
        <f>IF(C157="","",SUMIFS(M.1[Số lượng],M.1[Tên sản phẩm],C157)+SUMIFS(M.1[SL được tặng/KM],M.1[Tên sản phẩm],C157))</f>
        <v/>
      </c>
      <c r="O157" s="14" t="str">
        <f>IF(C157="","",SUMIFS(#REF!,M.1[Tên sản phẩm],C157))</f>
        <v/>
      </c>
      <c r="P157" s="14" t="str">
        <f>IF(C157="","",SUMIFS(B.2[Số lượng],B.2[Tên sản phẩm],C157)+SUMIFS(B.2[SL xuất tặng/KM],B.2[Tên sản phẩm],C157))</f>
        <v/>
      </c>
      <c r="Q157" s="14" t="str">
        <f>IF(C157="","",SUMIFS(B.2[Thành tiền],B.2[Tên sản phẩm],C157))</f>
        <v/>
      </c>
      <c r="R157" s="14" t="str">
        <f t="shared" si="15"/>
        <v/>
      </c>
      <c r="S157" s="14" t="str">
        <f t="shared" si="16"/>
        <v/>
      </c>
      <c r="T157" s="14" t="str">
        <f t="shared" si="17"/>
        <v/>
      </c>
      <c r="U157" s="14" t="str">
        <f t="shared" si="18"/>
        <v/>
      </c>
      <c r="V157" s="26" t="str">
        <f>IF(C157="","",SUMIFS(B.2[Doanh thu],B.2[Tên sản phẩm],C157))</f>
        <v/>
      </c>
      <c r="W157" s="26" t="str">
        <f t="shared" si="19"/>
        <v/>
      </c>
    </row>
    <row r="158" spans="2:23" ht="27.75" customHeight="1">
      <c r="B158" s="4">
        <f t="shared" si="21"/>
        <v>156</v>
      </c>
      <c r="C158" s="2"/>
      <c r="D158" s="10"/>
      <c r="E158" s="10"/>
      <c r="F158" s="10"/>
      <c r="H158" s="7"/>
      <c r="I158" s="7"/>
      <c r="J158" s="14" t="str">
        <f t="shared" si="20"/>
        <v/>
      </c>
      <c r="L158" s="15" t="str">
        <f>IF(AND(C158&lt;&gt;"",COUNTIF([Tên sản phẩm],C158)&gt;1),"Sản phẩm này đã khai báo nhiều lần","")</f>
        <v/>
      </c>
      <c r="M158" s="4"/>
      <c r="N158" s="14" t="str">
        <f>IF(C158="","",SUMIFS(M.1[Số lượng],M.1[Tên sản phẩm],C158)+SUMIFS(M.1[SL được tặng/KM],M.1[Tên sản phẩm],C158))</f>
        <v/>
      </c>
      <c r="O158" s="14" t="str">
        <f>IF(C158="","",SUMIFS(#REF!,M.1[Tên sản phẩm],C158))</f>
        <v/>
      </c>
      <c r="P158" s="14" t="str">
        <f>IF(C158="","",SUMIFS(B.2[Số lượng],B.2[Tên sản phẩm],C158)+SUMIFS(B.2[SL xuất tặng/KM],B.2[Tên sản phẩm],C158))</f>
        <v/>
      </c>
      <c r="Q158" s="14" t="str">
        <f>IF(C158="","",SUMIFS(B.2[Thành tiền],B.2[Tên sản phẩm],C158))</f>
        <v/>
      </c>
      <c r="R158" s="14" t="str">
        <f t="shared" si="15"/>
        <v/>
      </c>
      <c r="S158" s="14" t="str">
        <f t="shared" si="16"/>
        <v/>
      </c>
      <c r="T158" s="14" t="str">
        <f t="shared" si="17"/>
        <v/>
      </c>
      <c r="U158" s="14" t="str">
        <f t="shared" si="18"/>
        <v/>
      </c>
      <c r="V158" s="26" t="str">
        <f>IF(C158="","",SUMIFS(B.2[Doanh thu],B.2[Tên sản phẩm],C158))</f>
        <v/>
      </c>
      <c r="W158" s="26" t="str">
        <f t="shared" si="19"/>
        <v/>
      </c>
    </row>
    <row r="159" spans="2:23" ht="27.75" customHeight="1">
      <c r="B159" s="4">
        <f t="shared" si="21"/>
        <v>157</v>
      </c>
      <c r="C159" s="2"/>
      <c r="D159" s="10"/>
      <c r="E159" s="10"/>
      <c r="F159" s="10"/>
      <c r="H159" s="7"/>
      <c r="I159" s="7"/>
      <c r="J159" s="14" t="str">
        <f t="shared" si="20"/>
        <v/>
      </c>
      <c r="L159" s="15" t="str">
        <f>IF(AND(C159&lt;&gt;"",COUNTIF([Tên sản phẩm],C159)&gt;1),"Sản phẩm này đã khai báo nhiều lần","")</f>
        <v/>
      </c>
      <c r="M159" s="4"/>
      <c r="N159" s="14" t="str">
        <f>IF(C159="","",SUMIFS(M.1[Số lượng],M.1[Tên sản phẩm],C159)+SUMIFS(M.1[SL được tặng/KM],M.1[Tên sản phẩm],C159))</f>
        <v/>
      </c>
      <c r="O159" s="14" t="str">
        <f>IF(C159="","",SUMIFS(#REF!,M.1[Tên sản phẩm],C159))</f>
        <v/>
      </c>
      <c r="P159" s="14" t="str">
        <f>IF(C159="","",SUMIFS(B.2[Số lượng],B.2[Tên sản phẩm],C159)+SUMIFS(B.2[SL xuất tặng/KM],B.2[Tên sản phẩm],C159))</f>
        <v/>
      </c>
      <c r="Q159" s="14" t="str">
        <f>IF(C159="","",SUMIFS(B.2[Thành tiền],B.2[Tên sản phẩm],C159))</f>
        <v/>
      </c>
      <c r="R159" s="14" t="str">
        <f t="shared" si="15"/>
        <v/>
      </c>
      <c r="S159" s="14" t="str">
        <f t="shared" si="16"/>
        <v/>
      </c>
      <c r="T159" s="14" t="str">
        <f t="shared" si="17"/>
        <v/>
      </c>
      <c r="U159" s="14" t="str">
        <f t="shared" si="18"/>
        <v/>
      </c>
      <c r="V159" s="26" t="str">
        <f>IF(C159="","",SUMIFS(B.2[Doanh thu],B.2[Tên sản phẩm],C159))</f>
        <v/>
      </c>
      <c r="W159" s="26" t="str">
        <f t="shared" si="19"/>
        <v/>
      </c>
    </row>
    <row r="160" spans="2:23" ht="27.75" customHeight="1">
      <c r="B160" s="4">
        <f t="shared" si="21"/>
        <v>158</v>
      </c>
      <c r="C160" s="2"/>
      <c r="D160" s="10"/>
      <c r="E160" s="10"/>
      <c r="F160" s="10"/>
      <c r="H160" s="7"/>
      <c r="I160" s="7"/>
      <c r="J160" s="14" t="str">
        <f t="shared" si="20"/>
        <v/>
      </c>
      <c r="L160" s="15" t="str">
        <f>IF(AND(C160&lt;&gt;"",COUNTIF([Tên sản phẩm],C160)&gt;1),"Sản phẩm này đã khai báo nhiều lần","")</f>
        <v/>
      </c>
      <c r="M160" s="4"/>
      <c r="N160" s="14" t="str">
        <f>IF(C160="","",SUMIFS(M.1[Số lượng],M.1[Tên sản phẩm],C160)+SUMIFS(M.1[SL được tặng/KM],M.1[Tên sản phẩm],C160))</f>
        <v/>
      </c>
      <c r="O160" s="14" t="str">
        <f>IF(C160="","",SUMIFS(#REF!,M.1[Tên sản phẩm],C160))</f>
        <v/>
      </c>
      <c r="P160" s="14" t="str">
        <f>IF(C160="","",SUMIFS(B.2[Số lượng],B.2[Tên sản phẩm],C160)+SUMIFS(B.2[SL xuất tặng/KM],B.2[Tên sản phẩm],C160))</f>
        <v/>
      </c>
      <c r="Q160" s="14" t="str">
        <f>IF(C160="","",SUMIFS(B.2[Thành tiền],B.2[Tên sản phẩm],C160))</f>
        <v/>
      </c>
      <c r="R160" s="14" t="str">
        <f t="shared" si="15"/>
        <v/>
      </c>
      <c r="S160" s="14" t="str">
        <f t="shared" si="16"/>
        <v/>
      </c>
      <c r="T160" s="14" t="str">
        <f t="shared" si="17"/>
        <v/>
      </c>
      <c r="U160" s="14" t="str">
        <f t="shared" si="18"/>
        <v/>
      </c>
      <c r="V160" s="26" t="str">
        <f>IF(C160="","",SUMIFS(B.2[Doanh thu],B.2[Tên sản phẩm],C160))</f>
        <v/>
      </c>
      <c r="W160" s="26" t="str">
        <f t="shared" si="19"/>
        <v/>
      </c>
    </row>
    <row r="161" spans="2:23" ht="27.75" customHeight="1">
      <c r="B161" s="4">
        <f t="shared" si="21"/>
        <v>159</v>
      </c>
      <c r="C161" s="2"/>
      <c r="D161" s="10"/>
      <c r="E161" s="10"/>
      <c r="F161" s="10"/>
      <c r="H161" s="7"/>
      <c r="I161" s="7"/>
      <c r="J161" s="14" t="str">
        <f t="shared" si="20"/>
        <v/>
      </c>
      <c r="L161" s="15" t="str">
        <f>IF(AND(C161&lt;&gt;"",COUNTIF([Tên sản phẩm],C161)&gt;1),"Sản phẩm này đã khai báo nhiều lần","")</f>
        <v/>
      </c>
      <c r="M161" s="4"/>
      <c r="N161" s="14" t="str">
        <f>IF(C161="","",SUMIFS(M.1[Số lượng],M.1[Tên sản phẩm],C161)+SUMIFS(M.1[SL được tặng/KM],M.1[Tên sản phẩm],C161))</f>
        <v/>
      </c>
      <c r="O161" s="14" t="str">
        <f>IF(C161="","",SUMIFS(#REF!,M.1[Tên sản phẩm],C161))</f>
        <v/>
      </c>
      <c r="P161" s="14" t="str">
        <f>IF(C161="","",SUMIFS(B.2[Số lượng],B.2[Tên sản phẩm],C161)+SUMIFS(B.2[SL xuất tặng/KM],B.2[Tên sản phẩm],C161))</f>
        <v/>
      </c>
      <c r="Q161" s="14" t="str">
        <f>IF(C161="","",SUMIFS(B.2[Thành tiền],B.2[Tên sản phẩm],C161))</f>
        <v/>
      </c>
      <c r="R161" s="14" t="str">
        <f t="shared" si="15"/>
        <v/>
      </c>
      <c r="S161" s="14" t="str">
        <f t="shared" si="16"/>
        <v/>
      </c>
      <c r="T161" s="14" t="str">
        <f t="shared" si="17"/>
        <v/>
      </c>
      <c r="U161" s="14" t="str">
        <f t="shared" si="18"/>
        <v/>
      </c>
      <c r="V161" s="26" t="str">
        <f>IF(C161="","",SUMIFS(B.2[Doanh thu],B.2[Tên sản phẩm],C161))</f>
        <v/>
      </c>
      <c r="W161" s="26" t="str">
        <f t="shared" si="19"/>
        <v/>
      </c>
    </row>
    <row r="162" spans="2:23" ht="27.75" customHeight="1">
      <c r="B162" s="4">
        <f t="shared" si="21"/>
        <v>160</v>
      </c>
      <c r="C162" s="2"/>
      <c r="D162" s="10"/>
      <c r="E162" s="10"/>
      <c r="F162" s="10"/>
      <c r="H162" s="7"/>
      <c r="I162" s="7"/>
      <c r="J162" s="14" t="str">
        <f t="shared" si="20"/>
        <v/>
      </c>
      <c r="L162" s="15" t="str">
        <f>IF(AND(C162&lt;&gt;"",COUNTIF([Tên sản phẩm],C162)&gt;1),"Sản phẩm này đã khai báo nhiều lần","")</f>
        <v/>
      </c>
      <c r="M162" s="4"/>
      <c r="N162" s="14" t="str">
        <f>IF(C162="","",SUMIFS(M.1[Số lượng],M.1[Tên sản phẩm],C162)+SUMIFS(M.1[SL được tặng/KM],M.1[Tên sản phẩm],C162))</f>
        <v/>
      </c>
      <c r="O162" s="14" t="str">
        <f>IF(C162="","",SUMIFS(#REF!,M.1[Tên sản phẩm],C162))</f>
        <v/>
      </c>
      <c r="P162" s="14" t="str">
        <f>IF(C162="","",SUMIFS(B.2[Số lượng],B.2[Tên sản phẩm],C162)+SUMIFS(B.2[SL xuất tặng/KM],B.2[Tên sản phẩm],C162))</f>
        <v/>
      </c>
      <c r="Q162" s="14" t="str">
        <f>IF(C162="","",SUMIFS(B.2[Thành tiền],B.2[Tên sản phẩm],C162))</f>
        <v/>
      </c>
      <c r="R162" s="14" t="str">
        <f t="shared" si="15"/>
        <v/>
      </c>
      <c r="S162" s="14" t="str">
        <f t="shared" si="16"/>
        <v/>
      </c>
      <c r="T162" s="14" t="str">
        <f t="shared" si="17"/>
        <v/>
      </c>
      <c r="U162" s="14" t="str">
        <f t="shared" si="18"/>
        <v/>
      </c>
      <c r="V162" s="26" t="str">
        <f>IF(C162="","",SUMIFS(B.2[Doanh thu],B.2[Tên sản phẩm],C162))</f>
        <v/>
      </c>
      <c r="W162" s="26" t="str">
        <f t="shared" si="19"/>
        <v/>
      </c>
    </row>
    <row r="163" spans="2:23" ht="27.75" customHeight="1">
      <c r="B163" s="4">
        <f t="shared" si="21"/>
        <v>161</v>
      </c>
      <c r="C163" s="2"/>
      <c r="D163" s="10"/>
      <c r="E163" s="10"/>
      <c r="F163" s="10"/>
      <c r="H163" s="7"/>
      <c r="I163" s="7"/>
      <c r="J163" s="14" t="str">
        <f t="shared" si="20"/>
        <v/>
      </c>
      <c r="L163" s="15" t="str">
        <f>IF(AND(C163&lt;&gt;"",COUNTIF([Tên sản phẩm],C163)&gt;1),"Sản phẩm này đã khai báo nhiều lần","")</f>
        <v/>
      </c>
      <c r="M163" s="4"/>
      <c r="N163" s="14" t="str">
        <f>IF(C163="","",SUMIFS(M.1[Số lượng],M.1[Tên sản phẩm],C163)+SUMIFS(M.1[SL được tặng/KM],M.1[Tên sản phẩm],C163))</f>
        <v/>
      </c>
      <c r="O163" s="14" t="str">
        <f>IF(C163="","",SUMIFS(#REF!,M.1[Tên sản phẩm],C163))</f>
        <v/>
      </c>
      <c r="P163" s="14" t="str">
        <f>IF(C163="","",SUMIFS(B.2[Số lượng],B.2[Tên sản phẩm],C163)+SUMIFS(B.2[SL xuất tặng/KM],B.2[Tên sản phẩm],C163))</f>
        <v/>
      </c>
      <c r="Q163" s="14" t="str">
        <f>IF(C163="","",SUMIFS(B.2[Thành tiền],B.2[Tên sản phẩm],C163))</f>
        <v/>
      </c>
      <c r="R163" s="14" t="str">
        <f t="shared" si="15"/>
        <v/>
      </c>
      <c r="S163" s="14" t="str">
        <f t="shared" si="16"/>
        <v/>
      </c>
      <c r="T163" s="14" t="str">
        <f t="shared" si="17"/>
        <v/>
      </c>
      <c r="U163" s="14" t="str">
        <f t="shared" si="18"/>
        <v/>
      </c>
      <c r="V163" s="26" t="str">
        <f>IF(C163="","",SUMIFS(B.2[Doanh thu],B.2[Tên sản phẩm],C163))</f>
        <v/>
      </c>
      <c r="W163" s="26" t="str">
        <f t="shared" si="19"/>
        <v/>
      </c>
    </row>
    <row r="164" spans="2:23" ht="27.75" customHeight="1">
      <c r="B164" s="4">
        <f t="shared" si="21"/>
        <v>162</v>
      </c>
      <c r="C164" s="2"/>
      <c r="D164" s="10"/>
      <c r="E164" s="10"/>
      <c r="F164" s="10"/>
      <c r="H164" s="7"/>
      <c r="I164" s="7"/>
      <c r="J164" s="14" t="str">
        <f t="shared" si="20"/>
        <v/>
      </c>
      <c r="L164" s="15" t="str">
        <f>IF(AND(C164&lt;&gt;"",COUNTIF([Tên sản phẩm],C164)&gt;1),"Sản phẩm này đã khai báo nhiều lần","")</f>
        <v/>
      </c>
      <c r="M164" s="4"/>
      <c r="N164" s="14" t="str">
        <f>IF(C164="","",SUMIFS(M.1[Số lượng],M.1[Tên sản phẩm],C164)+SUMIFS(M.1[SL được tặng/KM],M.1[Tên sản phẩm],C164))</f>
        <v/>
      </c>
      <c r="O164" s="14" t="str">
        <f>IF(C164="","",SUMIFS(#REF!,M.1[Tên sản phẩm],C164))</f>
        <v/>
      </c>
      <c r="P164" s="14" t="str">
        <f>IF(C164="","",SUMIFS(B.2[Số lượng],B.2[Tên sản phẩm],C164)+SUMIFS(B.2[SL xuất tặng/KM],B.2[Tên sản phẩm],C164))</f>
        <v/>
      </c>
      <c r="Q164" s="14" t="str">
        <f>IF(C164="","",SUMIFS(B.2[Thành tiền],B.2[Tên sản phẩm],C164))</f>
        <v/>
      </c>
      <c r="R164" s="14" t="str">
        <f t="shared" si="15"/>
        <v/>
      </c>
      <c r="S164" s="14" t="str">
        <f t="shared" si="16"/>
        <v/>
      </c>
      <c r="T164" s="14" t="str">
        <f t="shared" si="17"/>
        <v/>
      </c>
      <c r="U164" s="14" t="str">
        <f t="shared" si="18"/>
        <v/>
      </c>
      <c r="V164" s="26" t="str">
        <f>IF(C164="","",SUMIFS(B.2[Doanh thu],B.2[Tên sản phẩm],C164))</f>
        <v/>
      </c>
      <c r="W164" s="26" t="str">
        <f t="shared" si="19"/>
        <v/>
      </c>
    </row>
    <row r="165" spans="2:23" ht="27.75" customHeight="1">
      <c r="B165" s="4">
        <f t="shared" si="21"/>
        <v>163</v>
      </c>
      <c r="C165" s="2"/>
      <c r="D165" s="10"/>
      <c r="E165" s="10"/>
      <c r="F165" s="10"/>
      <c r="H165" s="7"/>
      <c r="I165" s="7"/>
      <c r="J165" s="14" t="str">
        <f t="shared" si="20"/>
        <v/>
      </c>
      <c r="L165" s="15" t="str">
        <f>IF(AND(C165&lt;&gt;"",COUNTIF([Tên sản phẩm],C165)&gt;1),"Sản phẩm này đã khai báo nhiều lần","")</f>
        <v/>
      </c>
      <c r="M165" s="4"/>
      <c r="N165" s="14" t="str">
        <f>IF(C165="","",SUMIFS(M.1[Số lượng],M.1[Tên sản phẩm],C165)+SUMIFS(M.1[SL được tặng/KM],M.1[Tên sản phẩm],C165))</f>
        <v/>
      </c>
      <c r="O165" s="14" t="str">
        <f>IF(C165="","",SUMIFS(#REF!,M.1[Tên sản phẩm],C165))</f>
        <v/>
      </c>
      <c r="P165" s="14" t="str">
        <f>IF(C165="","",SUMIFS(B.2[Số lượng],B.2[Tên sản phẩm],C165)+SUMIFS(B.2[SL xuất tặng/KM],B.2[Tên sản phẩm],C165))</f>
        <v/>
      </c>
      <c r="Q165" s="14" t="str">
        <f>IF(C165="","",SUMIFS(B.2[Thành tiền],B.2[Tên sản phẩm],C165))</f>
        <v/>
      </c>
      <c r="R165" s="14" t="str">
        <f t="shared" si="15"/>
        <v/>
      </c>
      <c r="S165" s="14" t="str">
        <f t="shared" si="16"/>
        <v/>
      </c>
      <c r="T165" s="14" t="str">
        <f t="shared" si="17"/>
        <v/>
      </c>
      <c r="U165" s="14" t="str">
        <f t="shared" si="18"/>
        <v/>
      </c>
      <c r="V165" s="26" t="str">
        <f>IF(C165="","",SUMIFS(B.2[Doanh thu],B.2[Tên sản phẩm],C165))</f>
        <v/>
      </c>
      <c r="W165" s="26" t="str">
        <f t="shared" si="19"/>
        <v/>
      </c>
    </row>
    <row r="166" spans="2:23" ht="27.75" customHeight="1">
      <c r="B166" s="4">
        <f t="shared" si="21"/>
        <v>164</v>
      </c>
      <c r="C166" s="2"/>
      <c r="D166" s="10"/>
      <c r="E166" s="10"/>
      <c r="F166" s="10"/>
      <c r="H166" s="7"/>
      <c r="I166" s="7"/>
      <c r="J166" s="14" t="str">
        <f t="shared" si="20"/>
        <v/>
      </c>
      <c r="L166" s="15" t="str">
        <f>IF(AND(C166&lt;&gt;"",COUNTIF([Tên sản phẩm],C166)&gt;1),"Sản phẩm này đã khai báo nhiều lần","")</f>
        <v/>
      </c>
      <c r="M166" s="4"/>
      <c r="N166" s="14" t="str">
        <f>IF(C166="","",SUMIFS(M.1[Số lượng],M.1[Tên sản phẩm],C166)+SUMIFS(M.1[SL được tặng/KM],M.1[Tên sản phẩm],C166))</f>
        <v/>
      </c>
      <c r="O166" s="14" t="str">
        <f>IF(C166="","",SUMIFS(#REF!,M.1[Tên sản phẩm],C166))</f>
        <v/>
      </c>
      <c r="P166" s="14" t="str">
        <f>IF(C166="","",SUMIFS(B.2[Số lượng],B.2[Tên sản phẩm],C166)+SUMIFS(B.2[SL xuất tặng/KM],B.2[Tên sản phẩm],C166))</f>
        <v/>
      </c>
      <c r="Q166" s="14" t="str">
        <f>IF(C166="","",SUMIFS(B.2[Thành tiền],B.2[Tên sản phẩm],C166))</f>
        <v/>
      </c>
      <c r="R166" s="14" t="str">
        <f t="shared" si="15"/>
        <v/>
      </c>
      <c r="S166" s="14" t="str">
        <f t="shared" si="16"/>
        <v/>
      </c>
      <c r="T166" s="14" t="str">
        <f t="shared" si="17"/>
        <v/>
      </c>
      <c r="U166" s="14" t="str">
        <f t="shared" si="18"/>
        <v/>
      </c>
      <c r="V166" s="26" t="str">
        <f>IF(C166="","",SUMIFS(B.2[Doanh thu],B.2[Tên sản phẩm],C166))</f>
        <v/>
      </c>
      <c r="W166" s="26" t="str">
        <f t="shared" si="19"/>
        <v/>
      </c>
    </row>
    <row r="167" spans="2:23" ht="27.75" customHeight="1">
      <c r="B167" s="4">
        <f t="shared" si="21"/>
        <v>165</v>
      </c>
      <c r="C167" s="2"/>
      <c r="D167" s="10"/>
      <c r="E167" s="10"/>
      <c r="F167" s="10"/>
      <c r="H167" s="7"/>
      <c r="I167" s="7"/>
      <c r="J167" s="14" t="str">
        <f t="shared" si="20"/>
        <v/>
      </c>
      <c r="L167" s="15" t="str">
        <f>IF(AND(C167&lt;&gt;"",COUNTIF([Tên sản phẩm],C167)&gt;1),"Sản phẩm này đã khai báo nhiều lần","")</f>
        <v/>
      </c>
      <c r="M167" s="4"/>
      <c r="N167" s="14" t="str">
        <f>IF(C167="","",SUMIFS(M.1[Số lượng],M.1[Tên sản phẩm],C167)+SUMIFS(M.1[SL được tặng/KM],M.1[Tên sản phẩm],C167))</f>
        <v/>
      </c>
      <c r="O167" s="14" t="str">
        <f>IF(C167="","",SUMIFS(#REF!,M.1[Tên sản phẩm],C167))</f>
        <v/>
      </c>
      <c r="P167" s="14" t="str">
        <f>IF(C167="","",SUMIFS(B.2[Số lượng],B.2[Tên sản phẩm],C167)+SUMIFS(B.2[SL xuất tặng/KM],B.2[Tên sản phẩm],C167))</f>
        <v/>
      </c>
      <c r="Q167" s="14" t="str">
        <f>IF(C167="","",SUMIFS(B.2[Thành tiền],B.2[Tên sản phẩm],C167))</f>
        <v/>
      </c>
      <c r="R167" s="14" t="str">
        <f t="shared" si="15"/>
        <v/>
      </c>
      <c r="S167" s="14" t="str">
        <f t="shared" si="16"/>
        <v/>
      </c>
      <c r="T167" s="14" t="str">
        <f t="shared" si="17"/>
        <v/>
      </c>
      <c r="U167" s="14" t="str">
        <f t="shared" si="18"/>
        <v/>
      </c>
      <c r="V167" s="26" t="str">
        <f>IF(C167="","",SUMIFS(B.2[Doanh thu],B.2[Tên sản phẩm],C167))</f>
        <v/>
      </c>
      <c r="W167" s="26" t="str">
        <f t="shared" si="19"/>
        <v/>
      </c>
    </row>
    <row r="168" spans="2:23" ht="27.75" customHeight="1">
      <c r="B168" s="4">
        <f t="shared" si="21"/>
        <v>166</v>
      </c>
      <c r="C168" s="2"/>
      <c r="D168" s="10"/>
      <c r="E168" s="10"/>
      <c r="F168" s="10"/>
      <c r="H168" s="7"/>
      <c r="I168" s="7"/>
      <c r="J168" s="14" t="str">
        <f t="shared" si="20"/>
        <v/>
      </c>
      <c r="L168" s="15" t="str">
        <f>IF(AND(C168&lt;&gt;"",COUNTIF([Tên sản phẩm],C168)&gt;1),"Sản phẩm này đã khai báo nhiều lần","")</f>
        <v/>
      </c>
      <c r="M168" s="4"/>
      <c r="N168" s="14" t="str">
        <f>IF(C168="","",SUMIFS(M.1[Số lượng],M.1[Tên sản phẩm],C168)+SUMIFS(M.1[SL được tặng/KM],M.1[Tên sản phẩm],C168))</f>
        <v/>
      </c>
      <c r="O168" s="14" t="str">
        <f>IF(C168="","",SUMIFS(#REF!,M.1[Tên sản phẩm],C168))</f>
        <v/>
      </c>
      <c r="P168" s="14" t="str">
        <f>IF(C168="","",SUMIFS(B.2[Số lượng],B.2[Tên sản phẩm],C168)+SUMIFS(B.2[SL xuất tặng/KM],B.2[Tên sản phẩm],C168))</f>
        <v/>
      </c>
      <c r="Q168" s="14" t="str">
        <f>IF(C168="","",SUMIFS(B.2[Thành tiền],B.2[Tên sản phẩm],C168))</f>
        <v/>
      </c>
      <c r="R168" s="14" t="str">
        <f t="shared" si="15"/>
        <v/>
      </c>
      <c r="S168" s="14" t="str">
        <f t="shared" si="16"/>
        <v/>
      </c>
      <c r="T168" s="14" t="str">
        <f t="shared" si="17"/>
        <v/>
      </c>
      <c r="U168" s="14" t="str">
        <f t="shared" si="18"/>
        <v/>
      </c>
      <c r="V168" s="26" t="str">
        <f>IF(C168="","",SUMIFS(B.2[Doanh thu],B.2[Tên sản phẩm],C168))</f>
        <v/>
      </c>
      <c r="W168" s="26" t="str">
        <f t="shared" si="19"/>
        <v/>
      </c>
    </row>
    <row r="169" spans="2:23" ht="27.75" customHeight="1">
      <c r="B169" s="4">
        <f t="shared" si="21"/>
        <v>167</v>
      </c>
      <c r="C169" s="2"/>
      <c r="D169" s="10"/>
      <c r="E169" s="10"/>
      <c r="F169" s="10"/>
      <c r="H169" s="7"/>
      <c r="I169" s="7"/>
      <c r="J169" s="14" t="str">
        <f t="shared" si="20"/>
        <v/>
      </c>
      <c r="L169" s="15" t="str">
        <f>IF(AND(C169&lt;&gt;"",COUNTIF([Tên sản phẩm],C169)&gt;1),"Sản phẩm này đã khai báo nhiều lần","")</f>
        <v/>
      </c>
      <c r="M169" s="4"/>
      <c r="N169" s="14" t="str">
        <f>IF(C169="","",SUMIFS(M.1[Số lượng],M.1[Tên sản phẩm],C169)+SUMIFS(M.1[SL được tặng/KM],M.1[Tên sản phẩm],C169))</f>
        <v/>
      </c>
      <c r="O169" s="14" t="str">
        <f>IF(C169="","",SUMIFS(#REF!,M.1[Tên sản phẩm],C169))</f>
        <v/>
      </c>
      <c r="P169" s="14" t="str">
        <f>IF(C169="","",SUMIFS(B.2[Số lượng],B.2[Tên sản phẩm],C169)+SUMIFS(B.2[SL xuất tặng/KM],B.2[Tên sản phẩm],C169))</f>
        <v/>
      </c>
      <c r="Q169" s="14" t="str">
        <f>IF(C169="","",SUMIFS(B.2[Thành tiền],B.2[Tên sản phẩm],C169))</f>
        <v/>
      </c>
      <c r="R169" s="14" t="str">
        <f t="shared" si="15"/>
        <v/>
      </c>
      <c r="S169" s="14" t="str">
        <f t="shared" si="16"/>
        <v/>
      </c>
      <c r="T169" s="14" t="str">
        <f t="shared" si="17"/>
        <v/>
      </c>
      <c r="U169" s="14" t="str">
        <f t="shared" si="18"/>
        <v/>
      </c>
      <c r="V169" s="26" t="str">
        <f>IF(C169="","",SUMIFS(B.2[Doanh thu],B.2[Tên sản phẩm],C169))</f>
        <v/>
      </c>
      <c r="W169" s="26" t="str">
        <f t="shared" si="19"/>
        <v/>
      </c>
    </row>
    <row r="170" spans="2:23" ht="27.75" customHeight="1">
      <c r="B170" s="4">
        <f t="shared" si="21"/>
        <v>168</v>
      </c>
      <c r="C170" s="2"/>
      <c r="D170" s="10"/>
      <c r="E170" s="10"/>
      <c r="F170" s="10"/>
      <c r="H170" s="7"/>
      <c r="I170" s="7"/>
      <c r="J170" s="14" t="str">
        <f t="shared" si="20"/>
        <v/>
      </c>
      <c r="L170" s="15" t="str">
        <f>IF(AND(C170&lt;&gt;"",COUNTIF([Tên sản phẩm],C170)&gt;1),"Sản phẩm này đã khai báo nhiều lần","")</f>
        <v/>
      </c>
      <c r="M170" s="4"/>
      <c r="N170" s="14" t="str">
        <f>IF(C170="","",SUMIFS(M.1[Số lượng],M.1[Tên sản phẩm],C170)+SUMIFS(M.1[SL được tặng/KM],M.1[Tên sản phẩm],C170))</f>
        <v/>
      </c>
      <c r="O170" s="14" t="str">
        <f>IF(C170="","",SUMIFS(#REF!,M.1[Tên sản phẩm],C170))</f>
        <v/>
      </c>
      <c r="P170" s="14" t="str">
        <f>IF(C170="","",SUMIFS(B.2[Số lượng],B.2[Tên sản phẩm],C170)+SUMIFS(B.2[SL xuất tặng/KM],B.2[Tên sản phẩm],C170))</f>
        <v/>
      </c>
      <c r="Q170" s="14" t="str">
        <f>IF(C170="","",SUMIFS(B.2[Thành tiền],B.2[Tên sản phẩm],C170))</f>
        <v/>
      </c>
      <c r="R170" s="14" t="str">
        <f t="shared" si="15"/>
        <v/>
      </c>
      <c r="S170" s="14" t="str">
        <f t="shared" si="16"/>
        <v/>
      </c>
      <c r="T170" s="14" t="str">
        <f t="shared" si="17"/>
        <v/>
      </c>
      <c r="U170" s="14" t="str">
        <f t="shared" si="18"/>
        <v/>
      </c>
      <c r="V170" s="26" t="str">
        <f>IF(C170="","",SUMIFS(B.2[Doanh thu],B.2[Tên sản phẩm],C170))</f>
        <v/>
      </c>
      <c r="W170" s="26" t="str">
        <f t="shared" si="19"/>
        <v/>
      </c>
    </row>
    <row r="171" spans="2:23" ht="27.75" customHeight="1">
      <c r="B171" s="4">
        <f t="shared" si="21"/>
        <v>169</v>
      </c>
      <c r="C171" s="2"/>
      <c r="D171" s="10"/>
      <c r="E171" s="10"/>
      <c r="F171" s="10"/>
      <c r="H171" s="7"/>
      <c r="I171" s="7"/>
      <c r="J171" s="14" t="str">
        <f t="shared" si="20"/>
        <v/>
      </c>
      <c r="L171" s="15" t="str">
        <f>IF(AND(C171&lt;&gt;"",COUNTIF([Tên sản phẩm],C171)&gt;1),"Sản phẩm này đã khai báo nhiều lần","")</f>
        <v/>
      </c>
      <c r="M171" s="4"/>
      <c r="N171" s="14" t="str">
        <f>IF(C171="","",SUMIFS(M.1[Số lượng],M.1[Tên sản phẩm],C171)+SUMIFS(M.1[SL được tặng/KM],M.1[Tên sản phẩm],C171))</f>
        <v/>
      </c>
      <c r="O171" s="14" t="str">
        <f>IF(C171="","",SUMIFS(#REF!,M.1[Tên sản phẩm],C171))</f>
        <v/>
      </c>
      <c r="P171" s="14" t="str">
        <f>IF(C171="","",SUMIFS(B.2[Số lượng],B.2[Tên sản phẩm],C171)+SUMIFS(B.2[SL xuất tặng/KM],B.2[Tên sản phẩm],C171))</f>
        <v/>
      </c>
      <c r="Q171" s="14" t="str">
        <f>IF(C171="","",SUMIFS(B.2[Thành tiền],B.2[Tên sản phẩm],C171))</f>
        <v/>
      </c>
      <c r="R171" s="14" t="str">
        <f t="shared" si="15"/>
        <v/>
      </c>
      <c r="S171" s="14" t="str">
        <f t="shared" si="16"/>
        <v/>
      </c>
      <c r="T171" s="14" t="str">
        <f t="shared" si="17"/>
        <v/>
      </c>
      <c r="U171" s="14" t="str">
        <f t="shared" si="18"/>
        <v/>
      </c>
      <c r="V171" s="26" t="str">
        <f>IF(C171="","",SUMIFS(B.2[Doanh thu],B.2[Tên sản phẩm],C171))</f>
        <v/>
      </c>
      <c r="W171" s="26" t="str">
        <f t="shared" si="19"/>
        <v/>
      </c>
    </row>
    <row r="172" spans="2:23" ht="27.75" customHeight="1">
      <c r="B172" s="4">
        <f t="shared" si="21"/>
        <v>170</v>
      </c>
      <c r="C172" s="2"/>
      <c r="D172" s="10"/>
      <c r="E172" s="10"/>
      <c r="F172" s="10"/>
      <c r="H172" s="7"/>
      <c r="I172" s="7"/>
      <c r="J172" s="14" t="str">
        <f t="shared" si="20"/>
        <v/>
      </c>
      <c r="L172" s="15" t="str">
        <f>IF(AND(C172&lt;&gt;"",COUNTIF([Tên sản phẩm],C172)&gt;1),"Sản phẩm này đã khai báo nhiều lần","")</f>
        <v/>
      </c>
      <c r="M172" s="4"/>
      <c r="N172" s="14" t="str">
        <f>IF(C172="","",SUMIFS(M.1[Số lượng],M.1[Tên sản phẩm],C172)+SUMIFS(M.1[SL được tặng/KM],M.1[Tên sản phẩm],C172))</f>
        <v/>
      </c>
      <c r="O172" s="14" t="str">
        <f>IF(C172="","",SUMIFS(#REF!,M.1[Tên sản phẩm],C172))</f>
        <v/>
      </c>
      <c r="P172" s="14" t="str">
        <f>IF(C172="","",SUMIFS(B.2[Số lượng],B.2[Tên sản phẩm],C172)+SUMIFS(B.2[SL xuất tặng/KM],B.2[Tên sản phẩm],C172))</f>
        <v/>
      </c>
      <c r="Q172" s="14" t="str">
        <f>IF(C172="","",SUMIFS(B.2[Thành tiền],B.2[Tên sản phẩm],C172))</f>
        <v/>
      </c>
      <c r="R172" s="14" t="str">
        <f t="shared" si="15"/>
        <v/>
      </c>
      <c r="S172" s="14" t="str">
        <f t="shared" si="16"/>
        <v/>
      </c>
      <c r="T172" s="14" t="str">
        <f t="shared" si="17"/>
        <v/>
      </c>
      <c r="U172" s="14" t="str">
        <f t="shared" si="18"/>
        <v/>
      </c>
      <c r="V172" s="26" t="str">
        <f>IF(C172="","",SUMIFS(B.2[Doanh thu],B.2[Tên sản phẩm],C172))</f>
        <v/>
      </c>
      <c r="W172" s="26" t="str">
        <f t="shared" si="19"/>
        <v/>
      </c>
    </row>
    <row r="173" spans="2:23" ht="27.75" customHeight="1">
      <c r="B173" s="4">
        <f t="shared" si="21"/>
        <v>171</v>
      </c>
      <c r="C173" s="2"/>
      <c r="D173" s="10"/>
      <c r="E173" s="10"/>
      <c r="F173" s="10"/>
      <c r="H173" s="7"/>
      <c r="I173" s="7"/>
      <c r="J173" s="14" t="str">
        <f t="shared" si="20"/>
        <v/>
      </c>
      <c r="L173" s="15" t="str">
        <f>IF(AND(C173&lt;&gt;"",COUNTIF([Tên sản phẩm],C173)&gt;1),"Sản phẩm này đã khai báo nhiều lần","")</f>
        <v/>
      </c>
      <c r="M173" s="4"/>
      <c r="N173" s="14" t="str">
        <f>IF(C173="","",SUMIFS(M.1[Số lượng],M.1[Tên sản phẩm],C173)+SUMIFS(M.1[SL được tặng/KM],M.1[Tên sản phẩm],C173))</f>
        <v/>
      </c>
      <c r="O173" s="14" t="str">
        <f>IF(C173="","",SUMIFS(#REF!,M.1[Tên sản phẩm],C173))</f>
        <v/>
      </c>
      <c r="P173" s="14" t="str">
        <f>IF(C173="","",SUMIFS(B.2[Số lượng],B.2[Tên sản phẩm],C173)+SUMIFS(B.2[SL xuất tặng/KM],B.2[Tên sản phẩm],C173))</f>
        <v/>
      </c>
      <c r="Q173" s="14" t="str">
        <f>IF(C173="","",SUMIFS(B.2[Thành tiền],B.2[Tên sản phẩm],C173))</f>
        <v/>
      </c>
      <c r="R173" s="14" t="str">
        <f t="shared" si="15"/>
        <v/>
      </c>
      <c r="S173" s="14" t="str">
        <f t="shared" si="16"/>
        <v/>
      </c>
      <c r="T173" s="14" t="str">
        <f t="shared" si="17"/>
        <v/>
      </c>
      <c r="U173" s="14" t="str">
        <f t="shared" si="18"/>
        <v/>
      </c>
      <c r="V173" s="26" t="str">
        <f>IF(C173="","",SUMIFS(B.2[Doanh thu],B.2[Tên sản phẩm],C173))</f>
        <v/>
      </c>
      <c r="W173" s="26" t="str">
        <f t="shared" si="19"/>
        <v/>
      </c>
    </row>
    <row r="174" spans="2:23" ht="27.75" customHeight="1">
      <c r="B174" s="4">
        <f t="shared" si="21"/>
        <v>172</v>
      </c>
      <c r="C174" s="2"/>
      <c r="D174" s="10"/>
      <c r="E174" s="10"/>
      <c r="F174" s="10"/>
      <c r="H174" s="7"/>
      <c r="I174" s="7"/>
      <c r="J174" s="14" t="str">
        <f t="shared" si="20"/>
        <v/>
      </c>
      <c r="L174" s="15" t="str">
        <f>IF(AND(C174&lt;&gt;"",COUNTIF([Tên sản phẩm],C174)&gt;1),"Sản phẩm này đã khai báo nhiều lần","")</f>
        <v/>
      </c>
      <c r="M174" s="4"/>
      <c r="N174" s="14" t="str">
        <f>IF(C174="","",SUMIFS(M.1[Số lượng],M.1[Tên sản phẩm],C174)+SUMIFS(M.1[SL được tặng/KM],M.1[Tên sản phẩm],C174))</f>
        <v/>
      </c>
      <c r="O174" s="14" t="str">
        <f>IF(C174="","",SUMIFS(#REF!,M.1[Tên sản phẩm],C174))</f>
        <v/>
      </c>
      <c r="P174" s="14" t="str">
        <f>IF(C174="","",SUMIFS(B.2[Số lượng],B.2[Tên sản phẩm],C174)+SUMIFS(B.2[SL xuất tặng/KM],B.2[Tên sản phẩm],C174))</f>
        <v/>
      </c>
      <c r="Q174" s="14" t="str">
        <f>IF(C174="","",SUMIFS(B.2[Thành tiền],B.2[Tên sản phẩm],C174))</f>
        <v/>
      </c>
      <c r="R174" s="14" t="str">
        <f t="shared" si="15"/>
        <v/>
      </c>
      <c r="S174" s="14" t="str">
        <f t="shared" si="16"/>
        <v/>
      </c>
      <c r="T174" s="14" t="str">
        <f t="shared" si="17"/>
        <v/>
      </c>
      <c r="U174" s="14" t="str">
        <f t="shared" si="18"/>
        <v/>
      </c>
      <c r="V174" s="26" t="str">
        <f>IF(C174="","",SUMIFS(B.2[Doanh thu],B.2[Tên sản phẩm],C174))</f>
        <v/>
      </c>
      <c r="W174" s="26" t="str">
        <f t="shared" si="19"/>
        <v/>
      </c>
    </row>
    <row r="175" spans="2:23" ht="27.75" customHeight="1">
      <c r="B175" s="4">
        <f t="shared" si="21"/>
        <v>173</v>
      </c>
      <c r="C175" s="2"/>
      <c r="D175" s="10"/>
      <c r="E175" s="10"/>
      <c r="F175" s="10"/>
      <c r="H175" s="7"/>
      <c r="I175" s="7"/>
      <c r="J175" s="14" t="str">
        <f t="shared" si="20"/>
        <v/>
      </c>
      <c r="L175" s="15" t="str">
        <f>IF(AND(C175&lt;&gt;"",COUNTIF([Tên sản phẩm],C175)&gt;1),"Sản phẩm này đã khai báo nhiều lần","")</f>
        <v/>
      </c>
      <c r="M175" s="4"/>
      <c r="N175" s="14" t="str">
        <f>IF(C175="","",SUMIFS(M.1[Số lượng],M.1[Tên sản phẩm],C175)+SUMIFS(M.1[SL được tặng/KM],M.1[Tên sản phẩm],C175))</f>
        <v/>
      </c>
      <c r="O175" s="14" t="str">
        <f>IF(C175="","",SUMIFS(#REF!,M.1[Tên sản phẩm],C175))</f>
        <v/>
      </c>
      <c r="P175" s="14" t="str">
        <f>IF(C175="","",SUMIFS(B.2[Số lượng],B.2[Tên sản phẩm],C175)+SUMIFS(B.2[SL xuất tặng/KM],B.2[Tên sản phẩm],C175))</f>
        <v/>
      </c>
      <c r="Q175" s="14" t="str">
        <f>IF(C175="","",SUMIFS(B.2[Thành tiền],B.2[Tên sản phẩm],C175))</f>
        <v/>
      </c>
      <c r="R175" s="14" t="str">
        <f t="shared" si="15"/>
        <v/>
      </c>
      <c r="S175" s="14" t="str">
        <f t="shared" si="16"/>
        <v/>
      </c>
      <c r="T175" s="14" t="str">
        <f t="shared" si="17"/>
        <v/>
      </c>
      <c r="U175" s="14" t="str">
        <f t="shared" si="18"/>
        <v/>
      </c>
      <c r="V175" s="26" t="str">
        <f>IF(C175="","",SUMIFS(B.2[Doanh thu],B.2[Tên sản phẩm],C175))</f>
        <v/>
      </c>
      <c r="W175" s="26" t="str">
        <f t="shared" si="19"/>
        <v/>
      </c>
    </row>
    <row r="176" spans="2:23" ht="27.75" customHeight="1">
      <c r="B176" s="4">
        <f t="shared" si="21"/>
        <v>174</v>
      </c>
      <c r="C176" s="2"/>
      <c r="D176" s="10"/>
      <c r="E176" s="10"/>
      <c r="F176" s="10"/>
      <c r="H176" s="7"/>
      <c r="I176" s="7"/>
      <c r="J176" s="14" t="str">
        <f t="shared" si="20"/>
        <v/>
      </c>
      <c r="L176" s="15" t="str">
        <f>IF(AND(C176&lt;&gt;"",COUNTIF([Tên sản phẩm],C176)&gt;1),"Sản phẩm này đã khai báo nhiều lần","")</f>
        <v/>
      </c>
      <c r="M176" s="4"/>
      <c r="N176" s="14" t="str">
        <f>IF(C176="","",SUMIFS(M.1[Số lượng],M.1[Tên sản phẩm],C176)+SUMIFS(M.1[SL được tặng/KM],M.1[Tên sản phẩm],C176))</f>
        <v/>
      </c>
      <c r="O176" s="14" t="str">
        <f>IF(C176="","",SUMIFS(#REF!,M.1[Tên sản phẩm],C176))</f>
        <v/>
      </c>
      <c r="P176" s="14" t="str">
        <f>IF(C176="","",SUMIFS(B.2[Số lượng],B.2[Tên sản phẩm],C176)+SUMIFS(B.2[SL xuất tặng/KM],B.2[Tên sản phẩm],C176))</f>
        <v/>
      </c>
      <c r="Q176" s="14" t="str">
        <f>IF(C176="","",SUMIFS(B.2[Thành tiền],B.2[Tên sản phẩm],C176))</f>
        <v/>
      </c>
      <c r="R176" s="14" t="str">
        <f t="shared" si="15"/>
        <v/>
      </c>
      <c r="S176" s="14" t="str">
        <f t="shared" si="16"/>
        <v/>
      </c>
      <c r="T176" s="14" t="str">
        <f t="shared" si="17"/>
        <v/>
      </c>
      <c r="U176" s="14" t="str">
        <f t="shared" si="18"/>
        <v/>
      </c>
      <c r="V176" s="26" t="str">
        <f>IF(C176="","",SUMIFS(B.2[Doanh thu],B.2[Tên sản phẩm],C176))</f>
        <v/>
      </c>
      <c r="W176" s="26" t="str">
        <f t="shared" si="19"/>
        <v/>
      </c>
    </row>
    <row r="177" spans="2:23" ht="27.75" customHeight="1">
      <c r="B177" s="4">
        <f t="shared" si="21"/>
        <v>175</v>
      </c>
      <c r="C177" s="2"/>
      <c r="D177" s="10"/>
      <c r="E177" s="10"/>
      <c r="F177" s="10"/>
      <c r="H177" s="7"/>
      <c r="I177" s="7"/>
      <c r="J177" s="14" t="str">
        <f t="shared" si="20"/>
        <v/>
      </c>
      <c r="L177" s="15" t="str">
        <f>IF(AND(C177&lt;&gt;"",COUNTIF([Tên sản phẩm],C177)&gt;1),"Sản phẩm này đã khai báo nhiều lần","")</f>
        <v/>
      </c>
      <c r="M177" s="4"/>
      <c r="N177" s="14" t="str">
        <f>IF(C177="","",SUMIFS(M.1[Số lượng],M.1[Tên sản phẩm],C177)+SUMIFS(M.1[SL được tặng/KM],M.1[Tên sản phẩm],C177))</f>
        <v/>
      </c>
      <c r="O177" s="14" t="str">
        <f>IF(C177="","",SUMIFS(#REF!,M.1[Tên sản phẩm],C177))</f>
        <v/>
      </c>
      <c r="P177" s="14" t="str">
        <f>IF(C177="","",SUMIFS(B.2[Số lượng],B.2[Tên sản phẩm],C177)+SUMIFS(B.2[SL xuất tặng/KM],B.2[Tên sản phẩm],C177))</f>
        <v/>
      </c>
      <c r="Q177" s="14" t="str">
        <f>IF(C177="","",SUMIFS(B.2[Thành tiền],B.2[Tên sản phẩm],C177))</f>
        <v/>
      </c>
      <c r="R177" s="14" t="str">
        <f t="shared" si="15"/>
        <v/>
      </c>
      <c r="S177" s="14" t="str">
        <f t="shared" si="16"/>
        <v/>
      </c>
      <c r="T177" s="14" t="str">
        <f t="shared" si="17"/>
        <v/>
      </c>
      <c r="U177" s="14" t="str">
        <f t="shared" si="18"/>
        <v/>
      </c>
      <c r="V177" s="26" t="str">
        <f>IF(C177="","",SUMIFS(B.2[Doanh thu],B.2[Tên sản phẩm],C177))</f>
        <v/>
      </c>
      <c r="W177" s="26" t="str">
        <f t="shared" si="19"/>
        <v/>
      </c>
    </row>
    <row r="178" spans="2:23" ht="27.75" customHeight="1">
      <c r="B178" s="4">
        <f t="shared" si="21"/>
        <v>176</v>
      </c>
      <c r="C178" s="2"/>
      <c r="D178" s="10"/>
      <c r="E178" s="10"/>
      <c r="F178" s="10"/>
      <c r="H178" s="7"/>
      <c r="I178" s="7"/>
      <c r="J178" s="14" t="str">
        <f t="shared" si="20"/>
        <v/>
      </c>
      <c r="L178" s="15" t="str">
        <f>IF(AND(C178&lt;&gt;"",COUNTIF([Tên sản phẩm],C178)&gt;1),"Sản phẩm này đã khai báo nhiều lần","")</f>
        <v/>
      </c>
      <c r="M178" s="4"/>
      <c r="N178" s="14" t="str">
        <f>IF(C178="","",SUMIFS(M.1[Số lượng],M.1[Tên sản phẩm],C178)+SUMIFS(M.1[SL được tặng/KM],M.1[Tên sản phẩm],C178))</f>
        <v/>
      </c>
      <c r="O178" s="14" t="str">
        <f>IF(C178="","",SUMIFS(#REF!,M.1[Tên sản phẩm],C178))</f>
        <v/>
      </c>
      <c r="P178" s="14" t="str">
        <f>IF(C178="","",SUMIFS(B.2[Số lượng],B.2[Tên sản phẩm],C178)+SUMIFS(B.2[SL xuất tặng/KM],B.2[Tên sản phẩm],C178))</f>
        <v/>
      </c>
      <c r="Q178" s="14" t="str">
        <f>IF(C178="","",SUMIFS(B.2[Thành tiền],B.2[Tên sản phẩm],C178))</f>
        <v/>
      </c>
      <c r="R178" s="14" t="str">
        <f t="shared" si="15"/>
        <v/>
      </c>
      <c r="S178" s="14" t="str">
        <f t="shared" si="16"/>
        <v/>
      </c>
      <c r="T178" s="14" t="str">
        <f t="shared" si="17"/>
        <v/>
      </c>
      <c r="U178" s="14" t="str">
        <f t="shared" si="18"/>
        <v/>
      </c>
      <c r="V178" s="26" t="str">
        <f>IF(C178="","",SUMIFS(B.2[Doanh thu],B.2[Tên sản phẩm],C178))</f>
        <v/>
      </c>
      <c r="W178" s="26" t="str">
        <f t="shared" si="19"/>
        <v/>
      </c>
    </row>
    <row r="179" spans="2:23" ht="27.75" customHeight="1">
      <c r="B179" s="4">
        <f t="shared" si="21"/>
        <v>177</v>
      </c>
      <c r="C179" s="2"/>
      <c r="D179" s="10"/>
      <c r="E179" s="10"/>
      <c r="F179" s="10"/>
      <c r="H179" s="7"/>
      <c r="I179" s="7"/>
      <c r="J179" s="14" t="str">
        <f t="shared" si="20"/>
        <v/>
      </c>
      <c r="L179" s="15" t="str">
        <f>IF(AND(C179&lt;&gt;"",COUNTIF([Tên sản phẩm],C179)&gt;1),"Sản phẩm này đã khai báo nhiều lần","")</f>
        <v/>
      </c>
      <c r="M179" s="4"/>
      <c r="N179" s="14" t="str">
        <f>IF(C179="","",SUMIFS(M.1[Số lượng],M.1[Tên sản phẩm],C179)+SUMIFS(M.1[SL được tặng/KM],M.1[Tên sản phẩm],C179))</f>
        <v/>
      </c>
      <c r="O179" s="14" t="str">
        <f>IF(C179="","",SUMIFS(#REF!,M.1[Tên sản phẩm],C179))</f>
        <v/>
      </c>
      <c r="P179" s="14" t="str">
        <f>IF(C179="","",SUMIFS(B.2[Số lượng],B.2[Tên sản phẩm],C179)+SUMIFS(B.2[SL xuất tặng/KM],B.2[Tên sản phẩm],C179))</f>
        <v/>
      </c>
      <c r="Q179" s="14" t="str">
        <f>IF(C179="","",SUMIFS(B.2[Thành tiền],B.2[Tên sản phẩm],C179))</f>
        <v/>
      </c>
      <c r="R179" s="14" t="str">
        <f t="shared" si="15"/>
        <v/>
      </c>
      <c r="S179" s="14" t="str">
        <f t="shared" si="16"/>
        <v/>
      </c>
      <c r="T179" s="14" t="str">
        <f t="shared" si="17"/>
        <v/>
      </c>
      <c r="U179" s="14" t="str">
        <f t="shared" si="18"/>
        <v/>
      </c>
      <c r="V179" s="26" t="str">
        <f>IF(C179="","",SUMIFS(B.2[Doanh thu],B.2[Tên sản phẩm],C179))</f>
        <v/>
      </c>
      <c r="W179" s="26" t="str">
        <f t="shared" si="19"/>
        <v/>
      </c>
    </row>
    <row r="180" spans="2:23" ht="27.75" customHeight="1">
      <c r="B180" s="4">
        <f t="shared" si="21"/>
        <v>178</v>
      </c>
      <c r="C180" s="2"/>
      <c r="D180" s="10"/>
      <c r="E180" s="10"/>
      <c r="F180" s="10"/>
      <c r="H180" s="7"/>
      <c r="I180" s="7"/>
      <c r="J180" s="14" t="str">
        <f t="shared" si="20"/>
        <v/>
      </c>
      <c r="L180" s="15" t="str">
        <f>IF(AND(C180&lt;&gt;"",COUNTIF([Tên sản phẩm],C180)&gt;1),"Sản phẩm này đã khai báo nhiều lần","")</f>
        <v/>
      </c>
      <c r="M180" s="4"/>
      <c r="N180" s="14" t="str">
        <f>IF(C180="","",SUMIFS(M.1[Số lượng],M.1[Tên sản phẩm],C180)+SUMIFS(M.1[SL được tặng/KM],M.1[Tên sản phẩm],C180))</f>
        <v/>
      </c>
      <c r="O180" s="14" t="str">
        <f>IF(C180="","",SUMIFS(#REF!,M.1[Tên sản phẩm],C180))</f>
        <v/>
      </c>
      <c r="P180" s="14" t="str">
        <f>IF(C180="","",SUMIFS(B.2[Số lượng],B.2[Tên sản phẩm],C180)+SUMIFS(B.2[SL xuất tặng/KM],B.2[Tên sản phẩm],C180))</f>
        <v/>
      </c>
      <c r="Q180" s="14" t="str">
        <f>IF(C180="","",SUMIFS(B.2[Thành tiền],B.2[Tên sản phẩm],C180))</f>
        <v/>
      </c>
      <c r="R180" s="14" t="str">
        <f t="shared" si="15"/>
        <v/>
      </c>
      <c r="S180" s="14" t="str">
        <f t="shared" si="16"/>
        <v/>
      </c>
      <c r="T180" s="14" t="str">
        <f t="shared" si="17"/>
        <v/>
      </c>
      <c r="U180" s="14" t="str">
        <f t="shared" si="18"/>
        <v/>
      </c>
      <c r="V180" s="26" t="str">
        <f>IF(C180="","",SUMIFS(B.2[Doanh thu],B.2[Tên sản phẩm],C180))</f>
        <v/>
      </c>
      <c r="W180" s="26" t="str">
        <f t="shared" si="19"/>
        <v/>
      </c>
    </row>
    <row r="181" spans="2:23" ht="27.75" customHeight="1">
      <c r="B181" s="4">
        <f t="shared" si="21"/>
        <v>179</v>
      </c>
      <c r="C181" s="2"/>
      <c r="D181" s="10"/>
      <c r="E181" s="10"/>
      <c r="F181" s="10"/>
      <c r="H181" s="7"/>
      <c r="I181" s="7"/>
      <c r="J181" s="14" t="str">
        <f t="shared" si="20"/>
        <v/>
      </c>
      <c r="L181" s="15" t="str">
        <f>IF(AND(C181&lt;&gt;"",COUNTIF([Tên sản phẩm],C181)&gt;1),"Sản phẩm này đã khai báo nhiều lần","")</f>
        <v/>
      </c>
      <c r="M181" s="4"/>
      <c r="N181" s="14" t="str">
        <f>IF(C181="","",SUMIFS(M.1[Số lượng],M.1[Tên sản phẩm],C181)+SUMIFS(M.1[SL được tặng/KM],M.1[Tên sản phẩm],C181))</f>
        <v/>
      </c>
      <c r="O181" s="14" t="str">
        <f>IF(C181="","",SUMIFS(#REF!,M.1[Tên sản phẩm],C181))</f>
        <v/>
      </c>
      <c r="P181" s="14" t="str">
        <f>IF(C181="","",SUMIFS(B.2[Số lượng],B.2[Tên sản phẩm],C181)+SUMIFS(B.2[SL xuất tặng/KM],B.2[Tên sản phẩm],C181))</f>
        <v/>
      </c>
      <c r="Q181" s="14" t="str">
        <f>IF(C181="","",SUMIFS(B.2[Thành tiền],B.2[Tên sản phẩm],C181))</f>
        <v/>
      </c>
      <c r="R181" s="14" t="str">
        <f t="shared" si="15"/>
        <v/>
      </c>
      <c r="S181" s="14" t="str">
        <f t="shared" si="16"/>
        <v/>
      </c>
      <c r="T181" s="14" t="str">
        <f t="shared" si="17"/>
        <v/>
      </c>
      <c r="U181" s="14" t="str">
        <f t="shared" si="18"/>
        <v/>
      </c>
      <c r="V181" s="26" t="str">
        <f>IF(C181="","",SUMIFS(B.2[Doanh thu],B.2[Tên sản phẩm],C181))</f>
        <v/>
      </c>
      <c r="W181" s="26" t="str">
        <f t="shared" si="19"/>
        <v/>
      </c>
    </row>
    <row r="182" spans="2:23" ht="27.75" customHeight="1">
      <c r="B182" s="4">
        <f t="shared" si="21"/>
        <v>180</v>
      </c>
      <c r="C182" s="2"/>
      <c r="D182" s="10"/>
      <c r="E182" s="10"/>
      <c r="F182" s="10"/>
      <c r="H182" s="7"/>
      <c r="I182" s="7"/>
      <c r="J182" s="14" t="str">
        <f t="shared" si="20"/>
        <v/>
      </c>
      <c r="L182" s="15" t="str">
        <f>IF(AND(C182&lt;&gt;"",COUNTIF([Tên sản phẩm],C182)&gt;1),"Sản phẩm này đã khai báo nhiều lần","")</f>
        <v/>
      </c>
      <c r="M182" s="4"/>
      <c r="N182" s="14" t="str">
        <f>IF(C182="","",SUMIFS(M.1[Số lượng],M.1[Tên sản phẩm],C182)+SUMIFS(M.1[SL được tặng/KM],M.1[Tên sản phẩm],C182))</f>
        <v/>
      </c>
      <c r="O182" s="14" t="str">
        <f>IF(C182="","",SUMIFS(#REF!,M.1[Tên sản phẩm],C182))</f>
        <v/>
      </c>
      <c r="P182" s="14" t="str">
        <f>IF(C182="","",SUMIFS(B.2[Số lượng],B.2[Tên sản phẩm],C182)+SUMIFS(B.2[SL xuất tặng/KM],B.2[Tên sản phẩm],C182))</f>
        <v/>
      </c>
      <c r="Q182" s="14" t="str">
        <f>IF(C182="","",SUMIFS(B.2[Thành tiền],B.2[Tên sản phẩm],C182))</f>
        <v/>
      </c>
      <c r="R182" s="14" t="str">
        <f t="shared" si="15"/>
        <v/>
      </c>
      <c r="S182" s="14" t="str">
        <f t="shared" si="16"/>
        <v/>
      </c>
      <c r="T182" s="14" t="str">
        <f t="shared" si="17"/>
        <v/>
      </c>
      <c r="U182" s="14" t="str">
        <f t="shared" si="18"/>
        <v/>
      </c>
      <c r="V182" s="26" t="str">
        <f>IF(C182="","",SUMIFS(B.2[Doanh thu],B.2[Tên sản phẩm],C182))</f>
        <v/>
      </c>
      <c r="W182" s="26" t="str">
        <f t="shared" si="19"/>
        <v/>
      </c>
    </row>
    <row r="183" spans="2:23" ht="27.75" customHeight="1">
      <c r="B183" s="4">
        <f t="shared" si="21"/>
        <v>181</v>
      </c>
      <c r="C183" s="2"/>
      <c r="D183" s="10"/>
      <c r="E183" s="10"/>
      <c r="F183" s="10"/>
      <c r="H183" s="7"/>
      <c r="I183" s="7"/>
      <c r="J183" s="14" t="str">
        <f t="shared" si="20"/>
        <v/>
      </c>
      <c r="L183" s="15" t="str">
        <f>IF(AND(C183&lt;&gt;"",COUNTIF([Tên sản phẩm],C183)&gt;1),"Sản phẩm này đã khai báo nhiều lần","")</f>
        <v/>
      </c>
      <c r="M183" s="4"/>
      <c r="N183" s="14" t="str">
        <f>IF(C183="","",SUMIFS(M.1[Số lượng],M.1[Tên sản phẩm],C183)+SUMIFS(M.1[SL được tặng/KM],M.1[Tên sản phẩm],C183))</f>
        <v/>
      </c>
      <c r="O183" s="14" t="str">
        <f>IF(C183="","",SUMIFS(#REF!,M.1[Tên sản phẩm],C183))</f>
        <v/>
      </c>
      <c r="P183" s="14" t="str">
        <f>IF(C183="","",SUMIFS(B.2[Số lượng],B.2[Tên sản phẩm],C183)+SUMIFS(B.2[SL xuất tặng/KM],B.2[Tên sản phẩm],C183))</f>
        <v/>
      </c>
      <c r="Q183" s="14" t="str">
        <f>IF(C183="","",SUMIFS(B.2[Thành tiền],B.2[Tên sản phẩm],C183))</f>
        <v/>
      </c>
      <c r="R183" s="14" t="str">
        <f t="shared" si="15"/>
        <v/>
      </c>
      <c r="S183" s="14" t="str">
        <f t="shared" si="16"/>
        <v/>
      </c>
      <c r="T183" s="14" t="str">
        <f t="shared" si="17"/>
        <v/>
      </c>
      <c r="U183" s="14" t="str">
        <f t="shared" si="18"/>
        <v/>
      </c>
      <c r="V183" s="26" t="str">
        <f>IF(C183="","",SUMIFS(B.2[Doanh thu],B.2[Tên sản phẩm],C183))</f>
        <v/>
      </c>
      <c r="W183" s="26" t="str">
        <f t="shared" si="19"/>
        <v/>
      </c>
    </row>
    <row r="184" spans="2:23" ht="27.75" customHeight="1">
      <c r="B184" s="4">
        <f t="shared" si="21"/>
        <v>182</v>
      </c>
      <c r="C184" s="2"/>
      <c r="D184" s="10"/>
      <c r="E184" s="10"/>
      <c r="F184" s="10"/>
      <c r="H184" s="7"/>
      <c r="I184" s="7"/>
      <c r="J184" s="14" t="str">
        <f t="shared" si="20"/>
        <v/>
      </c>
      <c r="L184" s="15" t="str">
        <f>IF(AND(C184&lt;&gt;"",COUNTIF([Tên sản phẩm],C184)&gt;1),"Sản phẩm này đã khai báo nhiều lần","")</f>
        <v/>
      </c>
      <c r="M184" s="4"/>
      <c r="N184" s="14" t="str">
        <f>IF(C184="","",SUMIFS(M.1[Số lượng],M.1[Tên sản phẩm],C184)+SUMIFS(M.1[SL được tặng/KM],M.1[Tên sản phẩm],C184))</f>
        <v/>
      </c>
      <c r="O184" s="14" t="str">
        <f>IF(C184="","",SUMIFS(#REF!,M.1[Tên sản phẩm],C184))</f>
        <v/>
      </c>
      <c r="P184" s="14" t="str">
        <f>IF(C184="","",SUMIFS(B.2[Số lượng],B.2[Tên sản phẩm],C184)+SUMIFS(B.2[SL xuất tặng/KM],B.2[Tên sản phẩm],C184))</f>
        <v/>
      </c>
      <c r="Q184" s="14" t="str">
        <f>IF(C184="","",SUMIFS(B.2[Thành tiền],B.2[Tên sản phẩm],C184))</f>
        <v/>
      </c>
      <c r="R184" s="14" t="str">
        <f t="shared" si="15"/>
        <v/>
      </c>
      <c r="S184" s="14" t="str">
        <f t="shared" si="16"/>
        <v/>
      </c>
      <c r="T184" s="14" t="str">
        <f t="shared" si="17"/>
        <v/>
      </c>
      <c r="U184" s="14" t="str">
        <f t="shared" si="18"/>
        <v/>
      </c>
      <c r="V184" s="26" t="str">
        <f>IF(C184="","",SUMIFS(B.2[Doanh thu],B.2[Tên sản phẩm],C184))</f>
        <v/>
      </c>
      <c r="W184" s="26" t="str">
        <f t="shared" si="19"/>
        <v/>
      </c>
    </row>
    <row r="185" spans="2:23" ht="27.75" customHeight="1">
      <c r="B185" s="4">
        <f t="shared" si="21"/>
        <v>183</v>
      </c>
      <c r="C185" s="2"/>
      <c r="D185" s="10"/>
      <c r="E185" s="10"/>
      <c r="F185" s="10"/>
      <c r="H185" s="7"/>
      <c r="I185" s="7"/>
      <c r="J185" s="14" t="str">
        <f t="shared" si="20"/>
        <v/>
      </c>
      <c r="L185" s="15" t="str">
        <f>IF(AND(C185&lt;&gt;"",COUNTIF([Tên sản phẩm],C185)&gt;1),"Sản phẩm này đã khai báo nhiều lần","")</f>
        <v/>
      </c>
      <c r="M185" s="4"/>
      <c r="N185" s="14" t="str">
        <f>IF(C185="","",SUMIFS(M.1[Số lượng],M.1[Tên sản phẩm],C185)+SUMIFS(M.1[SL được tặng/KM],M.1[Tên sản phẩm],C185))</f>
        <v/>
      </c>
      <c r="O185" s="14" t="str">
        <f>IF(C185="","",SUMIFS(#REF!,M.1[Tên sản phẩm],C185))</f>
        <v/>
      </c>
      <c r="P185" s="14" t="str">
        <f>IF(C185="","",SUMIFS(B.2[Số lượng],B.2[Tên sản phẩm],C185)+SUMIFS(B.2[SL xuất tặng/KM],B.2[Tên sản phẩm],C185))</f>
        <v/>
      </c>
      <c r="Q185" s="14" t="str">
        <f>IF(C185="","",SUMIFS(B.2[Thành tiền],B.2[Tên sản phẩm],C185))</f>
        <v/>
      </c>
      <c r="R185" s="14" t="str">
        <f t="shared" si="15"/>
        <v/>
      </c>
      <c r="S185" s="14" t="str">
        <f t="shared" si="16"/>
        <v/>
      </c>
      <c r="T185" s="14" t="str">
        <f t="shared" si="17"/>
        <v/>
      </c>
      <c r="U185" s="14" t="str">
        <f t="shared" si="18"/>
        <v/>
      </c>
      <c r="V185" s="26" t="str">
        <f>IF(C185="","",SUMIFS(B.2[Doanh thu],B.2[Tên sản phẩm],C185))</f>
        <v/>
      </c>
      <c r="W185" s="26" t="str">
        <f t="shared" si="19"/>
        <v/>
      </c>
    </row>
    <row r="186" spans="2:23" ht="27.75" customHeight="1">
      <c r="B186" s="4">
        <f t="shared" si="21"/>
        <v>184</v>
      </c>
      <c r="C186" s="2"/>
      <c r="D186" s="10"/>
      <c r="E186" s="10"/>
      <c r="F186" s="10"/>
      <c r="H186" s="7"/>
      <c r="I186" s="7"/>
      <c r="J186" s="14" t="str">
        <f t="shared" si="20"/>
        <v/>
      </c>
      <c r="L186" s="15" t="str">
        <f>IF(AND(C186&lt;&gt;"",COUNTIF([Tên sản phẩm],C186)&gt;1),"Sản phẩm này đã khai báo nhiều lần","")</f>
        <v/>
      </c>
      <c r="M186" s="4"/>
      <c r="N186" s="14" t="str">
        <f>IF(C186="","",SUMIFS(M.1[Số lượng],M.1[Tên sản phẩm],C186)+SUMIFS(M.1[SL được tặng/KM],M.1[Tên sản phẩm],C186))</f>
        <v/>
      </c>
      <c r="O186" s="14" t="str">
        <f>IF(C186="","",SUMIFS(#REF!,M.1[Tên sản phẩm],C186))</f>
        <v/>
      </c>
      <c r="P186" s="14" t="str">
        <f>IF(C186="","",SUMIFS(B.2[Số lượng],B.2[Tên sản phẩm],C186)+SUMIFS(B.2[SL xuất tặng/KM],B.2[Tên sản phẩm],C186))</f>
        <v/>
      </c>
      <c r="Q186" s="14" t="str">
        <f>IF(C186="","",SUMIFS(B.2[Thành tiền],B.2[Tên sản phẩm],C186))</f>
        <v/>
      </c>
      <c r="R186" s="14" t="str">
        <f t="shared" si="15"/>
        <v/>
      </c>
      <c r="S186" s="14" t="str">
        <f t="shared" si="16"/>
        <v/>
      </c>
      <c r="T186" s="14" t="str">
        <f t="shared" si="17"/>
        <v/>
      </c>
      <c r="U186" s="14" t="str">
        <f t="shared" si="18"/>
        <v/>
      </c>
      <c r="V186" s="26" t="str">
        <f>IF(C186="","",SUMIFS(B.2[Doanh thu],B.2[Tên sản phẩm],C186))</f>
        <v/>
      </c>
      <c r="W186" s="26" t="str">
        <f t="shared" si="19"/>
        <v/>
      </c>
    </row>
    <row r="187" spans="2:23" ht="27.75" customHeight="1">
      <c r="B187" s="4">
        <f t="shared" si="21"/>
        <v>185</v>
      </c>
      <c r="C187" s="2"/>
      <c r="D187" s="10"/>
      <c r="E187" s="10"/>
      <c r="F187" s="10"/>
      <c r="H187" s="7"/>
      <c r="I187" s="7"/>
      <c r="J187" s="14" t="str">
        <f t="shared" si="20"/>
        <v/>
      </c>
      <c r="L187" s="15" t="str">
        <f>IF(AND(C187&lt;&gt;"",COUNTIF([Tên sản phẩm],C187)&gt;1),"Sản phẩm này đã khai báo nhiều lần","")</f>
        <v/>
      </c>
      <c r="M187" s="4"/>
      <c r="N187" s="14" t="str">
        <f>IF(C187="","",SUMIFS(M.1[Số lượng],M.1[Tên sản phẩm],C187)+SUMIFS(M.1[SL được tặng/KM],M.1[Tên sản phẩm],C187))</f>
        <v/>
      </c>
      <c r="O187" s="14" t="str">
        <f>IF(C187="","",SUMIFS(#REF!,M.1[Tên sản phẩm],C187))</f>
        <v/>
      </c>
      <c r="P187" s="14" t="str">
        <f>IF(C187="","",SUMIFS(B.2[Số lượng],B.2[Tên sản phẩm],C187)+SUMIFS(B.2[SL xuất tặng/KM],B.2[Tên sản phẩm],C187))</f>
        <v/>
      </c>
      <c r="Q187" s="14" t="str">
        <f>IF(C187="","",SUMIFS(B.2[Thành tiền],B.2[Tên sản phẩm],C187))</f>
        <v/>
      </c>
      <c r="R187" s="14" t="str">
        <f t="shared" si="15"/>
        <v/>
      </c>
      <c r="S187" s="14" t="str">
        <f t="shared" si="16"/>
        <v/>
      </c>
      <c r="T187" s="14" t="str">
        <f t="shared" si="17"/>
        <v/>
      </c>
      <c r="U187" s="14" t="str">
        <f t="shared" si="18"/>
        <v/>
      </c>
      <c r="V187" s="26" t="str">
        <f>IF(C187="","",SUMIFS(B.2[Doanh thu],B.2[Tên sản phẩm],C187))</f>
        <v/>
      </c>
      <c r="W187" s="26" t="str">
        <f t="shared" si="19"/>
        <v/>
      </c>
    </row>
    <row r="188" spans="2:23" ht="27.75" customHeight="1">
      <c r="B188" s="4">
        <f t="shared" si="21"/>
        <v>186</v>
      </c>
      <c r="C188" s="2"/>
      <c r="D188" s="10"/>
      <c r="E188" s="10"/>
      <c r="F188" s="10"/>
      <c r="H188" s="7"/>
      <c r="I188" s="7"/>
      <c r="J188" s="14" t="str">
        <f t="shared" si="20"/>
        <v/>
      </c>
      <c r="L188" s="15" t="str">
        <f>IF(AND(C188&lt;&gt;"",COUNTIF([Tên sản phẩm],C188)&gt;1),"Sản phẩm này đã khai báo nhiều lần","")</f>
        <v/>
      </c>
      <c r="M188" s="4"/>
      <c r="N188" s="14" t="str">
        <f>IF(C188="","",SUMIFS(M.1[Số lượng],M.1[Tên sản phẩm],C188)+SUMIFS(M.1[SL được tặng/KM],M.1[Tên sản phẩm],C188))</f>
        <v/>
      </c>
      <c r="O188" s="14" t="str">
        <f>IF(C188="","",SUMIFS(#REF!,M.1[Tên sản phẩm],C188))</f>
        <v/>
      </c>
      <c r="P188" s="14" t="str">
        <f>IF(C188="","",SUMIFS(B.2[Số lượng],B.2[Tên sản phẩm],C188)+SUMIFS(B.2[SL xuất tặng/KM],B.2[Tên sản phẩm],C188))</f>
        <v/>
      </c>
      <c r="Q188" s="14" t="str">
        <f>IF(C188="","",SUMIFS(B.2[Thành tiền],B.2[Tên sản phẩm],C188))</f>
        <v/>
      </c>
      <c r="R188" s="14" t="str">
        <f t="shared" si="15"/>
        <v/>
      </c>
      <c r="S188" s="14" t="str">
        <f t="shared" si="16"/>
        <v/>
      </c>
      <c r="T188" s="14" t="str">
        <f t="shared" si="17"/>
        <v/>
      </c>
      <c r="U188" s="14" t="str">
        <f t="shared" si="18"/>
        <v/>
      </c>
      <c r="V188" s="26" t="str">
        <f>IF(C188="","",SUMIFS(B.2[Doanh thu],B.2[Tên sản phẩm],C188))</f>
        <v/>
      </c>
      <c r="W188" s="26" t="str">
        <f t="shared" si="19"/>
        <v/>
      </c>
    </row>
    <row r="189" spans="2:23" ht="27.75" customHeight="1">
      <c r="B189" s="4">
        <f t="shared" si="21"/>
        <v>187</v>
      </c>
      <c r="C189" s="2"/>
      <c r="D189" s="10"/>
      <c r="E189" s="10"/>
      <c r="F189" s="10"/>
      <c r="H189" s="7"/>
      <c r="I189" s="7"/>
      <c r="J189" s="14" t="str">
        <f t="shared" si="20"/>
        <v/>
      </c>
      <c r="L189" s="15" t="str">
        <f>IF(AND(C189&lt;&gt;"",COUNTIF([Tên sản phẩm],C189)&gt;1),"Sản phẩm này đã khai báo nhiều lần","")</f>
        <v/>
      </c>
      <c r="M189" s="4"/>
      <c r="N189" s="14" t="str">
        <f>IF(C189="","",SUMIFS(M.1[Số lượng],M.1[Tên sản phẩm],C189)+SUMIFS(M.1[SL được tặng/KM],M.1[Tên sản phẩm],C189))</f>
        <v/>
      </c>
      <c r="O189" s="14" t="str">
        <f>IF(C189="","",SUMIFS(#REF!,M.1[Tên sản phẩm],C189))</f>
        <v/>
      </c>
      <c r="P189" s="14" t="str">
        <f>IF(C189="","",SUMIFS(B.2[Số lượng],B.2[Tên sản phẩm],C189)+SUMIFS(B.2[SL xuất tặng/KM],B.2[Tên sản phẩm],C189))</f>
        <v/>
      </c>
      <c r="Q189" s="14" t="str">
        <f>IF(C189="","",SUMIFS(B.2[Thành tiền],B.2[Tên sản phẩm],C189))</f>
        <v/>
      </c>
      <c r="R189" s="14" t="str">
        <f t="shared" si="15"/>
        <v/>
      </c>
      <c r="S189" s="14" t="str">
        <f t="shared" si="16"/>
        <v/>
      </c>
      <c r="T189" s="14" t="str">
        <f t="shared" si="17"/>
        <v/>
      </c>
      <c r="U189" s="14" t="str">
        <f t="shared" si="18"/>
        <v/>
      </c>
      <c r="V189" s="26" t="str">
        <f>IF(C189="","",SUMIFS(B.2[Doanh thu],B.2[Tên sản phẩm],C189))</f>
        <v/>
      </c>
      <c r="W189" s="26" t="str">
        <f t="shared" si="19"/>
        <v/>
      </c>
    </row>
    <row r="190" spans="2:23" ht="27.75" customHeight="1">
      <c r="B190" s="4">
        <f t="shared" si="21"/>
        <v>188</v>
      </c>
      <c r="C190" s="2"/>
      <c r="D190" s="10"/>
      <c r="E190" s="10"/>
      <c r="F190" s="10"/>
      <c r="H190" s="7"/>
      <c r="I190" s="7"/>
      <c r="J190" s="14" t="str">
        <f t="shared" si="20"/>
        <v/>
      </c>
      <c r="L190" s="15" t="str">
        <f>IF(AND(C190&lt;&gt;"",COUNTIF([Tên sản phẩm],C190)&gt;1),"Sản phẩm này đã khai báo nhiều lần","")</f>
        <v/>
      </c>
      <c r="M190" s="4"/>
      <c r="N190" s="14" t="str">
        <f>IF(C190="","",SUMIFS(M.1[Số lượng],M.1[Tên sản phẩm],C190)+SUMIFS(M.1[SL được tặng/KM],M.1[Tên sản phẩm],C190))</f>
        <v/>
      </c>
      <c r="O190" s="14" t="str">
        <f>IF(C190="","",SUMIFS(#REF!,M.1[Tên sản phẩm],C190))</f>
        <v/>
      </c>
      <c r="P190" s="14" t="str">
        <f>IF(C190="","",SUMIFS(B.2[Số lượng],B.2[Tên sản phẩm],C190)+SUMIFS(B.2[SL xuất tặng/KM],B.2[Tên sản phẩm],C190))</f>
        <v/>
      </c>
      <c r="Q190" s="14" t="str">
        <f>IF(C190="","",SUMIFS(B.2[Thành tiền],B.2[Tên sản phẩm],C190))</f>
        <v/>
      </c>
      <c r="R190" s="14" t="str">
        <f t="shared" si="15"/>
        <v/>
      </c>
      <c r="S190" s="14" t="str">
        <f t="shared" si="16"/>
        <v/>
      </c>
      <c r="T190" s="14" t="str">
        <f t="shared" si="17"/>
        <v/>
      </c>
      <c r="U190" s="14" t="str">
        <f t="shared" si="18"/>
        <v/>
      </c>
      <c r="V190" s="26" t="str">
        <f>IF(C190="","",SUMIFS(B.2[Doanh thu],B.2[Tên sản phẩm],C190))</f>
        <v/>
      </c>
      <c r="W190" s="26" t="str">
        <f t="shared" si="19"/>
        <v/>
      </c>
    </row>
    <row r="191" spans="2:23" ht="27.75" customHeight="1">
      <c r="B191" s="4">
        <f t="shared" si="21"/>
        <v>189</v>
      </c>
      <c r="C191" s="2"/>
      <c r="D191" s="10"/>
      <c r="E191" s="10"/>
      <c r="F191" s="10"/>
      <c r="H191" s="7"/>
      <c r="I191" s="7"/>
      <c r="J191" s="14" t="str">
        <f t="shared" si="20"/>
        <v/>
      </c>
      <c r="L191" s="15" t="str">
        <f>IF(AND(C191&lt;&gt;"",COUNTIF([Tên sản phẩm],C191)&gt;1),"Sản phẩm này đã khai báo nhiều lần","")</f>
        <v/>
      </c>
      <c r="M191" s="4"/>
      <c r="N191" s="14" t="str">
        <f>IF(C191="","",SUMIFS(M.1[Số lượng],M.1[Tên sản phẩm],C191)+SUMIFS(M.1[SL được tặng/KM],M.1[Tên sản phẩm],C191))</f>
        <v/>
      </c>
      <c r="O191" s="14" t="str">
        <f>IF(C191="","",SUMIFS(#REF!,M.1[Tên sản phẩm],C191))</f>
        <v/>
      </c>
      <c r="P191" s="14" t="str">
        <f>IF(C191="","",SUMIFS(B.2[Số lượng],B.2[Tên sản phẩm],C191)+SUMIFS(B.2[SL xuất tặng/KM],B.2[Tên sản phẩm],C191))</f>
        <v/>
      </c>
      <c r="Q191" s="14" t="str">
        <f>IF(C191="","",SUMIFS(B.2[Thành tiền],B.2[Tên sản phẩm],C191))</f>
        <v/>
      </c>
      <c r="R191" s="14" t="str">
        <f t="shared" si="15"/>
        <v/>
      </c>
      <c r="S191" s="14" t="str">
        <f t="shared" si="16"/>
        <v/>
      </c>
      <c r="T191" s="14" t="str">
        <f t="shared" si="17"/>
        <v/>
      </c>
      <c r="U191" s="14" t="str">
        <f t="shared" si="18"/>
        <v/>
      </c>
      <c r="V191" s="26" t="str">
        <f>IF(C191="","",SUMIFS(B.2[Doanh thu],B.2[Tên sản phẩm],C191))</f>
        <v/>
      </c>
      <c r="W191" s="26" t="str">
        <f t="shared" si="19"/>
        <v/>
      </c>
    </row>
    <row r="192" spans="2:23" ht="27.75" customHeight="1">
      <c r="B192" s="4">
        <f t="shared" si="21"/>
        <v>190</v>
      </c>
      <c r="C192" s="2"/>
      <c r="D192" s="10"/>
      <c r="E192" s="10"/>
      <c r="F192" s="10"/>
      <c r="H192" s="7"/>
      <c r="I192" s="7"/>
      <c r="J192" s="14" t="str">
        <f t="shared" si="20"/>
        <v/>
      </c>
      <c r="L192" s="15" t="str">
        <f>IF(AND(C192&lt;&gt;"",COUNTIF([Tên sản phẩm],C192)&gt;1),"Sản phẩm này đã khai báo nhiều lần","")</f>
        <v/>
      </c>
      <c r="M192" s="4"/>
      <c r="N192" s="14" t="str">
        <f>IF(C192="","",SUMIFS(M.1[Số lượng],M.1[Tên sản phẩm],C192)+SUMIFS(M.1[SL được tặng/KM],M.1[Tên sản phẩm],C192))</f>
        <v/>
      </c>
      <c r="O192" s="14" t="str">
        <f>IF(C192="","",SUMIFS(#REF!,M.1[Tên sản phẩm],C192))</f>
        <v/>
      </c>
      <c r="P192" s="14" t="str">
        <f>IF(C192="","",SUMIFS(B.2[Số lượng],B.2[Tên sản phẩm],C192)+SUMIFS(B.2[SL xuất tặng/KM],B.2[Tên sản phẩm],C192))</f>
        <v/>
      </c>
      <c r="Q192" s="14" t="str">
        <f>IF(C192="","",SUMIFS(B.2[Thành tiền],B.2[Tên sản phẩm],C192))</f>
        <v/>
      </c>
      <c r="R192" s="14" t="str">
        <f t="shared" si="15"/>
        <v/>
      </c>
      <c r="S192" s="14" t="str">
        <f t="shared" si="16"/>
        <v/>
      </c>
      <c r="T192" s="14" t="str">
        <f t="shared" si="17"/>
        <v/>
      </c>
      <c r="U192" s="14" t="str">
        <f t="shared" si="18"/>
        <v/>
      </c>
      <c r="V192" s="26" t="str">
        <f>IF(C192="","",SUMIFS(B.2[Doanh thu],B.2[Tên sản phẩm],C192))</f>
        <v/>
      </c>
      <c r="W192" s="26" t="str">
        <f t="shared" si="19"/>
        <v/>
      </c>
    </row>
    <row r="193" spans="2:23" ht="27.75" customHeight="1">
      <c r="B193" s="4">
        <f t="shared" si="21"/>
        <v>191</v>
      </c>
      <c r="C193" s="2"/>
      <c r="D193" s="10"/>
      <c r="E193" s="10"/>
      <c r="F193" s="10"/>
      <c r="H193" s="7"/>
      <c r="I193" s="7"/>
      <c r="J193" s="14" t="str">
        <f t="shared" si="20"/>
        <v/>
      </c>
      <c r="L193" s="15" t="str">
        <f>IF(AND(C193&lt;&gt;"",COUNTIF([Tên sản phẩm],C193)&gt;1),"Sản phẩm này đã khai báo nhiều lần","")</f>
        <v/>
      </c>
      <c r="M193" s="4"/>
      <c r="N193" s="14" t="str">
        <f>IF(C193="","",SUMIFS(M.1[Số lượng],M.1[Tên sản phẩm],C193)+SUMIFS(M.1[SL được tặng/KM],M.1[Tên sản phẩm],C193))</f>
        <v/>
      </c>
      <c r="O193" s="14" t="str">
        <f>IF(C193="","",SUMIFS(#REF!,M.1[Tên sản phẩm],C193))</f>
        <v/>
      </c>
      <c r="P193" s="14" t="str">
        <f>IF(C193="","",SUMIFS(B.2[Số lượng],B.2[Tên sản phẩm],C193)+SUMIFS(B.2[SL xuất tặng/KM],B.2[Tên sản phẩm],C193))</f>
        <v/>
      </c>
      <c r="Q193" s="14" t="str">
        <f>IF(C193="","",SUMIFS(B.2[Thành tiền],B.2[Tên sản phẩm],C193))</f>
        <v/>
      </c>
      <c r="R193" s="14" t="str">
        <f t="shared" si="15"/>
        <v/>
      </c>
      <c r="S193" s="14" t="str">
        <f t="shared" si="16"/>
        <v/>
      </c>
      <c r="T193" s="14" t="str">
        <f t="shared" si="17"/>
        <v/>
      </c>
      <c r="U193" s="14" t="str">
        <f t="shared" si="18"/>
        <v/>
      </c>
      <c r="V193" s="26" t="str">
        <f>IF(C193="","",SUMIFS(B.2[Doanh thu],B.2[Tên sản phẩm],C193))</f>
        <v/>
      </c>
      <c r="W193" s="26" t="str">
        <f t="shared" si="19"/>
        <v/>
      </c>
    </row>
    <row r="194" spans="2:23" ht="27.75" customHeight="1">
      <c r="B194" s="4">
        <f t="shared" si="21"/>
        <v>192</v>
      </c>
      <c r="C194" s="2"/>
      <c r="D194" s="10"/>
      <c r="E194" s="10"/>
      <c r="F194" s="10"/>
      <c r="H194" s="7"/>
      <c r="I194" s="7"/>
      <c r="J194" s="14" t="str">
        <f t="shared" si="20"/>
        <v/>
      </c>
      <c r="L194" s="15" t="str">
        <f>IF(AND(C194&lt;&gt;"",COUNTIF([Tên sản phẩm],C194)&gt;1),"Sản phẩm này đã khai báo nhiều lần","")</f>
        <v/>
      </c>
      <c r="M194" s="4"/>
      <c r="N194" s="14" t="str">
        <f>IF(C194="","",SUMIFS(M.1[Số lượng],M.1[Tên sản phẩm],C194)+SUMIFS(M.1[SL được tặng/KM],M.1[Tên sản phẩm],C194))</f>
        <v/>
      </c>
      <c r="O194" s="14" t="str">
        <f>IF(C194="","",SUMIFS(#REF!,M.1[Tên sản phẩm],C194))</f>
        <v/>
      </c>
      <c r="P194" s="14" t="str">
        <f>IF(C194="","",SUMIFS(B.2[Số lượng],B.2[Tên sản phẩm],C194)+SUMIFS(B.2[SL xuất tặng/KM],B.2[Tên sản phẩm],C194))</f>
        <v/>
      </c>
      <c r="Q194" s="14" t="str">
        <f>IF(C194="","",SUMIFS(B.2[Thành tiền],B.2[Tên sản phẩm],C194))</f>
        <v/>
      </c>
      <c r="R194" s="14" t="str">
        <f t="shared" si="15"/>
        <v/>
      </c>
      <c r="S194" s="14" t="str">
        <f t="shared" si="16"/>
        <v/>
      </c>
      <c r="T194" s="14" t="str">
        <f t="shared" si="17"/>
        <v/>
      </c>
      <c r="U194" s="14" t="str">
        <f t="shared" si="18"/>
        <v/>
      </c>
      <c r="V194" s="26" t="str">
        <f>IF(C194="","",SUMIFS(B.2[Doanh thu],B.2[Tên sản phẩm],C194))</f>
        <v/>
      </c>
      <c r="W194" s="26" t="str">
        <f t="shared" si="19"/>
        <v/>
      </c>
    </row>
    <row r="195" spans="2:23" ht="27.75" customHeight="1">
      <c r="B195" s="4">
        <f t="shared" si="21"/>
        <v>193</v>
      </c>
      <c r="C195" s="2"/>
      <c r="D195" s="10"/>
      <c r="E195" s="10"/>
      <c r="F195" s="10"/>
      <c r="H195" s="7"/>
      <c r="I195" s="7"/>
      <c r="J195" s="14" t="str">
        <f t="shared" si="20"/>
        <v/>
      </c>
      <c r="L195" s="15" t="str">
        <f>IF(AND(C195&lt;&gt;"",COUNTIF([Tên sản phẩm],C195)&gt;1),"Sản phẩm này đã khai báo nhiều lần","")</f>
        <v/>
      </c>
      <c r="M195" s="4"/>
      <c r="N195" s="14" t="str">
        <f>IF(C195="","",SUMIFS(M.1[Số lượng],M.1[Tên sản phẩm],C195)+SUMIFS(M.1[SL được tặng/KM],M.1[Tên sản phẩm],C195))</f>
        <v/>
      </c>
      <c r="O195" s="14" t="str">
        <f>IF(C195="","",SUMIFS(#REF!,M.1[Tên sản phẩm],C195))</f>
        <v/>
      </c>
      <c r="P195" s="14" t="str">
        <f>IF(C195="","",SUMIFS(B.2[Số lượng],B.2[Tên sản phẩm],C195)+SUMIFS(B.2[SL xuất tặng/KM],B.2[Tên sản phẩm],C195))</f>
        <v/>
      </c>
      <c r="Q195" s="14" t="str">
        <f>IF(C195="","",SUMIFS(B.2[Thành tiền],B.2[Tên sản phẩm],C195))</f>
        <v/>
      </c>
      <c r="R195" s="14" t="str">
        <f t="shared" ref="R195:R258" si="22">IF(C195="","",S195*P195)</f>
        <v/>
      </c>
      <c r="S195" s="14" t="str">
        <f t="shared" ref="S195:S258" si="23">IF(C195="","",IF(OR(SUM(J195,O195)=0,SUM(I195,N195)=0),0,ROUND(SUM(J195,O195)/SUM(I195,N195),0)))</f>
        <v/>
      </c>
      <c r="T195" s="14" t="str">
        <f t="shared" ref="T195:T258" si="24">IF(C195="","",SUM(I195,N195)-SUM(P195))</f>
        <v/>
      </c>
      <c r="U195" s="14" t="str">
        <f t="shared" ref="U195:U258" si="25">IF(C195="","",SUM(J195,O195)-SUM(R195))</f>
        <v/>
      </c>
      <c r="V195" s="26" t="str">
        <f>IF(C195="","",SUMIFS(B.2[Doanh thu],B.2[Tên sản phẩm],C195))</f>
        <v/>
      </c>
      <c r="W195" s="26" t="str">
        <f t="shared" ref="W195:W258" si="26">IF(C195="","",V195-R195)</f>
        <v/>
      </c>
    </row>
    <row r="196" spans="2:23" ht="27.75" customHeight="1">
      <c r="B196" s="4">
        <f t="shared" si="21"/>
        <v>194</v>
      </c>
      <c r="C196" s="2"/>
      <c r="D196" s="10"/>
      <c r="E196" s="10"/>
      <c r="F196" s="10"/>
      <c r="H196" s="7"/>
      <c r="I196" s="7"/>
      <c r="J196" s="14" t="str">
        <f t="shared" ref="J196:J204" si="27">IF(C196="","",SUM(H196)*SUM(I196))</f>
        <v/>
      </c>
      <c r="L196" s="15" t="str">
        <f>IF(AND(C196&lt;&gt;"",COUNTIF([Tên sản phẩm],C196)&gt;1),"Sản phẩm này đã khai báo nhiều lần","")</f>
        <v/>
      </c>
      <c r="M196" s="4"/>
      <c r="N196" s="14" t="str">
        <f>IF(C196="","",SUMIFS(M.1[Số lượng],M.1[Tên sản phẩm],C196)+SUMIFS(M.1[SL được tặng/KM],M.1[Tên sản phẩm],C196))</f>
        <v/>
      </c>
      <c r="O196" s="14" t="str">
        <f>IF(C196="","",SUMIFS(#REF!,M.1[Tên sản phẩm],C196))</f>
        <v/>
      </c>
      <c r="P196" s="14" t="str">
        <f>IF(C196="","",SUMIFS(B.2[Số lượng],B.2[Tên sản phẩm],C196)+SUMIFS(B.2[SL xuất tặng/KM],B.2[Tên sản phẩm],C196))</f>
        <v/>
      </c>
      <c r="Q196" s="14" t="str">
        <f>IF(C196="","",SUMIFS(B.2[Thành tiền],B.2[Tên sản phẩm],C196))</f>
        <v/>
      </c>
      <c r="R196" s="14" t="str">
        <f t="shared" si="22"/>
        <v/>
      </c>
      <c r="S196" s="14" t="str">
        <f t="shared" si="23"/>
        <v/>
      </c>
      <c r="T196" s="14" t="str">
        <f t="shared" si="24"/>
        <v/>
      </c>
      <c r="U196" s="14" t="str">
        <f t="shared" si="25"/>
        <v/>
      </c>
      <c r="V196" s="26" t="str">
        <f>IF(C196="","",SUMIFS(B.2[Doanh thu],B.2[Tên sản phẩm],C196))</f>
        <v/>
      </c>
      <c r="W196" s="26" t="str">
        <f t="shared" si="26"/>
        <v/>
      </c>
    </row>
    <row r="197" spans="2:23" ht="27.75" customHeight="1">
      <c r="B197" s="4">
        <f t="shared" si="21"/>
        <v>195</v>
      </c>
      <c r="C197" s="2"/>
      <c r="D197" s="10"/>
      <c r="E197" s="10"/>
      <c r="F197" s="10"/>
      <c r="H197" s="7"/>
      <c r="I197" s="7"/>
      <c r="J197" s="14" t="str">
        <f t="shared" si="27"/>
        <v/>
      </c>
      <c r="L197" s="15" t="str">
        <f>IF(AND(C197&lt;&gt;"",COUNTIF([Tên sản phẩm],C197)&gt;1),"Sản phẩm này đã khai báo nhiều lần","")</f>
        <v/>
      </c>
      <c r="M197" s="4"/>
      <c r="N197" s="14" t="str">
        <f>IF(C197="","",SUMIFS(M.1[Số lượng],M.1[Tên sản phẩm],C197)+SUMIFS(M.1[SL được tặng/KM],M.1[Tên sản phẩm],C197))</f>
        <v/>
      </c>
      <c r="O197" s="14" t="str">
        <f>IF(C197="","",SUMIFS(#REF!,M.1[Tên sản phẩm],C197))</f>
        <v/>
      </c>
      <c r="P197" s="14" t="str">
        <f>IF(C197="","",SUMIFS(B.2[Số lượng],B.2[Tên sản phẩm],C197)+SUMIFS(B.2[SL xuất tặng/KM],B.2[Tên sản phẩm],C197))</f>
        <v/>
      </c>
      <c r="Q197" s="14" t="str">
        <f>IF(C197="","",SUMIFS(B.2[Thành tiền],B.2[Tên sản phẩm],C197))</f>
        <v/>
      </c>
      <c r="R197" s="14" t="str">
        <f t="shared" si="22"/>
        <v/>
      </c>
      <c r="S197" s="14" t="str">
        <f t="shared" si="23"/>
        <v/>
      </c>
      <c r="T197" s="14" t="str">
        <f t="shared" si="24"/>
        <v/>
      </c>
      <c r="U197" s="14" t="str">
        <f t="shared" si="25"/>
        <v/>
      </c>
      <c r="V197" s="26" t="str">
        <f>IF(C197="","",SUMIFS(B.2[Doanh thu],B.2[Tên sản phẩm],C197))</f>
        <v/>
      </c>
      <c r="W197" s="26" t="str">
        <f t="shared" si="26"/>
        <v/>
      </c>
    </row>
    <row r="198" spans="2:23" ht="27.75" customHeight="1">
      <c r="B198" s="4">
        <f t="shared" ref="B198:B204" si="28">ROW(A198)-2</f>
        <v>196</v>
      </c>
      <c r="C198" s="2"/>
      <c r="D198" s="10"/>
      <c r="E198" s="10"/>
      <c r="F198" s="10"/>
      <c r="H198" s="7"/>
      <c r="I198" s="7"/>
      <c r="J198" s="14" t="str">
        <f t="shared" si="27"/>
        <v/>
      </c>
      <c r="L198" s="15" t="str">
        <f>IF(AND(C198&lt;&gt;"",COUNTIF([Tên sản phẩm],C198)&gt;1),"Sản phẩm này đã khai báo nhiều lần","")</f>
        <v/>
      </c>
      <c r="M198" s="4"/>
      <c r="N198" s="14" t="str">
        <f>IF(C198="","",SUMIFS(M.1[Số lượng],M.1[Tên sản phẩm],C198)+SUMIFS(M.1[SL được tặng/KM],M.1[Tên sản phẩm],C198))</f>
        <v/>
      </c>
      <c r="O198" s="14" t="str">
        <f>IF(C198="","",SUMIFS(#REF!,M.1[Tên sản phẩm],C198))</f>
        <v/>
      </c>
      <c r="P198" s="14" t="str">
        <f>IF(C198="","",SUMIFS(B.2[Số lượng],B.2[Tên sản phẩm],C198)+SUMIFS(B.2[SL xuất tặng/KM],B.2[Tên sản phẩm],C198))</f>
        <v/>
      </c>
      <c r="Q198" s="14" t="str">
        <f>IF(C198="","",SUMIFS(B.2[Thành tiền],B.2[Tên sản phẩm],C198))</f>
        <v/>
      </c>
      <c r="R198" s="14" t="str">
        <f t="shared" si="22"/>
        <v/>
      </c>
      <c r="S198" s="14" t="str">
        <f t="shared" si="23"/>
        <v/>
      </c>
      <c r="T198" s="14" t="str">
        <f t="shared" si="24"/>
        <v/>
      </c>
      <c r="U198" s="14" t="str">
        <f t="shared" si="25"/>
        <v/>
      </c>
      <c r="V198" s="26" t="str">
        <f>IF(C198="","",SUMIFS(B.2[Doanh thu],B.2[Tên sản phẩm],C198))</f>
        <v/>
      </c>
      <c r="W198" s="26" t="str">
        <f t="shared" si="26"/>
        <v/>
      </c>
    </row>
    <row r="199" spans="2:23" ht="27.75" customHeight="1">
      <c r="B199" s="4">
        <f t="shared" si="28"/>
        <v>197</v>
      </c>
      <c r="C199" s="2"/>
      <c r="D199" s="10"/>
      <c r="E199" s="10"/>
      <c r="F199" s="10"/>
      <c r="H199" s="7"/>
      <c r="I199" s="7"/>
      <c r="J199" s="14" t="str">
        <f t="shared" si="27"/>
        <v/>
      </c>
      <c r="L199" s="15" t="str">
        <f>IF(AND(C199&lt;&gt;"",COUNTIF([Tên sản phẩm],C199)&gt;1),"Sản phẩm này đã khai báo nhiều lần","")</f>
        <v/>
      </c>
      <c r="M199" s="4"/>
      <c r="N199" s="14" t="str">
        <f>IF(C199="","",SUMIFS(M.1[Số lượng],M.1[Tên sản phẩm],C199)+SUMIFS(M.1[SL được tặng/KM],M.1[Tên sản phẩm],C199))</f>
        <v/>
      </c>
      <c r="O199" s="14" t="str">
        <f>IF(C199="","",SUMIFS(#REF!,M.1[Tên sản phẩm],C199))</f>
        <v/>
      </c>
      <c r="P199" s="14" t="str">
        <f>IF(C199="","",SUMIFS(B.2[Số lượng],B.2[Tên sản phẩm],C199)+SUMIFS(B.2[SL xuất tặng/KM],B.2[Tên sản phẩm],C199))</f>
        <v/>
      </c>
      <c r="Q199" s="14" t="str">
        <f>IF(C199="","",SUMIFS(B.2[Thành tiền],B.2[Tên sản phẩm],C199))</f>
        <v/>
      </c>
      <c r="R199" s="14" t="str">
        <f t="shared" si="22"/>
        <v/>
      </c>
      <c r="S199" s="14" t="str">
        <f t="shared" si="23"/>
        <v/>
      </c>
      <c r="T199" s="14" t="str">
        <f t="shared" si="24"/>
        <v/>
      </c>
      <c r="U199" s="14" t="str">
        <f t="shared" si="25"/>
        <v/>
      </c>
      <c r="V199" s="26" t="str">
        <f>IF(C199="","",SUMIFS(B.2[Doanh thu],B.2[Tên sản phẩm],C199))</f>
        <v/>
      </c>
      <c r="W199" s="26" t="str">
        <f t="shared" si="26"/>
        <v/>
      </c>
    </row>
    <row r="200" spans="2:23" ht="27.75" customHeight="1">
      <c r="B200" s="4">
        <f t="shared" si="28"/>
        <v>198</v>
      </c>
      <c r="C200" s="2"/>
      <c r="D200" s="10"/>
      <c r="E200" s="10"/>
      <c r="F200" s="10"/>
      <c r="H200" s="7"/>
      <c r="I200" s="7"/>
      <c r="J200" s="14" t="str">
        <f t="shared" si="27"/>
        <v/>
      </c>
      <c r="L200" s="15" t="str">
        <f>IF(AND(C200&lt;&gt;"",COUNTIF([Tên sản phẩm],C200)&gt;1),"Sản phẩm này đã khai báo nhiều lần","")</f>
        <v/>
      </c>
      <c r="M200" s="4"/>
      <c r="N200" s="14" t="str">
        <f>IF(C200="","",SUMIFS(M.1[Số lượng],M.1[Tên sản phẩm],C200)+SUMIFS(M.1[SL được tặng/KM],M.1[Tên sản phẩm],C200))</f>
        <v/>
      </c>
      <c r="O200" s="14" t="str">
        <f>IF(C200="","",SUMIFS(#REF!,M.1[Tên sản phẩm],C200))</f>
        <v/>
      </c>
      <c r="P200" s="14" t="str">
        <f>IF(C200="","",SUMIFS(B.2[Số lượng],B.2[Tên sản phẩm],C200)+SUMIFS(B.2[SL xuất tặng/KM],B.2[Tên sản phẩm],C200))</f>
        <v/>
      </c>
      <c r="Q200" s="14" t="str">
        <f>IF(C200="","",SUMIFS(B.2[Thành tiền],B.2[Tên sản phẩm],C200))</f>
        <v/>
      </c>
      <c r="R200" s="14" t="str">
        <f t="shared" si="22"/>
        <v/>
      </c>
      <c r="S200" s="14" t="str">
        <f t="shared" si="23"/>
        <v/>
      </c>
      <c r="T200" s="14" t="str">
        <f t="shared" si="24"/>
        <v/>
      </c>
      <c r="U200" s="14" t="str">
        <f t="shared" si="25"/>
        <v/>
      </c>
      <c r="V200" s="26" t="str">
        <f>IF(C200="","",SUMIFS(B.2[Doanh thu],B.2[Tên sản phẩm],C200))</f>
        <v/>
      </c>
      <c r="W200" s="26" t="str">
        <f t="shared" si="26"/>
        <v/>
      </c>
    </row>
    <row r="201" spans="2:23" ht="27.75" customHeight="1">
      <c r="B201" s="4">
        <f t="shared" si="28"/>
        <v>199</v>
      </c>
      <c r="C201" s="2"/>
      <c r="D201" s="10"/>
      <c r="E201" s="10"/>
      <c r="F201" s="10"/>
      <c r="H201" s="7"/>
      <c r="I201" s="7"/>
      <c r="J201" s="14" t="str">
        <f t="shared" si="27"/>
        <v/>
      </c>
      <c r="L201" s="15" t="str">
        <f>IF(AND(C201&lt;&gt;"",COUNTIF([Tên sản phẩm],C201)&gt;1),"Sản phẩm này đã khai báo nhiều lần","")</f>
        <v/>
      </c>
      <c r="M201" s="4"/>
      <c r="N201" s="14" t="str">
        <f>IF(C201="","",SUMIFS(M.1[Số lượng],M.1[Tên sản phẩm],C201)+SUMIFS(M.1[SL được tặng/KM],M.1[Tên sản phẩm],C201))</f>
        <v/>
      </c>
      <c r="O201" s="14" t="str">
        <f>IF(C201="","",SUMIFS(#REF!,M.1[Tên sản phẩm],C201))</f>
        <v/>
      </c>
      <c r="P201" s="14" t="str">
        <f>IF(C201="","",SUMIFS(B.2[Số lượng],B.2[Tên sản phẩm],C201)+SUMIFS(B.2[SL xuất tặng/KM],B.2[Tên sản phẩm],C201))</f>
        <v/>
      </c>
      <c r="Q201" s="14" t="str">
        <f>IF(C201="","",SUMIFS(B.2[Thành tiền],B.2[Tên sản phẩm],C201))</f>
        <v/>
      </c>
      <c r="R201" s="14" t="str">
        <f t="shared" si="22"/>
        <v/>
      </c>
      <c r="S201" s="14" t="str">
        <f t="shared" si="23"/>
        <v/>
      </c>
      <c r="T201" s="14" t="str">
        <f t="shared" si="24"/>
        <v/>
      </c>
      <c r="U201" s="14" t="str">
        <f t="shared" si="25"/>
        <v/>
      </c>
      <c r="V201" s="26" t="str">
        <f>IF(C201="","",SUMIFS(B.2[Doanh thu],B.2[Tên sản phẩm],C201))</f>
        <v/>
      </c>
      <c r="W201" s="26" t="str">
        <f t="shared" si="26"/>
        <v/>
      </c>
    </row>
    <row r="202" spans="2:23" ht="27.75" customHeight="1">
      <c r="B202" s="4">
        <f t="shared" si="28"/>
        <v>200</v>
      </c>
      <c r="C202" s="2"/>
      <c r="D202" s="10"/>
      <c r="E202" s="10"/>
      <c r="F202" s="10"/>
      <c r="H202" s="7"/>
      <c r="I202" s="7"/>
      <c r="J202" s="14" t="str">
        <f t="shared" si="27"/>
        <v/>
      </c>
      <c r="L202" s="15" t="str">
        <f>IF(AND(C202&lt;&gt;"",COUNTIF([Tên sản phẩm],C202)&gt;1),"Sản phẩm này đã khai báo nhiều lần","")</f>
        <v/>
      </c>
      <c r="M202" s="4"/>
      <c r="N202" s="14" t="str">
        <f>IF(C202="","",SUMIFS(M.1[Số lượng],M.1[Tên sản phẩm],C202)+SUMIFS(M.1[SL được tặng/KM],M.1[Tên sản phẩm],C202))</f>
        <v/>
      </c>
      <c r="O202" s="14" t="str">
        <f>IF(C202="","",SUMIFS(#REF!,M.1[Tên sản phẩm],C202))</f>
        <v/>
      </c>
      <c r="P202" s="14" t="str">
        <f>IF(C202="","",SUMIFS(B.2[Số lượng],B.2[Tên sản phẩm],C202)+SUMIFS(B.2[SL xuất tặng/KM],B.2[Tên sản phẩm],C202))</f>
        <v/>
      </c>
      <c r="Q202" s="14" t="str">
        <f>IF(C202="","",SUMIFS(B.2[Thành tiền],B.2[Tên sản phẩm],C202))</f>
        <v/>
      </c>
      <c r="R202" s="14" t="str">
        <f t="shared" si="22"/>
        <v/>
      </c>
      <c r="S202" s="14" t="str">
        <f t="shared" si="23"/>
        <v/>
      </c>
      <c r="T202" s="14" t="str">
        <f t="shared" si="24"/>
        <v/>
      </c>
      <c r="U202" s="14" t="str">
        <f t="shared" si="25"/>
        <v/>
      </c>
      <c r="V202" s="26" t="str">
        <f>IF(C202="","",SUMIFS(B.2[Doanh thu],B.2[Tên sản phẩm],C202))</f>
        <v/>
      </c>
      <c r="W202" s="26" t="str">
        <f t="shared" si="26"/>
        <v/>
      </c>
    </row>
    <row r="203" spans="2:23" ht="27.75" customHeight="1">
      <c r="B203" s="4">
        <f t="shared" si="28"/>
        <v>201</v>
      </c>
      <c r="C203" s="2"/>
      <c r="D203" s="10"/>
      <c r="E203" s="10"/>
      <c r="F203" s="10"/>
      <c r="H203" s="7"/>
      <c r="I203" s="7"/>
      <c r="J203" s="14" t="str">
        <f t="shared" si="27"/>
        <v/>
      </c>
      <c r="L203" s="15" t="str">
        <f>IF(AND(C203&lt;&gt;"",COUNTIF([Tên sản phẩm],C203)&gt;1),"Sản phẩm này đã khai báo nhiều lần","")</f>
        <v/>
      </c>
      <c r="M203" s="4"/>
      <c r="N203" s="14" t="str">
        <f>IF(C203="","",SUMIFS(M.1[Số lượng],M.1[Tên sản phẩm],C203)+SUMIFS(M.1[SL được tặng/KM],M.1[Tên sản phẩm],C203))</f>
        <v/>
      </c>
      <c r="O203" s="14" t="str">
        <f>IF(C203="","",SUMIFS(#REF!,M.1[Tên sản phẩm],C203))</f>
        <v/>
      </c>
      <c r="P203" s="14" t="str">
        <f>IF(C203="","",SUMIFS(B.2[Số lượng],B.2[Tên sản phẩm],C203)+SUMIFS(B.2[SL xuất tặng/KM],B.2[Tên sản phẩm],C203))</f>
        <v/>
      </c>
      <c r="Q203" s="14" t="str">
        <f>IF(C203="","",SUMIFS(B.2[Thành tiền],B.2[Tên sản phẩm],C203))</f>
        <v/>
      </c>
      <c r="R203" s="14" t="str">
        <f t="shared" si="22"/>
        <v/>
      </c>
      <c r="S203" s="14" t="str">
        <f t="shared" si="23"/>
        <v/>
      </c>
      <c r="T203" s="14" t="str">
        <f t="shared" si="24"/>
        <v/>
      </c>
      <c r="U203" s="14" t="str">
        <f t="shared" si="25"/>
        <v/>
      </c>
      <c r="V203" s="26" t="str">
        <f>IF(C203="","",SUMIFS(B.2[Doanh thu],B.2[Tên sản phẩm],C203))</f>
        <v/>
      </c>
      <c r="W203" s="26" t="str">
        <f t="shared" si="26"/>
        <v/>
      </c>
    </row>
    <row r="204" spans="2:23" ht="27.75" customHeight="1">
      <c r="B204" s="4">
        <f t="shared" si="28"/>
        <v>202</v>
      </c>
      <c r="C204" s="2"/>
      <c r="D204" s="10"/>
      <c r="E204" s="10"/>
      <c r="F204" s="10"/>
      <c r="H204" s="7"/>
      <c r="I204" s="7"/>
      <c r="J204" s="14" t="str">
        <f t="shared" si="27"/>
        <v/>
      </c>
      <c r="L204" s="15" t="str">
        <f>IF(AND(C204&lt;&gt;"",COUNTIF([Tên sản phẩm],C204)&gt;1),"Sản phẩm này đã khai báo nhiều lần","")</f>
        <v/>
      </c>
      <c r="M204" s="4"/>
      <c r="N204" s="14" t="str">
        <f>IF(C204="","",SUMIFS(M.1[Số lượng],M.1[Tên sản phẩm],C204)+SUMIFS(M.1[SL được tặng/KM],M.1[Tên sản phẩm],C204))</f>
        <v/>
      </c>
      <c r="O204" s="14" t="str">
        <f>IF(C204="","",SUMIFS(#REF!,M.1[Tên sản phẩm],C204))</f>
        <v/>
      </c>
      <c r="P204" s="14" t="str">
        <f>IF(C204="","",SUMIFS(B.2[Số lượng],B.2[Tên sản phẩm],C204)+SUMIFS(B.2[SL xuất tặng/KM],B.2[Tên sản phẩm],C204))</f>
        <v/>
      </c>
      <c r="Q204" s="14" t="str">
        <f>IF(C204="","",SUMIFS(B.2[Thành tiền],B.2[Tên sản phẩm],C204))</f>
        <v/>
      </c>
      <c r="R204" s="14" t="str">
        <f t="shared" si="22"/>
        <v/>
      </c>
      <c r="S204" s="14" t="str">
        <f t="shared" si="23"/>
        <v/>
      </c>
      <c r="T204" s="14" t="str">
        <f t="shared" si="24"/>
        <v/>
      </c>
      <c r="U204" s="14" t="str">
        <f t="shared" si="25"/>
        <v/>
      </c>
      <c r="V204" s="26" t="str">
        <f>IF(C204="","",SUMIFS(B.2[Doanh thu],B.2[Tên sản phẩm],C204))</f>
        <v/>
      </c>
      <c r="W204" s="26" t="str">
        <f t="shared" si="26"/>
        <v/>
      </c>
    </row>
    <row r="205" spans="2:23" s="11" customFormat="1" ht="27.75" customHeight="1">
      <c r="B205" s="10">
        <f t="shared" ref="B205:B236" si="29">ROW(A205)-2</f>
        <v>203</v>
      </c>
      <c r="C205" s="45"/>
      <c r="D205" s="2"/>
      <c r="E205" s="2"/>
      <c r="F205" s="2"/>
      <c r="G205" s="1"/>
      <c r="H205" s="1"/>
      <c r="I205" s="46"/>
      <c r="J205" s="67" t="str">
        <f t="shared" ref="J205:J236" si="30">IF(C205="","",SUM(H205)*SUM(I205))</f>
        <v/>
      </c>
      <c r="K205" s="1"/>
      <c r="L205" s="5" t="str">
        <f>IF(AND(C205&lt;&gt;"",COUNTIF([Tên sản phẩm],C205)&gt;1),"Sản phẩm này đã khai báo nhiều lần","")</f>
        <v/>
      </c>
      <c r="M205" s="44"/>
      <c r="N205" s="67" t="str">
        <f>IF(C205="","",SUMIFS(M.1[Số lượng],M.1[Tên sản phẩm],C205)+SUMIFS(M.1[SL được tặng/KM],M.1[Tên sản phẩm],C205))</f>
        <v/>
      </c>
      <c r="O205" s="67" t="str">
        <f>IF(C205="","",SUMIFS(#REF!,M.1[Tên sản phẩm],C205))</f>
        <v/>
      </c>
      <c r="P205" s="67" t="str">
        <f>IF(C205="","",SUMIFS(B.2[Số lượng],B.2[Tên sản phẩm],C205)+SUMIFS(B.2[SL xuất tặng/KM],B.2[Tên sản phẩm],C205))</f>
        <v/>
      </c>
      <c r="Q205" s="67" t="str">
        <f>IF(C205="","",SUMIFS(B.2[Thành tiền],B.2[Tên sản phẩm],C205))</f>
        <v/>
      </c>
      <c r="R205" s="67" t="str">
        <f t="shared" si="22"/>
        <v/>
      </c>
      <c r="S205" s="67" t="str">
        <f t="shared" si="23"/>
        <v/>
      </c>
      <c r="T205" s="67" t="str">
        <f t="shared" si="24"/>
        <v/>
      </c>
      <c r="U205" s="67" t="str">
        <f t="shared" si="25"/>
        <v/>
      </c>
      <c r="V205" s="68" t="str">
        <f>IF(C205="","",SUMIFS(B.2[Doanh thu],B.2[Tên sản phẩm],C205))</f>
        <v/>
      </c>
      <c r="W205" s="68" t="str">
        <f t="shared" si="26"/>
        <v/>
      </c>
    </row>
    <row r="206" spans="2:23" ht="27.75" customHeight="1">
      <c r="B206" s="10">
        <f t="shared" si="29"/>
        <v>204</v>
      </c>
      <c r="C206" s="45"/>
      <c r="D206" s="2"/>
      <c r="E206" s="2"/>
      <c r="F206" s="2"/>
      <c r="I206" s="46"/>
      <c r="J206" s="67" t="str">
        <f t="shared" si="30"/>
        <v/>
      </c>
      <c r="L206" s="5" t="str">
        <f>IF(AND(C206&lt;&gt;"",COUNTIF([Tên sản phẩm],C206)&gt;1),"Sản phẩm này đã khai báo nhiều lần","")</f>
        <v/>
      </c>
      <c r="M206" s="44"/>
      <c r="N206" s="67" t="str">
        <f>IF(C206="","",SUMIFS(M.1[Số lượng],M.1[Tên sản phẩm],C206)+SUMIFS(M.1[SL được tặng/KM],M.1[Tên sản phẩm],C206))</f>
        <v/>
      </c>
      <c r="O206" s="67" t="str">
        <f>IF(C206="","",SUMIFS(#REF!,M.1[Tên sản phẩm],C206))</f>
        <v/>
      </c>
      <c r="P206" s="67" t="str">
        <f>IF(C206="","",SUMIFS(B.2[Số lượng],B.2[Tên sản phẩm],C206)+SUMIFS(B.2[SL xuất tặng/KM],B.2[Tên sản phẩm],C206))</f>
        <v/>
      </c>
      <c r="Q206" s="67" t="str">
        <f>IF(C206="","",SUMIFS(B.2[Thành tiền],B.2[Tên sản phẩm],C206))</f>
        <v/>
      </c>
      <c r="R206" s="67" t="str">
        <f t="shared" si="22"/>
        <v/>
      </c>
      <c r="S206" s="67" t="str">
        <f t="shared" si="23"/>
        <v/>
      </c>
      <c r="T206" s="67" t="str">
        <f t="shared" si="24"/>
        <v/>
      </c>
      <c r="U206" s="67" t="str">
        <f t="shared" si="25"/>
        <v/>
      </c>
      <c r="V206" s="68" t="str">
        <f>IF(C206="","",SUMIFS(B.2[Doanh thu],B.2[Tên sản phẩm],C206))</f>
        <v/>
      </c>
      <c r="W206" s="68" t="str">
        <f t="shared" si="26"/>
        <v/>
      </c>
    </row>
    <row r="207" spans="2:23" ht="27.75" customHeight="1">
      <c r="B207" s="10">
        <f t="shared" si="29"/>
        <v>205</v>
      </c>
      <c r="C207" s="45"/>
      <c r="D207" s="2"/>
      <c r="E207" s="2"/>
      <c r="F207" s="2"/>
      <c r="I207" s="46"/>
      <c r="J207" s="67" t="str">
        <f t="shared" si="30"/>
        <v/>
      </c>
      <c r="L207" s="5" t="str">
        <f>IF(AND(C207&lt;&gt;"",COUNTIF([Tên sản phẩm],C207)&gt;1),"Sản phẩm này đã khai báo nhiều lần","")</f>
        <v/>
      </c>
      <c r="M207" s="44"/>
      <c r="N207" s="67" t="str">
        <f>IF(C207="","",SUMIFS(M.1[Số lượng],M.1[Tên sản phẩm],C207)+SUMIFS(M.1[SL được tặng/KM],M.1[Tên sản phẩm],C207))</f>
        <v/>
      </c>
      <c r="O207" s="67" t="str">
        <f>IF(C207="","",SUMIFS(#REF!,M.1[Tên sản phẩm],C207))</f>
        <v/>
      </c>
      <c r="P207" s="67" t="str">
        <f>IF(C207="","",SUMIFS(B.2[Số lượng],B.2[Tên sản phẩm],C207)+SUMIFS(B.2[SL xuất tặng/KM],B.2[Tên sản phẩm],C207))</f>
        <v/>
      </c>
      <c r="Q207" s="67" t="str">
        <f>IF(C207="","",SUMIFS(B.2[Thành tiền],B.2[Tên sản phẩm],C207))</f>
        <v/>
      </c>
      <c r="R207" s="67" t="str">
        <f t="shared" si="22"/>
        <v/>
      </c>
      <c r="S207" s="67" t="str">
        <f t="shared" si="23"/>
        <v/>
      </c>
      <c r="T207" s="67" t="str">
        <f t="shared" si="24"/>
        <v/>
      </c>
      <c r="U207" s="67" t="str">
        <f t="shared" si="25"/>
        <v/>
      </c>
      <c r="V207" s="68" t="str">
        <f>IF(C207="","",SUMIFS(B.2[Doanh thu],B.2[Tên sản phẩm],C207))</f>
        <v/>
      </c>
      <c r="W207" s="68" t="str">
        <f t="shared" si="26"/>
        <v/>
      </c>
    </row>
    <row r="208" spans="2:23" ht="27.75" customHeight="1">
      <c r="B208" s="10">
        <f t="shared" si="29"/>
        <v>206</v>
      </c>
      <c r="C208" s="45"/>
      <c r="D208" s="2"/>
      <c r="E208" s="2"/>
      <c r="F208" s="2"/>
      <c r="I208" s="46"/>
      <c r="J208" s="67" t="str">
        <f t="shared" si="30"/>
        <v/>
      </c>
      <c r="L208" s="5" t="str">
        <f>IF(AND(C208&lt;&gt;"",COUNTIF([Tên sản phẩm],C208)&gt;1),"Sản phẩm này đã khai báo nhiều lần","")</f>
        <v/>
      </c>
      <c r="M208" s="44"/>
      <c r="N208" s="67" t="str">
        <f>IF(C208="","",SUMIFS(M.1[Số lượng],M.1[Tên sản phẩm],C208)+SUMIFS(M.1[SL được tặng/KM],M.1[Tên sản phẩm],C208))</f>
        <v/>
      </c>
      <c r="O208" s="67" t="str">
        <f>IF(C208="","",SUMIFS(#REF!,M.1[Tên sản phẩm],C208))</f>
        <v/>
      </c>
      <c r="P208" s="67" t="str">
        <f>IF(C208="","",SUMIFS(B.2[Số lượng],B.2[Tên sản phẩm],C208)+SUMIFS(B.2[SL xuất tặng/KM],B.2[Tên sản phẩm],C208))</f>
        <v/>
      </c>
      <c r="Q208" s="67" t="str">
        <f>IF(C208="","",SUMIFS(B.2[Thành tiền],B.2[Tên sản phẩm],C208))</f>
        <v/>
      </c>
      <c r="R208" s="67" t="str">
        <f t="shared" si="22"/>
        <v/>
      </c>
      <c r="S208" s="67" t="str">
        <f t="shared" si="23"/>
        <v/>
      </c>
      <c r="T208" s="67" t="str">
        <f t="shared" si="24"/>
        <v/>
      </c>
      <c r="U208" s="67" t="str">
        <f t="shared" si="25"/>
        <v/>
      </c>
      <c r="V208" s="68" t="str">
        <f>IF(C208="","",SUMIFS(B.2[Doanh thu],B.2[Tên sản phẩm],C208))</f>
        <v/>
      </c>
      <c r="W208" s="68" t="str">
        <f t="shared" si="26"/>
        <v/>
      </c>
    </row>
    <row r="209" spans="2:23" ht="27.75" customHeight="1">
      <c r="B209" s="10">
        <f t="shared" si="29"/>
        <v>207</v>
      </c>
      <c r="C209" s="45"/>
      <c r="D209" s="2"/>
      <c r="E209" s="2"/>
      <c r="F209" s="2"/>
      <c r="I209" s="46"/>
      <c r="J209" s="67" t="str">
        <f t="shared" si="30"/>
        <v/>
      </c>
      <c r="L209" s="5" t="str">
        <f>IF(AND(C209&lt;&gt;"",COUNTIF([Tên sản phẩm],C209)&gt;1),"Sản phẩm này đã khai báo nhiều lần","")</f>
        <v/>
      </c>
      <c r="M209" s="44"/>
      <c r="N209" s="67" t="str">
        <f>IF(C209="","",SUMIFS(M.1[Số lượng],M.1[Tên sản phẩm],C209)+SUMIFS(M.1[SL được tặng/KM],M.1[Tên sản phẩm],C209))</f>
        <v/>
      </c>
      <c r="O209" s="67" t="str">
        <f>IF(C209="","",SUMIFS(#REF!,M.1[Tên sản phẩm],C209))</f>
        <v/>
      </c>
      <c r="P209" s="67" t="str">
        <f>IF(C209="","",SUMIFS(B.2[Số lượng],B.2[Tên sản phẩm],C209)+SUMIFS(B.2[SL xuất tặng/KM],B.2[Tên sản phẩm],C209))</f>
        <v/>
      </c>
      <c r="Q209" s="67" t="str">
        <f>IF(C209="","",SUMIFS(B.2[Thành tiền],B.2[Tên sản phẩm],C209))</f>
        <v/>
      </c>
      <c r="R209" s="67" t="str">
        <f t="shared" si="22"/>
        <v/>
      </c>
      <c r="S209" s="67" t="str">
        <f t="shared" si="23"/>
        <v/>
      </c>
      <c r="T209" s="67" t="str">
        <f t="shared" si="24"/>
        <v/>
      </c>
      <c r="U209" s="67" t="str">
        <f t="shared" si="25"/>
        <v/>
      </c>
      <c r="V209" s="68" t="str">
        <f>IF(C209="","",SUMIFS(B.2[Doanh thu],B.2[Tên sản phẩm],C209))</f>
        <v/>
      </c>
      <c r="W209" s="68" t="str">
        <f t="shared" si="26"/>
        <v/>
      </c>
    </row>
    <row r="210" spans="2:23" ht="27.75" customHeight="1">
      <c r="B210" s="10">
        <f t="shared" si="29"/>
        <v>208</v>
      </c>
      <c r="C210" s="45"/>
      <c r="D210" s="2"/>
      <c r="E210" s="2"/>
      <c r="F210" s="2"/>
      <c r="I210" s="46"/>
      <c r="J210" s="67" t="str">
        <f t="shared" si="30"/>
        <v/>
      </c>
      <c r="L210" s="5" t="str">
        <f>IF(AND(C210&lt;&gt;"",COUNTIF([Tên sản phẩm],C210)&gt;1),"Sản phẩm này đã khai báo nhiều lần","")</f>
        <v/>
      </c>
      <c r="M210" s="44"/>
      <c r="N210" s="67" t="str">
        <f>IF(C210="","",SUMIFS(M.1[Số lượng],M.1[Tên sản phẩm],C210)+SUMIFS(M.1[SL được tặng/KM],M.1[Tên sản phẩm],C210))</f>
        <v/>
      </c>
      <c r="O210" s="67" t="str">
        <f>IF(C210="","",SUMIFS(#REF!,M.1[Tên sản phẩm],C210))</f>
        <v/>
      </c>
      <c r="P210" s="67" t="str">
        <f>IF(C210="","",SUMIFS(B.2[Số lượng],B.2[Tên sản phẩm],C210)+SUMIFS(B.2[SL xuất tặng/KM],B.2[Tên sản phẩm],C210))</f>
        <v/>
      </c>
      <c r="Q210" s="67" t="str">
        <f>IF(C210="","",SUMIFS(B.2[Thành tiền],B.2[Tên sản phẩm],C210))</f>
        <v/>
      </c>
      <c r="R210" s="67" t="str">
        <f t="shared" si="22"/>
        <v/>
      </c>
      <c r="S210" s="67" t="str">
        <f t="shared" si="23"/>
        <v/>
      </c>
      <c r="T210" s="67" t="str">
        <f t="shared" si="24"/>
        <v/>
      </c>
      <c r="U210" s="67" t="str">
        <f t="shared" si="25"/>
        <v/>
      </c>
      <c r="V210" s="68" t="str">
        <f>IF(C210="","",SUMIFS(B.2[Doanh thu],B.2[Tên sản phẩm],C210))</f>
        <v/>
      </c>
      <c r="W210" s="68" t="str">
        <f t="shared" si="26"/>
        <v/>
      </c>
    </row>
    <row r="211" spans="2:23" ht="27.75" customHeight="1">
      <c r="B211" s="10">
        <f t="shared" si="29"/>
        <v>209</v>
      </c>
      <c r="C211" s="45"/>
      <c r="D211" s="2"/>
      <c r="E211" s="2"/>
      <c r="F211" s="2"/>
      <c r="I211" s="46"/>
      <c r="J211" s="67" t="str">
        <f t="shared" si="30"/>
        <v/>
      </c>
      <c r="L211" s="5" t="str">
        <f>IF(AND(C211&lt;&gt;"",COUNTIF([Tên sản phẩm],C211)&gt;1),"Sản phẩm này đã khai báo nhiều lần","")</f>
        <v/>
      </c>
      <c r="M211" s="44"/>
      <c r="N211" s="67" t="str">
        <f>IF(C211="","",SUMIFS(M.1[Số lượng],M.1[Tên sản phẩm],C211)+SUMIFS(M.1[SL được tặng/KM],M.1[Tên sản phẩm],C211))</f>
        <v/>
      </c>
      <c r="O211" s="67" t="str">
        <f>IF(C211="","",SUMIFS(#REF!,M.1[Tên sản phẩm],C211))</f>
        <v/>
      </c>
      <c r="P211" s="67" t="str">
        <f>IF(C211="","",SUMIFS(B.2[Số lượng],B.2[Tên sản phẩm],C211)+SUMIFS(B.2[SL xuất tặng/KM],B.2[Tên sản phẩm],C211))</f>
        <v/>
      </c>
      <c r="Q211" s="67" t="str">
        <f>IF(C211="","",SUMIFS(B.2[Thành tiền],B.2[Tên sản phẩm],C211))</f>
        <v/>
      </c>
      <c r="R211" s="67" t="str">
        <f t="shared" si="22"/>
        <v/>
      </c>
      <c r="S211" s="67" t="str">
        <f t="shared" si="23"/>
        <v/>
      </c>
      <c r="T211" s="67" t="str">
        <f t="shared" si="24"/>
        <v/>
      </c>
      <c r="U211" s="67" t="str">
        <f t="shared" si="25"/>
        <v/>
      </c>
      <c r="V211" s="68" t="str">
        <f>IF(C211="","",SUMIFS(B.2[Doanh thu],B.2[Tên sản phẩm],C211))</f>
        <v/>
      </c>
      <c r="W211" s="68" t="str">
        <f t="shared" si="26"/>
        <v/>
      </c>
    </row>
    <row r="212" spans="2:23" ht="27.75" customHeight="1">
      <c r="B212" s="10">
        <f t="shared" si="29"/>
        <v>210</v>
      </c>
      <c r="C212" s="45"/>
      <c r="D212" s="2"/>
      <c r="E212" s="2"/>
      <c r="F212" s="2"/>
      <c r="I212" s="46"/>
      <c r="J212" s="67" t="str">
        <f t="shared" si="30"/>
        <v/>
      </c>
      <c r="L212" s="5" t="str">
        <f>IF(AND(C212&lt;&gt;"",COUNTIF([Tên sản phẩm],C212)&gt;1),"Sản phẩm này đã khai báo nhiều lần","")</f>
        <v/>
      </c>
      <c r="M212" s="44"/>
      <c r="N212" s="67" t="str">
        <f>IF(C212="","",SUMIFS(M.1[Số lượng],M.1[Tên sản phẩm],C212)+SUMIFS(M.1[SL được tặng/KM],M.1[Tên sản phẩm],C212))</f>
        <v/>
      </c>
      <c r="O212" s="67" t="str">
        <f>IF(C212="","",SUMIFS(#REF!,M.1[Tên sản phẩm],C212))</f>
        <v/>
      </c>
      <c r="P212" s="67" t="str">
        <f>IF(C212="","",SUMIFS(B.2[Số lượng],B.2[Tên sản phẩm],C212)+SUMIFS(B.2[SL xuất tặng/KM],B.2[Tên sản phẩm],C212))</f>
        <v/>
      </c>
      <c r="Q212" s="67" t="str">
        <f>IF(C212="","",SUMIFS(B.2[Thành tiền],B.2[Tên sản phẩm],C212))</f>
        <v/>
      </c>
      <c r="R212" s="67" t="str">
        <f t="shared" si="22"/>
        <v/>
      </c>
      <c r="S212" s="67" t="str">
        <f t="shared" si="23"/>
        <v/>
      </c>
      <c r="T212" s="67" t="str">
        <f t="shared" si="24"/>
        <v/>
      </c>
      <c r="U212" s="67" t="str">
        <f t="shared" si="25"/>
        <v/>
      </c>
      <c r="V212" s="68" t="str">
        <f>IF(C212="","",SUMIFS(B.2[Doanh thu],B.2[Tên sản phẩm],C212))</f>
        <v/>
      </c>
      <c r="W212" s="68" t="str">
        <f t="shared" si="26"/>
        <v/>
      </c>
    </row>
    <row r="213" spans="2:23" ht="27.75" customHeight="1">
      <c r="B213" s="10">
        <f t="shared" si="29"/>
        <v>211</v>
      </c>
      <c r="C213" s="45"/>
      <c r="D213" s="2"/>
      <c r="E213" s="2"/>
      <c r="F213" s="2"/>
      <c r="I213" s="46"/>
      <c r="J213" s="67" t="str">
        <f t="shared" si="30"/>
        <v/>
      </c>
      <c r="L213" s="5" t="str">
        <f>IF(AND(C213&lt;&gt;"",COUNTIF([Tên sản phẩm],C213)&gt;1),"Sản phẩm này đã khai báo nhiều lần","")</f>
        <v/>
      </c>
      <c r="M213" s="44"/>
      <c r="N213" s="67" t="str">
        <f>IF(C213="","",SUMIFS(M.1[Số lượng],M.1[Tên sản phẩm],C213)+SUMIFS(M.1[SL được tặng/KM],M.1[Tên sản phẩm],C213))</f>
        <v/>
      </c>
      <c r="O213" s="67" t="str">
        <f>IF(C213="","",SUMIFS(#REF!,M.1[Tên sản phẩm],C213))</f>
        <v/>
      </c>
      <c r="P213" s="67" t="str">
        <f>IF(C213="","",SUMIFS(B.2[Số lượng],B.2[Tên sản phẩm],C213)+SUMIFS(B.2[SL xuất tặng/KM],B.2[Tên sản phẩm],C213))</f>
        <v/>
      </c>
      <c r="Q213" s="67" t="str">
        <f>IF(C213="","",SUMIFS(B.2[Thành tiền],B.2[Tên sản phẩm],C213))</f>
        <v/>
      </c>
      <c r="R213" s="67" t="str">
        <f t="shared" si="22"/>
        <v/>
      </c>
      <c r="S213" s="67" t="str">
        <f t="shared" si="23"/>
        <v/>
      </c>
      <c r="T213" s="67" t="str">
        <f t="shared" si="24"/>
        <v/>
      </c>
      <c r="U213" s="67" t="str">
        <f t="shared" si="25"/>
        <v/>
      </c>
      <c r="V213" s="68" t="str">
        <f>IF(C213="","",SUMIFS(B.2[Doanh thu],B.2[Tên sản phẩm],C213))</f>
        <v/>
      </c>
      <c r="W213" s="68" t="str">
        <f t="shared" si="26"/>
        <v/>
      </c>
    </row>
    <row r="214" spans="2:23" ht="27.75" customHeight="1">
      <c r="B214" s="10">
        <f t="shared" si="29"/>
        <v>212</v>
      </c>
      <c r="C214" s="45"/>
      <c r="D214" s="2"/>
      <c r="E214" s="2"/>
      <c r="F214" s="2"/>
      <c r="I214" s="46"/>
      <c r="J214" s="67" t="str">
        <f t="shared" si="30"/>
        <v/>
      </c>
      <c r="L214" s="5" t="str">
        <f>IF(AND(C214&lt;&gt;"",COUNTIF([Tên sản phẩm],C214)&gt;1),"Sản phẩm này đã khai báo nhiều lần","")</f>
        <v/>
      </c>
      <c r="M214" s="44"/>
      <c r="N214" s="67" t="str">
        <f>IF(C214="","",SUMIFS(M.1[Số lượng],M.1[Tên sản phẩm],C214)+SUMIFS(M.1[SL được tặng/KM],M.1[Tên sản phẩm],C214))</f>
        <v/>
      </c>
      <c r="O214" s="67" t="str">
        <f>IF(C214="","",SUMIFS(#REF!,M.1[Tên sản phẩm],C214))</f>
        <v/>
      </c>
      <c r="P214" s="67" t="str">
        <f>IF(C214="","",SUMIFS(B.2[Số lượng],B.2[Tên sản phẩm],C214)+SUMIFS(B.2[SL xuất tặng/KM],B.2[Tên sản phẩm],C214))</f>
        <v/>
      </c>
      <c r="Q214" s="67" t="str">
        <f>IF(C214="","",SUMIFS(B.2[Thành tiền],B.2[Tên sản phẩm],C214))</f>
        <v/>
      </c>
      <c r="R214" s="67" t="str">
        <f t="shared" si="22"/>
        <v/>
      </c>
      <c r="S214" s="67" t="str">
        <f t="shared" si="23"/>
        <v/>
      </c>
      <c r="T214" s="67" t="str">
        <f t="shared" si="24"/>
        <v/>
      </c>
      <c r="U214" s="67" t="str">
        <f t="shared" si="25"/>
        <v/>
      </c>
      <c r="V214" s="68" t="str">
        <f>IF(C214="","",SUMIFS(B.2[Doanh thu],B.2[Tên sản phẩm],C214))</f>
        <v/>
      </c>
      <c r="W214" s="68" t="str">
        <f t="shared" si="26"/>
        <v/>
      </c>
    </row>
    <row r="215" spans="2:23" ht="27.75" customHeight="1">
      <c r="B215" s="10">
        <f t="shared" si="29"/>
        <v>213</v>
      </c>
      <c r="C215" s="45"/>
      <c r="D215" s="2"/>
      <c r="E215" s="2"/>
      <c r="F215" s="2"/>
      <c r="I215" s="46"/>
      <c r="J215" s="67" t="str">
        <f t="shared" si="30"/>
        <v/>
      </c>
      <c r="L215" s="5" t="str">
        <f>IF(AND(C215&lt;&gt;"",COUNTIF([Tên sản phẩm],C215)&gt;1),"Sản phẩm này đã khai báo nhiều lần","")</f>
        <v/>
      </c>
      <c r="M215" s="44"/>
      <c r="N215" s="67" t="str">
        <f>IF(C215="","",SUMIFS(M.1[Số lượng],M.1[Tên sản phẩm],C215)+SUMIFS(M.1[SL được tặng/KM],M.1[Tên sản phẩm],C215))</f>
        <v/>
      </c>
      <c r="O215" s="67" t="str">
        <f>IF(C215="","",SUMIFS(#REF!,M.1[Tên sản phẩm],C215))</f>
        <v/>
      </c>
      <c r="P215" s="67" t="str">
        <f>IF(C215="","",SUMIFS(B.2[Số lượng],B.2[Tên sản phẩm],C215)+SUMIFS(B.2[SL xuất tặng/KM],B.2[Tên sản phẩm],C215))</f>
        <v/>
      </c>
      <c r="Q215" s="67" t="str">
        <f>IF(C215="","",SUMIFS(B.2[Thành tiền],B.2[Tên sản phẩm],C215))</f>
        <v/>
      </c>
      <c r="R215" s="67" t="str">
        <f t="shared" si="22"/>
        <v/>
      </c>
      <c r="S215" s="67" t="str">
        <f t="shared" si="23"/>
        <v/>
      </c>
      <c r="T215" s="67" t="str">
        <f t="shared" si="24"/>
        <v/>
      </c>
      <c r="U215" s="67" t="str">
        <f t="shared" si="25"/>
        <v/>
      </c>
      <c r="V215" s="68" t="str">
        <f>IF(C215="","",SUMIFS(B.2[Doanh thu],B.2[Tên sản phẩm],C215))</f>
        <v/>
      </c>
      <c r="W215" s="68" t="str">
        <f t="shared" si="26"/>
        <v/>
      </c>
    </row>
    <row r="216" spans="2:23" ht="27.75" customHeight="1">
      <c r="B216" s="10">
        <f t="shared" si="29"/>
        <v>214</v>
      </c>
      <c r="C216" s="45"/>
      <c r="D216" s="2"/>
      <c r="E216" s="2"/>
      <c r="F216" s="2"/>
      <c r="I216" s="46"/>
      <c r="J216" s="67" t="str">
        <f t="shared" si="30"/>
        <v/>
      </c>
      <c r="L216" s="5" t="str">
        <f>IF(AND(C216&lt;&gt;"",COUNTIF([Tên sản phẩm],C216)&gt;1),"Sản phẩm này đã khai báo nhiều lần","")</f>
        <v/>
      </c>
      <c r="M216" s="44"/>
      <c r="N216" s="67" t="str">
        <f>IF(C216="","",SUMIFS(M.1[Số lượng],M.1[Tên sản phẩm],C216)+SUMIFS(M.1[SL được tặng/KM],M.1[Tên sản phẩm],C216))</f>
        <v/>
      </c>
      <c r="O216" s="67" t="str">
        <f>IF(C216="","",SUMIFS(#REF!,M.1[Tên sản phẩm],C216))</f>
        <v/>
      </c>
      <c r="P216" s="67" t="str">
        <f>IF(C216="","",SUMIFS(B.2[Số lượng],B.2[Tên sản phẩm],C216)+SUMIFS(B.2[SL xuất tặng/KM],B.2[Tên sản phẩm],C216))</f>
        <v/>
      </c>
      <c r="Q216" s="67" t="str">
        <f>IF(C216="","",SUMIFS(B.2[Thành tiền],B.2[Tên sản phẩm],C216))</f>
        <v/>
      </c>
      <c r="R216" s="67" t="str">
        <f t="shared" si="22"/>
        <v/>
      </c>
      <c r="S216" s="67" t="str">
        <f t="shared" si="23"/>
        <v/>
      </c>
      <c r="T216" s="67" t="str">
        <f t="shared" si="24"/>
        <v/>
      </c>
      <c r="U216" s="67" t="str">
        <f t="shared" si="25"/>
        <v/>
      </c>
      <c r="V216" s="68" t="str">
        <f>IF(C216="","",SUMIFS(B.2[Doanh thu],B.2[Tên sản phẩm],C216))</f>
        <v/>
      </c>
      <c r="W216" s="68" t="str">
        <f t="shared" si="26"/>
        <v/>
      </c>
    </row>
    <row r="217" spans="2:23" ht="27.75" customHeight="1">
      <c r="B217" s="10">
        <f t="shared" si="29"/>
        <v>215</v>
      </c>
      <c r="C217" s="45"/>
      <c r="D217" s="2"/>
      <c r="E217" s="2"/>
      <c r="F217" s="2"/>
      <c r="I217" s="46"/>
      <c r="J217" s="67" t="str">
        <f t="shared" si="30"/>
        <v/>
      </c>
      <c r="L217" s="5" t="str">
        <f>IF(AND(C217&lt;&gt;"",COUNTIF([Tên sản phẩm],C217)&gt;1),"Sản phẩm này đã khai báo nhiều lần","")</f>
        <v/>
      </c>
      <c r="M217" s="44"/>
      <c r="N217" s="67" t="str">
        <f>IF(C217="","",SUMIFS(M.1[Số lượng],M.1[Tên sản phẩm],C217)+SUMIFS(M.1[SL được tặng/KM],M.1[Tên sản phẩm],C217))</f>
        <v/>
      </c>
      <c r="O217" s="67" t="str">
        <f>IF(C217="","",SUMIFS(#REF!,M.1[Tên sản phẩm],C217))</f>
        <v/>
      </c>
      <c r="P217" s="67" t="str">
        <f>IF(C217="","",SUMIFS(B.2[Số lượng],B.2[Tên sản phẩm],C217)+SUMIFS(B.2[SL xuất tặng/KM],B.2[Tên sản phẩm],C217))</f>
        <v/>
      </c>
      <c r="Q217" s="67" t="str">
        <f>IF(C217="","",SUMIFS(B.2[Thành tiền],B.2[Tên sản phẩm],C217))</f>
        <v/>
      </c>
      <c r="R217" s="67" t="str">
        <f t="shared" si="22"/>
        <v/>
      </c>
      <c r="S217" s="67" t="str">
        <f t="shared" si="23"/>
        <v/>
      </c>
      <c r="T217" s="67" t="str">
        <f t="shared" si="24"/>
        <v/>
      </c>
      <c r="U217" s="67" t="str">
        <f t="shared" si="25"/>
        <v/>
      </c>
      <c r="V217" s="68" t="str">
        <f>IF(C217="","",SUMIFS(B.2[Doanh thu],B.2[Tên sản phẩm],C217))</f>
        <v/>
      </c>
      <c r="W217" s="68" t="str">
        <f t="shared" si="26"/>
        <v/>
      </c>
    </row>
    <row r="218" spans="2:23" ht="27.75" customHeight="1">
      <c r="B218" s="10">
        <f t="shared" si="29"/>
        <v>216</v>
      </c>
      <c r="C218" s="45"/>
      <c r="D218" s="2"/>
      <c r="E218" s="2"/>
      <c r="F218" s="2"/>
      <c r="I218" s="46"/>
      <c r="J218" s="67" t="str">
        <f t="shared" si="30"/>
        <v/>
      </c>
      <c r="L218" s="5" t="str">
        <f>IF(AND(C218&lt;&gt;"",COUNTIF([Tên sản phẩm],C218)&gt;1),"Sản phẩm này đã khai báo nhiều lần","")</f>
        <v/>
      </c>
      <c r="M218" s="44"/>
      <c r="N218" s="67" t="str">
        <f>IF(C218="","",SUMIFS(M.1[Số lượng],M.1[Tên sản phẩm],C218)+SUMIFS(M.1[SL được tặng/KM],M.1[Tên sản phẩm],C218))</f>
        <v/>
      </c>
      <c r="O218" s="67" t="str">
        <f>IF(C218="","",SUMIFS(#REF!,M.1[Tên sản phẩm],C218))</f>
        <v/>
      </c>
      <c r="P218" s="67" t="str">
        <f>IF(C218="","",SUMIFS(B.2[Số lượng],B.2[Tên sản phẩm],C218)+SUMIFS(B.2[SL xuất tặng/KM],B.2[Tên sản phẩm],C218))</f>
        <v/>
      </c>
      <c r="Q218" s="67" t="str">
        <f>IF(C218="","",SUMIFS(B.2[Thành tiền],B.2[Tên sản phẩm],C218))</f>
        <v/>
      </c>
      <c r="R218" s="67" t="str">
        <f t="shared" si="22"/>
        <v/>
      </c>
      <c r="S218" s="67" t="str">
        <f t="shared" si="23"/>
        <v/>
      </c>
      <c r="T218" s="67" t="str">
        <f t="shared" si="24"/>
        <v/>
      </c>
      <c r="U218" s="67" t="str">
        <f t="shared" si="25"/>
        <v/>
      </c>
      <c r="V218" s="68" t="str">
        <f>IF(C218="","",SUMIFS(B.2[Doanh thu],B.2[Tên sản phẩm],C218))</f>
        <v/>
      </c>
      <c r="W218" s="68" t="str">
        <f t="shared" si="26"/>
        <v/>
      </c>
    </row>
    <row r="219" spans="2:23" ht="27.75" customHeight="1">
      <c r="B219" s="10">
        <f t="shared" si="29"/>
        <v>217</v>
      </c>
      <c r="C219" s="45"/>
      <c r="D219" s="2"/>
      <c r="E219" s="2"/>
      <c r="F219" s="2"/>
      <c r="I219" s="46"/>
      <c r="J219" s="67" t="str">
        <f t="shared" si="30"/>
        <v/>
      </c>
      <c r="L219" s="5" t="str">
        <f>IF(AND(C219&lt;&gt;"",COUNTIF([Tên sản phẩm],C219)&gt;1),"Sản phẩm này đã khai báo nhiều lần","")</f>
        <v/>
      </c>
      <c r="M219" s="44"/>
      <c r="N219" s="67" t="str">
        <f>IF(C219="","",SUMIFS(M.1[Số lượng],M.1[Tên sản phẩm],C219)+SUMIFS(M.1[SL được tặng/KM],M.1[Tên sản phẩm],C219))</f>
        <v/>
      </c>
      <c r="O219" s="67" t="str">
        <f>IF(C219="","",SUMIFS(#REF!,M.1[Tên sản phẩm],C219))</f>
        <v/>
      </c>
      <c r="P219" s="67" t="str">
        <f>IF(C219="","",SUMIFS(B.2[Số lượng],B.2[Tên sản phẩm],C219)+SUMIFS(B.2[SL xuất tặng/KM],B.2[Tên sản phẩm],C219))</f>
        <v/>
      </c>
      <c r="Q219" s="67" t="str">
        <f>IF(C219="","",SUMIFS(B.2[Thành tiền],B.2[Tên sản phẩm],C219))</f>
        <v/>
      </c>
      <c r="R219" s="67" t="str">
        <f t="shared" si="22"/>
        <v/>
      </c>
      <c r="S219" s="67" t="str">
        <f t="shared" si="23"/>
        <v/>
      </c>
      <c r="T219" s="67" t="str">
        <f t="shared" si="24"/>
        <v/>
      </c>
      <c r="U219" s="67" t="str">
        <f t="shared" si="25"/>
        <v/>
      </c>
      <c r="V219" s="68" t="str">
        <f>IF(C219="","",SUMIFS(B.2[Doanh thu],B.2[Tên sản phẩm],C219))</f>
        <v/>
      </c>
      <c r="W219" s="68" t="str">
        <f t="shared" si="26"/>
        <v/>
      </c>
    </row>
    <row r="220" spans="2:23" ht="27.75" customHeight="1">
      <c r="B220" s="10">
        <f t="shared" si="29"/>
        <v>218</v>
      </c>
      <c r="C220" s="45"/>
      <c r="D220" s="2"/>
      <c r="E220" s="2"/>
      <c r="F220" s="2"/>
      <c r="I220" s="46"/>
      <c r="J220" s="67" t="str">
        <f t="shared" si="30"/>
        <v/>
      </c>
      <c r="L220" s="5" t="str">
        <f>IF(AND(C220&lt;&gt;"",COUNTIF([Tên sản phẩm],C220)&gt;1),"Sản phẩm này đã khai báo nhiều lần","")</f>
        <v/>
      </c>
      <c r="M220" s="44"/>
      <c r="N220" s="67" t="str">
        <f>IF(C220="","",SUMIFS(M.1[Số lượng],M.1[Tên sản phẩm],C220)+SUMIFS(M.1[SL được tặng/KM],M.1[Tên sản phẩm],C220))</f>
        <v/>
      </c>
      <c r="O220" s="67" t="str">
        <f>IF(C220="","",SUMIFS(#REF!,M.1[Tên sản phẩm],C220))</f>
        <v/>
      </c>
      <c r="P220" s="67" t="str">
        <f>IF(C220="","",SUMIFS(B.2[Số lượng],B.2[Tên sản phẩm],C220)+SUMIFS(B.2[SL xuất tặng/KM],B.2[Tên sản phẩm],C220))</f>
        <v/>
      </c>
      <c r="Q220" s="67" t="str">
        <f>IF(C220="","",SUMIFS(B.2[Thành tiền],B.2[Tên sản phẩm],C220))</f>
        <v/>
      </c>
      <c r="R220" s="67" t="str">
        <f t="shared" si="22"/>
        <v/>
      </c>
      <c r="S220" s="67" t="str">
        <f t="shared" si="23"/>
        <v/>
      </c>
      <c r="T220" s="67" t="str">
        <f t="shared" si="24"/>
        <v/>
      </c>
      <c r="U220" s="67" t="str">
        <f t="shared" si="25"/>
        <v/>
      </c>
      <c r="V220" s="68" t="str">
        <f>IF(C220="","",SUMIFS(B.2[Doanh thu],B.2[Tên sản phẩm],C220))</f>
        <v/>
      </c>
      <c r="W220" s="68" t="str">
        <f t="shared" si="26"/>
        <v/>
      </c>
    </row>
    <row r="221" spans="2:23" ht="27.75" customHeight="1">
      <c r="B221" s="10">
        <f t="shared" si="29"/>
        <v>219</v>
      </c>
      <c r="C221" s="45"/>
      <c r="D221" s="2"/>
      <c r="E221" s="2"/>
      <c r="F221" s="2"/>
      <c r="I221" s="46"/>
      <c r="J221" s="67" t="str">
        <f t="shared" si="30"/>
        <v/>
      </c>
      <c r="L221" s="5" t="str">
        <f>IF(AND(C221&lt;&gt;"",COUNTIF([Tên sản phẩm],C221)&gt;1),"Sản phẩm này đã khai báo nhiều lần","")</f>
        <v/>
      </c>
      <c r="M221" s="44"/>
      <c r="N221" s="67" t="str">
        <f>IF(C221="","",SUMIFS(M.1[Số lượng],M.1[Tên sản phẩm],C221)+SUMIFS(M.1[SL được tặng/KM],M.1[Tên sản phẩm],C221))</f>
        <v/>
      </c>
      <c r="O221" s="67" t="str">
        <f>IF(C221="","",SUMIFS(#REF!,M.1[Tên sản phẩm],C221))</f>
        <v/>
      </c>
      <c r="P221" s="67" t="str">
        <f>IF(C221="","",SUMIFS(B.2[Số lượng],B.2[Tên sản phẩm],C221)+SUMIFS(B.2[SL xuất tặng/KM],B.2[Tên sản phẩm],C221))</f>
        <v/>
      </c>
      <c r="Q221" s="67" t="str">
        <f>IF(C221="","",SUMIFS(B.2[Thành tiền],B.2[Tên sản phẩm],C221))</f>
        <v/>
      </c>
      <c r="R221" s="67" t="str">
        <f t="shared" si="22"/>
        <v/>
      </c>
      <c r="S221" s="67" t="str">
        <f t="shared" si="23"/>
        <v/>
      </c>
      <c r="T221" s="67" t="str">
        <f t="shared" si="24"/>
        <v/>
      </c>
      <c r="U221" s="67" t="str">
        <f t="shared" si="25"/>
        <v/>
      </c>
      <c r="V221" s="68" t="str">
        <f>IF(C221="","",SUMIFS(B.2[Doanh thu],B.2[Tên sản phẩm],C221))</f>
        <v/>
      </c>
      <c r="W221" s="68" t="str">
        <f t="shared" si="26"/>
        <v/>
      </c>
    </row>
    <row r="222" spans="2:23" ht="27.75" customHeight="1">
      <c r="B222" s="10">
        <f t="shared" si="29"/>
        <v>220</v>
      </c>
      <c r="C222" s="45"/>
      <c r="D222" s="2"/>
      <c r="E222" s="2"/>
      <c r="F222" s="2"/>
      <c r="I222" s="46"/>
      <c r="J222" s="67" t="str">
        <f t="shared" si="30"/>
        <v/>
      </c>
      <c r="L222" s="5" t="str">
        <f>IF(AND(C222&lt;&gt;"",COUNTIF([Tên sản phẩm],C222)&gt;1),"Sản phẩm này đã khai báo nhiều lần","")</f>
        <v/>
      </c>
      <c r="M222" s="44"/>
      <c r="N222" s="67" t="str">
        <f>IF(C222="","",SUMIFS(M.1[Số lượng],M.1[Tên sản phẩm],C222)+SUMIFS(M.1[SL được tặng/KM],M.1[Tên sản phẩm],C222))</f>
        <v/>
      </c>
      <c r="O222" s="67" t="str">
        <f>IF(C222="","",SUMIFS(#REF!,M.1[Tên sản phẩm],C222))</f>
        <v/>
      </c>
      <c r="P222" s="67" t="str">
        <f>IF(C222="","",SUMIFS(B.2[Số lượng],B.2[Tên sản phẩm],C222)+SUMIFS(B.2[SL xuất tặng/KM],B.2[Tên sản phẩm],C222))</f>
        <v/>
      </c>
      <c r="Q222" s="67" t="str">
        <f>IF(C222="","",SUMIFS(B.2[Thành tiền],B.2[Tên sản phẩm],C222))</f>
        <v/>
      </c>
      <c r="R222" s="67" t="str">
        <f t="shared" si="22"/>
        <v/>
      </c>
      <c r="S222" s="67" t="str">
        <f t="shared" si="23"/>
        <v/>
      </c>
      <c r="T222" s="67" t="str">
        <f t="shared" si="24"/>
        <v/>
      </c>
      <c r="U222" s="67" t="str">
        <f t="shared" si="25"/>
        <v/>
      </c>
      <c r="V222" s="68" t="str">
        <f>IF(C222="","",SUMIFS(B.2[Doanh thu],B.2[Tên sản phẩm],C222))</f>
        <v/>
      </c>
      <c r="W222" s="68" t="str">
        <f t="shared" si="26"/>
        <v/>
      </c>
    </row>
    <row r="223" spans="2:23" ht="27.75" customHeight="1">
      <c r="B223" s="10">
        <f t="shared" si="29"/>
        <v>221</v>
      </c>
      <c r="C223" s="45"/>
      <c r="D223" s="2"/>
      <c r="E223" s="2"/>
      <c r="F223" s="2"/>
      <c r="I223" s="46"/>
      <c r="J223" s="67" t="str">
        <f t="shared" si="30"/>
        <v/>
      </c>
      <c r="L223" s="5" t="str">
        <f>IF(AND(C223&lt;&gt;"",COUNTIF([Tên sản phẩm],C223)&gt;1),"Sản phẩm này đã khai báo nhiều lần","")</f>
        <v/>
      </c>
      <c r="M223" s="44"/>
      <c r="N223" s="67" t="str">
        <f>IF(C223="","",SUMIFS(M.1[Số lượng],M.1[Tên sản phẩm],C223)+SUMIFS(M.1[SL được tặng/KM],M.1[Tên sản phẩm],C223))</f>
        <v/>
      </c>
      <c r="O223" s="67" t="str">
        <f>IF(C223="","",SUMIFS(#REF!,M.1[Tên sản phẩm],C223))</f>
        <v/>
      </c>
      <c r="P223" s="67" t="str">
        <f>IF(C223="","",SUMIFS(B.2[Số lượng],B.2[Tên sản phẩm],C223)+SUMIFS(B.2[SL xuất tặng/KM],B.2[Tên sản phẩm],C223))</f>
        <v/>
      </c>
      <c r="Q223" s="67" t="str">
        <f>IF(C223="","",SUMIFS(B.2[Thành tiền],B.2[Tên sản phẩm],C223))</f>
        <v/>
      </c>
      <c r="R223" s="67" t="str">
        <f t="shared" si="22"/>
        <v/>
      </c>
      <c r="S223" s="67" t="str">
        <f t="shared" si="23"/>
        <v/>
      </c>
      <c r="T223" s="67" t="str">
        <f t="shared" si="24"/>
        <v/>
      </c>
      <c r="U223" s="67" t="str">
        <f t="shared" si="25"/>
        <v/>
      </c>
      <c r="V223" s="68" t="str">
        <f>IF(C223="","",SUMIFS(B.2[Doanh thu],B.2[Tên sản phẩm],C223))</f>
        <v/>
      </c>
      <c r="W223" s="68" t="str">
        <f t="shared" si="26"/>
        <v/>
      </c>
    </row>
    <row r="224" spans="2:23" ht="27.75" customHeight="1">
      <c r="B224" s="10">
        <f t="shared" si="29"/>
        <v>222</v>
      </c>
      <c r="C224" s="45"/>
      <c r="D224" s="2"/>
      <c r="E224" s="2"/>
      <c r="F224" s="2"/>
      <c r="I224" s="46"/>
      <c r="J224" s="67" t="str">
        <f t="shared" si="30"/>
        <v/>
      </c>
      <c r="L224" s="5" t="str">
        <f>IF(AND(C224&lt;&gt;"",COUNTIF([Tên sản phẩm],C224)&gt;1),"Sản phẩm này đã khai báo nhiều lần","")</f>
        <v/>
      </c>
      <c r="M224" s="44"/>
      <c r="N224" s="67" t="str">
        <f>IF(C224="","",SUMIFS(M.1[Số lượng],M.1[Tên sản phẩm],C224)+SUMIFS(M.1[SL được tặng/KM],M.1[Tên sản phẩm],C224))</f>
        <v/>
      </c>
      <c r="O224" s="67" t="str">
        <f>IF(C224="","",SUMIFS(#REF!,M.1[Tên sản phẩm],C224))</f>
        <v/>
      </c>
      <c r="P224" s="67" t="str">
        <f>IF(C224="","",SUMIFS(B.2[Số lượng],B.2[Tên sản phẩm],C224)+SUMIFS(B.2[SL xuất tặng/KM],B.2[Tên sản phẩm],C224))</f>
        <v/>
      </c>
      <c r="Q224" s="67" t="str">
        <f>IF(C224="","",SUMIFS(B.2[Thành tiền],B.2[Tên sản phẩm],C224))</f>
        <v/>
      </c>
      <c r="R224" s="67" t="str">
        <f t="shared" si="22"/>
        <v/>
      </c>
      <c r="S224" s="67" t="str">
        <f t="shared" si="23"/>
        <v/>
      </c>
      <c r="T224" s="67" t="str">
        <f t="shared" si="24"/>
        <v/>
      </c>
      <c r="U224" s="67" t="str">
        <f t="shared" si="25"/>
        <v/>
      </c>
      <c r="V224" s="68" t="str">
        <f>IF(C224="","",SUMIFS(B.2[Doanh thu],B.2[Tên sản phẩm],C224))</f>
        <v/>
      </c>
      <c r="W224" s="68" t="str">
        <f t="shared" si="26"/>
        <v/>
      </c>
    </row>
    <row r="225" spans="2:23" ht="27.75" customHeight="1">
      <c r="B225" s="10">
        <f t="shared" si="29"/>
        <v>223</v>
      </c>
      <c r="C225" s="45"/>
      <c r="D225" s="2"/>
      <c r="E225" s="2"/>
      <c r="F225" s="2"/>
      <c r="I225" s="46"/>
      <c r="J225" s="67" t="str">
        <f t="shared" si="30"/>
        <v/>
      </c>
      <c r="L225" s="5" t="str">
        <f>IF(AND(C225&lt;&gt;"",COUNTIF([Tên sản phẩm],C225)&gt;1),"Sản phẩm này đã khai báo nhiều lần","")</f>
        <v/>
      </c>
      <c r="M225" s="44"/>
      <c r="N225" s="67" t="str">
        <f>IF(C225="","",SUMIFS(M.1[Số lượng],M.1[Tên sản phẩm],C225)+SUMIFS(M.1[SL được tặng/KM],M.1[Tên sản phẩm],C225))</f>
        <v/>
      </c>
      <c r="O225" s="67" t="str">
        <f>IF(C225="","",SUMIFS(#REF!,M.1[Tên sản phẩm],C225))</f>
        <v/>
      </c>
      <c r="P225" s="67" t="str">
        <f>IF(C225="","",SUMIFS(B.2[Số lượng],B.2[Tên sản phẩm],C225)+SUMIFS(B.2[SL xuất tặng/KM],B.2[Tên sản phẩm],C225))</f>
        <v/>
      </c>
      <c r="Q225" s="67" t="str">
        <f>IF(C225="","",SUMIFS(B.2[Thành tiền],B.2[Tên sản phẩm],C225))</f>
        <v/>
      </c>
      <c r="R225" s="67" t="str">
        <f t="shared" si="22"/>
        <v/>
      </c>
      <c r="S225" s="67" t="str">
        <f t="shared" si="23"/>
        <v/>
      </c>
      <c r="T225" s="67" t="str">
        <f t="shared" si="24"/>
        <v/>
      </c>
      <c r="U225" s="67" t="str">
        <f t="shared" si="25"/>
        <v/>
      </c>
      <c r="V225" s="68" t="str">
        <f>IF(C225="","",SUMIFS(B.2[Doanh thu],B.2[Tên sản phẩm],C225))</f>
        <v/>
      </c>
      <c r="W225" s="68" t="str">
        <f t="shared" si="26"/>
        <v/>
      </c>
    </row>
    <row r="226" spans="2:23" ht="27.75" customHeight="1">
      <c r="B226" s="10">
        <f t="shared" si="29"/>
        <v>224</v>
      </c>
      <c r="C226" s="45"/>
      <c r="D226" s="2"/>
      <c r="E226" s="2"/>
      <c r="F226" s="2"/>
      <c r="I226" s="46"/>
      <c r="J226" s="67" t="str">
        <f t="shared" si="30"/>
        <v/>
      </c>
      <c r="L226" s="5" t="str">
        <f>IF(AND(C226&lt;&gt;"",COUNTIF([Tên sản phẩm],C226)&gt;1),"Sản phẩm này đã khai báo nhiều lần","")</f>
        <v/>
      </c>
      <c r="M226" s="44"/>
      <c r="N226" s="67" t="str">
        <f>IF(C226="","",SUMIFS(M.1[Số lượng],M.1[Tên sản phẩm],C226)+SUMIFS(M.1[SL được tặng/KM],M.1[Tên sản phẩm],C226))</f>
        <v/>
      </c>
      <c r="O226" s="67" t="str">
        <f>IF(C226="","",SUMIFS(#REF!,M.1[Tên sản phẩm],C226))</f>
        <v/>
      </c>
      <c r="P226" s="67" t="str">
        <f>IF(C226="","",SUMIFS(B.2[Số lượng],B.2[Tên sản phẩm],C226)+SUMIFS(B.2[SL xuất tặng/KM],B.2[Tên sản phẩm],C226))</f>
        <v/>
      </c>
      <c r="Q226" s="67" t="str">
        <f>IF(C226="","",SUMIFS(B.2[Thành tiền],B.2[Tên sản phẩm],C226))</f>
        <v/>
      </c>
      <c r="R226" s="67" t="str">
        <f t="shared" si="22"/>
        <v/>
      </c>
      <c r="S226" s="67" t="str">
        <f t="shared" si="23"/>
        <v/>
      </c>
      <c r="T226" s="67" t="str">
        <f t="shared" si="24"/>
        <v/>
      </c>
      <c r="U226" s="67" t="str">
        <f t="shared" si="25"/>
        <v/>
      </c>
      <c r="V226" s="68" t="str">
        <f>IF(C226="","",SUMIFS(B.2[Doanh thu],B.2[Tên sản phẩm],C226))</f>
        <v/>
      </c>
      <c r="W226" s="68" t="str">
        <f t="shared" si="26"/>
        <v/>
      </c>
    </row>
    <row r="227" spans="2:23" ht="27.75" customHeight="1">
      <c r="B227" s="10">
        <f t="shared" si="29"/>
        <v>225</v>
      </c>
      <c r="C227" s="45"/>
      <c r="D227" s="2"/>
      <c r="E227" s="2"/>
      <c r="F227" s="2"/>
      <c r="I227" s="46"/>
      <c r="J227" s="67" t="str">
        <f t="shared" si="30"/>
        <v/>
      </c>
      <c r="L227" s="5" t="str">
        <f>IF(AND(C227&lt;&gt;"",COUNTIF([Tên sản phẩm],C227)&gt;1),"Sản phẩm này đã khai báo nhiều lần","")</f>
        <v/>
      </c>
      <c r="M227" s="44"/>
      <c r="N227" s="67" t="str">
        <f>IF(C227="","",SUMIFS(M.1[Số lượng],M.1[Tên sản phẩm],C227)+SUMIFS(M.1[SL được tặng/KM],M.1[Tên sản phẩm],C227))</f>
        <v/>
      </c>
      <c r="O227" s="67" t="str">
        <f>IF(C227="","",SUMIFS(#REF!,M.1[Tên sản phẩm],C227))</f>
        <v/>
      </c>
      <c r="P227" s="67" t="str">
        <f>IF(C227="","",SUMIFS(B.2[Số lượng],B.2[Tên sản phẩm],C227)+SUMIFS(B.2[SL xuất tặng/KM],B.2[Tên sản phẩm],C227))</f>
        <v/>
      </c>
      <c r="Q227" s="67" t="str">
        <f>IF(C227="","",SUMIFS(B.2[Thành tiền],B.2[Tên sản phẩm],C227))</f>
        <v/>
      </c>
      <c r="R227" s="67" t="str">
        <f t="shared" si="22"/>
        <v/>
      </c>
      <c r="S227" s="67" t="str">
        <f t="shared" si="23"/>
        <v/>
      </c>
      <c r="T227" s="67" t="str">
        <f t="shared" si="24"/>
        <v/>
      </c>
      <c r="U227" s="67" t="str">
        <f t="shared" si="25"/>
        <v/>
      </c>
      <c r="V227" s="68" t="str">
        <f>IF(C227="","",SUMIFS(B.2[Doanh thu],B.2[Tên sản phẩm],C227))</f>
        <v/>
      </c>
      <c r="W227" s="68" t="str">
        <f t="shared" si="26"/>
        <v/>
      </c>
    </row>
    <row r="228" spans="2:23" ht="27.75" customHeight="1">
      <c r="B228" s="10">
        <f t="shared" si="29"/>
        <v>226</v>
      </c>
      <c r="C228" s="45"/>
      <c r="D228" s="2"/>
      <c r="E228" s="2"/>
      <c r="F228" s="2"/>
      <c r="I228" s="46"/>
      <c r="J228" s="67" t="str">
        <f t="shared" si="30"/>
        <v/>
      </c>
      <c r="L228" s="5" t="str">
        <f>IF(AND(C228&lt;&gt;"",COUNTIF([Tên sản phẩm],C228)&gt;1),"Sản phẩm này đã khai báo nhiều lần","")</f>
        <v/>
      </c>
      <c r="M228" s="44"/>
      <c r="N228" s="67" t="str">
        <f>IF(C228="","",SUMIFS(M.1[Số lượng],M.1[Tên sản phẩm],C228)+SUMIFS(M.1[SL được tặng/KM],M.1[Tên sản phẩm],C228))</f>
        <v/>
      </c>
      <c r="O228" s="67" t="str">
        <f>IF(C228="","",SUMIFS(#REF!,M.1[Tên sản phẩm],C228))</f>
        <v/>
      </c>
      <c r="P228" s="67" t="str">
        <f>IF(C228="","",SUMIFS(B.2[Số lượng],B.2[Tên sản phẩm],C228)+SUMIFS(B.2[SL xuất tặng/KM],B.2[Tên sản phẩm],C228))</f>
        <v/>
      </c>
      <c r="Q228" s="67" t="str">
        <f>IF(C228="","",SUMIFS(B.2[Thành tiền],B.2[Tên sản phẩm],C228))</f>
        <v/>
      </c>
      <c r="R228" s="67" t="str">
        <f t="shared" si="22"/>
        <v/>
      </c>
      <c r="S228" s="67" t="str">
        <f t="shared" si="23"/>
        <v/>
      </c>
      <c r="T228" s="67" t="str">
        <f t="shared" si="24"/>
        <v/>
      </c>
      <c r="U228" s="67" t="str">
        <f t="shared" si="25"/>
        <v/>
      </c>
      <c r="V228" s="68" t="str">
        <f>IF(C228="","",SUMIFS(B.2[Doanh thu],B.2[Tên sản phẩm],C228))</f>
        <v/>
      </c>
      <c r="W228" s="68" t="str">
        <f t="shared" si="26"/>
        <v/>
      </c>
    </row>
    <row r="229" spans="2:23" ht="27.75" customHeight="1">
      <c r="B229" s="10">
        <f t="shared" si="29"/>
        <v>227</v>
      </c>
      <c r="C229" s="45"/>
      <c r="D229" s="2"/>
      <c r="E229" s="2"/>
      <c r="F229" s="2"/>
      <c r="I229" s="46"/>
      <c r="J229" s="67" t="str">
        <f t="shared" si="30"/>
        <v/>
      </c>
      <c r="L229" s="5" t="str">
        <f>IF(AND(C229&lt;&gt;"",COUNTIF([Tên sản phẩm],C229)&gt;1),"Sản phẩm này đã khai báo nhiều lần","")</f>
        <v/>
      </c>
      <c r="M229" s="44"/>
      <c r="N229" s="67" t="str">
        <f>IF(C229="","",SUMIFS(M.1[Số lượng],M.1[Tên sản phẩm],C229)+SUMIFS(M.1[SL được tặng/KM],M.1[Tên sản phẩm],C229))</f>
        <v/>
      </c>
      <c r="O229" s="67" t="str">
        <f>IF(C229="","",SUMIFS(#REF!,M.1[Tên sản phẩm],C229))</f>
        <v/>
      </c>
      <c r="P229" s="67" t="str">
        <f>IF(C229="","",SUMIFS(B.2[Số lượng],B.2[Tên sản phẩm],C229)+SUMIFS(B.2[SL xuất tặng/KM],B.2[Tên sản phẩm],C229))</f>
        <v/>
      </c>
      <c r="Q229" s="67" t="str">
        <f>IF(C229="","",SUMIFS(B.2[Thành tiền],B.2[Tên sản phẩm],C229))</f>
        <v/>
      </c>
      <c r="R229" s="67" t="str">
        <f t="shared" si="22"/>
        <v/>
      </c>
      <c r="S229" s="67" t="str">
        <f t="shared" si="23"/>
        <v/>
      </c>
      <c r="T229" s="67" t="str">
        <f t="shared" si="24"/>
        <v/>
      </c>
      <c r="U229" s="67" t="str">
        <f t="shared" si="25"/>
        <v/>
      </c>
      <c r="V229" s="68" t="str">
        <f>IF(C229="","",SUMIFS(B.2[Doanh thu],B.2[Tên sản phẩm],C229))</f>
        <v/>
      </c>
      <c r="W229" s="68" t="str">
        <f t="shared" si="26"/>
        <v/>
      </c>
    </row>
    <row r="230" spans="2:23" ht="27.75" customHeight="1">
      <c r="B230" s="10">
        <f t="shared" si="29"/>
        <v>228</v>
      </c>
      <c r="C230" s="45"/>
      <c r="D230" s="2"/>
      <c r="E230" s="2"/>
      <c r="F230" s="2"/>
      <c r="I230" s="46"/>
      <c r="J230" s="67" t="str">
        <f t="shared" si="30"/>
        <v/>
      </c>
      <c r="L230" s="5" t="str">
        <f>IF(AND(C230&lt;&gt;"",COUNTIF([Tên sản phẩm],C230)&gt;1),"Sản phẩm này đã khai báo nhiều lần","")</f>
        <v/>
      </c>
      <c r="M230" s="44"/>
      <c r="N230" s="67" t="str">
        <f>IF(C230="","",SUMIFS(M.1[Số lượng],M.1[Tên sản phẩm],C230)+SUMIFS(M.1[SL được tặng/KM],M.1[Tên sản phẩm],C230))</f>
        <v/>
      </c>
      <c r="O230" s="67" t="str">
        <f>IF(C230="","",SUMIFS(#REF!,M.1[Tên sản phẩm],C230))</f>
        <v/>
      </c>
      <c r="P230" s="67" t="str">
        <f>IF(C230="","",SUMIFS(B.2[Số lượng],B.2[Tên sản phẩm],C230)+SUMIFS(B.2[SL xuất tặng/KM],B.2[Tên sản phẩm],C230))</f>
        <v/>
      </c>
      <c r="Q230" s="67" t="str">
        <f>IF(C230="","",SUMIFS(B.2[Thành tiền],B.2[Tên sản phẩm],C230))</f>
        <v/>
      </c>
      <c r="R230" s="67" t="str">
        <f t="shared" si="22"/>
        <v/>
      </c>
      <c r="S230" s="67" t="str">
        <f t="shared" si="23"/>
        <v/>
      </c>
      <c r="T230" s="67" t="str">
        <f t="shared" si="24"/>
        <v/>
      </c>
      <c r="U230" s="67" t="str">
        <f t="shared" si="25"/>
        <v/>
      </c>
      <c r="V230" s="68" t="str">
        <f>IF(C230="","",SUMIFS(B.2[Doanh thu],B.2[Tên sản phẩm],C230))</f>
        <v/>
      </c>
      <c r="W230" s="68" t="str">
        <f t="shared" si="26"/>
        <v/>
      </c>
    </row>
    <row r="231" spans="2:23" ht="27.75" customHeight="1">
      <c r="B231" s="10">
        <f t="shared" si="29"/>
        <v>229</v>
      </c>
      <c r="C231" s="45"/>
      <c r="D231" s="2"/>
      <c r="E231" s="2"/>
      <c r="F231" s="2"/>
      <c r="I231" s="46"/>
      <c r="J231" s="67" t="str">
        <f t="shared" si="30"/>
        <v/>
      </c>
      <c r="L231" s="5" t="str">
        <f>IF(AND(C231&lt;&gt;"",COUNTIF([Tên sản phẩm],C231)&gt;1),"Sản phẩm này đã khai báo nhiều lần","")</f>
        <v/>
      </c>
      <c r="M231" s="44"/>
      <c r="N231" s="67" t="str">
        <f>IF(C231="","",SUMIFS(M.1[Số lượng],M.1[Tên sản phẩm],C231)+SUMIFS(M.1[SL được tặng/KM],M.1[Tên sản phẩm],C231))</f>
        <v/>
      </c>
      <c r="O231" s="67" t="str">
        <f>IF(C231="","",SUMIFS(#REF!,M.1[Tên sản phẩm],C231))</f>
        <v/>
      </c>
      <c r="P231" s="67" t="str">
        <f>IF(C231="","",SUMIFS(B.2[Số lượng],B.2[Tên sản phẩm],C231)+SUMIFS(B.2[SL xuất tặng/KM],B.2[Tên sản phẩm],C231))</f>
        <v/>
      </c>
      <c r="Q231" s="67" t="str">
        <f>IF(C231="","",SUMIFS(B.2[Thành tiền],B.2[Tên sản phẩm],C231))</f>
        <v/>
      </c>
      <c r="R231" s="67" t="str">
        <f t="shared" si="22"/>
        <v/>
      </c>
      <c r="S231" s="67" t="str">
        <f t="shared" si="23"/>
        <v/>
      </c>
      <c r="T231" s="67" t="str">
        <f t="shared" si="24"/>
        <v/>
      </c>
      <c r="U231" s="67" t="str">
        <f t="shared" si="25"/>
        <v/>
      </c>
      <c r="V231" s="68" t="str">
        <f>IF(C231="","",SUMIFS(B.2[Doanh thu],B.2[Tên sản phẩm],C231))</f>
        <v/>
      </c>
      <c r="W231" s="68" t="str">
        <f t="shared" si="26"/>
        <v/>
      </c>
    </row>
    <row r="232" spans="2:23" ht="27.75" customHeight="1">
      <c r="B232" s="10">
        <f t="shared" si="29"/>
        <v>230</v>
      </c>
      <c r="C232" s="45"/>
      <c r="D232" s="2"/>
      <c r="E232" s="2"/>
      <c r="F232" s="2"/>
      <c r="I232" s="46"/>
      <c r="J232" s="67" t="str">
        <f t="shared" si="30"/>
        <v/>
      </c>
      <c r="L232" s="5" t="str">
        <f>IF(AND(C232&lt;&gt;"",COUNTIF([Tên sản phẩm],C232)&gt;1),"Sản phẩm này đã khai báo nhiều lần","")</f>
        <v/>
      </c>
      <c r="M232" s="44"/>
      <c r="N232" s="67" t="str">
        <f>IF(C232="","",SUMIFS(M.1[Số lượng],M.1[Tên sản phẩm],C232)+SUMIFS(M.1[SL được tặng/KM],M.1[Tên sản phẩm],C232))</f>
        <v/>
      </c>
      <c r="O232" s="67" t="str">
        <f>IF(C232="","",SUMIFS(#REF!,M.1[Tên sản phẩm],C232))</f>
        <v/>
      </c>
      <c r="P232" s="67" t="str">
        <f>IF(C232="","",SUMIFS(B.2[Số lượng],B.2[Tên sản phẩm],C232)+SUMIFS(B.2[SL xuất tặng/KM],B.2[Tên sản phẩm],C232))</f>
        <v/>
      </c>
      <c r="Q232" s="67" t="str">
        <f>IF(C232="","",SUMIFS(B.2[Thành tiền],B.2[Tên sản phẩm],C232))</f>
        <v/>
      </c>
      <c r="R232" s="67" t="str">
        <f t="shared" si="22"/>
        <v/>
      </c>
      <c r="S232" s="67" t="str">
        <f t="shared" si="23"/>
        <v/>
      </c>
      <c r="T232" s="67" t="str">
        <f t="shared" si="24"/>
        <v/>
      </c>
      <c r="U232" s="67" t="str">
        <f t="shared" si="25"/>
        <v/>
      </c>
      <c r="V232" s="68" t="str">
        <f>IF(C232="","",SUMIFS(B.2[Doanh thu],B.2[Tên sản phẩm],C232))</f>
        <v/>
      </c>
      <c r="W232" s="68" t="str">
        <f t="shared" si="26"/>
        <v/>
      </c>
    </row>
    <row r="233" spans="2:23" ht="27.75" customHeight="1">
      <c r="B233" s="10">
        <f t="shared" si="29"/>
        <v>231</v>
      </c>
      <c r="C233" s="45"/>
      <c r="D233" s="2"/>
      <c r="E233" s="2"/>
      <c r="F233" s="2"/>
      <c r="I233" s="46"/>
      <c r="J233" s="67" t="str">
        <f t="shared" si="30"/>
        <v/>
      </c>
      <c r="L233" s="5" t="str">
        <f>IF(AND(C233&lt;&gt;"",COUNTIF([Tên sản phẩm],C233)&gt;1),"Sản phẩm này đã khai báo nhiều lần","")</f>
        <v/>
      </c>
      <c r="M233" s="44"/>
      <c r="N233" s="67" t="str">
        <f>IF(C233="","",SUMIFS(M.1[Số lượng],M.1[Tên sản phẩm],C233)+SUMIFS(M.1[SL được tặng/KM],M.1[Tên sản phẩm],C233))</f>
        <v/>
      </c>
      <c r="O233" s="67" t="str">
        <f>IF(C233="","",SUMIFS(#REF!,M.1[Tên sản phẩm],C233))</f>
        <v/>
      </c>
      <c r="P233" s="67" t="str">
        <f>IF(C233="","",SUMIFS(B.2[Số lượng],B.2[Tên sản phẩm],C233)+SUMIFS(B.2[SL xuất tặng/KM],B.2[Tên sản phẩm],C233))</f>
        <v/>
      </c>
      <c r="Q233" s="67" t="str">
        <f>IF(C233="","",SUMIFS(B.2[Thành tiền],B.2[Tên sản phẩm],C233))</f>
        <v/>
      </c>
      <c r="R233" s="67" t="str">
        <f t="shared" si="22"/>
        <v/>
      </c>
      <c r="S233" s="67" t="str">
        <f t="shared" si="23"/>
        <v/>
      </c>
      <c r="T233" s="67" t="str">
        <f t="shared" si="24"/>
        <v/>
      </c>
      <c r="U233" s="67" t="str">
        <f t="shared" si="25"/>
        <v/>
      </c>
      <c r="V233" s="68" t="str">
        <f>IF(C233="","",SUMIFS(B.2[Doanh thu],B.2[Tên sản phẩm],C233))</f>
        <v/>
      </c>
      <c r="W233" s="68" t="str">
        <f t="shared" si="26"/>
        <v/>
      </c>
    </row>
    <row r="234" spans="2:23" ht="27.75" customHeight="1">
      <c r="B234" s="10">
        <f t="shared" si="29"/>
        <v>232</v>
      </c>
      <c r="C234" s="45"/>
      <c r="D234" s="2"/>
      <c r="E234" s="2"/>
      <c r="F234" s="2"/>
      <c r="I234" s="46"/>
      <c r="J234" s="67" t="str">
        <f t="shared" si="30"/>
        <v/>
      </c>
      <c r="L234" s="5" t="str">
        <f>IF(AND(C234&lt;&gt;"",COUNTIF([Tên sản phẩm],C234)&gt;1),"Sản phẩm này đã khai báo nhiều lần","")</f>
        <v/>
      </c>
      <c r="M234" s="44"/>
      <c r="N234" s="67" t="str">
        <f>IF(C234="","",SUMIFS(M.1[Số lượng],M.1[Tên sản phẩm],C234)+SUMIFS(M.1[SL được tặng/KM],M.1[Tên sản phẩm],C234))</f>
        <v/>
      </c>
      <c r="O234" s="67" t="str">
        <f>IF(C234="","",SUMIFS(#REF!,M.1[Tên sản phẩm],C234))</f>
        <v/>
      </c>
      <c r="P234" s="67" t="str">
        <f>IF(C234="","",SUMIFS(B.2[Số lượng],B.2[Tên sản phẩm],C234)+SUMIFS(B.2[SL xuất tặng/KM],B.2[Tên sản phẩm],C234))</f>
        <v/>
      </c>
      <c r="Q234" s="67" t="str">
        <f>IF(C234="","",SUMIFS(B.2[Thành tiền],B.2[Tên sản phẩm],C234))</f>
        <v/>
      </c>
      <c r="R234" s="67" t="str">
        <f t="shared" si="22"/>
        <v/>
      </c>
      <c r="S234" s="67" t="str">
        <f t="shared" si="23"/>
        <v/>
      </c>
      <c r="T234" s="67" t="str">
        <f t="shared" si="24"/>
        <v/>
      </c>
      <c r="U234" s="67" t="str">
        <f t="shared" si="25"/>
        <v/>
      </c>
      <c r="V234" s="68" t="str">
        <f>IF(C234="","",SUMIFS(B.2[Doanh thu],B.2[Tên sản phẩm],C234))</f>
        <v/>
      </c>
      <c r="W234" s="68" t="str">
        <f t="shared" si="26"/>
        <v/>
      </c>
    </row>
    <row r="235" spans="2:23" ht="27.75" customHeight="1">
      <c r="B235" s="10">
        <f t="shared" si="29"/>
        <v>233</v>
      </c>
      <c r="C235" s="45"/>
      <c r="D235" s="2"/>
      <c r="E235" s="2"/>
      <c r="F235" s="2"/>
      <c r="I235" s="46"/>
      <c r="J235" s="67" t="str">
        <f t="shared" si="30"/>
        <v/>
      </c>
      <c r="L235" s="5" t="str">
        <f>IF(AND(C235&lt;&gt;"",COUNTIF([Tên sản phẩm],C235)&gt;1),"Sản phẩm này đã khai báo nhiều lần","")</f>
        <v/>
      </c>
      <c r="M235" s="44"/>
      <c r="N235" s="67" t="str">
        <f>IF(C235="","",SUMIFS(M.1[Số lượng],M.1[Tên sản phẩm],C235)+SUMIFS(M.1[SL được tặng/KM],M.1[Tên sản phẩm],C235))</f>
        <v/>
      </c>
      <c r="O235" s="67" t="str">
        <f>IF(C235="","",SUMIFS(#REF!,M.1[Tên sản phẩm],C235))</f>
        <v/>
      </c>
      <c r="P235" s="67" t="str">
        <f>IF(C235="","",SUMIFS(B.2[Số lượng],B.2[Tên sản phẩm],C235)+SUMIFS(B.2[SL xuất tặng/KM],B.2[Tên sản phẩm],C235))</f>
        <v/>
      </c>
      <c r="Q235" s="67" t="str">
        <f>IF(C235="","",SUMIFS(B.2[Thành tiền],B.2[Tên sản phẩm],C235))</f>
        <v/>
      </c>
      <c r="R235" s="67" t="str">
        <f t="shared" si="22"/>
        <v/>
      </c>
      <c r="S235" s="67" t="str">
        <f t="shared" si="23"/>
        <v/>
      </c>
      <c r="T235" s="67" t="str">
        <f t="shared" si="24"/>
        <v/>
      </c>
      <c r="U235" s="67" t="str">
        <f t="shared" si="25"/>
        <v/>
      </c>
      <c r="V235" s="68" t="str">
        <f>IF(C235="","",SUMIFS(B.2[Doanh thu],B.2[Tên sản phẩm],C235))</f>
        <v/>
      </c>
      <c r="W235" s="68" t="str">
        <f t="shared" si="26"/>
        <v/>
      </c>
    </row>
    <row r="236" spans="2:23" ht="27.75" customHeight="1">
      <c r="B236" s="10">
        <f t="shared" si="29"/>
        <v>234</v>
      </c>
      <c r="C236" s="45"/>
      <c r="D236" s="2"/>
      <c r="E236" s="2"/>
      <c r="F236" s="2"/>
      <c r="I236" s="46"/>
      <c r="J236" s="67" t="str">
        <f t="shared" si="30"/>
        <v/>
      </c>
      <c r="L236" s="5" t="str">
        <f>IF(AND(C236&lt;&gt;"",COUNTIF([Tên sản phẩm],C236)&gt;1),"Sản phẩm này đã khai báo nhiều lần","")</f>
        <v/>
      </c>
      <c r="M236" s="44"/>
      <c r="N236" s="67" t="str">
        <f>IF(C236="","",SUMIFS(M.1[Số lượng],M.1[Tên sản phẩm],C236)+SUMIFS(M.1[SL được tặng/KM],M.1[Tên sản phẩm],C236))</f>
        <v/>
      </c>
      <c r="O236" s="67" t="str">
        <f>IF(C236="","",SUMIFS(#REF!,M.1[Tên sản phẩm],C236))</f>
        <v/>
      </c>
      <c r="P236" s="67" t="str">
        <f>IF(C236="","",SUMIFS(B.2[Số lượng],B.2[Tên sản phẩm],C236)+SUMIFS(B.2[SL xuất tặng/KM],B.2[Tên sản phẩm],C236))</f>
        <v/>
      </c>
      <c r="Q236" s="67" t="str">
        <f>IF(C236="","",SUMIFS(B.2[Thành tiền],B.2[Tên sản phẩm],C236))</f>
        <v/>
      </c>
      <c r="R236" s="67" t="str">
        <f t="shared" si="22"/>
        <v/>
      </c>
      <c r="S236" s="67" t="str">
        <f t="shared" si="23"/>
        <v/>
      </c>
      <c r="T236" s="67" t="str">
        <f t="shared" si="24"/>
        <v/>
      </c>
      <c r="U236" s="67" t="str">
        <f t="shared" si="25"/>
        <v/>
      </c>
      <c r="V236" s="68" t="str">
        <f>IF(C236="","",SUMIFS(B.2[Doanh thu],B.2[Tên sản phẩm],C236))</f>
        <v/>
      </c>
      <c r="W236" s="68" t="str">
        <f t="shared" si="26"/>
        <v/>
      </c>
    </row>
    <row r="237" spans="2:23" ht="27.75" customHeight="1">
      <c r="B237" s="10">
        <f t="shared" ref="B237:B268" si="31">ROW(A237)-2</f>
        <v>235</v>
      </c>
      <c r="C237" s="45"/>
      <c r="D237" s="2"/>
      <c r="E237" s="2"/>
      <c r="F237" s="2"/>
      <c r="I237" s="46"/>
      <c r="J237" s="67" t="str">
        <f t="shared" ref="J237:J268" si="32">IF(C237="","",SUM(H237)*SUM(I237))</f>
        <v/>
      </c>
      <c r="L237" s="5" t="str">
        <f>IF(AND(C237&lt;&gt;"",COUNTIF([Tên sản phẩm],C237)&gt;1),"Sản phẩm này đã khai báo nhiều lần","")</f>
        <v/>
      </c>
      <c r="M237" s="44"/>
      <c r="N237" s="67" t="str">
        <f>IF(C237="","",SUMIFS(M.1[Số lượng],M.1[Tên sản phẩm],C237)+SUMIFS(M.1[SL được tặng/KM],M.1[Tên sản phẩm],C237))</f>
        <v/>
      </c>
      <c r="O237" s="67" t="str">
        <f>IF(C237="","",SUMIFS(#REF!,M.1[Tên sản phẩm],C237))</f>
        <v/>
      </c>
      <c r="P237" s="67" t="str">
        <f>IF(C237="","",SUMIFS(B.2[Số lượng],B.2[Tên sản phẩm],C237)+SUMIFS(B.2[SL xuất tặng/KM],B.2[Tên sản phẩm],C237))</f>
        <v/>
      </c>
      <c r="Q237" s="67" t="str">
        <f>IF(C237="","",SUMIFS(B.2[Thành tiền],B.2[Tên sản phẩm],C237))</f>
        <v/>
      </c>
      <c r="R237" s="67" t="str">
        <f t="shared" si="22"/>
        <v/>
      </c>
      <c r="S237" s="67" t="str">
        <f t="shared" si="23"/>
        <v/>
      </c>
      <c r="T237" s="67" t="str">
        <f t="shared" si="24"/>
        <v/>
      </c>
      <c r="U237" s="67" t="str">
        <f t="shared" si="25"/>
        <v/>
      </c>
      <c r="V237" s="68" t="str">
        <f>IF(C237="","",SUMIFS(B.2[Doanh thu],B.2[Tên sản phẩm],C237))</f>
        <v/>
      </c>
      <c r="W237" s="68" t="str">
        <f t="shared" si="26"/>
        <v/>
      </c>
    </row>
    <row r="238" spans="2:23" ht="27.75" customHeight="1">
      <c r="B238" s="10">
        <f t="shared" si="31"/>
        <v>236</v>
      </c>
      <c r="C238" s="45"/>
      <c r="D238" s="2"/>
      <c r="E238" s="2"/>
      <c r="F238" s="2"/>
      <c r="I238" s="46"/>
      <c r="J238" s="67" t="str">
        <f t="shared" si="32"/>
        <v/>
      </c>
      <c r="L238" s="5" t="str">
        <f>IF(AND(C238&lt;&gt;"",COUNTIF([Tên sản phẩm],C238)&gt;1),"Sản phẩm này đã khai báo nhiều lần","")</f>
        <v/>
      </c>
      <c r="M238" s="44"/>
      <c r="N238" s="67" t="str">
        <f>IF(C238="","",SUMIFS(M.1[Số lượng],M.1[Tên sản phẩm],C238)+SUMIFS(M.1[SL được tặng/KM],M.1[Tên sản phẩm],C238))</f>
        <v/>
      </c>
      <c r="O238" s="67" t="str">
        <f>IF(C238="","",SUMIFS(#REF!,M.1[Tên sản phẩm],C238))</f>
        <v/>
      </c>
      <c r="P238" s="67" t="str">
        <f>IF(C238="","",SUMIFS(B.2[Số lượng],B.2[Tên sản phẩm],C238)+SUMIFS(B.2[SL xuất tặng/KM],B.2[Tên sản phẩm],C238))</f>
        <v/>
      </c>
      <c r="Q238" s="67" t="str">
        <f>IF(C238="","",SUMIFS(B.2[Thành tiền],B.2[Tên sản phẩm],C238))</f>
        <v/>
      </c>
      <c r="R238" s="67" t="str">
        <f t="shared" si="22"/>
        <v/>
      </c>
      <c r="S238" s="67" t="str">
        <f t="shared" si="23"/>
        <v/>
      </c>
      <c r="T238" s="67" t="str">
        <f t="shared" si="24"/>
        <v/>
      </c>
      <c r="U238" s="67" t="str">
        <f t="shared" si="25"/>
        <v/>
      </c>
      <c r="V238" s="68" t="str">
        <f>IF(C238="","",SUMIFS(B.2[Doanh thu],B.2[Tên sản phẩm],C238))</f>
        <v/>
      </c>
      <c r="W238" s="68" t="str">
        <f t="shared" si="26"/>
        <v/>
      </c>
    </row>
    <row r="239" spans="2:23" ht="27.75" customHeight="1">
      <c r="B239" s="10">
        <f t="shared" si="31"/>
        <v>237</v>
      </c>
      <c r="C239" s="45"/>
      <c r="D239" s="2"/>
      <c r="E239" s="2"/>
      <c r="F239" s="2"/>
      <c r="I239" s="46"/>
      <c r="J239" s="67" t="str">
        <f t="shared" si="32"/>
        <v/>
      </c>
      <c r="L239" s="5" t="str">
        <f>IF(AND(C239&lt;&gt;"",COUNTIF([Tên sản phẩm],C239)&gt;1),"Sản phẩm này đã khai báo nhiều lần","")</f>
        <v/>
      </c>
      <c r="M239" s="44"/>
      <c r="N239" s="67" t="str">
        <f>IF(C239="","",SUMIFS(M.1[Số lượng],M.1[Tên sản phẩm],C239)+SUMIFS(M.1[SL được tặng/KM],M.1[Tên sản phẩm],C239))</f>
        <v/>
      </c>
      <c r="O239" s="67" t="str">
        <f>IF(C239="","",SUMIFS(#REF!,M.1[Tên sản phẩm],C239))</f>
        <v/>
      </c>
      <c r="P239" s="67" t="str">
        <f>IF(C239="","",SUMIFS(B.2[Số lượng],B.2[Tên sản phẩm],C239)+SUMIFS(B.2[SL xuất tặng/KM],B.2[Tên sản phẩm],C239))</f>
        <v/>
      </c>
      <c r="Q239" s="67" t="str">
        <f>IF(C239="","",SUMIFS(B.2[Thành tiền],B.2[Tên sản phẩm],C239))</f>
        <v/>
      </c>
      <c r="R239" s="67" t="str">
        <f t="shared" si="22"/>
        <v/>
      </c>
      <c r="S239" s="67" t="str">
        <f t="shared" si="23"/>
        <v/>
      </c>
      <c r="T239" s="67" t="str">
        <f t="shared" si="24"/>
        <v/>
      </c>
      <c r="U239" s="67" t="str">
        <f t="shared" si="25"/>
        <v/>
      </c>
      <c r="V239" s="68" t="str">
        <f>IF(C239="","",SUMIFS(B.2[Doanh thu],B.2[Tên sản phẩm],C239))</f>
        <v/>
      </c>
      <c r="W239" s="68" t="str">
        <f t="shared" si="26"/>
        <v/>
      </c>
    </row>
    <row r="240" spans="2:23" ht="27.75" customHeight="1">
      <c r="B240" s="10">
        <f t="shared" si="31"/>
        <v>238</v>
      </c>
      <c r="C240" s="45"/>
      <c r="D240" s="2"/>
      <c r="E240" s="2"/>
      <c r="F240" s="2"/>
      <c r="I240" s="46"/>
      <c r="J240" s="67" t="str">
        <f t="shared" si="32"/>
        <v/>
      </c>
      <c r="L240" s="5" t="str">
        <f>IF(AND(C240&lt;&gt;"",COUNTIF([Tên sản phẩm],C240)&gt;1),"Sản phẩm này đã khai báo nhiều lần","")</f>
        <v/>
      </c>
      <c r="M240" s="44"/>
      <c r="N240" s="67" t="str">
        <f>IF(C240="","",SUMIFS(M.1[Số lượng],M.1[Tên sản phẩm],C240)+SUMIFS(M.1[SL được tặng/KM],M.1[Tên sản phẩm],C240))</f>
        <v/>
      </c>
      <c r="O240" s="67" t="str">
        <f>IF(C240="","",SUMIFS(#REF!,M.1[Tên sản phẩm],C240))</f>
        <v/>
      </c>
      <c r="P240" s="67" t="str">
        <f>IF(C240="","",SUMIFS(B.2[Số lượng],B.2[Tên sản phẩm],C240)+SUMIFS(B.2[SL xuất tặng/KM],B.2[Tên sản phẩm],C240))</f>
        <v/>
      </c>
      <c r="Q240" s="67" t="str">
        <f>IF(C240="","",SUMIFS(B.2[Thành tiền],B.2[Tên sản phẩm],C240))</f>
        <v/>
      </c>
      <c r="R240" s="67" t="str">
        <f t="shared" si="22"/>
        <v/>
      </c>
      <c r="S240" s="67" t="str">
        <f t="shared" si="23"/>
        <v/>
      </c>
      <c r="T240" s="67" t="str">
        <f t="shared" si="24"/>
        <v/>
      </c>
      <c r="U240" s="67" t="str">
        <f t="shared" si="25"/>
        <v/>
      </c>
      <c r="V240" s="68" t="str">
        <f>IF(C240="","",SUMIFS(B.2[Doanh thu],B.2[Tên sản phẩm],C240))</f>
        <v/>
      </c>
      <c r="W240" s="68" t="str">
        <f t="shared" si="26"/>
        <v/>
      </c>
    </row>
    <row r="241" spans="2:23" ht="27.75" customHeight="1">
      <c r="B241" s="10">
        <f t="shared" si="31"/>
        <v>239</v>
      </c>
      <c r="C241" s="45"/>
      <c r="D241" s="2"/>
      <c r="E241" s="2"/>
      <c r="F241" s="2"/>
      <c r="I241" s="46"/>
      <c r="J241" s="67" t="str">
        <f t="shared" si="32"/>
        <v/>
      </c>
      <c r="L241" s="5" t="str">
        <f>IF(AND(C241&lt;&gt;"",COUNTIF([Tên sản phẩm],C241)&gt;1),"Sản phẩm này đã khai báo nhiều lần","")</f>
        <v/>
      </c>
      <c r="M241" s="44"/>
      <c r="N241" s="67" t="str">
        <f>IF(C241="","",SUMIFS(M.1[Số lượng],M.1[Tên sản phẩm],C241)+SUMIFS(M.1[SL được tặng/KM],M.1[Tên sản phẩm],C241))</f>
        <v/>
      </c>
      <c r="O241" s="67" t="str">
        <f>IF(C241="","",SUMIFS(#REF!,M.1[Tên sản phẩm],C241))</f>
        <v/>
      </c>
      <c r="P241" s="67" t="str">
        <f>IF(C241="","",SUMIFS(B.2[Số lượng],B.2[Tên sản phẩm],C241)+SUMIFS(B.2[SL xuất tặng/KM],B.2[Tên sản phẩm],C241))</f>
        <v/>
      </c>
      <c r="Q241" s="67" t="str">
        <f>IF(C241="","",SUMIFS(B.2[Thành tiền],B.2[Tên sản phẩm],C241))</f>
        <v/>
      </c>
      <c r="R241" s="67" t="str">
        <f t="shared" si="22"/>
        <v/>
      </c>
      <c r="S241" s="67" t="str">
        <f t="shared" si="23"/>
        <v/>
      </c>
      <c r="T241" s="67" t="str">
        <f t="shared" si="24"/>
        <v/>
      </c>
      <c r="U241" s="67" t="str">
        <f t="shared" si="25"/>
        <v/>
      </c>
      <c r="V241" s="68" t="str">
        <f>IF(C241="","",SUMIFS(B.2[Doanh thu],B.2[Tên sản phẩm],C241))</f>
        <v/>
      </c>
      <c r="W241" s="68" t="str">
        <f t="shared" si="26"/>
        <v/>
      </c>
    </row>
    <row r="242" spans="2:23" ht="27.75" customHeight="1">
      <c r="B242" s="10">
        <f t="shared" si="31"/>
        <v>240</v>
      </c>
      <c r="C242" s="45"/>
      <c r="D242" s="2"/>
      <c r="E242" s="2"/>
      <c r="F242" s="2"/>
      <c r="I242" s="46"/>
      <c r="J242" s="67" t="str">
        <f t="shared" si="32"/>
        <v/>
      </c>
      <c r="L242" s="5" t="str">
        <f>IF(AND(C242&lt;&gt;"",COUNTIF([Tên sản phẩm],C242)&gt;1),"Sản phẩm này đã khai báo nhiều lần","")</f>
        <v/>
      </c>
      <c r="M242" s="44"/>
      <c r="N242" s="67" t="str">
        <f>IF(C242="","",SUMIFS(M.1[Số lượng],M.1[Tên sản phẩm],C242)+SUMIFS(M.1[SL được tặng/KM],M.1[Tên sản phẩm],C242))</f>
        <v/>
      </c>
      <c r="O242" s="67" t="str">
        <f>IF(C242="","",SUMIFS(#REF!,M.1[Tên sản phẩm],C242))</f>
        <v/>
      </c>
      <c r="P242" s="67" t="str">
        <f>IF(C242="","",SUMIFS(B.2[Số lượng],B.2[Tên sản phẩm],C242)+SUMIFS(B.2[SL xuất tặng/KM],B.2[Tên sản phẩm],C242))</f>
        <v/>
      </c>
      <c r="Q242" s="67" t="str">
        <f>IF(C242="","",SUMIFS(B.2[Thành tiền],B.2[Tên sản phẩm],C242))</f>
        <v/>
      </c>
      <c r="R242" s="67" t="str">
        <f t="shared" si="22"/>
        <v/>
      </c>
      <c r="S242" s="67" t="str">
        <f t="shared" si="23"/>
        <v/>
      </c>
      <c r="T242" s="67" t="str">
        <f t="shared" si="24"/>
        <v/>
      </c>
      <c r="U242" s="67" t="str">
        <f t="shared" si="25"/>
        <v/>
      </c>
      <c r="V242" s="68" t="str">
        <f>IF(C242="","",SUMIFS(B.2[Doanh thu],B.2[Tên sản phẩm],C242))</f>
        <v/>
      </c>
      <c r="W242" s="68" t="str">
        <f t="shared" si="26"/>
        <v/>
      </c>
    </row>
    <row r="243" spans="2:23" ht="27.75" customHeight="1">
      <c r="B243" s="10">
        <f t="shared" si="31"/>
        <v>241</v>
      </c>
      <c r="C243" s="45"/>
      <c r="D243" s="2"/>
      <c r="E243" s="2"/>
      <c r="F243" s="2"/>
      <c r="I243" s="46"/>
      <c r="J243" s="67" t="str">
        <f t="shared" si="32"/>
        <v/>
      </c>
      <c r="L243" s="5" t="str">
        <f>IF(AND(C243&lt;&gt;"",COUNTIF([Tên sản phẩm],C243)&gt;1),"Sản phẩm này đã khai báo nhiều lần","")</f>
        <v/>
      </c>
      <c r="M243" s="44"/>
      <c r="N243" s="67" t="str">
        <f>IF(C243="","",SUMIFS(M.1[Số lượng],M.1[Tên sản phẩm],C243)+SUMIFS(M.1[SL được tặng/KM],M.1[Tên sản phẩm],C243))</f>
        <v/>
      </c>
      <c r="O243" s="67" t="str">
        <f>IF(C243="","",SUMIFS(#REF!,M.1[Tên sản phẩm],C243))</f>
        <v/>
      </c>
      <c r="P243" s="67" t="str">
        <f>IF(C243="","",SUMIFS(B.2[Số lượng],B.2[Tên sản phẩm],C243)+SUMIFS(B.2[SL xuất tặng/KM],B.2[Tên sản phẩm],C243))</f>
        <v/>
      </c>
      <c r="Q243" s="67" t="str">
        <f>IF(C243="","",SUMIFS(B.2[Thành tiền],B.2[Tên sản phẩm],C243))</f>
        <v/>
      </c>
      <c r="R243" s="67" t="str">
        <f t="shared" si="22"/>
        <v/>
      </c>
      <c r="S243" s="67" t="str">
        <f t="shared" si="23"/>
        <v/>
      </c>
      <c r="T243" s="67" t="str">
        <f t="shared" si="24"/>
        <v/>
      </c>
      <c r="U243" s="67" t="str">
        <f t="shared" si="25"/>
        <v/>
      </c>
      <c r="V243" s="68" t="str">
        <f>IF(C243="","",SUMIFS(B.2[Doanh thu],B.2[Tên sản phẩm],C243))</f>
        <v/>
      </c>
      <c r="W243" s="68" t="str">
        <f t="shared" si="26"/>
        <v/>
      </c>
    </row>
    <row r="244" spans="2:23" ht="27.75" customHeight="1">
      <c r="B244" s="10">
        <f t="shared" si="31"/>
        <v>242</v>
      </c>
      <c r="C244" s="45"/>
      <c r="D244" s="2"/>
      <c r="E244" s="2"/>
      <c r="F244" s="2"/>
      <c r="I244" s="46"/>
      <c r="J244" s="67" t="str">
        <f t="shared" si="32"/>
        <v/>
      </c>
      <c r="L244" s="5" t="str">
        <f>IF(AND(C244&lt;&gt;"",COUNTIF([Tên sản phẩm],C244)&gt;1),"Sản phẩm này đã khai báo nhiều lần","")</f>
        <v/>
      </c>
      <c r="M244" s="44"/>
      <c r="N244" s="67" t="str">
        <f>IF(C244="","",SUMIFS(M.1[Số lượng],M.1[Tên sản phẩm],C244)+SUMIFS(M.1[SL được tặng/KM],M.1[Tên sản phẩm],C244))</f>
        <v/>
      </c>
      <c r="O244" s="67" t="str">
        <f>IF(C244="","",SUMIFS(#REF!,M.1[Tên sản phẩm],C244))</f>
        <v/>
      </c>
      <c r="P244" s="67" t="str">
        <f>IF(C244="","",SUMIFS(B.2[Số lượng],B.2[Tên sản phẩm],C244)+SUMIFS(B.2[SL xuất tặng/KM],B.2[Tên sản phẩm],C244))</f>
        <v/>
      </c>
      <c r="Q244" s="67" t="str">
        <f>IF(C244="","",SUMIFS(B.2[Thành tiền],B.2[Tên sản phẩm],C244))</f>
        <v/>
      </c>
      <c r="R244" s="67" t="str">
        <f t="shared" si="22"/>
        <v/>
      </c>
      <c r="S244" s="67" t="str">
        <f t="shared" si="23"/>
        <v/>
      </c>
      <c r="T244" s="67" t="str">
        <f t="shared" si="24"/>
        <v/>
      </c>
      <c r="U244" s="67" t="str">
        <f t="shared" si="25"/>
        <v/>
      </c>
      <c r="V244" s="68" t="str">
        <f>IF(C244="","",SUMIFS(B.2[Doanh thu],B.2[Tên sản phẩm],C244))</f>
        <v/>
      </c>
      <c r="W244" s="68" t="str">
        <f t="shared" si="26"/>
        <v/>
      </c>
    </row>
    <row r="245" spans="2:23" ht="27.75" customHeight="1">
      <c r="B245" s="10">
        <f t="shared" si="31"/>
        <v>243</v>
      </c>
      <c r="C245" s="45"/>
      <c r="D245" s="2"/>
      <c r="E245" s="2"/>
      <c r="F245" s="2"/>
      <c r="I245" s="46"/>
      <c r="J245" s="67" t="str">
        <f t="shared" si="32"/>
        <v/>
      </c>
      <c r="L245" s="5" t="str">
        <f>IF(AND(C245&lt;&gt;"",COUNTIF([Tên sản phẩm],C245)&gt;1),"Sản phẩm này đã khai báo nhiều lần","")</f>
        <v/>
      </c>
      <c r="M245" s="44"/>
      <c r="N245" s="67" t="str">
        <f>IF(C245="","",SUMIFS(M.1[Số lượng],M.1[Tên sản phẩm],C245)+SUMIFS(M.1[SL được tặng/KM],M.1[Tên sản phẩm],C245))</f>
        <v/>
      </c>
      <c r="O245" s="67" t="str">
        <f>IF(C245="","",SUMIFS(#REF!,M.1[Tên sản phẩm],C245))</f>
        <v/>
      </c>
      <c r="P245" s="67" t="str">
        <f>IF(C245="","",SUMIFS(B.2[Số lượng],B.2[Tên sản phẩm],C245)+SUMIFS(B.2[SL xuất tặng/KM],B.2[Tên sản phẩm],C245))</f>
        <v/>
      </c>
      <c r="Q245" s="67" t="str">
        <f>IF(C245="","",SUMIFS(B.2[Thành tiền],B.2[Tên sản phẩm],C245))</f>
        <v/>
      </c>
      <c r="R245" s="67" t="str">
        <f t="shared" si="22"/>
        <v/>
      </c>
      <c r="S245" s="67" t="str">
        <f t="shared" si="23"/>
        <v/>
      </c>
      <c r="T245" s="67" t="str">
        <f t="shared" si="24"/>
        <v/>
      </c>
      <c r="U245" s="67" t="str">
        <f t="shared" si="25"/>
        <v/>
      </c>
      <c r="V245" s="68" t="str">
        <f>IF(C245="","",SUMIFS(B.2[Doanh thu],B.2[Tên sản phẩm],C245))</f>
        <v/>
      </c>
      <c r="W245" s="68" t="str">
        <f t="shared" si="26"/>
        <v/>
      </c>
    </row>
    <row r="246" spans="2:23" ht="27.75" customHeight="1">
      <c r="B246" s="10">
        <f t="shared" si="31"/>
        <v>244</v>
      </c>
      <c r="C246" s="45"/>
      <c r="D246" s="2"/>
      <c r="E246" s="2"/>
      <c r="F246" s="2"/>
      <c r="I246" s="46"/>
      <c r="J246" s="67" t="str">
        <f t="shared" si="32"/>
        <v/>
      </c>
      <c r="L246" s="5" t="str">
        <f>IF(AND(C246&lt;&gt;"",COUNTIF([Tên sản phẩm],C246)&gt;1),"Sản phẩm này đã khai báo nhiều lần","")</f>
        <v/>
      </c>
      <c r="M246" s="44"/>
      <c r="N246" s="67" t="str">
        <f>IF(C246="","",SUMIFS(M.1[Số lượng],M.1[Tên sản phẩm],C246)+SUMIFS(M.1[SL được tặng/KM],M.1[Tên sản phẩm],C246))</f>
        <v/>
      </c>
      <c r="O246" s="67" t="str">
        <f>IF(C246="","",SUMIFS(#REF!,M.1[Tên sản phẩm],C246))</f>
        <v/>
      </c>
      <c r="P246" s="67" t="str">
        <f>IF(C246="","",SUMIFS(B.2[Số lượng],B.2[Tên sản phẩm],C246)+SUMIFS(B.2[SL xuất tặng/KM],B.2[Tên sản phẩm],C246))</f>
        <v/>
      </c>
      <c r="Q246" s="67" t="str">
        <f>IF(C246="","",SUMIFS(B.2[Thành tiền],B.2[Tên sản phẩm],C246))</f>
        <v/>
      </c>
      <c r="R246" s="67" t="str">
        <f t="shared" si="22"/>
        <v/>
      </c>
      <c r="S246" s="67" t="str">
        <f t="shared" si="23"/>
        <v/>
      </c>
      <c r="T246" s="67" t="str">
        <f t="shared" si="24"/>
        <v/>
      </c>
      <c r="U246" s="67" t="str">
        <f t="shared" si="25"/>
        <v/>
      </c>
      <c r="V246" s="68" t="str">
        <f>IF(C246="","",SUMIFS(B.2[Doanh thu],B.2[Tên sản phẩm],C246))</f>
        <v/>
      </c>
      <c r="W246" s="68" t="str">
        <f t="shared" si="26"/>
        <v/>
      </c>
    </row>
    <row r="247" spans="2:23" ht="27.75" customHeight="1">
      <c r="B247" s="10">
        <f t="shared" si="31"/>
        <v>245</v>
      </c>
      <c r="C247" s="45"/>
      <c r="D247" s="2"/>
      <c r="E247" s="2"/>
      <c r="F247" s="2"/>
      <c r="I247" s="46"/>
      <c r="J247" s="67" t="str">
        <f t="shared" si="32"/>
        <v/>
      </c>
      <c r="L247" s="5" t="str">
        <f>IF(AND(C247&lt;&gt;"",COUNTIF([Tên sản phẩm],C247)&gt;1),"Sản phẩm này đã khai báo nhiều lần","")</f>
        <v/>
      </c>
      <c r="M247" s="44"/>
      <c r="N247" s="67" t="str">
        <f>IF(C247="","",SUMIFS(M.1[Số lượng],M.1[Tên sản phẩm],C247)+SUMIFS(M.1[SL được tặng/KM],M.1[Tên sản phẩm],C247))</f>
        <v/>
      </c>
      <c r="O247" s="67" t="str">
        <f>IF(C247="","",SUMIFS(#REF!,M.1[Tên sản phẩm],C247))</f>
        <v/>
      </c>
      <c r="P247" s="67" t="str">
        <f>IF(C247="","",SUMIFS(B.2[Số lượng],B.2[Tên sản phẩm],C247)+SUMIFS(B.2[SL xuất tặng/KM],B.2[Tên sản phẩm],C247))</f>
        <v/>
      </c>
      <c r="Q247" s="67" t="str">
        <f>IF(C247="","",SUMIFS(B.2[Thành tiền],B.2[Tên sản phẩm],C247))</f>
        <v/>
      </c>
      <c r="R247" s="67" t="str">
        <f t="shared" si="22"/>
        <v/>
      </c>
      <c r="S247" s="67" t="str">
        <f t="shared" si="23"/>
        <v/>
      </c>
      <c r="T247" s="67" t="str">
        <f t="shared" si="24"/>
        <v/>
      </c>
      <c r="U247" s="67" t="str">
        <f t="shared" si="25"/>
        <v/>
      </c>
      <c r="V247" s="68" t="str">
        <f>IF(C247="","",SUMIFS(B.2[Doanh thu],B.2[Tên sản phẩm],C247))</f>
        <v/>
      </c>
      <c r="W247" s="68" t="str">
        <f t="shared" si="26"/>
        <v/>
      </c>
    </row>
    <row r="248" spans="2:23" ht="27.75" customHeight="1">
      <c r="B248" s="10">
        <f t="shared" si="31"/>
        <v>246</v>
      </c>
      <c r="C248" s="45"/>
      <c r="D248" s="2"/>
      <c r="E248" s="2"/>
      <c r="F248" s="2"/>
      <c r="I248" s="46"/>
      <c r="J248" s="67" t="str">
        <f t="shared" si="32"/>
        <v/>
      </c>
      <c r="L248" s="5" t="str">
        <f>IF(AND(C248&lt;&gt;"",COUNTIF([Tên sản phẩm],C248)&gt;1),"Sản phẩm này đã khai báo nhiều lần","")</f>
        <v/>
      </c>
      <c r="M248" s="44"/>
      <c r="N248" s="67" t="str">
        <f>IF(C248="","",SUMIFS(M.1[Số lượng],M.1[Tên sản phẩm],C248)+SUMIFS(M.1[SL được tặng/KM],M.1[Tên sản phẩm],C248))</f>
        <v/>
      </c>
      <c r="O248" s="67" t="str">
        <f>IF(C248="","",SUMIFS(#REF!,M.1[Tên sản phẩm],C248))</f>
        <v/>
      </c>
      <c r="P248" s="67" t="str">
        <f>IF(C248="","",SUMIFS(B.2[Số lượng],B.2[Tên sản phẩm],C248)+SUMIFS(B.2[SL xuất tặng/KM],B.2[Tên sản phẩm],C248))</f>
        <v/>
      </c>
      <c r="Q248" s="67" t="str">
        <f>IF(C248="","",SUMIFS(B.2[Thành tiền],B.2[Tên sản phẩm],C248))</f>
        <v/>
      </c>
      <c r="R248" s="67" t="str">
        <f t="shared" si="22"/>
        <v/>
      </c>
      <c r="S248" s="67" t="str">
        <f t="shared" si="23"/>
        <v/>
      </c>
      <c r="T248" s="67" t="str">
        <f t="shared" si="24"/>
        <v/>
      </c>
      <c r="U248" s="67" t="str">
        <f t="shared" si="25"/>
        <v/>
      </c>
      <c r="V248" s="68" t="str">
        <f>IF(C248="","",SUMIFS(B.2[Doanh thu],B.2[Tên sản phẩm],C248))</f>
        <v/>
      </c>
      <c r="W248" s="68" t="str">
        <f t="shared" si="26"/>
        <v/>
      </c>
    </row>
    <row r="249" spans="2:23" ht="27.75" customHeight="1">
      <c r="B249" s="10">
        <f t="shared" si="31"/>
        <v>247</v>
      </c>
      <c r="C249" s="45"/>
      <c r="D249" s="2"/>
      <c r="E249" s="2"/>
      <c r="F249" s="2"/>
      <c r="I249" s="46"/>
      <c r="J249" s="67" t="str">
        <f t="shared" si="32"/>
        <v/>
      </c>
      <c r="L249" s="5" t="str">
        <f>IF(AND(C249&lt;&gt;"",COUNTIF([Tên sản phẩm],C249)&gt;1),"Sản phẩm này đã khai báo nhiều lần","")</f>
        <v/>
      </c>
      <c r="M249" s="44"/>
      <c r="N249" s="67" t="str">
        <f>IF(C249="","",SUMIFS(M.1[Số lượng],M.1[Tên sản phẩm],C249)+SUMIFS(M.1[SL được tặng/KM],M.1[Tên sản phẩm],C249))</f>
        <v/>
      </c>
      <c r="O249" s="67" t="str">
        <f>IF(C249="","",SUMIFS(#REF!,M.1[Tên sản phẩm],C249))</f>
        <v/>
      </c>
      <c r="P249" s="67" t="str">
        <f>IF(C249="","",SUMIFS(B.2[Số lượng],B.2[Tên sản phẩm],C249)+SUMIFS(B.2[SL xuất tặng/KM],B.2[Tên sản phẩm],C249))</f>
        <v/>
      </c>
      <c r="Q249" s="67" t="str">
        <f>IF(C249="","",SUMIFS(B.2[Thành tiền],B.2[Tên sản phẩm],C249))</f>
        <v/>
      </c>
      <c r="R249" s="67" t="str">
        <f t="shared" si="22"/>
        <v/>
      </c>
      <c r="S249" s="67" t="str">
        <f t="shared" si="23"/>
        <v/>
      </c>
      <c r="T249" s="67" t="str">
        <f t="shared" si="24"/>
        <v/>
      </c>
      <c r="U249" s="67" t="str">
        <f t="shared" si="25"/>
        <v/>
      </c>
      <c r="V249" s="68" t="str">
        <f>IF(C249="","",SUMIFS(B.2[Doanh thu],B.2[Tên sản phẩm],C249))</f>
        <v/>
      </c>
      <c r="W249" s="68" t="str">
        <f t="shared" si="26"/>
        <v/>
      </c>
    </row>
    <row r="250" spans="2:23" ht="27.75" customHeight="1">
      <c r="B250" s="10">
        <f t="shared" si="31"/>
        <v>248</v>
      </c>
      <c r="C250" s="45"/>
      <c r="D250" s="2"/>
      <c r="E250" s="2"/>
      <c r="F250" s="2"/>
      <c r="I250" s="46"/>
      <c r="J250" s="67" t="str">
        <f t="shared" si="32"/>
        <v/>
      </c>
      <c r="L250" s="5" t="str">
        <f>IF(AND(C250&lt;&gt;"",COUNTIF([Tên sản phẩm],C250)&gt;1),"Sản phẩm này đã khai báo nhiều lần","")</f>
        <v/>
      </c>
      <c r="M250" s="44"/>
      <c r="N250" s="67" t="str">
        <f>IF(C250="","",SUMIFS(M.1[Số lượng],M.1[Tên sản phẩm],C250)+SUMIFS(M.1[SL được tặng/KM],M.1[Tên sản phẩm],C250))</f>
        <v/>
      </c>
      <c r="O250" s="67" t="str">
        <f>IF(C250="","",SUMIFS(#REF!,M.1[Tên sản phẩm],C250))</f>
        <v/>
      </c>
      <c r="P250" s="67" t="str">
        <f>IF(C250="","",SUMIFS(B.2[Số lượng],B.2[Tên sản phẩm],C250)+SUMIFS(B.2[SL xuất tặng/KM],B.2[Tên sản phẩm],C250))</f>
        <v/>
      </c>
      <c r="Q250" s="67" t="str">
        <f>IF(C250="","",SUMIFS(B.2[Thành tiền],B.2[Tên sản phẩm],C250))</f>
        <v/>
      </c>
      <c r="R250" s="67" t="str">
        <f t="shared" si="22"/>
        <v/>
      </c>
      <c r="S250" s="67" t="str">
        <f t="shared" si="23"/>
        <v/>
      </c>
      <c r="T250" s="67" t="str">
        <f t="shared" si="24"/>
        <v/>
      </c>
      <c r="U250" s="67" t="str">
        <f t="shared" si="25"/>
        <v/>
      </c>
      <c r="V250" s="68" t="str">
        <f>IF(C250="","",SUMIFS(B.2[Doanh thu],B.2[Tên sản phẩm],C250))</f>
        <v/>
      </c>
      <c r="W250" s="68" t="str">
        <f t="shared" si="26"/>
        <v/>
      </c>
    </row>
    <row r="251" spans="2:23" ht="27.75" customHeight="1">
      <c r="B251" s="10">
        <f t="shared" si="31"/>
        <v>249</v>
      </c>
      <c r="C251" s="45"/>
      <c r="D251" s="2"/>
      <c r="E251" s="2"/>
      <c r="F251" s="2"/>
      <c r="I251" s="46"/>
      <c r="J251" s="67" t="str">
        <f t="shared" si="32"/>
        <v/>
      </c>
      <c r="L251" s="5" t="str">
        <f>IF(AND(C251&lt;&gt;"",COUNTIF([Tên sản phẩm],C251)&gt;1),"Sản phẩm này đã khai báo nhiều lần","")</f>
        <v/>
      </c>
      <c r="M251" s="44"/>
      <c r="N251" s="67" t="str">
        <f>IF(C251="","",SUMIFS(M.1[Số lượng],M.1[Tên sản phẩm],C251)+SUMIFS(M.1[SL được tặng/KM],M.1[Tên sản phẩm],C251))</f>
        <v/>
      </c>
      <c r="O251" s="67" t="str">
        <f>IF(C251="","",SUMIFS(#REF!,M.1[Tên sản phẩm],C251))</f>
        <v/>
      </c>
      <c r="P251" s="67" t="str">
        <f>IF(C251="","",SUMIFS(B.2[Số lượng],B.2[Tên sản phẩm],C251)+SUMIFS(B.2[SL xuất tặng/KM],B.2[Tên sản phẩm],C251))</f>
        <v/>
      </c>
      <c r="Q251" s="67" t="str">
        <f>IF(C251="","",SUMIFS(B.2[Thành tiền],B.2[Tên sản phẩm],C251))</f>
        <v/>
      </c>
      <c r="R251" s="67" t="str">
        <f t="shared" si="22"/>
        <v/>
      </c>
      <c r="S251" s="67" t="str">
        <f t="shared" si="23"/>
        <v/>
      </c>
      <c r="T251" s="67" t="str">
        <f t="shared" si="24"/>
        <v/>
      </c>
      <c r="U251" s="67" t="str">
        <f t="shared" si="25"/>
        <v/>
      </c>
      <c r="V251" s="68" t="str">
        <f>IF(C251="","",SUMIFS(B.2[Doanh thu],B.2[Tên sản phẩm],C251))</f>
        <v/>
      </c>
      <c r="W251" s="68" t="str">
        <f t="shared" si="26"/>
        <v/>
      </c>
    </row>
    <row r="252" spans="2:23" ht="27.75" customHeight="1">
      <c r="B252" s="10">
        <f t="shared" si="31"/>
        <v>250</v>
      </c>
      <c r="C252" s="45"/>
      <c r="D252" s="2"/>
      <c r="E252" s="2"/>
      <c r="F252" s="2"/>
      <c r="I252" s="46"/>
      <c r="J252" s="67" t="str">
        <f t="shared" si="32"/>
        <v/>
      </c>
      <c r="L252" s="5" t="str">
        <f>IF(AND(C252&lt;&gt;"",COUNTIF([Tên sản phẩm],C252)&gt;1),"Sản phẩm này đã khai báo nhiều lần","")</f>
        <v/>
      </c>
      <c r="M252" s="44"/>
      <c r="N252" s="67" t="str">
        <f>IF(C252="","",SUMIFS(M.1[Số lượng],M.1[Tên sản phẩm],C252)+SUMIFS(M.1[SL được tặng/KM],M.1[Tên sản phẩm],C252))</f>
        <v/>
      </c>
      <c r="O252" s="67" t="str">
        <f>IF(C252="","",SUMIFS(#REF!,M.1[Tên sản phẩm],C252))</f>
        <v/>
      </c>
      <c r="P252" s="67" t="str">
        <f>IF(C252="","",SUMIFS(B.2[Số lượng],B.2[Tên sản phẩm],C252)+SUMIFS(B.2[SL xuất tặng/KM],B.2[Tên sản phẩm],C252))</f>
        <v/>
      </c>
      <c r="Q252" s="67" t="str">
        <f>IF(C252="","",SUMIFS(B.2[Thành tiền],B.2[Tên sản phẩm],C252))</f>
        <v/>
      </c>
      <c r="R252" s="67" t="str">
        <f t="shared" si="22"/>
        <v/>
      </c>
      <c r="S252" s="67" t="str">
        <f t="shared" si="23"/>
        <v/>
      </c>
      <c r="T252" s="67" t="str">
        <f t="shared" si="24"/>
        <v/>
      </c>
      <c r="U252" s="67" t="str">
        <f t="shared" si="25"/>
        <v/>
      </c>
      <c r="V252" s="68" t="str">
        <f>IF(C252="","",SUMIFS(B.2[Doanh thu],B.2[Tên sản phẩm],C252))</f>
        <v/>
      </c>
      <c r="W252" s="68" t="str">
        <f t="shared" si="26"/>
        <v/>
      </c>
    </row>
    <row r="253" spans="2:23" ht="27.75" customHeight="1">
      <c r="B253" s="10">
        <f t="shared" si="31"/>
        <v>251</v>
      </c>
      <c r="C253" s="45"/>
      <c r="D253" s="2"/>
      <c r="E253" s="2"/>
      <c r="F253" s="2"/>
      <c r="I253" s="46"/>
      <c r="J253" s="67" t="str">
        <f t="shared" si="32"/>
        <v/>
      </c>
      <c r="L253" s="5" t="str">
        <f>IF(AND(C253&lt;&gt;"",COUNTIF([Tên sản phẩm],C253)&gt;1),"Sản phẩm này đã khai báo nhiều lần","")</f>
        <v/>
      </c>
      <c r="M253" s="44"/>
      <c r="N253" s="67" t="str">
        <f>IF(C253="","",SUMIFS(M.1[Số lượng],M.1[Tên sản phẩm],C253)+SUMIFS(M.1[SL được tặng/KM],M.1[Tên sản phẩm],C253))</f>
        <v/>
      </c>
      <c r="O253" s="67" t="str">
        <f>IF(C253="","",SUMIFS(#REF!,M.1[Tên sản phẩm],C253))</f>
        <v/>
      </c>
      <c r="P253" s="67" t="str">
        <f>IF(C253="","",SUMIFS(B.2[Số lượng],B.2[Tên sản phẩm],C253)+SUMIFS(B.2[SL xuất tặng/KM],B.2[Tên sản phẩm],C253))</f>
        <v/>
      </c>
      <c r="Q253" s="67" t="str">
        <f>IF(C253="","",SUMIFS(B.2[Thành tiền],B.2[Tên sản phẩm],C253))</f>
        <v/>
      </c>
      <c r="R253" s="67" t="str">
        <f t="shared" si="22"/>
        <v/>
      </c>
      <c r="S253" s="67" t="str">
        <f t="shared" si="23"/>
        <v/>
      </c>
      <c r="T253" s="67" t="str">
        <f t="shared" si="24"/>
        <v/>
      </c>
      <c r="U253" s="67" t="str">
        <f t="shared" si="25"/>
        <v/>
      </c>
      <c r="V253" s="68" t="str">
        <f>IF(C253="","",SUMIFS(B.2[Doanh thu],B.2[Tên sản phẩm],C253))</f>
        <v/>
      </c>
      <c r="W253" s="68" t="str">
        <f t="shared" si="26"/>
        <v/>
      </c>
    </row>
    <row r="254" spans="2:23" ht="27.75" customHeight="1">
      <c r="B254" s="10">
        <f t="shared" si="31"/>
        <v>252</v>
      </c>
      <c r="C254" s="45"/>
      <c r="D254" s="2"/>
      <c r="E254" s="2"/>
      <c r="F254" s="2"/>
      <c r="I254" s="46"/>
      <c r="J254" s="67" t="str">
        <f t="shared" si="32"/>
        <v/>
      </c>
      <c r="L254" s="5" t="str">
        <f>IF(AND(C254&lt;&gt;"",COUNTIF([Tên sản phẩm],C254)&gt;1),"Sản phẩm này đã khai báo nhiều lần","")</f>
        <v/>
      </c>
      <c r="M254" s="44"/>
      <c r="N254" s="67" t="str">
        <f>IF(C254="","",SUMIFS(M.1[Số lượng],M.1[Tên sản phẩm],C254)+SUMIFS(M.1[SL được tặng/KM],M.1[Tên sản phẩm],C254))</f>
        <v/>
      </c>
      <c r="O254" s="67" t="str">
        <f>IF(C254="","",SUMIFS(#REF!,M.1[Tên sản phẩm],C254))</f>
        <v/>
      </c>
      <c r="P254" s="67" t="str">
        <f>IF(C254="","",SUMIFS(B.2[Số lượng],B.2[Tên sản phẩm],C254)+SUMIFS(B.2[SL xuất tặng/KM],B.2[Tên sản phẩm],C254))</f>
        <v/>
      </c>
      <c r="Q254" s="67" t="str">
        <f>IF(C254="","",SUMIFS(B.2[Thành tiền],B.2[Tên sản phẩm],C254))</f>
        <v/>
      </c>
      <c r="R254" s="67" t="str">
        <f t="shared" si="22"/>
        <v/>
      </c>
      <c r="S254" s="67" t="str">
        <f t="shared" si="23"/>
        <v/>
      </c>
      <c r="T254" s="67" t="str">
        <f t="shared" si="24"/>
        <v/>
      </c>
      <c r="U254" s="67" t="str">
        <f t="shared" si="25"/>
        <v/>
      </c>
      <c r="V254" s="68" t="str">
        <f>IF(C254="","",SUMIFS(B.2[Doanh thu],B.2[Tên sản phẩm],C254))</f>
        <v/>
      </c>
      <c r="W254" s="68" t="str">
        <f t="shared" si="26"/>
        <v/>
      </c>
    </row>
    <row r="255" spans="2:23" ht="27.75" customHeight="1">
      <c r="B255" s="10">
        <f t="shared" si="31"/>
        <v>253</v>
      </c>
      <c r="C255" s="45"/>
      <c r="D255" s="2"/>
      <c r="E255" s="2"/>
      <c r="F255" s="2"/>
      <c r="I255" s="46"/>
      <c r="J255" s="67" t="str">
        <f t="shared" si="32"/>
        <v/>
      </c>
      <c r="L255" s="5" t="str">
        <f>IF(AND(C255&lt;&gt;"",COUNTIF([Tên sản phẩm],C255)&gt;1),"Sản phẩm này đã khai báo nhiều lần","")</f>
        <v/>
      </c>
      <c r="M255" s="44"/>
      <c r="N255" s="67" t="str">
        <f>IF(C255="","",SUMIFS(M.1[Số lượng],M.1[Tên sản phẩm],C255)+SUMIFS(M.1[SL được tặng/KM],M.1[Tên sản phẩm],C255))</f>
        <v/>
      </c>
      <c r="O255" s="67" t="str">
        <f>IF(C255="","",SUMIFS(#REF!,M.1[Tên sản phẩm],C255))</f>
        <v/>
      </c>
      <c r="P255" s="67" t="str">
        <f>IF(C255="","",SUMIFS(B.2[Số lượng],B.2[Tên sản phẩm],C255)+SUMIFS(B.2[SL xuất tặng/KM],B.2[Tên sản phẩm],C255))</f>
        <v/>
      </c>
      <c r="Q255" s="67" t="str">
        <f>IF(C255="","",SUMIFS(B.2[Thành tiền],B.2[Tên sản phẩm],C255))</f>
        <v/>
      </c>
      <c r="R255" s="67" t="str">
        <f t="shared" si="22"/>
        <v/>
      </c>
      <c r="S255" s="67" t="str">
        <f t="shared" si="23"/>
        <v/>
      </c>
      <c r="T255" s="67" t="str">
        <f t="shared" si="24"/>
        <v/>
      </c>
      <c r="U255" s="67" t="str">
        <f t="shared" si="25"/>
        <v/>
      </c>
      <c r="V255" s="68" t="str">
        <f>IF(C255="","",SUMIFS(B.2[Doanh thu],B.2[Tên sản phẩm],C255))</f>
        <v/>
      </c>
      <c r="W255" s="68" t="str">
        <f t="shared" si="26"/>
        <v/>
      </c>
    </row>
    <row r="256" spans="2:23" ht="27.75" customHeight="1">
      <c r="B256" s="10">
        <f t="shared" si="31"/>
        <v>254</v>
      </c>
      <c r="C256" s="45"/>
      <c r="D256" s="2"/>
      <c r="E256" s="2"/>
      <c r="F256" s="2"/>
      <c r="I256" s="46"/>
      <c r="J256" s="67" t="str">
        <f t="shared" si="32"/>
        <v/>
      </c>
      <c r="L256" s="5" t="str">
        <f>IF(AND(C256&lt;&gt;"",COUNTIF([Tên sản phẩm],C256)&gt;1),"Sản phẩm này đã khai báo nhiều lần","")</f>
        <v/>
      </c>
      <c r="M256" s="44"/>
      <c r="N256" s="67" t="str">
        <f>IF(C256="","",SUMIFS(M.1[Số lượng],M.1[Tên sản phẩm],C256)+SUMIFS(M.1[SL được tặng/KM],M.1[Tên sản phẩm],C256))</f>
        <v/>
      </c>
      <c r="O256" s="67" t="str">
        <f>IF(C256="","",SUMIFS(#REF!,M.1[Tên sản phẩm],C256))</f>
        <v/>
      </c>
      <c r="P256" s="67" t="str">
        <f>IF(C256="","",SUMIFS(B.2[Số lượng],B.2[Tên sản phẩm],C256)+SUMIFS(B.2[SL xuất tặng/KM],B.2[Tên sản phẩm],C256))</f>
        <v/>
      </c>
      <c r="Q256" s="67" t="str">
        <f>IF(C256="","",SUMIFS(B.2[Thành tiền],B.2[Tên sản phẩm],C256))</f>
        <v/>
      </c>
      <c r="R256" s="67" t="str">
        <f t="shared" si="22"/>
        <v/>
      </c>
      <c r="S256" s="67" t="str">
        <f t="shared" si="23"/>
        <v/>
      </c>
      <c r="T256" s="67" t="str">
        <f t="shared" si="24"/>
        <v/>
      </c>
      <c r="U256" s="67" t="str">
        <f t="shared" si="25"/>
        <v/>
      </c>
      <c r="V256" s="68" t="str">
        <f>IF(C256="","",SUMIFS(B.2[Doanh thu],B.2[Tên sản phẩm],C256))</f>
        <v/>
      </c>
      <c r="W256" s="68" t="str">
        <f t="shared" si="26"/>
        <v/>
      </c>
    </row>
    <row r="257" spans="2:23" ht="27.75" customHeight="1">
      <c r="B257" s="10">
        <f t="shared" si="31"/>
        <v>255</v>
      </c>
      <c r="C257" s="45"/>
      <c r="D257" s="2"/>
      <c r="E257" s="2"/>
      <c r="F257" s="2"/>
      <c r="I257" s="46"/>
      <c r="J257" s="67" t="str">
        <f t="shared" si="32"/>
        <v/>
      </c>
      <c r="L257" s="5" t="str">
        <f>IF(AND(C257&lt;&gt;"",COUNTIF([Tên sản phẩm],C257)&gt;1),"Sản phẩm này đã khai báo nhiều lần","")</f>
        <v/>
      </c>
      <c r="M257" s="44"/>
      <c r="N257" s="67" t="str">
        <f>IF(C257="","",SUMIFS(M.1[Số lượng],M.1[Tên sản phẩm],C257)+SUMIFS(M.1[SL được tặng/KM],M.1[Tên sản phẩm],C257))</f>
        <v/>
      </c>
      <c r="O257" s="67" t="str">
        <f>IF(C257="","",SUMIFS(#REF!,M.1[Tên sản phẩm],C257))</f>
        <v/>
      </c>
      <c r="P257" s="67" t="str">
        <f>IF(C257="","",SUMIFS(B.2[Số lượng],B.2[Tên sản phẩm],C257)+SUMIFS(B.2[SL xuất tặng/KM],B.2[Tên sản phẩm],C257))</f>
        <v/>
      </c>
      <c r="Q257" s="67" t="str">
        <f>IF(C257="","",SUMIFS(B.2[Thành tiền],B.2[Tên sản phẩm],C257))</f>
        <v/>
      </c>
      <c r="R257" s="67" t="str">
        <f t="shared" si="22"/>
        <v/>
      </c>
      <c r="S257" s="67" t="str">
        <f t="shared" si="23"/>
        <v/>
      </c>
      <c r="T257" s="67" t="str">
        <f t="shared" si="24"/>
        <v/>
      </c>
      <c r="U257" s="67" t="str">
        <f t="shared" si="25"/>
        <v/>
      </c>
      <c r="V257" s="68" t="str">
        <f>IF(C257="","",SUMIFS(B.2[Doanh thu],B.2[Tên sản phẩm],C257))</f>
        <v/>
      </c>
      <c r="W257" s="68" t="str">
        <f t="shared" si="26"/>
        <v/>
      </c>
    </row>
    <row r="258" spans="2:23" ht="27.75" customHeight="1">
      <c r="B258" s="10">
        <f t="shared" si="31"/>
        <v>256</v>
      </c>
      <c r="C258" s="45"/>
      <c r="D258" s="2"/>
      <c r="E258" s="2"/>
      <c r="F258" s="2"/>
      <c r="I258" s="46"/>
      <c r="J258" s="67" t="str">
        <f t="shared" si="32"/>
        <v/>
      </c>
      <c r="L258" s="5" t="str">
        <f>IF(AND(C258&lt;&gt;"",COUNTIF([Tên sản phẩm],C258)&gt;1),"Sản phẩm này đã khai báo nhiều lần","")</f>
        <v/>
      </c>
      <c r="M258" s="44"/>
      <c r="N258" s="67" t="str">
        <f>IF(C258="","",SUMIFS(M.1[Số lượng],M.1[Tên sản phẩm],C258)+SUMIFS(M.1[SL được tặng/KM],M.1[Tên sản phẩm],C258))</f>
        <v/>
      </c>
      <c r="O258" s="67" t="str">
        <f>IF(C258="","",SUMIFS(#REF!,M.1[Tên sản phẩm],C258))</f>
        <v/>
      </c>
      <c r="P258" s="67" t="str">
        <f>IF(C258="","",SUMIFS(B.2[Số lượng],B.2[Tên sản phẩm],C258)+SUMIFS(B.2[SL xuất tặng/KM],B.2[Tên sản phẩm],C258))</f>
        <v/>
      </c>
      <c r="Q258" s="67" t="str">
        <f>IF(C258="","",SUMIFS(B.2[Thành tiền],B.2[Tên sản phẩm],C258))</f>
        <v/>
      </c>
      <c r="R258" s="67" t="str">
        <f t="shared" si="22"/>
        <v/>
      </c>
      <c r="S258" s="67" t="str">
        <f t="shared" si="23"/>
        <v/>
      </c>
      <c r="T258" s="67" t="str">
        <f t="shared" si="24"/>
        <v/>
      </c>
      <c r="U258" s="67" t="str">
        <f t="shared" si="25"/>
        <v/>
      </c>
      <c r="V258" s="68" t="str">
        <f>IF(C258="","",SUMIFS(B.2[Doanh thu],B.2[Tên sản phẩm],C258))</f>
        <v/>
      </c>
      <c r="W258" s="68" t="str">
        <f t="shared" si="26"/>
        <v/>
      </c>
    </row>
    <row r="259" spans="2:23" ht="27.75" customHeight="1">
      <c r="B259" s="10">
        <f t="shared" si="31"/>
        <v>257</v>
      </c>
      <c r="C259" s="45"/>
      <c r="D259" s="2"/>
      <c r="E259" s="2"/>
      <c r="F259" s="2"/>
      <c r="I259" s="46"/>
      <c r="J259" s="67" t="str">
        <f t="shared" si="32"/>
        <v/>
      </c>
      <c r="L259" s="5" t="str">
        <f>IF(AND(C259&lt;&gt;"",COUNTIF([Tên sản phẩm],C259)&gt;1),"Sản phẩm này đã khai báo nhiều lần","")</f>
        <v/>
      </c>
      <c r="M259" s="44"/>
      <c r="N259" s="67" t="str">
        <f>IF(C259="","",SUMIFS(M.1[Số lượng],M.1[Tên sản phẩm],C259)+SUMIFS(M.1[SL được tặng/KM],M.1[Tên sản phẩm],C259))</f>
        <v/>
      </c>
      <c r="O259" s="67" t="str">
        <f>IF(C259="","",SUMIFS(#REF!,M.1[Tên sản phẩm],C259))</f>
        <v/>
      </c>
      <c r="P259" s="67" t="str">
        <f>IF(C259="","",SUMIFS(B.2[Số lượng],B.2[Tên sản phẩm],C259)+SUMIFS(B.2[SL xuất tặng/KM],B.2[Tên sản phẩm],C259))</f>
        <v/>
      </c>
      <c r="Q259" s="67" t="str">
        <f>IF(C259="","",SUMIFS(B.2[Thành tiền],B.2[Tên sản phẩm],C259))</f>
        <v/>
      </c>
      <c r="R259" s="67" t="str">
        <f t="shared" ref="R259:R302" si="33">IF(C259="","",S259*P259)</f>
        <v/>
      </c>
      <c r="S259" s="67" t="str">
        <f t="shared" ref="S259:S302" si="34">IF(C259="","",IF(OR(SUM(J259,O259)=0,SUM(I259,N259)=0),0,ROUND(SUM(J259,O259)/SUM(I259,N259),0)))</f>
        <v/>
      </c>
      <c r="T259" s="67" t="str">
        <f t="shared" ref="T259:T302" si="35">IF(C259="","",SUM(I259,N259)-SUM(P259))</f>
        <v/>
      </c>
      <c r="U259" s="67" t="str">
        <f t="shared" ref="U259:U302" si="36">IF(C259="","",SUM(J259,O259)-SUM(R259))</f>
        <v/>
      </c>
      <c r="V259" s="68" t="str">
        <f>IF(C259="","",SUMIFS(B.2[Doanh thu],B.2[Tên sản phẩm],C259))</f>
        <v/>
      </c>
      <c r="W259" s="68" t="str">
        <f t="shared" ref="W259:W302" si="37">IF(C259="","",V259-R259)</f>
        <v/>
      </c>
    </row>
    <row r="260" spans="2:23" ht="27.75" customHeight="1">
      <c r="B260" s="10">
        <f t="shared" si="31"/>
        <v>258</v>
      </c>
      <c r="C260" s="45"/>
      <c r="D260" s="2"/>
      <c r="E260" s="2"/>
      <c r="F260" s="2"/>
      <c r="I260" s="46"/>
      <c r="J260" s="67" t="str">
        <f t="shared" si="32"/>
        <v/>
      </c>
      <c r="L260" s="5" t="str">
        <f>IF(AND(C260&lt;&gt;"",COUNTIF([Tên sản phẩm],C260)&gt;1),"Sản phẩm này đã khai báo nhiều lần","")</f>
        <v/>
      </c>
      <c r="M260" s="44"/>
      <c r="N260" s="67" t="str">
        <f>IF(C260="","",SUMIFS(M.1[Số lượng],M.1[Tên sản phẩm],C260)+SUMIFS(M.1[SL được tặng/KM],M.1[Tên sản phẩm],C260))</f>
        <v/>
      </c>
      <c r="O260" s="67" t="str">
        <f>IF(C260="","",SUMIFS(#REF!,M.1[Tên sản phẩm],C260))</f>
        <v/>
      </c>
      <c r="P260" s="67" t="str">
        <f>IF(C260="","",SUMIFS(B.2[Số lượng],B.2[Tên sản phẩm],C260)+SUMIFS(B.2[SL xuất tặng/KM],B.2[Tên sản phẩm],C260))</f>
        <v/>
      </c>
      <c r="Q260" s="67" t="str">
        <f>IF(C260="","",SUMIFS(B.2[Thành tiền],B.2[Tên sản phẩm],C260))</f>
        <v/>
      </c>
      <c r="R260" s="67" t="str">
        <f t="shared" si="33"/>
        <v/>
      </c>
      <c r="S260" s="67" t="str">
        <f t="shared" si="34"/>
        <v/>
      </c>
      <c r="T260" s="67" t="str">
        <f t="shared" si="35"/>
        <v/>
      </c>
      <c r="U260" s="67" t="str">
        <f t="shared" si="36"/>
        <v/>
      </c>
      <c r="V260" s="68" t="str">
        <f>IF(C260="","",SUMIFS(B.2[Doanh thu],B.2[Tên sản phẩm],C260))</f>
        <v/>
      </c>
      <c r="W260" s="68" t="str">
        <f t="shared" si="37"/>
        <v/>
      </c>
    </row>
    <row r="261" spans="2:23" ht="27.75" customHeight="1">
      <c r="B261" s="10">
        <f t="shared" si="31"/>
        <v>259</v>
      </c>
      <c r="C261" s="45"/>
      <c r="D261" s="2"/>
      <c r="E261" s="2"/>
      <c r="F261" s="2"/>
      <c r="I261" s="46"/>
      <c r="J261" s="67" t="str">
        <f t="shared" si="32"/>
        <v/>
      </c>
      <c r="L261" s="5" t="str">
        <f>IF(AND(C261&lt;&gt;"",COUNTIF([Tên sản phẩm],C261)&gt;1),"Sản phẩm này đã khai báo nhiều lần","")</f>
        <v/>
      </c>
      <c r="M261" s="44"/>
      <c r="N261" s="67" t="str">
        <f>IF(C261="","",SUMIFS(M.1[Số lượng],M.1[Tên sản phẩm],C261)+SUMIFS(M.1[SL được tặng/KM],M.1[Tên sản phẩm],C261))</f>
        <v/>
      </c>
      <c r="O261" s="67" t="str">
        <f>IF(C261="","",SUMIFS(#REF!,M.1[Tên sản phẩm],C261))</f>
        <v/>
      </c>
      <c r="P261" s="67" t="str">
        <f>IF(C261="","",SUMIFS(B.2[Số lượng],B.2[Tên sản phẩm],C261)+SUMIFS(B.2[SL xuất tặng/KM],B.2[Tên sản phẩm],C261))</f>
        <v/>
      </c>
      <c r="Q261" s="67" t="str">
        <f>IF(C261="","",SUMIFS(B.2[Thành tiền],B.2[Tên sản phẩm],C261))</f>
        <v/>
      </c>
      <c r="R261" s="67" t="str">
        <f t="shared" si="33"/>
        <v/>
      </c>
      <c r="S261" s="67" t="str">
        <f t="shared" si="34"/>
        <v/>
      </c>
      <c r="T261" s="67" t="str">
        <f t="shared" si="35"/>
        <v/>
      </c>
      <c r="U261" s="67" t="str">
        <f t="shared" si="36"/>
        <v/>
      </c>
      <c r="V261" s="68" t="str">
        <f>IF(C261="","",SUMIFS(B.2[Doanh thu],B.2[Tên sản phẩm],C261))</f>
        <v/>
      </c>
      <c r="W261" s="68" t="str">
        <f t="shared" si="37"/>
        <v/>
      </c>
    </row>
    <row r="262" spans="2:23" ht="27.75" customHeight="1">
      <c r="B262" s="10">
        <f t="shared" si="31"/>
        <v>260</v>
      </c>
      <c r="C262" s="45"/>
      <c r="D262" s="2"/>
      <c r="E262" s="2"/>
      <c r="F262" s="2"/>
      <c r="I262" s="46"/>
      <c r="J262" s="67" t="str">
        <f t="shared" si="32"/>
        <v/>
      </c>
      <c r="L262" s="5" t="str">
        <f>IF(AND(C262&lt;&gt;"",COUNTIF([Tên sản phẩm],C262)&gt;1),"Sản phẩm này đã khai báo nhiều lần","")</f>
        <v/>
      </c>
      <c r="M262" s="44"/>
      <c r="N262" s="67" t="str">
        <f>IF(C262="","",SUMIFS(M.1[Số lượng],M.1[Tên sản phẩm],C262)+SUMIFS(M.1[SL được tặng/KM],M.1[Tên sản phẩm],C262))</f>
        <v/>
      </c>
      <c r="O262" s="67" t="str">
        <f>IF(C262="","",SUMIFS(#REF!,M.1[Tên sản phẩm],C262))</f>
        <v/>
      </c>
      <c r="P262" s="67" t="str">
        <f>IF(C262="","",SUMIFS(B.2[Số lượng],B.2[Tên sản phẩm],C262)+SUMIFS(B.2[SL xuất tặng/KM],B.2[Tên sản phẩm],C262))</f>
        <v/>
      </c>
      <c r="Q262" s="67" t="str">
        <f>IF(C262="","",SUMIFS(B.2[Thành tiền],B.2[Tên sản phẩm],C262))</f>
        <v/>
      </c>
      <c r="R262" s="67" t="str">
        <f t="shared" si="33"/>
        <v/>
      </c>
      <c r="S262" s="67" t="str">
        <f t="shared" si="34"/>
        <v/>
      </c>
      <c r="T262" s="67" t="str">
        <f t="shared" si="35"/>
        <v/>
      </c>
      <c r="U262" s="67" t="str">
        <f t="shared" si="36"/>
        <v/>
      </c>
      <c r="V262" s="68" t="str">
        <f>IF(C262="","",SUMIFS(B.2[Doanh thu],B.2[Tên sản phẩm],C262))</f>
        <v/>
      </c>
      <c r="W262" s="68" t="str">
        <f t="shared" si="37"/>
        <v/>
      </c>
    </row>
    <row r="263" spans="2:23" ht="27.75" customHeight="1">
      <c r="B263" s="10">
        <f t="shared" si="31"/>
        <v>261</v>
      </c>
      <c r="C263" s="45"/>
      <c r="D263" s="2"/>
      <c r="E263" s="2"/>
      <c r="F263" s="2"/>
      <c r="I263" s="46"/>
      <c r="J263" s="67" t="str">
        <f t="shared" si="32"/>
        <v/>
      </c>
      <c r="L263" s="5" t="str">
        <f>IF(AND(C263&lt;&gt;"",COUNTIF([Tên sản phẩm],C263)&gt;1),"Sản phẩm này đã khai báo nhiều lần","")</f>
        <v/>
      </c>
      <c r="M263" s="44"/>
      <c r="N263" s="67" t="str">
        <f>IF(C263="","",SUMIFS(M.1[Số lượng],M.1[Tên sản phẩm],C263)+SUMIFS(M.1[SL được tặng/KM],M.1[Tên sản phẩm],C263))</f>
        <v/>
      </c>
      <c r="O263" s="67" t="str">
        <f>IF(C263="","",SUMIFS(#REF!,M.1[Tên sản phẩm],C263))</f>
        <v/>
      </c>
      <c r="P263" s="67" t="str">
        <f>IF(C263="","",SUMIFS(B.2[Số lượng],B.2[Tên sản phẩm],C263)+SUMIFS(B.2[SL xuất tặng/KM],B.2[Tên sản phẩm],C263))</f>
        <v/>
      </c>
      <c r="Q263" s="67" t="str">
        <f>IF(C263="","",SUMIFS(B.2[Thành tiền],B.2[Tên sản phẩm],C263))</f>
        <v/>
      </c>
      <c r="R263" s="67" t="str">
        <f t="shared" si="33"/>
        <v/>
      </c>
      <c r="S263" s="67" t="str">
        <f t="shared" si="34"/>
        <v/>
      </c>
      <c r="T263" s="67" t="str">
        <f t="shared" si="35"/>
        <v/>
      </c>
      <c r="U263" s="67" t="str">
        <f t="shared" si="36"/>
        <v/>
      </c>
      <c r="V263" s="68" t="str">
        <f>IF(C263="","",SUMIFS(B.2[Doanh thu],B.2[Tên sản phẩm],C263))</f>
        <v/>
      </c>
      <c r="W263" s="68" t="str">
        <f t="shared" si="37"/>
        <v/>
      </c>
    </row>
    <row r="264" spans="2:23" ht="27.75" customHeight="1">
      <c r="B264" s="10">
        <f t="shared" si="31"/>
        <v>262</v>
      </c>
      <c r="C264" s="45"/>
      <c r="D264" s="2"/>
      <c r="E264" s="2"/>
      <c r="F264" s="2"/>
      <c r="I264" s="46"/>
      <c r="J264" s="67" t="str">
        <f t="shared" si="32"/>
        <v/>
      </c>
      <c r="L264" s="5" t="str">
        <f>IF(AND(C264&lt;&gt;"",COUNTIF([Tên sản phẩm],C264)&gt;1),"Sản phẩm này đã khai báo nhiều lần","")</f>
        <v/>
      </c>
      <c r="M264" s="44"/>
      <c r="N264" s="67" t="str">
        <f>IF(C264="","",SUMIFS(M.1[Số lượng],M.1[Tên sản phẩm],C264)+SUMIFS(M.1[SL được tặng/KM],M.1[Tên sản phẩm],C264))</f>
        <v/>
      </c>
      <c r="O264" s="67" t="str">
        <f>IF(C264="","",SUMIFS(#REF!,M.1[Tên sản phẩm],C264))</f>
        <v/>
      </c>
      <c r="P264" s="67" t="str">
        <f>IF(C264="","",SUMIFS(B.2[Số lượng],B.2[Tên sản phẩm],C264)+SUMIFS(B.2[SL xuất tặng/KM],B.2[Tên sản phẩm],C264))</f>
        <v/>
      </c>
      <c r="Q264" s="67" t="str">
        <f>IF(C264="","",SUMIFS(B.2[Thành tiền],B.2[Tên sản phẩm],C264))</f>
        <v/>
      </c>
      <c r="R264" s="67" t="str">
        <f t="shared" si="33"/>
        <v/>
      </c>
      <c r="S264" s="67" t="str">
        <f t="shared" si="34"/>
        <v/>
      </c>
      <c r="T264" s="67" t="str">
        <f t="shared" si="35"/>
        <v/>
      </c>
      <c r="U264" s="67" t="str">
        <f t="shared" si="36"/>
        <v/>
      </c>
      <c r="V264" s="68" t="str">
        <f>IF(C264="","",SUMIFS(B.2[Doanh thu],B.2[Tên sản phẩm],C264))</f>
        <v/>
      </c>
      <c r="W264" s="68" t="str">
        <f t="shared" si="37"/>
        <v/>
      </c>
    </row>
    <row r="265" spans="2:23" ht="27.75" customHeight="1">
      <c r="B265" s="10">
        <f t="shared" si="31"/>
        <v>263</v>
      </c>
      <c r="C265" s="45"/>
      <c r="D265" s="2"/>
      <c r="E265" s="2"/>
      <c r="F265" s="2"/>
      <c r="I265" s="46"/>
      <c r="J265" s="67" t="str">
        <f t="shared" si="32"/>
        <v/>
      </c>
      <c r="L265" s="5" t="str">
        <f>IF(AND(C265&lt;&gt;"",COUNTIF([Tên sản phẩm],C265)&gt;1),"Sản phẩm này đã khai báo nhiều lần","")</f>
        <v/>
      </c>
      <c r="M265" s="44"/>
      <c r="N265" s="67" t="str">
        <f>IF(C265="","",SUMIFS(M.1[Số lượng],M.1[Tên sản phẩm],C265)+SUMIFS(M.1[SL được tặng/KM],M.1[Tên sản phẩm],C265))</f>
        <v/>
      </c>
      <c r="O265" s="67" t="str">
        <f>IF(C265="","",SUMIFS(#REF!,M.1[Tên sản phẩm],C265))</f>
        <v/>
      </c>
      <c r="P265" s="67" t="str">
        <f>IF(C265="","",SUMIFS(B.2[Số lượng],B.2[Tên sản phẩm],C265)+SUMIFS(B.2[SL xuất tặng/KM],B.2[Tên sản phẩm],C265))</f>
        <v/>
      </c>
      <c r="Q265" s="67" t="str">
        <f>IF(C265="","",SUMIFS(B.2[Thành tiền],B.2[Tên sản phẩm],C265))</f>
        <v/>
      </c>
      <c r="R265" s="67" t="str">
        <f t="shared" si="33"/>
        <v/>
      </c>
      <c r="S265" s="67" t="str">
        <f t="shared" si="34"/>
        <v/>
      </c>
      <c r="T265" s="67" t="str">
        <f t="shared" si="35"/>
        <v/>
      </c>
      <c r="U265" s="67" t="str">
        <f t="shared" si="36"/>
        <v/>
      </c>
      <c r="V265" s="68" t="str">
        <f>IF(C265="","",SUMIFS(B.2[Doanh thu],B.2[Tên sản phẩm],C265))</f>
        <v/>
      </c>
      <c r="W265" s="68" t="str">
        <f t="shared" si="37"/>
        <v/>
      </c>
    </row>
    <row r="266" spans="2:23" ht="27.75" customHeight="1">
      <c r="B266" s="10">
        <f t="shared" si="31"/>
        <v>264</v>
      </c>
      <c r="C266" s="45"/>
      <c r="D266" s="2"/>
      <c r="E266" s="2"/>
      <c r="F266" s="2"/>
      <c r="I266" s="46"/>
      <c r="J266" s="67" t="str">
        <f t="shared" si="32"/>
        <v/>
      </c>
      <c r="L266" s="5" t="str">
        <f>IF(AND(C266&lt;&gt;"",COUNTIF([Tên sản phẩm],C266)&gt;1),"Sản phẩm này đã khai báo nhiều lần","")</f>
        <v/>
      </c>
      <c r="M266" s="44"/>
      <c r="N266" s="67" t="str">
        <f>IF(C266="","",SUMIFS(M.1[Số lượng],M.1[Tên sản phẩm],C266)+SUMIFS(M.1[SL được tặng/KM],M.1[Tên sản phẩm],C266))</f>
        <v/>
      </c>
      <c r="O266" s="67" t="str">
        <f>IF(C266="","",SUMIFS(#REF!,M.1[Tên sản phẩm],C266))</f>
        <v/>
      </c>
      <c r="P266" s="67" t="str">
        <f>IF(C266="","",SUMIFS(B.2[Số lượng],B.2[Tên sản phẩm],C266)+SUMIFS(B.2[SL xuất tặng/KM],B.2[Tên sản phẩm],C266))</f>
        <v/>
      </c>
      <c r="Q266" s="67" t="str">
        <f>IF(C266="","",SUMIFS(B.2[Thành tiền],B.2[Tên sản phẩm],C266))</f>
        <v/>
      </c>
      <c r="R266" s="67" t="str">
        <f t="shared" si="33"/>
        <v/>
      </c>
      <c r="S266" s="67" t="str">
        <f t="shared" si="34"/>
        <v/>
      </c>
      <c r="T266" s="67" t="str">
        <f t="shared" si="35"/>
        <v/>
      </c>
      <c r="U266" s="67" t="str">
        <f t="shared" si="36"/>
        <v/>
      </c>
      <c r="V266" s="68" t="str">
        <f>IF(C266="","",SUMIFS(B.2[Doanh thu],B.2[Tên sản phẩm],C266))</f>
        <v/>
      </c>
      <c r="W266" s="68" t="str">
        <f t="shared" si="37"/>
        <v/>
      </c>
    </row>
    <row r="267" spans="2:23" ht="27.75" customHeight="1">
      <c r="B267" s="10">
        <f t="shared" si="31"/>
        <v>265</v>
      </c>
      <c r="C267" s="45"/>
      <c r="D267" s="2"/>
      <c r="E267" s="2"/>
      <c r="F267" s="2"/>
      <c r="I267" s="46"/>
      <c r="J267" s="67" t="str">
        <f t="shared" si="32"/>
        <v/>
      </c>
      <c r="L267" s="5" t="str">
        <f>IF(AND(C267&lt;&gt;"",COUNTIF([Tên sản phẩm],C267)&gt;1),"Sản phẩm này đã khai báo nhiều lần","")</f>
        <v/>
      </c>
      <c r="M267" s="44"/>
      <c r="N267" s="67" t="str">
        <f>IF(C267="","",SUMIFS(M.1[Số lượng],M.1[Tên sản phẩm],C267)+SUMIFS(M.1[SL được tặng/KM],M.1[Tên sản phẩm],C267))</f>
        <v/>
      </c>
      <c r="O267" s="67" t="str">
        <f>IF(C267="","",SUMIFS(#REF!,M.1[Tên sản phẩm],C267))</f>
        <v/>
      </c>
      <c r="P267" s="67" t="str">
        <f>IF(C267="","",SUMIFS(B.2[Số lượng],B.2[Tên sản phẩm],C267)+SUMIFS(B.2[SL xuất tặng/KM],B.2[Tên sản phẩm],C267))</f>
        <v/>
      </c>
      <c r="Q267" s="67" t="str">
        <f>IF(C267="","",SUMIFS(B.2[Thành tiền],B.2[Tên sản phẩm],C267))</f>
        <v/>
      </c>
      <c r="R267" s="67" t="str">
        <f t="shared" si="33"/>
        <v/>
      </c>
      <c r="S267" s="67" t="str">
        <f t="shared" si="34"/>
        <v/>
      </c>
      <c r="T267" s="67" t="str">
        <f t="shared" si="35"/>
        <v/>
      </c>
      <c r="U267" s="67" t="str">
        <f t="shared" si="36"/>
        <v/>
      </c>
      <c r="V267" s="68" t="str">
        <f>IF(C267="","",SUMIFS(B.2[Doanh thu],B.2[Tên sản phẩm],C267))</f>
        <v/>
      </c>
      <c r="W267" s="68" t="str">
        <f t="shared" si="37"/>
        <v/>
      </c>
    </row>
    <row r="268" spans="2:23" ht="27.75" customHeight="1">
      <c r="B268" s="10">
        <f t="shared" si="31"/>
        <v>266</v>
      </c>
      <c r="C268" s="45"/>
      <c r="D268" s="2"/>
      <c r="E268" s="2"/>
      <c r="F268" s="2"/>
      <c r="I268" s="46"/>
      <c r="J268" s="67" t="str">
        <f t="shared" si="32"/>
        <v/>
      </c>
      <c r="L268" s="5" t="str">
        <f>IF(AND(C268&lt;&gt;"",COUNTIF([Tên sản phẩm],C268)&gt;1),"Sản phẩm này đã khai báo nhiều lần","")</f>
        <v/>
      </c>
      <c r="M268" s="44"/>
      <c r="N268" s="67" t="str">
        <f>IF(C268="","",SUMIFS(M.1[Số lượng],M.1[Tên sản phẩm],C268)+SUMIFS(M.1[SL được tặng/KM],M.1[Tên sản phẩm],C268))</f>
        <v/>
      </c>
      <c r="O268" s="67" t="str">
        <f>IF(C268="","",SUMIFS(#REF!,M.1[Tên sản phẩm],C268))</f>
        <v/>
      </c>
      <c r="P268" s="67" t="str">
        <f>IF(C268="","",SUMIFS(B.2[Số lượng],B.2[Tên sản phẩm],C268)+SUMIFS(B.2[SL xuất tặng/KM],B.2[Tên sản phẩm],C268))</f>
        <v/>
      </c>
      <c r="Q268" s="67" t="str">
        <f>IF(C268="","",SUMIFS(B.2[Thành tiền],B.2[Tên sản phẩm],C268))</f>
        <v/>
      </c>
      <c r="R268" s="67" t="str">
        <f t="shared" si="33"/>
        <v/>
      </c>
      <c r="S268" s="67" t="str">
        <f t="shared" si="34"/>
        <v/>
      </c>
      <c r="T268" s="67" t="str">
        <f t="shared" si="35"/>
        <v/>
      </c>
      <c r="U268" s="67" t="str">
        <f t="shared" si="36"/>
        <v/>
      </c>
      <c r="V268" s="68" t="str">
        <f>IF(C268="","",SUMIFS(B.2[Doanh thu],B.2[Tên sản phẩm],C268))</f>
        <v/>
      </c>
      <c r="W268" s="68" t="str">
        <f t="shared" si="37"/>
        <v/>
      </c>
    </row>
    <row r="269" spans="2:23" ht="27.75" customHeight="1">
      <c r="B269" s="10">
        <f t="shared" ref="B269:B300" si="38">ROW(A269)-2</f>
        <v>267</v>
      </c>
      <c r="C269" s="45"/>
      <c r="D269" s="2"/>
      <c r="E269" s="2"/>
      <c r="F269" s="2"/>
      <c r="I269" s="46"/>
      <c r="J269" s="67" t="str">
        <f t="shared" ref="J269:J300" si="39">IF(C269="","",SUM(H269)*SUM(I269))</f>
        <v/>
      </c>
      <c r="L269" s="5" t="str">
        <f>IF(AND(C269&lt;&gt;"",COUNTIF([Tên sản phẩm],C269)&gt;1),"Sản phẩm này đã khai báo nhiều lần","")</f>
        <v/>
      </c>
      <c r="M269" s="44"/>
      <c r="N269" s="67" t="str">
        <f>IF(C269="","",SUMIFS(M.1[Số lượng],M.1[Tên sản phẩm],C269)+SUMIFS(M.1[SL được tặng/KM],M.1[Tên sản phẩm],C269))</f>
        <v/>
      </c>
      <c r="O269" s="67" t="str">
        <f>IF(C269="","",SUMIFS(#REF!,M.1[Tên sản phẩm],C269))</f>
        <v/>
      </c>
      <c r="P269" s="67" t="str">
        <f>IF(C269="","",SUMIFS(B.2[Số lượng],B.2[Tên sản phẩm],C269)+SUMIFS(B.2[SL xuất tặng/KM],B.2[Tên sản phẩm],C269))</f>
        <v/>
      </c>
      <c r="Q269" s="67" t="str">
        <f>IF(C269="","",SUMIFS(B.2[Thành tiền],B.2[Tên sản phẩm],C269))</f>
        <v/>
      </c>
      <c r="R269" s="67" t="str">
        <f t="shared" si="33"/>
        <v/>
      </c>
      <c r="S269" s="67" t="str">
        <f t="shared" si="34"/>
        <v/>
      </c>
      <c r="T269" s="67" t="str">
        <f t="shared" si="35"/>
        <v/>
      </c>
      <c r="U269" s="67" t="str">
        <f t="shared" si="36"/>
        <v/>
      </c>
      <c r="V269" s="68" t="str">
        <f>IF(C269="","",SUMIFS(B.2[Doanh thu],B.2[Tên sản phẩm],C269))</f>
        <v/>
      </c>
      <c r="W269" s="68" t="str">
        <f t="shared" si="37"/>
        <v/>
      </c>
    </row>
    <row r="270" spans="2:23" ht="27.75" customHeight="1">
      <c r="B270" s="10">
        <f t="shared" si="38"/>
        <v>268</v>
      </c>
      <c r="C270" s="45"/>
      <c r="D270" s="2"/>
      <c r="E270" s="2"/>
      <c r="F270" s="2"/>
      <c r="I270" s="46"/>
      <c r="J270" s="67" t="str">
        <f t="shared" si="39"/>
        <v/>
      </c>
      <c r="L270" s="5" t="str">
        <f>IF(AND(C270&lt;&gt;"",COUNTIF([Tên sản phẩm],C270)&gt;1),"Sản phẩm này đã khai báo nhiều lần","")</f>
        <v/>
      </c>
      <c r="M270" s="44"/>
      <c r="N270" s="67" t="str">
        <f>IF(C270="","",SUMIFS(M.1[Số lượng],M.1[Tên sản phẩm],C270)+SUMIFS(M.1[SL được tặng/KM],M.1[Tên sản phẩm],C270))</f>
        <v/>
      </c>
      <c r="O270" s="67" t="str">
        <f>IF(C270="","",SUMIFS(#REF!,M.1[Tên sản phẩm],C270))</f>
        <v/>
      </c>
      <c r="P270" s="67" t="str">
        <f>IF(C270="","",SUMIFS(B.2[Số lượng],B.2[Tên sản phẩm],C270)+SUMIFS(B.2[SL xuất tặng/KM],B.2[Tên sản phẩm],C270))</f>
        <v/>
      </c>
      <c r="Q270" s="67" t="str">
        <f>IF(C270="","",SUMIFS(B.2[Thành tiền],B.2[Tên sản phẩm],C270))</f>
        <v/>
      </c>
      <c r="R270" s="67" t="str">
        <f t="shared" si="33"/>
        <v/>
      </c>
      <c r="S270" s="67" t="str">
        <f t="shared" si="34"/>
        <v/>
      </c>
      <c r="T270" s="67" t="str">
        <f t="shared" si="35"/>
        <v/>
      </c>
      <c r="U270" s="67" t="str">
        <f t="shared" si="36"/>
        <v/>
      </c>
      <c r="V270" s="68" t="str">
        <f>IF(C270="","",SUMIFS(B.2[Doanh thu],B.2[Tên sản phẩm],C270))</f>
        <v/>
      </c>
      <c r="W270" s="68" t="str">
        <f t="shared" si="37"/>
        <v/>
      </c>
    </row>
    <row r="271" spans="2:23" ht="27.75" customHeight="1">
      <c r="B271" s="10">
        <f t="shared" si="38"/>
        <v>269</v>
      </c>
      <c r="C271" s="45"/>
      <c r="D271" s="2"/>
      <c r="E271" s="2"/>
      <c r="F271" s="2"/>
      <c r="I271" s="46"/>
      <c r="J271" s="67" t="str">
        <f t="shared" si="39"/>
        <v/>
      </c>
      <c r="L271" s="5" t="str">
        <f>IF(AND(C271&lt;&gt;"",COUNTIF([Tên sản phẩm],C271)&gt;1),"Sản phẩm này đã khai báo nhiều lần","")</f>
        <v/>
      </c>
      <c r="M271" s="44"/>
      <c r="N271" s="67" t="str">
        <f>IF(C271="","",SUMIFS(M.1[Số lượng],M.1[Tên sản phẩm],C271)+SUMIFS(M.1[SL được tặng/KM],M.1[Tên sản phẩm],C271))</f>
        <v/>
      </c>
      <c r="O271" s="67" t="str">
        <f>IF(C271="","",SUMIFS(#REF!,M.1[Tên sản phẩm],C271))</f>
        <v/>
      </c>
      <c r="P271" s="67" t="str">
        <f>IF(C271="","",SUMIFS(B.2[Số lượng],B.2[Tên sản phẩm],C271)+SUMIFS(B.2[SL xuất tặng/KM],B.2[Tên sản phẩm],C271))</f>
        <v/>
      </c>
      <c r="Q271" s="67" t="str">
        <f>IF(C271="","",SUMIFS(B.2[Thành tiền],B.2[Tên sản phẩm],C271))</f>
        <v/>
      </c>
      <c r="R271" s="67" t="str">
        <f t="shared" si="33"/>
        <v/>
      </c>
      <c r="S271" s="67" t="str">
        <f t="shared" si="34"/>
        <v/>
      </c>
      <c r="T271" s="67" t="str">
        <f t="shared" si="35"/>
        <v/>
      </c>
      <c r="U271" s="67" t="str">
        <f t="shared" si="36"/>
        <v/>
      </c>
      <c r="V271" s="68" t="str">
        <f>IF(C271="","",SUMIFS(B.2[Doanh thu],B.2[Tên sản phẩm],C271))</f>
        <v/>
      </c>
      <c r="W271" s="68" t="str">
        <f t="shared" si="37"/>
        <v/>
      </c>
    </row>
    <row r="272" spans="2:23" ht="27.75" customHeight="1">
      <c r="B272" s="10">
        <f t="shared" si="38"/>
        <v>270</v>
      </c>
      <c r="C272" s="45"/>
      <c r="D272" s="2"/>
      <c r="E272" s="2"/>
      <c r="F272" s="2"/>
      <c r="I272" s="46"/>
      <c r="J272" s="67" t="str">
        <f t="shared" si="39"/>
        <v/>
      </c>
      <c r="L272" s="5" t="str">
        <f>IF(AND(C272&lt;&gt;"",COUNTIF([Tên sản phẩm],C272)&gt;1),"Sản phẩm này đã khai báo nhiều lần","")</f>
        <v/>
      </c>
      <c r="M272" s="44"/>
      <c r="N272" s="67" t="str">
        <f>IF(C272="","",SUMIFS(M.1[Số lượng],M.1[Tên sản phẩm],C272)+SUMIFS(M.1[SL được tặng/KM],M.1[Tên sản phẩm],C272))</f>
        <v/>
      </c>
      <c r="O272" s="67" t="str">
        <f>IF(C272="","",SUMIFS(#REF!,M.1[Tên sản phẩm],C272))</f>
        <v/>
      </c>
      <c r="P272" s="67" t="str">
        <f>IF(C272="","",SUMIFS(B.2[Số lượng],B.2[Tên sản phẩm],C272)+SUMIFS(B.2[SL xuất tặng/KM],B.2[Tên sản phẩm],C272))</f>
        <v/>
      </c>
      <c r="Q272" s="67" t="str">
        <f>IF(C272="","",SUMIFS(B.2[Thành tiền],B.2[Tên sản phẩm],C272))</f>
        <v/>
      </c>
      <c r="R272" s="67" t="str">
        <f t="shared" si="33"/>
        <v/>
      </c>
      <c r="S272" s="67" t="str">
        <f t="shared" si="34"/>
        <v/>
      </c>
      <c r="T272" s="67" t="str">
        <f t="shared" si="35"/>
        <v/>
      </c>
      <c r="U272" s="67" t="str">
        <f t="shared" si="36"/>
        <v/>
      </c>
      <c r="V272" s="68" t="str">
        <f>IF(C272="","",SUMIFS(B.2[Doanh thu],B.2[Tên sản phẩm],C272))</f>
        <v/>
      </c>
      <c r="W272" s="68" t="str">
        <f t="shared" si="37"/>
        <v/>
      </c>
    </row>
    <row r="273" spans="2:23" ht="27.75" customHeight="1">
      <c r="B273" s="10">
        <f t="shared" si="38"/>
        <v>271</v>
      </c>
      <c r="C273" s="45"/>
      <c r="D273" s="2"/>
      <c r="E273" s="2"/>
      <c r="F273" s="2"/>
      <c r="I273" s="46"/>
      <c r="J273" s="67" t="str">
        <f t="shared" si="39"/>
        <v/>
      </c>
      <c r="L273" s="5" t="str">
        <f>IF(AND(C273&lt;&gt;"",COUNTIF([Tên sản phẩm],C273)&gt;1),"Sản phẩm này đã khai báo nhiều lần","")</f>
        <v/>
      </c>
      <c r="M273" s="44"/>
      <c r="N273" s="67" t="str">
        <f>IF(C273="","",SUMIFS(M.1[Số lượng],M.1[Tên sản phẩm],C273)+SUMIFS(M.1[SL được tặng/KM],M.1[Tên sản phẩm],C273))</f>
        <v/>
      </c>
      <c r="O273" s="67" t="str">
        <f>IF(C273="","",SUMIFS(#REF!,M.1[Tên sản phẩm],C273))</f>
        <v/>
      </c>
      <c r="P273" s="67" t="str">
        <f>IF(C273="","",SUMIFS(B.2[Số lượng],B.2[Tên sản phẩm],C273)+SUMIFS(B.2[SL xuất tặng/KM],B.2[Tên sản phẩm],C273))</f>
        <v/>
      </c>
      <c r="Q273" s="67" t="str">
        <f>IF(C273="","",SUMIFS(B.2[Thành tiền],B.2[Tên sản phẩm],C273))</f>
        <v/>
      </c>
      <c r="R273" s="67" t="str">
        <f t="shared" si="33"/>
        <v/>
      </c>
      <c r="S273" s="67" t="str">
        <f t="shared" si="34"/>
        <v/>
      </c>
      <c r="T273" s="67" t="str">
        <f t="shared" si="35"/>
        <v/>
      </c>
      <c r="U273" s="67" t="str">
        <f t="shared" si="36"/>
        <v/>
      </c>
      <c r="V273" s="68" t="str">
        <f>IF(C273="","",SUMIFS(B.2[Doanh thu],B.2[Tên sản phẩm],C273))</f>
        <v/>
      </c>
      <c r="W273" s="68" t="str">
        <f t="shared" si="37"/>
        <v/>
      </c>
    </row>
    <row r="274" spans="2:23" ht="27.75" customHeight="1">
      <c r="B274" s="10">
        <f t="shared" si="38"/>
        <v>272</v>
      </c>
      <c r="C274" s="45"/>
      <c r="D274" s="2"/>
      <c r="E274" s="2"/>
      <c r="F274" s="2"/>
      <c r="I274" s="46"/>
      <c r="J274" s="67" t="str">
        <f t="shared" si="39"/>
        <v/>
      </c>
      <c r="L274" s="5" t="str">
        <f>IF(AND(C274&lt;&gt;"",COUNTIF([Tên sản phẩm],C274)&gt;1),"Sản phẩm này đã khai báo nhiều lần","")</f>
        <v/>
      </c>
      <c r="M274" s="44"/>
      <c r="N274" s="67" t="str">
        <f>IF(C274="","",SUMIFS(M.1[Số lượng],M.1[Tên sản phẩm],C274)+SUMIFS(M.1[SL được tặng/KM],M.1[Tên sản phẩm],C274))</f>
        <v/>
      </c>
      <c r="O274" s="67" t="str">
        <f>IF(C274="","",SUMIFS(#REF!,M.1[Tên sản phẩm],C274))</f>
        <v/>
      </c>
      <c r="P274" s="67" t="str">
        <f>IF(C274="","",SUMIFS(B.2[Số lượng],B.2[Tên sản phẩm],C274)+SUMIFS(B.2[SL xuất tặng/KM],B.2[Tên sản phẩm],C274))</f>
        <v/>
      </c>
      <c r="Q274" s="67" t="str">
        <f>IF(C274="","",SUMIFS(B.2[Thành tiền],B.2[Tên sản phẩm],C274))</f>
        <v/>
      </c>
      <c r="R274" s="67" t="str">
        <f t="shared" si="33"/>
        <v/>
      </c>
      <c r="S274" s="67" t="str">
        <f t="shared" si="34"/>
        <v/>
      </c>
      <c r="T274" s="67" t="str">
        <f t="shared" si="35"/>
        <v/>
      </c>
      <c r="U274" s="67" t="str">
        <f t="shared" si="36"/>
        <v/>
      </c>
      <c r="V274" s="68" t="str">
        <f>IF(C274="","",SUMIFS(B.2[Doanh thu],B.2[Tên sản phẩm],C274))</f>
        <v/>
      </c>
      <c r="W274" s="68" t="str">
        <f t="shared" si="37"/>
        <v/>
      </c>
    </row>
    <row r="275" spans="2:23" ht="27.75" customHeight="1">
      <c r="B275" s="10">
        <f t="shared" si="38"/>
        <v>273</v>
      </c>
      <c r="C275" s="45"/>
      <c r="D275" s="2"/>
      <c r="E275" s="2"/>
      <c r="F275" s="2"/>
      <c r="I275" s="46"/>
      <c r="J275" s="67" t="str">
        <f t="shared" si="39"/>
        <v/>
      </c>
      <c r="L275" s="5" t="str">
        <f>IF(AND(C275&lt;&gt;"",COUNTIF([Tên sản phẩm],C275)&gt;1),"Sản phẩm này đã khai báo nhiều lần","")</f>
        <v/>
      </c>
      <c r="M275" s="44"/>
      <c r="N275" s="67" t="str">
        <f>IF(C275="","",SUMIFS(M.1[Số lượng],M.1[Tên sản phẩm],C275)+SUMIFS(M.1[SL được tặng/KM],M.1[Tên sản phẩm],C275))</f>
        <v/>
      </c>
      <c r="O275" s="67" t="str">
        <f>IF(C275="","",SUMIFS(#REF!,M.1[Tên sản phẩm],C275))</f>
        <v/>
      </c>
      <c r="P275" s="67" t="str">
        <f>IF(C275="","",SUMIFS(B.2[Số lượng],B.2[Tên sản phẩm],C275)+SUMIFS(B.2[SL xuất tặng/KM],B.2[Tên sản phẩm],C275))</f>
        <v/>
      </c>
      <c r="Q275" s="67" t="str">
        <f>IF(C275="","",SUMIFS(B.2[Thành tiền],B.2[Tên sản phẩm],C275))</f>
        <v/>
      </c>
      <c r="R275" s="67" t="str">
        <f t="shared" si="33"/>
        <v/>
      </c>
      <c r="S275" s="67" t="str">
        <f t="shared" si="34"/>
        <v/>
      </c>
      <c r="T275" s="67" t="str">
        <f t="shared" si="35"/>
        <v/>
      </c>
      <c r="U275" s="67" t="str">
        <f t="shared" si="36"/>
        <v/>
      </c>
      <c r="V275" s="68" t="str">
        <f>IF(C275="","",SUMIFS(B.2[Doanh thu],B.2[Tên sản phẩm],C275))</f>
        <v/>
      </c>
      <c r="W275" s="68" t="str">
        <f t="shared" si="37"/>
        <v/>
      </c>
    </row>
    <row r="276" spans="2:23" ht="27.75" customHeight="1">
      <c r="B276" s="10">
        <f t="shared" si="38"/>
        <v>274</v>
      </c>
      <c r="C276" s="45"/>
      <c r="D276" s="2"/>
      <c r="E276" s="2"/>
      <c r="F276" s="2"/>
      <c r="I276" s="46"/>
      <c r="J276" s="67" t="str">
        <f t="shared" si="39"/>
        <v/>
      </c>
      <c r="L276" s="5" t="str">
        <f>IF(AND(C276&lt;&gt;"",COUNTIF([Tên sản phẩm],C276)&gt;1),"Sản phẩm này đã khai báo nhiều lần","")</f>
        <v/>
      </c>
      <c r="M276" s="44"/>
      <c r="N276" s="67" t="str">
        <f>IF(C276="","",SUMIFS(M.1[Số lượng],M.1[Tên sản phẩm],C276)+SUMIFS(M.1[SL được tặng/KM],M.1[Tên sản phẩm],C276))</f>
        <v/>
      </c>
      <c r="O276" s="67" t="str">
        <f>IF(C276="","",SUMIFS(#REF!,M.1[Tên sản phẩm],C276))</f>
        <v/>
      </c>
      <c r="P276" s="67" t="str">
        <f>IF(C276="","",SUMIFS(B.2[Số lượng],B.2[Tên sản phẩm],C276)+SUMIFS(B.2[SL xuất tặng/KM],B.2[Tên sản phẩm],C276))</f>
        <v/>
      </c>
      <c r="Q276" s="67" t="str">
        <f>IF(C276="","",SUMIFS(B.2[Thành tiền],B.2[Tên sản phẩm],C276))</f>
        <v/>
      </c>
      <c r="R276" s="67" t="str">
        <f t="shared" si="33"/>
        <v/>
      </c>
      <c r="S276" s="67" t="str">
        <f t="shared" si="34"/>
        <v/>
      </c>
      <c r="T276" s="67" t="str">
        <f t="shared" si="35"/>
        <v/>
      </c>
      <c r="U276" s="67" t="str">
        <f t="shared" si="36"/>
        <v/>
      </c>
      <c r="V276" s="68" t="str">
        <f>IF(C276="","",SUMIFS(B.2[Doanh thu],B.2[Tên sản phẩm],C276))</f>
        <v/>
      </c>
      <c r="W276" s="68" t="str">
        <f t="shared" si="37"/>
        <v/>
      </c>
    </row>
    <row r="277" spans="2:23" ht="27.75" customHeight="1">
      <c r="B277" s="10">
        <f t="shared" si="38"/>
        <v>275</v>
      </c>
      <c r="C277" s="45"/>
      <c r="D277" s="2"/>
      <c r="E277" s="2"/>
      <c r="F277" s="2"/>
      <c r="I277" s="46"/>
      <c r="J277" s="67" t="str">
        <f t="shared" si="39"/>
        <v/>
      </c>
      <c r="L277" s="5" t="str">
        <f>IF(AND(C277&lt;&gt;"",COUNTIF([Tên sản phẩm],C277)&gt;1),"Sản phẩm này đã khai báo nhiều lần","")</f>
        <v/>
      </c>
      <c r="M277" s="44"/>
      <c r="N277" s="67" t="str">
        <f>IF(C277="","",SUMIFS(M.1[Số lượng],M.1[Tên sản phẩm],C277)+SUMIFS(M.1[SL được tặng/KM],M.1[Tên sản phẩm],C277))</f>
        <v/>
      </c>
      <c r="O277" s="67" t="str">
        <f>IF(C277="","",SUMIFS(#REF!,M.1[Tên sản phẩm],C277))</f>
        <v/>
      </c>
      <c r="P277" s="67" t="str">
        <f>IF(C277="","",SUMIFS(B.2[Số lượng],B.2[Tên sản phẩm],C277)+SUMIFS(B.2[SL xuất tặng/KM],B.2[Tên sản phẩm],C277))</f>
        <v/>
      </c>
      <c r="Q277" s="67" t="str">
        <f>IF(C277="","",SUMIFS(B.2[Thành tiền],B.2[Tên sản phẩm],C277))</f>
        <v/>
      </c>
      <c r="R277" s="67" t="str">
        <f t="shared" si="33"/>
        <v/>
      </c>
      <c r="S277" s="67" t="str">
        <f t="shared" si="34"/>
        <v/>
      </c>
      <c r="T277" s="67" t="str">
        <f t="shared" si="35"/>
        <v/>
      </c>
      <c r="U277" s="67" t="str">
        <f t="shared" si="36"/>
        <v/>
      </c>
      <c r="V277" s="68" t="str">
        <f>IF(C277="","",SUMIFS(B.2[Doanh thu],B.2[Tên sản phẩm],C277))</f>
        <v/>
      </c>
      <c r="W277" s="68" t="str">
        <f t="shared" si="37"/>
        <v/>
      </c>
    </row>
    <row r="278" spans="2:23" ht="27.75" customHeight="1">
      <c r="B278" s="10">
        <f t="shared" si="38"/>
        <v>276</v>
      </c>
      <c r="C278" s="45"/>
      <c r="D278" s="2"/>
      <c r="E278" s="2"/>
      <c r="F278" s="2"/>
      <c r="I278" s="46"/>
      <c r="J278" s="67" t="str">
        <f t="shared" si="39"/>
        <v/>
      </c>
      <c r="L278" s="5" t="str">
        <f>IF(AND(C278&lt;&gt;"",COUNTIF([Tên sản phẩm],C278)&gt;1),"Sản phẩm này đã khai báo nhiều lần","")</f>
        <v/>
      </c>
      <c r="M278" s="44"/>
      <c r="N278" s="67" t="str">
        <f>IF(C278="","",SUMIFS(M.1[Số lượng],M.1[Tên sản phẩm],C278)+SUMIFS(M.1[SL được tặng/KM],M.1[Tên sản phẩm],C278))</f>
        <v/>
      </c>
      <c r="O278" s="67" t="str">
        <f>IF(C278="","",SUMIFS(#REF!,M.1[Tên sản phẩm],C278))</f>
        <v/>
      </c>
      <c r="P278" s="67" t="str">
        <f>IF(C278="","",SUMIFS(B.2[Số lượng],B.2[Tên sản phẩm],C278)+SUMIFS(B.2[SL xuất tặng/KM],B.2[Tên sản phẩm],C278))</f>
        <v/>
      </c>
      <c r="Q278" s="67" t="str">
        <f>IF(C278="","",SUMIFS(B.2[Thành tiền],B.2[Tên sản phẩm],C278))</f>
        <v/>
      </c>
      <c r="R278" s="67" t="str">
        <f t="shared" si="33"/>
        <v/>
      </c>
      <c r="S278" s="67" t="str">
        <f t="shared" si="34"/>
        <v/>
      </c>
      <c r="T278" s="67" t="str">
        <f t="shared" si="35"/>
        <v/>
      </c>
      <c r="U278" s="67" t="str">
        <f t="shared" si="36"/>
        <v/>
      </c>
      <c r="V278" s="68" t="str">
        <f>IF(C278="","",SUMIFS(B.2[Doanh thu],B.2[Tên sản phẩm],C278))</f>
        <v/>
      </c>
      <c r="W278" s="68" t="str">
        <f t="shared" si="37"/>
        <v/>
      </c>
    </row>
    <row r="279" spans="2:23" ht="27.75" customHeight="1">
      <c r="B279" s="10">
        <f t="shared" si="38"/>
        <v>277</v>
      </c>
      <c r="C279" s="45"/>
      <c r="D279" s="2"/>
      <c r="E279" s="2"/>
      <c r="F279" s="2"/>
      <c r="I279" s="46"/>
      <c r="J279" s="67" t="str">
        <f t="shared" si="39"/>
        <v/>
      </c>
      <c r="L279" s="5" t="str">
        <f>IF(AND(C279&lt;&gt;"",COUNTIF([Tên sản phẩm],C279)&gt;1),"Sản phẩm này đã khai báo nhiều lần","")</f>
        <v/>
      </c>
      <c r="M279" s="44"/>
      <c r="N279" s="67" t="str">
        <f>IF(C279="","",SUMIFS(M.1[Số lượng],M.1[Tên sản phẩm],C279)+SUMIFS(M.1[SL được tặng/KM],M.1[Tên sản phẩm],C279))</f>
        <v/>
      </c>
      <c r="O279" s="67" t="str">
        <f>IF(C279="","",SUMIFS(#REF!,M.1[Tên sản phẩm],C279))</f>
        <v/>
      </c>
      <c r="P279" s="67" t="str">
        <f>IF(C279="","",SUMIFS(B.2[Số lượng],B.2[Tên sản phẩm],C279)+SUMIFS(B.2[SL xuất tặng/KM],B.2[Tên sản phẩm],C279))</f>
        <v/>
      </c>
      <c r="Q279" s="67" t="str">
        <f>IF(C279="","",SUMIFS(B.2[Thành tiền],B.2[Tên sản phẩm],C279))</f>
        <v/>
      </c>
      <c r="R279" s="67" t="str">
        <f t="shared" si="33"/>
        <v/>
      </c>
      <c r="S279" s="67" t="str">
        <f t="shared" si="34"/>
        <v/>
      </c>
      <c r="T279" s="67" t="str">
        <f t="shared" si="35"/>
        <v/>
      </c>
      <c r="U279" s="67" t="str">
        <f t="shared" si="36"/>
        <v/>
      </c>
      <c r="V279" s="68" t="str">
        <f>IF(C279="","",SUMIFS(B.2[Doanh thu],B.2[Tên sản phẩm],C279))</f>
        <v/>
      </c>
      <c r="W279" s="68" t="str">
        <f t="shared" si="37"/>
        <v/>
      </c>
    </row>
    <row r="280" spans="2:23" ht="27.75" customHeight="1">
      <c r="B280" s="10">
        <f t="shared" si="38"/>
        <v>278</v>
      </c>
      <c r="C280" s="45"/>
      <c r="D280" s="2"/>
      <c r="E280" s="2"/>
      <c r="F280" s="2"/>
      <c r="I280" s="46"/>
      <c r="J280" s="67" t="str">
        <f t="shared" si="39"/>
        <v/>
      </c>
      <c r="L280" s="5" t="str">
        <f>IF(AND(C280&lt;&gt;"",COUNTIF([Tên sản phẩm],C280)&gt;1),"Sản phẩm này đã khai báo nhiều lần","")</f>
        <v/>
      </c>
      <c r="M280" s="44"/>
      <c r="N280" s="67" t="str">
        <f>IF(C280="","",SUMIFS(M.1[Số lượng],M.1[Tên sản phẩm],C280)+SUMIFS(M.1[SL được tặng/KM],M.1[Tên sản phẩm],C280))</f>
        <v/>
      </c>
      <c r="O280" s="67" t="str">
        <f>IF(C280="","",SUMIFS(#REF!,M.1[Tên sản phẩm],C280))</f>
        <v/>
      </c>
      <c r="P280" s="67" t="str">
        <f>IF(C280="","",SUMIFS(B.2[Số lượng],B.2[Tên sản phẩm],C280)+SUMIFS(B.2[SL xuất tặng/KM],B.2[Tên sản phẩm],C280))</f>
        <v/>
      </c>
      <c r="Q280" s="67" t="str">
        <f>IF(C280="","",SUMIFS(B.2[Thành tiền],B.2[Tên sản phẩm],C280))</f>
        <v/>
      </c>
      <c r="R280" s="67" t="str">
        <f t="shared" si="33"/>
        <v/>
      </c>
      <c r="S280" s="67" t="str">
        <f t="shared" si="34"/>
        <v/>
      </c>
      <c r="T280" s="67" t="str">
        <f t="shared" si="35"/>
        <v/>
      </c>
      <c r="U280" s="67" t="str">
        <f t="shared" si="36"/>
        <v/>
      </c>
      <c r="V280" s="68" t="str">
        <f>IF(C280="","",SUMIFS(B.2[Doanh thu],B.2[Tên sản phẩm],C280))</f>
        <v/>
      </c>
      <c r="W280" s="68" t="str">
        <f t="shared" si="37"/>
        <v/>
      </c>
    </row>
    <row r="281" spans="2:23" ht="27.75" customHeight="1">
      <c r="B281" s="10">
        <f t="shared" si="38"/>
        <v>279</v>
      </c>
      <c r="C281" s="45"/>
      <c r="D281" s="2"/>
      <c r="E281" s="2"/>
      <c r="F281" s="2"/>
      <c r="I281" s="46"/>
      <c r="J281" s="67" t="str">
        <f t="shared" si="39"/>
        <v/>
      </c>
      <c r="L281" s="5" t="str">
        <f>IF(AND(C281&lt;&gt;"",COUNTIF([Tên sản phẩm],C281)&gt;1),"Sản phẩm này đã khai báo nhiều lần","")</f>
        <v/>
      </c>
      <c r="M281" s="44"/>
      <c r="N281" s="67" t="str">
        <f>IF(C281="","",SUMIFS(M.1[Số lượng],M.1[Tên sản phẩm],C281)+SUMIFS(M.1[SL được tặng/KM],M.1[Tên sản phẩm],C281))</f>
        <v/>
      </c>
      <c r="O281" s="67" t="str">
        <f>IF(C281="","",SUMIFS(#REF!,M.1[Tên sản phẩm],C281))</f>
        <v/>
      </c>
      <c r="P281" s="67" t="str">
        <f>IF(C281="","",SUMIFS(B.2[Số lượng],B.2[Tên sản phẩm],C281)+SUMIFS(B.2[SL xuất tặng/KM],B.2[Tên sản phẩm],C281))</f>
        <v/>
      </c>
      <c r="Q281" s="67" t="str">
        <f>IF(C281="","",SUMIFS(B.2[Thành tiền],B.2[Tên sản phẩm],C281))</f>
        <v/>
      </c>
      <c r="R281" s="67" t="str">
        <f t="shared" si="33"/>
        <v/>
      </c>
      <c r="S281" s="67" t="str">
        <f t="shared" si="34"/>
        <v/>
      </c>
      <c r="T281" s="67" t="str">
        <f t="shared" si="35"/>
        <v/>
      </c>
      <c r="U281" s="67" t="str">
        <f t="shared" si="36"/>
        <v/>
      </c>
      <c r="V281" s="68" t="str">
        <f>IF(C281="","",SUMIFS(B.2[Doanh thu],B.2[Tên sản phẩm],C281))</f>
        <v/>
      </c>
      <c r="W281" s="68" t="str">
        <f t="shared" si="37"/>
        <v/>
      </c>
    </row>
    <row r="282" spans="2:23" ht="27.75" customHeight="1">
      <c r="B282" s="10">
        <f t="shared" si="38"/>
        <v>280</v>
      </c>
      <c r="C282" s="45"/>
      <c r="D282" s="2"/>
      <c r="E282" s="2"/>
      <c r="F282" s="2"/>
      <c r="I282" s="46"/>
      <c r="J282" s="67" t="str">
        <f t="shared" si="39"/>
        <v/>
      </c>
      <c r="L282" s="5" t="str">
        <f>IF(AND(C282&lt;&gt;"",COUNTIF([Tên sản phẩm],C282)&gt;1),"Sản phẩm này đã khai báo nhiều lần","")</f>
        <v/>
      </c>
      <c r="M282" s="44"/>
      <c r="N282" s="67" t="str">
        <f>IF(C282="","",SUMIFS(M.1[Số lượng],M.1[Tên sản phẩm],C282)+SUMIFS(M.1[SL được tặng/KM],M.1[Tên sản phẩm],C282))</f>
        <v/>
      </c>
      <c r="O282" s="67" t="str">
        <f>IF(C282="","",SUMIFS(#REF!,M.1[Tên sản phẩm],C282))</f>
        <v/>
      </c>
      <c r="P282" s="67" t="str">
        <f>IF(C282="","",SUMIFS(B.2[Số lượng],B.2[Tên sản phẩm],C282)+SUMIFS(B.2[SL xuất tặng/KM],B.2[Tên sản phẩm],C282))</f>
        <v/>
      </c>
      <c r="Q282" s="67" t="str">
        <f>IF(C282="","",SUMIFS(B.2[Thành tiền],B.2[Tên sản phẩm],C282))</f>
        <v/>
      </c>
      <c r="R282" s="67" t="str">
        <f t="shared" si="33"/>
        <v/>
      </c>
      <c r="S282" s="67" t="str">
        <f t="shared" si="34"/>
        <v/>
      </c>
      <c r="T282" s="67" t="str">
        <f t="shared" si="35"/>
        <v/>
      </c>
      <c r="U282" s="67" t="str">
        <f t="shared" si="36"/>
        <v/>
      </c>
      <c r="V282" s="68" t="str">
        <f>IF(C282="","",SUMIFS(B.2[Doanh thu],B.2[Tên sản phẩm],C282))</f>
        <v/>
      </c>
      <c r="W282" s="68" t="str">
        <f t="shared" si="37"/>
        <v/>
      </c>
    </row>
    <row r="283" spans="2:23" ht="27.75" customHeight="1">
      <c r="B283" s="10">
        <f t="shared" si="38"/>
        <v>281</v>
      </c>
      <c r="C283" s="45"/>
      <c r="D283" s="2"/>
      <c r="E283" s="2"/>
      <c r="F283" s="2"/>
      <c r="I283" s="46"/>
      <c r="J283" s="67" t="str">
        <f t="shared" si="39"/>
        <v/>
      </c>
      <c r="L283" s="5" t="str">
        <f>IF(AND(C283&lt;&gt;"",COUNTIF([Tên sản phẩm],C283)&gt;1),"Sản phẩm này đã khai báo nhiều lần","")</f>
        <v/>
      </c>
      <c r="M283" s="44"/>
      <c r="N283" s="67" t="str">
        <f>IF(C283="","",SUMIFS(M.1[Số lượng],M.1[Tên sản phẩm],C283)+SUMIFS(M.1[SL được tặng/KM],M.1[Tên sản phẩm],C283))</f>
        <v/>
      </c>
      <c r="O283" s="67" t="str">
        <f>IF(C283="","",SUMIFS(#REF!,M.1[Tên sản phẩm],C283))</f>
        <v/>
      </c>
      <c r="P283" s="67" t="str">
        <f>IF(C283="","",SUMIFS(B.2[Số lượng],B.2[Tên sản phẩm],C283)+SUMIFS(B.2[SL xuất tặng/KM],B.2[Tên sản phẩm],C283))</f>
        <v/>
      </c>
      <c r="Q283" s="67" t="str">
        <f>IF(C283="","",SUMIFS(B.2[Thành tiền],B.2[Tên sản phẩm],C283))</f>
        <v/>
      </c>
      <c r="R283" s="67" t="str">
        <f t="shared" si="33"/>
        <v/>
      </c>
      <c r="S283" s="67" t="str">
        <f t="shared" si="34"/>
        <v/>
      </c>
      <c r="T283" s="67" t="str">
        <f t="shared" si="35"/>
        <v/>
      </c>
      <c r="U283" s="67" t="str">
        <f t="shared" si="36"/>
        <v/>
      </c>
      <c r="V283" s="68" t="str">
        <f>IF(C283="","",SUMIFS(B.2[Doanh thu],B.2[Tên sản phẩm],C283))</f>
        <v/>
      </c>
      <c r="W283" s="68" t="str">
        <f t="shared" si="37"/>
        <v/>
      </c>
    </row>
    <row r="284" spans="2:23" ht="27.75" customHeight="1">
      <c r="B284" s="10">
        <f t="shared" si="38"/>
        <v>282</v>
      </c>
      <c r="C284" s="45"/>
      <c r="D284" s="2"/>
      <c r="E284" s="2"/>
      <c r="F284" s="2"/>
      <c r="I284" s="46"/>
      <c r="J284" s="67" t="str">
        <f t="shared" si="39"/>
        <v/>
      </c>
      <c r="L284" s="5" t="str">
        <f>IF(AND(C284&lt;&gt;"",COUNTIF([Tên sản phẩm],C284)&gt;1),"Sản phẩm này đã khai báo nhiều lần","")</f>
        <v/>
      </c>
      <c r="M284" s="44"/>
      <c r="N284" s="67" t="str">
        <f>IF(C284="","",SUMIFS(M.1[Số lượng],M.1[Tên sản phẩm],C284)+SUMIFS(M.1[SL được tặng/KM],M.1[Tên sản phẩm],C284))</f>
        <v/>
      </c>
      <c r="O284" s="67" t="str">
        <f>IF(C284="","",SUMIFS(#REF!,M.1[Tên sản phẩm],C284))</f>
        <v/>
      </c>
      <c r="P284" s="67" t="str">
        <f>IF(C284="","",SUMIFS(B.2[Số lượng],B.2[Tên sản phẩm],C284)+SUMIFS(B.2[SL xuất tặng/KM],B.2[Tên sản phẩm],C284))</f>
        <v/>
      </c>
      <c r="Q284" s="67" t="str">
        <f>IF(C284="","",SUMIFS(B.2[Thành tiền],B.2[Tên sản phẩm],C284))</f>
        <v/>
      </c>
      <c r="R284" s="67" t="str">
        <f t="shared" si="33"/>
        <v/>
      </c>
      <c r="S284" s="67" t="str">
        <f t="shared" si="34"/>
        <v/>
      </c>
      <c r="T284" s="67" t="str">
        <f t="shared" si="35"/>
        <v/>
      </c>
      <c r="U284" s="67" t="str">
        <f t="shared" si="36"/>
        <v/>
      </c>
      <c r="V284" s="68" t="str">
        <f>IF(C284="","",SUMIFS(B.2[Doanh thu],B.2[Tên sản phẩm],C284))</f>
        <v/>
      </c>
      <c r="W284" s="68" t="str">
        <f t="shared" si="37"/>
        <v/>
      </c>
    </row>
    <row r="285" spans="2:23" ht="27.75" customHeight="1">
      <c r="B285" s="10">
        <f t="shared" si="38"/>
        <v>283</v>
      </c>
      <c r="C285" s="45"/>
      <c r="D285" s="2"/>
      <c r="E285" s="2"/>
      <c r="F285" s="2"/>
      <c r="I285" s="46"/>
      <c r="J285" s="67" t="str">
        <f t="shared" si="39"/>
        <v/>
      </c>
      <c r="L285" s="5" t="str">
        <f>IF(AND(C285&lt;&gt;"",COUNTIF([Tên sản phẩm],C285)&gt;1),"Sản phẩm này đã khai báo nhiều lần","")</f>
        <v/>
      </c>
      <c r="M285" s="44"/>
      <c r="N285" s="67" t="str">
        <f>IF(C285="","",SUMIFS(M.1[Số lượng],M.1[Tên sản phẩm],C285)+SUMIFS(M.1[SL được tặng/KM],M.1[Tên sản phẩm],C285))</f>
        <v/>
      </c>
      <c r="O285" s="67" t="str">
        <f>IF(C285="","",SUMIFS(#REF!,M.1[Tên sản phẩm],C285))</f>
        <v/>
      </c>
      <c r="P285" s="67" t="str">
        <f>IF(C285="","",SUMIFS(B.2[Số lượng],B.2[Tên sản phẩm],C285)+SUMIFS(B.2[SL xuất tặng/KM],B.2[Tên sản phẩm],C285))</f>
        <v/>
      </c>
      <c r="Q285" s="67" t="str">
        <f>IF(C285="","",SUMIFS(B.2[Thành tiền],B.2[Tên sản phẩm],C285))</f>
        <v/>
      </c>
      <c r="R285" s="67" t="str">
        <f t="shared" si="33"/>
        <v/>
      </c>
      <c r="S285" s="67" t="str">
        <f t="shared" si="34"/>
        <v/>
      </c>
      <c r="T285" s="67" t="str">
        <f t="shared" si="35"/>
        <v/>
      </c>
      <c r="U285" s="67" t="str">
        <f t="shared" si="36"/>
        <v/>
      </c>
      <c r="V285" s="68" t="str">
        <f>IF(C285="","",SUMIFS(B.2[Doanh thu],B.2[Tên sản phẩm],C285))</f>
        <v/>
      </c>
      <c r="W285" s="68" t="str">
        <f t="shared" si="37"/>
        <v/>
      </c>
    </row>
    <row r="286" spans="2:23" ht="27.75" customHeight="1">
      <c r="B286" s="10">
        <f t="shared" si="38"/>
        <v>284</v>
      </c>
      <c r="C286" s="45"/>
      <c r="D286" s="2"/>
      <c r="E286" s="2"/>
      <c r="F286" s="2"/>
      <c r="I286" s="46"/>
      <c r="J286" s="67" t="str">
        <f t="shared" si="39"/>
        <v/>
      </c>
      <c r="L286" s="5" t="str">
        <f>IF(AND(C286&lt;&gt;"",COUNTIF([Tên sản phẩm],C286)&gt;1),"Sản phẩm này đã khai báo nhiều lần","")</f>
        <v/>
      </c>
      <c r="M286" s="44"/>
      <c r="N286" s="67" t="str">
        <f>IF(C286="","",SUMIFS(M.1[Số lượng],M.1[Tên sản phẩm],C286)+SUMIFS(M.1[SL được tặng/KM],M.1[Tên sản phẩm],C286))</f>
        <v/>
      </c>
      <c r="O286" s="67" t="str">
        <f>IF(C286="","",SUMIFS(#REF!,M.1[Tên sản phẩm],C286))</f>
        <v/>
      </c>
      <c r="P286" s="67" t="str">
        <f>IF(C286="","",SUMIFS(B.2[Số lượng],B.2[Tên sản phẩm],C286)+SUMIFS(B.2[SL xuất tặng/KM],B.2[Tên sản phẩm],C286))</f>
        <v/>
      </c>
      <c r="Q286" s="67" t="str">
        <f>IF(C286="","",SUMIFS(B.2[Thành tiền],B.2[Tên sản phẩm],C286))</f>
        <v/>
      </c>
      <c r="R286" s="67" t="str">
        <f t="shared" si="33"/>
        <v/>
      </c>
      <c r="S286" s="67" t="str">
        <f t="shared" si="34"/>
        <v/>
      </c>
      <c r="T286" s="67" t="str">
        <f t="shared" si="35"/>
        <v/>
      </c>
      <c r="U286" s="67" t="str">
        <f t="shared" si="36"/>
        <v/>
      </c>
      <c r="V286" s="68" t="str">
        <f>IF(C286="","",SUMIFS(B.2[Doanh thu],B.2[Tên sản phẩm],C286))</f>
        <v/>
      </c>
      <c r="W286" s="68" t="str">
        <f t="shared" si="37"/>
        <v/>
      </c>
    </row>
    <row r="287" spans="2:23" ht="27.75" customHeight="1">
      <c r="B287" s="10">
        <f t="shared" si="38"/>
        <v>285</v>
      </c>
      <c r="C287" s="45"/>
      <c r="D287" s="2"/>
      <c r="E287" s="2"/>
      <c r="F287" s="2"/>
      <c r="I287" s="46"/>
      <c r="J287" s="67" t="str">
        <f t="shared" si="39"/>
        <v/>
      </c>
      <c r="L287" s="5" t="str">
        <f>IF(AND(C287&lt;&gt;"",COUNTIF([Tên sản phẩm],C287)&gt;1),"Sản phẩm này đã khai báo nhiều lần","")</f>
        <v/>
      </c>
      <c r="M287" s="44"/>
      <c r="N287" s="67" t="str">
        <f>IF(C287="","",SUMIFS(M.1[Số lượng],M.1[Tên sản phẩm],C287)+SUMIFS(M.1[SL được tặng/KM],M.1[Tên sản phẩm],C287))</f>
        <v/>
      </c>
      <c r="O287" s="67" t="str">
        <f>IF(C287="","",SUMIFS(#REF!,M.1[Tên sản phẩm],C287))</f>
        <v/>
      </c>
      <c r="P287" s="67" t="str">
        <f>IF(C287="","",SUMIFS(B.2[Số lượng],B.2[Tên sản phẩm],C287)+SUMIFS(B.2[SL xuất tặng/KM],B.2[Tên sản phẩm],C287))</f>
        <v/>
      </c>
      <c r="Q287" s="67" t="str">
        <f>IF(C287="","",SUMIFS(B.2[Thành tiền],B.2[Tên sản phẩm],C287))</f>
        <v/>
      </c>
      <c r="R287" s="67" t="str">
        <f t="shared" si="33"/>
        <v/>
      </c>
      <c r="S287" s="67" t="str">
        <f t="shared" si="34"/>
        <v/>
      </c>
      <c r="T287" s="67" t="str">
        <f t="shared" si="35"/>
        <v/>
      </c>
      <c r="U287" s="67" t="str">
        <f t="shared" si="36"/>
        <v/>
      </c>
      <c r="V287" s="68" t="str">
        <f>IF(C287="","",SUMIFS(B.2[Doanh thu],B.2[Tên sản phẩm],C287))</f>
        <v/>
      </c>
      <c r="W287" s="68" t="str">
        <f t="shared" si="37"/>
        <v/>
      </c>
    </row>
    <row r="288" spans="2:23" ht="27.75" customHeight="1">
      <c r="B288" s="10">
        <f t="shared" si="38"/>
        <v>286</v>
      </c>
      <c r="C288" s="45"/>
      <c r="D288" s="2"/>
      <c r="E288" s="2"/>
      <c r="F288" s="2"/>
      <c r="I288" s="46"/>
      <c r="J288" s="67" t="str">
        <f t="shared" si="39"/>
        <v/>
      </c>
      <c r="L288" s="5" t="str">
        <f>IF(AND(C288&lt;&gt;"",COUNTIF([Tên sản phẩm],C288)&gt;1),"Sản phẩm này đã khai báo nhiều lần","")</f>
        <v/>
      </c>
      <c r="M288" s="44"/>
      <c r="N288" s="67" t="str">
        <f>IF(C288="","",SUMIFS(M.1[Số lượng],M.1[Tên sản phẩm],C288)+SUMIFS(M.1[SL được tặng/KM],M.1[Tên sản phẩm],C288))</f>
        <v/>
      </c>
      <c r="O288" s="67" t="str">
        <f>IF(C288="","",SUMIFS(#REF!,M.1[Tên sản phẩm],C288))</f>
        <v/>
      </c>
      <c r="P288" s="67" t="str">
        <f>IF(C288="","",SUMIFS(B.2[Số lượng],B.2[Tên sản phẩm],C288)+SUMIFS(B.2[SL xuất tặng/KM],B.2[Tên sản phẩm],C288))</f>
        <v/>
      </c>
      <c r="Q288" s="67" t="str">
        <f>IF(C288="","",SUMIFS(B.2[Thành tiền],B.2[Tên sản phẩm],C288))</f>
        <v/>
      </c>
      <c r="R288" s="67" t="str">
        <f t="shared" si="33"/>
        <v/>
      </c>
      <c r="S288" s="67" t="str">
        <f t="shared" si="34"/>
        <v/>
      </c>
      <c r="T288" s="67" t="str">
        <f t="shared" si="35"/>
        <v/>
      </c>
      <c r="U288" s="67" t="str">
        <f t="shared" si="36"/>
        <v/>
      </c>
      <c r="V288" s="68" t="str">
        <f>IF(C288="","",SUMIFS(B.2[Doanh thu],B.2[Tên sản phẩm],C288))</f>
        <v/>
      </c>
      <c r="W288" s="68" t="str">
        <f t="shared" si="37"/>
        <v/>
      </c>
    </row>
    <row r="289" spans="2:23" ht="27.75" customHeight="1">
      <c r="B289" s="10">
        <f t="shared" si="38"/>
        <v>287</v>
      </c>
      <c r="C289" s="45"/>
      <c r="D289" s="2"/>
      <c r="E289" s="2"/>
      <c r="F289" s="2"/>
      <c r="I289" s="46"/>
      <c r="J289" s="67" t="str">
        <f t="shared" si="39"/>
        <v/>
      </c>
      <c r="L289" s="5" t="str">
        <f>IF(AND(C289&lt;&gt;"",COUNTIF([Tên sản phẩm],C289)&gt;1),"Sản phẩm này đã khai báo nhiều lần","")</f>
        <v/>
      </c>
      <c r="M289" s="44"/>
      <c r="N289" s="67" t="str">
        <f>IF(C289="","",SUMIFS(M.1[Số lượng],M.1[Tên sản phẩm],C289)+SUMIFS(M.1[SL được tặng/KM],M.1[Tên sản phẩm],C289))</f>
        <v/>
      </c>
      <c r="O289" s="67" t="str">
        <f>IF(C289="","",SUMIFS(#REF!,M.1[Tên sản phẩm],C289))</f>
        <v/>
      </c>
      <c r="P289" s="67" t="str">
        <f>IF(C289="","",SUMIFS(B.2[Số lượng],B.2[Tên sản phẩm],C289)+SUMIFS(B.2[SL xuất tặng/KM],B.2[Tên sản phẩm],C289))</f>
        <v/>
      </c>
      <c r="Q289" s="67" t="str">
        <f>IF(C289="","",SUMIFS(B.2[Thành tiền],B.2[Tên sản phẩm],C289))</f>
        <v/>
      </c>
      <c r="R289" s="67" t="str">
        <f t="shared" si="33"/>
        <v/>
      </c>
      <c r="S289" s="67" t="str">
        <f t="shared" si="34"/>
        <v/>
      </c>
      <c r="T289" s="67" t="str">
        <f t="shared" si="35"/>
        <v/>
      </c>
      <c r="U289" s="67" t="str">
        <f t="shared" si="36"/>
        <v/>
      </c>
      <c r="V289" s="68" t="str">
        <f>IF(C289="","",SUMIFS(B.2[Doanh thu],B.2[Tên sản phẩm],C289))</f>
        <v/>
      </c>
      <c r="W289" s="68" t="str">
        <f t="shared" si="37"/>
        <v/>
      </c>
    </row>
    <row r="290" spans="2:23" ht="27.75" customHeight="1">
      <c r="B290" s="10">
        <f t="shared" si="38"/>
        <v>288</v>
      </c>
      <c r="C290" s="45"/>
      <c r="D290" s="2"/>
      <c r="E290" s="2"/>
      <c r="F290" s="2"/>
      <c r="I290" s="46"/>
      <c r="J290" s="67" t="str">
        <f t="shared" si="39"/>
        <v/>
      </c>
      <c r="L290" s="5" t="str">
        <f>IF(AND(C290&lt;&gt;"",COUNTIF([Tên sản phẩm],C290)&gt;1),"Sản phẩm này đã khai báo nhiều lần","")</f>
        <v/>
      </c>
      <c r="M290" s="44"/>
      <c r="N290" s="67" t="str">
        <f>IF(C290="","",SUMIFS(M.1[Số lượng],M.1[Tên sản phẩm],C290)+SUMIFS(M.1[SL được tặng/KM],M.1[Tên sản phẩm],C290))</f>
        <v/>
      </c>
      <c r="O290" s="67" t="str">
        <f>IF(C290="","",SUMIFS(#REF!,M.1[Tên sản phẩm],C290))</f>
        <v/>
      </c>
      <c r="P290" s="67" t="str">
        <f>IF(C290="","",SUMIFS(B.2[Số lượng],B.2[Tên sản phẩm],C290)+SUMIFS(B.2[SL xuất tặng/KM],B.2[Tên sản phẩm],C290))</f>
        <v/>
      </c>
      <c r="Q290" s="67" t="str">
        <f>IF(C290="","",SUMIFS(B.2[Thành tiền],B.2[Tên sản phẩm],C290))</f>
        <v/>
      </c>
      <c r="R290" s="67" t="str">
        <f t="shared" si="33"/>
        <v/>
      </c>
      <c r="S290" s="67" t="str">
        <f t="shared" si="34"/>
        <v/>
      </c>
      <c r="T290" s="67" t="str">
        <f t="shared" si="35"/>
        <v/>
      </c>
      <c r="U290" s="67" t="str">
        <f t="shared" si="36"/>
        <v/>
      </c>
      <c r="V290" s="68" t="str">
        <f>IF(C290="","",SUMIFS(B.2[Doanh thu],B.2[Tên sản phẩm],C290))</f>
        <v/>
      </c>
      <c r="W290" s="68" t="str">
        <f t="shared" si="37"/>
        <v/>
      </c>
    </row>
    <row r="291" spans="2:23" ht="27.75" customHeight="1">
      <c r="B291" s="10">
        <f t="shared" si="38"/>
        <v>289</v>
      </c>
      <c r="C291" s="45"/>
      <c r="D291" s="2"/>
      <c r="E291" s="2"/>
      <c r="F291" s="2"/>
      <c r="I291" s="46"/>
      <c r="J291" s="67" t="str">
        <f t="shared" si="39"/>
        <v/>
      </c>
      <c r="L291" s="5" t="str">
        <f>IF(AND(C291&lt;&gt;"",COUNTIF([Tên sản phẩm],C291)&gt;1),"Sản phẩm này đã khai báo nhiều lần","")</f>
        <v/>
      </c>
      <c r="M291" s="44"/>
      <c r="N291" s="67" t="str">
        <f>IF(C291="","",SUMIFS(M.1[Số lượng],M.1[Tên sản phẩm],C291)+SUMIFS(M.1[SL được tặng/KM],M.1[Tên sản phẩm],C291))</f>
        <v/>
      </c>
      <c r="O291" s="67" t="str">
        <f>IF(C291="","",SUMIFS(#REF!,M.1[Tên sản phẩm],C291))</f>
        <v/>
      </c>
      <c r="P291" s="67" t="str">
        <f>IF(C291="","",SUMIFS(B.2[Số lượng],B.2[Tên sản phẩm],C291)+SUMIFS(B.2[SL xuất tặng/KM],B.2[Tên sản phẩm],C291))</f>
        <v/>
      </c>
      <c r="Q291" s="67" t="str">
        <f>IF(C291="","",SUMIFS(B.2[Thành tiền],B.2[Tên sản phẩm],C291))</f>
        <v/>
      </c>
      <c r="R291" s="67" t="str">
        <f t="shared" si="33"/>
        <v/>
      </c>
      <c r="S291" s="67" t="str">
        <f t="shared" si="34"/>
        <v/>
      </c>
      <c r="T291" s="67" t="str">
        <f t="shared" si="35"/>
        <v/>
      </c>
      <c r="U291" s="67" t="str">
        <f t="shared" si="36"/>
        <v/>
      </c>
      <c r="V291" s="68" t="str">
        <f>IF(C291="","",SUMIFS(B.2[Doanh thu],B.2[Tên sản phẩm],C291))</f>
        <v/>
      </c>
      <c r="W291" s="68" t="str">
        <f t="shared" si="37"/>
        <v/>
      </c>
    </row>
    <row r="292" spans="2:23" ht="27.75" customHeight="1">
      <c r="B292" s="10">
        <f t="shared" si="38"/>
        <v>290</v>
      </c>
      <c r="C292" s="45"/>
      <c r="D292" s="2"/>
      <c r="E292" s="2"/>
      <c r="F292" s="2"/>
      <c r="I292" s="46"/>
      <c r="J292" s="67" t="str">
        <f t="shared" si="39"/>
        <v/>
      </c>
      <c r="L292" s="5" t="str">
        <f>IF(AND(C292&lt;&gt;"",COUNTIF([Tên sản phẩm],C292)&gt;1),"Sản phẩm này đã khai báo nhiều lần","")</f>
        <v/>
      </c>
      <c r="M292" s="44"/>
      <c r="N292" s="67" t="str">
        <f>IF(C292="","",SUMIFS(M.1[Số lượng],M.1[Tên sản phẩm],C292)+SUMIFS(M.1[SL được tặng/KM],M.1[Tên sản phẩm],C292))</f>
        <v/>
      </c>
      <c r="O292" s="67" t="str">
        <f>IF(C292="","",SUMIFS(#REF!,M.1[Tên sản phẩm],C292))</f>
        <v/>
      </c>
      <c r="P292" s="67" t="str">
        <f>IF(C292="","",SUMIFS(B.2[Số lượng],B.2[Tên sản phẩm],C292)+SUMIFS(B.2[SL xuất tặng/KM],B.2[Tên sản phẩm],C292))</f>
        <v/>
      </c>
      <c r="Q292" s="67" t="str">
        <f>IF(C292="","",SUMIFS(B.2[Thành tiền],B.2[Tên sản phẩm],C292))</f>
        <v/>
      </c>
      <c r="R292" s="67" t="str">
        <f t="shared" si="33"/>
        <v/>
      </c>
      <c r="S292" s="67" t="str">
        <f t="shared" si="34"/>
        <v/>
      </c>
      <c r="T292" s="67" t="str">
        <f t="shared" si="35"/>
        <v/>
      </c>
      <c r="U292" s="67" t="str">
        <f t="shared" si="36"/>
        <v/>
      </c>
      <c r="V292" s="68" t="str">
        <f>IF(C292="","",SUMIFS(B.2[Doanh thu],B.2[Tên sản phẩm],C292))</f>
        <v/>
      </c>
      <c r="W292" s="68" t="str">
        <f t="shared" si="37"/>
        <v/>
      </c>
    </row>
    <row r="293" spans="2:23" ht="27.75" customHeight="1">
      <c r="B293" s="10">
        <f t="shared" si="38"/>
        <v>291</v>
      </c>
      <c r="C293" s="45"/>
      <c r="D293" s="2"/>
      <c r="E293" s="2"/>
      <c r="F293" s="2"/>
      <c r="I293" s="46"/>
      <c r="J293" s="67" t="str">
        <f t="shared" si="39"/>
        <v/>
      </c>
      <c r="L293" s="5" t="str">
        <f>IF(AND(C293&lt;&gt;"",COUNTIF([Tên sản phẩm],C293)&gt;1),"Sản phẩm này đã khai báo nhiều lần","")</f>
        <v/>
      </c>
      <c r="M293" s="44"/>
      <c r="N293" s="67" t="str">
        <f>IF(C293="","",SUMIFS(M.1[Số lượng],M.1[Tên sản phẩm],C293)+SUMIFS(M.1[SL được tặng/KM],M.1[Tên sản phẩm],C293))</f>
        <v/>
      </c>
      <c r="O293" s="67" t="str">
        <f>IF(C293="","",SUMIFS(#REF!,M.1[Tên sản phẩm],C293))</f>
        <v/>
      </c>
      <c r="P293" s="67" t="str">
        <f>IF(C293="","",SUMIFS(B.2[Số lượng],B.2[Tên sản phẩm],C293)+SUMIFS(B.2[SL xuất tặng/KM],B.2[Tên sản phẩm],C293))</f>
        <v/>
      </c>
      <c r="Q293" s="67" t="str">
        <f>IF(C293="","",SUMIFS(B.2[Thành tiền],B.2[Tên sản phẩm],C293))</f>
        <v/>
      </c>
      <c r="R293" s="67" t="str">
        <f t="shared" si="33"/>
        <v/>
      </c>
      <c r="S293" s="67" t="str">
        <f t="shared" si="34"/>
        <v/>
      </c>
      <c r="T293" s="67" t="str">
        <f t="shared" si="35"/>
        <v/>
      </c>
      <c r="U293" s="67" t="str">
        <f t="shared" si="36"/>
        <v/>
      </c>
      <c r="V293" s="68" t="str">
        <f>IF(C293="","",SUMIFS(B.2[Doanh thu],B.2[Tên sản phẩm],C293))</f>
        <v/>
      </c>
      <c r="W293" s="68" t="str">
        <f t="shared" si="37"/>
        <v/>
      </c>
    </row>
    <row r="294" spans="2:23" ht="27.75" customHeight="1">
      <c r="B294" s="10">
        <f t="shared" si="38"/>
        <v>292</v>
      </c>
      <c r="C294" s="45"/>
      <c r="D294" s="2"/>
      <c r="E294" s="2"/>
      <c r="F294" s="2"/>
      <c r="I294" s="46"/>
      <c r="J294" s="67" t="str">
        <f t="shared" si="39"/>
        <v/>
      </c>
      <c r="L294" s="5" t="str">
        <f>IF(AND(C294&lt;&gt;"",COUNTIF([Tên sản phẩm],C294)&gt;1),"Sản phẩm này đã khai báo nhiều lần","")</f>
        <v/>
      </c>
      <c r="M294" s="44"/>
      <c r="N294" s="67" t="str">
        <f>IF(C294="","",SUMIFS(M.1[Số lượng],M.1[Tên sản phẩm],C294)+SUMIFS(M.1[SL được tặng/KM],M.1[Tên sản phẩm],C294))</f>
        <v/>
      </c>
      <c r="O294" s="67" t="str">
        <f>IF(C294="","",SUMIFS(#REF!,M.1[Tên sản phẩm],C294))</f>
        <v/>
      </c>
      <c r="P294" s="67" t="str">
        <f>IF(C294="","",SUMIFS(B.2[Số lượng],B.2[Tên sản phẩm],C294)+SUMIFS(B.2[SL xuất tặng/KM],B.2[Tên sản phẩm],C294))</f>
        <v/>
      </c>
      <c r="Q294" s="67" t="str">
        <f>IF(C294="","",SUMIFS(B.2[Thành tiền],B.2[Tên sản phẩm],C294))</f>
        <v/>
      </c>
      <c r="R294" s="67" t="str">
        <f t="shared" si="33"/>
        <v/>
      </c>
      <c r="S294" s="67" t="str">
        <f t="shared" si="34"/>
        <v/>
      </c>
      <c r="T294" s="67" t="str">
        <f t="shared" si="35"/>
        <v/>
      </c>
      <c r="U294" s="67" t="str">
        <f t="shared" si="36"/>
        <v/>
      </c>
      <c r="V294" s="68" t="str">
        <f>IF(C294="","",SUMIFS(B.2[Doanh thu],B.2[Tên sản phẩm],C294))</f>
        <v/>
      </c>
      <c r="W294" s="68" t="str">
        <f t="shared" si="37"/>
        <v/>
      </c>
    </row>
    <row r="295" spans="2:23" ht="27.75" customHeight="1">
      <c r="B295" s="10">
        <f t="shared" si="38"/>
        <v>293</v>
      </c>
      <c r="C295" s="45"/>
      <c r="D295" s="2"/>
      <c r="E295" s="2"/>
      <c r="F295" s="2"/>
      <c r="I295" s="46"/>
      <c r="J295" s="67" t="str">
        <f t="shared" si="39"/>
        <v/>
      </c>
      <c r="L295" s="5" t="str">
        <f>IF(AND(C295&lt;&gt;"",COUNTIF([Tên sản phẩm],C295)&gt;1),"Sản phẩm này đã khai báo nhiều lần","")</f>
        <v/>
      </c>
      <c r="M295" s="44"/>
      <c r="N295" s="67" t="str">
        <f>IF(C295="","",SUMIFS(M.1[Số lượng],M.1[Tên sản phẩm],C295)+SUMIFS(M.1[SL được tặng/KM],M.1[Tên sản phẩm],C295))</f>
        <v/>
      </c>
      <c r="O295" s="67" t="str">
        <f>IF(C295="","",SUMIFS(#REF!,M.1[Tên sản phẩm],C295))</f>
        <v/>
      </c>
      <c r="P295" s="67" t="str">
        <f>IF(C295="","",SUMIFS(B.2[Số lượng],B.2[Tên sản phẩm],C295)+SUMIFS(B.2[SL xuất tặng/KM],B.2[Tên sản phẩm],C295))</f>
        <v/>
      </c>
      <c r="Q295" s="67" t="str">
        <f>IF(C295="","",SUMIFS(B.2[Thành tiền],B.2[Tên sản phẩm],C295))</f>
        <v/>
      </c>
      <c r="R295" s="67" t="str">
        <f t="shared" si="33"/>
        <v/>
      </c>
      <c r="S295" s="67" t="str">
        <f t="shared" si="34"/>
        <v/>
      </c>
      <c r="T295" s="67" t="str">
        <f t="shared" si="35"/>
        <v/>
      </c>
      <c r="U295" s="67" t="str">
        <f t="shared" si="36"/>
        <v/>
      </c>
      <c r="V295" s="68" t="str">
        <f>IF(C295="","",SUMIFS(B.2[Doanh thu],B.2[Tên sản phẩm],C295))</f>
        <v/>
      </c>
      <c r="W295" s="68" t="str">
        <f t="shared" si="37"/>
        <v/>
      </c>
    </row>
    <row r="296" spans="2:23" ht="27.75" customHeight="1">
      <c r="B296" s="10">
        <f t="shared" si="38"/>
        <v>294</v>
      </c>
      <c r="C296" s="45"/>
      <c r="D296" s="2"/>
      <c r="E296" s="2"/>
      <c r="F296" s="2"/>
      <c r="I296" s="46"/>
      <c r="J296" s="67" t="str">
        <f t="shared" si="39"/>
        <v/>
      </c>
      <c r="L296" s="5" t="str">
        <f>IF(AND(C296&lt;&gt;"",COUNTIF([Tên sản phẩm],C296)&gt;1),"Sản phẩm này đã khai báo nhiều lần","")</f>
        <v/>
      </c>
      <c r="M296" s="44"/>
      <c r="N296" s="67" t="str">
        <f>IF(C296="","",SUMIFS(M.1[Số lượng],M.1[Tên sản phẩm],C296)+SUMIFS(M.1[SL được tặng/KM],M.1[Tên sản phẩm],C296))</f>
        <v/>
      </c>
      <c r="O296" s="67" t="str">
        <f>IF(C296="","",SUMIFS(#REF!,M.1[Tên sản phẩm],C296))</f>
        <v/>
      </c>
      <c r="P296" s="67" t="str">
        <f>IF(C296="","",SUMIFS(B.2[Số lượng],B.2[Tên sản phẩm],C296)+SUMIFS(B.2[SL xuất tặng/KM],B.2[Tên sản phẩm],C296))</f>
        <v/>
      </c>
      <c r="Q296" s="67" t="str">
        <f>IF(C296="","",SUMIFS(B.2[Thành tiền],B.2[Tên sản phẩm],C296))</f>
        <v/>
      </c>
      <c r="R296" s="67" t="str">
        <f t="shared" si="33"/>
        <v/>
      </c>
      <c r="S296" s="67" t="str">
        <f t="shared" si="34"/>
        <v/>
      </c>
      <c r="T296" s="67" t="str">
        <f t="shared" si="35"/>
        <v/>
      </c>
      <c r="U296" s="67" t="str">
        <f t="shared" si="36"/>
        <v/>
      </c>
      <c r="V296" s="68" t="str">
        <f>IF(C296="","",SUMIFS(B.2[Doanh thu],B.2[Tên sản phẩm],C296))</f>
        <v/>
      </c>
      <c r="W296" s="68" t="str">
        <f t="shared" si="37"/>
        <v/>
      </c>
    </row>
    <row r="297" spans="2:23" ht="27.75" customHeight="1">
      <c r="B297" s="10">
        <f t="shared" si="38"/>
        <v>295</v>
      </c>
      <c r="C297" s="45"/>
      <c r="D297" s="2"/>
      <c r="E297" s="2"/>
      <c r="F297" s="2"/>
      <c r="I297" s="46"/>
      <c r="J297" s="67" t="str">
        <f t="shared" si="39"/>
        <v/>
      </c>
      <c r="L297" s="5" t="str">
        <f>IF(AND(C297&lt;&gt;"",COUNTIF([Tên sản phẩm],C297)&gt;1),"Sản phẩm này đã khai báo nhiều lần","")</f>
        <v/>
      </c>
      <c r="M297" s="44"/>
      <c r="N297" s="67" t="str">
        <f>IF(C297="","",SUMIFS(M.1[Số lượng],M.1[Tên sản phẩm],C297)+SUMIFS(M.1[SL được tặng/KM],M.1[Tên sản phẩm],C297))</f>
        <v/>
      </c>
      <c r="O297" s="67" t="str">
        <f>IF(C297="","",SUMIFS(#REF!,M.1[Tên sản phẩm],C297))</f>
        <v/>
      </c>
      <c r="P297" s="67" t="str">
        <f>IF(C297="","",SUMIFS(B.2[Số lượng],B.2[Tên sản phẩm],C297)+SUMIFS(B.2[SL xuất tặng/KM],B.2[Tên sản phẩm],C297))</f>
        <v/>
      </c>
      <c r="Q297" s="67" t="str">
        <f>IF(C297="","",SUMIFS(B.2[Thành tiền],B.2[Tên sản phẩm],C297))</f>
        <v/>
      </c>
      <c r="R297" s="67" t="str">
        <f t="shared" si="33"/>
        <v/>
      </c>
      <c r="S297" s="67" t="str">
        <f t="shared" si="34"/>
        <v/>
      </c>
      <c r="T297" s="67" t="str">
        <f t="shared" si="35"/>
        <v/>
      </c>
      <c r="U297" s="67" t="str">
        <f t="shared" si="36"/>
        <v/>
      </c>
      <c r="V297" s="68" t="str">
        <f>IF(C297="","",SUMIFS(B.2[Doanh thu],B.2[Tên sản phẩm],C297))</f>
        <v/>
      </c>
      <c r="W297" s="68" t="str">
        <f t="shared" si="37"/>
        <v/>
      </c>
    </row>
    <row r="298" spans="2:23" ht="27.75" customHeight="1">
      <c r="B298" s="10">
        <f t="shared" si="38"/>
        <v>296</v>
      </c>
      <c r="C298" s="45"/>
      <c r="D298" s="2"/>
      <c r="E298" s="2"/>
      <c r="F298" s="2"/>
      <c r="I298" s="46"/>
      <c r="J298" s="67" t="str">
        <f t="shared" si="39"/>
        <v/>
      </c>
      <c r="L298" s="5" t="str">
        <f>IF(AND(C298&lt;&gt;"",COUNTIF([Tên sản phẩm],C298)&gt;1),"Sản phẩm này đã khai báo nhiều lần","")</f>
        <v/>
      </c>
      <c r="M298" s="44"/>
      <c r="N298" s="67" t="str">
        <f>IF(C298="","",SUMIFS(M.1[Số lượng],M.1[Tên sản phẩm],C298)+SUMIFS(M.1[SL được tặng/KM],M.1[Tên sản phẩm],C298))</f>
        <v/>
      </c>
      <c r="O298" s="67" t="str">
        <f>IF(C298="","",SUMIFS(#REF!,M.1[Tên sản phẩm],C298))</f>
        <v/>
      </c>
      <c r="P298" s="67" t="str">
        <f>IF(C298="","",SUMIFS(B.2[Số lượng],B.2[Tên sản phẩm],C298)+SUMIFS(B.2[SL xuất tặng/KM],B.2[Tên sản phẩm],C298))</f>
        <v/>
      </c>
      <c r="Q298" s="67" t="str">
        <f>IF(C298="","",SUMIFS(B.2[Thành tiền],B.2[Tên sản phẩm],C298))</f>
        <v/>
      </c>
      <c r="R298" s="67" t="str">
        <f t="shared" si="33"/>
        <v/>
      </c>
      <c r="S298" s="67" t="str">
        <f t="shared" si="34"/>
        <v/>
      </c>
      <c r="T298" s="67" t="str">
        <f t="shared" si="35"/>
        <v/>
      </c>
      <c r="U298" s="67" t="str">
        <f t="shared" si="36"/>
        <v/>
      </c>
      <c r="V298" s="68" t="str">
        <f>IF(C298="","",SUMIFS(B.2[Doanh thu],B.2[Tên sản phẩm],C298))</f>
        <v/>
      </c>
      <c r="W298" s="68" t="str">
        <f t="shared" si="37"/>
        <v/>
      </c>
    </row>
    <row r="299" spans="2:23" ht="27.75" customHeight="1">
      <c r="B299" s="10">
        <f t="shared" si="38"/>
        <v>297</v>
      </c>
      <c r="C299" s="45"/>
      <c r="D299" s="2"/>
      <c r="E299" s="2"/>
      <c r="F299" s="2"/>
      <c r="I299" s="46"/>
      <c r="J299" s="67" t="str">
        <f t="shared" si="39"/>
        <v/>
      </c>
      <c r="L299" s="5" t="str">
        <f>IF(AND(C299&lt;&gt;"",COUNTIF([Tên sản phẩm],C299)&gt;1),"Sản phẩm này đã khai báo nhiều lần","")</f>
        <v/>
      </c>
      <c r="M299" s="44"/>
      <c r="N299" s="67" t="str">
        <f>IF(C299="","",SUMIFS(M.1[Số lượng],M.1[Tên sản phẩm],C299)+SUMIFS(M.1[SL được tặng/KM],M.1[Tên sản phẩm],C299))</f>
        <v/>
      </c>
      <c r="O299" s="67" t="str">
        <f>IF(C299="","",SUMIFS(#REF!,M.1[Tên sản phẩm],C299))</f>
        <v/>
      </c>
      <c r="P299" s="67" t="str">
        <f>IF(C299="","",SUMIFS(B.2[Số lượng],B.2[Tên sản phẩm],C299)+SUMIFS(B.2[SL xuất tặng/KM],B.2[Tên sản phẩm],C299))</f>
        <v/>
      </c>
      <c r="Q299" s="67" t="str">
        <f>IF(C299="","",SUMIFS(B.2[Thành tiền],B.2[Tên sản phẩm],C299))</f>
        <v/>
      </c>
      <c r="R299" s="67" t="str">
        <f t="shared" si="33"/>
        <v/>
      </c>
      <c r="S299" s="67" t="str">
        <f t="shared" si="34"/>
        <v/>
      </c>
      <c r="T299" s="67" t="str">
        <f t="shared" si="35"/>
        <v/>
      </c>
      <c r="U299" s="67" t="str">
        <f t="shared" si="36"/>
        <v/>
      </c>
      <c r="V299" s="68" t="str">
        <f>IF(C299="","",SUMIFS(B.2[Doanh thu],B.2[Tên sản phẩm],C299))</f>
        <v/>
      </c>
      <c r="W299" s="68" t="str">
        <f t="shared" si="37"/>
        <v/>
      </c>
    </row>
    <row r="300" spans="2:23" ht="27.75" customHeight="1">
      <c r="B300" s="10">
        <f t="shared" si="38"/>
        <v>298</v>
      </c>
      <c r="C300" s="45"/>
      <c r="D300" s="2"/>
      <c r="E300" s="2"/>
      <c r="F300" s="2"/>
      <c r="I300" s="46"/>
      <c r="J300" s="67" t="str">
        <f t="shared" si="39"/>
        <v/>
      </c>
      <c r="L300" s="5" t="str">
        <f>IF(AND(C300&lt;&gt;"",COUNTIF([Tên sản phẩm],C300)&gt;1),"Sản phẩm này đã khai báo nhiều lần","")</f>
        <v/>
      </c>
      <c r="M300" s="44"/>
      <c r="N300" s="67" t="str">
        <f>IF(C300="","",SUMIFS(M.1[Số lượng],M.1[Tên sản phẩm],C300)+SUMIFS(M.1[SL được tặng/KM],M.1[Tên sản phẩm],C300))</f>
        <v/>
      </c>
      <c r="O300" s="67" t="str">
        <f>IF(C300="","",SUMIFS(#REF!,M.1[Tên sản phẩm],C300))</f>
        <v/>
      </c>
      <c r="P300" s="67" t="str">
        <f>IF(C300="","",SUMIFS(B.2[Số lượng],B.2[Tên sản phẩm],C300)+SUMIFS(B.2[SL xuất tặng/KM],B.2[Tên sản phẩm],C300))</f>
        <v/>
      </c>
      <c r="Q300" s="67" t="str">
        <f>IF(C300="","",SUMIFS(B.2[Thành tiền],B.2[Tên sản phẩm],C300))</f>
        <v/>
      </c>
      <c r="R300" s="67" t="str">
        <f t="shared" si="33"/>
        <v/>
      </c>
      <c r="S300" s="67" t="str">
        <f t="shared" si="34"/>
        <v/>
      </c>
      <c r="T300" s="67" t="str">
        <f t="shared" si="35"/>
        <v/>
      </c>
      <c r="U300" s="67" t="str">
        <f t="shared" si="36"/>
        <v/>
      </c>
      <c r="V300" s="68" t="str">
        <f>IF(C300="","",SUMIFS(B.2[Doanh thu],B.2[Tên sản phẩm],C300))</f>
        <v/>
      </c>
      <c r="W300" s="68" t="str">
        <f t="shared" si="37"/>
        <v/>
      </c>
    </row>
    <row r="301" spans="2:23" ht="27.75" customHeight="1">
      <c r="B301" s="10">
        <f t="shared" ref="B301:B302" si="40">ROW(A301)-2</f>
        <v>299</v>
      </c>
      <c r="C301" s="45"/>
      <c r="D301" s="2"/>
      <c r="E301" s="2"/>
      <c r="F301" s="2"/>
      <c r="I301" s="46"/>
      <c r="J301" s="67" t="str">
        <f t="shared" ref="J301:J302" si="41">IF(C301="","",SUM(H301)*SUM(I301))</f>
        <v/>
      </c>
      <c r="L301" s="5" t="str">
        <f>IF(AND(C301&lt;&gt;"",COUNTIF([Tên sản phẩm],C301)&gt;1),"Sản phẩm này đã khai báo nhiều lần","")</f>
        <v/>
      </c>
      <c r="M301" s="44"/>
      <c r="N301" s="67" t="str">
        <f>IF(C301="","",SUMIFS(M.1[Số lượng],M.1[Tên sản phẩm],C301)+SUMIFS(M.1[SL được tặng/KM],M.1[Tên sản phẩm],C301))</f>
        <v/>
      </c>
      <c r="O301" s="67" t="str">
        <f>IF(C301="","",SUMIFS(#REF!,M.1[Tên sản phẩm],C301))</f>
        <v/>
      </c>
      <c r="P301" s="67" t="str">
        <f>IF(C301="","",SUMIFS(B.2[Số lượng],B.2[Tên sản phẩm],C301)+SUMIFS(B.2[SL xuất tặng/KM],B.2[Tên sản phẩm],C301))</f>
        <v/>
      </c>
      <c r="Q301" s="67" t="str">
        <f>IF(C301="","",SUMIFS(B.2[Thành tiền],B.2[Tên sản phẩm],C301))</f>
        <v/>
      </c>
      <c r="R301" s="67" t="str">
        <f t="shared" si="33"/>
        <v/>
      </c>
      <c r="S301" s="67" t="str">
        <f t="shared" si="34"/>
        <v/>
      </c>
      <c r="T301" s="67" t="str">
        <f t="shared" si="35"/>
        <v/>
      </c>
      <c r="U301" s="67" t="str">
        <f t="shared" si="36"/>
        <v/>
      </c>
      <c r="V301" s="68" t="str">
        <f>IF(C301="","",SUMIFS(B.2[Doanh thu],B.2[Tên sản phẩm],C301))</f>
        <v/>
      </c>
      <c r="W301" s="68" t="str">
        <f t="shared" si="37"/>
        <v/>
      </c>
    </row>
    <row r="302" spans="2:23" ht="27.75" customHeight="1">
      <c r="B302" s="10">
        <f t="shared" si="40"/>
        <v>300</v>
      </c>
      <c r="C302" s="45"/>
      <c r="D302" s="2"/>
      <c r="E302" s="2"/>
      <c r="F302" s="2"/>
      <c r="I302" s="46"/>
      <c r="J302" s="67" t="str">
        <f t="shared" si="41"/>
        <v/>
      </c>
      <c r="L302" s="5" t="str">
        <f>IF(AND(C302&lt;&gt;"",COUNTIF([Tên sản phẩm],C302)&gt;1),"Sản phẩm này đã khai báo nhiều lần","")</f>
        <v/>
      </c>
      <c r="M302" s="44"/>
      <c r="N302" s="67" t="str">
        <f>IF(C302="","",SUMIFS(M.1[Số lượng],M.1[Tên sản phẩm],C302)+SUMIFS(M.1[SL được tặng/KM],M.1[Tên sản phẩm],C302))</f>
        <v/>
      </c>
      <c r="O302" s="67" t="str">
        <f>IF(C302="","",SUMIFS(#REF!,M.1[Tên sản phẩm],C302))</f>
        <v/>
      </c>
      <c r="P302" s="67" t="str">
        <f>IF(C302="","",SUMIFS(B.2[Số lượng],B.2[Tên sản phẩm],C302)+SUMIFS(B.2[SL xuất tặng/KM],B.2[Tên sản phẩm],C302))</f>
        <v/>
      </c>
      <c r="Q302" s="67" t="str">
        <f>IF(C302="","",SUMIFS(B.2[Thành tiền],B.2[Tên sản phẩm],C302))</f>
        <v/>
      </c>
      <c r="R302" s="67" t="str">
        <f t="shared" si="33"/>
        <v/>
      </c>
      <c r="S302" s="67" t="str">
        <f t="shared" si="34"/>
        <v/>
      </c>
      <c r="T302" s="67" t="str">
        <f t="shared" si="35"/>
        <v/>
      </c>
      <c r="U302" s="67" t="str">
        <f t="shared" si="36"/>
        <v/>
      </c>
      <c r="V302" s="68" t="str">
        <f>IF(C302="","",SUMIFS(B.2[Doanh thu],B.2[Tên sản phẩm],C302))</f>
        <v/>
      </c>
      <c r="W302" s="68" t="str">
        <f t="shared" si="37"/>
        <v/>
      </c>
    </row>
    <row r="303" spans="2:23" ht="27.75" customHeight="1">
      <c r="B303" s="39" t="s">
        <v>2</v>
      </c>
      <c r="C303" s="40" t="s">
        <v>3</v>
      </c>
      <c r="D303" s="39" t="s">
        <v>2</v>
      </c>
      <c r="E303" s="39" t="s">
        <v>2</v>
      </c>
      <c r="F303" s="39" t="s">
        <v>2</v>
      </c>
      <c r="G303" s="39" t="s">
        <v>2</v>
      </c>
      <c r="H303" s="39" t="s">
        <v>2</v>
      </c>
      <c r="I303" s="41">
        <f>SUBTOTAL(9,#REF!)</f>
        <v>0</v>
      </c>
      <c r="J303" s="41">
        <f>SUBTOTAL(9,#REF!)</f>
        <v>0</v>
      </c>
      <c r="K303" s="39" t="s">
        <v>2</v>
      </c>
      <c r="L303" s="39" t="s">
        <v>2</v>
      </c>
      <c r="M303" s="39"/>
      <c r="N303" s="39" t="s">
        <v>2</v>
      </c>
      <c r="O303" s="39" t="s">
        <v>2</v>
      </c>
      <c r="P303" s="39" t="s">
        <v>2</v>
      </c>
      <c r="Q303" s="39"/>
      <c r="R303" s="39" t="s">
        <v>2</v>
      </c>
      <c r="S303" s="39" t="s">
        <v>2</v>
      </c>
      <c r="T303" s="39" t="s">
        <v>2</v>
      </c>
      <c r="U303" s="39" t="s">
        <v>2</v>
      </c>
      <c r="V303" s="66">
        <f>SUBTOTAL(9,D.1[Doanh thu])</f>
        <v>0</v>
      </c>
      <c r="W303" s="66">
        <f>SUBTOTAL(9,D.1[Lợi nhuận gộp])</f>
        <v>0</v>
      </c>
    </row>
    <row r="304" spans="2:23" ht="27.75" customHeight="1">
      <c r="B304" s="10">
        <f>ROW(A303)-2</f>
        <v>301</v>
      </c>
      <c r="C304" s="45"/>
      <c r="D304" s="2"/>
      <c r="E304" s="2"/>
      <c r="F304" s="2"/>
      <c r="I304" s="46"/>
      <c r="J304" s="67" t="str">
        <f>IF(C304="","",SUM(H304)*SUM(I304))</f>
        <v/>
      </c>
      <c r="L304" s="5" t="str">
        <f>IF(AND(C304&lt;&gt;"",COUNTIF(D.1[Tên sản phẩm],C304)&gt;1),"Sản phẩm này đã khai báo nhiều lần","")</f>
        <v/>
      </c>
      <c r="M304" s="44"/>
      <c r="N304" s="67" t="str">
        <f>IF(C304="","",SUMIFS(M.1[Số lượng],M.1[Tên sản phẩm],C304)+SUMIFS(M.1[SL được tặng/KM],M.1[Tên sản phẩm],C304))</f>
        <v/>
      </c>
      <c r="O304" s="67" t="str">
        <f>IF(C304="","",SUMIFS(#REF!,M.1[Tên sản phẩm],C304))</f>
        <v/>
      </c>
      <c r="P304" s="67" t="str">
        <f>IF(C304="","",SUMIFS(B.2[Số lượng],B.2[Tên sản phẩm],C304)+SUMIFS(B.2[SL xuất tặng/KM],B.2[Tên sản phẩm],C304))</f>
        <v/>
      </c>
      <c r="Q304" s="67" t="str">
        <f>IF(C304="","",SUMIFS(B.2[Thành tiền],B.2[Tên sản phẩm],C304))</f>
        <v/>
      </c>
      <c r="R304" s="67" t="str">
        <f>IF(C304="","",S304*P304)</f>
        <v/>
      </c>
      <c r="S304" s="67" t="str">
        <f>IF(C304="","",IF(OR(SUM(J304,O304)=0,SUM(I304,N304)=0),0,ROUND(SUM(J304,O304)/SUM(I304,N304),0)))</f>
        <v/>
      </c>
      <c r="T304" s="67" t="str">
        <f>IF(C304="","",SUM(I304,N304)-SUM(P304))</f>
        <v/>
      </c>
      <c r="U304" s="67" t="str">
        <f>IF(C304="","",SUM(J304,O304)-SUM(R304))</f>
        <v/>
      </c>
      <c r="V304" s="68" t="str">
        <f>IF(C304="","",SUMIFS(B.2[Doanh thu],B.2[Tên sản phẩm],C304))</f>
        <v/>
      </c>
      <c r="W304" s="68" t="str">
        <f>IF(C304="","",V304-R304)</f>
        <v/>
      </c>
    </row>
    <row r="305" spans="2:23" ht="27.75" customHeight="1">
      <c r="B305" s="10">
        <f>ROW(A304)-2</f>
        <v>302</v>
      </c>
      <c r="C305" s="45"/>
      <c r="D305" s="2"/>
      <c r="E305" s="2"/>
      <c r="F305" s="2"/>
      <c r="I305" s="46"/>
      <c r="J305" s="67" t="str">
        <f>IF(C305="","",SUM(H305)*SUM(I305))</f>
        <v/>
      </c>
      <c r="L305" s="5" t="str">
        <f>IF(AND(C305&lt;&gt;"",COUNTIF(D.1[Tên sản phẩm],C305)&gt;1),"Sản phẩm này đã khai báo nhiều lần","")</f>
        <v/>
      </c>
      <c r="M305" s="44"/>
      <c r="N305" s="67" t="str">
        <f>IF(C305="","",SUMIFS(M.1[Số lượng],M.1[Tên sản phẩm],C305)+SUMIFS(M.1[SL được tặng/KM],M.1[Tên sản phẩm],C305))</f>
        <v/>
      </c>
      <c r="O305" s="67" t="str">
        <f>IF(C305="","",SUMIFS(#REF!,M.1[Tên sản phẩm],C305))</f>
        <v/>
      </c>
      <c r="P305" s="67" t="str">
        <f>IF(C305="","",SUMIFS(B.2[Số lượng],B.2[Tên sản phẩm],C305)+SUMIFS(B.2[SL xuất tặng/KM],B.2[Tên sản phẩm],C305))</f>
        <v/>
      </c>
      <c r="Q305" s="67" t="str">
        <f>IF(C305="","",SUMIFS(B.2[Thành tiền],B.2[Tên sản phẩm],C305))</f>
        <v/>
      </c>
      <c r="R305" s="67" t="str">
        <f>IF(C305="","",S305*P305)</f>
        <v/>
      </c>
      <c r="S305" s="67" t="str">
        <f>IF(C305="","",IF(OR(SUM(J305,O305)=0,SUM(I305,N305)=0),0,ROUND(SUM(J305,O305)/SUM(I305,N305),0)))</f>
        <v/>
      </c>
      <c r="T305" s="67" t="str">
        <f>IF(C305="","",SUM(I305,N305)-SUM(P305))</f>
        <v/>
      </c>
      <c r="U305" s="67" t="str">
        <f>IF(C305="","",SUM(J305,O305)-SUM(R305))</f>
        <v/>
      </c>
      <c r="V305" s="68" t="str">
        <f>IF(C305="","",SUMIFS(B.2[Doanh thu],B.2[Tên sản phẩm],C305))</f>
        <v/>
      </c>
      <c r="W305" s="68" t="str">
        <f>IF(C305="","",V305-R305)</f>
        <v/>
      </c>
    </row>
  </sheetData>
  <sheetProtection password="CA33" sheet="1" formatCells="0" insertHyperlinks="0" autoFilter="0" pivotTables="0"/>
  <mergeCells count="1">
    <mergeCell ref="N1:W1"/>
  </mergeCells>
  <conditionalFormatting sqref="N3:U302 N304:U305 B3:L302 B304:L305">
    <cfRule type="expression" dxfId="261" priority="1">
      <formula>$L3&lt;&gt;""</formula>
    </cfRule>
  </conditionalFormatting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>
  <sheetPr codeName="Sheet3">
    <tabColor rgb="FF7030A0"/>
  </sheetPr>
  <dimension ref="B1:Q208"/>
  <sheetViews>
    <sheetView showGridLines="0" workbookViewId="0">
      <pane xSplit="1" ySplit="2" topLeftCell="B3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ColWidth="14.125" defaultRowHeight="27.75" customHeight="1"/>
  <cols>
    <col min="1" max="1" width="1.625" style="1" customWidth="1"/>
    <col min="2" max="2" width="6.125" style="1" customWidth="1"/>
    <col min="3" max="3" width="16.125" style="1" customWidth="1"/>
    <col min="4" max="4" width="10.625" style="1" customWidth="1"/>
    <col min="5" max="5" width="20.625" style="1" customWidth="1"/>
    <col min="6" max="7" width="10.625" style="1" customWidth="1"/>
    <col min="8" max="8" width="14.125" style="1"/>
    <col min="9" max="9" width="12.625" style="1" hidden="1" customWidth="1"/>
    <col min="10" max="10" width="14.125" style="1" hidden="1" customWidth="1"/>
    <col min="11" max="11" width="15.625" style="11" customWidth="1"/>
    <col min="12" max="12" width="18.625" style="11" customWidth="1"/>
    <col min="13" max="13" width="16.25" style="11" customWidth="1"/>
    <col min="14" max="15" width="14.125" style="11" customWidth="1"/>
    <col min="16" max="17" width="14.125" style="1" customWidth="1"/>
    <col min="18" max="16384" width="14.125" style="1"/>
  </cols>
  <sheetData>
    <row r="1" spans="2:17" ht="52.5" customHeight="1"/>
    <row r="2" spans="2:17" s="2" customFormat="1" ht="27.75" customHeight="1">
      <c r="B2" s="3" t="s">
        <v>0</v>
      </c>
      <c r="C2" s="3" t="s">
        <v>32</v>
      </c>
      <c r="D2" s="3" t="s">
        <v>33</v>
      </c>
      <c r="E2" s="3" t="s">
        <v>34</v>
      </c>
      <c r="F2" s="3" t="s">
        <v>35</v>
      </c>
      <c r="G2" s="3" t="s">
        <v>36</v>
      </c>
      <c r="H2" s="3" t="s">
        <v>37</v>
      </c>
      <c r="I2" s="3" t="s">
        <v>39</v>
      </c>
      <c r="J2" s="3" t="s">
        <v>38</v>
      </c>
      <c r="K2" s="19" t="s">
        <v>30</v>
      </c>
      <c r="L2" s="19" t="s">
        <v>29</v>
      </c>
      <c r="M2" s="74" t="s">
        <v>123</v>
      </c>
      <c r="N2" s="76" t="s">
        <v>71</v>
      </c>
      <c r="O2" s="74" t="s">
        <v>118</v>
      </c>
      <c r="P2" s="77" t="s">
        <v>61</v>
      </c>
      <c r="Q2" s="77" t="s">
        <v>73</v>
      </c>
    </row>
    <row r="3" spans="2:17" s="2" customFormat="1" ht="27.75" customHeight="1">
      <c r="B3" s="4">
        <f t="shared" ref="B3" si="0">ROW(A3)-2</f>
        <v>1</v>
      </c>
      <c r="D3" s="10"/>
      <c r="H3" s="7"/>
      <c r="I3" s="7"/>
      <c r="J3" s="7"/>
      <c r="K3" s="14" t="str">
        <f>IF(AND(C3&lt;&gt;"",COUNTIF([Tên khách hàng],C3)&gt;1),"Khách hàng này đã khai báo nhiều lần","")</f>
        <v/>
      </c>
      <c r="L3" s="14"/>
      <c r="M3" s="14" t="str">
        <f>IF(C3="","",SUMIFS(B.2[Giá có thuế],B.2[Tên khách hàng],C3))</f>
        <v/>
      </c>
      <c r="N3" s="14" t="str">
        <f>IF(C3="","",SUMIFS(B.2[Số tiền đã thu],B.2[Tên khách hàng],C3))</f>
        <v/>
      </c>
      <c r="O3" s="14" t="str">
        <f t="shared" ref="O3:O66" si="1">IF(C3="","",SUM(H3,M3)-SUM(N3))</f>
        <v/>
      </c>
      <c r="P3" s="30" t="str">
        <f>IF(C3="","",SUMIFS(B.2[Doanh thu],B.2[Tên khách hàng],C3))</f>
        <v/>
      </c>
      <c r="Q3" s="30" t="str">
        <f>IF(C3="","",SUMIFS(B.2[Lợi nhuận gộp],B.2[Tên khách hàng],C3))</f>
        <v/>
      </c>
    </row>
    <row r="4" spans="2:17" ht="27.75" customHeight="1">
      <c r="B4" s="4">
        <f t="shared" ref="B4:B72" si="2">ROW(A4)-2</f>
        <v>2</v>
      </c>
      <c r="C4" s="2"/>
      <c r="D4" s="10"/>
      <c r="E4" s="2"/>
      <c r="F4" s="2"/>
      <c r="G4" s="2"/>
      <c r="H4" s="7"/>
      <c r="I4" s="7"/>
      <c r="J4" s="7"/>
      <c r="K4" s="14" t="str">
        <f>IF(AND(C4&lt;&gt;"",COUNTIF([Tên khách hàng],C4)&gt;1),"Khách hàng này đã khai báo nhiều lần","")</f>
        <v/>
      </c>
      <c r="L4" s="14"/>
      <c r="M4" s="14" t="str">
        <f>IF(C4="","",SUMIFS(B.2[Giá có thuế],B.2[Tên khách hàng],C4))</f>
        <v/>
      </c>
      <c r="N4" s="14" t="str">
        <f>IF(C4="","",SUMIFS(B.2[Số tiền đã thu],B.2[Tên khách hàng],C4))</f>
        <v/>
      </c>
      <c r="O4" s="14" t="str">
        <f t="shared" si="1"/>
        <v/>
      </c>
      <c r="P4" s="30" t="str">
        <f>IF(C4="","",SUMIFS(B.2[Doanh thu],B.2[Tên khách hàng],C4))</f>
        <v/>
      </c>
      <c r="Q4" s="30" t="str">
        <f>IF(C4="","",SUMIFS(B.2[Lợi nhuận gộp],B.2[Tên khách hàng],C4))</f>
        <v/>
      </c>
    </row>
    <row r="5" spans="2:17" ht="27.75" customHeight="1">
      <c r="B5" s="4">
        <f t="shared" si="2"/>
        <v>3</v>
      </c>
      <c r="C5" s="2"/>
      <c r="D5" s="10"/>
      <c r="E5" s="2"/>
      <c r="F5" s="2"/>
      <c r="G5" s="2"/>
      <c r="H5" s="7"/>
      <c r="I5" s="7"/>
      <c r="J5" s="7"/>
      <c r="K5" s="14" t="str">
        <f>IF(AND(C5&lt;&gt;"",COUNTIF([Tên khách hàng],C5)&gt;1),"Khách hàng này đã khai báo nhiều lần","")</f>
        <v/>
      </c>
      <c r="L5" s="14"/>
      <c r="M5" s="14" t="str">
        <f>IF(C5="","",SUMIFS(B.2[Giá có thuế],B.2[Tên khách hàng],C5))</f>
        <v/>
      </c>
      <c r="N5" s="14" t="str">
        <f>IF(C5="","",SUMIFS(B.2[Số tiền đã thu],B.2[Tên khách hàng],C5))</f>
        <v/>
      </c>
      <c r="O5" s="14" t="str">
        <f t="shared" si="1"/>
        <v/>
      </c>
      <c r="P5" s="30" t="str">
        <f>IF(C5="","",SUMIFS(B.2[Doanh thu],B.2[Tên khách hàng],C5))</f>
        <v/>
      </c>
      <c r="Q5" s="30" t="str">
        <f>IF(C5="","",SUMIFS(B.2[Lợi nhuận gộp],B.2[Tên khách hàng],C5))</f>
        <v/>
      </c>
    </row>
    <row r="6" spans="2:17" ht="27.75" customHeight="1">
      <c r="B6" s="4">
        <f t="shared" si="2"/>
        <v>4</v>
      </c>
      <c r="C6" s="2"/>
      <c r="D6" s="10"/>
      <c r="E6" s="2"/>
      <c r="F6" s="2"/>
      <c r="G6" s="2"/>
      <c r="H6" s="7"/>
      <c r="I6" s="7"/>
      <c r="J6" s="7"/>
      <c r="K6" s="14" t="str">
        <f>IF(AND(C6&lt;&gt;"",COUNTIF([Tên khách hàng],C6)&gt;1),"Khách hàng này đã khai báo nhiều lần","")</f>
        <v/>
      </c>
      <c r="L6" s="14"/>
      <c r="M6" s="14" t="str">
        <f>IF(C6="","",SUMIFS(B.2[Giá có thuế],B.2[Tên khách hàng],C6))</f>
        <v/>
      </c>
      <c r="N6" s="14" t="str">
        <f>IF(C6="","",SUMIFS(B.2[Số tiền đã thu],B.2[Tên khách hàng],C6))</f>
        <v/>
      </c>
      <c r="O6" s="14" t="str">
        <f t="shared" si="1"/>
        <v/>
      </c>
      <c r="P6" s="30" t="str">
        <f>IF(C6="","",SUMIFS(B.2[Doanh thu],B.2[Tên khách hàng],C6))</f>
        <v/>
      </c>
      <c r="Q6" s="30" t="str">
        <f>IF(C6="","",SUMIFS(B.2[Lợi nhuận gộp],B.2[Tên khách hàng],C6))</f>
        <v/>
      </c>
    </row>
    <row r="7" spans="2:17" ht="27.75" customHeight="1">
      <c r="B7" s="4">
        <f t="shared" si="2"/>
        <v>5</v>
      </c>
      <c r="C7" s="2"/>
      <c r="D7" s="10"/>
      <c r="E7" s="2"/>
      <c r="F7" s="2"/>
      <c r="G7" s="2"/>
      <c r="H7" s="7"/>
      <c r="I7" s="7"/>
      <c r="J7" s="7"/>
      <c r="K7" s="14" t="str">
        <f>IF(AND(C7&lt;&gt;"",COUNTIF([Tên khách hàng],C7)&gt;1),"Khách hàng này đã khai báo nhiều lần","")</f>
        <v/>
      </c>
      <c r="L7" s="14"/>
      <c r="M7" s="14" t="str">
        <f>IF(C7="","",SUMIFS(B.2[Giá có thuế],B.2[Tên khách hàng],C7))</f>
        <v/>
      </c>
      <c r="N7" s="14" t="str">
        <f>IF(C7="","",SUMIFS(B.2[Số tiền đã thu],B.2[Tên khách hàng],C7))</f>
        <v/>
      </c>
      <c r="O7" s="14" t="str">
        <f t="shared" si="1"/>
        <v/>
      </c>
      <c r="P7" s="30" t="str">
        <f>IF(C7="","",SUMIFS(B.2[Doanh thu],B.2[Tên khách hàng],C7))</f>
        <v/>
      </c>
      <c r="Q7" s="30" t="str">
        <f>IF(C7="","",SUMIFS(B.2[Lợi nhuận gộp],B.2[Tên khách hàng],C7))</f>
        <v/>
      </c>
    </row>
    <row r="8" spans="2:17" ht="27.75" customHeight="1">
      <c r="B8" s="4">
        <f t="shared" si="2"/>
        <v>6</v>
      </c>
      <c r="C8" s="2"/>
      <c r="D8" s="10"/>
      <c r="E8" s="2"/>
      <c r="F8" s="2"/>
      <c r="G8" s="2"/>
      <c r="H8" s="7"/>
      <c r="I8" s="7"/>
      <c r="J8" s="7"/>
      <c r="K8" s="14" t="str">
        <f>IF(AND(C8&lt;&gt;"",COUNTIF([Tên khách hàng],C8)&gt;1),"Khách hàng này đã khai báo nhiều lần","")</f>
        <v/>
      </c>
      <c r="L8" s="14"/>
      <c r="M8" s="14" t="str">
        <f>IF(C8="","",SUMIFS(B.2[Giá có thuế],B.2[Tên khách hàng],C8))</f>
        <v/>
      </c>
      <c r="N8" s="14" t="str">
        <f>IF(C8="","",SUMIFS(B.2[Số tiền đã thu],B.2[Tên khách hàng],C8))</f>
        <v/>
      </c>
      <c r="O8" s="14" t="str">
        <f t="shared" si="1"/>
        <v/>
      </c>
      <c r="P8" s="30" t="str">
        <f>IF(C8="","",SUMIFS(B.2[Doanh thu],B.2[Tên khách hàng],C8))</f>
        <v/>
      </c>
      <c r="Q8" s="30" t="str">
        <f>IF(C8="","",SUMIFS(B.2[Lợi nhuận gộp],B.2[Tên khách hàng],C8))</f>
        <v/>
      </c>
    </row>
    <row r="9" spans="2:17" ht="27.75" customHeight="1">
      <c r="B9" s="44">
        <f>ROW(A9)-2</f>
        <v>7</v>
      </c>
      <c r="C9" s="45"/>
      <c r="D9" s="47"/>
      <c r="E9" s="45"/>
      <c r="F9" s="45"/>
      <c r="G9" s="45"/>
      <c r="H9" s="7"/>
      <c r="I9" s="7"/>
      <c r="J9" s="7"/>
      <c r="K9" s="14" t="str">
        <f>IF(AND(C9&lt;&gt;"",COUNTIF([Tên khách hàng],C9)&gt;1),"Khách hàng này đã khai báo nhiều lần","")</f>
        <v/>
      </c>
      <c r="L9" s="14"/>
      <c r="M9" s="14" t="str">
        <f>IF(C9="","",SUMIFS(B.2[Giá có thuế],B.2[Tên khách hàng],C9))</f>
        <v/>
      </c>
      <c r="N9" s="14" t="str">
        <f>IF(C9="","",SUMIFS(B.2[Số tiền đã thu],B.2[Tên khách hàng],C9))</f>
        <v/>
      </c>
      <c r="O9" s="14" t="str">
        <f t="shared" si="1"/>
        <v/>
      </c>
      <c r="P9" s="48" t="str">
        <f>IF(C9="","",SUMIFS(B.2[Doanh thu],B.2[Tên khách hàng],C9))</f>
        <v/>
      </c>
      <c r="Q9" s="48" t="str">
        <f>IF(C9="","",SUMIFS(B.2[Lợi nhuận gộp],B.2[Tên khách hàng],C9))</f>
        <v/>
      </c>
    </row>
    <row r="10" spans="2:17" ht="27.75" customHeight="1">
      <c r="B10" s="44">
        <f>ROW(A10)-2</f>
        <v>8</v>
      </c>
      <c r="C10" s="45"/>
      <c r="D10" s="47"/>
      <c r="E10" s="45"/>
      <c r="F10" s="45"/>
      <c r="G10" s="45"/>
      <c r="H10" s="7"/>
      <c r="I10" s="7"/>
      <c r="J10" s="7"/>
      <c r="K10" s="14" t="str">
        <f>IF(AND(C10&lt;&gt;"",COUNTIF([Tên khách hàng],C10)&gt;1),"Khách hàng này đã khai báo nhiều lần","")</f>
        <v/>
      </c>
      <c r="L10" s="14"/>
      <c r="M10" s="14" t="str">
        <f>IF(C10="","",SUMIFS(B.2[Giá có thuế],B.2[Tên khách hàng],C10))</f>
        <v/>
      </c>
      <c r="N10" s="14" t="str">
        <f>IF(C10="","",SUMIFS(B.2[Số tiền đã thu],B.2[Tên khách hàng],C10))</f>
        <v/>
      </c>
      <c r="O10" s="14" t="str">
        <f t="shared" si="1"/>
        <v/>
      </c>
      <c r="P10" s="48" t="str">
        <f>IF(C10="","",SUMIFS(B.2[Doanh thu],B.2[Tên khách hàng],C10))</f>
        <v/>
      </c>
      <c r="Q10" s="48" t="str">
        <f>IF(C10="","",SUMIFS(B.2[Lợi nhuận gộp],B.2[Tên khách hàng],C10))</f>
        <v/>
      </c>
    </row>
    <row r="11" spans="2:17" ht="27.75" customHeight="1">
      <c r="B11" s="44">
        <f>ROW(A11)-2</f>
        <v>9</v>
      </c>
      <c r="C11" s="45"/>
      <c r="D11" s="47"/>
      <c r="E11" s="45"/>
      <c r="F11" s="45"/>
      <c r="G11" s="45"/>
      <c r="H11" s="7"/>
      <c r="I11" s="7"/>
      <c r="J11" s="7"/>
      <c r="K11" s="14" t="str">
        <f>IF(AND(C11&lt;&gt;"",COUNTIF([Tên khách hàng],C11)&gt;1),"Khách hàng này đã khai báo nhiều lần","")</f>
        <v/>
      </c>
      <c r="L11" s="14"/>
      <c r="M11" s="14" t="str">
        <f>IF(C11="","",SUMIFS(B.2[Giá có thuế],B.2[Tên khách hàng],C11))</f>
        <v/>
      </c>
      <c r="N11" s="14" t="str">
        <f>IF(C11="","",SUMIFS(B.2[Số tiền đã thu],B.2[Tên khách hàng],C11))</f>
        <v/>
      </c>
      <c r="O11" s="14" t="str">
        <f t="shared" si="1"/>
        <v/>
      </c>
      <c r="P11" s="48" t="str">
        <f>IF(C11="","",SUMIFS(B.2[Doanh thu],B.2[Tên khách hàng],C11))</f>
        <v/>
      </c>
      <c r="Q11" s="48" t="str">
        <f>IF(C11="","",SUMIFS(B.2[Lợi nhuận gộp],B.2[Tên khách hàng],C11))</f>
        <v/>
      </c>
    </row>
    <row r="12" spans="2:17" ht="27.75" customHeight="1">
      <c r="B12" s="44">
        <f>ROW(A12)-2</f>
        <v>10</v>
      </c>
      <c r="C12" s="45"/>
      <c r="D12" s="47"/>
      <c r="E12" s="45"/>
      <c r="F12" s="45"/>
      <c r="G12" s="45"/>
      <c r="H12" s="7"/>
      <c r="I12" s="7"/>
      <c r="J12" s="7"/>
      <c r="K12" s="14" t="str">
        <f>IF(AND(C12&lt;&gt;"",COUNTIF([Tên khách hàng],C12)&gt;1),"Khách hàng này đã khai báo nhiều lần","")</f>
        <v/>
      </c>
      <c r="L12" s="14"/>
      <c r="M12" s="14" t="str">
        <f>IF(C12="","",SUMIFS(B.2[Giá có thuế],B.2[Tên khách hàng],C12))</f>
        <v/>
      </c>
      <c r="N12" s="14" t="str">
        <f>IF(C12="","",SUMIFS(B.2[Số tiền đã thu],B.2[Tên khách hàng],C12))</f>
        <v/>
      </c>
      <c r="O12" s="14" t="str">
        <f t="shared" si="1"/>
        <v/>
      </c>
      <c r="P12" s="48" t="str">
        <f>IF(C12="","",SUMIFS(B.2[Doanh thu],B.2[Tên khách hàng],C12))</f>
        <v/>
      </c>
      <c r="Q12" s="48" t="str">
        <f>IF(C12="","",SUMIFS(B.2[Lợi nhuận gộp],B.2[Tên khách hàng],C12))</f>
        <v/>
      </c>
    </row>
    <row r="13" spans="2:17" ht="27.75" customHeight="1">
      <c r="B13" s="44">
        <f>ROW(A13)-2</f>
        <v>11</v>
      </c>
      <c r="C13" s="45"/>
      <c r="D13" s="47"/>
      <c r="E13" s="45"/>
      <c r="F13" s="45"/>
      <c r="G13" s="45"/>
      <c r="H13" s="7"/>
      <c r="I13" s="7"/>
      <c r="J13" s="7"/>
      <c r="K13" s="14" t="str">
        <f>IF(AND(C13&lt;&gt;"",COUNTIF([Tên khách hàng],C13)&gt;1),"Khách hàng này đã khai báo nhiều lần","")</f>
        <v/>
      </c>
      <c r="L13" s="14"/>
      <c r="M13" s="14" t="str">
        <f>IF(C13="","",SUMIFS(B.2[Giá có thuế],B.2[Tên khách hàng],C13))</f>
        <v/>
      </c>
      <c r="N13" s="14" t="str">
        <f>IF(C13="","",SUMIFS(B.2[Số tiền đã thu],B.2[Tên khách hàng],C13))</f>
        <v/>
      </c>
      <c r="O13" s="14" t="str">
        <f t="shared" si="1"/>
        <v/>
      </c>
      <c r="P13" s="48" t="str">
        <f>IF(C13="","",SUMIFS(B.2[Doanh thu],B.2[Tên khách hàng],C13))</f>
        <v/>
      </c>
      <c r="Q13" s="48" t="str">
        <f>IF(C13="","",SUMIFS(B.2[Lợi nhuận gộp],B.2[Tên khách hàng],C13))</f>
        <v/>
      </c>
    </row>
    <row r="14" spans="2:17" ht="27.75" customHeight="1">
      <c r="B14" s="4">
        <f t="shared" si="2"/>
        <v>12</v>
      </c>
      <c r="C14" s="2"/>
      <c r="D14" s="10"/>
      <c r="E14" s="2"/>
      <c r="F14" s="2"/>
      <c r="G14" s="2"/>
      <c r="H14" s="7"/>
      <c r="I14" s="7"/>
      <c r="J14" s="7"/>
      <c r="K14" s="14" t="str">
        <f>IF(AND(C14&lt;&gt;"",COUNTIF([Tên khách hàng],C14)&gt;1),"Khách hàng này đã khai báo nhiều lần","")</f>
        <v/>
      </c>
      <c r="L14" s="14"/>
      <c r="M14" s="14" t="str">
        <f>IF(C14="","",SUMIFS(B.2[Giá có thuế],B.2[Tên khách hàng],C14))</f>
        <v/>
      </c>
      <c r="N14" s="14" t="str">
        <f>IF(C14="","",SUMIFS(B.2[Số tiền đã thu],B.2[Tên khách hàng],C14))</f>
        <v/>
      </c>
      <c r="O14" s="14" t="str">
        <f t="shared" si="1"/>
        <v/>
      </c>
      <c r="P14" s="30" t="str">
        <f>IF(C14="","",SUMIFS(B.2[Doanh thu],B.2[Tên khách hàng],C14))</f>
        <v/>
      </c>
      <c r="Q14" s="30" t="str">
        <f>IF(C14="","",SUMIFS(B.2[Lợi nhuận gộp],B.2[Tên khách hàng],C14))</f>
        <v/>
      </c>
    </row>
    <row r="15" spans="2:17" ht="27.75" customHeight="1">
      <c r="B15" s="4">
        <f t="shared" si="2"/>
        <v>13</v>
      </c>
      <c r="C15" s="2"/>
      <c r="D15" s="10"/>
      <c r="E15" s="2"/>
      <c r="F15" s="2"/>
      <c r="G15" s="2"/>
      <c r="H15" s="7"/>
      <c r="I15" s="7"/>
      <c r="J15" s="7"/>
      <c r="K15" s="14" t="str">
        <f>IF(AND(C15&lt;&gt;"",COUNTIF([Tên khách hàng],C15)&gt;1),"Khách hàng này đã khai báo nhiều lần","")</f>
        <v/>
      </c>
      <c r="L15" s="14"/>
      <c r="M15" s="14" t="str">
        <f>IF(C15="","",SUMIFS(B.2[Giá có thuế],B.2[Tên khách hàng],C15))</f>
        <v/>
      </c>
      <c r="N15" s="14" t="str">
        <f>IF(C15="","",SUMIFS(B.2[Số tiền đã thu],B.2[Tên khách hàng],C15))</f>
        <v/>
      </c>
      <c r="O15" s="14" t="str">
        <f t="shared" si="1"/>
        <v/>
      </c>
      <c r="P15" s="30" t="str">
        <f>IF(C15="","",SUMIFS(B.2[Doanh thu],B.2[Tên khách hàng],C15))</f>
        <v/>
      </c>
      <c r="Q15" s="30" t="str">
        <f>IF(C15="","",SUMIFS(B.2[Lợi nhuận gộp],B.2[Tên khách hàng],C15))</f>
        <v/>
      </c>
    </row>
    <row r="16" spans="2:17" ht="27.75" customHeight="1">
      <c r="B16" s="4">
        <f t="shared" si="2"/>
        <v>14</v>
      </c>
      <c r="C16" s="2"/>
      <c r="D16" s="10"/>
      <c r="E16" s="2"/>
      <c r="F16" s="2"/>
      <c r="G16" s="2"/>
      <c r="H16" s="7"/>
      <c r="I16" s="7"/>
      <c r="J16" s="7"/>
      <c r="K16" s="14" t="str">
        <f>IF(AND(C16&lt;&gt;"",COUNTIF([Tên khách hàng],C16)&gt;1),"Khách hàng này đã khai báo nhiều lần","")</f>
        <v/>
      </c>
      <c r="L16" s="14"/>
      <c r="M16" s="14" t="str">
        <f>IF(C16="","",SUMIFS(B.2[Giá có thuế],B.2[Tên khách hàng],C16))</f>
        <v/>
      </c>
      <c r="N16" s="14" t="str">
        <f>IF(C16="","",SUMIFS(B.2[Số tiền đã thu],B.2[Tên khách hàng],C16))</f>
        <v/>
      </c>
      <c r="O16" s="14" t="str">
        <f t="shared" si="1"/>
        <v/>
      </c>
      <c r="P16" s="30" t="str">
        <f>IF(C16="","",SUMIFS(B.2[Doanh thu],B.2[Tên khách hàng],C16))</f>
        <v/>
      </c>
      <c r="Q16" s="30" t="str">
        <f>IF(C16="","",SUMIFS(B.2[Lợi nhuận gộp],B.2[Tên khách hàng],C16))</f>
        <v/>
      </c>
    </row>
    <row r="17" spans="2:17" ht="27.75" customHeight="1">
      <c r="B17" s="4">
        <f t="shared" si="2"/>
        <v>15</v>
      </c>
      <c r="C17" s="2"/>
      <c r="D17" s="10"/>
      <c r="E17" s="2"/>
      <c r="F17" s="2"/>
      <c r="G17" s="2"/>
      <c r="H17" s="7"/>
      <c r="I17" s="7"/>
      <c r="J17" s="7"/>
      <c r="K17" s="14" t="str">
        <f>IF(AND(C17&lt;&gt;"",COUNTIF([Tên khách hàng],C17)&gt;1),"Khách hàng này đã khai báo nhiều lần","")</f>
        <v/>
      </c>
      <c r="L17" s="14"/>
      <c r="M17" s="14" t="str">
        <f>IF(C17="","",SUMIFS(B.2[Giá có thuế],B.2[Tên khách hàng],C17))</f>
        <v/>
      </c>
      <c r="N17" s="14" t="str">
        <f>IF(C17="","",SUMIFS(B.2[Số tiền đã thu],B.2[Tên khách hàng],C17))</f>
        <v/>
      </c>
      <c r="O17" s="14" t="str">
        <f t="shared" si="1"/>
        <v/>
      </c>
      <c r="P17" s="30" t="str">
        <f>IF(C17="","",SUMIFS(B.2[Doanh thu],B.2[Tên khách hàng],C17))</f>
        <v/>
      </c>
      <c r="Q17" s="30" t="str">
        <f>IF(C17="","",SUMIFS(B.2[Lợi nhuận gộp],B.2[Tên khách hàng],C17))</f>
        <v/>
      </c>
    </row>
    <row r="18" spans="2:17" ht="27.75" customHeight="1">
      <c r="B18" s="4">
        <f t="shared" si="2"/>
        <v>16</v>
      </c>
      <c r="C18" s="2"/>
      <c r="D18" s="10"/>
      <c r="E18" s="2"/>
      <c r="F18" s="2"/>
      <c r="G18" s="2"/>
      <c r="H18" s="7"/>
      <c r="I18" s="7"/>
      <c r="J18" s="7"/>
      <c r="K18" s="14" t="str">
        <f>IF(AND(C18&lt;&gt;"",COUNTIF([Tên khách hàng],C18)&gt;1),"Khách hàng này đã khai báo nhiều lần","")</f>
        <v/>
      </c>
      <c r="L18" s="14"/>
      <c r="M18" s="14" t="str">
        <f>IF(C18="","",SUMIFS(B.2[Giá có thuế],B.2[Tên khách hàng],C18))</f>
        <v/>
      </c>
      <c r="N18" s="14" t="str">
        <f>IF(C18="","",SUMIFS(B.2[Số tiền đã thu],B.2[Tên khách hàng],C18))</f>
        <v/>
      </c>
      <c r="O18" s="14" t="str">
        <f t="shared" si="1"/>
        <v/>
      </c>
      <c r="P18" s="30" t="str">
        <f>IF(C18="","",SUMIFS(B.2[Doanh thu],B.2[Tên khách hàng],C18))</f>
        <v/>
      </c>
      <c r="Q18" s="30" t="str">
        <f>IF(C18="","",SUMIFS(B.2[Lợi nhuận gộp],B.2[Tên khách hàng],C18))</f>
        <v/>
      </c>
    </row>
    <row r="19" spans="2:17" ht="27.75" customHeight="1">
      <c r="B19" s="4">
        <f t="shared" si="2"/>
        <v>17</v>
      </c>
      <c r="C19" s="2"/>
      <c r="D19" s="10"/>
      <c r="E19" s="2"/>
      <c r="F19" s="2"/>
      <c r="G19" s="2"/>
      <c r="H19" s="7"/>
      <c r="I19" s="7"/>
      <c r="J19" s="7"/>
      <c r="K19" s="14" t="str">
        <f>IF(AND(C19&lt;&gt;"",COUNTIF([Tên khách hàng],C19)&gt;1),"Khách hàng này đã khai báo nhiều lần","")</f>
        <v/>
      </c>
      <c r="L19" s="14"/>
      <c r="M19" s="14" t="str">
        <f>IF(C19="","",SUMIFS(B.2[Giá có thuế],B.2[Tên khách hàng],C19))</f>
        <v/>
      </c>
      <c r="N19" s="14" t="str">
        <f>IF(C19="","",SUMIFS(B.2[Số tiền đã thu],B.2[Tên khách hàng],C19))</f>
        <v/>
      </c>
      <c r="O19" s="14" t="str">
        <f t="shared" si="1"/>
        <v/>
      </c>
      <c r="P19" s="30" t="str">
        <f>IF(C19="","",SUMIFS(B.2[Doanh thu],B.2[Tên khách hàng],C19))</f>
        <v/>
      </c>
      <c r="Q19" s="30" t="str">
        <f>IF(C19="","",SUMIFS(B.2[Lợi nhuận gộp],B.2[Tên khách hàng],C19))</f>
        <v/>
      </c>
    </row>
    <row r="20" spans="2:17" ht="27.75" customHeight="1">
      <c r="B20" s="4">
        <f t="shared" si="2"/>
        <v>18</v>
      </c>
      <c r="C20" s="2"/>
      <c r="D20" s="10"/>
      <c r="E20" s="2"/>
      <c r="F20" s="2"/>
      <c r="G20" s="2"/>
      <c r="H20" s="7"/>
      <c r="I20" s="7"/>
      <c r="J20" s="7"/>
      <c r="K20" s="14" t="str">
        <f>IF(AND(C20&lt;&gt;"",COUNTIF([Tên khách hàng],C20)&gt;1),"Khách hàng này đã khai báo nhiều lần","")</f>
        <v/>
      </c>
      <c r="L20" s="14"/>
      <c r="M20" s="14" t="str">
        <f>IF(C20="","",SUMIFS(B.2[Giá có thuế],B.2[Tên khách hàng],C20))</f>
        <v/>
      </c>
      <c r="N20" s="14" t="str">
        <f>IF(C20="","",SUMIFS(B.2[Số tiền đã thu],B.2[Tên khách hàng],C20))</f>
        <v/>
      </c>
      <c r="O20" s="14" t="str">
        <f t="shared" si="1"/>
        <v/>
      </c>
      <c r="P20" s="30" t="str">
        <f>IF(C20="","",SUMIFS(B.2[Doanh thu],B.2[Tên khách hàng],C20))</f>
        <v/>
      </c>
      <c r="Q20" s="30" t="str">
        <f>IF(C20="","",SUMIFS(B.2[Lợi nhuận gộp],B.2[Tên khách hàng],C20))</f>
        <v/>
      </c>
    </row>
    <row r="21" spans="2:17" ht="27.75" customHeight="1">
      <c r="B21" s="4">
        <f t="shared" si="2"/>
        <v>19</v>
      </c>
      <c r="C21" s="2"/>
      <c r="D21" s="10"/>
      <c r="E21" s="2"/>
      <c r="F21" s="2"/>
      <c r="G21" s="2"/>
      <c r="H21" s="7"/>
      <c r="I21" s="7"/>
      <c r="J21" s="7"/>
      <c r="K21" s="14" t="str">
        <f>IF(AND(C21&lt;&gt;"",COUNTIF([Tên khách hàng],C21)&gt;1),"Khách hàng này đã khai báo nhiều lần","")</f>
        <v/>
      </c>
      <c r="L21" s="14"/>
      <c r="M21" s="14" t="str">
        <f>IF(C21="","",SUMIFS(B.2[Giá có thuế],B.2[Tên khách hàng],C21))</f>
        <v/>
      </c>
      <c r="N21" s="14" t="str">
        <f>IF(C21="","",SUMIFS(B.2[Số tiền đã thu],B.2[Tên khách hàng],C21))</f>
        <v/>
      </c>
      <c r="O21" s="14" t="str">
        <f t="shared" si="1"/>
        <v/>
      </c>
      <c r="P21" s="30" t="str">
        <f>IF(C21="","",SUMIFS(B.2[Doanh thu],B.2[Tên khách hàng],C21))</f>
        <v/>
      </c>
      <c r="Q21" s="30" t="str">
        <f>IF(C21="","",SUMIFS(B.2[Lợi nhuận gộp],B.2[Tên khách hàng],C21))</f>
        <v/>
      </c>
    </row>
    <row r="22" spans="2:17" ht="27.75" customHeight="1">
      <c r="B22" s="4">
        <f t="shared" si="2"/>
        <v>20</v>
      </c>
      <c r="C22" s="2"/>
      <c r="D22" s="10"/>
      <c r="E22" s="2"/>
      <c r="F22" s="2"/>
      <c r="G22" s="2"/>
      <c r="H22" s="7"/>
      <c r="I22" s="7"/>
      <c r="J22" s="7"/>
      <c r="K22" s="14" t="str">
        <f>IF(AND(C22&lt;&gt;"",COUNTIF([Tên khách hàng],C22)&gt;1),"Khách hàng này đã khai báo nhiều lần","")</f>
        <v/>
      </c>
      <c r="L22" s="14"/>
      <c r="M22" s="14" t="str">
        <f>IF(C22="","",SUMIFS(B.2[Giá có thuế],B.2[Tên khách hàng],C22))</f>
        <v/>
      </c>
      <c r="N22" s="14" t="str">
        <f>IF(C22="","",SUMIFS(B.2[Số tiền đã thu],B.2[Tên khách hàng],C22))</f>
        <v/>
      </c>
      <c r="O22" s="14" t="str">
        <f t="shared" si="1"/>
        <v/>
      </c>
      <c r="P22" s="30" t="str">
        <f>IF(C22="","",SUMIFS(B.2[Doanh thu],B.2[Tên khách hàng],C22))</f>
        <v/>
      </c>
      <c r="Q22" s="30" t="str">
        <f>IF(C22="","",SUMIFS(B.2[Lợi nhuận gộp],B.2[Tên khách hàng],C22))</f>
        <v/>
      </c>
    </row>
    <row r="23" spans="2:17" ht="27.75" customHeight="1">
      <c r="B23" s="4">
        <f t="shared" si="2"/>
        <v>21</v>
      </c>
      <c r="C23" s="2"/>
      <c r="D23" s="10"/>
      <c r="E23" s="2"/>
      <c r="F23" s="2"/>
      <c r="G23" s="2"/>
      <c r="H23" s="7"/>
      <c r="I23" s="7"/>
      <c r="J23" s="7"/>
      <c r="K23" s="14" t="str">
        <f>IF(AND(C23&lt;&gt;"",COUNTIF([Tên khách hàng],C23)&gt;1),"Khách hàng này đã khai báo nhiều lần","")</f>
        <v/>
      </c>
      <c r="L23" s="14"/>
      <c r="M23" s="14" t="str">
        <f>IF(C23="","",SUMIFS(B.2[Giá có thuế],B.2[Tên khách hàng],C23))</f>
        <v/>
      </c>
      <c r="N23" s="14" t="str">
        <f>IF(C23="","",SUMIFS(B.2[Số tiền đã thu],B.2[Tên khách hàng],C23))</f>
        <v/>
      </c>
      <c r="O23" s="14" t="str">
        <f t="shared" si="1"/>
        <v/>
      </c>
      <c r="P23" s="30" t="str">
        <f>IF(C23="","",SUMIFS(B.2[Doanh thu],B.2[Tên khách hàng],C23))</f>
        <v/>
      </c>
      <c r="Q23" s="30" t="str">
        <f>IF(C23="","",SUMIFS(B.2[Lợi nhuận gộp],B.2[Tên khách hàng],C23))</f>
        <v/>
      </c>
    </row>
    <row r="24" spans="2:17" ht="27.75" customHeight="1">
      <c r="B24" s="4">
        <f t="shared" si="2"/>
        <v>22</v>
      </c>
      <c r="C24" s="2"/>
      <c r="D24" s="10"/>
      <c r="E24" s="2"/>
      <c r="F24" s="2"/>
      <c r="G24" s="2"/>
      <c r="H24" s="7"/>
      <c r="I24" s="7"/>
      <c r="J24" s="7"/>
      <c r="K24" s="14" t="str">
        <f>IF(AND(C24&lt;&gt;"",COUNTIF([Tên khách hàng],C24)&gt;1),"Khách hàng này đã khai báo nhiều lần","")</f>
        <v/>
      </c>
      <c r="L24" s="14"/>
      <c r="M24" s="14" t="str">
        <f>IF(C24="","",SUMIFS(B.2[Giá có thuế],B.2[Tên khách hàng],C24))</f>
        <v/>
      </c>
      <c r="N24" s="14" t="str">
        <f>IF(C24="","",SUMIFS(B.2[Số tiền đã thu],B.2[Tên khách hàng],C24))</f>
        <v/>
      </c>
      <c r="O24" s="14" t="str">
        <f t="shared" si="1"/>
        <v/>
      </c>
      <c r="P24" s="30" t="str">
        <f>IF(C24="","",SUMIFS(B.2[Doanh thu],B.2[Tên khách hàng],C24))</f>
        <v/>
      </c>
      <c r="Q24" s="30" t="str">
        <f>IF(C24="","",SUMIFS(B.2[Lợi nhuận gộp],B.2[Tên khách hàng],C24))</f>
        <v/>
      </c>
    </row>
    <row r="25" spans="2:17" ht="27.75" customHeight="1">
      <c r="B25" s="4">
        <f t="shared" si="2"/>
        <v>23</v>
      </c>
      <c r="C25" s="2"/>
      <c r="D25" s="10"/>
      <c r="E25" s="2"/>
      <c r="F25" s="2"/>
      <c r="G25" s="2"/>
      <c r="H25" s="7"/>
      <c r="I25" s="7"/>
      <c r="J25" s="7"/>
      <c r="K25" s="14" t="str">
        <f>IF(AND(C25&lt;&gt;"",COUNTIF([Tên khách hàng],C25)&gt;1),"Khách hàng này đã khai báo nhiều lần","")</f>
        <v/>
      </c>
      <c r="L25" s="14"/>
      <c r="M25" s="14" t="str">
        <f>IF(C25="","",SUMIFS(B.2[Giá có thuế],B.2[Tên khách hàng],C25))</f>
        <v/>
      </c>
      <c r="N25" s="14" t="str">
        <f>IF(C25="","",SUMIFS(B.2[Số tiền đã thu],B.2[Tên khách hàng],C25))</f>
        <v/>
      </c>
      <c r="O25" s="14" t="str">
        <f t="shared" si="1"/>
        <v/>
      </c>
      <c r="P25" s="30" t="str">
        <f>IF(C25="","",SUMIFS(B.2[Doanh thu],B.2[Tên khách hàng],C25))</f>
        <v/>
      </c>
      <c r="Q25" s="30" t="str">
        <f>IF(C25="","",SUMIFS(B.2[Lợi nhuận gộp],B.2[Tên khách hàng],C25))</f>
        <v/>
      </c>
    </row>
    <row r="26" spans="2:17" ht="27.75" customHeight="1">
      <c r="B26" s="4">
        <f t="shared" si="2"/>
        <v>24</v>
      </c>
      <c r="C26" s="2"/>
      <c r="D26" s="10"/>
      <c r="E26" s="2"/>
      <c r="F26" s="2"/>
      <c r="G26" s="2"/>
      <c r="H26" s="7"/>
      <c r="I26" s="7"/>
      <c r="J26" s="7"/>
      <c r="K26" s="14" t="str">
        <f>IF(AND(C26&lt;&gt;"",COUNTIF([Tên khách hàng],C26)&gt;1),"Khách hàng này đã khai báo nhiều lần","")</f>
        <v/>
      </c>
      <c r="L26" s="14"/>
      <c r="M26" s="14" t="str">
        <f>IF(C26="","",SUMIFS(B.2[Giá có thuế],B.2[Tên khách hàng],C26))</f>
        <v/>
      </c>
      <c r="N26" s="14" t="str">
        <f>IF(C26="","",SUMIFS(B.2[Số tiền đã thu],B.2[Tên khách hàng],C26))</f>
        <v/>
      </c>
      <c r="O26" s="14" t="str">
        <f t="shared" si="1"/>
        <v/>
      </c>
      <c r="P26" s="30" t="str">
        <f>IF(C26="","",SUMIFS(B.2[Doanh thu],B.2[Tên khách hàng],C26))</f>
        <v/>
      </c>
      <c r="Q26" s="30" t="str">
        <f>IF(C26="","",SUMIFS(B.2[Lợi nhuận gộp],B.2[Tên khách hàng],C26))</f>
        <v/>
      </c>
    </row>
    <row r="27" spans="2:17" ht="27.75" customHeight="1">
      <c r="B27" s="4">
        <f t="shared" si="2"/>
        <v>25</v>
      </c>
      <c r="C27" s="2"/>
      <c r="D27" s="10"/>
      <c r="E27" s="2"/>
      <c r="F27" s="2"/>
      <c r="G27" s="2"/>
      <c r="H27" s="7"/>
      <c r="I27" s="7"/>
      <c r="J27" s="7"/>
      <c r="K27" s="14" t="str">
        <f>IF(AND(C27&lt;&gt;"",COUNTIF([Tên khách hàng],C27)&gt;1),"Khách hàng này đã khai báo nhiều lần","")</f>
        <v/>
      </c>
      <c r="L27" s="14"/>
      <c r="M27" s="14" t="str">
        <f>IF(C27="","",SUMIFS(B.2[Giá có thuế],B.2[Tên khách hàng],C27))</f>
        <v/>
      </c>
      <c r="N27" s="14" t="str">
        <f>IF(C27="","",SUMIFS(B.2[Số tiền đã thu],B.2[Tên khách hàng],C27))</f>
        <v/>
      </c>
      <c r="O27" s="14" t="str">
        <f t="shared" si="1"/>
        <v/>
      </c>
      <c r="P27" s="30" t="str">
        <f>IF(C27="","",SUMIFS(B.2[Doanh thu],B.2[Tên khách hàng],C27))</f>
        <v/>
      </c>
      <c r="Q27" s="30" t="str">
        <f>IF(C27="","",SUMIFS(B.2[Lợi nhuận gộp],B.2[Tên khách hàng],C27))</f>
        <v/>
      </c>
    </row>
    <row r="28" spans="2:17" ht="27.75" customHeight="1">
      <c r="B28" s="4">
        <f t="shared" si="2"/>
        <v>26</v>
      </c>
      <c r="C28" s="2"/>
      <c r="D28" s="10"/>
      <c r="E28" s="2"/>
      <c r="F28" s="2"/>
      <c r="G28" s="2"/>
      <c r="H28" s="7"/>
      <c r="I28" s="7"/>
      <c r="J28" s="7"/>
      <c r="K28" s="14" t="str">
        <f>IF(AND(C28&lt;&gt;"",COUNTIF([Tên khách hàng],C28)&gt;1),"Khách hàng này đã khai báo nhiều lần","")</f>
        <v/>
      </c>
      <c r="L28" s="14"/>
      <c r="M28" s="14" t="str">
        <f>IF(C28="","",SUMIFS(B.2[Giá có thuế],B.2[Tên khách hàng],C28))</f>
        <v/>
      </c>
      <c r="N28" s="14" t="str">
        <f>IF(C28="","",SUMIFS(B.2[Số tiền đã thu],B.2[Tên khách hàng],C28))</f>
        <v/>
      </c>
      <c r="O28" s="14" t="str">
        <f t="shared" si="1"/>
        <v/>
      </c>
      <c r="P28" s="30" t="str">
        <f>IF(C28="","",SUMIFS(B.2[Doanh thu],B.2[Tên khách hàng],C28))</f>
        <v/>
      </c>
      <c r="Q28" s="30" t="str">
        <f>IF(C28="","",SUMIFS(B.2[Lợi nhuận gộp],B.2[Tên khách hàng],C28))</f>
        <v/>
      </c>
    </row>
    <row r="29" spans="2:17" ht="27.75" customHeight="1">
      <c r="B29" s="4">
        <f t="shared" si="2"/>
        <v>27</v>
      </c>
      <c r="C29" s="2"/>
      <c r="D29" s="10"/>
      <c r="E29" s="2"/>
      <c r="F29" s="2"/>
      <c r="G29" s="2"/>
      <c r="H29" s="7"/>
      <c r="I29" s="7"/>
      <c r="J29" s="7"/>
      <c r="K29" s="14" t="str">
        <f>IF(AND(C29&lt;&gt;"",COUNTIF([Tên khách hàng],C29)&gt;1),"Khách hàng này đã khai báo nhiều lần","")</f>
        <v/>
      </c>
      <c r="L29" s="14"/>
      <c r="M29" s="14" t="str">
        <f>IF(C29="","",SUMIFS(B.2[Giá có thuế],B.2[Tên khách hàng],C29))</f>
        <v/>
      </c>
      <c r="N29" s="14" t="str">
        <f>IF(C29="","",SUMIFS(B.2[Số tiền đã thu],B.2[Tên khách hàng],C29))</f>
        <v/>
      </c>
      <c r="O29" s="14" t="str">
        <f t="shared" si="1"/>
        <v/>
      </c>
      <c r="P29" s="30" t="str">
        <f>IF(C29="","",SUMIFS(B.2[Doanh thu],B.2[Tên khách hàng],C29))</f>
        <v/>
      </c>
      <c r="Q29" s="30" t="str">
        <f>IF(C29="","",SUMIFS(B.2[Lợi nhuận gộp],B.2[Tên khách hàng],C29))</f>
        <v/>
      </c>
    </row>
    <row r="30" spans="2:17" ht="27.75" customHeight="1">
      <c r="B30" s="4">
        <f t="shared" si="2"/>
        <v>28</v>
      </c>
      <c r="C30" s="2"/>
      <c r="D30" s="10"/>
      <c r="E30" s="2"/>
      <c r="F30" s="2"/>
      <c r="G30" s="2"/>
      <c r="H30" s="7"/>
      <c r="I30" s="7"/>
      <c r="J30" s="7"/>
      <c r="K30" s="14" t="str">
        <f>IF(AND(C30&lt;&gt;"",COUNTIF([Tên khách hàng],C30)&gt;1),"Khách hàng này đã khai báo nhiều lần","")</f>
        <v/>
      </c>
      <c r="L30" s="14"/>
      <c r="M30" s="14" t="str">
        <f>IF(C30="","",SUMIFS(B.2[Giá có thuế],B.2[Tên khách hàng],C30))</f>
        <v/>
      </c>
      <c r="N30" s="14" t="str">
        <f>IF(C30="","",SUMIFS(B.2[Số tiền đã thu],B.2[Tên khách hàng],C30))</f>
        <v/>
      </c>
      <c r="O30" s="14" t="str">
        <f t="shared" si="1"/>
        <v/>
      </c>
      <c r="P30" s="30" t="str">
        <f>IF(C30="","",SUMIFS(B.2[Doanh thu],B.2[Tên khách hàng],C30))</f>
        <v/>
      </c>
      <c r="Q30" s="30" t="str">
        <f>IF(C30="","",SUMIFS(B.2[Lợi nhuận gộp],B.2[Tên khách hàng],C30))</f>
        <v/>
      </c>
    </row>
    <row r="31" spans="2:17" ht="27.75" customHeight="1">
      <c r="B31" s="4">
        <f t="shared" si="2"/>
        <v>29</v>
      </c>
      <c r="C31" s="2"/>
      <c r="D31" s="10"/>
      <c r="E31" s="2"/>
      <c r="F31" s="2"/>
      <c r="G31" s="2"/>
      <c r="H31" s="7"/>
      <c r="I31" s="7"/>
      <c r="J31" s="7"/>
      <c r="K31" s="14" t="str">
        <f>IF(AND(C31&lt;&gt;"",COUNTIF([Tên khách hàng],C31)&gt;1),"Khách hàng này đã khai báo nhiều lần","")</f>
        <v/>
      </c>
      <c r="L31" s="14"/>
      <c r="M31" s="14" t="str">
        <f>IF(C31="","",SUMIFS(B.2[Giá có thuế],B.2[Tên khách hàng],C31))</f>
        <v/>
      </c>
      <c r="N31" s="14" t="str">
        <f>IF(C31="","",SUMIFS(B.2[Số tiền đã thu],B.2[Tên khách hàng],C31))</f>
        <v/>
      </c>
      <c r="O31" s="14" t="str">
        <f t="shared" si="1"/>
        <v/>
      </c>
      <c r="P31" s="30" t="str">
        <f>IF(C31="","",SUMIFS(B.2[Doanh thu],B.2[Tên khách hàng],C31))</f>
        <v/>
      </c>
      <c r="Q31" s="30" t="str">
        <f>IF(C31="","",SUMIFS(B.2[Lợi nhuận gộp],B.2[Tên khách hàng],C31))</f>
        <v/>
      </c>
    </row>
    <row r="32" spans="2:17" ht="27.75" customHeight="1">
      <c r="B32" s="4">
        <f t="shared" si="2"/>
        <v>30</v>
      </c>
      <c r="C32" s="2"/>
      <c r="D32" s="10"/>
      <c r="E32" s="2"/>
      <c r="F32" s="2"/>
      <c r="G32" s="2"/>
      <c r="H32" s="7"/>
      <c r="I32" s="7"/>
      <c r="J32" s="7"/>
      <c r="K32" s="14" t="str">
        <f>IF(AND(C32&lt;&gt;"",COUNTIF([Tên khách hàng],C32)&gt;1),"Khách hàng này đã khai báo nhiều lần","")</f>
        <v/>
      </c>
      <c r="L32" s="14"/>
      <c r="M32" s="14" t="str">
        <f>IF(C32="","",SUMIFS(B.2[Giá có thuế],B.2[Tên khách hàng],C32))</f>
        <v/>
      </c>
      <c r="N32" s="14" t="str">
        <f>IF(C32="","",SUMIFS(B.2[Số tiền đã thu],B.2[Tên khách hàng],C32))</f>
        <v/>
      </c>
      <c r="O32" s="14" t="str">
        <f t="shared" si="1"/>
        <v/>
      </c>
      <c r="P32" s="30" t="str">
        <f>IF(C32="","",SUMIFS(B.2[Doanh thu],B.2[Tên khách hàng],C32))</f>
        <v/>
      </c>
      <c r="Q32" s="30" t="str">
        <f>IF(C32="","",SUMIFS(B.2[Lợi nhuận gộp],B.2[Tên khách hàng],C32))</f>
        <v/>
      </c>
    </row>
    <row r="33" spans="2:17" ht="27.75" customHeight="1">
      <c r="B33" s="4">
        <f t="shared" si="2"/>
        <v>31</v>
      </c>
      <c r="C33" s="2"/>
      <c r="D33" s="10"/>
      <c r="E33" s="2"/>
      <c r="F33" s="2"/>
      <c r="G33" s="2"/>
      <c r="H33" s="7"/>
      <c r="I33" s="7"/>
      <c r="J33" s="7"/>
      <c r="K33" s="14" t="str">
        <f>IF(AND(C33&lt;&gt;"",COUNTIF([Tên khách hàng],C33)&gt;1),"Khách hàng này đã khai báo nhiều lần","")</f>
        <v/>
      </c>
      <c r="L33" s="14"/>
      <c r="M33" s="14" t="str">
        <f>IF(C33="","",SUMIFS(B.2[Giá có thuế],B.2[Tên khách hàng],C33))</f>
        <v/>
      </c>
      <c r="N33" s="14" t="str">
        <f>IF(C33="","",SUMIFS(B.2[Số tiền đã thu],B.2[Tên khách hàng],C33))</f>
        <v/>
      </c>
      <c r="O33" s="14" t="str">
        <f t="shared" si="1"/>
        <v/>
      </c>
      <c r="P33" s="30" t="str">
        <f>IF(C33="","",SUMIFS(B.2[Doanh thu],B.2[Tên khách hàng],C33))</f>
        <v/>
      </c>
      <c r="Q33" s="30" t="str">
        <f>IF(C33="","",SUMIFS(B.2[Lợi nhuận gộp],B.2[Tên khách hàng],C33))</f>
        <v/>
      </c>
    </row>
    <row r="34" spans="2:17" ht="27.75" customHeight="1">
      <c r="B34" s="4">
        <f t="shared" si="2"/>
        <v>32</v>
      </c>
      <c r="C34" s="2"/>
      <c r="D34" s="10"/>
      <c r="E34" s="2"/>
      <c r="F34" s="2"/>
      <c r="G34" s="2"/>
      <c r="H34" s="7"/>
      <c r="I34" s="7"/>
      <c r="J34" s="7"/>
      <c r="K34" s="14" t="str">
        <f>IF(AND(C34&lt;&gt;"",COUNTIF([Tên khách hàng],C34)&gt;1),"Khách hàng này đã khai báo nhiều lần","")</f>
        <v/>
      </c>
      <c r="L34" s="14"/>
      <c r="M34" s="14" t="str">
        <f>IF(C34="","",SUMIFS(B.2[Giá có thuế],B.2[Tên khách hàng],C34))</f>
        <v/>
      </c>
      <c r="N34" s="14" t="str">
        <f>IF(C34="","",SUMIFS(B.2[Số tiền đã thu],B.2[Tên khách hàng],C34))</f>
        <v/>
      </c>
      <c r="O34" s="14" t="str">
        <f t="shared" si="1"/>
        <v/>
      </c>
      <c r="P34" s="30" t="str">
        <f>IF(C34="","",SUMIFS(B.2[Doanh thu],B.2[Tên khách hàng],C34))</f>
        <v/>
      </c>
      <c r="Q34" s="30" t="str">
        <f>IF(C34="","",SUMIFS(B.2[Lợi nhuận gộp],B.2[Tên khách hàng],C34))</f>
        <v/>
      </c>
    </row>
    <row r="35" spans="2:17" ht="27.75" customHeight="1">
      <c r="B35" s="4">
        <f t="shared" si="2"/>
        <v>33</v>
      </c>
      <c r="C35" s="2"/>
      <c r="D35" s="10"/>
      <c r="E35" s="2"/>
      <c r="F35" s="2"/>
      <c r="G35" s="2"/>
      <c r="H35" s="7"/>
      <c r="I35" s="7"/>
      <c r="J35" s="7"/>
      <c r="K35" s="14" t="str">
        <f>IF(AND(C35&lt;&gt;"",COUNTIF([Tên khách hàng],C35)&gt;1),"Khách hàng này đã khai báo nhiều lần","")</f>
        <v/>
      </c>
      <c r="L35" s="14"/>
      <c r="M35" s="14" t="str">
        <f>IF(C35="","",SUMIFS(B.2[Giá có thuế],B.2[Tên khách hàng],C35))</f>
        <v/>
      </c>
      <c r="N35" s="14" t="str">
        <f>IF(C35="","",SUMIFS(B.2[Số tiền đã thu],B.2[Tên khách hàng],C35))</f>
        <v/>
      </c>
      <c r="O35" s="14" t="str">
        <f t="shared" si="1"/>
        <v/>
      </c>
      <c r="P35" s="30" t="str">
        <f>IF(C35="","",SUMIFS(B.2[Doanh thu],B.2[Tên khách hàng],C35))</f>
        <v/>
      </c>
      <c r="Q35" s="30" t="str">
        <f>IF(C35="","",SUMIFS(B.2[Lợi nhuận gộp],B.2[Tên khách hàng],C35))</f>
        <v/>
      </c>
    </row>
    <row r="36" spans="2:17" ht="27.75" customHeight="1">
      <c r="B36" s="4">
        <f t="shared" si="2"/>
        <v>34</v>
      </c>
      <c r="C36" s="2"/>
      <c r="D36" s="10"/>
      <c r="E36" s="2"/>
      <c r="F36" s="2"/>
      <c r="G36" s="2"/>
      <c r="H36" s="7"/>
      <c r="I36" s="7"/>
      <c r="J36" s="7"/>
      <c r="K36" s="14" t="str">
        <f>IF(AND(C36&lt;&gt;"",COUNTIF([Tên khách hàng],C36)&gt;1),"Khách hàng này đã khai báo nhiều lần","")</f>
        <v/>
      </c>
      <c r="L36" s="14"/>
      <c r="M36" s="14" t="str">
        <f>IF(C36="","",SUMIFS(B.2[Giá có thuế],B.2[Tên khách hàng],C36))</f>
        <v/>
      </c>
      <c r="N36" s="14" t="str">
        <f>IF(C36="","",SUMIFS(B.2[Số tiền đã thu],B.2[Tên khách hàng],C36))</f>
        <v/>
      </c>
      <c r="O36" s="14" t="str">
        <f t="shared" si="1"/>
        <v/>
      </c>
      <c r="P36" s="30" t="str">
        <f>IF(C36="","",SUMIFS(B.2[Doanh thu],B.2[Tên khách hàng],C36))</f>
        <v/>
      </c>
      <c r="Q36" s="30" t="str">
        <f>IF(C36="","",SUMIFS(B.2[Lợi nhuận gộp],B.2[Tên khách hàng],C36))</f>
        <v/>
      </c>
    </row>
    <row r="37" spans="2:17" ht="27.75" customHeight="1">
      <c r="B37" s="4">
        <f t="shared" si="2"/>
        <v>35</v>
      </c>
      <c r="C37" s="2"/>
      <c r="D37" s="10"/>
      <c r="E37" s="2"/>
      <c r="F37" s="2"/>
      <c r="G37" s="2"/>
      <c r="H37" s="7"/>
      <c r="I37" s="7"/>
      <c r="J37" s="7"/>
      <c r="K37" s="14" t="str">
        <f>IF(AND(C37&lt;&gt;"",COUNTIF([Tên khách hàng],C37)&gt;1),"Khách hàng này đã khai báo nhiều lần","")</f>
        <v/>
      </c>
      <c r="L37" s="14"/>
      <c r="M37" s="14" t="str">
        <f>IF(C37="","",SUMIFS(B.2[Giá có thuế],B.2[Tên khách hàng],C37))</f>
        <v/>
      </c>
      <c r="N37" s="14" t="str">
        <f>IF(C37="","",SUMIFS(B.2[Số tiền đã thu],B.2[Tên khách hàng],C37))</f>
        <v/>
      </c>
      <c r="O37" s="14" t="str">
        <f t="shared" si="1"/>
        <v/>
      </c>
      <c r="P37" s="30" t="str">
        <f>IF(C37="","",SUMIFS(B.2[Doanh thu],B.2[Tên khách hàng],C37))</f>
        <v/>
      </c>
      <c r="Q37" s="30" t="str">
        <f>IF(C37="","",SUMIFS(B.2[Lợi nhuận gộp],B.2[Tên khách hàng],C37))</f>
        <v/>
      </c>
    </row>
    <row r="38" spans="2:17" ht="27.75" customHeight="1">
      <c r="B38" s="4">
        <f t="shared" si="2"/>
        <v>36</v>
      </c>
      <c r="C38" s="2"/>
      <c r="D38" s="10"/>
      <c r="E38" s="2"/>
      <c r="F38" s="2"/>
      <c r="G38" s="2"/>
      <c r="H38" s="7"/>
      <c r="I38" s="7"/>
      <c r="J38" s="7"/>
      <c r="K38" s="14" t="str">
        <f>IF(AND(C38&lt;&gt;"",COUNTIF([Tên khách hàng],C38)&gt;1),"Khách hàng này đã khai báo nhiều lần","")</f>
        <v/>
      </c>
      <c r="L38" s="14"/>
      <c r="M38" s="14" t="str">
        <f>IF(C38="","",SUMIFS(B.2[Giá có thuế],B.2[Tên khách hàng],C38))</f>
        <v/>
      </c>
      <c r="N38" s="14" t="str">
        <f>IF(C38="","",SUMIFS(B.2[Số tiền đã thu],B.2[Tên khách hàng],C38))</f>
        <v/>
      </c>
      <c r="O38" s="14" t="str">
        <f t="shared" si="1"/>
        <v/>
      </c>
      <c r="P38" s="30" t="str">
        <f>IF(C38="","",SUMIFS(B.2[Doanh thu],B.2[Tên khách hàng],C38))</f>
        <v/>
      </c>
      <c r="Q38" s="30" t="str">
        <f>IF(C38="","",SUMIFS(B.2[Lợi nhuận gộp],B.2[Tên khách hàng],C38))</f>
        <v/>
      </c>
    </row>
    <row r="39" spans="2:17" ht="27.75" customHeight="1">
      <c r="B39" s="4">
        <f t="shared" si="2"/>
        <v>37</v>
      </c>
      <c r="C39" s="2"/>
      <c r="D39" s="10"/>
      <c r="E39" s="2"/>
      <c r="F39" s="2"/>
      <c r="G39" s="2"/>
      <c r="H39" s="7"/>
      <c r="I39" s="7"/>
      <c r="J39" s="7"/>
      <c r="K39" s="14" t="str">
        <f>IF(AND(C39&lt;&gt;"",COUNTIF([Tên khách hàng],C39)&gt;1),"Khách hàng này đã khai báo nhiều lần","")</f>
        <v/>
      </c>
      <c r="L39" s="14"/>
      <c r="M39" s="14" t="str">
        <f>IF(C39="","",SUMIFS(B.2[Giá có thuế],B.2[Tên khách hàng],C39))</f>
        <v/>
      </c>
      <c r="N39" s="14" t="str">
        <f>IF(C39="","",SUMIFS(B.2[Số tiền đã thu],B.2[Tên khách hàng],C39))</f>
        <v/>
      </c>
      <c r="O39" s="14" t="str">
        <f t="shared" si="1"/>
        <v/>
      </c>
      <c r="P39" s="30" t="str">
        <f>IF(C39="","",SUMIFS(B.2[Doanh thu],B.2[Tên khách hàng],C39))</f>
        <v/>
      </c>
      <c r="Q39" s="30" t="str">
        <f>IF(C39="","",SUMIFS(B.2[Lợi nhuận gộp],B.2[Tên khách hàng],C39))</f>
        <v/>
      </c>
    </row>
    <row r="40" spans="2:17" ht="27.75" customHeight="1">
      <c r="B40" s="4">
        <f t="shared" si="2"/>
        <v>38</v>
      </c>
      <c r="C40" s="2"/>
      <c r="D40" s="10"/>
      <c r="E40" s="2"/>
      <c r="F40" s="2"/>
      <c r="G40" s="2"/>
      <c r="H40" s="7"/>
      <c r="I40" s="7"/>
      <c r="J40" s="7"/>
      <c r="K40" s="14" t="str">
        <f>IF(AND(C40&lt;&gt;"",COUNTIF([Tên khách hàng],C40)&gt;1),"Khách hàng này đã khai báo nhiều lần","")</f>
        <v/>
      </c>
      <c r="L40" s="14"/>
      <c r="M40" s="14" t="str">
        <f>IF(C40="","",SUMIFS(B.2[Giá có thuế],B.2[Tên khách hàng],C40))</f>
        <v/>
      </c>
      <c r="N40" s="14" t="str">
        <f>IF(C40="","",SUMIFS(B.2[Số tiền đã thu],B.2[Tên khách hàng],C40))</f>
        <v/>
      </c>
      <c r="O40" s="14" t="str">
        <f t="shared" si="1"/>
        <v/>
      </c>
      <c r="P40" s="30" t="str">
        <f>IF(C40="","",SUMIFS(B.2[Doanh thu],B.2[Tên khách hàng],C40))</f>
        <v/>
      </c>
      <c r="Q40" s="30" t="str">
        <f>IF(C40="","",SUMIFS(B.2[Lợi nhuận gộp],B.2[Tên khách hàng],C40))</f>
        <v/>
      </c>
    </row>
    <row r="41" spans="2:17" ht="27.75" customHeight="1">
      <c r="B41" s="4">
        <f t="shared" si="2"/>
        <v>39</v>
      </c>
      <c r="C41" s="2"/>
      <c r="D41" s="10"/>
      <c r="E41" s="2"/>
      <c r="F41" s="2"/>
      <c r="G41" s="2"/>
      <c r="H41" s="7"/>
      <c r="I41" s="7"/>
      <c r="J41" s="7"/>
      <c r="K41" s="14" t="str">
        <f>IF(AND(C41&lt;&gt;"",COUNTIF([Tên khách hàng],C41)&gt;1),"Khách hàng này đã khai báo nhiều lần","")</f>
        <v/>
      </c>
      <c r="L41" s="14"/>
      <c r="M41" s="14" t="str">
        <f>IF(C41="","",SUMIFS(B.2[Giá có thuế],B.2[Tên khách hàng],C41))</f>
        <v/>
      </c>
      <c r="N41" s="14" t="str">
        <f>IF(C41="","",SUMIFS(B.2[Số tiền đã thu],B.2[Tên khách hàng],C41))</f>
        <v/>
      </c>
      <c r="O41" s="14" t="str">
        <f t="shared" si="1"/>
        <v/>
      </c>
      <c r="P41" s="30" t="str">
        <f>IF(C41="","",SUMIFS(B.2[Doanh thu],B.2[Tên khách hàng],C41))</f>
        <v/>
      </c>
      <c r="Q41" s="30" t="str">
        <f>IF(C41="","",SUMIFS(B.2[Lợi nhuận gộp],B.2[Tên khách hàng],C41))</f>
        <v/>
      </c>
    </row>
    <row r="42" spans="2:17" ht="27.75" customHeight="1">
      <c r="B42" s="4">
        <f t="shared" si="2"/>
        <v>40</v>
      </c>
      <c r="C42" s="2"/>
      <c r="D42" s="10"/>
      <c r="E42" s="2"/>
      <c r="F42" s="2"/>
      <c r="G42" s="2"/>
      <c r="H42" s="7"/>
      <c r="I42" s="7"/>
      <c r="J42" s="7"/>
      <c r="K42" s="14" t="str">
        <f>IF(AND(C42&lt;&gt;"",COUNTIF([Tên khách hàng],C42)&gt;1),"Khách hàng này đã khai báo nhiều lần","")</f>
        <v/>
      </c>
      <c r="L42" s="14"/>
      <c r="M42" s="14" t="str">
        <f>IF(C42="","",SUMIFS(B.2[Giá có thuế],B.2[Tên khách hàng],C42))</f>
        <v/>
      </c>
      <c r="N42" s="14" t="str">
        <f>IF(C42="","",SUMIFS(B.2[Số tiền đã thu],B.2[Tên khách hàng],C42))</f>
        <v/>
      </c>
      <c r="O42" s="14" t="str">
        <f t="shared" si="1"/>
        <v/>
      </c>
      <c r="P42" s="30" t="str">
        <f>IF(C42="","",SUMIFS(B.2[Doanh thu],B.2[Tên khách hàng],C42))</f>
        <v/>
      </c>
      <c r="Q42" s="30" t="str">
        <f>IF(C42="","",SUMIFS(B.2[Lợi nhuận gộp],B.2[Tên khách hàng],C42))</f>
        <v/>
      </c>
    </row>
    <row r="43" spans="2:17" ht="27.75" customHeight="1">
      <c r="B43" s="4">
        <f t="shared" si="2"/>
        <v>41</v>
      </c>
      <c r="C43" s="2"/>
      <c r="D43" s="10"/>
      <c r="E43" s="2"/>
      <c r="F43" s="2"/>
      <c r="G43" s="2"/>
      <c r="H43" s="7"/>
      <c r="I43" s="7"/>
      <c r="J43" s="7"/>
      <c r="K43" s="14" t="str">
        <f>IF(AND(C43&lt;&gt;"",COUNTIF([Tên khách hàng],C43)&gt;1),"Khách hàng này đã khai báo nhiều lần","")</f>
        <v/>
      </c>
      <c r="L43" s="14"/>
      <c r="M43" s="14" t="str">
        <f>IF(C43="","",SUMIFS(B.2[Giá có thuế],B.2[Tên khách hàng],C43))</f>
        <v/>
      </c>
      <c r="N43" s="14" t="str">
        <f>IF(C43="","",SUMIFS(B.2[Số tiền đã thu],B.2[Tên khách hàng],C43))</f>
        <v/>
      </c>
      <c r="O43" s="14" t="str">
        <f t="shared" si="1"/>
        <v/>
      </c>
      <c r="P43" s="30" t="str">
        <f>IF(C43="","",SUMIFS(B.2[Doanh thu],B.2[Tên khách hàng],C43))</f>
        <v/>
      </c>
      <c r="Q43" s="30" t="str">
        <f>IF(C43="","",SUMIFS(B.2[Lợi nhuận gộp],B.2[Tên khách hàng],C43))</f>
        <v/>
      </c>
    </row>
    <row r="44" spans="2:17" ht="27.75" customHeight="1">
      <c r="B44" s="4">
        <f t="shared" si="2"/>
        <v>42</v>
      </c>
      <c r="C44" s="2"/>
      <c r="D44" s="10"/>
      <c r="E44" s="2"/>
      <c r="F44" s="2"/>
      <c r="G44" s="2"/>
      <c r="H44" s="7"/>
      <c r="I44" s="7"/>
      <c r="J44" s="7"/>
      <c r="K44" s="14" t="str">
        <f>IF(AND(C44&lt;&gt;"",COUNTIF([Tên khách hàng],C44)&gt;1),"Khách hàng này đã khai báo nhiều lần","")</f>
        <v/>
      </c>
      <c r="L44" s="14"/>
      <c r="M44" s="14" t="str">
        <f>IF(C44="","",SUMIFS(B.2[Giá có thuế],B.2[Tên khách hàng],C44))</f>
        <v/>
      </c>
      <c r="N44" s="14" t="str">
        <f>IF(C44="","",SUMIFS(B.2[Số tiền đã thu],B.2[Tên khách hàng],C44))</f>
        <v/>
      </c>
      <c r="O44" s="14" t="str">
        <f t="shared" si="1"/>
        <v/>
      </c>
      <c r="P44" s="30" t="str">
        <f>IF(C44="","",SUMIFS(B.2[Doanh thu],B.2[Tên khách hàng],C44))</f>
        <v/>
      </c>
      <c r="Q44" s="30" t="str">
        <f>IF(C44="","",SUMIFS(B.2[Lợi nhuận gộp],B.2[Tên khách hàng],C44))</f>
        <v/>
      </c>
    </row>
    <row r="45" spans="2:17" ht="27.75" customHeight="1">
      <c r="B45" s="4">
        <f t="shared" si="2"/>
        <v>43</v>
      </c>
      <c r="C45" s="2"/>
      <c r="D45" s="10"/>
      <c r="E45" s="2"/>
      <c r="F45" s="2"/>
      <c r="G45" s="2"/>
      <c r="H45" s="7"/>
      <c r="I45" s="7"/>
      <c r="J45" s="7"/>
      <c r="K45" s="14" t="str">
        <f>IF(AND(C45&lt;&gt;"",COUNTIF([Tên khách hàng],C45)&gt;1),"Khách hàng này đã khai báo nhiều lần","")</f>
        <v/>
      </c>
      <c r="L45" s="14"/>
      <c r="M45" s="14" t="str">
        <f>IF(C45="","",SUMIFS(B.2[Giá có thuế],B.2[Tên khách hàng],C45))</f>
        <v/>
      </c>
      <c r="N45" s="14" t="str">
        <f>IF(C45="","",SUMIFS(B.2[Số tiền đã thu],B.2[Tên khách hàng],C45))</f>
        <v/>
      </c>
      <c r="O45" s="14" t="str">
        <f t="shared" si="1"/>
        <v/>
      </c>
      <c r="P45" s="30" t="str">
        <f>IF(C45="","",SUMIFS(B.2[Doanh thu],B.2[Tên khách hàng],C45))</f>
        <v/>
      </c>
      <c r="Q45" s="30" t="str">
        <f>IF(C45="","",SUMIFS(B.2[Lợi nhuận gộp],B.2[Tên khách hàng],C45))</f>
        <v/>
      </c>
    </row>
    <row r="46" spans="2:17" ht="27.75" customHeight="1">
      <c r="B46" s="4">
        <f t="shared" si="2"/>
        <v>44</v>
      </c>
      <c r="C46" s="2"/>
      <c r="D46" s="10"/>
      <c r="E46" s="2"/>
      <c r="F46" s="2"/>
      <c r="G46" s="2"/>
      <c r="H46" s="7"/>
      <c r="I46" s="7"/>
      <c r="J46" s="7"/>
      <c r="K46" s="14" t="str">
        <f>IF(AND(C46&lt;&gt;"",COUNTIF([Tên khách hàng],C46)&gt;1),"Khách hàng này đã khai báo nhiều lần","")</f>
        <v/>
      </c>
      <c r="L46" s="14"/>
      <c r="M46" s="14" t="str">
        <f>IF(C46="","",SUMIFS(B.2[Giá có thuế],B.2[Tên khách hàng],C46))</f>
        <v/>
      </c>
      <c r="N46" s="14" t="str">
        <f>IF(C46="","",SUMIFS(B.2[Số tiền đã thu],B.2[Tên khách hàng],C46))</f>
        <v/>
      </c>
      <c r="O46" s="14" t="str">
        <f t="shared" si="1"/>
        <v/>
      </c>
      <c r="P46" s="30" t="str">
        <f>IF(C46="","",SUMIFS(B.2[Doanh thu],B.2[Tên khách hàng],C46))</f>
        <v/>
      </c>
      <c r="Q46" s="30" t="str">
        <f>IF(C46="","",SUMIFS(B.2[Lợi nhuận gộp],B.2[Tên khách hàng],C46))</f>
        <v/>
      </c>
    </row>
    <row r="47" spans="2:17" ht="27.75" customHeight="1">
      <c r="B47" s="4">
        <f t="shared" si="2"/>
        <v>45</v>
      </c>
      <c r="C47" s="2"/>
      <c r="D47" s="10"/>
      <c r="E47" s="2"/>
      <c r="F47" s="2"/>
      <c r="G47" s="2"/>
      <c r="H47" s="7"/>
      <c r="I47" s="7"/>
      <c r="J47" s="7"/>
      <c r="K47" s="14" t="str">
        <f>IF(AND(C47&lt;&gt;"",COUNTIF([Tên khách hàng],C47)&gt;1),"Khách hàng này đã khai báo nhiều lần","")</f>
        <v/>
      </c>
      <c r="L47" s="14"/>
      <c r="M47" s="14" t="str">
        <f>IF(C47="","",SUMIFS(B.2[Giá có thuế],B.2[Tên khách hàng],C47))</f>
        <v/>
      </c>
      <c r="N47" s="14" t="str">
        <f>IF(C47="","",SUMIFS(B.2[Số tiền đã thu],B.2[Tên khách hàng],C47))</f>
        <v/>
      </c>
      <c r="O47" s="14" t="str">
        <f t="shared" si="1"/>
        <v/>
      </c>
      <c r="P47" s="30" t="str">
        <f>IF(C47="","",SUMIFS(B.2[Doanh thu],B.2[Tên khách hàng],C47))</f>
        <v/>
      </c>
      <c r="Q47" s="30" t="str">
        <f>IF(C47="","",SUMIFS(B.2[Lợi nhuận gộp],B.2[Tên khách hàng],C47))</f>
        <v/>
      </c>
    </row>
    <row r="48" spans="2:17" ht="27.75" customHeight="1">
      <c r="B48" s="4">
        <f t="shared" si="2"/>
        <v>46</v>
      </c>
      <c r="C48" s="2"/>
      <c r="D48" s="10"/>
      <c r="E48" s="2"/>
      <c r="F48" s="2"/>
      <c r="G48" s="2"/>
      <c r="H48" s="7"/>
      <c r="I48" s="7"/>
      <c r="J48" s="7"/>
      <c r="K48" s="14" t="str">
        <f>IF(AND(C48&lt;&gt;"",COUNTIF([Tên khách hàng],C48)&gt;1),"Khách hàng này đã khai báo nhiều lần","")</f>
        <v/>
      </c>
      <c r="L48" s="14"/>
      <c r="M48" s="14" t="str">
        <f>IF(C48="","",SUMIFS(B.2[Giá có thuế],B.2[Tên khách hàng],C48))</f>
        <v/>
      </c>
      <c r="N48" s="14" t="str">
        <f>IF(C48="","",SUMIFS(B.2[Số tiền đã thu],B.2[Tên khách hàng],C48))</f>
        <v/>
      </c>
      <c r="O48" s="14" t="str">
        <f t="shared" si="1"/>
        <v/>
      </c>
      <c r="P48" s="30" t="str">
        <f>IF(C48="","",SUMIFS(B.2[Doanh thu],B.2[Tên khách hàng],C48))</f>
        <v/>
      </c>
      <c r="Q48" s="30" t="str">
        <f>IF(C48="","",SUMIFS(B.2[Lợi nhuận gộp],B.2[Tên khách hàng],C48))</f>
        <v/>
      </c>
    </row>
    <row r="49" spans="2:17" ht="27.75" customHeight="1">
      <c r="B49" s="4">
        <f t="shared" si="2"/>
        <v>47</v>
      </c>
      <c r="C49" s="2"/>
      <c r="D49" s="10"/>
      <c r="E49" s="2"/>
      <c r="F49" s="2"/>
      <c r="G49" s="2"/>
      <c r="H49" s="7"/>
      <c r="I49" s="7"/>
      <c r="J49" s="7"/>
      <c r="K49" s="14" t="str">
        <f>IF(AND(C49&lt;&gt;"",COUNTIF([Tên khách hàng],C49)&gt;1),"Khách hàng này đã khai báo nhiều lần","")</f>
        <v/>
      </c>
      <c r="L49" s="14"/>
      <c r="M49" s="14" t="str">
        <f>IF(C49="","",SUMIFS(B.2[Giá có thuế],B.2[Tên khách hàng],C49))</f>
        <v/>
      </c>
      <c r="N49" s="14" t="str">
        <f>IF(C49="","",SUMIFS(B.2[Số tiền đã thu],B.2[Tên khách hàng],C49))</f>
        <v/>
      </c>
      <c r="O49" s="14" t="str">
        <f t="shared" si="1"/>
        <v/>
      </c>
      <c r="P49" s="30" t="str">
        <f>IF(C49="","",SUMIFS(B.2[Doanh thu],B.2[Tên khách hàng],C49))</f>
        <v/>
      </c>
      <c r="Q49" s="30" t="str">
        <f>IF(C49="","",SUMIFS(B.2[Lợi nhuận gộp],B.2[Tên khách hàng],C49))</f>
        <v/>
      </c>
    </row>
    <row r="50" spans="2:17" ht="27.75" customHeight="1">
      <c r="B50" s="4">
        <f t="shared" si="2"/>
        <v>48</v>
      </c>
      <c r="C50" s="2"/>
      <c r="D50" s="10"/>
      <c r="E50" s="2"/>
      <c r="F50" s="2"/>
      <c r="G50" s="2"/>
      <c r="H50" s="7"/>
      <c r="I50" s="7"/>
      <c r="J50" s="7"/>
      <c r="K50" s="14" t="str">
        <f>IF(AND(C50&lt;&gt;"",COUNTIF([Tên khách hàng],C50)&gt;1),"Khách hàng này đã khai báo nhiều lần","")</f>
        <v/>
      </c>
      <c r="L50" s="14"/>
      <c r="M50" s="14" t="str">
        <f>IF(C50="","",SUMIFS(B.2[Giá có thuế],B.2[Tên khách hàng],C50))</f>
        <v/>
      </c>
      <c r="N50" s="14" t="str">
        <f>IF(C50="","",SUMIFS(B.2[Số tiền đã thu],B.2[Tên khách hàng],C50))</f>
        <v/>
      </c>
      <c r="O50" s="14" t="str">
        <f t="shared" si="1"/>
        <v/>
      </c>
      <c r="P50" s="30" t="str">
        <f>IF(C50="","",SUMIFS(B.2[Doanh thu],B.2[Tên khách hàng],C50))</f>
        <v/>
      </c>
      <c r="Q50" s="30" t="str">
        <f>IF(C50="","",SUMIFS(B.2[Lợi nhuận gộp],B.2[Tên khách hàng],C50))</f>
        <v/>
      </c>
    </row>
    <row r="51" spans="2:17" ht="27.75" customHeight="1">
      <c r="B51" s="4">
        <f t="shared" si="2"/>
        <v>49</v>
      </c>
      <c r="C51" s="2"/>
      <c r="D51" s="10"/>
      <c r="E51" s="2"/>
      <c r="F51" s="2"/>
      <c r="G51" s="2"/>
      <c r="H51" s="7"/>
      <c r="I51" s="7"/>
      <c r="J51" s="7"/>
      <c r="K51" s="14" t="str">
        <f>IF(AND(C51&lt;&gt;"",COUNTIF([Tên khách hàng],C51)&gt;1),"Khách hàng này đã khai báo nhiều lần","")</f>
        <v/>
      </c>
      <c r="L51" s="14"/>
      <c r="M51" s="14" t="str">
        <f>IF(C51="","",SUMIFS(B.2[Giá có thuế],B.2[Tên khách hàng],C51))</f>
        <v/>
      </c>
      <c r="N51" s="14" t="str">
        <f>IF(C51="","",SUMIFS(B.2[Số tiền đã thu],B.2[Tên khách hàng],C51))</f>
        <v/>
      </c>
      <c r="O51" s="14" t="str">
        <f t="shared" si="1"/>
        <v/>
      </c>
      <c r="P51" s="30" t="str">
        <f>IF(C51="","",SUMIFS(B.2[Doanh thu],B.2[Tên khách hàng],C51))</f>
        <v/>
      </c>
      <c r="Q51" s="30" t="str">
        <f>IF(C51="","",SUMIFS(B.2[Lợi nhuận gộp],B.2[Tên khách hàng],C51))</f>
        <v/>
      </c>
    </row>
    <row r="52" spans="2:17" ht="27.75" customHeight="1">
      <c r="B52" s="4">
        <f t="shared" si="2"/>
        <v>50</v>
      </c>
      <c r="C52" s="2"/>
      <c r="D52" s="10"/>
      <c r="E52" s="2"/>
      <c r="F52" s="2"/>
      <c r="G52" s="2"/>
      <c r="H52" s="7"/>
      <c r="I52" s="7"/>
      <c r="J52" s="7"/>
      <c r="K52" s="14" t="str">
        <f>IF(AND(C52&lt;&gt;"",COUNTIF([Tên khách hàng],C52)&gt;1),"Khách hàng này đã khai báo nhiều lần","")</f>
        <v/>
      </c>
      <c r="L52" s="14"/>
      <c r="M52" s="14" t="str">
        <f>IF(C52="","",SUMIFS(B.2[Giá có thuế],B.2[Tên khách hàng],C52))</f>
        <v/>
      </c>
      <c r="N52" s="14" t="str">
        <f>IF(C52="","",SUMIFS(B.2[Số tiền đã thu],B.2[Tên khách hàng],C52))</f>
        <v/>
      </c>
      <c r="O52" s="14" t="str">
        <f t="shared" si="1"/>
        <v/>
      </c>
      <c r="P52" s="30" t="str">
        <f>IF(C52="","",SUMIFS(B.2[Doanh thu],B.2[Tên khách hàng],C52))</f>
        <v/>
      </c>
      <c r="Q52" s="30" t="str">
        <f>IF(C52="","",SUMIFS(B.2[Lợi nhuận gộp],B.2[Tên khách hàng],C52))</f>
        <v/>
      </c>
    </row>
    <row r="53" spans="2:17" ht="27.75" customHeight="1">
      <c r="B53" s="4">
        <f t="shared" si="2"/>
        <v>51</v>
      </c>
      <c r="C53" s="2"/>
      <c r="D53" s="10"/>
      <c r="E53" s="2"/>
      <c r="F53" s="2"/>
      <c r="G53" s="2"/>
      <c r="H53" s="7"/>
      <c r="I53" s="7"/>
      <c r="J53" s="7"/>
      <c r="K53" s="14" t="str">
        <f>IF(AND(C53&lt;&gt;"",COUNTIF([Tên khách hàng],C53)&gt;1),"Khách hàng này đã khai báo nhiều lần","")</f>
        <v/>
      </c>
      <c r="L53" s="14"/>
      <c r="M53" s="14" t="str">
        <f>IF(C53="","",SUMIFS(B.2[Giá có thuế],B.2[Tên khách hàng],C53))</f>
        <v/>
      </c>
      <c r="N53" s="14" t="str">
        <f>IF(C53="","",SUMIFS(B.2[Số tiền đã thu],B.2[Tên khách hàng],C53))</f>
        <v/>
      </c>
      <c r="O53" s="14" t="str">
        <f t="shared" si="1"/>
        <v/>
      </c>
      <c r="P53" s="30" t="str">
        <f>IF(C53="","",SUMIFS(B.2[Doanh thu],B.2[Tên khách hàng],C53))</f>
        <v/>
      </c>
      <c r="Q53" s="30" t="str">
        <f>IF(C53="","",SUMIFS(B.2[Lợi nhuận gộp],B.2[Tên khách hàng],C53))</f>
        <v/>
      </c>
    </row>
    <row r="54" spans="2:17" ht="27.75" customHeight="1">
      <c r="B54" s="4">
        <f t="shared" si="2"/>
        <v>52</v>
      </c>
      <c r="C54" s="2"/>
      <c r="D54" s="10"/>
      <c r="E54" s="2"/>
      <c r="F54" s="2"/>
      <c r="G54" s="2"/>
      <c r="H54" s="7"/>
      <c r="I54" s="7"/>
      <c r="J54" s="7"/>
      <c r="K54" s="14" t="str">
        <f>IF(AND(C54&lt;&gt;"",COUNTIF([Tên khách hàng],C54)&gt;1),"Khách hàng này đã khai báo nhiều lần","")</f>
        <v/>
      </c>
      <c r="L54" s="14"/>
      <c r="M54" s="14" t="str">
        <f>IF(C54="","",SUMIFS(B.2[Giá có thuế],B.2[Tên khách hàng],C54))</f>
        <v/>
      </c>
      <c r="N54" s="14" t="str">
        <f>IF(C54="","",SUMIFS(B.2[Số tiền đã thu],B.2[Tên khách hàng],C54))</f>
        <v/>
      </c>
      <c r="O54" s="14" t="str">
        <f t="shared" si="1"/>
        <v/>
      </c>
      <c r="P54" s="30" t="str">
        <f>IF(C54="","",SUMIFS(B.2[Doanh thu],B.2[Tên khách hàng],C54))</f>
        <v/>
      </c>
      <c r="Q54" s="30" t="str">
        <f>IF(C54="","",SUMIFS(B.2[Lợi nhuận gộp],B.2[Tên khách hàng],C54))</f>
        <v/>
      </c>
    </row>
    <row r="55" spans="2:17" ht="27.75" customHeight="1">
      <c r="B55" s="4">
        <f t="shared" si="2"/>
        <v>53</v>
      </c>
      <c r="C55" s="2"/>
      <c r="D55" s="10"/>
      <c r="E55" s="2"/>
      <c r="F55" s="2"/>
      <c r="G55" s="2"/>
      <c r="H55" s="7"/>
      <c r="I55" s="7"/>
      <c r="J55" s="7"/>
      <c r="K55" s="14" t="str">
        <f>IF(AND(C55&lt;&gt;"",COUNTIF([Tên khách hàng],C55)&gt;1),"Khách hàng này đã khai báo nhiều lần","")</f>
        <v/>
      </c>
      <c r="L55" s="14"/>
      <c r="M55" s="14" t="str">
        <f>IF(C55="","",SUMIFS(B.2[Giá có thuế],B.2[Tên khách hàng],C55))</f>
        <v/>
      </c>
      <c r="N55" s="14" t="str">
        <f>IF(C55="","",SUMIFS(B.2[Số tiền đã thu],B.2[Tên khách hàng],C55))</f>
        <v/>
      </c>
      <c r="O55" s="14" t="str">
        <f t="shared" si="1"/>
        <v/>
      </c>
      <c r="P55" s="30" t="str">
        <f>IF(C55="","",SUMIFS(B.2[Doanh thu],B.2[Tên khách hàng],C55))</f>
        <v/>
      </c>
      <c r="Q55" s="30" t="str">
        <f>IF(C55="","",SUMIFS(B.2[Lợi nhuận gộp],B.2[Tên khách hàng],C55))</f>
        <v/>
      </c>
    </row>
    <row r="56" spans="2:17" ht="27.75" customHeight="1">
      <c r="B56" s="4">
        <f t="shared" si="2"/>
        <v>54</v>
      </c>
      <c r="C56" s="2"/>
      <c r="D56" s="10"/>
      <c r="E56" s="2"/>
      <c r="F56" s="2"/>
      <c r="G56" s="2"/>
      <c r="H56" s="7"/>
      <c r="I56" s="7"/>
      <c r="J56" s="7"/>
      <c r="K56" s="14" t="str">
        <f>IF(AND(C56&lt;&gt;"",COUNTIF([Tên khách hàng],C56)&gt;1),"Khách hàng này đã khai báo nhiều lần","")</f>
        <v/>
      </c>
      <c r="L56" s="14"/>
      <c r="M56" s="14" t="str">
        <f>IF(C56="","",SUMIFS(B.2[Giá có thuế],B.2[Tên khách hàng],C56))</f>
        <v/>
      </c>
      <c r="N56" s="14" t="str">
        <f>IF(C56="","",SUMIFS(B.2[Số tiền đã thu],B.2[Tên khách hàng],C56))</f>
        <v/>
      </c>
      <c r="O56" s="14" t="str">
        <f t="shared" si="1"/>
        <v/>
      </c>
      <c r="P56" s="30" t="str">
        <f>IF(C56="","",SUMIFS(B.2[Doanh thu],B.2[Tên khách hàng],C56))</f>
        <v/>
      </c>
      <c r="Q56" s="30" t="str">
        <f>IF(C56="","",SUMIFS(B.2[Lợi nhuận gộp],B.2[Tên khách hàng],C56))</f>
        <v/>
      </c>
    </row>
    <row r="57" spans="2:17" ht="27.75" customHeight="1">
      <c r="B57" s="4">
        <f t="shared" si="2"/>
        <v>55</v>
      </c>
      <c r="C57" s="2"/>
      <c r="D57" s="10"/>
      <c r="E57" s="2"/>
      <c r="F57" s="2"/>
      <c r="G57" s="2"/>
      <c r="H57" s="7"/>
      <c r="I57" s="7"/>
      <c r="J57" s="7"/>
      <c r="K57" s="14" t="str">
        <f>IF(AND(C57&lt;&gt;"",COUNTIF([Tên khách hàng],C57)&gt;1),"Khách hàng này đã khai báo nhiều lần","")</f>
        <v/>
      </c>
      <c r="L57" s="14"/>
      <c r="M57" s="14" t="str">
        <f>IF(C57="","",SUMIFS(B.2[Giá có thuế],B.2[Tên khách hàng],C57))</f>
        <v/>
      </c>
      <c r="N57" s="14" t="str">
        <f>IF(C57="","",SUMIFS(B.2[Số tiền đã thu],B.2[Tên khách hàng],C57))</f>
        <v/>
      </c>
      <c r="O57" s="14" t="str">
        <f t="shared" si="1"/>
        <v/>
      </c>
      <c r="P57" s="30" t="str">
        <f>IF(C57="","",SUMIFS(B.2[Doanh thu],B.2[Tên khách hàng],C57))</f>
        <v/>
      </c>
      <c r="Q57" s="30" t="str">
        <f>IF(C57="","",SUMIFS(B.2[Lợi nhuận gộp],B.2[Tên khách hàng],C57))</f>
        <v/>
      </c>
    </row>
    <row r="58" spans="2:17" ht="27.75" customHeight="1">
      <c r="B58" s="4">
        <f t="shared" si="2"/>
        <v>56</v>
      </c>
      <c r="C58" s="2"/>
      <c r="D58" s="10"/>
      <c r="E58" s="2"/>
      <c r="F58" s="2"/>
      <c r="G58" s="2"/>
      <c r="H58" s="7"/>
      <c r="I58" s="7"/>
      <c r="J58" s="7"/>
      <c r="K58" s="14" t="str">
        <f>IF(AND(C58&lt;&gt;"",COUNTIF([Tên khách hàng],C58)&gt;1),"Khách hàng này đã khai báo nhiều lần","")</f>
        <v/>
      </c>
      <c r="L58" s="14"/>
      <c r="M58" s="14" t="str">
        <f>IF(C58="","",SUMIFS(B.2[Giá có thuế],B.2[Tên khách hàng],C58))</f>
        <v/>
      </c>
      <c r="N58" s="14" t="str">
        <f>IF(C58="","",SUMIFS(B.2[Số tiền đã thu],B.2[Tên khách hàng],C58))</f>
        <v/>
      </c>
      <c r="O58" s="14" t="str">
        <f t="shared" si="1"/>
        <v/>
      </c>
      <c r="P58" s="30" t="str">
        <f>IF(C58="","",SUMIFS(B.2[Doanh thu],B.2[Tên khách hàng],C58))</f>
        <v/>
      </c>
      <c r="Q58" s="30" t="str">
        <f>IF(C58="","",SUMIFS(B.2[Lợi nhuận gộp],B.2[Tên khách hàng],C58))</f>
        <v/>
      </c>
    </row>
    <row r="59" spans="2:17" ht="27.75" customHeight="1">
      <c r="B59" s="4">
        <f t="shared" si="2"/>
        <v>57</v>
      </c>
      <c r="C59" s="2"/>
      <c r="D59" s="10"/>
      <c r="E59" s="2"/>
      <c r="F59" s="2"/>
      <c r="G59" s="2"/>
      <c r="H59" s="7"/>
      <c r="I59" s="7"/>
      <c r="J59" s="7"/>
      <c r="K59" s="14" t="str">
        <f>IF(AND(C59&lt;&gt;"",COUNTIF([Tên khách hàng],C59)&gt;1),"Khách hàng này đã khai báo nhiều lần","")</f>
        <v/>
      </c>
      <c r="L59" s="14"/>
      <c r="M59" s="14" t="str">
        <f>IF(C59="","",SUMIFS(B.2[Giá có thuế],B.2[Tên khách hàng],C59))</f>
        <v/>
      </c>
      <c r="N59" s="14" t="str">
        <f>IF(C59="","",SUMIFS(B.2[Số tiền đã thu],B.2[Tên khách hàng],C59))</f>
        <v/>
      </c>
      <c r="O59" s="14" t="str">
        <f t="shared" si="1"/>
        <v/>
      </c>
      <c r="P59" s="30" t="str">
        <f>IF(C59="","",SUMIFS(B.2[Doanh thu],B.2[Tên khách hàng],C59))</f>
        <v/>
      </c>
      <c r="Q59" s="30" t="str">
        <f>IF(C59="","",SUMIFS(B.2[Lợi nhuận gộp],B.2[Tên khách hàng],C59))</f>
        <v/>
      </c>
    </row>
    <row r="60" spans="2:17" ht="27.75" customHeight="1">
      <c r="B60" s="4">
        <f t="shared" si="2"/>
        <v>58</v>
      </c>
      <c r="C60" s="2"/>
      <c r="D60" s="10"/>
      <c r="E60" s="2"/>
      <c r="F60" s="2"/>
      <c r="G60" s="2"/>
      <c r="H60" s="7"/>
      <c r="I60" s="7"/>
      <c r="J60" s="7"/>
      <c r="K60" s="14" t="str">
        <f>IF(AND(C60&lt;&gt;"",COUNTIF([Tên khách hàng],C60)&gt;1),"Khách hàng này đã khai báo nhiều lần","")</f>
        <v/>
      </c>
      <c r="L60" s="14"/>
      <c r="M60" s="14" t="str">
        <f>IF(C60="","",SUMIFS(B.2[Giá có thuế],B.2[Tên khách hàng],C60))</f>
        <v/>
      </c>
      <c r="N60" s="14" t="str">
        <f>IF(C60="","",SUMIFS(B.2[Số tiền đã thu],B.2[Tên khách hàng],C60))</f>
        <v/>
      </c>
      <c r="O60" s="14" t="str">
        <f t="shared" si="1"/>
        <v/>
      </c>
      <c r="P60" s="30" t="str">
        <f>IF(C60="","",SUMIFS(B.2[Doanh thu],B.2[Tên khách hàng],C60))</f>
        <v/>
      </c>
      <c r="Q60" s="30" t="str">
        <f>IF(C60="","",SUMIFS(B.2[Lợi nhuận gộp],B.2[Tên khách hàng],C60))</f>
        <v/>
      </c>
    </row>
    <row r="61" spans="2:17" ht="27.75" customHeight="1">
      <c r="B61" s="4">
        <f t="shared" si="2"/>
        <v>59</v>
      </c>
      <c r="C61" s="2"/>
      <c r="D61" s="10"/>
      <c r="E61" s="2"/>
      <c r="F61" s="2"/>
      <c r="G61" s="2"/>
      <c r="H61" s="7"/>
      <c r="I61" s="7"/>
      <c r="J61" s="7"/>
      <c r="K61" s="14" t="str">
        <f>IF(AND(C61&lt;&gt;"",COUNTIF([Tên khách hàng],C61)&gt;1),"Khách hàng này đã khai báo nhiều lần","")</f>
        <v/>
      </c>
      <c r="L61" s="14"/>
      <c r="M61" s="14" t="str">
        <f>IF(C61="","",SUMIFS(B.2[Giá có thuế],B.2[Tên khách hàng],C61))</f>
        <v/>
      </c>
      <c r="N61" s="14" t="str">
        <f>IF(C61="","",SUMIFS(B.2[Số tiền đã thu],B.2[Tên khách hàng],C61))</f>
        <v/>
      </c>
      <c r="O61" s="14" t="str">
        <f t="shared" si="1"/>
        <v/>
      </c>
      <c r="P61" s="30" t="str">
        <f>IF(C61="","",SUMIFS(B.2[Doanh thu],B.2[Tên khách hàng],C61))</f>
        <v/>
      </c>
      <c r="Q61" s="30" t="str">
        <f>IF(C61="","",SUMIFS(B.2[Lợi nhuận gộp],B.2[Tên khách hàng],C61))</f>
        <v/>
      </c>
    </row>
    <row r="62" spans="2:17" ht="27.75" customHeight="1">
      <c r="B62" s="4">
        <f t="shared" si="2"/>
        <v>60</v>
      </c>
      <c r="C62" s="2"/>
      <c r="D62" s="10"/>
      <c r="E62" s="2"/>
      <c r="F62" s="2"/>
      <c r="G62" s="2"/>
      <c r="H62" s="7"/>
      <c r="I62" s="7"/>
      <c r="J62" s="7"/>
      <c r="K62" s="14" t="str">
        <f>IF(AND(C62&lt;&gt;"",COUNTIF([Tên khách hàng],C62)&gt;1),"Khách hàng này đã khai báo nhiều lần","")</f>
        <v/>
      </c>
      <c r="L62" s="14"/>
      <c r="M62" s="14" t="str">
        <f>IF(C62="","",SUMIFS(B.2[Giá có thuế],B.2[Tên khách hàng],C62))</f>
        <v/>
      </c>
      <c r="N62" s="14" t="str">
        <f>IF(C62="","",SUMIFS(B.2[Số tiền đã thu],B.2[Tên khách hàng],C62))</f>
        <v/>
      </c>
      <c r="O62" s="14" t="str">
        <f t="shared" si="1"/>
        <v/>
      </c>
      <c r="P62" s="30" t="str">
        <f>IF(C62="","",SUMIFS(B.2[Doanh thu],B.2[Tên khách hàng],C62))</f>
        <v/>
      </c>
      <c r="Q62" s="30" t="str">
        <f>IF(C62="","",SUMIFS(B.2[Lợi nhuận gộp],B.2[Tên khách hàng],C62))</f>
        <v/>
      </c>
    </row>
    <row r="63" spans="2:17" ht="27.75" customHeight="1">
      <c r="B63" s="4">
        <f t="shared" si="2"/>
        <v>61</v>
      </c>
      <c r="C63" s="2"/>
      <c r="D63" s="10"/>
      <c r="E63" s="2"/>
      <c r="F63" s="2"/>
      <c r="G63" s="2"/>
      <c r="H63" s="7"/>
      <c r="I63" s="7"/>
      <c r="J63" s="7"/>
      <c r="K63" s="14" t="str">
        <f>IF(AND(C63&lt;&gt;"",COUNTIF([Tên khách hàng],C63)&gt;1),"Khách hàng này đã khai báo nhiều lần","")</f>
        <v/>
      </c>
      <c r="L63" s="14"/>
      <c r="M63" s="14" t="str">
        <f>IF(C63="","",SUMIFS(B.2[Giá có thuế],B.2[Tên khách hàng],C63))</f>
        <v/>
      </c>
      <c r="N63" s="14" t="str">
        <f>IF(C63="","",SUMIFS(B.2[Số tiền đã thu],B.2[Tên khách hàng],C63))</f>
        <v/>
      </c>
      <c r="O63" s="14" t="str">
        <f t="shared" si="1"/>
        <v/>
      </c>
      <c r="P63" s="30" t="str">
        <f>IF(C63="","",SUMIFS(B.2[Doanh thu],B.2[Tên khách hàng],C63))</f>
        <v/>
      </c>
      <c r="Q63" s="30" t="str">
        <f>IF(C63="","",SUMIFS(B.2[Lợi nhuận gộp],B.2[Tên khách hàng],C63))</f>
        <v/>
      </c>
    </row>
    <row r="64" spans="2:17" ht="27.75" customHeight="1">
      <c r="B64" s="4">
        <f t="shared" si="2"/>
        <v>62</v>
      </c>
      <c r="C64" s="2"/>
      <c r="D64" s="10"/>
      <c r="E64" s="2"/>
      <c r="F64" s="2"/>
      <c r="G64" s="2"/>
      <c r="H64" s="7"/>
      <c r="I64" s="7"/>
      <c r="J64" s="7"/>
      <c r="K64" s="14" t="str">
        <f>IF(AND(C64&lt;&gt;"",COUNTIF([Tên khách hàng],C64)&gt;1),"Khách hàng này đã khai báo nhiều lần","")</f>
        <v/>
      </c>
      <c r="L64" s="14"/>
      <c r="M64" s="14" t="str">
        <f>IF(C64="","",SUMIFS(B.2[Giá có thuế],B.2[Tên khách hàng],C64))</f>
        <v/>
      </c>
      <c r="N64" s="14" t="str">
        <f>IF(C64="","",SUMIFS(B.2[Số tiền đã thu],B.2[Tên khách hàng],C64))</f>
        <v/>
      </c>
      <c r="O64" s="14" t="str">
        <f t="shared" si="1"/>
        <v/>
      </c>
      <c r="P64" s="30" t="str">
        <f>IF(C64="","",SUMIFS(B.2[Doanh thu],B.2[Tên khách hàng],C64))</f>
        <v/>
      </c>
      <c r="Q64" s="30" t="str">
        <f>IF(C64="","",SUMIFS(B.2[Lợi nhuận gộp],B.2[Tên khách hàng],C64))</f>
        <v/>
      </c>
    </row>
    <row r="65" spans="2:17" ht="27.75" customHeight="1">
      <c r="B65" s="4">
        <f t="shared" si="2"/>
        <v>63</v>
      </c>
      <c r="C65" s="2"/>
      <c r="D65" s="10"/>
      <c r="E65" s="2"/>
      <c r="F65" s="2"/>
      <c r="G65" s="2"/>
      <c r="H65" s="7"/>
      <c r="I65" s="7"/>
      <c r="J65" s="7"/>
      <c r="K65" s="14" t="str">
        <f>IF(AND(C65&lt;&gt;"",COUNTIF([Tên khách hàng],C65)&gt;1),"Khách hàng này đã khai báo nhiều lần","")</f>
        <v/>
      </c>
      <c r="L65" s="14"/>
      <c r="M65" s="14" t="str">
        <f>IF(C65="","",SUMIFS(B.2[Giá có thuế],B.2[Tên khách hàng],C65))</f>
        <v/>
      </c>
      <c r="N65" s="14" t="str">
        <f>IF(C65="","",SUMIFS(B.2[Số tiền đã thu],B.2[Tên khách hàng],C65))</f>
        <v/>
      </c>
      <c r="O65" s="14" t="str">
        <f t="shared" si="1"/>
        <v/>
      </c>
      <c r="P65" s="30" t="str">
        <f>IF(C65="","",SUMIFS(B.2[Doanh thu],B.2[Tên khách hàng],C65))</f>
        <v/>
      </c>
      <c r="Q65" s="30" t="str">
        <f>IF(C65="","",SUMIFS(B.2[Lợi nhuận gộp],B.2[Tên khách hàng],C65))</f>
        <v/>
      </c>
    </row>
    <row r="66" spans="2:17" ht="27.75" customHeight="1">
      <c r="B66" s="4">
        <f t="shared" si="2"/>
        <v>64</v>
      </c>
      <c r="C66" s="2"/>
      <c r="D66" s="10"/>
      <c r="E66" s="2"/>
      <c r="F66" s="2"/>
      <c r="G66" s="2"/>
      <c r="H66" s="7"/>
      <c r="I66" s="7"/>
      <c r="J66" s="7"/>
      <c r="K66" s="14" t="str">
        <f>IF(AND(C66&lt;&gt;"",COUNTIF([Tên khách hàng],C66)&gt;1),"Khách hàng này đã khai báo nhiều lần","")</f>
        <v/>
      </c>
      <c r="L66" s="14"/>
      <c r="M66" s="14" t="str">
        <f>IF(C66="","",SUMIFS(B.2[Giá có thuế],B.2[Tên khách hàng],C66))</f>
        <v/>
      </c>
      <c r="N66" s="14" t="str">
        <f>IF(C66="","",SUMIFS(B.2[Số tiền đã thu],B.2[Tên khách hàng],C66))</f>
        <v/>
      </c>
      <c r="O66" s="14" t="str">
        <f t="shared" si="1"/>
        <v/>
      </c>
      <c r="P66" s="30" t="str">
        <f>IF(C66="","",SUMIFS(B.2[Doanh thu],B.2[Tên khách hàng],C66))</f>
        <v/>
      </c>
      <c r="Q66" s="30" t="str">
        <f>IF(C66="","",SUMIFS(B.2[Lợi nhuận gộp],B.2[Tên khách hàng],C66))</f>
        <v/>
      </c>
    </row>
    <row r="67" spans="2:17" ht="27.75" customHeight="1">
      <c r="B67" s="4">
        <f t="shared" si="2"/>
        <v>65</v>
      </c>
      <c r="C67" s="2"/>
      <c r="D67" s="10"/>
      <c r="E67" s="2"/>
      <c r="F67" s="2"/>
      <c r="G67" s="2"/>
      <c r="H67" s="7"/>
      <c r="I67" s="7"/>
      <c r="J67" s="7"/>
      <c r="K67" s="14" t="str">
        <f>IF(AND(C67&lt;&gt;"",COUNTIF([Tên khách hàng],C67)&gt;1),"Khách hàng này đã khai báo nhiều lần","")</f>
        <v/>
      </c>
      <c r="L67" s="14"/>
      <c r="M67" s="14" t="str">
        <f>IF(C67="","",SUMIFS(B.2[Giá có thuế],B.2[Tên khách hàng],C67))</f>
        <v/>
      </c>
      <c r="N67" s="14" t="str">
        <f>IF(C67="","",SUMIFS(B.2[Số tiền đã thu],B.2[Tên khách hàng],C67))</f>
        <v/>
      </c>
      <c r="O67" s="14" t="str">
        <f t="shared" ref="O67:O130" si="3">IF(C67="","",SUM(H67,M67)-SUM(N67))</f>
        <v/>
      </c>
      <c r="P67" s="30" t="str">
        <f>IF(C67="","",SUMIFS(B.2[Doanh thu],B.2[Tên khách hàng],C67))</f>
        <v/>
      </c>
      <c r="Q67" s="30" t="str">
        <f>IF(C67="","",SUMIFS(B.2[Lợi nhuận gộp],B.2[Tên khách hàng],C67))</f>
        <v/>
      </c>
    </row>
    <row r="68" spans="2:17" ht="27.75" customHeight="1">
      <c r="B68" s="4">
        <f t="shared" si="2"/>
        <v>66</v>
      </c>
      <c r="C68" s="2"/>
      <c r="D68" s="10"/>
      <c r="E68" s="2"/>
      <c r="F68" s="2"/>
      <c r="G68" s="2"/>
      <c r="H68" s="7"/>
      <c r="I68" s="7"/>
      <c r="J68" s="7"/>
      <c r="K68" s="14" t="str">
        <f>IF(AND(C68&lt;&gt;"",COUNTIF([Tên khách hàng],C68)&gt;1),"Khách hàng này đã khai báo nhiều lần","")</f>
        <v/>
      </c>
      <c r="L68" s="14"/>
      <c r="M68" s="14" t="str">
        <f>IF(C68="","",SUMIFS(B.2[Giá có thuế],B.2[Tên khách hàng],C68))</f>
        <v/>
      </c>
      <c r="N68" s="14" t="str">
        <f>IF(C68="","",SUMIFS(B.2[Số tiền đã thu],B.2[Tên khách hàng],C68))</f>
        <v/>
      </c>
      <c r="O68" s="14" t="str">
        <f t="shared" si="3"/>
        <v/>
      </c>
      <c r="P68" s="30" t="str">
        <f>IF(C68="","",SUMIFS(B.2[Doanh thu],B.2[Tên khách hàng],C68))</f>
        <v/>
      </c>
      <c r="Q68" s="30" t="str">
        <f>IF(C68="","",SUMIFS(B.2[Lợi nhuận gộp],B.2[Tên khách hàng],C68))</f>
        <v/>
      </c>
    </row>
    <row r="69" spans="2:17" ht="27.75" customHeight="1">
      <c r="B69" s="4">
        <f t="shared" si="2"/>
        <v>67</v>
      </c>
      <c r="C69" s="2"/>
      <c r="D69" s="10"/>
      <c r="E69" s="2"/>
      <c r="F69" s="2"/>
      <c r="G69" s="2"/>
      <c r="H69" s="7"/>
      <c r="I69" s="7"/>
      <c r="J69" s="7"/>
      <c r="K69" s="14" t="str">
        <f>IF(AND(C69&lt;&gt;"",COUNTIF([Tên khách hàng],C69)&gt;1),"Khách hàng này đã khai báo nhiều lần","")</f>
        <v/>
      </c>
      <c r="L69" s="14"/>
      <c r="M69" s="14" t="str">
        <f>IF(C69="","",SUMIFS(B.2[Giá có thuế],B.2[Tên khách hàng],C69))</f>
        <v/>
      </c>
      <c r="N69" s="14" t="str">
        <f>IF(C69="","",SUMIFS(B.2[Số tiền đã thu],B.2[Tên khách hàng],C69))</f>
        <v/>
      </c>
      <c r="O69" s="14" t="str">
        <f t="shared" si="3"/>
        <v/>
      </c>
      <c r="P69" s="30" t="str">
        <f>IF(C69="","",SUMIFS(B.2[Doanh thu],B.2[Tên khách hàng],C69))</f>
        <v/>
      </c>
      <c r="Q69" s="30" t="str">
        <f>IF(C69="","",SUMIFS(B.2[Lợi nhuận gộp],B.2[Tên khách hàng],C69))</f>
        <v/>
      </c>
    </row>
    <row r="70" spans="2:17" ht="27.75" customHeight="1">
      <c r="B70" s="4">
        <f t="shared" si="2"/>
        <v>68</v>
      </c>
      <c r="C70" s="2"/>
      <c r="D70" s="10"/>
      <c r="E70" s="2"/>
      <c r="F70" s="2"/>
      <c r="G70" s="2"/>
      <c r="H70" s="7"/>
      <c r="I70" s="7"/>
      <c r="J70" s="7"/>
      <c r="K70" s="14" t="str">
        <f>IF(AND(C70&lt;&gt;"",COUNTIF([Tên khách hàng],C70)&gt;1),"Khách hàng này đã khai báo nhiều lần","")</f>
        <v/>
      </c>
      <c r="L70" s="14"/>
      <c r="M70" s="14" t="str">
        <f>IF(C70="","",SUMIFS(B.2[Giá có thuế],B.2[Tên khách hàng],C70))</f>
        <v/>
      </c>
      <c r="N70" s="14" t="str">
        <f>IF(C70="","",SUMIFS(B.2[Số tiền đã thu],B.2[Tên khách hàng],C70))</f>
        <v/>
      </c>
      <c r="O70" s="14" t="str">
        <f t="shared" si="3"/>
        <v/>
      </c>
      <c r="P70" s="30" t="str">
        <f>IF(C70="","",SUMIFS(B.2[Doanh thu],B.2[Tên khách hàng],C70))</f>
        <v/>
      </c>
      <c r="Q70" s="30" t="str">
        <f>IF(C70="","",SUMIFS(B.2[Lợi nhuận gộp],B.2[Tên khách hàng],C70))</f>
        <v/>
      </c>
    </row>
    <row r="71" spans="2:17" ht="27.75" customHeight="1">
      <c r="B71" s="4">
        <f t="shared" si="2"/>
        <v>69</v>
      </c>
      <c r="C71" s="2"/>
      <c r="D71" s="10"/>
      <c r="E71" s="2"/>
      <c r="F71" s="2"/>
      <c r="G71" s="2"/>
      <c r="H71" s="7"/>
      <c r="I71" s="7"/>
      <c r="J71" s="7"/>
      <c r="K71" s="14" t="str">
        <f>IF(AND(C71&lt;&gt;"",COUNTIF([Tên khách hàng],C71)&gt;1),"Khách hàng này đã khai báo nhiều lần","")</f>
        <v/>
      </c>
      <c r="L71" s="14"/>
      <c r="M71" s="14" t="str">
        <f>IF(C71="","",SUMIFS(B.2[Giá có thuế],B.2[Tên khách hàng],C71))</f>
        <v/>
      </c>
      <c r="N71" s="14" t="str">
        <f>IF(C71="","",SUMIFS(B.2[Số tiền đã thu],B.2[Tên khách hàng],C71))</f>
        <v/>
      </c>
      <c r="O71" s="14" t="str">
        <f t="shared" si="3"/>
        <v/>
      </c>
      <c r="P71" s="30" t="str">
        <f>IF(C71="","",SUMIFS(B.2[Doanh thu],B.2[Tên khách hàng],C71))</f>
        <v/>
      </c>
      <c r="Q71" s="30" t="str">
        <f>IF(C71="","",SUMIFS(B.2[Lợi nhuận gộp],B.2[Tên khách hàng],C71))</f>
        <v/>
      </c>
    </row>
    <row r="72" spans="2:17" ht="27.75" customHeight="1">
      <c r="B72" s="4">
        <f t="shared" si="2"/>
        <v>70</v>
      </c>
      <c r="C72" s="2"/>
      <c r="D72" s="10"/>
      <c r="E72" s="2"/>
      <c r="F72" s="2"/>
      <c r="G72" s="2"/>
      <c r="H72" s="7"/>
      <c r="I72" s="7"/>
      <c r="J72" s="7"/>
      <c r="K72" s="14" t="str">
        <f>IF(AND(C72&lt;&gt;"",COUNTIF([Tên khách hàng],C72)&gt;1),"Khách hàng này đã khai báo nhiều lần","")</f>
        <v/>
      </c>
      <c r="L72" s="14"/>
      <c r="M72" s="14" t="str">
        <f>IF(C72="","",SUMIFS(B.2[Giá có thuế],B.2[Tên khách hàng],C72))</f>
        <v/>
      </c>
      <c r="N72" s="14" t="str">
        <f>IF(C72="","",SUMIFS(B.2[Số tiền đã thu],B.2[Tên khách hàng],C72))</f>
        <v/>
      </c>
      <c r="O72" s="14" t="str">
        <f t="shared" si="3"/>
        <v/>
      </c>
      <c r="P72" s="30" t="str">
        <f>IF(C72="","",SUMIFS(B.2[Doanh thu],B.2[Tên khách hàng],C72))</f>
        <v/>
      </c>
      <c r="Q72" s="30" t="str">
        <f>IF(C72="","",SUMIFS(B.2[Lợi nhuận gộp],B.2[Tên khách hàng],C72))</f>
        <v/>
      </c>
    </row>
    <row r="73" spans="2:17" ht="27.75" customHeight="1">
      <c r="B73" s="4">
        <f t="shared" ref="B73:B136" si="4">ROW(A73)-2</f>
        <v>71</v>
      </c>
      <c r="C73" s="2"/>
      <c r="D73" s="10"/>
      <c r="E73" s="2"/>
      <c r="F73" s="2"/>
      <c r="G73" s="2"/>
      <c r="H73" s="7"/>
      <c r="I73" s="7"/>
      <c r="J73" s="7"/>
      <c r="K73" s="14" t="str">
        <f>IF(AND(C73&lt;&gt;"",COUNTIF([Tên khách hàng],C73)&gt;1),"Khách hàng này đã khai báo nhiều lần","")</f>
        <v/>
      </c>
      <c r="L73" s="14"/>
      <c r="M73" s="14" t="str">
        <f>IF(C73="","",SUMIFS(B.2[Giá có thuế],B.2[Tên khách hàng],C73))</f>
        <v/>
      </c>
      <c r="N73" s="14" t="str">
        <f>IF(C73="","",SUMIFS(B.2[Số tiền đã thu],B.2[Tên khách hàng],C73))</f>
        <v/>
      </c>
      <c r="O73" s="14" t="str">
        <f t="shared" si="3"/>
        <v/>
      </c>
      <c r="P73" s="30" t="str">
        <f>IF(C73="","",SUMIFS(B.2[Doanh thu],B.2[Tên khách hàng],C73))</f>
        <v/>
      </c>
      <c r="Q73" s="30" t="str">
        <f>IF(C73="","",SUMIFS(B.2[Lợi nhuận gộp],B.2[Tên khách hàng],C73))</f>
        <v/>
      </c>
    </row>
    <row r="74" spans="2:17" ht="27.75" customHeight="1">
      <c r="B74" s="4">
        <f t="shared" si="4"/>
        <v>72</v>
      </c>
      <c r="C74" s="2"/>
      <c r="D74" s="10"/>
      <c r="E74" s="2"/>
      <c r="F74" s="2"/>
      <c r="G74" s="2"/>
      <c r="H74" s="7"/>
      <c r="I74" s="7"/>
      <c r="J74" s="7"/>
      <c r="K74" s="14" t="str">
        <f>IF(AND(C74&lt;&gt;"",COUNTIF([Tên khách hàng],C74)&gt;1),"Khách hàng này đã khai báo nhiều lần","")</f>
        <v/>
      </c>
      <c r="L74" s="14"/>
      <c r="M74" s="14" t="str">
        <f>IF(C74="","",SUMIFS(B.2[Giá có thuế],B.2[Tên khách hàng],C74))</f>
        <v/>
      </c>
      <c r="N74" s="14" t="str">
        <f>IF(C74="","",SUMIFS(B.2[Số tiền đã thu],B.2[Tên khách hàng],C74))</f>
        <v/>
      </c>
      <c r="O74" s="14" t="str">
        <f t="shared" si="3"/>
        <v/>
      </c>
      <c r="P74" s="30" t="str">
        <f>IF(C74="","",SUMIFS(B.2[Doanh thu],B.2[Tên khách hàng],C74))</f>
        <v/>
      </c>
      <c r="Q74" s="30" t="str">
        <f>IF(C74="","",SUMIFS(B.2[Lợi nhuận gộp],B.2[Tên khách hàng],C74))</f>
        <v/>
      </c>
    </row>
    <row r="75" spans="2:17" ht="27.75" customHeight="1">
      <c r="B75" s="4">
        <f t="shared" si="4"/>
        <v>73</v>
      </c>
      <c r="C75" s="2"/>
      <c r="D75" s="10"/>
      <c r="E75" s="2"/>
      <c r="F75" s="2"/>
      <c r="G75" s="2"/>
      <c r="H75" s="7"/>
      <c r="I75" s="7"/>
      <c r="J75" s="7"/>
      <c r="K75" s="14" t="str">
        <f>IF(AND(C75&lt;&gt;"",COUNTIF([Tên khách hàng],C75)&gt;1),"Khách hàng này đã khai báo nhiều lần","")</f>
        <v/>
      </c>
      <c r="L75" s="14"/>
      <c r="M75" s="14" t="str">
        <f>IF(C75="","",SUMIFS(B.2[Giá có thuế],B.2[Tên khách hàng],C75))</f>
        <v/>
      </c>
      <c r="N75" s="14" t="str">
        <f>IF(C75="","",SUMIFS(B.2[Số tiền đã thu],B.2[Tên khách hàng],C75))</f>
        <v/>
      </c>
      <c r="O75" s="14" t="str">
        <f t="shared" si="3"/>
        <v/>
      </c>
      <c r="P75" s="30" t="str">
        <f>IF(C75="","",SUMIFS(B.2[Doanh thu],B.2[Tên khách hàng],C75))</f>
        <v/>
      </c>
      <c r="Q75" s="30" t="str">
        <f>IF(C75="","",SUMIFS(B.2[Lợi nhuận gộp],B.2[Tên khách hàng],C75))</f>
        <v/>
      </c>
    </row>
    <row r="76" spans="2:17" ht="27.75" customHeight="1">
      <c r="B76" s="4">
        <f t="shared" si="4"/>
        <v>74</v>
      </c>
      <c r="C76" s="2"/>
      <c r="D76" s="10"/>
      <c r="E76" s="2"/>
      <c r="F76" s="2"/>
      <c r="G76" s="2"/>
      <c r="H76" s="7"/>
      <c r="I76" s="7"/>
      <c r="J76" s="7"/>
      <c r="K76" s="14" t="str">
        <f>IF(AND(C76&lt;&gt;"",COUNTIF([Tên khách hàng],C76)&gt;1),"Khách hàng này đã khai báo nhiều lần","")</f>
        <v/>
      </c>
      <c r="L76" s="14"/>
      <c r="M76" s="14" t="str">
        <f>IF(C76="","",SUMIFS(B.2[Giá có thuế],B.2[Tên khách hàng],C76))</f>
        <v/>
      </c>
      <c r="N76" s="14" t="str">
        <f>IF(C76="","",SUMIFS(B.2[Số tiền đã thu],B.2[Tên khách hàng],C76))</f>
        <v/>
      </c>
      <c r="O76" s="14" t="str">
        <f t="shared" si="3"/>
        <v/>
      </c>
      <c r="P76" s="30" t="str">
        <f>IF(C76="","",SUMIFS(B.2[Doanh thu],B.2[Tên khách hàng],C76))</f>
        <v/>
      </c>
      <c r="Q76" s="30" t="str">
        <f>IF(C76="","",SUMIFS(B.2[Lợi nhuận gộp],B.2[Tên khách hàng],C76))</f>
        <v/>
      </c>
    </row>
    <row r="77" spans="2:17" ht="27.75" customHeight="1">
      <c r="B77" s="4">
        <f t="shared" si="4"/>
        <v>75</v>
      </c>
      <c r="C77" s="2"/>
      <c r="D77" s="10"/>
      <c r="E77" s="2"/>
      <c r="F77" s="2"/>
      <c r="G77" s="2"/>
      <c r="H77" s="7"/>
      <c r="I77" s="7"/>
      <c r="J77" s="7"/>
      <c r="K77" s="14" t="str">
        <f>IF(AND(C77&lt;&gt;"",COUNTIF([Tên khách hàng],C77)&gt;1),"Khách hàng này đã khai báo nhiều lần","")</f>
        <v/>
      </c>
      <c r="L77" s="14"/>
      <c r="M77" s="14" t="str">
        <f>IF(C77="","",SUMIFS(B.2[Giá có thuế],B.2[Tên khách hàng],C77))</f>
        <v/>
      </c>
      <c r="N77" s="14" t="str">
        <f>IF(C77="","",SUMIFS(B.2[Số tiền đã thu],B.2[Tên khách hàng],C77))</f>
        <v/>
      </c>
      <c r="O77" s="14" t="str">
        <f t="shared" si="3"/>
        <v/>
      </c>
      <c r="P77" s="30" t="str">
        <f>IF(C77="","",SUMIFS(B.2[Doanh thu],B.2[Tên khách hàng],C77))</f>
        <v/>
      </c>
      <c r="Q77" s="30" t="str">
        <f>IF(C77="","",SUMIFS(B.2[Lợi nhuận gộp],B.2[Tên khách hàng],C77))</f>
        <v/>
      </c>
    </row>
    <row r="78" spans="2:17" ht="27.75" customHeight="1">
      <c r="B78" s="4">
        <f t="shared" si="4"/>
        <v>76</v>
      </c>
      <c r="C78" s="2"/>
      <c r="D78" s="10"/>
      <c r="E78" s="2"/>
      <c r="F78" s="2"/>
      <c r="G78" s="2"/>
      <c r="H78" s="7"/>
      <c r="I78" s="7"/>
      <c r="J78" s="7"/>
      <c r="K78" s="14" t="str">
        <f>IF(AND(C78&lt;&gt;"",COUNTIF([Tên khách hàng],C78)&gt;1),"Khách hàng này đã khai báo nhiều lần","")</f>
        <v/>
      </c>
      <c r="L78" s="14"/>
      <c r="M78" s="14" t="str">
        <f>IF(C78="","",SUMIFS(B.2[Giá có thuế],B.2[Tên khách hàng],C78))</f>
        <v/>
      </c>
      <c r="N78" s="14" t="str">
        <f>IF(C78="","",SUMIFS(B.2[Số tiền đã thu],B.2[Tên khách hàng],C78))</f>
        <v/>
      </c>
      <c r="O78" s="14" t="str">
        <f t="shared" si="3"/>
        <v/>
      </c>
      <c r="P78" s="30" t="str">
        <f>IF(C78="","",SUMIFS(B.2[Doanh thu],B.2[Tên khách hàng],C78))</f>
        <v/>
      </c>
      <c r="Q78" s="30" t="str">
        <f>IF(C78="","",SUMIFS(B.2[Lợi nhuận gộp],B.2[Tên khách hàng],C78))</f>
        <v/>
      </c>
    </row>
    <row r="79" spans="2:17" ht="27.75" customHeight="1">
      <c r="B79" s="4">
        <f t="shared" si="4"/>
        <v>77</v>
      </c>
      <c r="C79" s="2"/>
      <c r="D79" s="10"/>
      <c r="E79" s="2"/>
      <c r="F79" s="2"/>
      <c r="G79" s="2"/>
      <c r="H79" s="7"/>
      <c r="I79" s="7"/>
      <c r="J79" s="7"/>
      <c r="K79" s="14" t="str">
        <f>IF(AND(C79&lt;&gt;"",COUNTIF([Tên khách hàng],C79)&gt;1),"Khách hàng này đã khai báo nhiều lần","")</f>
        <v/>
      </c>
      <c r="L79" s="14"/>
      <c r="M79" s="14" t="str">
        <f>IF(C79="","",SUMIFS(B.2[Giá có thuế],B.2[Tên khách hàng],C79))</f>
        <v/>
      </c>
      <c r="N79" s="14" t="str">
        <f>IF(C79="","",SUMIFS(B.2[Số tiền đã thu],B.2[Tên khách hàng],C79))</f>
        <v/>
      </c>
      <c r="O79" s="14" t="str">
        <f t="shared" si="3"/>
        <v/>
      </c>
      <c r="P79" s="30" t="str">
        <f>IF(C79="","",SUMIFS(B.2[Doanh thu],B.2[Tên khách hàng],C79))</f>
        <v/>
      </c>
      <c r="Q79" s="30" t="str">
        <f>IF(C79="","",SUMIFS(B.2[Lợi nhuận gộp],B.2[Tên khách hàng],C79))</f>
        <v/>
      </c>
    </row>
    <row r="80" spans="2:17" ht="27.75" customHeight="1">
      <c r="B80" s="4">
        <f t="shared" si="4"/>
        <v>78</v>
      </c>
      <c r="C80" s="2"/>
      <c r="D80" s="10"/>
      <c r="E80" s="2"/>
      <c r="F80" s="2"/>
      <c r="G80" s="2"/>
      <c r="H80" s="7"/>
      <c r="I80" s="7"/>
      <c r="J80" s="7"/>
      <c r="K80" s="14" t="str">
        <f>IF(AND(C80&lt;&gt;"",COUNTIF([Tên khách hàng],C80)&gt;1),"Khách hàng này đã khai báo nhiều lần","")</f>
        <v/>
      </c>
      <c r="L80" s="14"/>
      <c r="M80" s="14" t="str">
        <f>IF(C80="","",SUMIFS(B.2[Giá có thuế],B.2[Tên khách hàng],C80))</f>
        <v/>
      </c>
      <c r="N80" s="14" t="str">
        <f>IF(C80="","",SUMIFS(B.2[Số tiền đã thu],B.2[Tên khách hàng],C80))</f>
        <v/>
      </c>
      <c r="O80" s="14" t="str">
        <f t="shared" si="3"/>
        <v/>
      </c>
      <c r="P80" s="30" t="str">
        <f>IF(C80="","",SUMIFS(B.2[Doanh thu],B.2[Tên khách hàng],C80))</f>
        <v/>
      </c>
      <c r="Q80" s="30" t="str">
        <f>IF(C80="","",SUMIFS(B.2[Lợi nhuận gộp],B.2[Tên khách hàng],C80))</f>
        <v/>
      </c>
    </row>
    <row r="81" spans="2:17" ht="27.75" customHeight="1">
      <c r="B81" s="4">
        <f t="shared" si="4"/>
        <v>79</v>
      </c>
      <c r="C81" s="2"/>
      <c r="D81" s="10"/>
      <c r="E81" s="2"/>
      <c r="F81" s="2"/>
      <c r="G81" s="2"/>
      <c r="H81" s="7"/>
      <c r="I81" s="7"/>
      <c r="J81" s="7"/>
      <c r="K81" s="14" t="str">
        <f>IF(AND(C81&lt;&gt;"",COUNTIF([Tên khách hàng],C81)&gt;1),"Khách hàng này đã khai báo nhiều lần","")</f>
        <v/>
      </c>
      <c r="L81" s="14"/>
      <c r="M81" s="14" t="str">
        <f>IF(C81="","",SUMIFS(B.2[Giá có thuế],B.2[Tên khách hàng],C81))</f>
        <v/>
      </c>
      <c r="N81" s="14" t="str">
        <f>IF(C81="","",SUMIFS(B.2[Số tiền đã thu],B.2[Tên khách hàng],C81))</f>
        <v/>
      </c>
      <c r="O81" s="14" t="str">
        <f t="shared" si="3"/>
        <v/>
      </c>
      <c r="P81" s="30" t="str">
        <f>IF(C81="","",SUMIFS(B.2[Doanh thu],B.2[Tên khách hàng],C81))</f>
        <v/>
      </c>
      <c r="Q81" s="30" t="str">
        <f>IF(C81="","",SUMIFS(B.2[Lợi nhuận gộp],B.2[Tên khách hàng],C81))</f>
        <v/>
      </c>
    </row>
    <row r="82" spans="2:17" ht="27.75" customHeight="1">
      <c r="B82" s="4">
        <f t="shared" si="4"/>
        <v>80</v>
      </c>
      <c r="C82" s="2"/>
      <c r="D82" s="10"/>
      <c r="E82" s="2"/>
      <c r="F82" s="2"/>
      <c r="G82" s="2"/>
      <c r="H82" s="7"/>
      <c r="I82" s="7"/>
      <c r="J82" s="7"/>
      <c r="K82" s="14" t="str">
        <f>IF(AND(C82&lt;&gt;"",COUNTIF([Tên khách hàng],C82)&gt;1),"Khách hàng này đã khai báo nhiều lần","")</f>
        <v/>
      </c>
      <c r="L82" s="14"/>
      <c r="M82" s="14" t="str">
        <f>IF(C82="","",SUMIFS(B.2[Giá có thuế],B.2[Tên khách hàng],C82))</f>
        <v/>
      </c>
      <c r="N82" s="14" t="str">
        <f>IF(C82="","",SUMIFS(B.2[Số tiền đã thu],B.2[Tên khách hàng],C82))</f>
        <v/>
      </c>
      <c r="O82" s="14" t="str">
        <f t="shared" si="3"/>
        <v/>
      </c>
      <c r="P82" s="30" t="str">
        <f>IF(C82="","",SUMIFS(B.2[Doanh thu],B.2[Tên khách hàng],C82))</f>
        <v/>
      </c>
      <c r="Q82" s="30" t="str">
        <f>IF(C82="","",SUMIFS(B.2[Lợi nhuận gộp],B.2[Tên khách hàng],C82))</f>
        <v/>
      </c>
    </row>
    <row r="83" spans="2:17" ht="27.75" customHeight="1">
      <c r="B83" s="4">
        <f t="shared" si="4"/>
        <v>81</v>
      </c>
      <c r="C83" s="2"/>
      <c r="D83" s="10"/>
      <c r="E83" s="2"/>
      <c r="F83" s="2"/>
      <c r="G83" s="2"/>
      <c r="H83" s="7"/>
      <c r="I83" s="7"/>
      <c r="J83" s="7"/>
      <c r="K83" s="14" t="str">
        <f>IF(AND(C83&lt;&gt;"",COUNTIF([Tên khách hàng],C83)&gt;1),"Khách hàng này đã khai báo nhiều lần","")</f>
        <v/>
      </c>
      <c r="L83" s="14"/>
      <c r="M83" s="14" t="str">
        <f>IF(C83="","",SUMIFS(B.2[Giá có thuế],B.2[Tên khách hàng],C83))</f>
        <v/>
      </c>
      <c r="N83" s="14" t="str">
        <f>IF(C83="","",SUMIFS(B.2[Số tiền đã thu],B.2[Tên khách hàng],C83))</f>
        <v/>
      </c>
      <c r="O83" s="14" t="str">
        <f t="shared" si="3"/>
        <v/>
      </c>
      <c r="P83" s="30" t="str">
        <f>IF(C83="","",SUMIFS(B.2[Doanh thu],B.2[Tên khách hàng],C83))</f>
        <v/>
      </c>
      <c r="Q83" s="30" t="str">
        <f>IF(C83="","",SUMIFS(B.2[Lợi nhuận gộp],B.2[Tên khách hàng],C83))</f>
        <v/>
      </c>
    </row>
    <row r="84" spans="2:17" ht="27.75" customHeight="1">
      <c r="B84" s="4">
        <f t="shared" si="4"/>
        <v>82</v>
      </c>
      <c r="C84" s="2"/>
      <c r="D84" s="10"/>
      <c r="E84" s="2"/>
      <c r="F84" s="2"/>
      <c r="G84" s="2"/>
      <c r="H84" s="7"/>
      <c r="I84" s="7"/>
      <c r="J84" s="7"/>
      <c r="K84" s="14" t="str">
        <f>IF(AND(C84&lt;&gt;"",COUNTIF([Tên khách hàng],C84)&gt;1),"Khách hàng này đã khai báo nhiều lần","")</f>
        <v/>
      </c>
      <c r="L84" s="14"/>
      <c r="M84" s="14" t="str">
        <f>IF(C84="","",SUMIFS(B.2[Giá có thuế],B.2[Tên khách hàng],C84))</f>
        <v/>
      </c>
      <c r="N84" s="14" t="str">
        <f>IF(C84="","",SUMIFS(B.2[Số tiền đã thu],B.2[Tên khách hàng],C84))</f>
        <v/>
      </c>
      <c r="O84" s="14" t="str">
        <f t="shared" si="3"/>
        <v/>
      </c>
      <c r="P84" s="30" t="str">
        <f>IF(C84="","",SUMIFS(B.2[Doanh thu],B.2[Tên khách hàng],C84))</f>
        <v/>
      </c>
      <c r="Q84" s="30" t="str">
        <f>IF(C84="","",SUMIFS(B.2[Lợi nhuận gộp],B.2[Tên khách hàng],C84))</f>
        <v/>
      </c>
    </row>
    <row r="85" spans="2:17" ht="27.75" customHeight="1">
      <c r="B85" s="4">
        <f t="shared" si="4"/>
        <v>83</v>
      </c>
      <c r="C85" s="2"/>
      <c r="D85" s="10"/>
      <c r="E85" s="2"/>
      <c r="F85" s="2"/>
      <c r="G85" s="2"/>
      <c r="H85" s="7"/>
      <c r="I85" s="7"/>
      <c r="J85" s="7"/>
      <c r="K85" s="14" t="str">
        <f>IF(AND(C85&lt;&gt;"",COUNTIF([Tên khách hàng],C85)&gt;1),"Khách hàng này đã khai báo nhiều lần","")</f>
        <v/>
      </c>
      <c r="L85" s="14"/>
      <c r="M85" s="14" t="str">
        <f>IF(C85="","",SUMIFS(B.2[Giá có thuế],B.2[Tên khách hàng],C85))</f>
        <v/>
      </c>
      <c r="N85" s="14" t="str">
        <f>IF(C85="","",SUMIFS(B.2[Số tiền đã thu],B.2[Tên khách hàng],C85))</f>
        <v/>
      </c>
      <c r="O85" s="14" t="str">
        <f t="shared" si="3"/>
        <v/>
      </c>
      <c r="P85" s="30" t="str">
        <f>IF(C85="","",SUMIFS(B.2[Doanh thu],B.2[Tên khách hàng],C85))</f>
        <v/>
      </c>
      <c r="Q85" s="30" t="str">
        <f>IF(C85="","",SUMIFS(B.2[Lợi nhuận gộp],B.2[Tên khách hàng],C85))</f>
        <v/>
      </c>
    </row>
    <row r="86" spans="2:17" ht="27.75" customHeight="1">
      <c r="B86" s="4">
        <f t="shared" si="4"/>
        <v>84</v>
      </c>
      <c r="C86" s="2"/>
      <c r="D86" s="10"/>
      <c r="E86" s="2"/>
      <c r="F86" s="2"/>
      <c r="G86" s="2"/>
      <c r="H86" s="7"/>
      <c r="I86" s="7"/>
      <c r="J86" s="7"/>
      <c r="K86" s="14" t="str">
        <f>IF(AND(C86&lt;&gt;"",COUNTIF([Tên khách hàng],C86)&gt;1),"Khách hàng này đã khai báo nhiều lần","")</f>
        <v/>
      </c>
      <c r="L86" s="14"/>
      <c r="M86" s="14" t="str">
        <f>IF(C86="","",SUMIFS(B.2[Giá có thuế],B.2[Tên khách hàng],C86))</f>
        <v/>
      </c>
      <c r="N86" s="14" t="str">
        <f>IF(C86="","",SUMIFS(B.2[Số tiền đã thu],B.2[Tên khách hàng],C86))</f>
        <v/>
      </c>
      <c r="O86" s="14" t="str">
        <f t="shared" si="3"/>
        <v/>
      </c>
      <c r="P86" s="30" t="str">
        <f>IF(C86="","",SUMIFS(B.2[Doanh thu],B.2[Tên khách hàng],C86))</f>
        <v/>
      </c>
      <c r="Q86" s="30" t="str">
        <f>IF(C86="","",SUMIFS(B.2[Lợi nhuận gộp],B.2[Tên khách hàng],C86))</f>
        <v/>
      </c>
    </row>
    <row r="87" spans="2:17" ht="27.75" customHeight="1">
      <c r="B87" s="4">
        <f t="shared" si="4"/>
        <v>85</v>
      </c>
      <c r="C87" s="2"/>
      <c r="D87" s="10"/>
      <c r="E87" s="2"/>
      <c r="F87" s="2"/>
      <c r="G87" s="2"/>
      <c r="H87" s="7"/>
      <c r="I87" s="7"/>
      <c r="J87" s="7"/>
      <c r="K87" s="14" t="str">
        <f>IF(AND(C87&lt;&gt;"",COUNTIF([Tên khách hàng],C87)&gt;1),"Khách hàng này đã khai báo nhiều lần","")</f>
        <v/>
      </c>
      <c r="L87" s="14"/>
      <c r="M87" s="14" t="str">
        <f>IF(C87="","",SUMIFS(B.2[Giá có thuế],B.2[Tên khách hàng],C87))</f>
        <v/>
      </c>
      <c r="N87" s="14" t="str">
        <f>IF(C87="","",SUMIFS(B.2[Số tiền đã thu],B.2[Tên khách hàng],C87))</f>
        <v/>
      </c>
      <c r="O87" s="14" t="str">
        <f t="shared" si="3"/>
        <v/>
      </c>
      <c r="P87" s="30" t="str">
        <f>IF(C87="","",SUMIFS(B.2[Doanh thu],B.2[Tên khách hàng],C87))</f>
        <v/>
      </c>
      <c r="Q87" s="30" t="str">
        <f>IF(C87="","",SUMIFS(B.2[Lợi nhuận gộp],B.2[Tên khách hàng],C87))</f>
        <v/>
      </c>
    </row>
    <row r="88" spans="2:17" ht="27.75" customHeight="1">
      <c r="B88" s="4">
        <f t="shared" si="4"/>
        <v>86</v>
      </c>
      <c r="C88" s="2"/>
      <c r="D88" s="10"/>
      <c r="E88" s="2"/>
      <c r="F88" s="2"/>
      <c r="G88" s="2"/>
      <c r="H88" s="7"/>
      <c r="I88" s="7"/>
      <c r="J88" s="7"/>
      <c r="K88" s="14" t="str">
        <f>IF(AND(C88&lt;&gt;"",COUNTIF([Tên khách hàng],C88)&gt;1),"Khách hàng này đã khai báo nhiều lần","")</f>
        <v/>
      </c>
      <c r="L88" s="14"/>
      <c r="M88" s="14" t="str">
        <f>IF(C88="","",SUMIFS(B.2[Giá có thuế],B.2[Tên khách hàng],C88))</f>
        <v/>
      </c>
      <c r="N88" s="14" t="str">
        <f>IF(C88="","",SUMIFS(B.2[Số tiền đã thu],B.2[Tên khách hàng],C88))</f>
        <v/>
      </c>
      <c r="O88" s="14" t="str">
        <f t="shared" si="3"/>
        <v/>
      </c>
      <c r="P88" s="30" t="str">
        <f>IF(C88="","",SUMIFS(B.2[Doanh thu],B.2[Tên khách hàng],C88))</f>
        <v/>
      </c>
      <c r="Q88" s="30" t="str">
        <f>IF(C88="","",SUMIFS(B.2[Lợi nhuận gộp],B.2[Tên khách hàng],C88))</f>
        <v/>
      </c>
    </row>
    <row r="89" spans="2:17" ht="27.75" customHeight="1">
      <c r="B89" s="4">
        <f t="shared" si="4"/>
        <v>87</v>
      </c>
      <c r="C89" s="2"/>
      <c r="D89" s="10"/>
      <c r="E89" s="2"/>
      <c r="F89" s="2"/>
      <c r="G89" s="2"/>
      <c r="H89" s="7"/>
      <c r="I89" s="7"/>
      <c r="J89" s="7"/>
      <c r="K89" s="14" t="str">
        <f>IF(AND(C89&lt;&gt;"",COUNTIF([Tên khách hàng],C89)&gt;1),"Khách hàng này đã khai báo nhiều lần","")</f>
        <v/>
      </c>
      <c r="L89" s="14"/>
      <c r="M89" s="14" t="str">
        <f>IF(C89="","",SUMIFS(B.2[Giá có thuế],B.2[Tên khách hàng],C89))</f>
        <v/>
      </c>
      <c r="N89" s="14" t="str">
        <f>IF(C89="","",SUMIFS(B.2[Số tiền đã thu],B.2[Tên khách hàng],C89))</f>
        <v/>
      </c>
      <c r="O89" s="14" t="str">
        <f t="shared" si="3"/>
        <v/>
      </c>
      <c r="P89" s="30" t="str">
        <f>IF(C89="","",SUMIFS(B.2[Doanh thu],B.2[Tên khách hàng],C89))</f>
        <v/>
      </c>
      <c r="Q89" s="30" t="str">
        <f>IF(C89="","",SUMIFS(B.2[Lợi nhuận gộp],B.2[Tên khách hàng],C89))</f>
        <v/>
      </c>
    </row>
    <row r="90" spans="2:17" ht="27.75" customHeight="1">
      <c r="B90" s="4">
        <f t="shared" si="4"/>
        <v>88</v>
      </c>
      <c r="C90" s="2"/>
      <c r="D90" s="10"/>
      <c r="E90" s="2"/>
      <c r="F90" s="2"/>
      <c r="G90" s="2"/>
      <c r="H90" s="7"/>
      <c r="I90" s="7"/>
      <c r="J90" s="7"/>
      <c r="K90" s="14" t="str">
        <f>IF(AND(C90&lt;&gt;"",COUNTIF([Tên khách hàng],C90)&gt;1),"Khách hàng này đã khai báo nhiều lần","")</f>
        <v/>
      </c>
      <c r="L90" s="14"/>
      <c r="M90" s="14" t="str">
        <f>IF(C90="","",SUMIFS(B.2[Giá có thuế],B.2[Tên khách hàng],C90))</f>
        <v/>
      </c>
      <c r="N90" s="14" t="str">
        <f>IF(C90="","",SUMIFS(B.2[Số tiền đã thu],B.2[Tên khách hàng],C90))</f>
        <v/>
      </c>
      <c r="O90" s="14" t="str">
        <f t="shared" si="3"/>
        <v/>
      </c>
      <c r="P90" s="30" t="str">
        <f>IF(C90="","",SUMIFS(B.2[Doanh thu],B.2[Tên khách hàng],C90))</f>
        <v/>
      </c>
      <c r="Q90" s="30" t="str">
        <f>IF(C90="","",SUMIFS(B.2[Lợi nhuận gộp],B.2[Tên khách hàng],C90))</f>
        <v/>
      </c>
    </row>
    <row r="91" spans="2:17" ht="27.75" customHeight="1">
      <c r="B91" s="4">
        <f t="shared" si="4"/>
        <v>89</v>
      </c>
      <c r="C91" s="2"/>
      <c r="D91" s="10"/>
      <c r="E91" s="2"/>
      <c r="F91" s="2"/>
      <c r="G91" s="2"/>
      <c r="H91" s="7"/>
      <c r="I91" s="7"/>
      <c r="J91" s="7"/>
      <c r="K91" s="14" t="str">
        <f>IF(AND(C91&lt;&gt;"",COUNTIF([Tên khách hàng],C91)&gt;1),"Khách hàng này đã khai báo nhiều lần","")</f>
        <v/>
      </c>
      <c r="L91" s="14"/>
      <c r="M91" s="14" t="str">
        <f>IF(C91="","",SUMIFS(B.2[Giá có thuế],B.2[Tên khách hàng],C91))</f>
        <v/>
      </c>
      <c r="N91" s="14" t="str">
        <f>IF(C91="","",SUMIFS(B.2[Số tiền đã thu],B.2[Tên khách hàng],C91))</f>
        <v/>
      </c>
      <c r="O91" s="14" t="str">
        <f t="shared" si="3"/>
        <v/>
      </c>
      <c r="P91" s="30" t="str">
        <f>IF(C91="","",SUMIFS(B.2[Doanh thu],B.2[Tên khách hàng],C91))</f>
        <v/>
      </c>
      <c r="Q91" s="30" t="str">
        <f>IF(C91="","",SUMIFS(B.2[Lợi nhuận gộp],B.2[Tên khách hàng],C91))</f>
        <v/>
      </c>
    </row>
    <row r="92" spans="2:17" ht="27.75" customHeight="1">
      <c r="B92" s="4">
        <f t="shared" si="4"/>
        <v>90</v>
      </c>
      <c r="C92" s="2"/>
      <c r="D92" s="10"/>
      <c r="E92" s="2"/>
      <c r="F92" s="2"/>
      <c r="G92" s="2"/>
      <c r="H92" s="7"/>
      <c r="I92" s="7"/>
      <c r="J92" s="7"/>
      <c r="K92" s="14" t="str">
        <f>IF(AND(C92&lt;&gt;"",COUNTIF([Tên khách hàng],C92)&gt;1),"Khách hàng này đã khai báo nhiều lần","")</f>
        <v/>
      </c>
      <c r="L92" s="14"/>
      <c r="M92" s="14" t="str">
        <f>IF(C92="","",SUMIFS(B.2[Giá có thuế],B.2[Tên khách hàng],C92))</f>
        <v/>
      </c>
      <c r="N92" s="14" t="str">
        <f>IF(C92="","",SUMIFS(B.2[Số tiền đã thu],B.2[Tên khách hàng],C92))</f>
        <v/>
      </c>
      <c r="O92" s="14" t="str">
        <f t="shared" si="3"/>
        <v/>
      </c>
      <c r="P92" s="30" t="str">
        <f>IF(C92="","",SUMIFS(B.2[Doanh thu],B.2[Tên khách hàng],C92))</f>
        <v/>
      </c>
      <c r="Q92" s="30" t="str">
        <f>IF(C92="","",SUMIFS(B.2[Lợi nhuận gộp],B.2[Tên khách hàng],C92))</f>
        <v/>
      </c>
    </row>
    <row r="93" spans="2:17" ht="27.75" customHeight="1">
      <c r="B93" s="4">
        <f t="shared" si="4"/>
        <v>91</v>
      </c>
      <c r="C93" s="2"/>
      <c r="D93" s="10"/>
      <c r="E93" s="2"/>
      <c r="F93" s="2"/>
      <c r="G93" s="2"/>
      <c r="H93" s="7"/>
      <c r="I93" s="7"/>
      <c r="J93" s="7"/>
      <c r="K93" s="14" t="str">
        <f>IF(AND(C93&lt;&gt;"",COUNTIF([Tên khách hàng],C93)&gt;1),"Khách hàng này đã khai báo nhiều lần","")</f>
        <v/>
      </c>
      <c r="L93" s="14"/>
      <c r="M93" s="14" t="str">
        <f>IF(C93="","",SUMIFS(B.2[Giá có thuế],B.2[Tên khách hàng],C93))</f>
        <v/>
      </c>
      <c r="N93" s="14" t="str">
        <f>IF(C93="","",SUMIFS(B.2[Số tiền đã thu],B.2[Tên khách hàng],C93))</f>
        <v/>
      </c>
      <c r="O93" s="14" t="str">
        <f t="shared" si="3"/>
        <v/>
      </c>
      <c r="P93" s="30" t="str">
        <f>IF(C93="","",SUMIFS(B.2[Doanh thu],B.2[Tên khách hàng],C93))</f>
        <v/>
      </c>
      <c r="Q93" s="30" t="str">
        <f>IF(C93="","",SUMIFS(B.2[Lợi nhuận gộp],B.2[Tên khách hàng],C93))</f>
        <v/>
      </c>
    </row>
    <row r="94" spans="2:17" ht="27.75" customHeight="1">
      <c r="B94" s="4">
        <f t="shared" si="4"/>
        <v>92</v>
      </c>
      <c r="C94" s="2"/>
      <c r="D94" s="10"/>
      <c r="E94" s="2"/>
      <c r="F94" s="2"/>
      <c r="G94" s="2"/>
      <c r="H94" s="7"/>
      <c r="I94" s="7"/>
      <c r="J94" s="7"/>
      <c r="K94" s="14" t="str">
        <f>IF(AND(C94&lt;&gt;"",COUNTIF([Tên khách hàng],C94)&gt;1),"Khách hàng này đã khai báo nhiều lần","")</f>
        <v/>
      </c>
      <c r="L94" s="14"/>
      <c r="M94" s="14" t="str">
        <f>IF(C94="","",SUMIFS(B.2[Giá có thuế],B.2[Tên khách hàng],C94))</f>
        <v/>
      </c>
      <c r="N94" s="14" t="str">
        <f>IF(C94="","",SUMIFS(B.2[Số tiền đã thu],B.2[Tên khách hàng],C94))</f>
        <v/>
      </c>
      <c r="O94" s="14" t="str">
        <f t="shared" si="3"/>
        <v/>
      </c>
      <c r="P94" s="30" t="str">
        <f>IF(C94="","",SUMIFS(B.2[Doanh thu],B.2[Tên khách hàng],C94))</f>
        <v/>
      </c>
      <c r="Q94" s="30" t="str">
        <f>IF(C94="","",SUMIFS(B.2[Lợi nhuận gộp],B.2[Tên khách hàng],C94))</f>
        <v/>
      </c>
    </row>
    <row r="95" spans="2:17" ht="27.75" customHeight="1">
      <c r="B95" s="4">
        <f t="shared" si="4"/>
        <v>93</v>
      </c>
      <c r="C95" s="2"/>
      <c r="D95" s="10"/>
      <c r="E95" s="2"/>
      <c r="F95" s="2"/>
      <c r="G95" s="2"/>
      <c r="H95" s="7"/>
      <c r="I95" s="7"/>
      <c r="J95" s="7"/>
      <c r="K95" s="14" t="str">
        <f>IF(AND(C95&lt;&gt;"",COUNTIF([Tên khách hàng],C95)&gt;1),"Khách hàng này đã khai báo nhiều lần","")</f>
        <v/>
      </c>
      <c r="L95" s="14"/>
      <c r="M95" s="14" t="str">
        <f>IF(C95="","",SUMIFS(B.2[Giá có thuế],B.2[Tên khách hàng],C95))</f>
        <v/>
      </c>
      <c r="N95" s="14" t="str">
        <f>IF(C95="","",SUMIFS(B.2[Số tiền đã thu],B.2[Tên khách hàng],C95))</f>
        <v/>
      </c>
      <c r="O95" s="14" t="str">
        <f t="shared" si="3"/>
        <v/>
      </c>
      <c r="P95" s="30" t="str">
        <f>IF(C95="","",SUMIFS(B.2[Doanh thu],B.2[Tên khách hàng],C95))</f>
        <v/>
      </c>
      <c r="Q95" s="30" t="str">
        <f>IF(C95="","",SUMIFS(B.2[Lợi nhuận gộp],B.2[Tên khách hàng],C95))</f>
        <v/>
      </c>
    </row>
    <row r="96" spans="2:17" ht="27.75" customHeight="1">
      <c r="B96" s="4">
        <f t="shared" si="4"/>
        <v>94</v>
      </c>
      <c r="C96" s="2"/>
      <c r="D96" s="10"/>
      <c r="E96" s="2"/>
      <c r="F96" s="2"/>
      <c r="G96" s="2"/>
      <c r="H96" s="7"/>
      <c r="I96" s="7"/>
      <c r="J96" s="7"/>
      <c r="K96" s="14" t="str">
        <f>IF(AND(C96&lt;&gt;"",COUNTIF([Tên khách hàng],C96)&gt;1),"Khách hàng này đã khai báo nhiều lần","")</f>
        <v/>
      </c>
      <c r="L96" s="14"/>
      <c r="M96" s="14" t="str">
        <f>IF(C96="","",SUMIFS(B.2[Giá có thuế],B.2[Tên khách hàng],C96))</f>
        <v/>
      </c>
      <c r="N96" s="14" t="str">
        <f>IF(C96="","",SUMIFS(B.2[Số tiền đã thu],B.2[Tên khách hàng],C96))</f>
        <v/>
      </c>
      <c r="O96" s="14" t="str">
        <f t="shared" si="3"/>
        <v/>
      </c>
      <c r="P96" s="30" t="str">
        <f>IF(C96="","",SUMIFS(B.2[Doanh thu],B.2[Tên khách hàng],C96))</f>
        <v/>
      </c>
      <c r="Q96" s="30" t="str">
        <f>IF(C96="","",SUMIFS(B.2[Lợi nhuận gộp],B.2[Tên khách hàng],C96))</f>
        <v/>
      </c>
    </row>
    <row r="97" spans="2:17" ht="27.75" customHeight="1">
      <c r="B97" s="4">
        <f t="shared" si="4"/>
        <v>95</v>
      </c>
      <c r="C97" s="2"/>
      <c r="D97" s="10"/>
      <c r="E97" s="2"/>
      <c r="F97" s="2"/>
      <c r="G97" s="2"/>
      <c r="H97" s="7"/>
      <c r="I97" s="7"/>
      <c r="J97" s="7"/>
      <c r="K97" s="14" t="str">
        <f>IF(AND(C97&lt;&gt;"",COUNTIF([Tên khách hàng],C97)&gt;1),"Khách hàng này đã khai báo nhiều lần","")</f>
        <v/>
      </c>
      <c r="L97" s="14"/>
      <c r="M97" s="14" t="str">
        <f>IF(C97="","",SUMIFS(B.2[Giá có thuế],B.2[Tên khách hàng],C97))</f>
        <v/>
      </c>
      <c r="N97" s="14" t="str">
        <f>IF(C97="","",SUMIFS(B.2[Số tiền đã thu],B.2[Tên khách hàng],C97))</f>
        <v/>
      </c>
      <c r="O97" s="14" t="str">
        <f t="shared" si="3"/>
        <v/>
      </c>
      <c r="P97" s="30" t="str">
        <f>IF(C97="","",SUMIFS(B.2[Doanh thu],B.2[Tên khách hàng],C97))</f>
        <v/>
      </c>
      <c r="Q97" s="30" t="str">
        <f>IF(C97="","",SUMIFS(B.2[Lợi nhuận gộp],B.2[Tên khách hàng],C97))</f>
        <v/>
      </c>
    </row>
    <row r="98" spans="2:17" ht="27.75" customHeight="1">
      <c r="B98" s="4">
        <f t="shared" si="4"/>
        <v>96</v>
      </c>
      <c r="C98" s="2"/>
      <c r="D98" s="10"/>
      <c r="E98" s="2"/>
      <c r="F98" s="2"/>
      <c r="G98" s="2"/>
      <c r="H98" s="7"/>
      <c r="I98" s="7"/>
      <c r="J98" s="7"/>
      <c r="K98" s="14" t="str">
        <f>IF(AND(C98&lt;&gt;"",COUNTIF([Tên khách hàng],C98)&gt;1),"Khách hàng này đã khai báo nhiều lần","")</f>
        <v/>
      </c>
      <c r="L98" s="14"/>
      <c r="M98" s="14" t="str">
        <f>IF(C98="","",SUMIFS(B.2[Giá có thuế],B.2[Tên khách hàng],C98))</f>
        <v/>
      </c>
      <c r="N98" s="14" t="str">
        <f>IF(C98="","",SUMIFS(B.2[Số tiền đã thu],B.2[Tên khách hàng],C98))</f>
        <v/>
      </c>
      <c r="O98" s="14" t="str">
        <f t="shared" si="3"/>
        <v/>
      </c>
      <c r="P98" s="30" t="str">
        <f>IF(C98="","",SUMIFS(B.2[Doanh thu],B.2[Tên khách hàng],C98))</f>
        <v/>
      </c>
      <c r="Q98" s="30" t="str">
        <f>IF(C98="","",SUMIFS(B.2[Lợi nhuận gộp],B.2[Tên khách hàng],C98))</f>
        <v/>
      </c>
    </row>
    <row r="99" spans="2:17" ht="27.75" customHeight="1">
      <c r="B99" s="4">
        <f t="shared" si="4"/>
        <v>97</v>
      </c>
      <c r="C99" s="2"/>
      <c r="D99" s="10"/>
      <c r="E99" s="2"/>
      <c r="F99" s="2"/>
      <c r="G99" s="2"/>
      <c r="H99" s="7"/>
      <c r="I99" s="7"/>
      <c r="J99" s="7"/>
      <c r="K99" s="14" t="str">
        <f>IF(AND(C99&lt;&gt;"",COUNTIF([Tên khách hàng],C99)&gt;1),"Khách hàng này đã khai báo nhiều lần","")</f>
        <v/>
      </c>
      <c r="L99" s="14"/>
      <c r="M99" s="14" t="str">
        <f>IF(C99="","",SUMIFS(B.2[Giá có thuế],B.2[Tên khách hàng],C99))</f>
        <v/>
      </c>
      <c r="N99" s="14" t="str">
        <f>IF(C99="","",SUMIFS(B.2[Số tiền đã thu],B.2[Tên khách hàng],C99))</f>
        <v/>
      </c>
      <c r="O99" s="14" t="str">
        <f t="shared" si="3"/>
        <v/>
      </c>
      <c r="P99" s="30" t="str">
        <f>IF(C99="","",SUMIFS(B.2[Doanh thu],B.2[Tên khách hàng],C99))</f>
        <v/>
      </c>
      <c r="Q99" s="30" t="str">
        <f>IF(C99="","",SUMIFS(B.2[Lợi nhuận gộp],B.2[Tên khách hàng],C99))</f>
        <v/>
      </c>
    </row>
    <row r="100" spans="2:17" ht="27.75" customHeight="1">
      <c r="B100" s="4">
        <f t="shared" si="4"/>
        <v>98</v>
      </c>
      <c r="C100" s="2"/>
      <c r="D100" s="10"/>
      <c r="E100" s="2"/>
      <c r="F100" s="2"/>
      <c r="G100" s="2"/>
      <c r="H100" s="7"/>
      <c r="I100" s="7"/>
      <c r="J100" s="7"/>
      <c r="K100" s="14" t="str">
        <f>IF(AND(C100&lt;&gt;"",COUNTIF([Tên khách hàng],C100)&gt;1),"Khách hàng này đã khai báo nhiều lần","")</f>
        <v/>
      </c>
      <c r="L100" s="14"/>
      <c r="M100" s="14" t="str">
        <f>IF(C100="","",SUMIFS(B.2[Giá có thuế],B.2[Tên khách hàng],C100))</f>
        <v/>
      </c>
      <c r="N100" s="14" t="str">
        <f>IF(C100="","",SUMIFS(B.2[Số tiền đã thu],B.2[Tên khách hàng],C100))</f>
        <v/>
      </c>
      <c r="O100" s="14" t="str">
        <f t="shared" si="3"/>
        <v/>
      </c>
      <c r="P100" s="30" t="str">
        <f>IF(C100="","",SUMIFS(B.2[Doanh thu],B.2[Tên khách hàng],C100))</f>
        <v/>
      </c>
      <c r="Q100" s="30" t="str">
        <f>IF(C100="","",SUMIFS(B.2[Lợi nhuận gộp],B.2[Tên khách hàng],C100))</f>
        <v/>
      </c>
    </row>
    <row r="101" spans="2:17" ht="27.75" customHeight="1">
      <c r="B101" s="4">
        <f t="shared" si="4"/>
        <v>99</v>
      </c>
      <c r="C101" s="2"/>
      <c r="D101" s="10"/>
      <c r="E101" s="2"/>
      <c r="F101" s="2"/>
      <c r="G101" s="2"/>
      <c r="H101" s="7"/>
      <c r="I101" s="7"/>
      <c r="J101" s="7"/>
      <c r="K101" s="14" t="str">
        <f>IF(AND(C101&lt;&gt;"",COUNTIF([Tên khách hàng],C101)&gt;1),"Khách hàng này đã khai báo nhiều lần","")</f>
        <v/>
      </c>
      <c r="L101" s="14"/>
      <c r="M101" s="14" t="str">
        <f>IF(C101="","",SUMIFS(B.2[Giá có thuế],B.2[Tên khách hàng],C101))</f>
        <v/>
      </c>
      <c r="N101" s="14" t="str">
        <f>IF(C101="","",SUMIFS(B.2[Số tiền đã thu],B.2[Tên khách hàng],C101))</f>
        <v/>
      </c>
      <c r="O101" s="14" t="str">
        <f t="shared" si="3"/>
        <v/>
      </c>
      <c r="P101" s="30" t="str">
        <f>IF(C101="","",SUMIFS(B.2[Doanh thu],B.2[Tên khách hàng],C101))</f>
        <v/>
      </c>
      <c r="Q101" s="30" t="str">
        <f>IF(C101="","",SUMIFS(B.2[Lợi nhuận gộp],B.2[Tên khách hàng],C101))</f>
        <v/>
      </c>
    </row>
    <row r="102" spans="2:17" ht="27.75" customHeight="1">
      <c r="B102" s="4">
        <f t="shared" si="4"/>
        <v>100</v>
      </c>
      <c r="C102" s="2"/>
      <c r="D102" s="10"/>
      <c r="E102" s="2"/>
      <c r="F102" s="2"/>
      <c r="G102" s="2"/>
      <c r="H102" s="7"/>
      <c r="I102" s="7"/>
      <c r="J102" s="7"/>
      <c r="K102" s="14" t="str">
        <f>IF(AND(C102&lt;&gt;"",COUNTIF([Tên khách hàng],C102)&gt;1),"Khách hàng này đã khai báo nhiều lần","")</f>
        <v/>
      </c>
      <c r="L102" s="14"/>
      <c r="M102" s="14" t="str">
        <f>IF(C102="","",SUMIFS(B.2[Giá có thuế],B.2[Tên khách hàng],C102))</f>
        <v/>
      </c>
      <c r="N102" s="14" t="str">
        <f>IF(C102="","",SUMIFS(B.2[Số tiền đã thu],B.2[Tên khách hàng],C102))</f>
        <v/>
      </c>
      <c r="O102" s="14" t="str">
        <f t="shared" si="3"/>
        <v/>
      </c>
      <c r="P102" s="30" t="str">
        <f>IF(C102="","",SUMIFS(B.2[Doanh thu],B.2[Tên khách hàng],C102))</f>
        <v/>
      </c>
      <c r="Q102" s="30" t="str">
        <f>IF(C102="","",SUMIFS(B.2[Lợi nhuận gộp],B.2[Tên khách hàng],C102))</f>
        <v/>
      </c>
    </row>
    <row r="103" spans="2:17" ht="27.75" customHeight="1">
      <c r="B103" s="4">
        <f t="shared" si="4"/>
        <v>101</v>
      </c>
      <c r="C103" s="2"/>
      <c r="D103" s="10"/>
      <c r="E103" s="2"/>
      <c r="F103" s="2"/>
      <c r="G103" s="2"/>
      <c r="H103" s="7"/>
      <c r="I103" s="7"/>
      <c r="J103" s="7"/>
      <c r="K103" s="14" t="str">
        <f>IF(AND(C103&lt;&gt;"",COUNTIF([Tên khách hàng],C103)&gt;1),"Khách hàng này đã khai báo nhiều lần","")</f>
        <v/>
      </c>
      <c r="L103" s="14"/>
      <c r="M103" s="14" t="str">
        <f>IF(C103="","",SUMIFS(B.2[Giá có thuế],B.2[Tên khách hàng],C103))</f>
        <v/>
      </c>
      <c r="N103" s="14" t="str">
        <f>IF(C103="","",SUMIFS(B.2[Số tiền đã thu],B.2[Tên khách hàng],C103))</f>
        <v/>
      </c>
      <c r="O103" s="14" t="str">
        <f t="shared" si="3"/>
        <v/>
      </c>
      <c r="P103" s="30" t="str">
        <f>IF(C103="","",SUMIFS(B.2[Doanh thu],B.2[Tên khách hàng],C103))</f>
        <v/>
      </c>
      <c r="Q103" s="30" t="str">
        <f>IF(C103="","",SUMIFS(B.2[Lợi nhuận gộp],B.2[Tên khách hàng],C103))</f>
        <v/>
      </c>
    </row>
    <row r="104" spans="2:17" ht="27.75" customHeight="1">
      <c r="B104" s="4">
        <f t="shared" si="4"/>
        <v>102</v>
      </c>
      <c r="C104" s="2"/>
      <c r="D104" s="10"/>
      <c r="E104" s="2"/>
      <c r="F104" s="2"/>
      <c r="G104" s="2"/>
      <c r="H104" s="7"/>
      <c r="I104" s="7"/>
      <c r="J104" s="7"/>
      <c r="K104" s="14" t="str">
        <f>IF(AND(C104&lt;&gt;"",COUNTIF([Tên khách hàng],C104)&gt;1),"Khách hàng này đã khai báo nhiều lần","")</f>
        <v/>
      </c>
      <c r="L104" s="14"/>
      <c r="M104" s="14" t="str">
        <f>IF(C104="","",SUMIFS(B.2[Giá có thuế],B.2[Tên khách hàng],C104))</f>
        <v/>
      </c>
      <c r="N104" s="14" t="str">
        <f>IF(C104="","",SUMIFS(B.2[Số tiền đã thu],B.2[Tên khách hàng],C104))</f>
        <v/>
      </c>
      <c r="O104" s="14" t="str">
        <f t="shared" si="3"/>
        <v/>
      </c>
      <c r="P104" s="30" t="str">
        <f>IF(C104="","",SUMIFS(B.2[Doanh thu],B.2[Tên khách hàng],C104))</f>
        <v/>
      </c>
      <c r="Q104" s="30" t="str">
        <f>IF(C104="","",SUMIFS(B.2[Lợi nhuận gộp],B.2[Tên khách hàng],C104))</f>
        <v/>
      </c>
    </row>
    <row r="105" spans="2:17" ht="27.75" customHeight="1">
      <c r="B105" s="4">
        <f t="shared" si="4"/>
        <v>103</v>
      </c>
      <c r="C105" s="2"/>
      <c r="D105" s="10"/>
      <c r="E105" s="2"/>
      <c r="F105" s="2"/>
      <c r="G105" s="2"/>
      <c r="H105" s="7"/>
      <c r="I105" s="7"/>
      <c r="J105" s="7"/>
      <c r="K105" s="14" t="str">
        <f>IF(AND(C105&lt;&gt;"",COUNTIF([Tên khách hàng],C105)&gt;1),"Khách hàng này đã khai báo nhiều lần","")</f>
        <v/>
      </c>
      <c r="L105" s="14"/>
      <c r="M105" s="14" t="str">
        <f>IF(C105="","",SUMIFS(B.2[Giá có thuế],B.2[Tên khách hàng],C105))</f>
        <v/>
      </c>
      <c r="N105" s="14" t="str">
        <f>IF(C105="","",SUMIFS(B.2[Số tiền đã thu],B.2[Tên khách hàng],C105))</f>
        <v/>
      </c>
      <c r="O105" s="14" t="str">
        <f t="shared" si="3"/>
        <v/>
      </c>
      <c r="P105" s="30" t="str">
        <f>IF(C105="","",SUMIFS(B.2[Doanh thu],B.2[Tên khách hàng],C105))</f>
        <v/>
      </c>
      <c r="Q105" s="30" t="str">
        <f>IF(C105="","",SUMIFS(B.2[Lợi nhuận gộp],B.2[Tên khách hàng],C105))</f>
        <v/>
      </c>
    </row>
    <row r="106" spans="2:17" ht="27.75" customHeight="1">
      <c r="B106" s="4">
        <f t="shared" si="4"/>
        <v>104</v>
      </c>
      <c r="C106" s="2"/>
      <c r="D106" s="10"/>
      <c r="E106" s="2"/>
      <c r="F106" s="2"/>
      <c r="G106" s="2"/>
      <c r="H106" s="7"/>
      <c r="I106" s="7"/>
      <c r="J106" s="7"/>
      <c r="K106" s="14" t="str">
        <f>IF(AND(C106&lt;&gt;"",COUNTIF([Tên khách hàng],C106)&gt;1),"Khách hàng này đã khai báo nhiều lần","")</f>
        <v/>
      </c>
      <c r="L106" s="14"/>
      <c r="M106" s="14" t="str">
        <f>IF(C106="","",SUMIFS(B.2[Giá có thuế],B.2[Tên khách hàng],C106))</f>
        <v/>
      </c>
      <c r="N106" s="14" t="str">
        <f>IF(C106="","",SUMIFS(B.2[Số tiền đã thu],B.2[Tên khách hàng],C106))</f>
        <v/>
      </c>
      <c r="O106" s="14" t="str">
        <f t="shared" si="3"/>
        <v/>
      </c>
      <c r="P106" s="30" t="str">
        <f>IF(C106="","",SUMIFS(B.2[Doanh thu],B.2[Tên khách hàng],C106))</f>
        <v/>
      </c>
      <c r="Q106" s="30" t="str">
        <f>IF(C106="","",SUMIFS(B.2[Lợi nhuận gộp],B.2[Tên khách hàng],C106))</f>
        <v/>
      </c>
    </row>
    <row r="107" spans="2:17" ht="27.75" customHeight="1">
      <c r="B107" s="4">
        <f t="shared" si="4"/>
        <v>105</v>
      </c>
      <c r="C107" s="2"/>
      <c r="D107" s="10"/>
      <c r="E107" s="2"/>
      <c r="F107" s="2"/>
      <c r="G107" s="2"/>
      <c r="H107" s="7"/>
      <c r="I107" s="7"/>
      <c r="J107" s="7"/>
      <c r="K107" s="14" t="str">
        <f>IF(AND(C107&lt;&gt;"",COUNTIF([Tên khách hàng],C107)&gt;1),"Khách hàng này đã khai báo nhiều lần","")</f>
        <v/>
      </c>
      <c r="L107" s="14"/>
      <c r="M107" s="14" t="str">
        <f>IF(C107="","",SUMIFS(B.2[Giá có thuế],B.2[Tên khách hàng],C107))</f>
        <v/>
      </c>
      <c r="N107" s="14" t="str">
        <f>IF(C107="","",SUMIFS(B.2[Số tiền đã thu],B.2[Tên khách hàng],C107))</f>
        <v/>
      </c>
      <c r="O107" s="14" t="str">
        <f t="shared" si="3"/>
        <v/>
      </c>
      <c r="P107" s="30" t="str">
        <f>IF(C107="","",SUMIFS(B.2[Doanh thu],B.2[Tên khách hàng],C107))</f>
        <v/>
      </c>
      <c r="Q107" s="30" t="str">
        <f>IF(C107="","",SUMIFS(B.2[Lợi nhuận gộp],B.2[Tên khách hàng],C107))</f>
        <v/>
      </c>
    </row>
    <row r="108" spans="2:17" ht="27.75" customHeight="1">
      <c r="B108" s="4">
        <f t="shared" si="4"/>
        <v>106</v>
      </c>
      <c r="C108" s="2"/>
      <c r="D108" s="10"/>
      <c r="E108" s="2"/>
      <c r="F108" s="2"/>
      <c r="G108" s="2"/>
      <c r="H108" s="7"/>
      <c r="I108" s="7"/>
      <c r="J108" s="7"/>
      <c r="K108" s="14" t="str">
        <f>IF(AND(C108&lt;&gt;"",COUNTIF([Tên khách hàng],C108)&gt;1),"Khách hàng này đã khai báo nhiều lần","")</f>
        <v/>
      </c>
      <c r="L108" s="14"/>
      <c r="M108" s="14" t="str">
        <f>IF(C108="","",SUMIFS(B.2[Giá có thuế],B.2[Tên khách hàng],C108))</f>
        <v/>
      </c>
      <c r="N108" s="14" t="str">
        <f>IF(C108="","",SUMIFS(B.2[Số tiền đã thu],B.2[Tên khách hàng],C108))</f>
        <v/>
      </c>
      <c r="O108" s="14" t="str">
        <f t="shared" si="3"/>
        <v/>
      </c>
      <c r="P108" s="30" t="str">
        <f>IF(C108="","",SUMIFS(B.2[Doanh thu],B.2[Tên khách hàng],C108))</f>
        <v/>
      </c>
      <c r="Q108" s="30" t="str">
        <f>IF(C108="","",SUMIFS(B.2[Lợi nhuận gộp],B.2[Tên khách hàng],C108))</f>
        <v/>
      </c>
    </row>
    <row r="109" spans="2:17" ht="27.75" customHeight="1">
      <c r="B109" s="4">
        <f t="shared" si="4"/>
        <v>107</v>
      </c>
      <c r="C109" s="2"/>
      <c r="D109" s="10"/>
      <c r="E109" s="2"/>
      <c r="F109" s="2"/>
      <c r="G109" s="2"/>
      <c r="H109" s="7"/>
      <c r="I109" s="7"/>
      <c r="J109" s="7"/>
      <c r="K109" s="14" t="str">
        <f>IF(AND(C109&lt;&gt;"",COUNTIF([Tên khách hàng],C109)&gt;1),"Khách hàng này đã khai báo nhiều lần","")</f>
        <v/>
      </c>
      <c r="L109" s="14"/>
      <c r="M109" s="14" t="str">
        <f>IF(C109="","",SUMIFS(B.2[Giá có thuế],B.2[Tên khách hàng],C109))</f>
        <v/>
      </c>
      <c r="N109" s="14" t="str">
        <f>IF(C109="","",SUMIFS(B.2[Số tiền đã thu],B.2[Tên khách hàng],C109))</f>
        <v/>
      </c>
      <c r="O109" s="14" t="str">
        <f t="shared" si="3"/>
        <v/>
      </c>
      <c r="P109" s="30" t="str">
        <f>IF(C109="","",SUMIFS(B.2[Doanh thu],B.2[Tên khách hàng],C109))</f>
        <v/>
      </c>
      <c r="Q109" s="30" t="str">
        <f>IF(C109="","",SUMIFS(B.2[Lợi nhuận gộp],B.2[Tên khách hàng],C109))</f>
        <v/>
      </c>
    </row>
    <row r="110" spans="2:17" ht="27.75" customHeight="1">
      <c r="B110" s="4">
        <f t="shared" si="4"/>
        <v>108</v>
      </c>
      <c r="C110" s="2"/>
      <c r="D110" s="10"/>
      <c r="E110" s="2"/>
      <c r="F110" s="2"/>
      <c r="G110" s="2"/>
      <c r="H110" s="7"/>
      <c r="I110" s="7"/>
      <c r="J110" s="7"/>
      <c r="K110" s="14" t="str">
        <f>IF(AND(C110&lt;&gt;"",COUNTIF([Tên khách hàng],C110)&gt;1),"Khách hàng này đã khai báo nhiều lần","")</f>
        <v/>
      </c>
      <c r="L110" s="14"/>
      <c r="M110" s="14" t="str">
        <f>IF(C110="","",SUMIFS(B.2[Giá có thuế],B.2[Tên khách hàng],C110))</f>
        <v/>
      </c>
      <c r="N110" s="14" t="str">
        <f>IF(C110="","",SUMIFS(B.2[Số tiền đã thu],B.2[Tên khách hàng],C110))</f>
        <v/>
      </c>
      <c r="O110" s="14" t="str">
        <f t="shared" si="3"/>
        <v/>
      </c>
      <c r="P110" s="30" t="str">
        <f>IF(C110="","",SUMIFS(B.2[Doanh thu],B.2[Tên khách hàng],C110))</f>
        <v/>
      </c>
      <c r="Q110" s="30" t="str">
        <f>IF(C110="","",SUMIFS(B.2[Lợi nhuận gộp],B.2[Tên khách hàng],C110))</f>
        <v/>
      </c>
    </row>
    <row r="111" spans="2:17" ht="27.75" customHeight="1">
      <c r="B111" s="4">
        <f t="shared" si="4"/>
        <v>109</v>
      </c>
      <c r="C111" s="2"/>
      <c r="D111" s="10"/>
      <c r="E111" s="2"/>
      <c r="F111" s="2"/>
      <c r="G111" s="2"/>
      <c r="H111" s="7"/>
      <c r="I111" s="7"/>
      <c r="J111" s="7"/>
      <c r="K111" s="14" t="str">
        <f>IF(AND(C111&lt;&gt;"",COUNTIF([Tên khách hàng],C111)&gt;1),"Khách hàng này đã khai báo nhiều lần","")</f>
        <v/>
      </c>
      <c r="L111" s="14"/>
      <c r="M111" s="14" t="str">
        <f>IF(C111="","",SUMIFS(B.2[Giá có thuế],B.2[Tên khách hàng],C111))</f>
        <v/>
      </c>
      <c r="N111" s="14" t="str">
        <f>IF(C111="","",SUMIFS(B.2[Số tiền đã thu],B.2[Tên khách hàng],C111))</f>
        <v/>
      </c>
      <c r="O111" s="14" t="str">
        <f t="shared" si="3"/>
        <v/>
      </c>
      <c r="P111" s="30" t="str">
        <f>IF(C111="","",SUMIFS(B.2[Doanh thu],B.2[Tên khách hàng],C111))</f>
        <v/>
      </c>
      <c r="Q111" s="30" t="str">
        <f>IF(C111="","",SUMIFS(B.2[Lợi nhuận gộp],B.2[Tên khách hàng],C111))</f>
        <v/>
      </c>
    </row>
    <row r="112" spans="2:17" ht="27.75" customHeight="1">
      <c r="B112" s="4">
        <f t="shared" si="4"/>
        <v>110</v>
      </c>
      <c r="C112" s="2"/>
      <c r="D112" s="10"/>
      <c r="E112" s="2"/>
      <c r="F112" s="2"/>
      <c r="G112" s="2"/>
      <c r="H112" s="7"/>
      <c r="I112" s="7"/>
      <c r="J112" s="7"/>
      <c r="K112" s="14" t="str">
        <f>IF(AND(C112&lt;&gt;"",COUNTIF([Tên khách hàng],C112)&gt;1),"Khách hàng này đã khai báo nhiều lần","")</f>
        <v/>
      </c>
      <c r="L112" s="14"/>
      <c r="M112" s="14" t="str">
        <f>IF(C112="","",SUMIFS(B.2[Giá có thuế],B.2[Tên khách hàng],C112))</f>
        <v/>
      </c>
      <c r="N112" s="14" t="str">
        <f>IF(C112="","",SUMIFS(B.2[Số tiền đã thu],B.2[Tên khách hàng],C112))</f>
        <v/>
      </c>
      <c r="O112" s="14" t="str">
        <f t="shared" si="3"/>
        <v/>
      </c>
      <c r="P112" s="30" t="str">
        <f>IF(C112="","",SUMIFS(B.2[Doanh thu],B.2[Tên khách hàng],C112))</f>
        <v/>
      </c>
      <c r="Q112" s="30" t="str">
        <f>IF(C112="","",SUMIFS(B.2[Lợi nhuận gộp],B.2[Tên khách hàng],C112))</f>
        <v/>
      </c>
    </row>
    <row r="113" spans="2:17" ht="27.75" customHeight="1">
      <c r="B113" s="4">
        <f t="shared" si="4"/>
        <v>111</v>
      </c>
      <c r="C113" s="2"/>
      <c r="D113" s="10"/>
      <c r="E113" s="2"/>
      <c r="F113" s="2"/>
      <c r="G113" s="2"/>
      <c r="H113" s="7"/>
      <c r="I113" s="7"/>
      <c r="J113" s="7"/>
      <c r="K113" s="14" t="str">
        <f>IF(AND(C113&lt;&gt;"",COUNTIF([Tên khách hàng],C113)&gt;1),"Khách hàng này đã khai báo nhiều lần","")</f>
        <v/>
      </c>
      <c r="L113" s="14"/>
      <c r="M113" s="14" t="str">
        <f>IF(C113="","",SUMIFS(B.2[Giá có thuế],B.2[Tên khách hàng],C113))</f>
        <v/>
      </c>
      <c r="N113" s="14" t="str">
        <f>IF(C113="","",SUMIFS(B.2[Số tiền đã thu],B.2[Tên khách hàng],C113))</f>
        <v/>
      </c>
      <c r="O113" s="14" t="str">
        <f t="shared" si="3"/>
        <v/>
      </c>
      <c r="P113" s="30" t="str">
        <f>IF(C113="","",SUMIFS(B.2[Doanh thu],B.2[Tên khách hàng],C113))</f>
        <v/>
      </c>
      <c r="Q113" s="30" t="str">
        <f>IF(C113="","",SUMIFS(B.2[Lợi nhuận gộp],B.2[Tên khách hàng],C113))</f>
        <v/>
      </c>
    </row>
    <row r="114" spans="2:17" ht="27.75" customHeight="1">
      <c r="B114" s="4">
        <f t="shared" si="4"/>
        <v>112</v>
      </c>
      <c r="C114" s="2"/>
      <c r="D114" s="10"/>
      <c r="E114" s="2"/>
      <c r="F114" s="2"/>
      <c r="G114" s="2"/>
      <c r="H114" s="7"/>
      <c r="I114" s="7"/>
      <c r="J114" s="7"/>
      <c r="K114" s="14" t="str">
        <f>IF(AND(C114&lt;&gt;"",COUNTIF([Tên khách hàng],C114)&gt;1),"Khách hàng này đã khai báo nhiều lần","")</f>
        <v/>
      </c>
      <c r="L114" s="14"/>
      <c r="M114" s="14" t="str">
        <f>IF(C114="","",SUMIFS(B.2[Giá có thuế],B.2[Tên khách hàng],C114))</f>
        <v/>
      </c>
      <c r="N114" s="14" t="str">
        <f>IF(C114="","",SUMIFS(B.2[Số tiền đã thu],B.2[Tên khách hàng],C114))</f>
        <v/>
      </c>
      <c r="O114" s="14" t="str">
        <f t="shared" si="3"/>
        <v/>
      </c>
      <c r="P114" s="30" t="str">
        <f>IF(C114="","",SUMIFS(B.2[Doanh thu],B.2[Tên khách hàng],C114))</f>
        <v/>
      </c>
      <c r="Q114" s="30" t="str">
        <f>IF(C114="","",SUMIFS(B.2[Lợi nhuận gộp],B.2[Tên khách hàng],C114))</f>
        <v/>
      </c>
    </row>
    <row r="115" spans="2:17" ht="27.75" customHeight="1">
      <c r="B115" s="4">
        <f t="shared" si="4"/>
        <v>113</v>
      </c>
      <c r="C115" s="2"/>
      <c r="D115" s="10"/>
      <c r="E115" s="2"/>
      <c r="F115" s="2"/>
      <c r="G115" s="2"/>
      <c r="H115" s="7"/>
      <c r="I115" s="7"/>
      <c r="J115" s="7"/>
      <c r="K115" s="14" t="str">
        <f>IF(AND(C115&lt;&gt;"",COUNTIF([Tên khách hàng],C115)&gt;1),"Khách hàng này đã khai báo nhiều lần","")</f>
        <v/>
      </c>
      <c r="L115" s="14"/>
      <c r="M115" s="14" t="str">
        <f>IF(C115="","",SUMIFS(B.2[Giá có thuế],B.2[Tên khách hàng],C115))</f>
        <v/>
      </c>
      <c r="N115" s="14" t="str">
        <f>IF(C115="","",SUMIFS(B.2[Số tiền đã thu],B.2[Tên khách hàng],C115))</f>
        <v/>
      </c>
      <c r="O115" s="14" t="str">
        <f t="shared" si="3"/>
        <v/>
      </c>
      <c r="P115" s="30" t="str">
        <f>IF(C115="","",SUMIFS(B.2[Doanh thu],B.2[Tên khách hàng],C115))</f>
        <v/>
      </c>
      <c r="Q115" s="30" t="str">
        <f>IF(C115="","",SUMIFS(B.2[Lợi nhuận gộp],B.2[Tên khách hàng],C115))</f>
        <v/>
      </c>
    </row>
    <row r="116" spans="2:17" ht="27.75" customHeight="1">
      <c r="B116" s="4">
        <f t="shared" si="4"/>
        <v>114</v>
      </c>
      <c r="C116" s="2"/>
      <c r="D116" s="10"/>
      <c r="E116" s="2"/>
      <c r="F116" s="2"/>
      <c r="G116" s="2"/>
      <c r="H116" s="7"/>
      <c r="I116" s="7"/>
      <c r="J116" s="7"/>
      <c r="K116" s="14" t="str">
        <f>IF(AND(C116&lt;&gt;"",COUNTIF([Tên khách hàng],C116)&gt;1),"Khách hàng này đã khai báo nhiều lần","")</f>
        <v/>
      </c>
      <c r="L116" s="14"/>
      <c r="M116" s="14" t="str">
        <f>IF(C116="","",SUMIFS(B.2[Giá có thuế],B.2[Tên khách hàng],C116))</f>
        <v/>
      </c>
      <c r="N116" s="14" t="str">
        <f>IF(C116="","",SUMIFS(B.2[Số tiền đã thu],B.2[Tên khách hàng],C116))</f>
        <v/>
      </c>
      <c r="O116" s="14" t="str">
        <f t="shared" si="3"/>
        <v/>
      </c>
      <c r="P116" s="30" t="str">
        <f>IF(C116="","",SUMIFS(B.2[Doanh thu],B.2[Tên khách hàng],C116))</f>
        <v/>
      </c>
      <c r="Q116" s="30" t="str">
        <f>IF(C116="","",SUMIFS(B.2[Lợi nhuận gộp],B.2[Tên khách hàng],C116))</f>
        <v/>
      </c>
    </row>
    <row r="117" spans="2:17" ht="27.75" customHeight="1">
      <c r="B117" s="4">
        <f t="shared" si="4"/>
        <v>115</v>
      </c>
      <c r="C117" s="2"/>
      <c r="D117" s="10"/>
      <c r="E117" s="2"/>
      <c r="F117" s="2"/>
      <c r="G117" s="2"/>
      <c r="H117" s="7"/>
      <c r="I117" s="7"/>
      <c r="J117" s="7"/>
      <c r="K117" s="14" t="str">
        <f>IF(AND(C117&lt;&gt;"",COUNTIF([Tên khách hàng],C117)&gt;1),"Khách hàng này đã khai báo nhiều lần","")</f>
        <v/>
      </c>
      <c r="L117" s="14"/>
      <c r="M117" s="14" t="str">
        <f>IF(C117="","",SUMIFS(B.2[Giá có thuế],B.2[Tên khách hàng],C117))</f>
        <v/>
      </c>
      <c r="N117" s="14" t="str">
        <f>IF(C117="","",SUMIFS(B.2[Số tiền đã thu],B.2[Tên khách hàng],C117))</f>
        <v/>
      </c>
      <c r="O117" s="14" t="str">
        <f t="shared" si="3"/>
        <v/>
      </c>
      <c r="P117" s="30" t="str">
        <f>IF(C117="","",SUMIFS(B.2[Doanh thu],B.2[Tên khách hàng],C117))</f>
        <v/>
      </c>
      <c r="Q117" s="30" t="str">
        <f>IF(C117="","",SUMIFS(B.2[Lợi nhuận gộp],B.2[Tên khách hàng],C117))</f>
        <v/>
      </c>
    </row>
    <row r="118" spans="2:17" ht="27.75" customHeight="1">
      <c r="B118" s="4">
        <f t="shared" si="4"/>
        <v>116</v>
      </c>
      <c r="C118" s="2"/>
      <c r="D118" s="10"/>
      <c r="E118" s="2"/>
      <c r="F118" s="2"/>
      <c r="G118" s="2"/>
      <c r="H118" s="7"/>
      <c r="I118" s="7"/>
      <c r="J118" s="7"/>
      <c r="K118" s="14" t="str">
        <f>IF(AND(C118&lt;&gt;"",COUNTIF([Tên khách hàng],C118)&gt;1),"Khách hàng này đã khai báo nhiều lần","")</f>
        <v/>
      </c>
      <c r="L118" s="14"/>
      <c r="M118" s="14" t="str">
        <f>IF(C118="","",SUMIFS(B.2[Giá có thuế],B.2[Tên khách hàng],C118))</f>
        <v/>
      </c>
      <c r="N118" s="14" t="str">
        <f>IF(C118="","",SUMIFS(B.2[Số tiền đã thu],B.2[Tên khách hàng],C118))</f>
        <v/>
      </c>
      <c r="O118" s="14" t="str">
        <f t="shared" si="3"/>
        <v/>
      </c>
      <c r="P118" s="30" t="str">
        <f>IF(C118="","",SUMIFS(B.2[Doanh thu],B.2[Tên khách hàng],C118))</f>
        <v/>
      </c>
      <c r="Q118" s="30" t="str">
        <f>IF(C118="","",SUMIFS(B.2[Lợi nhuận gộp],B.2[Tên khách hàng],C118))</f>
        <v/>
      </c>
    </row>
    <row r="119" spans="2:17" ht="27.75" customHeight="1">
      <c r="B119" s="4">
        <f t="shared" si="4"/>
        <v>117</v>
      </c>
      <c r="C119" s="2"/>
      <c r="D119" s="10"/>
      <c r="E119" s="2"/>
      <c r="F119" s="2"/>
      <c r="G119" s="2"/>
      <c r="H119" s="7"/>
      <c r="I119" s="7"/>
      <c r="J119" s="7"/>
      <c r="K119" s="14" t="str">
        <f>IF(AND(C119&lt;&gt;"",COUNTIF([Tên khách hàng],C119)&gt;1),"Khách hàng này đã khai báo nhiều lần","")</f>
        <v/>
      </c>
      <c r="L119" s="14"/>
      <c r="M119" s="14" t="str">
        <f>IF(C119="","",SUMIFS(B.2[Giá có thuế],B.2[Tên khách hàng],C119))</f>
        <v/>
      </c>
      <c r="N119" s="14" t="str">
        <f>IF(C119="","",SUMIFS(B.2[Số tiền đã thu],B.2[Tên khách hàng],C119))</f>
        <v/>
      </c>
      <c r="O119" s="14" t="str">
        <f t="shared" si="3"/>
        <v/>
      </c>
      <c r="P119" s="30" t="str">
        <f>IF(C119="","",SUMIFS(B.2[Doanh thu],B.2[Tên khách hàng],C119))</f>
        <v/>
      </c>
      <c r="Q119" s="30" t="str">
        <f>IF(C119="","",SUMIFS(B.2[Lợi nhuận gộp],B.2[Tên khách hàng],C119))</f>
        <v/>
      </c>
    </row>
    <row r="120" spans="2:17" ht="27.75" customHeight="1">
      <c r="B120" s="4">
        <f t="shared" si="4"/>
        <v>118</v>
      </c>
      <c r="C120" s="2"/>
      <c r="D120" s="10"/>
      <c r="E120" s="2"/>
      <c r="F120" s="2"/>
      <c r="G120" s="2"/>
      <c r="H120" s="7"/>
      <c r="I120" s="7"/>
      <c r="J120" s="7"/>
      <c r="K120" s="14" t="str">
        <f>IF(AND(C120&lt;&gt;"",COUNTIF([Tên khách hàng],C120)&gt;1),"Khách hàng này đã khai báo nhiều lần","")</f>
        <v/>
      </c>
      <c r="L120" s="14"/>
      <c r="M120" s="14" t="str">
        <f>IF(C120="","",SUMIFS(B.2[Giá có thuế],B.2[Tên khách hàng],C120))</f>
        <v/>
      </c>
      <c r="N120" s="14" t="str">
        <f>IF(C120="","",SUMIFS(B.2[Số tiền đã thu],B.2[Tên khách hàng],C120))</f>
        <v/>
      </c>
      <c r="O120" s="14" t="str">
        <f t="shared" si="3"/>
        <v/>
      </c>
      <c r="P120" s="30" t="str">
        <f>IF(C120="","",SUMIFS(B.2[Doanh thu],B.2[Tên khách hàng],C120))</f>
        <v/>
      </c>
      <c r="Q120" s="30" t="str">
        <f>IF(C120="","",SUMIFS(B.2[Lợi nhuận gộp],B.2[Tên khách hàng],C120))</f>
        <v/>
      </c>
    </row>
    <row r="121" spans="2:17" ht="27.75" customHeight="1">
      <c r="B121" s="4">
        <f t="shared" si="4"/>
        <v>119</v>
      </c>
      <c r="C121" s="2"/>
      <c r="D121" s="10"/>
      <c r="E121" s="2"/>
      <c r="F121" s="2"/>
      <c r="G121" s="2"/>
      <c r="H121" s="7"/>
      <c r="I121" s="7"/>
      <c r="J121" s="7"/>
      <c r="K121" s="14" t="str">
        <f>IF(AND(C121&lt;&gt;"",COUNTIF([Tên khách hàng],C121)&gt;1),"Khách hàng này đã khai báo nhiều lần","")</f>
        <v/>
      </c>
      <c r="L121" s="14"/>
      <c r="M121" s="14" t="str">
        <f>IF(C121="","",SUMIFS(B.2[Giá có thuế],B.2[Tên khách hàng],C121))</f>
        <v/>
      </c>
      <c r="N121" s="14" t="str">
        <f>IF(C121="","",SUMIFS(B.2[Số tiền đã thu],B.2[Tên khách hàng],C121))</f>
        <v/>
      </c>
      <c r="O121" s="14" t="str">
        <f t="shared" si="3"/>
        <v/>
      </c>
      <c r="P121" s="30" t="str">
        <f>IF(C121="","",SUMIFS(B.2[Doanh thu],B.2[Tên khách hàng],C121))</f>
        <v/>
      </c>
      <c r="Q121" s="30" t="str">
        <f>IF(C121="","",SUMIFS(B.2[Lợi nhuận gộp],B.2[Tên khách hàng],C121))</f>
        <v/>
      </c>
    </row>
    <row r="122" spans="2:17" ht="27.75" customHeight="1">
      <c r="B122" s="4">
        <f t="shared" si="4"/>
        <v>120</v>
      </c>
      <c r="C122" s="2"/>
      <c r="D122" s="10"/>
      <c r="E122" s="2"/>
      <c r="F122" s="2"/>
      <c r="G122" s="2"/>
      <c r="H122" s="7"/>
      <c r="I122" s="7"/>
      <c r="J122" s="7"/>
      <c r="K122" s="14" t="str">
        <f>IF(AND(C122&lt;&gt;"",COUNTIF([Tên khách hàng],C122)&gt;1),"Khách hàng này đã khai báo nhiều lần","")</f>
        <v/>
      </c>
      <c r="L122" s="14"/>
      <c r="M122" s="14" t="str">
        <f>IF(C122="","",SUMIFS(B.2[Giá có thuế],B.2[Tên khách hàng],C122))</f>
        <v/>
      </c>
      <c r="N122" s="14" t="str">
        <f>IF(C122="","",SUMIFS(B.2[Số tiền đã thu],B.2[Tên khách hàng],C122))</f>
        <v/>
      </c>
      <c r="O122" s="14" t="str">
        <f t="shared" si="3"/>
        <v/>
      </c>
      <c r="P122" s="30" t="str">
        <f>IF(C122="","",SUMIFS(B.2[Doanh thu],B.2[Tên khách hàng],C122))</f>
        <v/>
      </c>
      <c r="Q122" s="30" t="str">
        <f>IF(C122="","",SUMIFS(B.2[Lợi nhuận gộp],B.2[Tên khách hàng],C122))</f>
        <v/>
      </c>
    </row>
    <row r="123" spans="2:17" ht="27.75" customHeight="1">
      <c r="B123" s="4">
        <f t="shared" si="4"/>
        <v>121</v>
      </c>
      <c r="C123" s="2"/>
      <c r="D123" s="10"/>
      <c r="E123" s="2"/>
      <c r="F123" s="2"/>
      <c r="G123" s="2"/>
      <c r="H123" s="7"/>
      <c r="I123" s="7"/>
      <c r="J123" s="7"/>
      <c r="K123" s="14" t="str">
        <f>IF(AND(C123&lt;&gt;"",COUNTIF([Tên khách hàng],C123)&gt;1),"Khách hàng này đã khai báo nhiều lần","")</f>
        <v/>
      </c>
      <c r="L123" s="14"/>
      <c r="M123" s="14" t="str">
        <f>IF(C123="","",SUMIFS(B.2[Giá có thuế],B.2[Tên khách hàng],C123))</f>
        <v/>
      </c>
      <c r="N123" s="14" t="str">
        <f>IF(C123="","",SUMIFS(B.2[Số tiền đã thu],B.2[Tên khách hàng],C123))</f>
        <v/>
      </c>
      <c r="O123" s="14" t="str">
        <f t="shared" si="3"/>
        <v/>
      </c>
      <c r="P123" s="30" t="str">
        <f>IF(C123="","",SUMIFS(B.2[Doanh thu],B.2[Tên khách hàng],C123))</f>
        <v/>
      </c>
      <c r="Q123" s="30" t="str">
        <f>IF(C123="","",SUMIFS(B.2[Lợi nhuận gộp],B.2[Tên khách hàng],C123))</f>
        <v/>
      </c>
    </row>
    <row r="124" spans="2:17" ht="27.75" customHeight="1">
      <c r="B124" s="4">
        <f t="shared" si="4"/>
        <v>122</v>
      </c>
      <c r="C124" s="2"/>
      <c r="D124" s="10"/>
      <c r="E124" s="2"/>
      <c r="F124" s="2"/>
      <c r="G124" s="2"/>
      <c r="H124" s="7"/>
      <c r="I124" s="7"/>
      <c r="J124" s="7"/>
      <c r="K124" s="14" t="str">
        <f>IF(AND(C124&lt;&gt;"",COUNTIF([Tên khách hàng],C124)&gt;1),"Khách hàng này đã khai báo nhiều lần","")</f>
        <v/>
      </c>
      <c r="L124" s="14"/>
      <c r="M124" s="14" t="str">
        <f>IF(C124="","",SUMIFS(B.2[Giá có thuế],B.2[Tên khách hàng],C124))</f>
        <v/>
      </c>
      <c r="N124" s="14" t="str">
        <f>IF(C124="","",SUMIFS(B.2[Số tiền đã thu],B.2[Tên khách hàng],C124))</f>
        <v/>
      </c>
      <c r="O124" s="14" t="str">
        <f t="shared" si="3"/>
        <v/>
      </c>
      <c r="P124" s="30" t="str">
        <f>IF(C124="","",SUMIFS(B.2[Doanh thu],B.2[Tên khách hàng],C124))</f>
        <v/>
      </c>
      <c r="Q124" s="30" t="str">
        <f>IF(C124="","",SUMIFS(B.2[Lợi nhuận gộp],B.2[Tên khách hàng],C124))</f>
        <v/>
      </c>
    </row>
    <row r="125" spans="2:17" ht="27.75" customHeight="1">
      <c r="B125" s="4">
        <f t="shared" si="4"/>
        <v>123</v>
      </c>
      <c r="C125" s="2"/>
      <c r="D125" s="10"/>
      <c r="E125" s="2"/>
      <c r="F125" s="2"/>
      <c r="G125" s="2"/>
      <c r="H125" s="7"/>
      <c r="I125" s="7"/>
      <c r="J125" s="7"/>
      <c r="K125" s="14" t="str">
        <f>IF(AND(C125&lt;&gt;"",COUNTIF([Tên khách hàng],C125)&gt;1),"Khách hàng này đã khai báo nhiều lần","")</f>
        <v/>
      </c>
      <c r="L125" s="14"/>
      <c r="M125" s="14" t="str">
        <f>IF(C125="","",SUMIFS(B.2[Giá có thuế],B.2[Tên khách hàng],C125))</f>
        <v/>
      </c>
      <c r="N125" s="14" t="str">
        <f>IF(C125="","",SUMIFS(B.2[Số tiền đã thu],B.2[Tên khách hàng],C125))</f>
        <v/>
      </c>
      <c r="O125" s="14" t="str">
        <f t="shared" si="3"/>
        <v/>
      </c>
      <c r="P125" s="30" t="str">
        <f>IF(C125="","",SUMIFS(B.2[Doanh thu],B.2[Tên khách hàng],C125))</f>
        <v/>
      </c>
      <c r="Q125" s="30" t="str">
        <f>IF(C125="","",SUMIFS(B.2[Lợi nhuận gộp],B.2[Tên khách hàng],C125))</f>
        <v/>
      </c>
    </row>
    <row r="126" spans="2:17" ht="27.75" customHeight="1">
      <c r="B126" s="4">
        <f t="shared" si="4"/>
        <v>124</v>
      </c>
      <c r="C126" s="2"/>
      <c r="D126" s="10"/>
      <c r="E126" s="2"/>
      <c r="F126" s="2"/>
      <c r="G126" s="2"/>
      <c r="H126" s="7"/>
      <c r="I126" s="7"/>
      <c r="J126" s="7"/>
      <c r="K126" s="14" t="str">
        <f>IF(AND(C126&lt;&gt;"",COUNTIF([Tên khách hàng],C126)&gt;1),"Khách hàng này đã khai báo nhiều lần","")</f>
        <v/>
      </c>
      <c r="L126" s="14"/>
      <c r="M126" s="14" t="str">
        <f>IF(C126="","",SUMIFS(B.2[Giá có thuế],B.2[Tên khách hàng],C126))</f>
        <v/>
      </c>
      <c r="N126" s="14" t="str">
        <f>IF(C126="","",SUMIFS(B.2[Số tiền đã thu],B.2[Tên khách hàng],C126))</f>
        <v/>
      </c>
      <c r="O126" s="14" t="str">
        <f t="shared" si="3"/>
        <v/>
      </c>
      <c r="P126" s="30" t="str">
        <f>IF(C126="","",SUMIFS(B.2[Doanh thu],B.2[Tên khách hàng],C126))</f>
        <v/>
      </c>
      <c r="Q126" s="30" t="str">
        <f>IF(C126="","",SUMIFS(B.2[Lợi nhuận gộp],B.2[Tên khách hàng],C126))</f>
        <v/>
      </c>
    </row>
    <row r="127" spans="2:17" ht="27.75" customHeight="1">
      <c r="B127" s="4">
        <f t="shared" si="4"/>
        <v>125</v>
      </c>
      <c r="C127" s="2"/>
      <c r="D127" s="10"/>
      <c r="E127" s="2"/>
      <c r="F127" s="2"/>
      <c r="G127" s="2"/>
      <c r="H127" s="7"/>
      <c r="I127" s="7"/>
      <c r="J127" s="7"/>
      <c r="K127" s="14" t="str">
        <f>IF(AND(C127&lt;&gt;"",COUNTIF([Tên khách hàng],C127)&gt;1),"Khách hàng này đã khai báo nhiều lần","")</f>
        <v/>
      </c>
      <c r="L127" s="14"/>
      <c r="M127" s="14" t="str">
        <f>IF(C127="","",SUMIFS(B.2[Giá có thuế],B.2[Tên khách hàng],C127))</f>
        <v/>
      </c>
      <c r="N127" s="14" t="str">
        <f>IF(C127="","",SUMIFS(B.2[Số tiền đã thu],B.2[Tên khách hàng],C127))</f>
        <v/>
      </c>
      <c r="O127" s="14" t="str">
        <f t="shared" si="3"/>
        <v/>
      </c>
      <c r="P127" s="30" t="str">
        <f>IF(C127="","",SUMIFS(B.2[Doanh thu],B.2[Tên khách hàng],C127))</f>
        <v/>
      </c>
      <c r="Q127" s="30" t="str">
        <f>IF(C127="","",SUMIFS(B.2[Lợi nhuận gộp],B.2[Tên khách hàng],C127))</f>
        <v/>
      </c>
    </row>
    <row r="128" spans="2:17" ht="27.75" customHeight="1">
      <c r="B128" s="4">
        <f t="shared" si="4"/>
        <v>126</v>
      </c>
      <c r="C128" s="2"/>
      <c r="D128" s="10"/>
      <c r="E128" s="2"/>
      <c r="F128" s="2"/>
      <c r="G128" s="2"/>
      <c r="H128" s="7"/>
      <c r="I128" s="7"/>
      <c r="J128" s="7"/>
      <c r="K128" s="14" t="str">
        <f>IF(AND(C128&lt;&gt;"",COUNTIF([Tên khách hàng],C128)&gt;1),"Khách hàng này đã khai báo nhiều lần","")</f>
        <v/>
      </c>
      <c r="L128" s="14"/>
      <c r="M128" s="14" t="str">
        <f>IF(C128="","",SUMIFS(B.2[Giá có thuế],B.2[Tên khách hàng],C128))</f>
        <v/>
      </c>
      <c r="N128" s="14" t="str">
        <f>IF(C128="","",SUMIFS(B.2[Số tiền đã thu],B.2[Tên khách hàng],C128))</f>
        <v/>
      </c>
      <c r="O128" s="14" t="str">
        <f t="shared" si="3"/>
        <v/>
      </c>
      <c r="P128" s="30" t="str">
        <f>IF(C128="","",SUMIFS(B.2[Doanh thu],B.2[Tên khách hàng],C128))</f>
        <v/>
      </c>
      <c r="Q128" s="30" t="str">
        <f>IF(C128="","",SUMIFS(B.2[Lợi nhuận gộp],B.2[Tên khách hàng],C128))</f>
        <v/>
      </c>
    </row>
    <row r="129" spans="2:17" ht="27.75" customHeight="1">
      <c r="B129" s="4">
        <f t="shared" si="4"/>
        <v>127</v>
      </c>
      <c r="C129" s="2"/>
      <c r="D129" s="10"/>
      <c r="E129" s="2"/>
      <c r="F129" s="2"/>
      <c r="G129" s="2"/>
      <c r="H129" s="7"/>
      <c r="I129" s="7"/>
      <c r="J129" s="7"/>
      <c r="K129" s="14" t="str">
        <f>IF(AND(C129&lt;&gt;"",COUNTIF([Tên khách hàng],C129)&gt;1),"Khách hàng này đã khai báo nhiều lần","")</f>
        <v/>
      </c>
      <c r="L129" s="14"/>
      <c r="M129" s="14" t="str">
        <f>IF(C129="","",SUMIFS(B.2[Giá có thuế],B.2[Tên khách hàng],C129))</f>
        <v/>
      </c>
      <c r="N129" s="14" t="str">
        <f>IF(C129="","",SUMIFS(B.2[Số tiền đã thu],B.2[Tên khách hàng],C129))</f>
        <v/>
      </c>
      <c r="O129" s="14" t="str">
        <f t="shared" si="3"/>
        <v/>
      </c>
      <c r="P129" s="30" t="str">
        <f>IF(C129="","",SUMIFS(B.2[Doanh thu],B.2[Tên khách hàng],C129))</f>
        <v/>
      </c>
      <c r="Q129" s="30" t="str">
        <f>IF(C129="","",SUMIFS(B.2[Lợi nhuận gộp],B.2[Tên khách hàng],C129))</f>
        <v/>
      </c>
    </row>
    <row r="130" spans="2:17" ht="27.75" customHeight="1">
      <c r="B130" s="4">
        <f t="shared" si="4"/>
        <v>128</v>
      </c>
      <c r="C130" s="2"/>
      <c r="D130" s="10"/>
      <c r="E130" s="2"/>
      <c r="F130" s="2"/>
      <c r="G130" s="2"/>
      <c r="H130" s="7"/>
      <c r="I130" s="7"/>
      <c r="J130" s="7"/>
      <c r="K130" s="14" t="str">
        <f>IF(AND(C130&lt;&gt;"",COUNTIF([Tên khách hàng],C130)&gt;1),"Khách hàng này đã khai báo nhiều lần","")</f>
        <v/>
      </c>
      <c r="L130" s="14"/>
      <c r="M130" s="14" t="str">
        <f>IF(C130="","",SUMIFS(B.2[Giá có thuế],B.2[Tên khách hàng],C130))</f>
        <v/>
      </c>
      <c r="N130" s="14" t="str">
        <f>IF(C130="","",SUMIFS(B.2[Số tiền đã thu],B.2[Tên khách hàng],C130))</f>
        <v/>
      </c>
      <c r="O130" s="14" t="str">
        <f t="shared" si="3"/>
        <v/>
      </c>
      <c r="P130" s="30" t="str">
        <f>IF(C130="","",SUMIFS(B.2[Doanh thu],B.2[Tên khách hàng],C130))</f>
        <v/>
      </c>
      <c r="Q130" s="30" t="str">
        <f>IF(C130="","",SUMIFS(B.2[Lợi nhuận gộp],B.2[Tên khách hàng],C130))</f>
        <v/>
      </c>
    </row>
    <row r="131" spans="2:17" ht="27.75" customHeight="1">
      <c r="B131" s="4">
        <f t="shared" si="4"/>
        <v>129</v>
      </c>
      <c r="C131" s="2"/>
      <c r="D131" s="10"/>
      <c r="E131" s="2"/>
      <c r="F131" s="2"/>
      <c r="G131" s="2"/>
      <c r="H131" s="7"/>
      <c r="I131" s="7"/>
      <c r="J131" s="7"/>
      <c r="K131" s="14" t="str">
        <f>IF(AND(C131&lt;&gt;"",COUNTIF([Tên khách hàng],C131)&gt;1),"Khách hàng này đã khai báo nhiều lần","")</f>
        <v/>
      </c>
      <c r="L131" s="14"/>
      <c r="M131" s="14" t="str">
        <f>IF(C131="","",SUMIFS(B.2[Giá có thuế],B.2[Tên khách hàng],C131))</f>
        <v/>
      </c>
      <c r="N131" s="14" t="str">
        <f>IF(C131="","",SUMIFS(B.2[Số tiền đã thu],B.2[Tên khách hàng],C131))</f>
        <v/>
      </c>
      <c r="O131" s="14" t="str">
        <f t="shared" ref="O131:O194" si="5">IF(C131="","",SUM(H131,M131)-SUM(N131))</f>
        <v/>
      </c>
      <c r="P131" s="30" t="str">
        <f>IF(C131="","",SUMIFS(B.2[Doanh thu],B.2[Tên khách hàng],C131))</f>
        <v/>
      </c>
      <c r="Q131" s="30" t="str">
        <f>IF(C131="","",SUMIFS(B.2[Lợi nhuận gộp],B.2[Tên khách hàng],C131))</f>
        <v/>
      </c>
    </row>
    <row r="132" spans="2:17" ht="27.75" customHeight="1">
      <c r="B132" s="4">
        <f t="shared" si="4"/>
        <v>130</v>
      </c>
      <c r="C132" s="2"/>
      <c r="D132" s="10"/>
      <c r="E132" s="2"/>
      <c r="F132" s="2"/>
      <c r="G132" s="2"/>
      <c r="H132" s="7"/>
      <c r="I132" s="7"/>
      <c r="J132" s="7"/>
      <c r="K132" s="14" t="str">
        <f>IF(AND(C132&lt;&gt;"",COUNTIF([Tên khách hàng],C132)&gt;1),"Khách hàng này đã khai báo nhiều lần","")</f>
        <v/>
      </c>
      <c r="L132" s="14"/>
      <c r="M132" s="14" t="str">
        <f>IF(C132="","",SUMIFS(B.2[Giá có thuế],B.2[Tên khách hàng],C132))</f>
        <v/>
      </c>
      <c r="N132" s="14" t="str">
        <f>IF(C132="","",SUMIFS(B.2[Số tiền đã thu],B.2[Tên khách hàng],C132))</f>
        <v/>
      </c>
      <c r="O132" s="14" t="str">
        <f t="shared" si="5"/>
        <v/>
      </c>
      <c r="P132" s="30" t="str">
        <f>IF(C132="","",SUMIFS(B.2[Doanh thu],B.2[Tên khách hàng],C132))</f>
        <v/>
      </c>
      <c r="Q132" s="30" t="str">
        <f>IF(C132="","",SUMIFS(B.2[Lợi nhuận gộp],B.2[Tên khách hàng],C132))</f>
        <v/>
      </c>
    </row>
    <row r="133" spans="2:17" ht="27.75" customHeight="1">
      <c r="B133" s="4">
        <f t="shared" si="4"/>
        <v>131</v>
      </c>
      <c r="C133" s="2"/>
      <c r="D133" s="10"/>
      <c r="E133" s="2"/>
      <c r="F133" s="2"/>
      <c r="G133" s="2"/>
      <c r="H133" s="7"/>
      <c r="I133" s="7"/>
      <c r="J133" s="7"/>
      <c r="K133" s="14" t="str">
        <f>IF(AND(C133&lt;&gt;"",COUNTIF([Tên khách hàng],C133)&gt;1),"Khách hàng này đã khai báo nhiều lần","")</f>
        <v/>
      </c>
      <c r="L133" s="14"/>
      <c r="M133" s="14" t="str">
        <f>IF(C133="","",SUMIFS(B.2[Giá có thuế],B.2[Tên khách hàng],C133))</f>
        <v/>
      </c>
      <c r="N133" s="14" t="str">
        <f>IF(C133="","",SUMIFS(B.2[Số tiền đã thu],B.2[Tên khách hàng],C133))</f>
        <v/>
      </c>
      <c r="O133" s="14" t="str">
        <f t="shared" si="5"/>
        <v/>
      </c>
      <c r="P133" s="30" t="str">
        <f>IF(C133="","",SUMIFS(B.2[Doanh thu],B.2[Tên khách hàng],C133))</f>
        <v/>
      </c>
      <c r="Q133" s="30" t="str">
        <f>IF(C133="","",SUMIFS(B.2[Lợi nhuận gộp],B.2[Tên khách hàng],C133))</f>
        <v/>
      </c>
    </row>
    <row r="134" spans="2:17" ht="27.75" customHeight="1">
      <c r="B134" s="4">
        <f t="shared" si="4"/>
        <v>132</v>
      </c>
      <c r="C134" s="2"/>
      <c r="D134" s="10"/>
      <c r="E134" s="2"/>
      <c r="F134" s="2"/>
      <c r="G134" s="2"/>
      <c r="H134" s="7"/>
      <c r="I134" s="7"/>
      <c r="J134" s="7"/>
      <c r="K134" s="14" t="str">
        <f>IF(AND(C134&lt;&gt;"",COUNTIF([Tên khách hàng],C134)&gt;1),"Khách hàng này đã khai báo nhiều lần","")</f>
        <v/>
      </c>
      <c r="L134" s="14"/>
      <c r="M134" s="14" t="str">
        <f>IF(C134="","",SUMIFS(B.2[Giá có thuế],B.2[Tên khách hàng],C134))</f>
        <v/>
      </c>
      <c r="N134" s="14" t="str">
        <f>IF(C134="","",SUMIFS(B.2[Số tiền đã thu],B.2[Tên khách hàng],C134))</f>
        <v/>
      </c>
      <c r="O134" s="14" t="str">
        <f t="shared" si="5"/>
        <v/>
      </c>
      <c r="P134" s="30" t="str">
        <f>IF(C134="","",SUMIFS(B.2[Doanh thu],B.2[Tên khách hàng],C134))</f>
        <v/>
      </c>
      <c r="Q134" s="30" t="str">
        <f>IF(C134="","",SUMIFS(B.2[Lợi nhuận gộp],B.2[Tên khách hàng],C134))</f>
        <v/>
      </c>
    </row>
    <row r="135" spans="2:17" ht="27.75" customHeight="1">
      <c r="B135" s="4">
        <f t="shared" si="4"/>
        <v>133</v>
      </c>
      <c r="C135" s="2"/>
      <c r="D135" s="10"/>
      <c r="E135" s="2"/>
      <c r="F135" s="2"/>
      <c r="G135" s="2"/>
      <c r="H135" s="7"/>
      <c r="I135" s="7"/>
      <c r="J135" s="7"/>
      <c r="K135" s="14" t="str">
        <f>IF(AND(C135&lt;&gt;"",COUNTIF([Tên khách hàng],C135)&gt;1),"Khách hàng này đã khai báo nhiều lần","")</f>
        <v/>
      </c>
      <c r="L135" s="14"/>
      <c r="M135" s="14" t="str">
        <f>IF(C135="","",SUMIFS(B.2[Giá có thuế],B.2[Tên khách hàng],C135))</f>
        <v/>
      </c>
      <c r="N135" s="14" t="str">
        <f>IF(C135="","",SUMIFS(B.2[Số tiền đã thu],B.2[Tên khách hàng],C135))</f>
        <v/>
      </c>
      <c r="O135" s="14" t="str">
        <f t="shared" si="5"/>
        <v/>
      </c>
      <c r="P135" s="30" t="str">
        <f>IF(C135="","",SUMIFS(B.2[Doanh thu],B.2[Tên khách hàng],C135))</f>
        <v/>
      </c>
      <c r="Q135" s="30" t="str">
        <f>IF(C135="","",SUMIFS(B.2[Lợi nhuận gộp],B.2[Tên khách hàng],C135))</f>
        <v/>
      </c>
    </row>
    <row r="136" spans="2:17" ht="27.75" customHeight="1">
      <c r="B136" s="4">
        <f t="shared" si="4"/>
        <v>134</v>
      </c>
      <c r="C136" s="2"/>
      <c r="D136" s="10"/>
      <c r="E136" s="2"/>
      <c r="F136" s="2"/>
      <c r="G136" s="2"/>
      <c r="H136" s="7"/>
      <c r="I136" s="7"/>
      <c r="J136" s="7"/>
      <c r="K136" s="14" t="str">
        <f>IF(AND(C136&lt;&gt;"",COUNTIF([Tên khách hàng],C136)&gt;1),"Khách hàng này đã khai báo nhiều lần","")</f>
        <v/>
      </c>
      <c r="L136" s="14"/>
      <c r="M136" s="14" t="str">
        <f>IF(C136="","",SUMIFS(B.2[Giá có thuế],B.2[Tên khách hàng],C136))</f>
        <v/>
      </c>
      <c r="N136" s="14" t="str">
        <f>IF(C136="","",SUMIFS(B.2[Số tiền đã thu],B.2[Tên khách hàng],C136))</f>
        <v/>
      </c>
      <c r="O136" s="14" t="str">
        <f t="shared" si="5"/>
        <v/>
      </c>
      <c r="P136" s="30" t="str">
        <f>IF(C136="","",SUMIFS(B.2[Doanh thu],B.2[Tên khách hàng],C136))</f>
        <v/>
      </c>
      <c r="Q136" s="30" t="str">
        <f>IF(C136="","",SUMIFS(B.2[Lợi nhuận gộp],B.2[Tên khách hàng],C136))</f>
        <v/>
      </c>
    </row>
    <row r="137" spans="2:17" ht="27.75" customHeight="1">
      <c r="B137" s="4">
        <f t="shared" ref="B137:B200" si="6">ROW(A137)-2</f>
        <v>135</v>
      </c>
      <c r="C137" s="2"/>
      <c r="D137" s="10"/>
      <c r="E137" s="2"/>
      <c r="F137" s="2"/>
      <c r="G137" s="2"/>
      <c r="H137" s="7"/>
      <c r="I137" s="7"/>
      <c r="J137" s="7"/>
      <c r="K137" s="14" t="str">
        <f>IF(AND(C137&lt;&gt;"",COUNTIF([Tên khách hàng],C137)&gt;1),"Khách hàng này đã khai báo nhiều lần","")</f>
        <v/>
      </c>
      <c r="L137" s="14"/>
      <c r="M137" s="14" t="str">
        <f>IF(C137="","",SUMIFS(B.2[Giá có thuế],B.2[Tên khách hàng],C137))</f>
        <v/>
      </c>
      <c r="N137" s="14" t="str">
        <f>IF(C137="","",SUMIFS(B.2[Số tiền đã thu],B.2[Tên khách hàng],C137))</f>
        <v/>
      </c>
      <c r="O137" s="14" t="str">
        <f t="shared" si="5"/>
        <v/>
      </c>
      <c r="P137" s="30" t="str">
        <f>IF(C137="","",SUMIFS(B.2[Doanh thu],B.2[Tên khách hàng],C137))</f>
        <v/>
      </c>
      <c r="Q137" s="30" t="str">
        <f>IF(C137="","",SUMIFS(B.2[Lợi nhuận gộp],B.2[Tên khách hàng],C137))</f>
        <v/>
      </c>
    </row>
    <row r="138" spans="2:17" ht="27.75" customHeight="1">
      <c r="B138" s="4">
        <f t="shared" si="6"/>
        <v>136</v>
      </c>
      <c r="C138" s="2"/>
      <c r="D138" s="10"/>
      <c r="E138" s="2"/>
      <c r="F138" s="2"/>
      <c r="G138" s="2"/>
      <c r="H138" s="7"/>
      <c r="I138" s="7"/>
      <c r="J138" s="7"/>
      <c r="K138" s="14" t="str">
        <f>IF(AND(C138&lt;&gt;"",COUNTIF([Tên khách hàng],C138)&gt;1),"Khách hàng này đã khai báo nhiều lần","")</f>
        <v/>
      </c>
      <c r="L138" s="14"/>
      <c r="M138" s="14" t="str">
        <f>IF(C138="","",SUMIFS(B.2[Giá có thuế],B.2[Tên khách hàng],C138))</f>
        <v/>
      </c>
      <c r="N138" s="14" t="str">
        <f>IF(C138="","",SUMIFS(B.2[Số tiền đã thu],B.2[Tên khách hàng],C138))</f>
        <v/>
      </c>
      <c r="O138" s="14" t="str">
        <f t="shared" si="5"/>
        <v/>
      </c>
      <c r="P138" s="30" t="str">
        <f>IF(C138="","",SUMIFS(B.2[Doanh thu],B.2[Tên khách hàng],C138))</f>
        <v/>
      </c>
      <c r="Q138" s="30" t="str">
        <f>IF(C138="","",SUMIFS(B.2[Lợi nhuận gộp],B.2[Tên khách hàng],C138))</f>
        <v/>
      </c>
    </row>
    <row r="139" spans="2:17" ht="27.75" customHeight="1">
      <c r="B139" s="4">
        <f t="shared" si="6"/>
        <v>137</v>
      </c>
      <c r="C139" s="2"/>
      <c r="D139" s="10"/>
      <c r="E139" s="2"/>
      <c r="F139" s="2"/>
      <c r="G139" s="2"/>
      <c r="H139" s="7"/>
      <c r="I139" s="7"/>
      <c r="J139" s="7"/>
      <c r="K139" s="14" t="str">
        <f>IF(AND(C139&lt;&gt;"",COUNTIF([Tên khách hàng],C139)&gt;1),"Khách hàng này đã khai báo nhiều lần","")</f>
        <v/>
      </c>
      <c r="L139" s="14"/>
      <c r="M139" s="14" t="str">
        <f>IF(C139="","",SUMIFS(B.2[Giá có thuế],B.2[Tên khách hàng],C139))</f>
        <v/>
      </c>
      <c r="N139" s="14" t="str">
        <f>IF(C139="","",SUMIFS(B.2[Số tiền đã thu],B.2[Tên khách hàng],C139))</f>
        <v/>
      </c>
      <c r="O139" s="14" t="str">
        <f t="shared" si="5"/>
        <v/>
      </c>
      <c r="P139" s="30" t="str">
        <f>IF(C139="","",SUMIFS(B.2[Doanh thu],B.2[Tên khách hàng],C139))</f>
        <v/>
      </c>
      <c r="Q139" s="30" t="str">
        <f>IF(C139="","",SUMIFS(B.2[Lợi nhuận gộp],B.2[Tên khách hàng],C139))</f>
        <v/>
      </c>
    </row>
    <row r="140" spans="2:17" ht="27.75" customHeight="1">
      <c r="B140" s="4">
        <f t="shared" si="6"/>
        <v>138</v>
      </c>
      <c r="C140" s="2"/>
      <c r="D140" s="10"/>
      <c r="E140" s="2"/>
      <c r="F140" s="2"/>
      <c r="G140" s="2"/>
      <c r="H140" s="7"/>
      <c r="I140" s="7"/>
      <c r="J140" s="7"/>
      <c r="K140" s="14" t="str">
        <f>IF(AND(C140&lt;&gt;"",COUNTIF([Tên khách hàng],C140)&gt;1),"Khách hàng này đã khai báo nhiều lần","")</f>
        <v/>
      </c>
      <c r="L140" s="14"/>
      <c r="M140" s="14" t="str">
        <f>IF(C140="","",SUMIFS(B.2[Giá có thuế],B.2[Tên khách hàng],C140))</f>
        <v/>
      </c>
      <c r="N140" s="14" t="str">
        <f>IF(C140="","",SUMIFS(B.2[Số tiền đã thu],B.2[Tên khách hàng],C140))</f>
        <v/>
      </c>
      <c r="O140" s="14" t="str">
        <f t="shared" si="5"/>
        <v/>
      </c>
      <c r="P140" s="30" t="str">
        <f>IF(C140="","",SUMIFS(B.2[Doanh thu],B.2[Tên khách hàng],C140))</f>
        <v/>
      </c>
      <c r="Q140" s="30" t="str">
        <f>IF(C140="","",SUMIFS(B.2[Lợi nhuận gộp],B.2[Tên khách hàng],C140))</f>
        <v/>
      </c>
    </row>
    <row r="141" spans="2:17" ht="27.75" customHeight="1">
      <c r="B141" s="4">
        <f t="shared" si="6"/>
        <v>139</v>
      </c>
      <c r="C141" s="2"/>
      <c r="D141" s="10"/>
      <c r="E141" s="2"/>
      <c r="F141" s="2"/>
      <c r="G141" s="2"/>
      <c r="H141" s="7"/>
      <c r="I141" s="7"/>
      <c r="J141" s="7"/>
      <c r="K141" s="14" t="str">
        <f>IF(AND(C141&lt;&gt;"",COUNTIF([Tên khách hàng],C141)&gt;1),"Khách hàng này đã khai báo nhiều lần","")</f>
        <v/>
      </c>
      <c r="L141" s="14"/>
      <c r="M141" s="14" t="str">
        <f>IF(C141="","",SUMIFS(B.2[Giá có thuế],B.2[Tên khách hàng],C141))</f>
        <v/>
      </c>
      <c r="N141" s="14" t="str">
        <f>IF(C141="","",SUMIFS(B.2[Số tiền đã thu],B.2[Tên khách hàng],C141))</f>
        <v/>
      </c>
      <c r="O141" s="14" t="str">
        <f t="shared" si="5"/>
        <v/>
      </c>
      <c r="P141" s="30" t="str">
        <f>IF(C141="","",SUMIFS(B.2[Doanh thu],B.2[Tên khách hàng],C141))</f>
        <v/>
      </c>
      <c r="Q141" s="30" t="str">
        <f>IF(C141="","",SUMIFS(B.2[Lợi nhuận gộp],B.2[Tên khách hàng],C141))</f>
        <v/>
      </c>
    </row>
    <row r="142" spans="2:17" ht="27.75" customHeight="1">
      <c r="B142" s="4">
        <f t="shared" si="6"/>
        <v>140</v>
      </c>
      <c r="C142" s="2"/>
      <c r="D142" s="10"/>
      <c r="E142" s="2"/>
      <c r="F142" s="2"/>
      <c r="G142" s="2"/>
      <c r="H142" s="7"/>
      <c r="I142" s="7"/>
      <c r="J142" s="7"/>
      <c r="K142" s="14" t="str">
        <f>IF(AND(C142&lt;&gt;"",COUNTIF([Tên khách hàng],C142)&gt;1),"Khách hàng này đã khai báo nhiều lần","")</f>
        <v/>
      </c>
      <c r="L142" s="14"/>
      <c r="M142" s="14" t="str">
        <f>IF(C142="","",SUMIFS(B.2[Giá có thuế],B.2[Tên khách hàng],C142))</f>
        <v/>
      </c>
      <c r="N142" s="14" t="str">
        <f>IF(C142="","",SUMIFS(B.2[Số tiền đã thu],B.2[Tên khách hàng],C142))</f>
        <v/>
      </c>
      <c r="O142" s="14" t="str">
        <f t="shared" si="5"/>
        <v/>
      </c>
      <c r="P142" s="30" t="str">
        <f>IF(C142="","",SUMIFS(B.2[Doanh thu],B.2[Tên khách hàng],C142))</f>
        <v/>
      </c>
      <c r="Q142" s="30" t="str">
        <f>IF(C142="","",SUMIFS(B.2[Lợi nhuận gộp],B.2[Tên khách hàng],C142))</f>
        <v/>
      </c>
    </row>
    <row r="143" spans="2:17" ht="27.75" customHeight="1">
      <c r="B143" s="4">
        <f t="shared" si="6"/>
        <v>141</v>
      </c>
      <c r="C143" s="2"/>
      <c r="D143" s="10"/>
      <c r="E143" s="2"/>
      <c r="F143" s="2"/>
      <c r="G143" s="2"/>
      <c r="H143" s="7"/>
      <c r="I143" s="7"/>
      <c r="J143" s="7"/>
      <c r="K143" s="14" t="str">
        <f>IF(AND(C143&lt;&gt;"",COUNTIF([Tên khách hàng],C143)&gt;1),"Khách hàng này đã khai báo nhiều lần","")</f>
        <v/>
      </c>
      <c r="L143" s="14"/>
      <c r="M143" s="14" t="str">
        <f>IF(C143="","",SUMIFS(B.2[Giá có thuế],B.2[Tên khách hàng],C143))</f>
        <v/>
      </c>
      <c r="N143" s="14" t="str">
        <f>IF(C143="","",SUMIFS(B.2[Số tiền đã thu],B.2[Tên khách hàng],C143))</f>
        <v/>
      </c>
      <c r="O143" s="14" t="str">
        <f t="shared" si="5"/>
        <v/>
      </c>
      <c r="P143" s="30" t="str">
        <f>IF(C143="","",SUMIFS(B.2[Doanh thu],B.2[Tên khách hàng],C143))</f>
        <v/>
      </c>
      <c r="Q143" s="30" t="str">
        <f>IF(C143="","",SUMIFS(B.2[Lợi nhuận gộp],B.2[Tên khách hàng],C143))</f>
        <v/>
      </c>
    </row>
    <row r="144" spans="2:17" ht="27.75" customHeight="1">
      <c r="B144" s="4">
        <f t="shared" si="6"/>
        <v>142</v>
      </c>
      <c r="C144" s="2"/>
      <c r="D144" s="10"/>
      <c r="E144" s="2"/>
      <c r="F144" s="2"/>
      <c r="G144" s="2"/>
      <c r="H144" s="7"/>
      <c r="I144" s="7"/>
      <c r="J144" s="7"/>
      <c r="K144" s="14" t="str">
        <f>IF(AND(C144&lt;&gt;"",COUNTIF([Tên khách hàng],C144)&gt;1),"Khách hàng này đã khai báo nhiều lần","")</f>
        <v/>
      </c>
      <c r="L144" s="14"/>
      <c r="M144" s="14" t="str">
        <f>IF(C144="","",SUMIFS(B.2[Giá có thuế],B.2[Tên khách hàng],C144))</f>
        <v/>
      </c>
      <c r="N144" s="14" t="str">
        <f>IF(C144="","",SUMIFS(B.2[Số tiền đã thu],B.2[Tên khách hàng],C144))</f>
        <v/>
      </c>
      <c r="O144" s="14" t="str">
        <f t="shared" si="5"/>
        <v/>
      </c>
      <c r="P144" s="30" t="str">
        <f>IF(C144="","",SUMIFS(B.2[Doanh thu],B.2[Tên khách hàng],C144))</f>
        <v/>
      </c>
      <c r="Q144" s="30" t="str">
        <f>IF(C144="","",SUMIFS(B.2[Lợi nhuận gộp],B.2[Tên khách hàng],C144))</f>
        <v/>
      </c>
    </row>
    <row r="145" spans="2:17" ht="27.75" customHeight="1">
      <c r="B145" s="4">
        <f t="shared" si="6"/>
        <v>143</v>
      </c>
      <c r="C145" s="2"/>
      <c r="D145" s="10"/>
      <c r="E145" s="2"/>
      <c r="F145" s="2"/>
      <c r="G145" s="2"/>
      <c r="H145" s="7"/>
      <c r="I145" s="7"/>
      <c r="J145" s="7"/>
      <c r="K145" s="14" t="str">
        <f>IF(AND(C145&lt;&gt;"",COUNTIF([Tên khách hàng],C145)&gt;1),"Khách hàng này đã khai báo nhiều lần","")</f>
        <v/>
      </c>
      <c r="L145" s="14"/>
      <c r="M145" s="14" t="str">
        <f>IF(C145="","",SUMIFS(B.2[Giá có thuế],B.2[Tên khách hàng],C145))</f>
        <v/>
      </c>
      <c r="N145" s="14" t="str">
        <f>IF(C145="","",SUMIFS(B.2[Số tiền đã thu],B.2[Tên khách hàng],C145))</f>
        <v/>
      </c>
      <c r="O145" s="14" t="str">
        <f t="shared" si="5"/>
        <v/>
      </c>
      <c r="P145" s="30" t="str">
        <f>IF(C145="","",SUMIFS(B.2[Doanh thu],B.2[Tên khách hàng],C145))</f>
        <v/>
      </c>
      <c r="Q145" s="30" t="str">
        <f>IF(C145="","",SUMIFS(B.2[Lợi nhuận gộp],B.2[Tên khách hàng],C145))</f>
        <v/>
      </c>
    </row>
    <row r="146" spans="2:17" ht="27.75" customHeight="1">
      <c r="B146" s="4">
        <f t="shared" si="6"/>
        <v>144</v>
      </c>
      <c r="C146" s="2"/>
      <c r="D146" s="10"/>
      <c r="E146" s="2"/>
      <c r="F146" s="2"/>
      <c r="G146" s="2"/>
      <c r="H146" s="7"/>
      <c r="I146" s="7"/>
      <c r="J146" s="7"/>
      <c r="K146" s="14" t="str">
        <f>IF(AND(C146&lt;&gt;"",COUNTIF([Tên khách hàng],C146)&gt;1),"Khách hàng này đã khai báo nhiều lần","")</f>
        <v/>
      </c>
      <c r="L146" s="14"/>
      <c r="M146" s="14" t="str">
        <f>IF(C146="","",SUMIFS(B.2[Giá có thuế],B.2[Tên khách hàng],C146))</f>
        <v/>
      </c>
      <c r="N146" s="14" t="str">
        <f>IF(C146="","",SUMIFS(B.2[Số tiền đã thu],B.2[Tên khách hàng],C146))</f>
        <v/>
      </c>
      <c r="O146" s="14" t="str">
        <f t="shared" si="5"/>
        <v/>
      </c>
      <c r="P146" s="30" t="str">
        <f>IF(C146="","",SUMIFS(B.2[Doanh thu],B.2[Tên khách hàng],C146))</f>
        <v/>
      </c>
      <c r="Q146" s="30" t="str">
        <f>IF(C146="","",SUMIFS(B.2[Lợi nhuận gộp],B.2[Tên khách hàng],C146))</f>
        <v/>
      </c>
    </row>
    <row r="147" spans="2:17" ht="27.75" customHeight="1">
      <c r="B147" s="4">
        <f t="shared" si="6"/>
        <v>145</v>
      </c>
      <c r="C147" s="2"/>
      <c r="D147" s="10"/>
      <c r="E147" s="2"/>
      <c r="F147" s="2"/>
      <c r="G147" s="2"/>
      <c r="H147" s="7"/>
      <c r="I147" s="7"/>
      <c r="J147" s="7"/>
      <c r="K147" s="14" t="str">
        <f>IF(AND(C147&lt;&gt;"",COUNTIF([Tên khách hàng],C147)&gt;1),"Khách hàng này đã khai báo nhiều lần","")</f>
        <v/>
      </c>
      <c r="L147" s="14"/>
      <c r="M147" s="14" t="str">
        <f>IF(C147="","",SUMIFS(B.2[Giá có thuế],B.2[Tên khách hàng],C147))</f>
        <v/>
      </c>
      <c r="N147" s="14" t="str">
        <f>IF(C147="","",SUMIFS(B.2[Số tiền đã thu],B.2[Tên khách hàng],C147))</f>
        <v/>
      </c>
      <c r="O147" s="14" t="str">
        <f t="shared" si="5"/>
        <v/>
      </c>
      <c r="P147" s="30" t="str">
        <f>IF(C147="","",SUMIFS(B.2[Doanh thu],B.2[Tên khách hàng],C147))</f>
        <v/>
      </c>
      <c r="Q147" s="30" t="str">
        <f>IF(C147="","",SUMIFS(B.2[Lợi nhuận gộp],B.2[Tên khách hàng],C147))</f>
        <v/>
      </c>
    </row>
    <row r="148" spans="2:17" ht="27.75" customHeight="1">
      <c r="B148" s="4">
        <f t="shared" si="6"/>
        <v>146</v>
      </c>
      <c r="C148" s="2"/>
      <c r="D148" s="10"/>
      <c r="E148" s="2"/>
      <c r="F148" s="2"/>
      <c r="G148" s="2"/>
      <c r="H148" s="7"/>
      <c r="I148" s="7"/>
      <c r="J148" s="7"/>
      <c r="K148" s="14" t="str">
        <f>IF(AND(C148&lt;&gt;"",COUNTIF([Tên khách hàng],C148)&gt;1),"Khách hàng này đã khai báo nhiều lần","")</f>
        <v/>
      </c>
      <c r="L148" s="14"/>
      <c r="M148" s="14" t="str">
        <f>IF(C148="","",SUMIFS(B.2[Giá có thuế],B.2[Tên khách hàng],C148))</f>
        <v/>
      </c>
      <c r="N148" s="14" t="str">
        <f>IF(C148="","",SUMIFS(B.2[Số tiền đã thu],B.2[Tên khách hàng],C148))</f>
        <v/>
      </c>
      <c r="O148" s="14" t="str">
        <f t="shared" si="5"/>
        <v/>
      </c>
      <c r="P148" s="30" t="str">
        <f>IF(C148="","",SUMIFS(B.2[Doanh thu],B.2[Tên khách hàng],C148))</f>
        <v/>
      </c>
      <c r="Q148" s="30" t="str">
        <f>IF(C148="","",SUMIFS(B.2[Lợi nhuận gộp],B.2[Tên khách hàng],C148))</f>
        <v/>
      </c>
    </row>
    <row r="149" spans="2:17" ht="27.75" customHeight="1">
      <c r="B149" s="4">
        <f t="shared" si="6"/>
        <v>147</v>
      </c>
      <c r="C149" s="2"/>
      <c r="D149" s="10"/>
      <c r="E149" s="2"/>
      <c r="F149" s="2"/>
      <c r="G149" s="2"/>
      <c r="H149" s="7"/>
      <c r="I149" s="7"/>
      <c r="J149" s="7"/>
      <c r="K149" s="14" t="str">
        <f>IF(AND(C149&lt;&gt;"",COUNTIF([Tên khách hàng],C149)&gt;1),"Khách hàng này đã khai báo nhiều lần","")</f>
        <v/>
      </c>
      <c r="L149" s="14"/>
      <c r="M149" s="14" t="str">
        <f>IF(C149="","",SUMIFS(B.2[Giá có thuế],B.2[Tên khách hàng],C149))</f>
        <v/>
      </c>
      <c r="N149" s="14" t="str">
        <f>IF(C149="","",SUMIFS(B.2[Số tiền đã thu],B.2[Tên khách hàng],C149))</f>
        <v/>
      </c>
      <c r="O149" s="14" t="str">
        <f t="shared" si="5"/>
        <v/>
      </c>
      <c r="P149" s="30" t="str">
        <f>IF(C149="","",SUMIFS(B.2[Doanh thu],B.2[Tên khách hàng],C149))</f>
        <v/>
      </c>
      <c r="Q149" s="30" t="str">
        <f>IF(C149="","",SUMIFS(B.2[Lợi nhuận gộp],B.2[Tên khách hàng],C149))</f>
        <v/>
      </c>
    </row>
    <row r="150" spans="2:17" ht="27.75" customHeight="1">
      <c r="B150" s="4">
        <f t="shared" si="6"/>
        <v>148</v>
      </c>
      <c r="C150" s="2"/>
      <c r="D150" s="10"/>
      <c r="E150" s="2"/>
      <c r="F150" s="2"/>
      <c r="G150" s="2"/>
      <c r="H150" s="7"/>
      <c r="I150" s="7"/>
      <c r="J150" s="7"/>
      <c r="K150" s="14" t="str">
        <f>IF(AND(C150&lt;&gt;"",COUNTIF([Tên khách hàng],C150)&gt;1),"Khách hàng này đã khai báo nhiều lần","")</f>
        <v/>
      </c>
      <c r="L150" s="14"/>
      <c r="M150" s="14" t="str">
        <f>IF(C150="","",SUMIFS(B.2[Giá có thuế],B.2[Tên khách hàng],C150))</f>
        <v/>
      </c>
      <c r="N150" s="14" t="str">
        <f>IF(C150="","",SUMIFS(B.2[Số tiền đã thu],B.2[Tên khách hàng],C150))</f>
        <v/>
      </c>
      <c r="O150" s="14" t="str">
        <f t="shared" si="5"/>
        <v/>
      </c>
      <c r="P150" s="30" t="str">
        <f>IF(C150="","",SUMIFS(B.2[Doanh thu],B.2[Tên khách hàng],C150))</f>
        <v/>
      </c>
      <c r="Q150" s="30" t="str">
        <f>IF(C150="","",SUMIFS(B.2[Lợi nhuận gộp],B.2[Tên khách hàng],C150))</f>
        <v/>
      </c>
    </row>
    <row r="151" spans="2:17" ht="27.75" customHeight="1">
      <c r="B151" s="4">
        <f t="shared" si="6"/>
        <v>149</v>
      </c>
      <c r="C151" s="2"/>
      <c r="D151" s="10"/>
      <c r="E151" s="2"/>
      <c r="F151" s="2"/>
      <c r="G151" s="2"/>
      <c r="H151" s="7"/>
      <c r="I151" s="7"/>
      <c r="J151" s="7"/>
      <c r="K151" s="14" t="str">
        <f>IF(AND(C151&lt;&gt;"",COUNTIF([Tên khách hàng],C151)&gt;1),"Khách hàng này đã khai báo nhiều lần","")</f>
        <v/>
      </c>
      <c r="L151" s="14"/>
      <c r="M151" s="14" t="str">
        <f>IF(C151="","",SUMIFS(B.2[Giá có thuế],B.2[Tên khách hàng],C151))</f>
        <v/>
      </c>
      <c r="N151" s="14" t="str">
        <f>IF(C151="","",SUMIFS(B.2[Số tiền đã thu],B.2[Tên khách hàng],C151))</f>
        <v/>
      </c>
      <c r="O151" s="14" t="str">
        <f t="shared" si="5"/>
        <v/>
      </c>
      <c r="P151" s="30" t="str">
        <f>IF(C151="","",SUMIFS(B.2[Doanh thu],B.2[Tên khách hàng],C151))</f>
        <v/>
      </c>
      <c r="Q151" s="30" t="str">
        <f>IF(C151="","",SUMIFS(B.2[Lợi nhuận gộp],B.2[Tên khách hàng],C151))</f>
        <v/>
      </c>
    </row>
    <row r="152" spans="2:17" ht="27.75" customHeight="1">
      <c r="B152" s="4">
        <f t="shared" si="6"/>
        <v>150</v>
      </c>
      <c r="C152" s="2"/>
      <c r="D152" s="10"/>
      <c r="E152" s="2"/>
      <c r="F152" s="2"/>
      <c r="G152" s="2"/>
      <c r="H152" s="7"/>
      <c r="I152" s="7"/>
      <c r="J152" s="7"/>
      <c r="K152" s="14" t="str">
        <f>IF(AND(C152&lt;&gt;"",COUNTIF([Tên khách hàng],C152)&gt;1),"Khách hàng này đã khai báo nhiều lần","")</f>
        <v/>
      </c>
      <c r="L152" s="14"/>
      <c r="M152" s="14" t="str">
        <f>IF(C152="","",SUMIFS(B.2[Giá có thuế],B.2[Tên khách hàng],C152))</f>
        <v/>
      </c>
      <c r="N152" s="14" t="str">
        <f>IF(C152="","",SUMIFS(B.2[Số tiền đã thu],B.2[Tên khách hàng],C152))</f>
        <v/>
      </c>
      <c r="O152" s="14" t="str">
        <f t="shared" si="5"/>
        <v/>
      </c>
      <c r="P152" s="30" t="str">
        <f>IF(C152="","",SUMIFS(B.2[Doanh thu],B.2[Tên khách hàng],C152))</f>
        <v/>
      </c>
      <c r="Q152" s="30" t="str">
        <f>IF(C152="","",SUMIFS(B.2[Lợi nhuận gộp],B.2[Tên khách hàng],C152))</f>
        <v/>
      </c>
    </row>
    <row r="153" spans="2:17" ht="27.75" customHeight="1">
      <c r="B153" s="4">
        <f t="shared" si="6"/>
        <v>151</v>
      </c>
      <c r="C153" s="2"/>
      <c r="D153" s="10"/>
      <c r="E153" s="2"/>
      <c r="F153" s="2"/>
      <c r="G153" s="2"/>
      <c r="H153" s="7"/>
      <c r="I153" s="7"/>
      <c r="J153" s="7"/>
      <c r="K153" s="14" t="str">
        <f>IF(AND(C153&lt;&gt;"",COUNTIF([Tên khách hàng],C153)&gt;1),"Khách hàng này đã khai báo nhiều lần","")</f>
        <v/>
      </c>
      <c r="L153" s="14"/>
      <c r="M153" s="14" t="str">
        <f>IF(C153="","",SUMIFS(B.2[Giá có thuế],B.2[Tên khách hàng],C153))</f>
        <v/>
      </c>
      <c r="N153" s="14" t="str">
        <f>IF(C153="","",SUMIFS(B.2[Số tiền đã thu],B.2[Tên khách hàng],C153))</f>
        <v/>
      </c>
      <c r="O153" s="14" t="str">
        <f t="shared" si="5"/>
        <v/>
      </c>
      <c r="P153" s="30" t="str">
        <f>IF(C153="","",SUMIFS(B.2[Doanh thu],B.2[Tên khách hàng],C153))</f>
        <v/>
      </c>
      <c r="Q153" s="30" t="str">
        <f>IF(C153="","",SUMIFS(B.2[Lợi nhuận gộp],B.2[Tên khách hàng],C153))</f>
        <v/>
      </c>
    </row>
    <row r="154" spans="2:17" ht="27.75" customHeight="1">
      <c r="B154" s="4">
        <f t="shared" si="6"/>
        <v>152</v>
      </c>
      <c r="C154" s="2"/>
      <c r="D154" s="10"/>
      <c r="E154" s="2"/>
      <c r="F154" s="2"/>
      <c r="G154" s="2"/>
      <c r="H154" s="7"/>
      <c r="I154" s="7"/>
      <c r="J154" s="7"/>
      <c r="K154" s="14" t="str">
        <f>IF(AND(C154&lt;&gt;"",COUNTIF([Tên khách hàng],C154)&gt;1),"Khách hàng này đã khai báo nhiều lần","")</f>
        <v/>
      </c>
      <c r="L154" s="14"/>
      <c r="M154" s="14" t="str">
        <f>IF(C154="","",SUMIFS(B.2[Giá có thuế],B.2[Tên khách hàng],C154))</f>
        <v/>
      </c>
      <c r="N154" s="14" t="str">
        <f>IF(C154="","",SUMIFS(B.2[Số tiền đã thu],B.2[Tên khách hàng],C154))</f>
        <v/>
      </c>
      <c r="O154" s="14" t="str">
        <f t="shared" si="5"/>
        <v/>
      </c>
      <c r="P154" s="30" t="str">
        <f>IF(C154="","",SUMIFS(B.2[Doanh thu],B.2[Tên khách hàng],C154))</f>
        <v/>
      </c>
      <c r="Q154" s="30" t="str">
        <f>IF(C154="","",SUMIFS(B.2[Lợi nhuận gộp],B.2[Tên khách hàng],C154))</f>
        <v/>
      </c>
    </row>
    <row r="155" spans="2:17" ht="27.75" customHeight="1">
      <c r="B155" s="4">
        <f t="shared" si="6"/>
        <v>153</v>
      </c>
      <c r="C155" s="2"/>
      <c r="D155" s="10"/>
      <c r="E155" s="2"/>
      <c r="F155" s="2"/>
      <c r="G155" s="2"/>
      <c r="H155" s="7"/>
      <c r="I155" s="7"/>
      <c r="J155" s="7"/>
      <c r="K155" s="14" t="str">
        <f>IF(AND(C155&lt;&gt;"",COUNTIF([Tên khách hàng],C155)&gt;1),"Khách hàng này đã khai báo nhiều lần","")</f>
        <v/>
      </c>
      <c r="L155" s="14"/>
      <c r="M155" s="14" t="str">
        <f>IF(C155="","",SUMIFS(B.2[Giá có thuế],B.2[Tên khách hàng],C155))</f>
        <v/>
      </c>
      <c r="N155" s="14" t="str">
        <f>IF(C155="","",SUMIFS(B.2[Số tiền đã thu],B.2[Tên khách hàng],C155))</f>
        <v/>
      </c>
      <c r="O155" s="14" t="str">
        <f t="shared" si="5"/>
        <v/>
      </c>
      <c r="P155" s="30" t="str">
        <f>IF(C155="","",SUMIFS(B.2[Doanh thu],B.2[Tên khách hàng],C155))</f>
        <v/>
      </c>
      <c r="Q155" s="30" t="str">
        <f>IF(C155="","",SUMIFS(B.2[Lợi nhuận gộp],B.2[Tên khách hàng],C155))</f>
        <v/>
      </c>
    </row>
    <row r="156" spans="2:17" ht="27.75" customHeight="1">
      <c r="B156" s="4">
        <f t="shared" si="6"/>
        <v>154</v>
      </c>
      <c r="C156" s="2"/>
      <c r="D156" s="10"/>
      <c r="E156" s="2"/>
      <c r="F156" s="2"/>
      <c r="G156" s="2"/>
      <c r="H156" s="7"/>
      <c r="I156" s="7"/>
      <c r="J156" s="7"/>
      <c r="K156" s="14" t="str">
        <f>IF(AND(C156&lt;&gt;"",COUNTIF([Tên khách hàng],C156)&gt;1),"Khách hàng này đã khai báo nhiều lần","")</f>
        <v/>
      </c>
      <c r="L156" s="14"/>
      <c r="M156" s="14" t="str">
        <f>IF(C156="","",SUMIFS(B.2[Giá có thuế],B.2[Tên khách hàng],C156))</f>
        <v/>
      </c>
      <c r="N156" s="14" t="str">
        <f>IF(C156="","",SUMIFS(B.2[Số tiền đã thu],B.2[Tên khách hàng],C156))</f>
        <v/>
      </c>
      <c r="O156" s="14" t="str">
        <f t="shared" si="5"/>
        <v/>
      </c>
      <c r="P156" s="30" t="str">
        <f>IF(C156="","",SUMIFS(B.2[Doanh thu],B.2[Tên khách hàng],C156))</f>
        <v/>
      </c>
      <c r="Q156" s="30" t="str">
        <f>IF(C156="","",SUMIFS(B.2[Lợi nhuận gộp],B.2[Tên khách hàng],C156))</f>
        <v/>
      </c>
    </row>
    <row r="157" spans="2:17" ht="27.75" customHeight="1">
      <c r="B157" s="4">
        <f t="shared" si="6"/>
        <v>155</v>
      </c>
      <c r="C157" s="2"/>
      <c r="D157" s="10"/>
      <c r="E157" s="2"/>
      <c r="F157" s="2"/>
      <c r="G157" s="2"/>
      <c r="H157" s="7"/>
      <c r="I157" s="7"/>
      <c r="J157" s="7"/>
      <c r="K157" s="14" t="str">
        <f>IF(AND(C157&lt;&gt;"",COUNTIF([Tên khách hàng],C157)&gt;1),"Khách hàng này đã khai báo nhiều lần","")</f>
        <v/>
      </c>
      <c r="L157" s="14"/>
      <c r="M157" s="14" t="str">
        <f>IF(C157="","",SUMIFS(B.2[Giá có thuế],B.2[Tên khách hàng],C157))</f>
        <v/>
      </c>
      <c r="N157" s="14" t="str">
        <f>IF(C157="","",SUMIFS(B.2[Số tiền đã thu],B.2[Tên khách hàng],C157))</f>
        <v/>
      </c>
      <c r="O157" s="14" t="str">
        <f t="shared" si="5"/>
        <v/>
      </c>
      <c r="P157" s="30" t="str">
        <f>IF(C157="","",SUMIFS(B.2[Doanh thu],B.2[Tên khách hàng],C157))</f>
        <v/>
      </c>
      <c r="Q157" s="30" t="str">
        <f>IF(C157="","",SUMIFS(B.2[Lợi nhuận gộp],B.2[Tên khách hàng],C157))</f>
        <v/>
      </c>
    </row>
    <row r="158" spans="2:17" ht="27.75" customHeight="1">
      <c r="B158" s="4">
        <f t="shared" si="6"/>
        <v>156</v>
      </c>
      <c r="C158" s="2"/>
      <c r="D158" s="10"/>
      <c r="E158" s="2"/>
      <c r="F158" s="2"/>
      <c r="G158" s="2"/>
      <c r="H158" s="7"/>
      <c r="I158" s="7"/>
      <c r="J158" s="7"/>
      <c r="K158" s="14" t="str">
        <f>IF(AND(C158&lt;&gt;"",COUNTIF([Tên khách hàng],C158)&gt;1),"Khách hàng này đã khai báo nhiều lần","")</f>
        <v/>
      </c>
      <c r="L158" s="14"/>
      <c r="M158" s="14" t="str">
        <f>IF(C158="","",SUMIFS(B.2[Giá có thuế],B.2[Tên khách hàng],C158))</f>
        <v/>
      </c>
      <c r="N158" s="14" t="str">
        <f>IF(C158="","",SUMIFS(B.2[Số tiền đã thu],B.2[Tên khách hàng],C158))</f>
        <v/>
      </c>
      <c r="O158" s="14" t="str">
        <f t="shared" si="5"/>
        <v/>
      </c>
      <c r="P158" s="30" t="str">
        <f>IF(C158="","",SUMIFS(B.2[Doanh thu],B.2[Tên khách hàng],C158))</f>
        <v/>
      </c>
      <c r="Q158" s="30" t="str">
        <f>IF(C158="","",SUMIFS(B.2[Lợi nhuận gộp],B.2[Tên khách hàng],C158))</f>
        <v/>
      </c>
    </row>
    <row r="159" spans="2:17" ht="27.75" customHeight="1">
      <c r="B159" s="4">
        <f t="shared" si="6"/>
        <v>157</v>
      </c>
      <c r="C159" s="2"/>
      <c r="D159" s="10"/>
      <c r="E159" s="2"/>
      <c r="F159" s="2"/>
      <c r="G159" s="2"/>
      <c r="H159" s="7"/>
      <c r="I159" s="7"/>
      <c r="J159" s="7"/>
      <c r="K159" s="14" t="str">
        <f>IF(AND(C159&lt;&gt;"",COUNTIF([Tên khách hàng],C159)&gt;1),"Khách hàng này đã khai báo nhiều lần","")</f>
        <v/>
      </c>
      <c r="L159" s="14"/>
      <c r="M159" s="14" t="str">
        <f>IF(C159="","",SUMIFS(B.2[Giá có thuế],B.2[Tên khách hàng],C159))</f>
        <v/>
      </c>
      <c r="N159" s="14" t="str">
        <f>IF(C159="","",SUMIFS(B.2[Số tiền đã thu],B.2[Tên khách hàng],C159))</f>
        <v/>
      </c>
      <c r="O159" s="14" t="str">
        <f t="shared" si="5"/>
        <v/>
      </c>
      <c r="P159" s="30" t="str">
        <f>IF(C159="","",SUMIFS(B.2[Doanh thu],B.2[Tên khách hàng],C159))</f>
        <v/>
      </c>
      <c r="Q159" s="30" t="str">
        <f>IF(C159="","",SUMIFS(B.2[Lợi nhuận gộp],B.2[Tên khách hàng],C159))</f>
        <v/>
      </c>
    </row>
    <row r="160" spans="2:17" ht="27.75" customHeight="1">
      <c r="B160" s="4">
        <f t="shared" si="6"/>
        <v>158</v>
      </c>
      <c r="C160" s="2"/>
      <c r="D160" s="10"/>
      <c r="E160" s="2"/>
      <c r="F160" s="2"/>
      <c r="G160" s="2"/>
      <c r="H160" s="7"/>
      <c r="I160" s="7"/>
      <c r="J160" s="7"/>
      <c r="K160" s="14" t="str">
        <f>IF(AND(C160&lt;&gt;"",COUNTIF([Tên khách hàng],C160)&gt;1),"Khách hàng này đã khai báo nhiều lần","")</f>
        <v/>
      </c>
      <c r="L160" s="14"/>
      <c r="M160" s="14" t="str">
        <f>IF(C160="","",SUMIFS(B.2[Giá có thuế],B.2[Tên khách hàng],C160))</f>
        <v/>
      </c>
      <c r="N160" s="14" t="str">
        <f>IF(C160="","",SUMIFS(B.2[Số tiền đã thu],B.2[Tên khách hàng],C160))</f>
        <v/>
      </c>
      <c r="O160" s="14" t="str">
        <f t="shared" si="5"/>
        <v/>
      </c>
      <c r="P160" s="30" t="str">
        <f>IF(C160="","",SUMIFS(B.2[Doanh thu],B.2[Tên khách hàng],C160))</f>
        <v/>
      </c>
      <c r="Q160" s="30" t="str">
        <f>IF(C160="","",SUMIFS(B.2[Lợi nhuận gộp],B.2[Tên khách hàng],C160))</f>
        <v/>
      </c>
    </row>
    <row r="161" spans="2:17" ht="27.75" customHeight="1">
      <c r="B161" s="4">
        <f t="shared" si="6"/>
        <v>159</v>
      </c>
      <c r="C161" s="2"/>
      <c r="D161" s="10"/>
      <c r="E161" s="2"/>
      <c r="F161" s="2"/>
      <c r="G161" s="2"/>
      <c r="H161" s="7"/>
      <c r="I161" s="7"/>
      <c r="J161" s="7"/>
      <c r="K161" s="14" t="str">
        <f>IF(AND(C161&lt;&gt;"",COUNTIF([Tên khách hàng],C161)&gt;1),"Khách hàng này đã khai báo nhiều lần","")</f>
        <v/>
      </c>
      <c r="L161" s="14"/>
      <c r="M161" s="14" t="str">
        <f>IF(C161="","",SUMIFS(B.2[Giá có thuế],B.2[Tên khách hàng],C161))</f>
        <v/>
      </c>
      <c r="N161" s="14" t="str">
        <f>IF(C161="","",SUMIFS(B.2[Số tiền đã thu],B.2[Tên khách hàng],C161))</f>
        <v/>
      </c>
      <c r="O161" s="14" t="str">
        <f t="shared" si="5"/>
        <v/>
      </c>
      <c r="P161" s="30" t="str">
        <f>IF(C161="","",SUMIFS(B.2[Doanh thu],B.2[Tên khách hàng],C161))</f>
        <v/>
      </c>
      <c r="Q161" s="30" t="str">
        <f>IF(C161="","",SUMIFS(B.2[Lợi nhuận gộp],B.2[Tên khách hàng],C161))</f>
        <v/>
      </c>
    </row>
    <row r="162" spans="2:17" ht="27.75" customHeight="1">
      <c r="B162" s="4">
        <f t="shared" si="6"/>
        <v>160</v>
      </c>
      <c r="C162" s="2"/>
      <c r="D162" s="10"/>
      <c r="E162" s="2"/>
      <c r="F162" s="2"/>
      <c r="G162" s="2"/>
      <c r="H162" s="7"/>
      <c r="I162" s="7"/>
      <c r="J162" s="7"/>
      <c r="K162" s="14" t="str">
        <f>IF(AND(C162&lt;&gt;"",COUNTIF([Tên khách hàng],C162)&gt;1),"Khách hàng này đã khai báo nhiều lần","")</f>
        <v/>
      </c>
      <c r="L162" s="14"/>
      <c r="M162" s="14" t="str">
        <f>IF(C162="","",SUMIFS(B.2[Giá có thuế],B.2[Tên khách hàng],C162))</f>
        <v/>
      </c>
      <c r="N162" s="14" t="str">
        <f>IF(C162="","",SUMIFS(B.2[Số tiền đã thu],B.2[Tên khách hàng],C162))</f>
        <v/>
      </c>
      <c r="O162" s="14" t="str">
        <f t="shared" si="5"/>
        <v/>
      </c>
      <c r="P162" s="30" t="str">
        <f>IF(C162="","",SUMIFS(B.2[Doanh thu],B.2[Tên khách hàng],C162))</f>
        <v/>
      </c>
      <c r="Q162" s="30" t="str">
        <f>IF(C162="","",SUMIFS(B.2[Lợi nhuận gộp],B.2[Tên khách hàng],C162))</f>
        <v/>
      </c>
    </row>
    <row r="163" spans="2:17" ht="27.75" customHeight="1">
      <c r="B163" s="4">
        <f t="shared" si="6"/>
        <v>161</v>
      </c>
      <c r="C163" s="2"/>
      <c r="D163" s="10"/>
      <c r="E163" s="2"/>
      <c r="F163" s="2"/>
      <c r="G163" s="2"/>
      <c r="H163" s="7"/>
      <c r="I163" s="7"/>
      <c r="J163" s="7"/>
      <c r="K163" s="14" t="str">
        <f>IF(AND(C163&lt;&gt;"",COUNTIF([Tên khách hàng],C163)&gt;1),"Khách hàng này đã khai báo nhiều lần","")</f>
        <v/>
      </c>
      <c r="L163" s="14"/>
      <c r="M163" s="14" t="str">
        <f>IF(C163="","",SUMIFS(B.2[Giá có thuế],B.2[Tên khách hàng],C163))</f>
        <v/>
      </c>
      <c r="N163" s="14" t="str">
        <f>IF(C163="","",SUMIFS(B.2[Số tiền đã thu],B.2[Tên khách hàng],C163))</f>
        <v/>
      </c>
      <c r="O163" s="14" t="str">
        <f t="shared" si="5"/>
        <v/>
      </c>
      <c r="P163" s="30" t="str">
        <f>IF(C163="","",SUMIFS(B.2[Doanh thu],B.2[Tên khách hàng],C163))</f>
        <v/>
      </c>
      <c r="Q163" s="30" t="str">
        <f>IF(C163="","",SUMIFS(B.2[Lợi nhuận gộp],B.2[Tên khách hàng],C163))</f>
        <v/>
      </c>
    </row>
    <row r="164" spans="2:17" ht="27.75" customHeight="1">
      <c r="B164" s="4">
        <f t="shared" si="6"/>
        <v>162</v>
      </c>
      <c r="C164" s="2"/>
      <c r="D164" s="10"/>
      <c r="E164" s="2"/>
      <c r="F164" s="2"/>
      <c r="G164" s="2"/>
      <c r="H164" s="7"/>
      <c r="I164" s="7"/>
      <c r="J164" s="7"/>
      <c r="K164" s="14" t="str">
        <f>IF(AND(C164&lt;&gt;"",COUNTIF([Tên khách hàng],C164)&gt;1),"Khách hàng này đã khai báo nhiều lần","")</f>
        <v/>
      </c>
      <c r="L164" s="14"/>
      <c r="M164" s="14" t="str">
        <f>IF(C164="","",SUMIFS(B.2[Giá có thuế],B.2[Tên khách hàng],C164))</f>
        <v/>
      </c>
      <c r="N164" s="14" t="str">
        <f>IF(C164="","",SUMIFS(B.2[Số tiền đã thu],B.2[Tên khách hàng],C164))</f>
        <v/>
      </c>
      <c r="O164" s="14" t="str">
        <f t="shared" si="5"/>
        <v/>
      </c>
      <c r="P164" s="30" t="str">
        <f>IF(C164="","",SUMIFS(B.2[Doanh thu],B.2[Tên khách hàng],C164))</f>
        <v/>
      </c>
      <c r="Q164" s="30" t="str">
        <f>IF(C164="","",SUMIFS(B.2[Lợi nhuận gộp],B.2[Tên khách hàng],C164))</f>
        <v/>
      </c>
    </row>
    <row r="165" spans="2:17" ht="27.75" customHeight="1">
      <c r="B165" s="4">
        <f t="shared" si="6"/>
        <v>163</v>
      </c>
      <c r="C165" s="2"/>
      <c r="D165" s="10"/>
      <c r="E165" s="2"/>
      <c r="F165" s="2"/>
      <c r="G165" s="2"/>
      <c r="H165" s="7"/>
      <c r="I165" s="7"/>
      <c r="J165" s="7"/>
      <c r="K165" s="14" t="str">
        <f>IF(AND(C165&lt;&gt;"",COUNTIF([Tên khách hàng],C165)&gt;1),"Khách hàng này đã khai báo nhiều lần","")</f>
        <v/>
      </c>
      <c r="L165" s="14"/>
      <c r="M165" s="14" t="str">
        <f>IF(C165="","",SUMIFS(B.2[Giá có thuế],B.2[Tên khách hàng],C165))</f>
        <v/>
      </c>
      <c r="N165" s="14" t="str">
        <f>IF(C165="","",SUMIFS(B.2[Số tiền đã thu],B.2[Tên khách hàng],C165))</f>
        <v/>
      </c>
      <c r="O165" s="14" t="str">
        <f t="shared" si="5"/>
        <v/>
      </c>
      <c r="P165" s="30" t="str">
        <f>IF(C165="","",SUMIFS(B.2[Doanh thu],B.2[Tên khách hàng],C165))</f>
        <v/>
      </c>
      <c r="Q165" s="30" t="str">
        <f>IF(C165="","",SUMIFS(B.2[Lợi nhuận gộp],B.2[Tên khách hàng],C165))</f>
        <v/>
      </c>
    </row>
    <row r="166" spans="2:17" ht="27.75" customHeight="1">
      <c r="B166" s="4">
        <f t="shared" si="6"/>
        <v>164</v>
      </c>
      <c r="C166" s="2"/>
      <c r="D166" s="10"/>
      <c r="E166" s="2"/>
      <c r="F166" s="2"/>
      <c r="G166" s="2"/>
      <c r="H166" s="7"/>
      <c r="I166" s="7"/>
      <c r="J166" s="7"/>
      <c r="K166" s="14" t="str">
        <f>IF(AND(C166&lt;&gt;"",COUNTIF([Tên khách hàng],C166)&gt;1),"Khách hàng này đã khai báo nhiều lần","")</f>
        <v/>
      </c>
      <c r="L166" s="14"/>
      <c r="M166" s="14" t="str">
        <f>IF(C166="","",SUMIFS(B.2[Giá có thuế],B.2[Tên khách hàng],C166))</f>
        <v/>
      </c>
      <c r="N166" s="14" t="str">
        <f>IF(C166="","",SUMIFS(B.2[Số tiền đã thu],B.2[Tên khách hàng],C166))</f>
        <v/>
      </c>
      <c r="O166" s="14" t="str">
        <f t="shared" si="5"/>
        <v/>
      </c>
      <c r="P166" s="30" t="str">
        <f>IF(C166="","",SUMIFS(B.2[Doanh thu],B.2[Tên khách hàng],C166))</f>
        <v/>
      </c>
      <c r="Q166" s="30" t="str">
        <f>IF(C166="","",SUMIFS(B.2[Lợi nhuận gộp],B.2[Tên khách hàng],C166))</f>
        <v/>
      </c>
    </row>
    <row r="167" spans="2:17" ht="27.75" customHeight="1">
      <c r="B167" s="4">
        <f t="shared" si="6"/>
        <v>165</v>
      </c>
      <c r="C167" s="2"/>
      <c r="D167" s="10"/>
      <c r="E167" s="2"/>
      <c r="F167" s="2"/>
      <c r="G167" s="2"/>
      <c r="H167" s="7"/>
      <c r="I167" s="7"/>
      <c r="J167" s="7"/>
      <c r="K167" s="14" t="str">
        <f>IF(AND(C167&lt;&gt;"",COUNTIF([Tên khách hàng],C167)&gt;1),"Khách hàng này đã khai báo nhiều lần","")</f>
        <v/>
      </c>
      <c r="L167" s="14"/>
      <c r="M167" s="14" t="str">
        <f>IF(C167="","",SUMIFS(B.2[Giá có thuế],B.2[Tên khách hàng],C167))</f>
        <v/>
      </c>
      <c r="N167" s="14" t="str">
        <f>IF(C167="","",SUMIFS(B.2[Số tiền đã thu],B.2[Tên khách hàng],C167))</f>
        <v/>
      </c>
      <c r="O167" s="14" t="str">
        <f t="shared" si="5"/>
        <v/>
      </c>
      <c r="P167" s="30" t="str">
        <f>IF(C167="","",SUMIFS(B.2[Doanh thu],B.2[Tên khách hàng],C167))</f>
        <v/>
      </c>
      <c r="Q167" s="30" t="str">
        <f>IF(C167="","",SUMIFS(B.2[Lợi nhuận gộp],B.2[Tên khách hàng],C167))</f>
        <v/>
      </c>
    </row>
    <row r="168" spans="2:17" ht="27.75" customHeight="1">
      <c r="B168" s="4">
        <f t="shared" si="6"/>
        <v>166</v>
      </c>
      <c r="C168" s="2"/>
      <c r="D168" s="10"/>
      <c r="E168" s="2"/>
      <c r="F168" s="2"/>
      <c r="G168" s="2"/>
      <c r="H168" s="7"/>
      <c r="I168" s="7"/>
      <c r="J168" s="7"/>
      <c r="K168" s="14" t="str">
        <f>IF(AND(C168&lt;&gt;"",COUNTIF([Tên khách hàng],C168)&gt;1),"Khách hàng này đã khai báo nhiều lần","")</f>
        <v/>
      </c>
      <c r="L168" s="14"/>
      <c r="M168" s="14" t="str">
        <f>IF(C168="","",SUMIFS(B.2[Giá có thuế],B.2[Tên khách hàng],C168))</f>
        <v/>
      </c>
      <c r="N168" s="14" t="str">
        <f>IF(C168="","",SUMIFS(B.2[Số tiền đã thu],B.2[Tên khách hàng],C168))</f>
        <v/>
      </c>
      <c r="O168" s="14" t="str">
        <f t="shared" si="5"/>
        <v/>
      </c>
      <c r="P168" s="30" t="str">
        <f>IF(C168="","",SUMIFS(B.2[Doanh thu],B.2[Tên khách hàng],C168))</f>
        <v/>
      </c>
      <c r="Q168" s="30" t="str">
        <f>IF(C168="","",SUMIFS(B.2[Lợi nhuận gộp],B.2[Tên khách hàng],C168))</f>
        <v/>
      </c>
    </row>
    <row r="169" spans="2:17" ht="27.75" customHeight="1">
      <c r="B169" s="4">
        <f t="shared" si="6"/>
        <v>167</v>
      </c>
      <c r="C169" s="2"/>
      <c r="D169" s="10"/>
      <c r="E169" s="2"/>
      <c r="F169" s="2"/>
      <c r="G169" s="2"/>
      <c r="H169" s="7"/>
      <c r="I169" s="7"/>
      <c r="J169" s="7"/>
      <c r="K169" s="14" t="str">
        <f>IF(AND(C169&lt;&gt;"",COUNTIF([Tên khách hàng],C169)&gt;1),"Khách hàng này đã khai báo nhiều lần","")</f>
        <v/>
      </c>
      <c r="L169" s="14"/>
      <c r="M169" s="14" t="str">
        <f>IF(C169="","",SUMIFS(B.2[Giá có thuế],B.2[Tên khách hàng],C169))</f>
        <v/>
      </c>
      <c r="N169" s="14" t="str">
        <f>IF(C169="","",SUMIFS(B.2[Số tiền đã thu],B.2[Tên khách hàng],C169))</f>
        <v/>
      </c>
      <c r="O169" s="14" t="str">
        <f t="shared" si="5"/>
        <v/>
      </c>
      <c r="P169" s="30" t="str">
        <f>IF(C169="","",SUMIFS(B.2[Doanh thu],B.2[Tên khách hàng],C169))</f>
        <v/>
      </c>
      <c r="Q169" s="30" t="str">
        <f>IF(C169="","",SUMIFS(B.2[Lợi nhuận gộp],B.2[Tên khách hàng],C169))</f>
        <v/>
      </c>
    </row>
    <row r="170" spans="2:17" ht="27.75" customHeight="1">
      <c r="B170" s="4">
        <f t="shared" si="6"/>
        <v>168</v>
      </c>
      <c r="C170" s="2"/>
      <c r="D170" s="10"/>
      <c r="E170" s="2"/>
      <c r="F170" s="2"/>
      <c r="G170" s="2"/>
      <c r="H170" s="7"/>
      <c r="I170" s="7"/>
      <c r="J170" s="7"/>
      <c r="K170" s="14" t="str">
        <f>IF(AND(C170&lt;&gt;"",COUNTIF([Tên khách hàng],C170)&gt;1),"Khách hàng này đã khai báo nhiều lần","")</f>
        <v/>
      </c>
      <c r="L170" s="14"/>
      <c r="M170" s="14" t="str">
        <f>IF(C170="","",SUMIFS(B.2[Giá có thuế],B.2[Tên khách hàng],C170))</f>
        <v/>
      </c>
      <c r="N170" s="14" t="str">
        <f>IF(C170="","",SUMIFS(B.2[Số tiền đã thu],B.2[Tên khách hàng],C170))</f>
        <v/>
      </c>
      <c r="O170" s="14" t="str">
        <f t="shared" si="5"/>
        <v/>
      </c>
      <c r="P170" s="30" t="str">
        <f>IF(C170="","",SUMIFS(B.2[Doanh thu],B.2[Tên khách hàng],C170))</f>
        <v/>
      </c>
      <c r="Q170" s="30" t="str">
        <f>IF(C170="","",SUMIFS(B.2[Lợi nhuận gộp],B.2[Tên khách hàng],C170))</f>
        <v/>
      </c>
    </row>
    <row r="171" spans="2:17" ht="27.75" customHeight="1">
      <c r="B171" s="4">
        <f t="shared" si="6"/>
        <v>169</v>
      </c>
      <c r="C171" s="2"/>
      <c r="D171" s="10"/>
      <c r="E171" s="2"/>
      <c r="F171" s="2"/>
      <c r="G171" s="2"/>
      <c r="H171" s="7"/>
      <c r="I171" s="7"/>
      <c r="J171" s="7"/>
      <c r="K171" s="14" t="str">
        <f>IF(AND(C171&lt;&gt;"",COUNTIF([Tên khách hàng],C171)&gt;1),"Khách hàng này đã khai báo nhiều lần","")</f>
        <v/>
      </c>
      <c r="L171" s="14"/>
      <c r="M171" s="14" t="str">
        <f>IF(C171="","",SUMIFS(B.2[Giá có thuế],B.2[Tên khách hàng],C171))</f>
        <v/>
      </c>
      <c r="N171" s="14" t="str">
        <f>IF(C171="","",SUMIFS(B.2[Số tiền đã thu],B.2[Tên khách hàng],C171))</f>
        <v/>
      </c>
      <c r="O171" s="14" t="str">
        <f t="shared" si="5"/>
        <v/>
      </c>
      <c r="P171" s="30" t="str">
        <f>IF(C171="","",SUMIFS(B.2[Doanh thu],B.2[Tên khách hàng],C171))</f>
        <v/>
      </c>
      <c r="Q171" s="30" t="str">
        <f>IF(C171="","",SUMIFS(B.2[Lợi nhuận gộp],B.2[Tên khách hàng],C171))</f>
        <v/>
      </c>
    </row>
    <row r="172" spans="2:17" ht="27.75" customHeight="1">
      <c r="B172" s="4">
        <f t="shared" si="6"/>
        <v>170</v>
      </c>
      <c r="C172" s="2"/>
      <c r="D172" s="10"/>
      <c r="E172" s="2"/>
      <c r="F172" s="2"/>
      <c r="G172" s="2"/>
      <c r="H172" s="7"/>
      <c r="I172" s="7"/>
      <c r="J172" s="7"/>
      <c r="K172" s="14" t="str">
        <f>IF(AND(C172&lt;&gt;"",COUNTIF([Tên khách hàng],C172)&gt;1),"Khách hàng này đã khai báo nhiều lần","")</f>
        <v/>
      </c>
      <c r="L172" s="14"/>
      <c r="M172" s="14" t="str">
        <f>IF(C172="","",SUMIFS(B.2[Giá có thuế],B.2[Tên khách hàng],C172))</f>
        <v/>
      </c>
      <c r="N172" s="14" t="str">
        <f>IF(C172="","",SUMIFS(B.2[Số tiền đã thu],B.2[Tên khách hàng],C172))</f>
        <v/>
      </c>
      <c r="O172" s="14" t="str">
        <f t="shared" si="5"/>
        <v/>
      </c>
      <c r="P172" s="30" t="str">
        <f>IF(C172="","",SUMIFS(B.2[Doanh thu],B.2[Tên khách hàng],C172))</f>
        <v/>
      </c>
      <c r="Q172" s="30" t="str">
        <f>IF(C172="","",SUMIFS(B.2[Lợi nhuận gộp],B.2[Tên khách hàng],C172))</f>
        <v/>
      </c>
    </row>
    <row r="173" spans="2:17" ht="27.75" customHeight="1">
      <c r="B173" s="4">
        <f t="shared" si="6"/>
        <v>171</v>
      </c>
      <c r="C173" s="2"/>
      <c r="D173" s="10"/>
      <c r="E173" s="2"/>
      <c r="F173" s="2"/>
      <c r="G173" s="2"/>
      <c r="H173" s="7"/>
      <c r="I173" s="7"/>
      <c r="J173" s="7"/>
      <c r="K173" s="14" t="str">
        <f>IF(AND(C173&lt;&gt;"",COUNTIF([Tên khách hàng],C173)&gt;1),"Khách hàng này đã khai báo nhiều lần","")</f>
        <v/>
      </c>
      <c r="L173" s="14"/>
      <c r="M173" s="14" t="str">
        <f>IF(C173="","",SUMIFS(B.2[Giá có thuế],B.2[Tên khách hàng],C173))</f>
        <v/>
      </c>
      <c r="N173" s="14" t="str">
        <f>IF(C173="","",SUMIFS(B.2[Số tiền đã thu],B.2[Tên khách hàng],C173))</f>
        <v/>
      </c>
      <c r="O173" s="14" t="str">
        <f t="shared" si="5"/>
        <v/>
      </c>
      <c r="P173" s="30" t="str">
        <f>IF(C173="","",SUMIFS(B.2[Doanh thu],B.2[Tên khách hàng],C173))</f>
        <v/>
      </c>
      <c r="Q173" s="30" t="str">
        <f>IF(C173="","",SUMIFS(B.2[Lợi nhuận gộp],B.2[Tên khách hàng],C173))</f>
        <v/>
      </c>
    </row>
    <row r="174" spans="2:17" ht="27.75" customHeight="1">
      <c r="B174" s="4">
        <f t="shared" si="6"/>
        <v>172</v>
      </c>
      <c r="C174" s="2"/>
      <c r="D174" s="10"/>
      <c r="E174" s="2"/>
      <c r="F174" s="2"/>
      <c r="G174" s="2"/>
      <c r="H174" s="7"/>
      <c r="I174" s="7"/>
      <c r="J174" s="7"/>
      <c r="K174" s="14" t="str">
        <f>IF(AND(C174&lt;&gt;"",COUNTIF([Tên khách hàng],C174)&gt;1),"Khách hàng này đã khai báo nhiều lần","")</f>
        <v/>
      </c>
      <c r="L174" s="14"/>
      <c r="M174" s="14" t="str">
        <f>IF(C174="","",SUMIFS(B.2[Giá có thuế],B.2[Tên khách hàng],C174))</f>
        <v/>
      </c>
      <c r="N174" s="14" t="str">
        <f>IF(C174="","",SUMIFS(B.2[Số tiền đã thu],B.2[Tên khách hàng],C174))</f>
        <v/>
      </c>
      <c r="O174" s="14" t="str">
        <f t="shared" si="5"/>
        <v/>
      </c>
      <c r="P174" s="30" t="str">
        <f>IF(C174="","",SUMIFS(B.2[Doanh thu],B.2[Tên khách hàng],C174))</f>
        <v/>
      </c>
      <c r="Q174" s="30" t="str">
        <f>IF(C174="","",SUMIFS(B.2[Lợi nhuận gộp],B.2[Tên khách hàng],C174))</f>
        <v/>
      </c>
    </row>
    <row r="175" spans="2:17" ht="27.75" customHeight="1">
      <c r="B175" s="4">
        <f t="shared" si="6"/>
        <v>173</v>
      </c>
      <c r="C175" s="2"/>
      <c r="D175" s="10"/>
      <c r="E175" s="2"/>
      <c r="F175" s="2"/>
      <c r="G175" s="2"/>
      <c r="H175" s="7"/>
      <c r="I175" s="7"/>
      <c r="J175" s="7"/>
      <c r="K175" s="14" t="str">
        <f>IF(AND(C175&lt;&gt;"",COUNTIF([Tên khách hàng],C175)&gt;1),"Khách hàng này đã khai báo nhiều lần","")</f>
        <v/>
      </c>
      <c r="L175" s="14"/>
      <c r="M175" s="14" t="str">
        <f>IF(C175="","",SUMIFS(B.2[Giá có thuế],B.2[Tên khách hàng],C175))</f>
        <v/>
      </c>
      <c r="N175" s="14" t="str">
        <f>IF(C175="","",SUMIFS(B.2[Số tiền đã thu],B.2[Tên khách hàng],C175))</f>
        <v/>
      </c>
      <c r="O175" s="14" t="str">
        <f t="shared" si="5"/>
        <v/>
      </c>
      <c r="P175" s="30" t="str">
        <f>IF(C175="","",SUMIFS(B.2[Doanh thu],B.2[Tên khách hàng],C175))</f>
        <v/>
      </c>
      <c r="Q175" s="30" t="str">
        <f>IF(C175="","",SUMIFS(B.2[Lợi nhuận gộp],B.2[Tên khách hàng],C175))</f>
        <v/>
      </c>
    </row>
    <row r="176" spans="2:17" ht="27.75" customHeight="1">
      <c r="B176" s="4">
        <f t="shared" si="6"/>
        <v>174</v>
      </c>
      <c r="C176" s="2"/>
      <c r="D176" s="10"/>
      <c r="E176" s="2"/>
      <c r="F176" s="2"/>
      <c r="G176" s="2"/>
      <c r="H176" s="7"/>
      <c r="I176" s="7"/>
      <c r="J176" s="7"/>
      <c r="K176" s="14" t="str">
        <f>IF(AND(C176&lt;&gt;"",COUNTIF([Tên khách hàng],C176)&gt;1),"Khách hàng này đã khai báo nhiều lần","")</f>
        <v/>
      </c>
      <c r="L176" s="14"/>
      <c r="M176" s="14" t="str">
        <f>IF(C176="","",SUMIFS(B.2[Giá có thuế],B.2[Tên khách hàng],C176))</f>
        <v/>
      </c>
      <c r="N176" s="14" t="str">
        <f>IF(C176="","",SUMIFS(B.2[Số tiền đã thu],B.2[Tên khách hàng],C176))</f>
        <v/>
      </c>
      <c r="O176" s="14" t="str">
        <f t="shared" si="5"/>
        <v/>
      </c>
      <c r="P176" s="30" t="str">
        <f>IF(C176="","",SUMIFS(B.2[Doanh thu],B.2[Tên khách hàng],C176))</f>
        <v/>
      </c>
      <c r="Q176" s="30" t="str">
        <f>IF(C176="","",SUMIFS(B.2[Lợi nhuận gộp],B.2[Tên khách hàng],C176))</f>
        <v/>
      </c>
    </row>
    <row r="177" spans="2:17" ht="27.75" customHeight="1">
      <c r="B177" s="4">
        <f t="shared" si="6"/>
        <v>175</v>
      </c>
      <c r="C177" s="2"/>
      <c r="D177" s="10"/>
      <c r="E177" s="2"/>
      <c r="F177" s="2"/>
      <c r="G177" s="2"/>
      <c r="H177" s="7"/>
      <c r="I177" s="7"/>
      <c r="J177" s="7"/>
      <c r="K177" s="14" t="str">
        <f>IF(AND(C177&lt;&gt;"",COUNTIF([Tên khách hàng],C177)&gt;1),"Khách hàng này đã khai báo nhiều lần","")</f>
        <v/>
      </c>
      <c r="L177" s="14"/>
      <c r="M177" s="14" t="str">
        <f>IF(C177="","",SUMIFS(B.2[Giá có thuế],B.2[Tên khách hàng],C177))</f>
        <v/>
      </c>
      <c r="N177" s="14" t="str">
        <f>IF(C177="","",SUMIFS(B.2[Số tiền đã thu],B.2[Tên khách hàng],C177))</f>
        <v/>
      </c>
      <c r="O177" s="14" t="str">
        <f t="shared" si="5"/>
        <v/>
      </c>
      <c r="P177" s="30" t="str">
        <f>IF(C177="","",SUMIFS(B.2[Doanh thu],B.2[Tên khách hàng],C177))</f>
        <v/>
      </c>
      <c r="Q177" s="30" t="str">
        <f>IF(C177="","",SUMIFS(B.2[Lợi nhuận gộp],B.2[Tên khách hàng],C177))</f>
        <v/>
      </c>
    </row>
    <row r="178" spans="2:17" ht="27.75" customHeight="1">
      <c r="B178" s="4">
        <f t="shared" si="6"/>
        <v>176</v>
      </c>
      <c r="C178" s="2"/>
      <c r="D178" s="10"/>
      <c r="E178" s="2"/>
      <c r="F178" s="2"/>
      <c r="G178" s="2"/>
      <c r="H178" s="7"/>
      <c r="I178" s="7"/>
      <c r="J178" s="7"/>
      <c r="K178" s="14" t="str">
        <f>IF(AND(C178&lt;&gt;"",COUNTIF([Tên khách hàng],C178)&gt;1),"Khách hàng này đã khai báo nhiều lần","")</f>
        <v/>
      </c>
      <c r="L178" s="14"/>
      <c r="M178" s="14" t="str">
        <f>IF(C178="","",SUMIFS(B.2[Giá có thuế],B.2[Tên khách hàng],C178))</f>
        <v/>
      </c>
      <c r="N178" s="14" t="str">
        <f>IF(C178="","",SUMIFS(B.2[Số tiền đã thu],B.2[Tên khách hàng],C178))</f>
        <v/>
      </c>
      <c r="O178" s="14" t="str">
        <f t="shared" si="5"/>
        <v/>
      </c>
      <c r="P178" s="30" t="str">
        <f>IF(C178="","",SUMIFS(B.2[Doanh thu],B.2[Tên khách hàng],C178))</f>
        <v/>
      </c>
      <c r="Q178" s="30" t="str">
        <f>IF(C178="","",SUMIFS(B.2[Lợi nhuận gộp],B.2[Tên khách hàng],C178))</f>
        <v/>
      </c>
    </row>
    <row r="179" spans="2:17" ht="27.75" customHeight="1">
      <c r="B179" s="4">
        <f t="shared" si="6"/>
        <v>177</v>
      </c>
      <c r="C179" s="2"/>
      <c r="D179" s="10"/>
      <c r="E179" s="2"/>
      <c r="F179" s="2"/>
      <c r="G179" s="2"/>
      <c r="H179" s="7"/>
      <c r="I179" s="7"/>
      <c r="J179" s="7"/>
      <c r="K179" s="14" t="str">
        <f>IF(AND(C179&lt;&gt;"",COUNTIF([Tên khách hàng],C179)&gt;1),"Khách hàng này đã khai báo nhiều lần","")</f>
        <v/>
      </c>
      <c r="L179" s="14"/>
      <c r="M179" s="14" t="str">
        <f>IF(C179="","",SUMIFS(B.2[Giá có thuế],B.2[Tên khách hàng],C179))</f>
        <v/>
      </c>
      <c r="N179" s="14" t="str">
        <f>IF(C179="","",SUMIFS(B.2[Số tiền đã thu],B.2[Tên khách hàng],C179))</f>
        <v/>
      </c>
      <c r="O179" s="14" t="str">
        <f t="shared" si="5"/>
        <v/>
      </c>
      <c r="P179" s="30" t="str">
        <f>IF(C179="","",SUMIFS(B.2[Doanh thu],B.2[Tên khách hàng],C179))</f>
        <v/>
      </c>
      <c r="Q179" s="30" t="str">
        <f>IF(C179="","",SUMIFS(B.2[Lợi nhuận gộp],B.2[Tên khách hàng],C179))</f>
        <v/>
      </c>
    </row>
    <row r="180" spans="2:17" ht="27.75" customHeight="1">
      <c r="B180" s="4">
        <f t="shared" si="6"/>
        <v>178</v>
      </c>
      <c r="C180" s="2"/>
      <c r="D180" s="10"/>
      <c r="E180" s="2"/>
      <c r="F180" s="2"/>
      <c r="G180" s="2"/>
      <c r="H180" s="7"/>
      <c r="I180" s="7"/>
      <c r="J180" s="7"/>
      <c r="K180" s="14" t="str">
        <f>IF(AND(C180&lt;&gt;"",COUNTIF([Tên khách hàng],C180)&gt;1),"Khách hàng này đã khai báo nhiều lần","")</f>
        <v/>
      </c>
      <c r="L180" s="14"/>
      <c r="M180" s="14" t="str">
        <f>IF(C180="","",SUMIFS(B.2[Giá có thuế],B.2[Tên khách hàng],C180))</f>
        <v/>
      </c>
      <c r="N180" s="14" t="str">
        <f>IF(C180="","",SUMIFS(B.2[Số tiền đã thu],B.2[Tên khách hàng],C180))</f>
        <v/>
      </c>
      <c r="O180" s="14" t="str">
        <f t="shared" si="5"/>
        <v/>
      </c>
      <c r="P180" s="30" t="str">
        <f>IF(C180="","",SUMIFS(B.2[Doanh thu],B.2[Tên khách hàng],C180))</f>
        <v/>
      </c>
      <c r="Q180" s="30" t="str">
        <f>IF(C180="","",SUMIFS(B.2[Lợi nhuận gộp],B.2[Tên khách hàng],C180))</f>
        <v/>
      </c>
    </row>
    <row r="181" spans="2:17" ht="27.75" customHeight="1">
      <c r="B181" s="4">
        <f t="shared" si="6"/>
        <v>179</v>
      </c>
      <c r="C181" s="2"/>
      <c r="D181" s="10"/>
      <c r="E181" s="2"/>
      <c r="F181" s="2"/>
      <c r="G181" s="2"/>
      <c r="H181" s="7"/>
      <c r="I181" s="7"/>
      <c r="J181" s="7"/>
      <c r="K181" s="14" t="str">
        <f>IF(AND(C181&lt;&gt;"",COUNTIF([Tên khách hàng],C181)&gt;1),"Khách hàng này đã khai báo nhiều lần","")</f>
        <v/>
      </c>
      <c r="L181" s="14"/>
      <c r="M181" s="14" t="str">
        <f>IF(C181="","",SUMIFS(B.2[Giá có thuế],B.2[Tên khách hàng],C181))</f>
        <v/>
      </c>
      <c r="N181" s="14" t="str">
        <f>IF(C181="","",SUMIFS(B.2[Số tiền đã thu],B.2[Tên khách hàng],C181))</f>
        <v/>
      </c>
      <c r="O181" s="14" t="str">
        <f t="shared" si="5"/>
        <v/>
      </c>
      <c r="P181" s="30" t="str">
        <f>IF(C181="","",SUMIFS(B.2[Doanh thu],B.2[Tên khách hàng],C181))</f>
        <v/>
      </c>
      <c r="Q181" s="30" t="str">
        <f>IF(C181="","",SUMIFS(B.2[Lợi nhuận gộp],B.2[Tên khách hàng],C181))</f>
        <v/>
      </c>
    </row>
    <row r="182" spans="2:17" ht="27.75" customHeight="1">
      <c r="B182" s="4">
        <f t="shared" si="6"/>
        <v>180</v>
      </c>
      <c r="C182" s="2"/>
      <c r="D182" s="10"/>
      <c r="E182" s="2"/>
      <c r="F182" s="2"/>
      <c r="G182" s="2"/>
      <c r="H182" s="7"/>
      <c r="I182" s="7"/>
      <c r="J182" s="7"/>
      <c r="K182" s="14" t="str">
        <f>IF(AND(C182&lt;&gt;"",COUNTIF([Tên khách hàng],C182)&gt;1),"Khách hàng này đã khai báo nhiều lần","")</f>
        <v/>
      </c>
      <c r="L182" s="14"/>
      <c r="M182" s="14" t="str">
        <f>IF(C182="","",SUMIFS(B.2[Giá có thuế],B.2[Tên khách hàng],C182))</f>
        <v/>
      </c>
      <c r="N182" s="14" t="str">
        <f>IF(C182="","",SUMIFS(B.2[Số tiền đã thu],B.2[Tên khách hàng],C182))</f>
        <v/>
      </c>
      <c r="O182" s="14" t="str">
        <f t="shared" si="5"/>
        <v/>
      </c>
      <c r="P182" s="30" t="str">
        <f>IF(C182="","",SUMIFS(B.2[Doanh thu],B.2[Tên khách hàng],C182))</f>
        <v/>
      </c>
      <c r="Q182" s="30" t="str">
        <f>IF(C182="","",SUMIFS(B.2[Lợi nhuận gộp],B.2[Tên khách hàng],C182))</f>
        <v/>
      </c>
    </row>
    <row r="183" spans="2:17" ht="27.75" customHeight="1">
      <c r="B183" s="4">
        <f t="shared" si="6"/>
        <v>181</v>
      </c>
      <c r="C183" s="2"/>
      <c r="D183" s="10"/>
      <c r="E183" s="2"/>
      <c r="F183" s="2"/>
      <c r="G183" s="2"/>
      <c r="H183" s="7"/>
      <c r="I183" s="7"/>
      <c r="J183" s="7"/>
      <c r="K183" s="14" t="str">
        <f>IF(AND(C183&lt;&gt;"",COUNTIF([Tên khách hàng],C183)&gt;1),"Khách hàng này đã khai báo nhiều lần","")</f>
        <v/>
      </c>
      <c r="L183" s="14"/>
      <c r="M183" s="14" t="str">
        <f>IF(C183="","",SUMIFS(B.2[Giá có thuế],B.2[Tên khách hàng],C183))</f>
        <v/>
      </c>
      <c r="N183" s="14" t="str">
        <f>IF(C183="","",SUMIFS(B.2[Số tiền đã thu],B.2[Tên khách hàng],C183))</f>
        <v/>
      </c>
      <c r="O183" s="14" t="str">
        <f t="shared" si="5"/>
        <v/>
      </c>
      <c r="P183" s="30" t="str">
        <f>IF(C183="","",SUMIFS(B.2[Doanh thu],B.2[Tên khách hàng],C183))</f>
        <v/>
      </c>
      <c r="Q183" s="30" t="str">
        <f>IF(C183="","",SUMIFS(B.2[Lợi nhuận gộp],B.2[Tên khách hàng],C183))</f>
        <v/>
      </c>
    </row>
    <row r="184" spans="2:17" ht="27.75" customHeight="1">
      <c r="B184" s="4">
        <f t="shared" si="6"/>
        <v>182</v>
      </c>
      <c r="C184" s="2"/>
      <c r="D184" s="10"/>
      <c r="E184" s="2"/>
      <c r="F184" s="2"/>
      <c r="G184" s="2"/>
      <c r="H184" s="7"/>
      <c r="I184" s="7"/>
      <c r="J184" s="7"/>
      <c r="K184" s="14" t="str">
        <f>IF(AND(C184&lt;&gt;"",COUNTIF([Tên khách hàng],C184)&gt;1),"Khách hàng này đã khai báo nhiều lần","")</f>
        <v/>
      </c>
      <c r="L184" s="14"/>
      <c r="M184" s="14" t="str">
        <f>IF(C184="","",SUMIFS(B.2[Giá có thuế],B.2[Tên khách hàng],C184))</f>
        <v/>
      </c>
      <c r="N184" s="14" t="str">
        <f>IF(C184="","",SUMIFS(B.2[Số tiền đã thu],B.2[Tên khách hàng],C184))</f>
        <v/>
      </c>
      <c r="O184" s="14" t="str">
        <f t="shared" si="5"/>
        <v/>
      </c>
      <c r="P184" s="30" t="str">
        <f>IF(C184="","",SUMIFS(B.2[Doanh thu],B.2[Tên khách hàng],C184))</f>
        <v/>
      </c>
      <c r="Q184" s="30" t="str">
        <f>IF(C184="","",SUMIFS(B.2[Lợi nhuận gộp],B.2[Tên khách hàng],C184))</f>
        <v/>
      </c>
    </row>
    <row r="185" spans="2:17" ht="27.75" customHeight="1">
      <c r="B185" s="4">
        <f t="shared" si="6"/>
        <v>183</v>
      </c>
      <c r="C185" s="2"/>
      <c r="D185" s="10"/>
      <c r="E185" s="2"/>
      <c r="F185" s="2"/>
      <c r="G185" s="2"/>
      <c r="H185" s="7"/>
      <c r="I185" s="7"/>
      <c r="J185" s="7"/>
      <c r="K185" s="14" t="str">
        <f>IF(AND(C185&lt;&gt;"",COUNTIF([Tên khách hàng],C185)&gt;1),"Khách hàng này đã khai báo nhiều lần","")</f>
        <v/>
      </c>
      <c r="L185" s="14"/>
      <c r="M185" s="14" t="str">
        <f>IF(C185="","",SUMIFS(B.2[Giá có thuế],B.2[Tên khách hàng],C185))</f>
        <v/>
      </c>
      <c r="N185" s="14" t="str">
        <f>IF(C185="","",SUMIFS(B.2[Số tiền đã thu],B.2[Tên khách hàng],C185))</f>
        <v/>
      </c>
      <c r="O185" s="14" t="str">
        <f t="shared" si="5"/>
        <v/>
      </c>
      <c r="P185" s="30" t="str">
        <f>IF(C185="","",SUMIFS(B.2[Doanh thu],B.2[Tên khách hàng],C185))</f>
        <v/>
      </c>
      <c r="Q185" s="30" t="str">
        <f>IF(C185="","",SUMIFS(B.2[Lợi nhuận gộp],B.2[Tên khách hàng],C185))</f>
        <v/>
      </c>
    </row>
    <row r="186" spans="2:17" ht="27.75" customHeight="1">
      <c r="B186" s="4">
        <f t="shared" si="6"/>
        <v>184</v>
      </c>
      <c r="C186" s="2"/>
      <c r="D186" s="10"/>
      <c r="E186" s="2"/>
      <c r="F186" s="2"/>
      <c r="G186" s="2"/>
      <c r="H186" s="7"/>
      <c r="I186" s="7"/>
      <c r="J186" s="7"/>
      <c r="K186" s="14" t="str">
        <f>IF(AND(C186&lt;&gt;"",COUNTIF([Tên khách hàng],C186)&gt;1),"Khách hàng này đã khai báo nhiều lần","")</f>
        <v/>
      </c>
      <c r="L186" s="14"/>
      <c r="M186" s="14" t="str">
        <f>IF(C186="","",SUMIFS(B.2[Giá có thuế],B.2[Tên khách hàng],C186))</f>
        <v/>
      </c>
      <c r="N186" s="14" t="str">
        <f>IF(C186="","",SUMIFS(B.2[Số tiền đã thu],B.2[Tên khách hàng],C186))</f>
        <v/>
      </c>
      <c r="O186" s="14" t="str">
        <f t="shared" si="5"/>
        <v/>
      </c>
      <c r="P186" s="30" t="str">
        <f>IF(C186="","",SUMIFS(B.2[Doanh thu],B.2[Tên khách hàng],C186))</f>
        <v/>
      </c>
      <c r="Q186" s="30" t="str">
        <f>IF(C186="","",SUMIFS(B.2[Lợi nhuận gộp],B.2[Tên khách hàng],C186))</f>
        <v/>
      </c>
    </row>
    <row r="187" spans="2:17" ht="27.75" customHeight="1">
      <c r="B187" s="4">
        <f t="shared" si="6"/>
        <v>185</v>
      </c>
      <c r="C187" s="2"/>
      <c r="D187" s="10"/>
      <c r="E187" s="2"/>
      <c r="F187" s="2"/>
      <c r="G187" s="2"/>
      <c r="H187" s="7"/>
      <c r="I187" s="7"/>
      <c r="J187" s="7"/>
      <c r="K187" s="14" t="str">
        <f>IF(AND(C187&lt;&gt;"",COUNTIF([Tên khách hàng],C187)&gt;1),"Khách hàng này đã khai báo nhiều lần","")</f>
        <v/>
      </c>
      <c r="L187" s="14"/>
      <c r="M187" s="14" t="str">
        <f>IF(C187="","",SUMIFS(B.2[Giá có thuế],B.2[Tên khách hàng],C187))</f>
        <v/>
      </c>
      <c r="N187" s="14" t="str">
        <f>IF(C187="","",SUMIFS(B.2[Số tiền đã thu],B.2[Tên khách hàng],C187))</f>
        <v/>
      </c>
      <c r="O187" s="14" t="str">
        <f t="shared" si="5"/>
        <v/>
      </c>
      <c r="P187" s="30" t="str">
        <f>IF(C187="","",SUMIFS(B.2[Doanh thu],B.2[Tên khách hàng],C187))</f>
        <v/>
      </c>
      <c r="Q187" s="30" t="str">
        <f>IF(C187="","",SUMIFS(B.2[Lợi nhuận gộp],B.2[Tên khách hàng],C187))</f>
        <v/>
      </c>
    </row>
    <row r="188" spans="2:17" ht="27.75" customHeight="1">
      <c r="B188" s="4">
        <f t="shared" si="6"/>
        <v>186</v>
      </c>
      <c r="C188" s="2"/>
      <c r="D188" s="10"/>
      <c r="E188" s="2"/>
      <c r="F188" s="2"/>
      <c r="G188" s="2"/>
      <c r="H188" s="7"/>
      <c r="I188" s="7"/>
      <c r="J188" s="7"/>
      <c r="K188" s="14" t="str">
        <f>IF(AND(C188&lt;&gt;"",COUNTIF([Tên khách hàng],C188)&gt;1),"Khách hàng này đã khai báo nhiều lần","")</f>
        <v/>
      </c>
      <c r="L188" s="14"/>
      <c r="M188" s="14" t="str">
        <f>IF(C188="","",SUMIFS(B.2[Giá có thuế],B.2[Tên khách hàng],C188))</f>
        <v/>
      </c>
      <c r="N188" s="14" t="str">
        <f>IF(C188="","",SUMIFS(B.2[Số tiền đã thu],B.2[Tên khách hàng],C188))</f>
        <v/>
      </c>
      <c r="O188" s="14" t="str">
        <f t="shared" si="5"/>
        <v/>
      </c>
      <c r="P188" s="30" t="str">
        <f>IF(C188="","",SUMIFS(B.2[Doanh thu],B.2[Tên khách hàng],C188))</f>
        <v/>
      </c>
      <c r="Q188" s="30" t="str">
        <f>IF(C188="","",SUMIFS(B.2[Lợi nhuận gộp],B.2[Tên khách hàng],C188))</f>
        <v/>
      </c>
    </row>
    <row r="189" spans="2:17" ht="27.75" customHeight="1">
      <c r="B189" s="4">
        <f t="shared" si="6"/>
        <v>187</v>
      </c>
      <c r="C189" s="2"/>
      <c r="D189" s="10"/>
      <c r="E189" s="2"/>
      <c r="F189" s="2"/>
      <c r="G189" s="2"/>
      <c r="H189" s="7"/>
      <c r="I189" s="7"/>
      <c r="J189" s="7"/>
      <c r="K189" s="14" t="str">
        <f>IF(AND(C189&lt;&gt;"",COUNTIF([Tên khách hàng],C189)&gt;1),"Khách hàng này đã khai báo nhiều lần","")</f>
        <v/>
      </c>
      <c r="L189" s="14"/>
      <c r="M189" s="14" t="str">
        <f>IF(C189="","",SUMIFS(B.2[Giá có thuế],B.2[Tên khách hàng],C189))</f>
        <v/>
      </c>
      <c r="N189" s="14" t="str">
        <f>IF(C189="","",SUMIFS(B.2[Số tiền đã thu],B.2[Tên khách hàng],C189))</f>
        <v/>
      </c>
      <c r="O189" s="14" t="str">
        <f t="shared" si="5"/>
        <v/>
      </c>
      <c r="P189" s="30" t="str">
        <f>IF(C189="","",SUMIFS(B.2[Doanh thu],B.2[Tên khách hàng],C189))</f>
        <v/>
      </c>
      <c r="Q189" s="30" t="str">
        <f>IF(C189="","",SUMIFS(B.2[Lợi nhuận gộp],B.2[Tên khách hàng],C189))</f>
        <v/>
      </c>
    </row>
    <row r="190" spans="2:17" ht="27.75" customHeight="1">
      <c r="B190" s="4">
        <f t="shared" si="6"/>
        <v>188</v>
      </c>
      <c r="C190" s="2"/>
      <c r="D190" s="10"/>
      <c r="E190" s="2"/>
      <c r="F190" s="2"/>
      <c r="G190" s="2"/>
      <c r="H190" s="7"/>
      <c r="I190" s="7"/>
      <c r="J190" s="7"/>
      <c r="K190" s="14" t="str">
        <f>IF(AND(C190&lt;&gt;"",COUNTIF([Tên khách hàng],C190)&gt;1),"Khách hàng này đã khai báo nhiều lần","")</f>
        <v/>
      </c>
      <c r="L190" s="14"/>
      <c r="M190" s="14" t="str">
        <f>IF(C190="","",SUMIFS(B.2[Giá có thuế],B.2[Tên khách hàng],C190))</f>
        <v/>
      </c>
      <c r="N190" s="14" t="str">
        <f>IF(C190="","",SUMIFS(B.2[Số tiền đã thu],B.2[Tên khách hàng],C190))</f>
        <v/>
      </c>
      <c r="O190" s="14" t="str">
        <f t="shared" si="5"/>
        <v/>
      </c>
      <c r="P190" s="30" t="str">
        <f>IF(C190="","",SUMIFS(B.2[Doanh thu],B.2[Tên khách hàng],C190))</f>
        <v/>
      </c>
      <c r="Q190" s="30" t="str">
        <f>IF(C190="","",SUMIFS(B.2[Lợi nhuận gộp],B.2[Tên khách hàng],C190))</f>
        <v/>
      </c>
    </row>
    <row r="191" spans="2:17" ht="27.75" customHeight="1">
      <c r="B191" s="4">
        <f t="shared" si="6"/>
        <v>189</v>
      </c>
      <c r="C191" s="2"/>
      <c r="D191" s="10"/>
      <c r="E191" s="2"/>
      <c r="F191" s="2"/>
      <c r="G191" s="2"/>
      <c r="H191" s="7"/>
      <c r="I191" s="7"/>
      <c r="J191" s="7"/>
      <c r="K191" s="14" t="str">
        <f>IF(AND(C191&lt;&gt;"",COUNTIF([Tên khách hàng],C191)&gt;1),"Khách hàng này đã khai báo nhiều lần","")</f>
        <v/>
      </c>
      <c r="L191" s="14"/>
      <c r="M191" s="14" t="str">
        <f>IF(C191="","",SUMIFS(B.2[Giá có thuế],B.2[Tên khách hàng],C191))</f>
        <v/>
      </c>
      <c r="N191" s="14" t="str">
        <f>IF(C191="","",SUMIFS(B.2[Số tiền đã thu],B.2[Tên khách hàng],C191))</f>
        <v/>
      </c>
      <c r="O191" s="14" t="str">
        <f t="shared" si="5"/>
        <v/>
      </c>
      <c r="P191" s="30" t="str">
        <f>IF(C191="","",SUMIFS(B.2[Doanh thu],B.2[Tên khách hàng],C191))</f>
        <v/>
      </c>
      <c r="Q191" s="30" t="str">
        <f>IF(C191="","",SUMIFS(B.2[Lợi nhuận gộp],B.2[Tên khách hàng],C191))</f>
        <v/>
      </c>
    </row>
    <row r="192" spans="2:17" ht="27.75" customHeight="1">
      <c r="B192" s="4">
        <f t="shared" si="6"/>
        <v>190</v>
      </c>
      <c r="C192" s="2"/>
      <c r="D192" s="10"/>
      <c r="E192" s="2"/>
      <c r="F192" s="2"/>
      <c r="G192" s="2"/>
      <c r="H192" s="7"/>
      <c r="I192" s="7"/>
      <c r="J192" s="7"/>
      <c r="K192" s="14" t="str">
        <f>IF(AND(C192&lt;&gt;"",COUNTIF([Tên khách hàng],C192)&gt;1),"Khách hàng này đã khai báo nhiều lần","")</f>
        <v/>
      </c>
      <c r="L192" s="14"/>
      <c r="M192" s="14" t="str">
        <f>IF(C192="","",SUMIFS(B.2[Giá có thuế],B.2[Tên khách hàng],C192))</f>
        <v/>
      </c>
      <c r="N192" s="14" t="str">
        <f>IF(C192="","",SUMIFS(B.2[Số tiền đã thu],B.2[Tên khách hàng],C192))</f>
        <v/>
      </c>
      <c r="O192" s="14" t="str">
        <f t="shared" si="5"/>
        <v/>
      </c>
      <c r="P192" s="30" t="str">
        <f>IF(C192="","",SUMIFS(B.2[Doanh thu],B.2[Tên khách hàng],C192))</f>
        <v/>
      </c>
      <c r="Q192" s="30" t="str">
        <f>IF(C192="","",SUMIFS(B.2[Lợi nhuận gộp],B.2[Tên khách hàng],C192))</f>
        <v/>
      </c>
    </row>
    <row r="193" spans="2:17" ht="27.75" customHeight="1">
      <c r="B193" s="4">
        <f t="shared" si="6"/>
        <v>191</v>
      </c>
      <c r="C193" s="2"/>
      <c r="D193" s="10"/>
      <c r="E193" s="2"/>
      <c r="F193" s="2"/>
      <c r="G193" s="2"/>
      <c r="H193" s="7"/>
      <c r="I193" s="7"/>
      <c r="J193" s="7"/>
      <c r="K193" s="14" t="str">
        <f>IF(AND(C193&lt;&gt;"",COUNTIF([Tên khách hàng],C193)&gt;1),"Khách hàng này đã khai báo nhiều lần","")</f>
        <v/>
      </c>
      <c r="L193" s="14"/>
      <c r="M193" s="14" t="str">
        <f>IF(C193="","",SUMIFS(B.2[Giá có thuế],B.2[Tên khách hàng],C193))</f>
        <v/>
      </c>
      <c r="N193" s="14" t="str">
        <f>IF(C193="","",SUMIFS(B.2[Số tiền đã thu],B.2[Tên khách hàng],C193))</f>
        <v/>
      </c>
      <c r="O193" s="14" t="str">
        <f t="shared" si="5"/>
        <v/>
      </c>
      <c r="P193" s="30" t="str">
        <f>IF(C193="","",SUMIFS(B.2[Doanh thu],B.2[Tên khách hàng],C193))</f>
        <v/>
      </c>
      <c r="Q193" s="30" t="str">
        <f>IF(C193="","",SUMIFS(B.2[Lợi nhuận gộp],B.2[Tên khách hàng],C193))</f>
        <v/>
      </c>
    </row>
    <row r="194" spans="2:17" ht="27.75" customHeight="1">
      <c r="B194" s="4">
        <f t="shared" si="6"/>
        <v>192</v>
      </c>
      <c r="C194" s="2"/>
      <c r="D194" s="10"/>
      <c r="E194" s="2"/>
      <c r="F194" s="2"/>
      <c r="G194" s="2"/>
      <c r="H194" s="7"/>
      <c r="I194" s="7"/>
      <c r="J194" s="7"/>
      <c r="K194" s="14" t="str">
        <f>IF(AND(C194&lt;&gt;"",COUNTIF([Tên khách hàng],C194)&gt;1),"Khách hàng này đã khai báo nhiều lần","")</f>
        <v/>
      </c>
      <c r="L194" s="14"/>
      <c r="M194" s="14" t="str">
        <f>IF(C194="","",SUMIFS(B.2[Giá có thuế],B.2[Tên khách hàng],C194))</f>
        <v/>
      </c>
      <c r="N194" s="14" t="str">
        <f>IF(C194="","",SUMIFS(B.2[Số tiền đã thu],B.2[Tên khách hàng],C194))</f>
        <v/>
      </c>
      <c r="O194" s="14" t="str">
        <f t="shared" si="5"/>
        <v/>
      </c>
      <c r="P194" s="30" t="str">
        <f>IF(C194="","",SUMIFS(B.2[Doanh thu],B.2[Tên khách hàng],C194))</f>
        <v/>
      </c>
      <c r="Q194" s="30" t="str">
        <f>IF(C194="","",SUMIFS(B.2[Lợi nhuận gộp],B.2[Tên khách hàng],C194))</f>
        <v/>
      </c>
    </row>
    <row r="195" spans="2:17" ht="27.75" customHeight="1">
      <c r="B195" s="4">
        <f t="shared" si="6"/>
        <v>193</v>
      </c>
      <c r="C195" s="2"/>
      <c r="D195" s="10"/>
      <c r="E195" s="2"/>
      <c r="F195" s="2"/>
      <c r="G195" s="2"/>
      <c r="H195" s="7"/>
      <c r="I195" s="7"/>
      <c r="J195" s="7"/>
      <c r="K195" s="14" t="str">
        <f>IF(AND(C195&lt;&gt;"",COUNTIF([Tên khách hàng],C195)&gt;1),"Khách hàng này đã khai báo nhiều lần","")</f>
        <v/>
      </c>
      <c r="L195" s="14"/>
      <c r="M195" s="14" t="str">
        <f>IF(C195="","",SUMIFS(B.2[Giá có thuế],B.2[Tên khách hàng],C195))</f>
        <v/>
      </c>
      <c r="N195" s="14" t="str">
        <f>IF(C195="","",SUMIFS(B.2[Số tiền đã thu],B.2[Tên khách hàng],C195))</f>
        <v/>
      </c>
      <c r="O195" s="14" t="str">
        <f t="shared" ref="O195:O207" si="7">IF(C195="","",SUM(H195,M195)-SUM(N195))</f>
        <v/>
      </c>
      <c r="P195" s="30" t="str">
        <f>IF(C195="","",SUMIFS(B.2[Doanh thu],B.2[Tên khách hàng],C195))</f>
        <v/>
      </c>
      <c r="Q195" s="30" t="str">
        <f>IF(C195="","",SUMIFS(B.2[Lợi nhuận gộp],B.2[Tên khách hàng],C195))</f>
        <v/>
      </c>
    </row>
    <row r="196" spans="2:17" ht="27.75" customHeight="1">
      <c r="B196" s="4">
        <f t="shared" si="6"/>
        <v>194</v>
      </c>
      <c r="C196" s="2"/>
      <c r="D196" s="10"/>
      <c r="E196" s="2"/>
      <c r="F196" s="2"/>
      <c r="G196" s="2"/>
      <c r="H196" s="7"/>
      <c r="I196" s="7"/>
      <c r="J196" s="7"/>
      <c r="K196" s="14" t="str">
        <f>IF(AND(C196&lt;&gt;"",COUNTIF([Tên khách hàng],C196)&gt;1),"Khách hàng này đã khai báo nhiều lần","")</f>
        <v/>
      </c>
      <c r="L196" s="14"/>
      <c r="M196" s="14" t="str">
        <f>IF(C196="","",SUMIFS(B.2[Giá có thuế],B.2[Tên khách hàng],C196))</f>
        <v/>
      </c>
      <c r="N196" s="14" t="str">
        <f>IF(C196="","",SUMIFS(B.2[Số tiền đã thu],B.2[Tên khách hàng],C196))</f>
        <v/>
      </c>
      <c r="O196" s="14" t="str">
        <f t="shared" si="7"/>
        <v/>
      </c>
      <c r="P196" s="30" t="str">
        <f>IF(C196="","",SUMIFS(B.2[Doanh thu],B.2[Tên khách hàng],C196))</f>
        <v/>
      </c>
      <c r="Q196" s="30" t="str">
        <f>IF(C196="","",SUMIFS(B.2[Lợi nhuận gộp],B.2[Tên khách hàng],C196))</f>
        <v/>
      </c>
    </row>
    <row r="197" spans="2:17" ht="27.75" customHeight="1">
      <c r="B197" s="4">
        <f t="shared" si="6"/>
        <v>195</v>
      </c>
      <c r="C197" s="2"/>
      <c r="D197" s="10"/>
      <c r="E197" s="2"/>
      <c r="F197" s="2"/>
      <c r="G197" s="2"/>
      <c r="H197" s="7"/>
      <c r="I197" s="7"/>
      <c r="J197" s="7"/>
      <c r="K197" s="14" t="str">
        <f>IF(AND(C197&lt;&gt;"",COUNTIF([Tên khách hàng],C197)&gt;1),"Khách hàng này đã khai báo nhiều lần","")</f>
        <v/>
      </c>
      <c r="L197" s="14"/>
      <c r="M197" s="14" t="str">
        <f>IF(C197="","",SUMIFS(B.2[Giá có thuế],B.2[Tên khách hàng],C197))</f>
        <v/>
      </c>
      <c r="N197" s="14" t="str">
        <f>IF(C197="","",SUMIFS(B.2[Số tiền đã thu],B.2[Tên khách hàng],C197))</f>
        <v/>
      </c>
      <c r="O197" s="14" t="str">
        <f t="shared" si="7"/>
        <v/>
      </c>
      <c r="P197" s="30" t="str">
        <f>IF(C197="","",SUMIFS(B.2[Doanh thu],B.2[Tên khách hàng],C197))</f>
        <v/>
      </c>
      <c r="Q197" s="30" t="str">
        <f>IF(C197="","",SUMIFS(B.2[Lợi nhuận gộp],B.2[Tên khách hàng],C197))</f>
        <v/>
      </c>
    </row>
    <row r="198" spans="2:17" ht="27.75" customHeight="1">
      <c r="B198" s="4">
        <f t="shared" si="6"/>
        <v>196</v>
      </c>
      <c r="C198" s="2"/>
      <c r="D198" s="10"/>
      <c r="E198" s="2"/>
      <c r="F198" s="2"/>
      <c r="G198" s="2"/>
      <c r="H198" s="7"/>
      <c r="I198" s="7"/>
      <c r="J198" s="7"/>
      <c r="K198" s="14" t="str">
        <f>IF(AND(C198&lt;&gt;"",COUNTIF([Tên khách hàng],C198)&gt;1),"Khách hàng này đã khai báo nhiều lần","")</f>
        <v/>
      </c>
      <c r="L198" s="14"/>
      <c r="M198" s="14" t="str">
        <f>IF(C198="","",SUMIFS(B.2[Giá có thuế],B.2[Tên khách hàng],C198))</f>
        <v/>
      </c>
      <c r="N198" s="14" t="str">
        <f>IF(C198="","",SUMIFS(B.2[Số tiền đã thu],B.2[Tên khách hàng],C198))</f>
        <v/>
      </c>
      <c r="O198" s="14" t="str">
        <f t="shared" si="7"/>
        <v/>
      </c>
      <c r="P198" s="30" t="str">
        <f>IF(C198="","",SUMIFS(B.2[Doanh thu],B.2[Tên khách hàng],C198))</f>
        <v/>
      </c>
      <c r="Q198" s="30" t="str">
        <f>IF(C198="","",SUMIFS(B.2[Lợi nhuận gộp],B.2[Tên khách hàng],C198))</f>
        <v/>
      </c>
    </row>
    <row r="199" spans="2:17" ht="27.75" customHeight="1">
      <c r="B199" s="4">
        <f t="shared" si="6"/>
        <v>197</v>
      </c>
      <c r="C199" s="2"/>
      <c r="D199" s="10"/>
      <c r="E199" s="2"/>
      <c r="F199" s="2"/>
      <c r="G199" s="2"/>
      <c r="H199" s="7"/>
      <c r="I199" s="7"/>
      <c r="J199" s="7"/>
      <c r="K199" s="14" t="str">
        <f>IF(AND(C199&lt;&gt;"",COUNTIF([Tên khách hàng],C199)&gt;1),"Khách hàng này đã khai báo nhiều lần","")</f>
        <v/>
      </c>
      <c r="L199" s="14"/>
      <c r="M199" s="14" t="str">
        <f>IF(C199="","",SUMIFS(B.2[Giá có thuế],B.2[Tên khách hàng],C199))</f>
        <v/>
      </c>
      <c r="N199" s="14" t="str">
        <f>IF(C199="","",SUMIFS(B.2[Số tiền đã thu],B.2[Tên khách hàng],C199))</f>
        <v/>
      </c>
      <c r="O199" s="14" t="str">
        <f t="shared" si="7"/>
        <v/>
      </c>
      <c r="P199" s="30" t="str">
        <f>IF(C199="","",SUMIFS(B.2[Doanh thu],B.2[Tên khách hàng],C199))</f>
        <v/>
      </c>
      <c r="Q199" s="30" t="str">
        <f>IF(C199="","",SUMIFS(B.2[Lợi nhuận gộp],B.2[Tên khách hàng],C199))</f>
        <v/>
      </c>
    </row>
    <row r="200" spans="2:17" ht="27.75" customHeight="1">
      <c r="B200" s="4">
        <f t="shared" si="6"/>
        <v>198</v>
      </c>
      <c r="C200" s="2"/>
      <c r="D200" s="10"/>
      <c r="E200" s="2"/>
      <c r="F200" s="2"/>
      <c r="G200" s="2"/>
      <c r="H200" s="7"/>
      <c r="I200" s="7"/>
      <c r="J200" s="7"/>
      <c r="K200" s="14" t="str">
        <f>IF(AND(C200&lt;&gt;"",COUNTIF([Tên khách hàng],C200)&gt;1),"Khách hàng này đã khai báo nhiều lần","")</f>
        <v/>
      </c>
      <c r="L200" s="14"/>
      <c r="M200" s="14" t="str">
        <f>IF(C200="","",SUMIFS(B.2[Giá có thuế],B.2[Tên khách hàng],C200))</f>
        <v/>
      </c>
      <c r="N200" s="14" t="str">
        <f>IF(C200="","",SUMIFS(B.2[Số tiền đã thu],B.2[Tên khách hàng],C200))</f>
        <v/>
      </c>
      <c r="O200" s="14" t="str">
        <f t="shared" si="7"/>
        <v/>
      </c>
      <c r="P200" s="30" t="str">
        <f>IF(C200="","",SUMIFS(B.2[Doanh thu],B.2[Tên khách hàng],C200))</f>
        <v/>
      </c>
      <c r="Q200" s="30" t="str">
        <f>IF(C200="","",SUMIFS(B.2[Lợi nhuận gộp],B.2[Tên khách hàng],C200))</f>
        <v/>
      </c>
    </row>
    <row r="201" spans="2:17" ht="27.75" customHeight="1">
      <c r="B201" s="4">
        <f t="shared" ref="B201:B207" si="8">ROW(A201)-2</f>
        <v>199</v>
      </c>
      <c r="C201" s="2"/>
      <c r="D201" s="10"/>
      <c r="E201" s="2"/>
      <c r="F201" s="2"/>
      <c r="G201" s="2"/>
      <c r="H201" s="7"/>
      <c r="I201" s="7"/>
      <c r="J201" s="7"/>
      <c r="K201" s="14" t="str">
        <f>IF(AND(C201&lt;&gt;"",COUNTIF([Tên khách hàng],C201)&gt;1),"Khách hàng này đã khai báo nhiều lần","")</f>
        <v/>
      </c>
      <c r="L201" s="14"/>
      <c r="M201" s="14" t="str">
        <f>IF(C201="","",SUMIFS(B.2[Giá có thuế],B.2[Tên khách hàng],C201))</f>
        <v/>
      </c>
      <c r="N201" s="14" t="str">
        <f>IF(C201="","",SUMIFS(B.2[Số tiền đã thu],B.2[Tên khách hàng],C201))</f>
        <v/>
      </c>
      <c r="O201" s="14" t="str">
        <f t="shared" si="7"/>
        <v/>
      </c>
      <c r="P201" s="30" t="str">
        <f>IF(C201="","",SUMIFS(B.2[Doanh thu],B.2[Tên khách hàng],C201))</f>
        <v/>
      </c>
      <c r="Q201" s="30" t="str">
        <f>IF(C201="","",SUMIFS(B.2[Lợi nhuận gộp],B.2[Tên khách hàng],C201))</f>
        <v/>
      </c>
    </row>
    <row r="202" spans="2:17" ht="27.75" customHeight="1">
      <c r="B202" s="4">
        <f t="shared" si="8"/>
        <v>200</v>
      </c>
      <c r="C202" s="2"/>
      <c r="D202" s="10"/>
      <c r="E202" s="2"/>
      <c r="F202" s="2"/>
      <c r="G202" s="2"/>
      <c r="H202" s="7"/>
      <c r="I202" s="7"/>
      <c r="J202" s="7"/>
      <c r="K202" s="14" t="str">
        <f>IF(AND(C202&lt;&gt;"",COUNTIF([Tên khách hàng],C202)&gt;1),"Khách hàng này đã khai báo nhiều lần","")</f>
        <v/>
      </c>
      <c r="L202" s="14"/>
      <c r="M202" s="14" t="str">
        <f>IF(C202="","",SUMIFS(B.2[Giá có thuế],B.2[Tên khách hàng],C202))</f>
        <v/>
      </c>
      <c r="N202" s="14" t="str">
        <f>IF(C202="","",SUMIFS(B.2[Số tiền đã thu],B.2[Tên khách hàng],C202))</f>
        <v/>
      </c>
      <c r="O202" s="14" t="str">
        <f t="shared" si="7"/>
        <v/>
      </c>
      <c r="P202" s="30" t="str">
        <f>IF(C202="","",SUMIFS(B.2[Doanh thu],B.2[Tên khách hàng],C202))</f>
        <v/>
      </c>
      <c r="Q202" s="30" t="str">
        <f>IF(C202="","",SUMIFS(B.2[Lợi nhuận gộp],B.2[Tên khách hàng],C202))</f>
        <v/>
      </c>
    </row>
    <row r="203" spans="2:17" ht="27.75" customHeight="1">
      <c r="B203" s="4">
        <f t="shared" si="8"/>
        <v>201</v>
      </c>
      <c r="C203" s="2"/>
      <c r="D203" s="10"/>
      <c r="E203" s="2"/>
      <c r="F203" s="2"/>
      <c r="G203" s="2"/>
      <c r="H203" s="7"/>
      <c r="I203" s="7"/>
      <c r="J203" s="7"/>
      <c r="K203" s="14" t="str">
        <f>IF(AND(C203&lt;&gt;"",COUNTIF([Tên khách hàng],C203)&gt;1),"Khách hàng này đã khai báo nhiều lần","")</f>
        <v/>
      </c>
      <c r="L203" s="14"/>
      <c r="M203" s="14" t="str">
        <f>IF(C203="","",SUMIFS(B.2[Giá có thuế],B.2[Tên khách hàng],C203))</f>
        <v/>
      </c>
      <c r="N203" s="14" t="str">
        <f>IF(C203="","",SUMIFS(B.2[Số tiền đã thu],B.2[Tên khách hàng],C203))</f>
        <v/>
      </c>
      <c r="O203" s="14" t="str">
        <f t="shared" si="7"/>
        <v/>
      </c>
      <c r="P203" s="30" t="str">
        <f>IF(C203="","",SUMIFS(B.2[Doanh thu],B.2[Tên khách hàng],C203))</f>
        <v/>
      </c>
      <c r="Q203" s="30" t="str">
        <f>IF(C203="","",SUMIFS(B.2[Lợi nhuận gộp],B.2[Tên khách hàng],C203))</f>
        <v/>
      </c>
    </row>
    <row r="204" spans="2:17" ht="27.75" customHeight="1">
      <c r="B204" s="4">
        <f t="shared" si="8"/>
        <v>202</v>
      </c>
      <c r="C204" s="2"/>
      <c r="D204" s="10"/>
      <c r="E204" s="2"/>
      <c r="F204" s="2"/>
      <c r="G204" s="2"/>
      <c r="H204" s="7"/>
      <c r="I204" s="7"/>
      <c r="J204" s="7"/>
      <c r="K204" s="14" t="str">
        <f>IF(AND(C204&lt;&gt;"",COUNTIF([Tên khách hàng],C204)&gt;1),"Khách hàng này đã khai báo nhiều lần","")</f>
        <v/>
      </c>
      <c r="L204" s="14"/>
      <c r="M204" s="14" t="str">
        <f>IF(C204="","",SUMIFS(B.2[Giá có thuế],B.2[Tên khách hàng],C204))</f>
        <v/>
      </c>
      <c r="N204" s="14" t="str">
        <f>IF(C204="","",SUMIFS(B.2[Số tiền đã thu],B.2[Tên khách hàng],C204))</f>
        <v/>
      </c>
      <c r="O204" s="14" t="str">
        <f t="shared" si="7"/>
        <v/>
      </c>
      <c r="P204" s="30" t="str">
        <f>IF(C204="","",SUMIFS(B.2[Doanh thu],B.2[Tên khách hàng],C204))</f>
        <v/>
      </c>
      <c r="Q204" s="30" t="str">
        <f>IF(C204="","",SUMIFS(B.2[Lợi nhuận gộp],B.2[Tên khách hàng],C204))</f>
        <v/>
      </c>
    </row>
    <row r="205" spans="2:17" ht="27.75" customHeight="1">
      <c r="B205" s="4">
        <f t="shared" si="8"/>
        <v>203</v>
      </c>
      <c r="C205" s="2"/>
      <c r="D205" s="10"/>
      <c r="E205" s="2"/>
      <c r="F205" s="2"/>
      <c r="G205" s="2"/>
      <c r="H205" s="7"/>
      <c r="I205" s="7"/>
      <c r="J205" s="7"/>
      <c r="K205" s="14" t="str">
        <f>IF(AND(C205&lt;&gt;"",COUNTIF([Tên khách hàng],C205)&gt;1),"Khách hàng này đã khai báo nhiều lần","")</f>
        <v/>
      </c>
      <c r="L205" s="14"/>
      <c r="M205" s="14" t="str">
        <f>IF(C205="","",SUMIFS(B.2[Giá có thuế],B.2[Tên khách hàng],C205))</f>
        <v/>
      </c>
      <c r="N205" s="14" t="str">
        <f>IF(C205="","",SUMIFS(B.2[Số tiền đã thu],B.2[Tên khách hàng],C205))</f>
        <v/>
      </c>
      <c r="O205" s="14" t="str">
        <f t="shared" si="7"/>
        <v/>
      </c>
      <c r="P205" s="30" t="str">
        <f>IF(C205="","",SUMIFS(B.2[Doanh thu],B.2[Tên khách hàng],C205))</f>
        <v/>
      </c>
      <c r="Q205" s="30" t="str">
        <f>IF(C205="","",SUMIFS(B.2[Lợi nhuận gộp],B.2[Tên khách hàng],C205))</f>
        <v/>
      </c>
    </row>
    <row r="206" spans="2:17" ht="27.75" customHeight="1">
      <c r="B206" s="4">
        <f t="shared" si="8"/>
        <v>204</v>
      </c>
      <c r="C206" s="2"/>
      <c r="D206" s="10"/>
      <c r="E206" s="2"/>
      <c r="F206" s="2"/>
      <c r="G206" s="2"/>
      <c r="H206" s="7"/>
      <c r="I206" s="7"/>
      <c r="J206" s="7"/>
      <c r="K206" s="14" t="str">
        <f>IF(AND(C206&lt;&gt;"",COUNTIF([Tên khách hàng],C206)&gt;1),"Khách hàng này đã khai báo nhiều lần","")</f>
        <v/>
      </c>
      <c r="L206" s="14"/>
      <c r="M206" s="14" t="str">
        <f>IF(C206="","",SUMIFS(B.2[Giá có thuế],B.2[Tên khách hàng],C206))</f>
        <v/>
      </c>
      <c r="N206" s="14" t="str">
        <f>IF(C206="","",SUMIFS(B.2[Số tiền đã thu],B.2[Tên khách hàng],C206))</f>
        <v/>
      </c>
      <c r="O206" s="14" t="str">
        <f t="shared" si="7"/>
        <v/>
      </c>
      <c r="P206" s="30" t="str">
        <f>IF(C206="","",SUMIFS(B.2[Doanh thu],B.2[Tên khách hàng],C206))</f>
        <v/>
      </c>
      <c r="Q206" s="30" t="str">
        <f>IF(C206="","",SUMIFS(B.2[Lợi nhuận gộp],B.2[Tên khách hàng],C206))</f>
        <v/>
      </c>
    </row>
    <row r="207" spans="2:17" ht="27.75" customHeight="1">
      <c r="B207" s="4">
        <f t="shared" si="8"/>
        <v>205</v>
      </c>
      <c r="C207" s="2"/>
      <c r="D207" s="10"/>
      <c r="E207" s="2"/>
      <c r="F207" s="2"/>
      <c r="G207" s="2"/>
      <c r="H207" s="7"/>
      <c r="I207" s="7"/>
      <c r="J207" s="7"/>
      <c r="K207" s="14" t="str">
        <f>IF(AND(C207&lt;&gt;"",COUNTIF([Tên khách hàng],C207)&gt;1),"Khách hàng này đã khai báo nhiều lần","")</f>
        <v/>
      </c>
      <c r="L207" s="14"/>
      <c r="M207" s="14" t="str">
        <f>IF(C207="","",SUMIFS(B.2[Giá có thuế],B.2[Tên khách hàng],C207))</f>
        <v/>
      </c>
      <c r="N207" s="14" t="str">
        <f>IF(C207="","",SUMIFS(B.2[Số tiền đã thu],B.2[Tên khách hàng],C207))</f>
        <v/>
      </c>
      <c r="O207" s="14" t="str">
        <f t="shared" si="7"/>
        <v/>
      </c>
      <c r="P207" s="30" t="str">
        <f>IF(C207="","",SUMIFS(B.2[Doanh thu],B.2[Tên khách hàng],C207))</f>
        <v/>
      </c>
      <c r="Q207" s="30" t="str">
        <f>IF(C207="","",SUMIFS(B.2[Lợi nhuận gộp],B.2[Tên khách hàng],C207))</f>
        <v/>
      </c>
    </row>
    <row r="208" spans="2:17" s="11" customFormat="1" ht="27.75" customHeight="1">
      <c r="B208" s="39" t="s">
        <v>2</v>
      </c>
      <c r="C208" s="40" t="s">
        <v>3</v>
      </c>
      <c r="D208" s="39" t="s">
        <v>2</v>
      </c>
      <c r="E208" s="39" t="s">
        <v>2</v>
      </c>
      <c r="F208" s="39" t="s">
        <v>2</v>
      </c>
      <c r="G208" s="39" t="s">
        <v>2</v>
      </c>
      <c r="H208" s="41">
        <f>SUBTOTAL(9,#REF!)</f>
        <v>0</v>
      </c>
      <c r="I208" s="39" t="s">
        <v>2</v>
      </c>
      <c r="J208" s="39" t="s">
        <v>2</v>
      </c>
      <c r="K208" s="39" t="s">
        <v>2</v>
      </c>
      <c r="L208" s="39"/>
      <c r="M208" s="42">
        <f>SUBTOTAL(9,#REF!)</f>
        <v>0</v>
      </c>
      <c r="N208" s="42">
        <f>SUBTOTAL(9,D.2[Đã thu])</f>
        <v>0</v>
      </c>
      <c r="O208" s="42" t="e">
        <f>SUBTOTAL(9,#REF!)</f>
        <v>#REF!</v>
      </c>
      <c r="P208" s="42">
        <f>SUBTOTAL(9,D.2[Doanh thu])</f>
        <v>0</v>
      </c>
      <c r="Q208" s="42">
        <f>SUBTOTAL(9,D.2[Lợi nhuận gộp])</f>
        <v>0</v>
      </c>
    </row>
  </sheetData>
  <sheetProtection password="CA33" sheet="1" formatCells="0" insertHyperlinks="0" autoFilter="0" pivotTables="0"/>
  <conditionalFormatting sqref="B3:G207">
    <cfRule type="expression" dxfId="213" priority="18">
      <formula>$K3&lt;&gt;""</formula>
    </cfRule>
  </conditionalFormatting>
  <conditionalFormatting sqref="H3:O207">
    <cfRule type="expression" dxfId="212" priority="20">
      <formula>#REF!&lt;&gt;""</formula>
    </cfRule>
  </conditionalFormatting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>
  <sheetPr codeName="Sheet4">
    <tabColor rgb="FF7030A0"/>
  </sheetPr>
  <dimension ref="B1:O203"/>
  <sheetViews>
    <sheetView showGridLines="0" workbookViewId="0">
      <pane xSplit="1" ySplit="2" topLeftCell="B3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ColWidth="14.125" defaultRowHeight="27.75" customHeight="1"/>
  <cols>
    <col min="1" max="1" width="1.625" style="1" customWidth="1"/>
    <col min="2" max="2" width="6.125" style="1" customWidth="1"/>
    <col min="3" max="3" width="16.125" style="1" customWidth="1"/>
    <col min="4" max="4" width="10.625" style="1" customWidth="1"/>
    <col min="5" max="5" width="20.625" style="1" customWidth="1"/>
    <col min="6" max="7" width="10.625" style="1" customWidth="1"/>
    <col min="8" max="8" width="14.125" style="1"/>
    <col min="9" max="9" width="12.625" style="11" hidden="1" customWidth="1"/>
    <col min="10" max="10" width="0" style="11" hidden="1" customWidth="1"/>
    <col min="11" max="12" width="15.625" style="11" customWidth="1"/>
    <col min="13" max="13" width="15.75" style="11" customWidth="1"/>
    <col min="14" max="15" width="14.125" style="11" customWidth="1"/>
    <col min="16" max="16384" width="14.125" style="1"/>
  </cols>
  <sheetData>
    <row r="1" spans="2:15" ht="52.5" customHeight="1"/>
    <row r="2" spans="2:15" s="2" customFormat="1" ht="27.75" customHeight="1">
      <c r="B2" s="3" t="s">
        <v>0</v>
      </c>
      <c r="C2" s="3" t="s">
        <v>40</v>
      </c>
      <c r="D2" s="3" t="s">
        <v>33</v>
      </c>
      <c r="E2" s="3" t="s">
        <v>34</v>
      </c>
      <c r="F2" s="3" t="s">
        <v>35</v>
      </c>
      <c r="G2" s="3" t="s">
        <v>36</v>
      </c>
      <c r="H2" s="3" t="s">
        <v>41</v>
      </c>
      <c r="I2" s="19" t="s">
        <v>43</v>
      </c>
      <c r="J2" s="19" t="s">
        <v>42</v>
      </c>
      <c r="K2" s="19" t="s">
        <v>116</v>
      </c>
      <c r="L2" s="19" t="s">
        <v>29</v>
      </c>
      <c r="M2" s="70" t="s">
        <v>124</v>
      </c>
      <c r="N2" s="70" t="s">
        <v>72</v>
      </c>
      <c r="O2" s="70" t="s">
        <v>117</v>
      </c>
    </row>
    <row r="3" spans="2:15" s="2" customFormat="1" ht="27.75" customHeight="1">
      <c r="B3" s="4">
        <f t="shared" ref="B3" si="0">ROW(A3)-2</f>
        <v>1</v>
      </c>
      <c r="D3" s="10"/>
      <c r="G3" s="10"/>
      <c r="H3" s="7"/>
      <c r="I3" s="14"/>
      <c r="J3" s="14"/>
      <c r="K3" s="14" t="str">
        <f>IF(AND(C3&lt;&gt;"",COUNTIF([Tên nhà cung cấp],C3)&gt;1),"Nhà cung cấp này đã khai báo nhiều lần","")</f>
        <v/>
      </c>
      <c r="L3" s="14"/>
      <c r="M3" s="14" t="str">
        <f>IF(C3="","",SUMIFS(M.1[Giá có thuế],M.1[Tên nhà cung cấp],C3))</f>
        <v/>
      </c>
      <c r="N3" s="14" t="str">
        <f>IF(C3="","",SUMIFS(M.1[Số tiền đã trả],M.1[Tên nhà cung cấp],C3))</f>
        <v/>
      </c>
      <c r="O3" s="14" t="str">
        <f t="shared" ref="O3:O34" si="1">IF(C3="","",SUM(H3,M3)-SUM(N3))</f>
        <v/>
      </c>
    </row>
    <row r="4" spans="2:15" ht="27.75" customHeight="1">
      <c r="B4" s="4">
        <f t="shared" ref="B4:B67" si="2">ROW(A4)-2</f>
        <v>2</v>
      </c>
      <c r="C4" s="2"/>
      <c r="D4" s="10"/>
      <c r="E4" s="2"/>
      <c r="F4" s="2"/>
      <c r="G4" s="10"/>
      <c r="H4" s="7"/>
      <c r="I4" s="14"/>
      <c r="J4" s="14"/>
      <c r="K4" s="14" t="str">
        <f>IF(AND(C4&lt;&gt;"",COUNTIF([Tên nhà cung cấp],C4)&gt;1),"Nhà cung cấp này đã khai báo nhiều lần","")</f>
        <v/>
      </c>
      <c r="L4" s="14"/>
      <c r="M4" s="14" t="str">
        <f>IF(C4="","",SUMIFS(M.1[Giá có thuế],M.1[Tên nhà cung cấp],C4))</f>
        <v/>
      </c>
      <c r="N4" s="14" t="str">
        <f>IF(C4="","",SUMIFS(M.1[Số tiền đã trả],M.1[Tên nhà cung cấp],C4))</f>
        <v/>
      </c>
      <c r="O4" s="14" t="str">
        <f t="shared" si="1"/>
        <v/>
      </c>
    </row>
    <row r="5" spans="2:15" ht="27.75" customHeight="1">
      <c r="B5" s="4">
        <f t="shared" si="2"/>
        <v>3</v>
      </c>
      <c r="C5" s="2"/>
      <c r="D5" s="10"/>
      <c r="E5" s="2"/>
      <c r="F5" s="2"/>
      <c r="G5" s="10"/>
      <c r="H5" s="7"/>
      <c r="I5" s="14"/>
      <c r="J5" s="14"/>
      <c r="K5" s="14" t="str">
        <f>IF(AND(C5&lt;&gt;"",COUNTIF([Tên nhà cung cấp],C5)&gt;1),"Nhà cung cấp này đã khai báo nhiều lần","")</f>
        <v/>
      </c>
      <c r="L5" s="14"/>
      <c r="M5" s="14" t="str">
        <f>IF(C5="","",SUMIFS(M.1[Giá có thuế],M.1[Tên nhà cung cấp],C5))</f>
        <v/>
      </c>
      <c r="N5" s="14" t="str">
        <f>IF(C5="","",SUMIFS(M.1[Số tiền đã trả],M.1[Tên nhà cung cấp],C5))</f>
        <v/>
      </c>
      <c r="O5" s="14" t="str">
        <f t="shared" si="1"/>
        <v/>
      </c>
    </row>
    <row r="6" spans="2:15" ht="27.75" customHeight="1">
      <c r="B6" s="4">
        <f t="shared" si="2"/>
        <v>4</v>
      </c>
      <c r="C6" s="2"/>
      <c r="D6" s="10"/>
      <c r="E6" s="2"/>
      <c r="F6" s="2"/>
      <c r="G6" s="10"/>
      <c r="H6" s="7"/>
      <c r="I6" s="14"/>
      <c r="J6" s="14"/>
      <c r="K6" s="14" t="str">
        <f>IF(AND(C6&lt;&gt;"",COUNTIF([Tên nhà cung cấp],C6)&gt;1),"Nhà cung cấp này đã khai báo nhiều lần","")</f>
        <v/>
      </c>
      <c r="L6" s="14"/>
      <c r="M6" s="14" t="str">
        <f>IF(C6="","",SUMIFS(M.1[Giá có thuế],M.1[Tên nhà cung cấp],C6))</f>
        <v/>
      </c>
      <c r="N6" s="14" t="str">
        <f>IF(C6="","",SUMIFS(M.1[Số tiền đã trả],M.1[Tên nhà cung cấp],C6))</f>
        <v/>
      </c>
      <c r="O6" s="14" t="str">
        <f t="shared" si="1"/>
        <v/>
      </c>
    </row>
    <row r="7" spans="2:15" ht="27.75" customHeight="1">
      <c r="B7" s="4">
        <f t="shared" si="2"/>
        <v>5</v>
      </c>
      <c r="C7" s="2"/>
      <c r="D7" s="10"/>
      <c r="E7" s="2"/>
      <c r="F7" s="2"/>
      <c r="G7" s="10"/>
      <c r="H7" s="7"/>
      <c r="I7" s="14"/>
      <c r="J7" s="14"/>
      <c r="K7" s="14" t="str">
        <f>IF(AND(C7&lt;&gt;"",COUNTIF([Tên nhà cung cấp],C7)&gt;1),"Nhà cung cấp này đã khai báo nhiều lần","")</f>
        <v/>
      </c>
      <c r="L7" s="14"/>
      <c r="M7" s="14" t="str">
        <f>IF(C7="","",SUMIFS(M.1[Giá có thuế],M.1[Tên nhà cung cấp],C7))</f>
        <v/>
      </c>
      <c r="N7" s="14" t="str">
        <f>IF(C7="","",SUMIFS(M.1[Số tiền đã trả],M.1[Tên nhà cung cấp],C7))</f>
        <v/>
      </c>
      <c r="O7" s="14" t="str">
        <f t="shared" si="1"/>
        <v/>
      </c>
    </row>
    <row r="8" spans="2:15" ht="27.75" customHeight="1">
      <c r="B8" s="4">
        <f t="shared" si="2"/>
        <v>6</v>
      </c>
      <c r="C8" s="2"/>
      <c r="D8" s="10"/>
      <c r="E8" s="2"/>
      <c r="F8" s="2"/>
      <c r="G8" s="10"/>
      <c r="H8" s="7"/>
      <c r="I8" s="14"/>
      <c r="J8" s="14"/>
      <c r="K8" s="14" t="str">
        <f>IF(AND(C8&lt;&gt;"",COUNTIF([Tên nhà cung cấp],C8)&gt;1),"Nhà cung cấp này đã khai báo nhiều lần","")</f>
        <v/>
      </c>
      <c r="L8" s="14"/>
      <c r="M8" s="14" t="str">
        <f>IF(C8="","",SUMIFS(M.1[Giá có thuế],M.1[Tên nhà cung cấp],C8))</f>
        <v/>
      </c>
      <c r="N8" s="14" t="str">
        <f>IF(C8="","",SUMIFS(M.1[Số tiền đã trả],M.1[Tên nhà cung cấp],C8))</f>
        <v/>
      </c>
      <c r="O8" s="14" t="str">
        <f t="shared" si="1"/>
        <v/>
      </c>
    </row>
    <row r="9" spans="2:15" ht="27.75" customHeight="1">
      <c r="B9" s="4">
        <f t="shared" si="2"/>
        <v>7</v>
      </c>
      <c r="C9" s="2"/>
      <c r="D9" s="10"/>
      <c r="E9" s="2"/>
      <c r="F9" s="2"/>
      <c r="G9" s="10"/>
      <c r="H9" s="7"/>
      <c r="I9" s="14"/>
      <c r="J9" s="14"/>
      <c r="K9" s="14" t="str">
        <f>IF(AND(C9&lt;&gt;"",COUNTIF([Tên nhà cung cấp],C9)&gt;1),"Nhà cung cấp này đã khai báo nhiều lần","")</f>
        <v/>
      </c>
      <c r="L9" s="14"/>
      <c r="M9" s="14" t="str">
        <f>IF(C9="","",SUMIFS(M.1[Giá có thuế],M.1[Tên nhà cung cấp],C9))</f>
        <v/>
      </c>
      <c r="N9" s="14" t="str">
        <f>IF(C9="","",SUMIFS(M.1[Số tiền đã trả],M.1[Tên nhà cung cấp],C9))</f>
        <v/>
      </c>
      <c r="O9" s="14" t="str">
        <f t="shared" si="1"/>
        <v/>
      </c>
    </row>
    <row r="10" spans="2:15" ht="27.75" customHeight="1">
      <c r="B10" s="4">
        <f t="shared" si="2"/>
        <v>8</v>
      </c>
      <c r="C10" s="2"/>
      <c r="D10" s="10"/>
      <c r="E10" s="2"/>
      <c r="F10" s="2"/>
      <c r="G10" s="10"/>
      <c r="H10" s="7"/>
      <c r="I10" s="14"/>
      <c r="J10" s="14"/>
      <c r="K10" s="14" t="str">
        <f>IF(AND(C10&lt;&gt;"",COUNTIF([Tên nhà cung cấp],C10)&gt;1),"Nhà cung cấp này đã khai báo nhiều lần","")</f>
        <v/>
      </c>
      <c r="L10" s="14"/>
      <c r="M10" s="14" t="str">
        <f>IF(C10="","",SUMIFS(M.1[Giá có thuế],M.1[Tên nhà cung cấp],C10))</f>
        <v/>
      </c>
      <c r="N10" s="14" t="str">
        <f>IF(C10="","",SUMIFS(M.1[Số tiền đã trả],M.1[Tên nhà cung cấp],C10))</f>
        <v/>
      </c>
      <c r="O10" s="14" t="str">
        <f t="shared" si="1"/>
        <v/>
      </c>
    </row>
    <row r="11" spans="2:15" ht="27.75" customHeight="1">
      <c r="B11" s="4">
        <f t="shared" si="2"/>
        <v>9</v>
      </c>
      <c r="C11" s="2"/>
      <c r="D11" s="10"/>
      <c r="E11" s="2"/>
      <c r="F11" s="2"/>
      <c r="G11" s="10"/>
      <c r="H11" s="7"/>
      <c r="I11" s="14"/>
      <c r="J11" s="14"/>
      <c r="K11" s="14" t="str">
        <f>IF(AND(C11&lt;&gt;"",COUNTIF([Tên nhà cung cấp],C11)&gt;1),"Nhà cung cấp này đã khai báo nhiều lần","")</f>
        <v/>
      </c>
      <c r="L11" s="14"/>
      <c r="M11" s="14" t="str">
        <f>IF(C11="","",SUMIFS(M.1[Giá có thuế],M.1[Tên nhà cung cấp],C11))</f>
        <v/>
      </c>
      <c r="N11" s="14" t="str">
        <f>IF(C11="","",SUMIFS(M.1[Số tiền đã trả],M.1[Tên nhà cung cấp],C11))</f>
        <v/>
      </c>
      <c r="O11" s="14" t="str">
        <f t="shared" si="1"/>
        <v/>
      </c>
    </row>
    <row r="12" spans="2:15" ht="27.75" customHeight="1">
      <c r="B12" s="4">
        <f t="shared" si="2"/>
        <v>10</v>
      </c>
      <c r="C12" s="2"/>
      <c r="D12" s="10"/>
      <c r="E12" s="2"/>
      <c r="F12" s="2"/>
      <c r="G12" s="10"/>
      <c r="H12" s="7"/>
      <c r="I12" s="14"/>
      <c r="J12" s="14"/>
      <c r="K12" s="14" t="str">
        <f>IF(AND(C12&lt;&gt;"",COUNTIF([Tên nhà cung cấp],C12)&gt;1),"Nhà cung cấp này đã khai báo nhiều lần","")</f>
        <v/>
      </c>
      <c r="L12" s="14"/>
      <c r="M12" s="14" t="str">
        <f>IF(C12="","",SUMIFS(M.1[Giá có thuế],M.1[Tên nhà cung cấp],C12))</f>
        <v/>
      </c>
      <c r="N12" s="14" t="str">
        <f>IF(C12="","",SUMIFS(M.1[Số tiền đã trả],M.1[Tên nhà cung cấp],C12))</f>
        <v/>
      </c>
      <c r="O12" s="14" t="str">
        <f t="shared" si="1"/>
        <v/>
      </c>
    </row>
    <row r="13" spans="2:15" ht="27.75" customHeight="1">
      <c r="B13" s="4">
        <f t="shared" si="2"/>
        <v>11</v>
      </c>
      <c r="C13" s="2"/>
      <c r="D13" s="10"/>
      <c r="E13" s="2"/>
      <c r="F13" s="2"/>
      <c r="G13" s="10"/>
      <c r="H13" s="7"/>
      <c r="I13" s="14"/>
      <c r="J13" s="14"/>
      <c r="K13" s="14" t="str">
        <f>IF(AND(C13&lt;&gt;"",COUNTIF([Tên nhà cung cấp],C13)&gt;1),"Nhà cung cấp này đã khai báo nhiều lần","")</f>
        <v/>
      </c>
      <c r="L13" s="14"/>
      <c r="M13" s="14" t="str">
        <f>IF(C13="","",SUMIFS(M.1[Giá có thuế],M.1[Tên nhà cung cấp],C13))</f>
        <v/>
      </c>
      <c r="N13" s="14" t="str">
        <f>IF(C13="","",SUMIFS(M.1[Số tiền đã trả],M.1[Tên nhà cung cấp],C13))</f>
        <v/>
      </c>
      <c r="O13" s="14" t="str">
        <f t="shared" si="1"/>
        <v/>
      </c>
    </row>
    <row r="14" spans="2:15" ht="27.75" customHeight="1">
      <c r="B14" s="4">
        <f t="shared" si="2"/>
        <v>12</v>
      </c>
      <c r="C14" s="2"/>
      <c r="D14" s="10"/>
      <c r="E14" s="2"/>
      <c r="F14" s="2"/>
      <c r="G14" s="10"/>
      <c r="H14" s="7"/>
      <c r="I14" s="14"/>
      <c r="J14" s="14"/>
      <c r="K14" s="14" t="str">
        <f>IF(AND(C14&lt;&gt;"",COUNTIF([Tên nhà cung cấp],C14)&gt;1),"Nhà cung cấp này đã khai báo nhiều lần","")</f>
        <v/>
      </c>
      <c r="L14" s="14"/>
      <c r="M14" s="14" t="str">
        <f>IF(C14="","",SUMIFS(M.1[Giá có thuế],M.1[Tên nhà cung cấp],C14))</f>
        <v/>
      </c>
      <c r="N14" s="14" t="str">
        <f>IF(C14="","",SUMIFS(M.1[Số tiền đã trả],M.1[Tên nhà cung cấp],C14))</f>
        <v/>
      </c>
      <c r="O14" s="14" t="str">
        <f t="shared" si="1"/>
        <v/>
      </c>
    </row>
    <row r="15" spans="2:15" ht="27.75" customHeight="1">
      <c r="B15" s="4">
        <f t="shared" si="2"/>
        <v>13</v>
      </c>
      <c r="C15" s="2"/>
      <c r="D15" s="10"/>
      <c r="E15" s="2"/>
      <c r="F15" s="2"/>
      <c r="G15" s="10"/>
      <c r="H15" s="7"/>
      <c r="I15" s="14"/>
      <c r="J15" s="14"/>
      <c r="K15" s="14" t="str">
        <f>IF(AND(C15&lt;&gt;"",COUNTIF([Tên nhà cung cấp],C15)&gt;1),"Nhà cung cấp này đã khai báo nhiều lần","")</f>
        <v/>
      </c>
      <c r="L15" s="14"/>
      <c r="M15" s="14" t="str">
        <f>IF(C15="","",SUMIFS(M.1[Giá có thuế],M.1[Tên nhà cung cấp],C15))</f>
        <v/>
      </c>
      <c r="N15" s="14" t="str">
        <f>IF(C15="","",SUMIFS(M.1[Số tiền đã trả],M.1[Tên nhà cung cấp],C15))</f>
        <v/>
      </c>
      <c r="O15" s="14" t="str">
        <f t="shared" si="1"/>
        <v/>
      </c>
    </row>
    <row r="16" spans="2:15" ht="27.75" customHeight="1">
      <c r="B16" s="4">
        <f t="shared" si="2"/>
        <v>14</v>
      </c>
      <c r="C16" s="2"/>
      <c r="D16" s="10"/>
      <c r="E16" s="2"/>
      <c r="F16" s="2"/>
      <c r="G16" s="10"/>
      <c r="H16" s="7"/>
      <c r="I16" s="14"/>
      <c r="J16" s="14"/>
      <c r="K16" s="14" t="str">
        <f>IF(AND(C16&lt;&gt;"",COUNTIF([Tên nhà cung cấp],C16)&gt;1),"Nhà cung cấp này đã khai báo nhiều lần","")</f>
        <v/>
      </c>
      <c r="L16" s="14"/>
      <c r="M16" s="14" t="str">
        <f>IF(C16="","",SUMIFS(M.1[Giá có thuế],M.1[Tên nhà cung cấp],C16))</f>
        <v/>
      </c>
      <c r="N16" s="14" t="str">
        <f>IF(C16="","",SUMIFS(M.1[Số tiền đã trả],M.1[Tên nhà cung cấp],C16))</f>
        <v/>
      </c>
      <c r="O16" s="14" t="str">
        <f t="shared" si="1"/>
        <v/>
      </c>
    </row>
    <row r="17" spans="2:15" ht="27.75" customHeight="1">
      <c r="B17" s="4">
        <f t="shared" si="2"/>
        <v>15</v>
      </c>
      <c r="C17" s="2"/>
      <c r="D17" s="10"/>
      <c r="E17" s="2"/>
      <c r="F17" s="2"/>
      <c r="G17" s="10"/>
      <c r="H17" s="7"/>
      <c r="I17" s="14"/>
      <c r="J17" s="14"/>
      <c r="K17" s="14" t="str">
        <f>IF(AND(C17&lt;&gt;"",COUNTIF([Tên nhà cung cấp],C17)&gt;1),"Nhà cung cấp này đã khai báo nhiều lần","")</f>
        <v/>
      </c>
      <c r="L17" s="14"/>
      <c r="M17" s="14" t="str">
        <f>IF(C17="","",SUMIFS(M.1[Giá có thuế],M.1[Tên nhà cung cấp],C17))</f>
        <v/>
      </c>
      <c r="N17" s="14" t="str">
        <f>IF(C17="","",SUMIFS(M.1[Số tiền đã trả],M.1[Tên nhà cung cấp],C17))</f>
        <v/>
      </c>
      <c r="O17" s="14" t="str">
        <f t="shared" si="1"/>
        <v/>
      </c>
    </row>
    <row r="18" spans="2:15" ht="27.75" customHeight="1">
      <c r="B18" s="4">
        <f t="shared" si="2"/>
        <v>16</v>
      </c>
      <c r="C18" s="2"/>
      <c r="D18" s="10"/>
      <c r="E18" s="2"/>
      <c r="F18" s="2"/>
      <c r="G18" s="10"/>
      <c r="H18" s="7"/>
      <c r="I18" s="14"/>
      <c r="J18" s="14"/>
      <c r="K18" s="14" t="str">
        <f>IF(AND(C18&lt;&gt;"",COUNTIF([Tên nhà cung cấp],C18)&gt;1),"Nhà cung cấp này đã khai báo nhiều lần","")</f>
        <v/>
      </c>
      <c r="L18" s="14"/>
      <c r="M18" s="14" t="str">
        <f>IF(C18="","",SUMIFS(M.1[Giá có thuế],M.1[Tên nhà cung cấp],C18))</f>
        <v/>
      </c>
      <c r="N18" s="14" t="str">
        <f>IF(C18="","",SUMIFS(M.1[Số tiền đã trả],M.1[Tên nhà cung cấp],C18))</f>
        <v/>
      </c>
      <c r="O18" s="14" t="str">
        <f t="shared" si="1"/>
        <v/>
      </c>
    </row>
    <row r="19" spans="2:15" ht="27.75" customHeight="1">
      <c r="B19" s="4">
        <f t="shared" si="2"/>
        <v>17</v>
      </c>
      <c r="C19" s="2"/>
      <c r="D19" s="10"/>
      <c r="E19" s="2"/>
      <c r="F19" s="2"/>
      <c r="G19" s="10"/>
      <c r="H19" s="7"/>
      <c r="I19" s="14"/>
      <c r="J19" s="14"/>
      <c r="K19" s="14" t="str">
        <f>IF(AND(C19&lt;&gt;"",COUNTIF([Tên nhà cung cấp],C19)&gt;1),"Nhà cung cấp này đã khai báo nhiều lần","")</f>
        <v/>
      </c>
      <c r="L19" s="14"/>
      <c r="M19" s="14" t="str">
        <f>IF(C19="","",SUMIFS(M.1[Giá có thuế],M.1[Tên nhà cung cấp],C19))</f>
        <v/>
      </c>
      <c r="N19" s="14" t="str">
        <f>IF(C19="","",SUMIFS(M.1[Số tiền đã trả],M.1[Tên nhà cung cấp],C19))</f>
        <v/>
      </c>
      <c r="O19" s="14" t="str">
        <f t="shared" si="1"/>
        <v/>
      </c>
    </row>
    <row r="20" spans="2:15" ht="27.75" customHeight="1">
      <c r="B20" s="4">
        <f t="shared" si="2"/>
        <v>18</v>
      </c>
      <c r="C20" s="2"/>
      <c r="D20" s="10"/>
      <c r="E20" s="2"/>
      <c r="F20" s="2"/>
      <c r="G20" s="10"/>
      <c r="H20" s="7"/>
      <c r="I20" s="14"/>
      <c r="J20" s="14"/>
      <c r="K20" s="14" t="str">
        <f>IF(AND(C20&lt;&gt;"",COUNTIF([Tên nhà cung cấp],C20)&gt;1),"Nhà cung cấp này đã khai báo nhiều lần","")</f>
        <v/>
      </c>
      <c r="L20" s="14"/>
      <c r="M20" s="14" t="str">
        <f>IF(C20="","",SUMIFS(M.1[Giá có thuế],M.1[Tên nhà cung cấp],C20))</f>
        <v/>
      </c>
      <c r="N20" s="14" t="str">
        <f>IF(C20="","",SUMIFS(M.1[Số tiền đã trả],M.1[Tên nhà cung cấp],C20))</f>
        <v/>
      </c>
      <c r="O20" s="14" t="str">
        <f t="shared" si="1"/>
        <v/>
      </c>
    </row>
    <row r="21" spans="2:15" ht="27.75" customHeight="1">
      <c r="B21" s="4">
        <f t="shared" si="2"/>
        <v>19</v>
      </c>
      <c r="C21" s="2"/>
      <c r="D21" s="10"/>
      <c r="E21" s="2"/>
      <c r="F21" s="2"/>
      <c r="G21" s="10"/>
      <c r="H21" s="7"/>
      <c r="I21" s="14"/>
      <c r="J21" s="14"/>
      <c r="K21" s="14" t="str">
        <f>IF(AND(C21&lt;&gt;"",COUNTIF([Tên nhà cung cấp],C21)&gt;1),"Nhà cung cấp này đã khai báo nhiều lần","")</f>
        <v/>
      </c>
      <c r="L21" s="14"/>
      <c r="M21" s="14" t="str">
        <f>IF(C21="","",SUMIFS(M.1[Giá có thuế],M.1[Tên nhà cung cấp],C21))</f>
        <v/>
      </c>
      <c r="N21" s="14" t="str">
        <f>IF(C21="","",SUMIFS(M.1[Số tiền đã trả],M.1[Tên nhà cung cấp],C21))</f>
        <v/>
      </c>
      <c r="O21" s="14" t="str">
        <f t="shared" si="1"/>
        <v/>
      </c>
    </row>
    <row r="22" spans="2:15" ht="27.75" customHeight="1">
      <c r="B22" s="4">
        <f t="shared" si="2"/>
        <v>20</v>
      </c>
      <c r="C22" s="2"/>
      <c r="D22" s="10"/>
      <c r="E22" s="2"/>
      <c r="F22" s="2"/>
      <c r="G22" s="10"/>
      <c r="H22" s="7"/>
      <c r="I22" s="14"/>
      <c r="J22" s="14"/>
      <c r="K22" s="14" t="str">
        <f>IF(AND(C22&lt;&gt;"",COUNTIF([Tên nhà cung cấp],C22)&gt;1),"Nhà cung cấp này đã khai báo nhiều lần","")</f>
        <v/>
      </c>
      <c r="L22" s="14"/>
      <c r="M22" s="14" t="str">
        <f>IF(C22="","",SUMIFS(M.1[Giá có thuế],M.1[Tên nhà cung cấp],C22))</f>
        <v/>
      </c>
      <c r="N22" s="14" t="str">
        <f>IF(C22="","",SUMIFS(M.1[Số tiền đã trả],M.1[Tên nhà cung cấp],C22))</f>
        <v/>
      </c>
      <c r="O22" s="14" t="str">
        <f t="shared" si="1"/>
        <v/>
      </c>
    </row>
    <row r="23" spans="2:15" ht="27.75" customHeight="1">
      <c r="B23" s="4">
        <f t="shared" si="2"/>
        <v>21</v>
      </c>
      <c r="C23" s="2"/>
      <c r="D23" s="10"/>
      <c r="E23" s="2"/>
      <c r="F23" s="2"/>
      <c r="G23" s="10"/>
      <c r="H23" s="7"/>
      <c r="I23" s="14"/>
      <c r="J23" s="14"/>
      <c r="K23" s="14" t="str">
        <f>IF(AND(C23&lt;&gt;"",COUNTIF([Tên nhà cung cấp],C23)&gt;1),"Nhà cung cấp này đã khai báo nhiều lần","")</f>
        <v/>
      </c>
      <c r="L23" s="14"/>
      <c r="M23" s="14" t="str">
        <f>IF(C23="","",SUMIFS(M.1[Giá có thuế],M.1[Tên nhà cung cấp],C23))</f>
        <v/>
      </c>
      <c r="N23" s="14" t="str">
        <f>IF(C23="","",SUMIFS(M.1[Số tiền đã trả],M.1[Tên nhà cung cấp],C23))</f>
        <v/>
      </c>
      <c r="O23" s="14" t="str">
        <f t="shared" si="1"/>
        <v/>
      </c>
    </row>
    <row r="24" spans="2:15" ht="27.75" customHeight="1">
      <c r="B24" s="4">
        <f t="shared" si="2"/>
        <v>22</v>
      </c>
      <c r="C24" s="2"/>
      <c r="D24" s="10"/>
      <c r="E24" s="2"/>
      <c r="F24" s="2"/>
      <c r="G24" s="10"/>
      <c r="H24" s="7"/>
      <c r="I24" s="14"/>
      <c r="J24" s="14"/>
      <c r="K24" s="14" t="str">
        <f>IF(AND(C24&lt;&gt;"",COUNTIF([Tên nhà cung cấp],C24)&gt;1),"Nhà cung cấp này đã khai báo nhiều lần","")</f>
        <v/>
      </c>
      <c r="L24" s="14"/>
      <c r="M24" s="14" t="str">
        <f>IF(C24="","",SUMIFS(M.1[Giá có thuế],M.1[Tên nhà cung cấp],C24))</f>
        <v/>
      </c>
      <c r="N24" s="14" t="str">
        <f>IF(C24="","",SUMIFS(M.1[Số tiền đã trả],M.1[Tên nhà cung cấp],C24))</f>
        <v/>
      </c>
      <c r="O24" s="14" t="str">
        <f t="shared" si="1"/>
        <v/>
      </c>
    </row>
    <row r="25" spans="2:15" ht="27.75" customHeight="1">
      <c r="B25" s="4">
        <f t="shared" si="2"/>
        <v>23</v>
      </c>
      <c r="C25" s="2"/>
      <c r="D25" s="10"/>
      <c r="E25" s="2"/>
      <c r="F25" s="2"/>
      <c r="G25" s="10"/>
      <c r="H25" s="7"/>
      <c r="I25" s="14"/>
      <c r="J25" s="14"/>
      <c r="K25" s="14" t="str">
        <f>IF(AND(C25&lt;&gt;"",COUNTIF([Tên nhà cung cấp],C25)&gt;1),"Nhà cung cấp này đã khai báo nhiều lần","")</f>
        <v/>
      </c>
      <c r="L25" s="14"/>
      <c r="M25" s="14" t="str">
        <f>IF(C25="","",SUMIFS(M.1[Giá có thuế],M.1[Tên nhà cung cấp],C25))</f>
        <v/>
      </c>
      <c r="N25" s="14" t="str">
        <f>IF(C25="","",SUMIFS(M.1[Số tiền đã trả],M.1[Tên nhà cung cấp],C25))</f>
        <v/>
      </c>
      <c r="O25" s="14" t="str">
        <f t="shared" si="1"/>
        <v/>
      </c>
    </row>
    <row r="26" spans="2:15" ht="27.75" customHeight="1">
      <c r="B26" s="4">
        <f t="shared" si="2"/>
        <v>24</v>
      </c>
      <c r="C26" s="2"/>
      <c r="D26" s="10"/>
      <c r="E26" s="2"/>
      <c r="F26" s="2"/>
      <c r="G26" s="10"/>
      <c r="H26" s="7"/>
      <c r="I26" s="14"/>
      <c r="J26" s="14"/>
      <c r="K26" s="14" t="str">
        <f>IF(AND(C26&lt;&gt;"",COUNTIF([Tên nhà cung cấp],C26)&gt;1),"Nhà cung cấp này đã khai báo nhiều lần","")</f>
        <v/>
      </c>
      <c r="L26" s="14"/>
      <c r="M26" s="14" t="str">
        <f>IF(C26="","",SUMIFS(M.1[Giá có thuế],M.1[Tên nhà cung cấp],C26))</f>
        <v/>
      </c>
      <c r="N26" s="14" t="str">
        <f>IF(C26="","",SUMIFS(M.1[Số tiền đã trả],M.1[Tên nhà cung cấp],C26))</f>
        <v/>
      </c>
      <c r="O26" s="14" t="str">
        <f t="shared" si="1"/>
        <v/>
      </c>
    </row>
    <row r="27" spans="2:15" ht="27.75" customHeight="1">
      <c r="B27" s="4">
        <f t="shared" si="2"/>
        <v>25</v>
      </c>
      <c r="C27" s="2"/>
      <c r="D27" s="10"/>
      <c r="E27" s="2"/>
      <c r="F27" s="2"/>
      <c r="G27" s="10"/>
      <c r="H27" s="7"/>
      <c r="I27" s="14"/>
      <c r="J27" s="14"/>
      <c r="K27" s="14" t="str">
        <f>IF(AND(C27&lt;&gt;"",COUNTIF([Tên nhà cung cấp],C27)&gt;1),"Nhà cung cấp này đã khai báo nhiều lần","")</f>
        <v/>
      </c>
      <c r="L27" s="14"/>
      <c r="M27" s="14" t="str">
        <f>IF(C27="","",SUMIFS(M.1[Giá có thuế],M.1[Tên nhà cung cấp],C27))</f>
        <v/>
      </c>
      <c r="N27" s="14" t="str">
        <f>IF(C27="","",SUMIFS(M.1[Số tiền đã trả],M.1[Tên nhà cung cấp],C27))</f>
        <v/>
      </c>
      <c r="O27" s="14" t="str">
        <f t="shared" si="1"/>
        <v/>
      </c>
    </row>
    <row r="28" spans="2:15" ht="27.75" customHeight="1">
      <c r="B28" s="4">
        <f t="shared" si="2"/>
        <v>26</v>
      </c>
      <c r="C28" s="2"/>
      <c r="D28" s="10"/>
      <c r="E28" s="2"/>
      <c r="F28" s="2"/>
      <c r="G28" s="10"/>
      <c r="H28" s="7"/>
      <c r="I28" s="14"/>
      <c r="J28" s="14"/>
      <c r="K28" s="14" t="str">
        <f>IF(AND(C28&lt;&gt;"",COUNTIF([Tên nhà cung cấp],C28)&gt;1),"Nhà cung cấp này đã khai báo nhiều lần","")</f>
        <v/>
      </c>
      <c r="L28" s="14"/>
      <c r="M28" s="14" t="str">
        <f>IF(C28="","",SUMIFS(M.1[Giá có thuế],M.1[Tên nhà cung cấp],C28))</f>
        <v/>
      </c>
      <c r="N28" s="14" t="str">
        <f>IF(C28="","",SUMIFS(M.1[Số tiền đã trả],M.1[Tên nhà cung cấp],C28))</f>
        <v/>
      </c>
      <c r="O28" s="14" t="str">
        <f t="shared" si="1"/>
        <v/>
      </c>
    </row>
    <row r="29" spans="2:15" ht="27.75" customHeight="1">
      <c r="B29" s="4">
        <f t="shared" si="2"/>
        <v>27</v>
      </c>
      <c r="C29" s="2"/>
      <c r="D29" s="10"/>
      <c r="E29" s="2"/>
      <c r="F29" s="2"/>
      <c r="G29" s="10"/>
      <c r="H29" s="7"/>
      <c r="I29" s="14"/>
      <c r="J29" s="14"/>
      <c r="K29" s="14" t="str">
        <f>IF(AND(C29&lt;&gt;"",COUNTIF([Tên nhà cung cấp],C29)&gt;1),"Nhà cung cấp này đã khai báo nhiều lần","")</f>
        <v/>
      </c>
      <c r="L29" s="14"/>
      <c r="M29" s="14" t="str">
        <f>IF(C29="","",SUMIFS(M.1[Giá có thuế],M.1[Tên nhà cung cấp],C29))</f>
        <v/>
      </c>
      <c r="N29" s="14" t="str">
        <f>IF(C29="","",SUMIFS(M.1[Số tiền đã trả],M.1[Tên nhà cung cấp],C29))</f>
        <v/>
      </c>
      <c r="O29" s="14" t="str">
        <f t="shared" si="1"/>
        <v/>
      </c>
    </row>
    <row r="30" spans="2:15" ht="27.75" customHeight="1">
      <c r="B30" s="4">
        <f t="shared" si="2"/>
        <v>28</v>
      </c>
      <c r="C30" s="2"/>
      <c r="D30" s="10"/>
      <c r="E30" s="2"/>
      <c r="F30" s="2"/>
      <c r="G30" s="10"/>
      <c r="H30" s="7"/>
      <c r="I30" s="14"/>
      <c r="J30" s="14"/>
      <c r="K30" s="14" t="str">
        <f>IF(AND(C30&lt;&gt;"",COUNTIF([Tên nhà cung cấp],C30)&gt;1),"Nhà cung cấp này đã khai báo nhiều lần","")</f>
        <v/>
      </c>
      <c r="L30" s="14"/>
      <c r="M30" s="14" t="str">
        <f>IF(C30="","",SUMIFS(M.1[Giá có thuế],M.1[Tên nhà cung cấp],C30))</f>
        <v/>
      </c>
      <c r="N30" s="14" t="str">
        <f>IF(C30="","",SUMIFS(M.1[Số tiền đã trả],M.1[Tên nhà cung cấp],C30))</f>
        <v/>
      </c>
      <c r="O30" s="14" t="str">
        <f t="shared" si="1"/>
        <v/>
      </c>
    </row>
    <row r="31" spans="2:15" ht="27.75" customHeight="1">
      <c r="B31" s="4">
        <f t="shared" si="2"/>
        <v>29</v>
      </c>
      <c r="C31" s="2"/>
      <c r="D31" s="10"/>
      <c r="E31" s="2"/>
      <c r="F31" s="2"/>
      <c r="G31" s="10"/>
      <c r="H31" s="7"/>
      <c r="I31" s="14"/>
      <c r="J31" s="14"/>
      <c r="K31" s="14" t="str">
        <f>IF(AND(C31&lt;&gt;"",COUNTIF([Tên nhà cung cấp],C31)&gt;1),"Nhà cung cấp này đã khai báo nhiều lần","")</f>
        <v/>
      </c>
      <c r="L31" s="14"/>
      <c r="M31" s="14" t="str">
        <f>IF(C31="","",SUMIFS(M.1[Giá có thuế],M.1[Tên nhà cung cấp],C31))</f>
        <v/>
      </c>
      <c r="N31" s="14" t="str">
        <f>IF(C31="","",SUMIFS(M.1[Số tiền đã trả],M.1[Tên nhà cung cấp],C31))</f>
        <v/>
      </c>
      <c r="O31" s="14" t="str">
        <f t="shared" si="1"/>
        <v/>
      </c>
    </row>
    <row r="32" spans="2:15" ht="27.75" customHeight="1">
      <c r="B32" s="4">
        <f t="shared" si="2"/>
        <v>30</v>
      </c>
      <c r="C32" s="2"/>
      <c r="D32" s="10"/>
      <c r="E32" s="2"/>
      <c r="F32" s="2"/>
      <c r="G32" s="10"/>
      <c r="H32" s="7"/>
      <c r="I32" s="14"/>
      <c r="J32" s="14"/>
      <c r="K32" s="14" t="str">
        <f>IF(AND(C32&lt;&gt;"",COUNTIF([Tên nhà cung cấp],C32)&gt;1),"Nhà cung cấp này đã khai báo nhiều lần","")</f>
        <v/>
      </c>
      <c r="L32" s="14"/>
      <c r="M32" s="14" t="str">
        <f>IF(C32="","",SUMIFS(M.1[Giá có thuế],M.1[Tên nhà cung cấp],C32))</f>
        <v/>
      </c>
      <c r="N32" s="14" t="str">
        <f>IF(C32="","",SUMIFS(M.1[Số tiền đã trả],M.1[Tên nhà cung cấp],C32))</f>
        <v/>
      </c>
      <c r="O32" s="14" t="str">
        <f t="shared" si="1"/>
        <v/>
      </c>
    </row>
    <row r="33" spans="2:15" ht="27.75" customHeight="1">
      <c r="B33" s="4">
        <f t="shared" si="2"/>
        <v>31</v>
      </c>
      <c r="C33" s="2"/>
      <c r="D33" s="10"/>
      <c r="E33" s="2"/>
      <c r="F33" s="2"/>
      <c r="G33" s="10"/>
      <c r="H33" s="7"/>
      <c r="I33" s="14"/>
      <c r="J33" s="14"/>
      <c r="K33" s="14" t="str">
        <f>IF(AND(C33&lt;&gt;"",COUNTIF([Tên nhà cung cấp],C33)&gt;1),"Nhà cung cấp này đã khai báo nhiều lần","")</f>
        <v/>
      </c>
      <c r="L33" s="14"/>
      <c r="M33" s="14" t="str">
        <f>IF(C33="","",SUMIFS(M.1[Giá có thuế],M.1[Tên nhà cung cấp],C33))</f>
        <v/>
      </c>
      <c r="N33" s="14" t="str">
        <f>IF(C33="","",SUMIFS(M.1[Số tiền đã trả],M.1[Tên nhà cung cấp],C33))</f>
        <v/>
      </c>
      <c r="O33" s="14" t="str">
        <f t="shared" si="1"/>
        <v/>
      </c>
    </row>
    <row r="34" spans="2:15" ht="27.75" customHeight="1">
      <c r="B34" s="4">
        <f t="shared" si="2"/>
        <v>32</v>
      </c>
      <c r="C34" s="2"/>
      <c r="D34" s="10"/>
      <c r="E34" s="2"/>
      <c r="F34" s="2"/>
      <c r="G34" s="10"/>
      <c r="H34" s="7"/>
      <c r="I34" s="14"/>
      <c r="J34" s="14"/>
      <c r="K34" s="14" t="str">
        <f>IF(AND(C34&lt;&gt;"",COUNTIF([Tên nhà cung cấp],C34)&gt;1),"Nhà cung cấp này đã khai báo nhiều lần","")</f>
        <v/>
      </c>
      <c r="L34" s="14"/>
      <c r="M34" s="14" t="str">
        <f>IF(C34="","",SUMIFS(M.1[Giá có thuế],M.1[Tên nhà cung cấp],C34))</f>
        <v/>
      </c>
      <c r="N34" s="14" t="str">
        <f>IF(C34="","",SUMIFS(M.1[Số tiền đã trả],M.1[Tên nhà cung cấp],C34))</f>
        <v/>
      </c>
      <c r="O34" s="14" t="str">
        <f t="shared" si="1"/>
        <v/>
      </c>
    </row>
    <row r="35" spans="2:15" ht="27.75" customHeight="1">
      <c r="B35" s="4">
        <f t="shared" si="2"/>
        <v>33</v>
      </c>
      <c r="C35" s="2"/>
      <c r="D35" s="10"/>
      <c r="E35" s="2"/>
      <c r="F35" s="2"/>
      <c r="G35" s="10"/>
      <c r="H35" s="7"/>
      <c r="I35" s="14"/>
      <c r="J35" s="14"/>
      <c r="K35" s="14" t="str">
        <f>IF(AND(C35&lt;&gt;"",COUNTIF([Tên nhà cung cấp],C35)&gt;1),"Nhà cung cấp này đã khai báo nhiều lần","")</f>
        <v/>
      </c>
      <c r="L35" s="14"/>
      <c r="M35" s="14" t="str">
        <f>IF(C35="","",SUMIFS(M.1[Giá có thuế],M.1[Tên nhà cung cấp],C35))</f>
        <v/>
      </c>
      <c r="N35" s="14" t="str">
        <f>IF(C35="","",SUMIFS(M.1[Số tiền đã trả],M.1[Tên nhà cung cấp],C35))</f>
        <v/>
      </c>
      <c r="O35" s="14" t="str">
        <f t="shared" ref="O35:O66" si="3">IF(C35="","",SUM(H35,M35)-SUM(N35))</f>
        <v/>
      </c>
    </row>
    <row r="36" spans="2:15" ht="27.75" customHeight="1">
      <c r="B36" s="4">
        <f t="shared" si="2"/>
        <v>34</v>
      </c>
      <c r="C36" s="2"/>
      <c r="D36" s="10"/>
      <c r="E36" s="2"/>
      <c r="F36" s="2"/>
      <c r="G36" s="10"/>
      <c r="H36" s="7"/>
      <c r="I36" s="14"/>
      <c r="J36" s="14"/>
      <c r="K36" s="14" t="str">
        <f>IF(AND(C36&lt;&gt;"",COUNTIF([Tên nhà cung cấp],C36)&gt;1),"Nhà cung cấp này đã khai báo nhiều lần","")</f>
        <v/>
      </c>
      <c r="L36" s="14"/>
      <c r="M36" s="14" t="str">
        <f>IF(C36="","",SUMIFS(M.1[Giá có thuế],M.1[Tên nhà cung cấp],C36))</f>
        <v/>
      </c>
      <c r="N36" s="14" t="str">
        <f>IF(C36="","",SUMIFS(M.1[Số tiền đã trả],M.1[Tên nhà cung cấp],C36))</f>
        <v/>
      </c>
      <c r="O36" s="14" t="str">
        <f t="shared" si="3"/>
        <v/>
      </c>
    </row>
    <row r="37" spans="2:15" ht="27.75" customHeight="1">
      <c r="B37" s="4">
        <f t="shared" si="2"/>
        <v>35</v>
      </c>
      <c r="C37" s="2"/>
      <c r="D37" s="10"/>
      <c r="E37" s="2"/>
      <c r="F37" s="2"/>
      <c r="G37" s="10"/>
      <c r="H37" s="7"/>
      <c r="I37" s="14"/>
      <c r="J37" s="14"/>
      <c r="K37" s="14" t="str">
        <f>IF(AND(C37&lt;&gt;"",COUNTIF([Tên nhà cung cấp],C37)&gt;1),"Nhà cung cấp này đã khai báo nhiều lần","")</f>
        <v/>
      </c>
      <c r="L37" s="14"/>
      <c r="M37" s="14" t="str">
        <f>IF(C37="","",SUMIFS(M.1[Giá có thuế],M.1[Tên nhà cung cấp],C37))</f>
        <v/>
      </c>
      <c r="N37" s="14" t="str">
        <f>IF(C37="","",SUMIFS(M.1[Số tiền đã trả],M.1[Tên nhà cung cấp],C37))</f>
        <v/>
      </c>
      <c r="O37" s="14" t="str">
        <f t="shared" si="3"/>
        <v/>
      </c>
    </row>
    <row r="38" spans="2:15" ht="27.75" customHeight="1">
      <c r="B38" s="4">
        <f t="shared" si="2"/>
        <v>36</v>
      </c>
      <c r="C38" s="2"/>
      <c r="D38" s="10"/>
      <c r="E38" s="2"/>
      <c r="F38" s="2"/>
      <c r="G38" s="10"/>
      <c r="H38" s="7"/>
      <c r="I38" s="14"/>
      <c r="J38" s="14"/>
      <c r="K38" s="14" t="str">
        <f>IF(AND(C38&lt;&gt;"",COUNTIF([Tên nhà cung cấp],C38)&gt;1),"Nhà cung cấp này đã khai báo nhiều lần","")</f>
        <v/>
      </c>
      <c r="L38" s="14"/>
      <c r="M38" s="14" t="str">
        <f>IF(C38="","",SUMIFS(M.1[Giá có thuế],M.1[Tên nhà cung cấp],C38))</f>
        <v/>
      </c>
      <c r="N38" s="14" t="str">
        <f>IF(C38="","",SUMIFS(M.1[Số tiền đã trả],M.1[Tên nhà cung cấp],C38))</f>
        <v/>
      </c>
      <c r="O38" s="14" t="str">
        <f t="shared" si="3"/>
        <v/>
      </c>
    </row>
    <row r="39" spans="2:15" ht="27.75" customHeight="1">
      <c r="B39" s="4">
        <f t="shared" si="2"/>
        <v>37</v>
      </c>
      <c r="C39" s="2"/>
      <c r="D39" s="10"/>
      <c r="E39" s="2"/>
      <c r="F39" s="2"/>
      <c r="G39" s="10"/>
      <c r="H39" s="7"/>
      <c r="I39" s="14"/>
      <c r="J39" s="14"/>
      <c r="K39" s="14" t="str">
        <f>IF(AND(C39&lt;&gt;"",COUNTIF([Tên nhà cung cấp],C39)&gt;1),"Nhà cung cấp này đã khai báo nhiều lần","")</f>
        <v/>
      </c>
      <c r="L39" s="14"/>
      <c r="M39" s="14" t="str">
        <f>IF(C39="","",SUMIFS(M.1[Giá có thuế],M.1[Tên nhà cung cấp],C39))</f>
        <v/>
      </c>
      <c r="N39" s="14" t="str">
        <f>IF(C39="","",SUMIFS(M.1[Số tiền đã trả],M.1[Tên nhà cung cấp],C39))</f>
        <v/>
      </c>
      <c r="O39" s="14" t="str">
        <f t="shared" si="3"/>
        <v/>
      </c>
    </row>
    <row r="40" spans="2:15" ht="27.75" customHeight="1">
      <c r="B40" s="4">
        <f t="shared" si="2"/>
        <v>38</v>
      </c>
      <c r="C40" s="2"/>
      <c r="D40" s="10"/>
      <c r="E40" s="2"/>
      <c r="F40" s="2"/>
      <c r="G40" s="10"/>
      <c r="H40" s="7"/>
      <c r="I40" s="14"/>
      <c r="J40" s="14"/>
      <c r="K40" s="14" t="str">
        <f>IF(AND(C40&lt;&gt;"",COUNTIF([Tên nhà cung cấp],C40)&gt;1),"Nhà cung cấp này đã khai báo nhiều lần","")</f>
        <v/>
      </c>
      <c r="L40" s="14"/>
      <c r="M40" s="14" t="str">
        <f>IF(C40="","",SUMIFS(M.1[Giá có thuế],M.1[Tên nhà cung cấp],C40))</f>
        <v/>
      </c>
      <c r="N40" s="14" t="str">
        <f>IF(C40="","",SUMIFS(M.1[Số tiền đã trả],M.1[Tên nhà cung cấp],C40))</f>
        <v/>
      </c>
      <c r="O40" s="14" t="str">
        <f t="shared" si="3"/>
        <v/>
      </c>
    </row>
    <row r="41" spans="2:15" ht="27.75" customHeight="1">
      <c r="B41" s="4">
        <f t="shared" si="2"/>
        <v>39</v>
      </c>
      <c r="C41" s="2"/>
      <c r="D41" s="10"/>
      <c r="E41" s="2"/>
      <c r="F41" s="2"/>
      <c r="G41" s="10"/>
      <c r="H41" s="7"/>
      <c r="I41" s="14"/>
      <c r="J41" s="14"/>
      <c r="K41" s="14" t="str">
        <f>IF(AND(C41&lt;&gt;"",COUNTIF([Tên nhà cung cấp],C41)&gt;1),"Nhà cung cấp này đã khai báo nhiều lần","")</f>
        <v/>
      </c>
      <c r="L41" s="14"/>
      <c r="M41" s="14" t="str">
        <f>IF(C41="","",SUMIFS(M.1[Giá có thuế],M.1[Tên nhà cung cấp],C41))</f>
        <v/>
      </c>
      <c r="N41" s="14" t="str">
        <f>IF(C41="","",SUMIFS(M.1[Số tiền đã trả],M.1[Tên nhà cung cấp],C41))</f>
        <v/>
      </c>
      <c r="O41" s="14" t="str">
        <f t="shared" si="3"/>
        <v/>
      </c>
    </row>
    <row r="42" spans="2:15" ht="27.75" customHeight="1">
      <c r="B42" s="4">
        <f t="shared" si="2"/>
        <v>40</v>
      </c>
      <c r="C42" s="2"/>
      <c r="D42" s="10"/>
      <c r="E42" s="2"/>
      <c r="F42" s="2"/>
      <c r="G42" s="10"/>
      <c r="H42" s="7"/>
      <c r="I42" s="14"/>
      <c r="J42" s="14"/>
      <c r="K42" s="14" t="str">
        <f>IF(AND(C42&lt;&gt;"",COUNTIF([Tên nhà cung cấp],C42)&gt;1),"Nhà cung cấp này đã khai báo nhiều lần","")</f>
        <v/>
      </c>
      <c r="L42" s="14"/>
      <c r="M42" s="14" t="str">
        <f>IF(C42="","",SUMIFS(M.1[Giá có thuế],M.1[Tên nhà cung cấp],C42))</f>
        <v/>
      </c>
      <c r="N42" s="14" t="str">
        <f>IF(C42="","",SUMIFS(M.1[Số tiền đã trả],M.1[Tên nhà cung cấp],C42))</f>
        <v/>
      </c>
      <c r="O42" s="14" t="str">
        <f t="shared" si="3"/>
        <v/>
      </c>
    </row>
    <row r="43" spans="2:15" ht="27.75" customHeight="1">
      <c r="B43" s="4">
        <f t="shared" si="2"/>
        <v>41</v>
      </c>
      <c r="C43" s="2"/>
      <c r="D43" s="10"/>
      <c r="E43" s="2"/>
      <c r="F43" s="2"/>
      <c r="G43" s="10"/>
      <c r="H43" s="7"/>
      <c r="I43" s="14"/>
      <c r="J43" s="14"/>
      <c r="K43" s="14" t="str">
        <f>IF(AND(C43&lt;&gt;"",COUNTIF([Tên nhà cung cấp],C43)&gt;1),"Nhà cung cấp này đã khai báo nhiều lần","")</f>
        <v/>
      </c>
      <c r="L43" s="14"/>
      <c r="M43" s="14" t="str">
        <f>IF(C43="","",SUMIFS(M.1[Giá có thuế],M.1[Tên nhà cung cấp],C43))</f>
        <v/>
      </c>
      <c r="N43" s="14" t="str">
        <f>IF(C43="","",SUMIFS(M.1[Số tiền đã trả],M.1[Tên nhà cung cấp],C43))</f>
        <v/>
      </c>
      <c r="O43" s="14" t="str">
        <f t="shared" si="3"/>
        <v/>
      </c>
    </row>
    <row r="44" spans="2:15" ht="27.75" customHeight="1">
      <c r="B44" s="4">
        <f t="shared" si="2"/>
        <v>42</v>
      </c>
      <c r="C44" s="2"/>
      <c r="D44" s="10"/>
      <c r="E44" s="2"/>
      <c r="F44" s="2"/>
      <c r="G44" s="10"/>
      <c r="H44" s="7"/>
      <c r="I44" s="14"/>
      <c r="J44" s="14"/>
      <c r="K44" s="14" t="str">
        <f>IF(AND(C44&lt;&gt;"",COUNTIF([Tên nhà cung cấp],C44)&gt;1),"Nhà cung cấp này đã khai báo nhiều lần","")</f>
        <v/>
      </c>
      <c r="L44" s="14"/>
      <c r="M44" s="14" t="str">
        <f>IF(C44="","",SUMIFS(M.1[Giá có thuế],M.1[Tên nhà cung cấp],C44))</f>
        <v/>
      </c>
      <c r="N44" s="14" t="str">
        <f>IF(C44="","",SUMIFS(M.1[Số tiền đã trả],M.1[Tên nhà cung cấp],C44))</f>
        <v/>
      </c>
      <c r="O44" s="14" t="str">
        <f t="shared" si="3"/>
        <v/>
      </c>
    </row>
    <row r="45" spans="2:15" ht="27.75" customHeight="1">
      <c r="B45" s="4">
        <f t="shared" si="2"/>
        <v>43</v>
      </c>
      <c r="C45" s="2"/>
      <c r="D45" s="10"/>
      <c r="E45" s="2"/>
      <c r="F45" s="2"/>
      <c r="G45" s="10"/>
      <c r="H45" s="7"/>
      <c r="I45" s="14"/>
      <c r="J45" s="14"/>
      <c r="K45" s="14" t="str">
        <f>IF(AND(C45&lt;&gt;"",COUNTIF([Tên nhà cung cấp],C45)&gt;1),"Nhà cung cấp này đã khai báo nhiều lần","")</f>
        <v/>
      </c>
      <c r="L45" s="14"/>
      <c r="M45" s="14" t="str">
        <f>IF(C45="","",SUMIFS(M.1[Giá có thuế],M.1[Tên nhà cung cấp],C45))</f>
        <v/>
      </c>
      <c r="N45" s="14" t="str">
        <f>IF(C45="","",SUMIFS(M.1[Số tiền đã trả],M.1[Tên nhà cung cấp],C45))</f>
        <v/>
      </c>
      <c r="O45" s="14" t="str">
        <f t="shared" si="3"/>
        <v/>
      </c>
    </row>
    <row r="46" spans="2:15" ht="27.75" customHeight="1">
      <c r="B46" s="4">
        <f t="shared" si="2"/>
        <v>44</v>
      </c>
      <c r="C46" s="2"/>
      <c r="D46" s="10"/>
      <c r="E46" s="2"/>
      <c r="F46" s="2"/>
      <c r="G46" s="10"/>
      <c r="H46" s="7"/>
      <c r="I46" s="14"/>
      <c r="J46" s="14"/>
      <c r="K46" s="14" t="str">
        <f>IF(AND(C46&lt;&gt;"",COUNTIF([Tên nhà cung cấp],C46)&gt;1),"Nhà cung cấp này đã khai báo nhiều lần","")</f>
        <v/>
      </c>
      <c r="L46" s="14"/>
      <c r="M46" s="14" t="str">
        <f>IF(C46="","",SUMIFS(M.1[Giá có thuế],M.1[Tên nhà cung cấp],C46))</f>
        <v/>
      </c>
      <c r="N46" s="14" t="str">
        <f>IF(C46="","",SUMIFS(M.1[Số tiền đã trả],M.1[Tên nhà cung cấp],C46))</f>
        <v/>
      </c>
      <c r="O46" s="14" t="str">
        <f t="shared" si="3"/>
        <v/>
      </c>
    </row>
    <row r="47" spans="2:15" ht="27.75" customHeight="1">
      <c r="B47" s="4">
        <f t="shared" si="2"/>
        <v>45</v>
      </c>
      <c r="C47" s="2"/>
      <c r="D47" s="10"/>
      <c r="E47" s="2"/>
      <c r="F47" s="2"/>
      <c r="G47" s="10"/>
      <c r="H47" s="7"/>
      <c r="I47" s="14"/>
      <c r="J47" s="14"/>
      <c r="K47" s="14" t="str">
        <f>IF(AND(C47&lt;&gt;"",COUNTIF([Tên nhà cung cấp],C47)&gt;1),"Nhà cung cấp này đã khai báo nhiều lần","")</f>
        <v/>
      </c>
      <c r="L47" s="14"/>
      <c r="M47" s="14" t="str">
        <f>IF(C47="","",SUMIFS(M.1[Giá có thuế],M.1[Tên nhà cung cấp],C47))</f>
        <v/>
      </c>
      <c r="N47" s="14" t="str">
        <f>IF(C47="","",SUMIFS(M.1[Số tiền đã trả],M.1[Tên nhà cung cấp],C47))</f>
        <v/>
      </c>
      <c r="O47" s="14" t="str">
        <f t="shared" si="3"/>
        <v/>
      </c>
    </row>
    <row r="48" spans="2:15" ht="27.75" customHeight="1">
      <c r="B48" s="4">
        <f t="shared" si="2"/>
        <v>46</v>
      </c>
      <c r="C48" s="2"/>
      <c r="D48" s="10"/>
      <c r="E48" s="2"/>
      <c r="F48" s="2"/>
      <c r="G48" s="10"/>
      <c r="H48" s="7"/>
      <c r="I48" s="14"/>
      <c r="J48" s="14"/>
      <c r="K48" s="14" t="str">
        <f>IF(AND(C48&lt;&gt;"",COUNTIF([Tên nhà cung cấp],C48)&gt;1),"Nhà cung cấp này đã khai báo nhiều lần","")</f>
        <v/>
      </c>
      <c r="L48" s="14"/>
      <c r="M48" s="14" t="str">
        <f>IF(C48="","",SUMIFS(M.1[Giá có thuế],M.1[Tên nhà cung cấp],C48))</f>
        <v/>
      </c>
      <c r="N48" s="14" t="str">
        <f>IF(C48="","",SUMIFS(M.1[Số tiền đã trả],M.1[Tên nhà cung cấp],C48))</f>
        <v/>
      </c>
      <c r="O48" s="14" t="str">
        <f t="shared" si="3"/>
        <v/>
      </c>
    </row>
    <row r="49" spans="2:15" ht="27.75" customHeight="1">
      <c r="B49" s="4">
        <f t="shared" si="2"/>
        <v>47</v>
      </c>
      <c r="C49" s="2"/>
      <c r="D49" s="10"/>
      <c r="E49" s="2"/>
      <c r="F49" s="2"/>
      <c r="G49" s="10"/>
      <c r="H49" s="7"/>
      <c r="I49" s="14"/>
      <c r="J49" s="14"/>
      <c r="K49" s="14" t="str">
        <f>IF(AND(C49&lt;&gt;"",COUNTIF([Tên nhà cung cấp],C49)&gt;1),"Nhà cung cấp này đã khai báo nhiều lần","")</f>
        <v/>
      </c>
      <c r="L49" s="14"/>
      <c r="M49" s="14" t="str">
        <f>IF(C49="","",SUMIFS(M.1[Giá có thuế],M.1[Tên nhà cung cấp],C49))</f>
        <v/>
      </c>
      <c r="N49" s="14" t="str">
        <f>IF(C49="","",SUMIFS(M.1[Số tiền đã trả],M.1[Tên nhà cung cấp],C49))</f>
        <v/>
      </c>
      <c r="O49" s="14" t="str">
        <f t="shared" si="3"/>
        <v/>
      </c>
    </row>
    <row r="50" spans="2:15" ht="27.75" customHeight="1">
      <c r="B50" s="4">
        <f t="shared" si="2"/>
        <v>48</v>
      </c>
      <c r="C50" s="2"/>
      <c r="D50" s="10"/>
      <c r="E50" s="2"/>
      <c r="F50" s="2"/>
      <c r="G50" s="10"/>
      <c r="H50" s="7"/>
      <c r="I50" s="14"/>
      <c r="J50" s="14"/>
      <c r="K50" s="14" t="str">
        <f>IF(AND(C50&lt;&gt;"",COUNTIF([Tên nhà cung cấp],C50)&gt;1),"Nhà cung cấp này đã khai báo nhiều lần","")</f>
        <v/>
      </c>
      <c r="L50" s="14"/>
      <c r="M50" s="14" t="str">
        <f>IF(C50="","",SUMIFS(M.1[Giá có thuế],M.1[Tên nhà cung cấp],C50))</f>
        <v/>
      </c>
      <c r="N50" s="14" t="str">
        <f>IF(C50="","",SUMIFS(M.1[Số tiền đã trả],M.1[Tên nhà cung cấp],C50))</f>
        <v/>
      </c>
      <c r="O50" s="14" t="str">
        <f t="shared" si="3"/>
        <v/>
      </c>
    </row>
    <row r="51" spans="2:15" ht="27.75" customHeight="1">
      <c r="B51" s="4">
        <f t="shared" si="2"/>
        <v>49</v>
      </c>
      <c r="C51" s="2"/>
      <c r="D51" s="10"/>
      <c r="E51" s="2"/>
      <c r="F51" s="2"/>
      <c r="G51" s="10"/>
      <c r="H51" s="7"/>
      <c r="I51" s="14"/>
      <c r="J51" s="14"/>
      <c r="K51" s="14" t="str">
        <f>IF(AND(C51&lt;&gt;"",COUNTIF([Tên nhà cung cấp],C51)&gt;1),"Nhà cung cấp này đã khai báo nhiều lần","")</f>
        <v/>
      </c>
      <c r="L51" s="14"/>
      <c r="M51" s="14" t="str">
        <f>IF(C51="","",SUMIFS(M.1[Giá có thuế],M.1[Tên nhà cung cấp],C51))</f>
        <v/>
      </c>
      <c r="N51" s="14" t="str">
        <f>IF(C51="","",SUMIFS(M.1[Số tiền đã trả],M.1[Tên nhà cung cấp],C51))</f>
        <v/>
      </c>
      <c r="O51" s="14" t="str">
        <f t="shared" si="3"/>
        <v/>
      </c>
    </row>
    <row r="52" spans="2:15" ht="27.75" customHeight="1">
      <c r="B52" s="4">
        <f t="shared" si="2"/>
        <v>50</v>
      </c>
      <c r="C52" s="2"/>
      <c r="D52" s="10"/>
      <c r="E52" s="2"/>
      <c r="F52" s="2"/>
      <c r="G52" s="10"/>
      <c r="H52" s="7"/>
      <c r="I52" s="14"/>
      <c r="J52" s="14"/>
      <c r="K52" s="14" t="str">
        <f>IF(AND(C52&lt;&gt;"",COUNTIF([Tên nhà cung cấp],C52)&gt;1),"Nhà cung cấp này đã khai báo nhiều lần","")</f>
        <v/>
      </c>
      <c r="L52" s="14"/>
      <c r="M52" s="14" t="str">
        <f>IF(C52="","",SUMIFS(M.1[Giá có thuế],M.1[Tên nhà cung cấp],C52))</f>
        <v/>
      </c>
      <c r="N52" s="14" t="str">
        <f>IF(C52="","",SUMIFS(M.1[Số tiền đã trả],M.1[Tên nhà cung cấp],C52))</f>
        <v/>
      </c>
      <c r="O52" s="14" t="str">
        <f t="shared" si="3"/>
        <v/>
      </c>
    </row>
    <row r="53" spans="2:15" ht="27.75" customHeight="1">
      <c r="B53" s="4">
        <f t="shared" si="2"/>
        <v>51</v>
      </c>
      <c r="C53" s="2"/>
      <c r="D53" s="10"/>
      <c r="E53" s="2"/>
      <c r="F53" s="2"/>
      <c r="G53" s="10"/>
      <c r="H53" s="7"/>
      <c r="I53" s="14"/>
      <c r="J53" s="14"/>
      <c r="K53" s="14" t="str">
        <f>IF(AND(C53&lt;&gt;"",COUNTIF([Tên nhà cung cấp],C53)&gt;1),"Nhà cung cấp này đã khai báo nhiều lần","")</f>
        <v/>
      </c>
      <c r="L53" s="14"/>
      <c r="M53" s="14" t="str">
        <f>IF(C53="","",SUMIFS(M.1[Giá có thuế],M.1[Tên nhà cung cấp],C53))</f>
        <v/>
      </c>
      <c r="N53" s="14" t="str">
        <f>IF(C53="","",SUMIFS(M.1[Số tiền đã trả],M.1[Tên nhà cung cấp],C53))</f>
        <v/>
      </c>
      <c r="O53" s="14" t="str">
        <f t="shared" si="3"/>
        <v/>
      </c>
    </row>
    <row r="54" spans="2:15" ht="27.75" customHeight="1">
      <c r="B54" s="4">
        <f t="shared" si="2"/>
        <v>52</v>
      </c>
      <c r="C54" s="2"/>
      <c r="D54" s="10"/>
      <c r="E54" s="2"/>
      <c r="F54" s="2"/>
      <c r="G54" s="10"/>
      <c r="H54" s="7"/>
      <c r="I54" s="14"/>
      <c r="J54" s="14"/>
      <c r="K54" s="14" t="str">
        <f>IF(AND(C54&lt;&gt;"",COUNTIF([Tên nhà cung cấp],C54)&gt;1),"Nhà cung cấp này đã khai báo nhiều lần","")</f>
        <v/>
      </c>
      <c r="L54" s="14"/>
      <c r="M54" s="14" t="str">
        <f>IF(C54="","",SUMIFS(M.1[Giá có thuế],M.1[Tên nhà cung cấp],C54))</f>
        <v/>
      </c>
      <c r="N54" s="14" t="str">
        <f>IF(C54="","",SUMIFS(M.1[Số tiền đã trả],M.1[Tên nhà cung cấp],C54))</f>
        <v/>
      </c>
      <c r="O54" s="14" t="str">
        <f t="shared" si="3"/>
        <v/>
      </c>
    </row>
    <row r="55" spans="2:15" ht="27.75" customHeight="1">
      <c r="B55" s="4">
        <f t="shared" si="2"/>
        <v>53</v>
      </c>
      <c r="C55" s="2"/>
      <c r="D55" s="10"/>
      <c r="E55" s="2"/>
      <c r="F55" s="2"/>
      <c r="G55" s="10"/>
      <c r="H55" s="7"/>
      <c r="I55" s="14"/>
      <c r="J55" s="14"/>
      <c r="K55" s="14" t="str">
        <f>IF(AND(C55&lt;&gt;"",COUNTIF([Tên nhà cung cấp],C55)&gt;1),"Nhà cung cấp này đã khai báo nhiều lần","")</f>
        <v/>
      </c>
      <c r="L55" s="14"/>
      <c r="M55" s="14" t="str">
        <f>IF(C55="","",SUMIFS(M.1[Giá có thuế],M.1[Tên nhà cung cấp],C55))</f>
        <v/>
      </c>
      <c r="N55" s="14" t="str">
        <f>IF(C55="","",SUMIFS(M.1[Số tiền đã trả],M.1[Tên nhà cung cấp],C55))</f>
        <v/>
      </c>
      <c r="O55" s="14" t="str">
        <f t="shared" si="3"/>
        <v/>
      </c>
    </row>
    <row r="56" spans="2:15" ht="27.75" customHeight="1">
      <c r="B56" s="4">
        <f t="shared" si="2"/>
        <v>54</v>
      </c>
      <c r="C56" s="2"/>
      <c r="D56" s="10"/>
      <c r="E56" s="2"/>
      <c r="F56" s="2"/>
      <c r="G56" s="10"/>
      <c r="H56" s="7"/>
      <c r="I56" s="14"/>
      <c r="J56" s="14"/>
      <c r="K56" s="14" t="str">
        <f>IF(AND(C56&lt;&gt;"",COUNTIF([Tên nhà cung cấp],C56)&gt;1),"Nhà cung cấp này đã khai báo nhiều lần","")</f>
        <v/>
      </c>
      <c r="L56" s="14"/>
      <c r="M56" s="14" t="str">
        <f>IF(C56="","",SUMIFS(M.1[Giá có thuế],M.1[Tên nhà cung cấp],C56))</f>
        <v/>
      </c>
      <c r="N56" s="14" t="str">
        <f>IF(C56="","",SUMIFS(M.1[Số tiền đã trả],M.1[Tên nhà cung cấp],C56))</f>
        <v/>
      </c>
      <c r="O56" s="14" t="str">
        <f t="shared" si="3"/>
        <v/>
      </c>
    </row>
    <row r="57" spans="2:15" ht="27.75" customHeight="1">
      <c r="B57" s="4">
        <f t="shared" si="2"/>
        <v>55</v>
      </c>
      <c r="C57" s="2"/>
      <c r="D57" s="10"/>
      <c r="E57" s="2"/>
      <c r="F57" s="2"/>
      <c r="G57" s="10"/>
      <c r="H57" s="7"/>
      <c r="I57" s="14"/>
      <c r="J57" s="14"/>
      <c r="K57" s="14" t="str">
        <f>IF(AND(C57&lt;&gt;"",COUNTIF([Tên nhà cung cấp],C57)&gt;1),"Nhà cung cấp này đã khai báo nhiều lần","")</f>
        <v/>
      </c>
      <c r="L57" s="14"/>
      <c r="M57" s="14" t="str">
        <f>IF(C57="","",SUMIFS(M.1[Giá có thuế],M.1[Tên nhà cung cấp],C57))</f>
        <v/>
      </c>
      <c r="N57" s="14" t="str">
        <f>IF(C57="","",SUMIFS(M.1[Số tiền đã trả],M.1[Tên nhà cung cấp],C57))</f>
        <v/>
      </c>
      <c r="O57" s="14" t="str">
        <f t="shared" si="3"/>
        <v/>
      </c>
    </row>
    <row r="58" spans="2:15" ht="27.75" customHeight="1">
      <c r="B58" s="4">
        <f t="shared" si="2"/>
        <v>56</v>
      </c>
      <c r="C58" s="2"/>
      <c r="D58" s="10"/>
      <c r="E58" s="2"/>
      <c r="F58" s="2"/>
      <c r="G58" s="10"/>
      <c r="H58" s="7"/>
      <c r="I58" s="14"/>
      <c r="J58" s="14"/>
      <c r="K58" s="14" t="str">
        <f>IF(AND(C58&lt;&gt;"",COUNTIF([Tên nhà cung cấp],C58)&gt;1),"Nhà cung cấp này đã khai báo nhiều lần","")</f>
        <v/>
      </c>
      <c r="L58" s="14"/>
      <c r="M58" s="14" t="str">
        <f>IF(C58="","",SUMIFS(M.1[Giá có thuế],M.1[Tên nhà cung cấp],C58))</f>
        <v/>
      </c>
      <c r="N58" s="14" t="str">
        <f>IF(C58="","",SUMIFS(M.1[Số tiền đã trả],M.1[Tên nhà cung cấp],C58))</f>
        <v/>
      </c>
      <c r="O58" s="14" t="str">
        <f t="shared" si="3"/>
        <v/>
      </c>
    </row>
    <row r="59" spans="2:15" ht="27.75" customHeight="1">
      <c r="B59" s="4">
        <f t="shared" si="2"/>
        <v>57</v>
      </c>
      <c r="C59" s="2"/>
      <c r="D59" s="10"/>
      <c r="E59" s="2"/>
      <c r="F59" s="2"/>
      <c r="G59" s="10"/>
      <c r="H59" s="7"/>
      <c r="I59" s="14"/>
      <c r="J59" s="14"/>
      <c r="K59" s="14" t="str">
        <f>IF(AND(C59&lt;&gt;"",COUNTIF([Tên nhà cung cấp],C59)&gt;1),"Nhà cung cấp này đã khai báo nhiều lần","")</f>
        <v/>
      </c>
      <c r="L59" s="14"/>
      <c r="M59" s="14" t="str">
        <f>IF(C59="","",SUMIFS(M.1[Giá có thuế],M.1[Tên nhà cung cấp],C59))</f>
        <v/>
      </c>
      <c r="N59" s="14" t="str">
        <f>IF(C59="","",SUMIFS(M.1[Số tiền đã trả],M.1[Tên nhà cung cấp],C59))</f>
        <v/>
      </c>
      <c r="O59" s="14" t="str">
        <f t="shared" si="3"/>
        <v/>
      </c>
    </row>
    <row r="60" spans="2:15" ht="27.75" customHeight="1">
      <c r="B60" s="4">
        <f t="shared" si="2"/>
        <v>58</v>
      </c>
      <c r="C60" s="2"/>
      <c r="D60" s="10"/>
      <c r="E60" s="2"/>
      <c r="F60" s="2"/>
      <c r="G60" s="10"/>
      <c r="H60" s="7"/>
      <c r="I60" s="14"/>
      <c r="J60" s="14"/>
      <c r="K60" s="14" t="str">
        <f>IF(AND(C60&lt;&gt;"",COUNTIF([Tên nhà cung cấp],C60)&gt;1),"Nhà cung cấp này đã khai báo nhiều lần","")</f>
        <v/>
      </c>
      <c r="L60" s="14"/>
      <c r="M60" s="14" t="str">
        <f>IF(C60="","",SUMIFS(M.1[Giá có thuế],M.1[Tên nhà cung cấp],C60))</f>
        <v/>
      </c>
      <c r="N60" s="14" t="str">
        <f>IF(C60="","",SUMIFS(M.1[Số tiền đã trả],M.1[Tên nhà cung cấp],C60))</f>
        <v/>
      </c>
      <c r="O60" s="14" t="str">
        <f t="shared" si="3"/>
        <v/>
      </c>
    </row>
    <row r="61" spans="2:15" ht="27.75" customHeight="1">
      <c r="B61" s="4">
        <f t="shared" si="2"/>
        <v>59</v>
      </c>
      <c r="C61" s="2"/>
      <c r="D61" s="10"/>
      <c r="E61" s="2"/>
      <c r="F61" s="2"/>
      <c r="G61" s="10"/>
      <c r="H61" s="7"/>
      <c r="I61" s="14"/>
      <c r="J61" s="14"/>
      <c r="K61" s="14" t="str">
        <f>IF(AND(C61&lt;&gt;"",COUNTIF([Tên nhà cung cấp],C61)&gt;1),"Nhà cung cấp này đã khai báo nhiều lần","")</f>
        <v/>
      </c>
      <c r="L61" s="14"/>
      <c r="M61" s="14" t="str">
        <f>IF(C61="","",SUMIFS(M.1[Giá có thuế],M.1[Tên nhà cung cấp],C61))</f>
        <v/>
      </c>
      <c r="N61" s="14" t="str">
        <f>IF(C61="","",SUMIFS(M.1[Số tiền đã trả],M.1[Tên nhà cung cấp],C61))</f>
        <v/>
      </c>
      <c r="O61" s="14" t="str">
        <f t="shared" si="3"/>
        <v/>
      </c>
    </row>
    <row r="62" spans="2:15" ht="27.75" customHeight="1">
      <c r="B62" s="4">
        <f t="shared" si="2"/>
        <v>60</v>
      </c>
      <c r="C62" s="2"/>
      <c r="D62" s="10"/>
      <c r="E62" s="2"/>
      <c r="F62" s="2"/>
      <c r="G62" s="10"/>
      <c r="H62" s="7"/>
      <c r="I62" s="14"/>
      <c r="J62" s="14"/>
      <c r="K62" s="14" t="str">
        <f>IF(AND(C62&lt;&gt;"",COUNTIF([Tên nhà cung cấp],C62)&gt;1),"Nhà cung cấp này đã khai báo nhiều lần","")</f>
        <v/>
      </c>
      <c r="L62" s="14"/>
      <c r="M62" s="14" t="str">
        <f>IF(C62="","",SUMIFS(M.1[Giá có thuế],M.1[Tên nhà cung cấp],C62))</f>
        <v/>
      </c>
      <c r="N62" s="14" t="str">
        <f>IF(C62="","",SUMIFS(M.1[Số tiền đã trả],M.1[Tên nhà cung cấp],C62))</f>
        <v/>
      </c>
      <c r="O62" s="14" t="str">
        <f t="shared" si="3"/>
        <v/>
      </c>
    </row>
    <row r="63" spans="2:15" ht="27.75" customHeight="1">
      <c r="B63" s="4">
        <f t="shared" si="2"/>
        <v>61</v>
      </c>
      <c r="C63" s="2"/>
      <c r="D63" s="10"/>
      <c r="E63" s="2"/>
      <c r="F63" s="2"/>
      <c r="G63" s="10"/>
      <c r="H63" s="7"/>
      <c r="I63" s="14"/>
      <c r="J63" s="14"/>
      <c r="K63" s="14" t="str">
        <f>IF(AND(C63&lt;&gt;"",COUNTIF([Tên nhà cung cấp],C63)&gt;1),"Nhà cung cấp này đã khai báo nhiều lần","")</f>
        <v/>
      </c>
      <c r="L63" s="14"/>
      <c r="M63" s="14" t="str">
        <f>IF(C63="","",SUMIFS(M.1[Giá có thuế],M.1[Tên nhà cung cấp],C63))</f>
        <v/>
      </c>
      <c r="N63" s="14" t="str">
        <f>IF(C63="","",SUMIFS(M.1[Số tiền đã trả],M.1[Tên nhà cung cấp],C63))</f>
        <v/>
      </c>
      <c r="O63" s="14" t="str">
        <f t="shared" si="3"/>
        <v/>
      </c>
    </row>
    <row r="64" spans="2:15" ht="27.75" customHeight="1">
      <c r="B64" s="4">
        <f t="shared" si="2"/>
        <v>62</v>
      </c>
      <c r="C64" s="2"/>
      <c r="D64" s="10"/>
      <c r="E64" s="2"/>
      <c r="F64" s="2"/>
      <c r="G64" s="10"/>
      <c r="H64" s="7"/>
      <c r="I64" s="14"/>
      <c r="J64" s="14"/>
      <c r="K64" s="14" t="str">
        <f>IF(AND(C64&lt;&gt;"",COUNTIF([Tên nhà cung cấp],C64)&gt;1),"Nhà cung cấp này đã khai báo nhiều lần","")</f>
        <v/>
      </c>
      <c r="L64" s="14"/>
      <c r="M64" s="14" t="str">
        <f>IF(C64="","",SUMIFS(M.1[Giá có thuế],M.1[Tên nhà cung cấp],C64))</f>
        <v/>
      </c>
      <c r="N64" s="14" t="str">
        <f>IF(C64="","",SUMIFS(M.1[Số tiền đã trả],M.1[Tên nhà cung cấp],C64))</f>
        <v/>
      </c>
      <c r="O64" s="14" t="str">
        <f t="shared" si="3"/>
        <v/>
      </c>
    </row>
    <row r="65" spans="2:15" ht="27.75" customHeight="1">
      <c r="B65" s="4">
        <f t="shared" si="2"/>
        <v>63</v>
      </c>
      <c r="C65" s="2"/>
      <c r="D65" s="10"/>
      <c r="E65" s="2"/>
      <c r="F65" s="2"/>
      <c r="G65" s="10"/>
      <c r="H65" s="7"/>
      <c r="I65" s="14"/>
      <c r="J65" s="14"/>
      <c r="K65" s="14" t="str">
        <f>IF(AND(C65&lt;&gt;"",COUNTIF([Tên nhà cung cấp],C65)&gt;1),"Nhà cung cấp này đã khai báo nhiều lần","")</f>
        <v/>
      </c>
      <c r="L65" s="14"/>
      <c r="M65" s="14" t="str">
        <f>IF(C65="","",SUMIFS(M.1[Giá có thuế],M.1[Tên nhà cung cấp],C65))</f>
        <v/>
      </c>
      <c r="N65" s="14" t="str">
        <f>IF(C65="","",SUMIFS(M.1[Số tiền đã trả],M.1[Tên nhà cung cấp],C65))</f>
        <v/>
      </c>
      <c r="O65" s="14" t="str">
        <f t="shared" si="3"/>
        <v/>
      </c>
    </row>
    <row r="66" spans="2:15" ht="27.75" customHeight="1">
      <c r="B66" s="4">
        <f t="shared" si="2"/>
        <v>64</v>
      </c>
      <c r="C66" s="2"/>
      <c r="D66" s="10"/>
      <c r="E66" s="2"/>
      <c r="F66" s="2"/>
      <c r="G66" s="10"/>
      <c r="H66" s="7"/>
      <c r="I66" s="14"/>
      <c r="J66" s="14"/>
      <c r="K66" s="14" t="str">
        <f>IF(AND(C66&lt;&gt;"",COUNTIF([Tên nhà cung cấp],C66)&gt;1),"Nhà cung cấp này đã khai báo nhiều lần","")</f>
        <v/>
      </c>
      <c r="L66" s="14"/>
      <c r="M66" s="14" t="str">
        <f>IF(C66="","",SUMIFS(M.1[Giá có thuế],M.1[Tên nhà cung cấp],C66))</f>
        <v/>
      </c>
      <c r="N66" s="14" t="str">
        <f>IF(C66="","",SUMIFS(M.1[Số tiền đã trả],M.1[Tên nhà cung cấp],C66))</f>
        <v/>
      </c>
      <c r="O66" s="14" t="str">
        <f t="shared" si="3"/>
        <v/>
      </c>
    </row>
    <row r="67" spans="2:15" ht="27.75" customHeight="1">
      <c r="B67" s="4">
        <f t="shared" si="2"/>
        <v>65</v>
      </c>
      <c r="C67" s="2"/>
      <c r="D67" s="10"/>
      <c r="E67" s="2"/>
      <c r="F67" s="2"/>
      <c r="G67" s="10"/>
      <c r="H67" s="7"/>
      <c r="I67" s="14"/>
      <c r="J67" s="14"/>
      <c r="K67" s="14" t="str">
        <f>IF(AND(C67&lt;&gt;"",COUNTIF([Tên nhà cung cấp],C67)&gt;1),"Nhà cung cấp này đã khai báo nhiều lần","")</f>
        <v/>
      </c>
      <c r="L67" s="14"/>
      <c r="M67" s="14" t="str">
        <f>IF(C67="","",SUMIFS(M.1[Giá có thuế],M.1[Tên nhà cung cấp],C67))</f>
        <v/>
      </c>
      <c r="N67" s="14" t="str">
        <f>IF(C67="","",SUMIFS(M.1[Số tiền đã trả],M.1[Tên nhà cung cấp],C67))</f>
        <v/>
      </c>
      <c r="O67" s="14" t="str">
        <f t="shared" ref="O67:O98" si="4">IF(C67="","",SUM(H67,M67)-SUM(N67))</f>
        <v/>
      </c>
    </row>
    <row r="68" spans="2:15" ht="27.75" customHeight="1">
      <c r="B68" s="4">
        <f t="shared" ref="B68:B131" si="5">ROW(A68)-2</f>
        <v>66</v>
      </c>
      <c r="C68" s="2"/>
      <c r="D68" s="10"/>
      <c r="E68" s="2"/>
      <c r="F68" s="2"/>
      <c r="G68" s="10"/>
      <c r="H68" s="7"/>
      <c r="I68" s="14"/>
      <c r="J68" s="14"/>
      <c r="K68" s="14" t="str">
        <f>IF(AND(C68&lt;&gt;"",COUNTIF([Tên nhà cung cấp],C68)&gt;1),"Nhà cung cấp này đã khai báo nhiều lần","")</f>
        <v/>
      </c>
      <c r="L68" s="14"/>
      <c r="M68" s="14" t="str">
        <f>IF(C68="","",SUMIFS(M.1[Giá có thuế],M.1[Tên nhà cung cấp],C68))</f>
        <v/>
      </c>
      <c r="N68" s="14" t="str">
        <f>IF(C68="","",SUMIFS(M.1[Số tiền đã trả],M.1[Tên nhà cung cấp],C68))</f>
        <v/>
      </c>
      <c r="O68" s="14" t="str">
        <f t="shared" si="4"/>
        <v/>
      </c>
    </row>
    <row r="69" spans="2:15" ht="27.75" customHeight="1">
      <c r="B69" s="4">
        <f t="shared" si="5"/>
        <v>67</v>
      </c>
      <c r="C69" s="2"/>
      <c r="D69" s="10"/>
      <c r="E69" s="2"/>
      <c r="F69" s="2"/>
      <c r="G69" s="10"/>
      <c r="H69" s="7"/>
      <c r="I69" s="14"/>
      <c r="J69" s="14"/>
      <c r="K69" s="14" t="str">
        <f>IF(AND(C69&lt;&gt;"",COUNTIF([Tên nhà cung cấp],C69)&gt;1),"Nhà cung cấp này đã khai báo nhiều lần","")</f>
        <v/>
      </c>
      <c r="L69" s="14"/>
      <c r="M69" s="14" t="str">
        <f>IF(C69="","",SUMIFS(M.1[Giá có thuế],M.1[Tên nhà cung cấp],C69))</f>
        <v/>
      </c>
      <c r="N69" s="14" t="str">
        <f>IF(C69="","",SUMIFS(M.1[Số tiền đã trả],M.1[Tên nhà cung cấp],C69))</f>
        <v/>
      </c>
      <c r="O69" s="14" t="str">
        <f t="shared" si="4"/>
        <v/>
      </c>
    </row>
    <row r="70" spans="2:15" ht="27.75" customHeight="1">
      <c r="B70" s="4">
        <f t="shared" si="5"/>
        <v>68</v>
      </c>
      <c r="C70" s="2"/>
      <c r="D70" s="10"/>
      <c r="E70" s="2"/>
      <c r="F70" s="2"/>
      <c r="G70" s="10"/>
      <c r="H70" s="7"/>
      <c r="I70" s="14"/>
      <c r="J70" s="14"/>
      <c r="K70" s="14" t="str">
        <f>IF(AND(C70&lt;&gt;"",COUNTIF([Tên nhà cung cấp],C70)&gt;1),"Nhà cung cấp này đã khai báo nhiều lần","")</f>
        <v/>
      </c>
      <c r="L70" s="14"/>
      <c r="M70" s="14" t="str">
        <f>IF(C70="","",SUMIFS(M.1[Giá có thuế],M.1[Tên nhà cung cấp],C70))</f>
        <v/>
      </c>
      <c r="N70" s="14" t="str">
        <f>IF(C70="","",SUMIFS(M.1[Số tiền đã trả],M.1[Tên nhà cung cấp],C70))</f>
        <v/>
      </c>
      <c r="O70" s="14" t="str">
        <f t="shared" si="4"/>
        <v/>
      </c>
    </row>
    <row r="71" spans="2:15" ht="27.75" customHeight="1">
      <c r="B71" s="4">
        <f t="shared" si="5"/>
        <v>69</v>
      </c>
      <c r="C71" s="2"/>
      <c r="D71" s="10"/>
      <c r="E71" s="2"/>
      <c r="F71" s="2"/>
      <c r="G71" s="10"/>
      <c r="H71" s="7"/>
      <c r="I71" s="14"/>
      <c r="J71" s="14"/>
      <c r="K71" s="14" t="str">
        <f>IF(AND(C71&lt;&gt;"",COUNTIF([Tên nhà cung cấp],C71)&gt;1),"Nhà cung cấp này đã khai báo nhiều lần","")</f>
        <v/>
      </c>
      <c r="L71" s="14"/>
      <c r="M71" s="14" t="str">
        <f>IF(C71="","",SUMIFS(M.1[Giá có thuế],M.1[Tên nhà cung cấp],C71))</f>
        <v/>
      </c>
      <c r="N71" s="14" t="str">
        <f>IF(C71="","",SUMIFS(M.1[Số tiền đã trả],M.1[Tên nhà cung cấp],C71))</f>
        <v/>
      </c>
      <c r="O71" s="14" t="str">
        <f t="shared" si="4"/>
        <v/>
      </c>
    </row>
    <row r="72" spans="2:15" ht="27.75" customHeight="1">
      <c r="B72" s="4">
        <f t="shared" si="5"/>
        <v>70</v>
      </c>
      <c r="C72" s="2"/>
      <c r="D72" s="10"/>
      <c r="E72" s="2"/>
      <c r="F72" s="2"/>
      <c r="G72" s="10"/>
      <c r="H72" s="7"/>
      <c r="I72" s="14"/>
      <c r="J72" s="14"/>
      <c r="K72" s="14" t="str">
        <f>IF(AND(C72&lt;&gt;"",COUNTIF([Tên nhà cung cấp],C72)&gt;1),"Nhà cung cấp này đã khai báo nhiều lần","")</f>
        <v/>
      </c>
      <c r="L72" s="14"/>
      <c r="M72" s="14" t="str">
        <f>IF(C72="","",SUMIFS(M.1[Giá có thuế],M.1[Tên nhà cung cấp],C72))</f>
        <v/>
      </c>
      <c r="N72" s="14" t="str">
        <f>IF(C72="","",SUMIFS(M.1[Số tiền đã trả],M.1[Tên nhà cung cấp],C72))</f>
        <v/>
      </c>
      <c r="O72" s="14" t="str">
        <f t="shared" si="4"/>
        <v/>
      </c>
    </row>
    <row r="73" spans="2:15" ht="27.75" customHeight="1">
      <c r="B73" s="4">
        <f t="shared" si="5"/>
        <v>71</v>
      </c>
      <c r="C73" s="2"/>
      <c r="D73" s="10"/>
      <c r="E73" s="2"/>
      <c r="F73" s="2"/>
      <c r="G73" s="10"/>
      <c r="H73" s="7"/>
      <c r="I73" s="14"/>
      <c r="J73" s="14"/>
      <c r="K73" s="14" t="str">
        <f>IF(AND(C73&lt;&gt;"",COUNTIF([Tên nhà cung cấp],C73)&gt;1),"Nhà cung cấp này đã khai báo nhiều lần","")</f>
        <v/>
      </c>
      <c r="L73" s="14"/>
      <c r="M73" s="14" t="str">
        <f>IF(C73="","",SUMIFS(M.1[Giá có thuế],M.1[Tên nhà cung cấp],C73))</f>
        <v/>
      </c>
      <c r="N73" s="14" t="str">
        <f>IF(C73="","",SUMIFS(M.1[Số tiền đã trả],M.1[Tên nhà cung cấp],C73))</f>
        <v/>
      </c>
      <c r="O73" s="14" t="str">
        <f t="shared" si="4"/>
        <v/>
      </c>
    </row>
    <row r="74" spans="2:15" ht="27.75" customHeight="1">
      <c r="B74" s="4">
        <f t="shared" si="5"/>
        <v>72</v>
      </c>
      <c r="C74" s="2"/>
      <c r="D74" s="10"/>
      <c r="E74" s="2"/>
      <c r="F74" s="2"/>
      <c r="G74" s="10"/>
      <c r="H74" s="7"/>
      <c r="I74" s="14"/>
      <c r="J74" s="14"/>
      <c r="K74" s="14" t="str">
        <f>IF(AND(C74&lt;&gt;"",COUNTIF([Tên nhà cung cấp],C74)&gt;1),"Nhà cung cấp này đã khai báo nhiều lần","")</f>
        <v/>
      </c>
      <c r="L74" s="14"/>
      <c r="M74" s="14" t="str">
        <f>IF(C74="","",SUMIFS(M.1[Giá có thuế],M.1[Tên nhà cung cấp],C74))</f>
        <v/>
      </c>
      <c r="N74" s="14" t="str">
        <f>IF(C74="","",SUMIFS(M.1[Số tiền đã trả],M.1[Tên nhà cung cấp],C74))</f>
        <v/>
      </c>
      <c r="O74" s="14" t="str">
        <f t="shared" si="4"/>
        <v/>
      </c>
    </row>
    <row r="75" spans="2:15" ht="27.75" customHeight="1">
      <c r="B75" s="4">
        <f t="shared" si="5"/>
        <v>73</v>
      </c>
      <c r="C75" s="2"/>
      <c r="D75" s="10"/>
      <c r="E75" s="2"/>
      <c r="F75" s="2"/>
      <c r="G75" s="10"/>
      <c r="H75" s="7"/>
      <c r="I75" s="14"/>
      <c r="J75" s="14"/>
      <c r="K75" s="14" t="str">
        <f>IF(AND(C75&lt;&gt;"",COUNTIF([Tên nhà cung cấp],C75)&gt;1),"Nhà cung cấp này đã khai báo nhiều lần","")</f>
        <v/>
      </c>
      <c r="L75" s="14"/>
      <c r="M75" s="14" t="str">
        <f>IF(C75="","",SUMIFS(M.1[Giá có thuế],M.1[Tên nhà cung cấp],C75))</f>
        <v/>
      </c>
      <c r="N75" s="14" t="str">
        <f>IF(C75="","",SUMIFS(M.1[Số tiền đã trả],M.1[Tên nhà cung cấp],C75))</f>
        <v/>
      </c>
      <c r="O75" s="14" t="str">
        <f t="shared" si="4"/>
        <v/>
      </c>
    </row>
    <row r="76" spans="2:15" ht="27.75" customHeight="1">
      <c r="B76" s="4">
        <f t="shared" si="5"/>
        <v>74</v>
      </c>
      <c r="C76" s="2"/>
      <c r="D76" s="10"/>
      <c r="E76" s="2"/>
      <c r="F76" s="2"/>
      <c r="G76" s="10"/>
      <c r="H76" s="7"/>
      <c r="I76" s="14"/>
      <c r="J76" s="14"/>
      <c r="K76" s="14" t="str">
        <f>IF(AND(C76&lt;&gt;"",COUNTIF([Tên nhà cung cấp],C76)&gt;1),"Nhà cung cấp này đã khai báo nhiều lần","")</f>
        <v/>
      </c>
      <c r="L76" s="14"/>
      <c r="M76" s="14" t="str">
        <f>IF(C76="","",SUMIFS(M.1[Giá có thuế],M.1[Tên nhà cung cấp],C76))</f>
        <v/>
      </c>
      <c r="N76" s="14" t="str">
        <f>IF(C76="","",SUMIFS(M.1[Số tiền đã trả],M.1[Tên nhà cung cấp],C76))</f>
        <v/>
      </c>
      <c r="O76" s="14" t="str">
        <f t="shared" si="4"/>
        <v/>
      </c>
    </row>
    <row r="77" spans="2:15" ht="27.75" customHeight="1">
      <c r="B77" s="4">
        <f t="shared" si="5"/>
        <v>75</v>
      </c>
      <c r="C77" s="2"/>
      <c r="D77" s="10"/>
      <c r="E77" s="2"/>
      <c r="F77" s="2"/>
      <c r="G77" s="10"/>
      <c r="H77" s="7"/>
      <c r="I77" s="14"/>
      <c r="J77" s="14"/>
      <c r="K77" s="14" t="str">
        <f>IF(AND(C77&lt;&gt;"",COUNTIF([Tên nhà cung cấp],C77)&gt;1),"Nhà cung cấp này đã khai báo nhiều lần","")</f>
        <v/>
      </c>
      <c r="L77" s="14"/>
      <c r="M77" s="14" t="str">
        <f>IF(C77="","",SUMIFS(M.1[Giá có thuế],M.1[Tên nhà cung cấp],C77))</f>
        <v/>
      </c>
      <c r="N77" s="14" t="str">
        <f>IF(C77="","",SUMIFS(M.1[Số tiền đã trả],M.1[Tên nhà cung cấp],C77))</f>
        <v/>
      </c>
      <c r="O77" s="14" t="str">
        <f t="shared" si="4"/>
        <v/>
      </c>
    </row>
    <row r="78" spans="2:15" ht="27.75" customHeight="1">
      <c r="B78" s="4">
        <f t="shared" si="5"/>
        <v>76</v>
      </c>
      <c r="C78" s="2"/>
      <c r="D78" s="10"/>
      <c r="E78" s="2"/>
      <c r="F78" s="2"/>
      <c r="G78" s="10"/>
      <c r="H78" s="7"/>
      <c r="I78" s="14"/>
      <c r="J78" s="14"/>
      <c r="K78" s="14" t="str">
        <f>IF(AND(C78&lt;&gt;"",COUNTIF([Tên nhà cung cấp],C78)&gt;1),"Nhà cung cấp này đã khai báo nhiều lần","")</f>
        <v/>
      </c>
      <c r="L78" s="14"/>
      <c r="M78" s="14" t="str">
        <f>IF(C78="","",SUMIFS(M.1[Giá có thuế],M.1[Tên nhà cung cấp],C78))</f>
        <v/>
      </c>
      <c r="N78" s="14" t="str">
        <f>IF(C78="","",SUMIFS(M.1[Số tiền đã trả],M.1[Tên nhà cung cấp],C78))</f>
        <v/>
      </c>
      <c r="O78" s="14" t="str">
        <f t="shared" si="4"/>
        <v/>
      </c>
    </row>
    <row r="79" spans="2:15" ht="27.75" customHeight="1">
      <c r="B79" s="4">
        <f t="shared" si="5"/>
        <v>77</v>
      </c>
      <c r="C79" s="2"/>
      <c r="D79" s="10"/>
      <c r="E79" s="2"/>
      <c r="F79" s="2"/>
      <c r="G79" s="10"/>
      <c r="H79" s="7"/>
      <c r="I79" s="14"/>
      <c r="J79" s="14"/>
      <c r="K79" s="14" t="str">
        <f>IF(AND(C79&lt;&gt;"",COUNTIF([Tên nhà cung cấp],C79)&gt;1),"Nhà cung cấp này đã khai báo nhiều lần","")</f>
        <v/>
      </c>
      <c r="L79" s="14"/>
      <c r="M79" s="14" t="str">
        <f>IF(C79="","",SUMIFS(M.1[Giá có thuế],M.1[Tên nhà cung cấp],C79))</f>
        <v/>
      </c>
      <c r="N79" s="14" t="str">
        <f>IF(C79="","",SUMIFS(M.1[Số tiền đã trả],M.1[Tên nhà cung cấp],C79))</f>
        <v/>
      </c>
      <c r="O79" s="14" t="str">
        <f t="shared" si="4"/>
        <v/>
      </c>
    </row>
    <row r="80" spans="2:15" ht="27.75" customHeight="1">
      <c r="B80" s="4">
        <f t="shared" si="5"/>
        <v>78</v>
      </c>
      <c r="C80" s="2"/>
      <c r="D80" s="10"/>
      <c r="E80" s="2"/>
      <c r="F80" s="2"/>
      <c r="G80" s="10"/>
      <c r="H80" s="7"/>
      <c r="I80" s="14"/>
      <c r="J80" s="14"/>
      <c r="K80" s="14" t="str">
        <f>IF(AND(C80&lt;&gt;"",COUNTIF([Tên nhà cung cấp],C80)&gt;1),"Nhà cung cấp này đã khai báo nhiều lần","")</f>
        <v/>
      </c>
      <c r="L80" s="14"/>
      <c r="M80" s="14" t="str">
        <f>IF(C80="","",SUMIFS(M.1[Giá có thuế],M.1[Tên nhà cung cấp],C80))</f>
        <v/>
      </c>
      <c r="N80" s="14" t="str">
        <f>IF(C80="","",SUMIFS(M.1[Số tiền đã trả],M.1[Tên nhà cung cấp],C80))</f>
        <v/>
      </c>
      <c r="O80" s="14" t="str">
        <f t="shared" si="4"/>
        <v/>
      </c>
    </row>
    <row r="81" spans="2:15" ht="27.75" customHeight="1">
      <c r="B81" s="4">
        <f t="shared" si="5"/>
        <v>79</v>
      </c>
      <c r="C81" s="2"/>
      <c r="D81" s="10"/>
      <c r="E81" s="2"/>
      <c r="F81" s="2"/>
      <c r="G81" s="10"/>
      <c r="H81" s="7"/>
      <c r="I81" s="14"/>
      <c r="J81" s="14"/>
      <c r="K81" s="14" t="str">
        <f>IF(AND(C81&lt;&gt;"",COUNTIF([Tên nhà cung cấp],C81)&gt;1),"Nhà cung cấp này đã khai báo nhiều lần","")</f>
        <v/>
      </c>
      <c r="L81" s="14"/>
      <c r="M81" s="14" t="str">
        <f>IF(C81="","",SUMIFS(M.1[Giá có thuế],M.1[Tên nhà cung cấp],C81))</f>
        <v/>
      </c>
      <c r="N81" s="14" t="str">
        <f>IF(C81="","",SUMIFS(M.1[Số tiền đã trả],M.1[Tên nhà cung cấp],C81))</f>
        <v/>
      </c>
      <c r="O81" s="14" t="str">
        <f t="shared" si="4"/>
        <v/>
      </c>
    </row>
    <row r="82" spans="2:15" ht="27.75" customHeight="1">
      <c r="B82" s="4">
        <f t="shared" si="5"/>
        <v>80</v>
      </c>
      <c r="C82" s="2"/>
      <c r="D82" s="10"/>
      <c r="E82" s="2"/>
      <c r="F82" s="2"/>
      <c r="G82" s="10"/>
      <c r="H82" s="7"/>
      <c r="I82" s="14"/>
      <c r="J82" s="14"/>
      <c r="K82" s="14" t="str">
        <f>IF(AND(C82&lt;&gt;"",COUNTIF([Tên nhà cung cấp],C82)&gt;1),"Nhà cung cấp này đã khai báo nhiều lần","")</f>
        <v/>
      </c>
      <c r="L82" s="14"/>
      <c r="M82" s="14" t="str">
        <f>IF(C82="","",SUMIFS(M.1[Giá có thuế],M.1[Tên nhà cung cấp],C82))</f>
        <v/>
      </c>
      <c r="N82" s="14" t="str">
        <f>IF(C82="","",SUMIFS(M.1[Số tiền đã trả],M.1[Tên nhà cung cấp],C82))</f>
        <v/>
      </c>
      <c r="O82" s="14" t="str">
        <f t="shared" si="4"/>
        <v/>
      </c>
    </row>
    <row r="83" spans="2:15" ht="27.75" customHeight="1">
      <c r="B83" s="4">
        <f t="shared" si="5"/>
        <v>81</v>
      </c>
      <c r="C83" s="2"/>
      <c r="D83" s="10"/>
      <c r="E83" s="2"/>
      <c r="F83" s="2"/>
      <c r="G83" s="10"/>
      <c r="H83" s="7"/>
      <c r="I83" s="14"/>
      <c r="J83" s="14"/>
      <c r="K83" s="14" t="str">
        <f>IF(AND(C83&lt;&gt;"",COUNTIF([Tên nhà cung cấp],C83)&gt;1),"Nhà cung cấp này đã khai báo nhiều lần","")</f>
        <v/>
      </c>
      <c r="L83" s="14"/>
      <c r="M83" s="14" t="str">
        <f>IF(C83="","",SUMIFS(M.1[Giá có thuế],M.1[Tên nhà cung cấp],C83))</f>
        <v/>
      </c>
      <c r="N83" s="14" t="str">
        <f>IF(C83="","",SUMIFS(M.1[Số tiền đã trả],M.1[Tên nhà cung cấp],C83))</f>
        <v/>
      </c>
      <c r="O83" s="14" t="str">
        <f t="shared" si="4"/>
        <v/>
      </c>
    </row>
    <row r="84" spans="2:15" ht="27.75" customHeight="1">
      <c r="B84" s="4">
        <f t="shared" si="5"/>
        <v>82</v>
      </c>
      <c r="C84" s="2"/>
      <c r="D84" s="10"/>
      <c r="E84" s="2"/>
      <c r="F84" s="2"/>
      <c r="G84" s="10"/>
      <c r="H84" s="7"/>
      <c r="I84" s="14"/>
      <c r="J84" s="14"/>
      <c r="K84" s="14" t="str">
        <f>IF(AND(C84&lt;&gt;"",COUNTIF([Tên nhà cung cấp],C84)&gt;1),"Nhà cung cấp này đã khai báo nhiều lần","")</f>
        <v/>
      </c>
      <c r="L84" s="14"/>
      <c r="M84" s="14" t="str">
        <f>IF(C84="","",SUMIFS(M.1[Giá có thuế],M.1[Tên nhà cung cấp],C84))</f>
        <v/>
      </c>
      <c r="N84" s="14" t="str">
        <f>IF(C84="","",SUMIFS(M.1[Số tiền đã trả],M.1[Tên nhà cung cấp],C84))</f>
        <v/>
      </c>
      <c r="O84" s="14" t="str">
        <f t="shared" si="4"/>
        <v/>
      </c>
    </row>
    <row r="85" spans="2:15" ht="27.75" customHeight="1">
      <c r="B85" s="4">
        <f t="shared" si="5"/>
        <v>83</v>
      </c>
      <c r="C85" s="2"/>
      <c r="D85" s="10"/>
      <c r="E85" s="2"/>
      <c r="F85" s="2"/>
      <c r="G85" s="10"/>
      <c r="H85" s="7"/>
      <c r="I85" s="14"/>
      <c r="J85" s="14"/>
      <c r="K85" s="14" t="str">
        <f>IF(AND(C85&lt;&gt;"",COUNTIF([Tên nhà cung cấp],C85)&gt;1),"Nhà cung cấp này đã khai báo nhiều lần","")</f>
        <v/>
      </c>
      <c r="L85" s="14"/>
      <c r="M85" s="14" t="str">
        <f>IF(C85="","",SUMIFS(M.1[Giá có thuế],M.1[Tên nhà cung cấp],C85))</f>
        <v/>
      </c>
      <c r="N85" s="14" t="str">
        <f>IF(C85="","",SUMIFS(M.1[Số tiền đã trả],M.1[Tên nhà cung cấp],C85))</f>
        <v/>
      </c>
      <c r="O85" s="14" t="str">
        <f t="shared" si="4"/>
        <v/>
      </c>
    </row>
    <row r="86" spans="2:15" ht="27.75" customHeight="1">
      <c r="B86" s="4">
        <f t="shared" si="5"/>
        <v>84</v>
      </c>
      <c r="C86" s="2"/>
      <c r="D86" s="10"/>
      <c r="E86" s="2"/>
      <c r="F86" s="2"/>
      <c r="G86" s="10"/>
      <c r="H86" s="7"/>
      <c r="I86" s="14"/>
      <c r="J86" s="14"/>
      <c r="K86" s="14" t="str">
        <f>IF(AND(C86&lt;&gt;"",COUNTIF([Tên nhà cung cấp],C86)&gt;1),"Nhà cung cấp này đã khai báo nhiều lần","")</f>
        <v/>
      </c>
      <c r="L86" s="14"/>
      <c r="M86" s="14" t="str">
        <f>IF(C86="","",SUMIFS(M.1[Giá có thuế],M.1[Tên nhà cung cấp],C86))</f>
        <v/>
      </c>
      <c r="N86" s="14" t="str">
        <f>IF(C86="","",SUMIFS(M.1[Số tiền đã trả],M.1[Tên nhà cung cấp],C86))</f>
        <v/>
      </c>
      <c r="O86" s="14" t="str">
        <f t="shared" si="4"/>
        <v/>
      </c>
    </row>
    <row r="87" spans="2:15" ht="27.75" customHeight="1">
      <c r="B87" s="4">
        <f t="shared" si="5"/>
        <v>85</v>
      </c>
      <c r="C87" s="2"/>
      <c r="D87" s="10"/>
      <c r="E87" s="2"/>
      <c r="F87" s="2"/>
      <c r="G87" s="10"/>
      <c r="H87" s="7"/>
      <c r="I87" s="14"/>
      <c r="J87" s="14"/>
      <c r="K87" s="14" t="str">
        <f>IF(AND(C87&lt;&gt;"",COUNTIF([Tên nhà cung cấp],C87)&gt;1),"Nhà cung cấp này đã khai báo nhiều lần","")</f>
        <v/>
      </c>
      <c r="L87" s="14"/>
      <c r="M87" s="14" t="str">
        <f>IF(C87="","",SUMIFS(M.1[Giá có thuế],M.1[Tên nhà cung cấp],C87))</f>
        <v/>
      </c>
      <c r="N87" s="14" t="str">
        <f>IF(C87="","",SUMIFS(M.1[Số tiền đã trả],M.1[Tên nhà cung cấp],C87))</f>
        <v/>
      </c>
      <c r="O87" s="14" t="str">
        <f t="shared" si="4"/>
        <v/>
      </c>
    </row>
    <row r="88" spans="2:15" ht="27.75" customHeight="1">
      <c r="B88" s="4">
        <f t="shared" si="5"/>
        <v>86</v>
      </c>
      <c r="C88" s="2"/>
      <c r="D88" s="10"/>
      <c r="E88" s="2"/>
      <c r="F88" s="2"/>
      <c r="G88" s="10"/>
      <c r="H88" s="7"/>
      <c r="I88" s="14"/>
      <c r="J88" s="14"/>
      <c r="K88" s="14" t="str">
        <f>IF(AND(C88&lt;&gt;"",COUNTIF([Tên nhà cung cấp],C88)&gt;1),"Nhà cung cấp này đã khai báo nhiều lần","")</f>
        <v/>
      </c>
      <c r="L88" s="14"/>
      <c r="M88" s="14" t="str">
        <f>IF(C88="","",SUMIFS(M.1[Giá có thuế],M.1[Tên nhà cung cấp],C88))</f>
        <v/>
      </c>
      <c r="N88" s="14" t="str">
        <f>IF(C88="","",SUMIFS(M.1[Số tiền đã trả],M.1[Tên nhà cung cấp],C88))</f>
        <v/>
      </c>
      <c r="O88" s="14" t="str">
        <f t="shared" si="4"/>
        <v/>
      </c>
    </row>
    <row r="89" spans="2:15" ht="27.75" customHeight="1">
      <c r="B89" s="4">
        <f t="shared" si="5"/>
        <v>87</v>
      </c>
      <c r="C89" s="2"/>
      <c r="D89" s="10"/>
      <c r="E89" s="2"/>
      <c r="F89" s="2"/>
      <c r="G89" s="10"/>
      <c r="H89" s="7"/>
      <c r="I89" s="14"/>
      <c r="J89" s="14"/>
      <c r="K89" s="14" t="str">
        <f>IF(AND(C89&lt;&gt;"",COUNTIF([Tên nhà cung cấp],C89)&gt;1),"Nhà cung cấp này đã khai báo nhiều lần","")</f>
        <v/>
      </c>
      <c r="L89" s="14"/>
      <c r="M89" s="14" t="str">
        <f>IF(C89="","",SUMIFS(M.1[Giá có thuế],M.1[Tên nhà cung cấp],C89))</f>
        <v/>
      </c>
      <c r="N89" s="14" t="str">
        <f>IF(C89="","",SUMIFS(M.1[Số tiền đã trả],M.1[Tên nhà cung cấp],C89))</f>
        <v/>
      </c>
      <c r="O89" s="14" t="str">
        <f t="shared" si="4"/>
        <v/>
      </c>
    </row>
    <row r="90" spans="2:15" ht="27.75" customHeight="1">
      <c r="B90" s="4">
        <f t="shared" si="5"/>
        <v>88</v>
      </c>
      <c r="C90" s="2"/>
      <c r="D90" s="10"/>
      <c r="E90" s="2"/>
      <c r="F90" s="2"/>
      <c r="G90" s="10"/>
      <c r="H90" s="7"/>
      <c r="I90" s="14"/>
      <c r="J90" s="14"/>
      <c r="K90" s="14" t="str">
        <f>IF(AND(C90&lt;&gt;"",COUNTIF([Tên nhà cung cấp],C90)&gt;1),"Nhà cung cấp này đã khai báo nhiều lần","")</f>
        <v/>
      </c>
      <c r="L90" s="14"/>
      <c r="M90" s="14" t="str">
        <f>IF(C90="","",SUMIFS(M.1[Giá có thuế],M.1[Tên nhà cung cấp],C90))</f>
        <v/>
      </c>
      <c r="N90" s="14" t="str">
        <f>IF(C90="","",SUMIFS(M.1[Số tiền đã trả],M.1[Tên nhà cung cấp],C90))</f>
        <v/>
      </c>
      <c r="O90" s="14" t="str">
        <f t="shared" si="4"/>
        <v/>
      </c>
    </row>
    <row r="91" spans="2:15" ht="27.75" customHeight="1">
      <c r="B91" s="4">
        <f t="shared" si="5"/>
        <v>89</v>
      </c>
      <c r="C91" s="2"/>
      <c r="D91" s="10"/>
      <c r="E91" s="2"/>
      <c r="F91" s="2"/>
      <c r="G91" s="10"/>
      <c r="H91" s="7"/>
      <c r="I91" s="14"/>
      <c r="J91" s="14"/>
      <c r="K91" s="14" t="str">
        <f>IF(AND(C91&lt;&gt;"",COUNTIF([Tên nhà cung cấp],C91)&gt;1),"Nhà cung cấp này đã khai báo nhiều lần","")</f>
        <v/>
      </c>
      <c r="L91" s="14"/>
      <c r="M91" s="14" t="str">
        <f>IF(C91="","",SUMIFS(M.1[Giá có thuế],M.1[Tên nhà cung cấp],C91))</f>
        <v/>
      </c>
      <c r="N91" s="14" t="str">
        <f>IF(C91="","",SUMIFS(M.1[Số tiền đã trả],M.1[Tên nhà cung cấp],C91))</f>
        <v/>
      </c>
      <c r="O91" s="14" t="str">
        <f t="shared" si="4"/>
        <v/>
      </c>
    </row>
    <row r="92" spans="2:15" ht="27.75" customHeight="1">
      <c r="B92" s="4">
        <f t="shared" si="5"/>
        <v>90</v>
      </c>
      <c r="C92" s="2"/>
      <c r="D92" s="10"/>
      <c r="E92" s="2"/>
      <c r="F92" s="2"/>
      <c r="G92" s="10"/>
      <c r="H92" s="7"/>
      <c r="I92" s="14"/>
      <c r="J92" s="14"/>
      <c r="K92" s="14" t="str">
        <f>IF(AND(C92&lt;&gt;"",COUNTIF([Tên nhà cung cấp],C92)&gt;1),"Nhà cung cấp này đã khai báo nhiều lần","")</f>
        <v/>
      </c>
      <c r="L92" s="14"/>
      <c r="M92" s="14" t="str">
        <f>IF(C92="","",SUMIFS(M.1[Giá có thuế],M.1[Tên nhà cung cấp],C92))</f>
        <v/>
      </c>
      <c r="N92" s="14" t="str">
        <f>IF(C92="","",SUMIFS(M.1[Số tiền đã trả],M.1[Tên nhà cung cấp],C92))</f>
        <v/>
      </c>
      <c r="O92" s="14" t="str">
        <f t="shared" si="4"/>
        <v/>
      </c>
    </row>
    <row r="93" spans="2:15" ht="27.75" customHeight="1">
      <c r="B93" s="4">
        <f t="shared" si="5"/>
        <v>91</v>
      </c>
      <c r="C93" s="2"/>
      <c r="D93" s="10"/>
      <c r="E93" s="2"/>
      <c r="F93" s="2"/>
      <c r="G93" s="10"/>
      <c r="H93" s="7"/>
      <c r="I93" s="14"/>
      <c r="J93" s="14"/>
      <c r="K93" s="14" t="str">
        <f>IF(AND(C93&lt;&gt;"",COUNTIF([Tên nhà cung cấp],C93)&gt;1),"Nhà cung cấp này đã khai báo nhiều lần","")</f>
        <v/>
      </c>
      <c r="L93" s="14"/>
      <c r="M93" s="14" t="str">
        <f>IF(C93="","",SUMIFS(M.1[Giá có thuế],M.1[Tên nhà cung cấp],C93))</f>
        <v/>
      </c>
      <c r="N93" s="14" t="str">
        <f>IF(C93="","",SUMIFS(M.1[Số tiền đã trả],M.1[Tên nhà cung cấp],C93))</f>
        <v/>
      </c>
      <c r="O93" s="14" t="str">
        <f t="shared" si="4"/>
        <v/>
      </c>
    </row>
    <row r="94" spans="2:15" ht="27.75" customHeight="1">
      <c r="B94" s="4">
        <f t="shared" si="5"/>
        <v>92</v>
      </c>
      <c r="C94" s="2"/>
      <c r="D94" s="10"/>
      <c r="E94" s="2"/>
      <c r="F94" s="2"/>
      <c r="G94" s="10"/>
      <c r="H94" s="7"/>
      <c r="I94" s="14"/>
      <c r="J94" s="14"/>
      <c r="K94" s="14" t="str">
        <f>IF(AND(C94&lt;&gt;"",COUNTIF([Tên nhà cung cấp],C94)&gt;1),"Nhà cung cấp này đã khai báo nhiều lần","")</f>
        <v/>
      </c>
      <c r="L94" s="14"/>
      <c r="M94" s="14" t="str">
        <f>IF(C94="","",SUMIFS(M.1[Giá có thuế],M.1[Tên nhà cung cấp],C94))</f>
        <v/>
      </c>
      <c r="N94" s="14" t="str">
        <f>IF(C94="","",SUMIFS(M.1[Số tiền đã trả],M.1[Tên nhà cung cấp],C94))</f>
        <v/>
      </c>
      <c r="O94" s="14" t="str">
        <f t="shared" si="4"/>
        <v/>
      </c>
    </row>
    <row r="95" spans="2:15" ht="27.75" customHeight="1">
      <c r="B95" s="4">
        <f t="shared" si="5"/>
        <v>93</v>
      </c>
      <c r="C95" s="2"/>
      <c r="D95" s="10"/>
      <c r="E95" s="2"/>
      <c r="F95" s="2"/>
      <c r="G95" s="10"/>
      <c r="H95" s="7"/>
      <c r="I95" s="14"/>
      <c r="J95" s="14"/>
      <c r="K95" s="14" t="str">
        <f>IF(AND(C95&lt;&gt;"",COUNTIF([Tên nhà cung cấp],C95)&gt;1),"Nhà cung cấp này đã khai báo nhiều lần","")</f>
        <v/>
      </c>
      <c r="L95" s="14"/>
      <c r="M95" s="14" t="str">
        <f>IF(C95="","",SUMIFS(M.1[Giá có thuế],M.1[Tên nhà cung cấp],C95))</f>
        <v/>
      </c>
      <c r="N95" s="14" t="str">
        <f>IF(C95="","",SUMIFS(M.1[Số tiền đã trả],M.1[Tên nhà cung cấp],C95))</f>
        <v/>
      </c>
      <c r="O95" s="14" t="str">
        <f t="shared" si="4"/>
        <v/>
      </c>
    </row>
    <row r="96" spans="2:15" ht="27.75" customHeight="1">
      <c r="B96" s="4">
        <f t="shared" si="5"/>
        <v>94</v>
      </c>
      <c r="C96" s="2"/>
      <c r="D96" s="10"/>
      <c r="E96" s="2"/>
      <c r="F96" s="2"/>
      <c r="G96" s="10"/>
      <c r="H96" s="7"/>
      <c r="I96" s="14"/>
      <c r="J96" s="14"/>
      <c r="K96" s="14" t="str">
        <f>IF(AND(C96&lt;&gt;"",COUNTIF([Tên nhà cung cấp],C96)&gt;1),"Nhà cung cấp này đã khai báo nhiều lần","")</f>
        <v/>
      </c>
      <c r="L96" s="14"/>
      <c r="M96" s="14" t="str">
        <f>IF(C96="","",SUMIFS(M.1[Giá có thuế],M.1[Tên nhà cung cấp],C96))</f>
        <v/>
      </c>
      <c r="N96" s="14" t="str">
        <f>IF(C96="","",SUMIFS(M.1[Số tiền đã trả],M.1[Tên nhà cung cấp],C96))</f>
        <v/>
      </c>
      <c r="O96" s="14" t="str">
        <f t="shared" si="4"/>
        <v/>
      </c>
    </row>
    <row r="97" spans="2:15" ht="27.75" customHeight="1">
      <c r="B97" s="4">
        <f t="shared" si="5"/>
        <v>95</v>
      </c>
      <c r="C97" s="2"/>
      <c r="D97" s="10"/>
      <c r="E97" s="2"/>
      <c r="F97" s="2"/>
      <c r="G97" s="10"/>
      <c r="H97" s="7"/>
      <c r="I97" s="14"/>
      <c r="J97" s="14"/>
      <c r="K97" s="14" t="str">
        <f>IF(AND(C97&lt;&gt;"",COUNTIF([Tên nhà cung cấp],C97)&gt;1),"Nhà cung cấp này đã khai báo nhiều lần","")</f>
        <v/>
      </c>
      <c r="L97" s="14"/>
      <c r="M97" s="14" t="str">
        <f>IF(C97="","",SUMIFS(M.1[Giá có thuế],M.1[Tên nhà cung cấp],C97))</f>
        <v/>
      </c>
      <c r="N97" s="14" t="str">
        <f>IF(C97="","",SUMIFS(M.1[Số tiền đã trả],M.1[Tên nhà cung cấp],C97))</f>
        <v/>
      </c>
      <c r="O97" s="14" t="str">
        <f t="shared" si="4"/>
        <v/>
      </c>
    </row>
    <row r="98" spans="2:15" ht="27.75" customHeight="1">
      <c r="B98" s="4">
        <f t="shared" si="5"/>
        <v>96</v>
      </c>
      <c r="C98" s="2"/>
      <c r="D98" s="10"/>
      <c r="E98" s="2"/>
      <c r="F98" s="2"/>
      <c r="G98" s="10"/>
      <c r="H98" s="7"/>
      <c r="I98" s="14"/>
      <c r="J98" s="14"/>
      <c r="K98" s="14" t="str">
        <f>IF(AND(C98&lt;&gt;"",COUNTIF([Tên nhà cung cấp],C98)&gt;1),"Nhà cung cấp này đã khai báo nhiều lần","")</f>
        <v/>
      </c>
      <c r="L98" s="14"/>
      <c r="M98" s="14" t="str">
        <f>IF(C98="","",SUMIFS(M.1[Giá có thuế],M.1[Tên nhà cung cấp],C98))</f>
        <v/>
      </c>
      <c r="N98" s="14" t="str">
        <f>IF(C98="","",SUMIFS(M.1[Số tiền đã trả],M.1[Tên nhà cung cấp],C98))</f>
        <v/>
      </c>
      <c r="O98" s="14" t="str">
        <f t="shared" si="4"/>
        <v/>
      </c>
    </row>
    <row r="99" spans="2:15" ht="27.75" customHeight="1">
      <c r="B99" s="4">
        <f t="shared" si="5"/>
        <v>97</v>
      </c>
      <c r="C99" s="2"/>
      <c r="D99" s="10"/>
      <c r="E99" s="2"/>
      <c r="F99" s="2"/>
      <c r="G99" s="10"/>
      <c r="H99" s="7"/>
      <c r="I99" s="14"/>
      <c r="J99" s="14"/>
      <c r="K99" s="14" t="str">
        <f>IF(AND(C99&lt;&gt;"",COUNTIF([Tên nhà cung cấp],C99)&gt;1),"Nhà cung cấp này đã khai báo nhiều lần","")</f>
        <v/>
      </c>
      <c r="L99" s="14"/>
      <c r="M99" s="14" t="str">
        <f>IF(C99="","",SUMIFS(M.1[Giá có thuế],M.1[Tên nhà cung cấp],C99))</f>
        <v/>
      </c>
      <c r="N99" s="14" t="str">
        <f>IF(C99="","",SUMIFS(M.1[Số tiền đã trả],M.1[Tên nhà cung cấp],C99))</f>
        <v/>
      </c>
      <c r="O99" s="14" t="str">
        <f t="shared" ref="O99:O130" si="6">IF(C99="","",SUM(H99,M99)-SUM(N99))</f>
        <v/>
      </c>
    </row>
    <row r="100" spans="2:15" ht="27.75" customHeight="1">
      <c r="B100" s="4">
        <f t="shared" si="5"/>
        <v>98</v>
      </c>
      <c r="C100" s="2"/>
      <c r="D100" s="10"/>
      <c r="E100" s="2"/>
      <c r="F100" s="2"/>
      <c r="G100" s="10"/>
      <c r="H100" s="7"/>
      <c r="I100" s="14"/>
      <c r="J100" s="14"/>
      <c r="K100" s="14" t="str">
        <f>IF(AND(C100&lt;&gt;"",COUNTIF([Tên nhà cung cấp],C100)&gt;1),"Nhà cung cấp này đã khai báo nhiều lần","")</f>
        <v/>
      </c>
      <c r="L100" s="14"/>
      <c r="M100" s="14" t="str">
        <f>IF(C100="","",SUMIFS(M.1[Giá có thuế],M.1[Tên nhà cung cấp],C100))</f>
        <v/>
      </c>
      <c r="N100" s="14" t="str">
        <f>IF(C100="","",SUMIFS(M.1[Số tiền đã trả],M.1[Tên nhà cung cấp],C100))</f>
        <v/>
      </c>
      <c r="O100" s="14" t="str">
        <f t="shared" si="6"/>
        <v/>
      </c>
    </row>
    <row r="101" spans="2:15" ht="27.75" customHeight="1">
      <c r="B101" s="4">
        <f t="shared" si="5"/>
        <v>99</v>
      </c>
      <c r="C101" s="2"/>
      <c r="D101" s="10"/>
      <c r="E101" s="2"/>
      <c r="F101" s="2"/>
      <c r="G101" s="10"/>
      <c r="H101" s="7"/>
      <c r="I101" s="14"/>
      <c r="J101" s="14"/>
      <c r="K101" s="14" t="str">
        <f>IF(AND(C101&lt;&gt;"",COUNTIF([Tên nhà cung cấp],C101)&gt;1),"Nhà cung cấp này đã khai báo nhiều lần","")</f>
        <v/>
      </c>
      <c r="L101" s="14"/>
      <c r="M101" s="14" t="str">
        <f>IF(C101="","",SUMIFS(M.1[Giá có thuế],M.1[Tên nhà cung cấp],C101))</f>
        <v/>
      </c>
      <c r="N101" s="14" t="str">
        <f>IF(C101="","",SUMIFS(M.1[Số tiền đã trả],M.1[Tên nhà cung cấp],C101))</f>
        <v/>
      </c>
      <c r="O101" s="14" t="str">
        <f t="shared" si="6"/>
        <v/>
      </c>
    </row>
    <row r="102" spans="2:15" ht="27.75" customHeight="1">
      <c r="B102" s="4">
        <f t="shared" si="5"/>
        <v>100</v>
      </c>
      <c r="C102" s="2"/>
      <c r="D102" s="10"/>
      <c r="E102" s="2"/>
      <c r="F102" s="2"/>
      <c r="G102" s="10"/>
      <c r="H102" s="7"/>
      <c r="I102" s="14"/>
      <c r="J102" s="14"/>
      <c r="K102" s="14" t="str">
        <f>IF(AND(C102&lt;&gt;"",COUNTIF([Tên nhà cung cấp],C102)&gt;1),"Nhà cung cấp này đã khai báo nhiều lần","")</f>
        <v/>
      </c>
      <c r="L102" s="14"/>
      <c r="M102" s="14" t="str">
        <f>IF(C102="","",SUMIFS(M.1[Giá có thuế],M.1[Tên nhà cung cấp],C102))</f>
        <v/>
      </c>
      <c r="N102" s="14" t="str">
        <f>IF(C102="","",SUMIFS(M.1[Số tiền đã trả],M.1[Tên nhà cung cấp],C102))</f>
        <v/>
      </c>
      <c r="O102" s="14" t="str">
        <f t="shared" si="6"/>
        <v/>
      </c>
    </row>
    <row r="103" spans="2:15" ht="27.75" customHeight="1">
      <c r="B103" s="4">
        <f t="shared" si="5"/>
        <v>101</v>
      </c>
      <c r="C103" s="2"/>
      <c r="D103" s="10"/>
      <c r="E103" s="2"/>
      <c r="F103" s="2"/>
      <c r="G103" s="10"/>
      <c r="H103" s="7"/>
      <c r="I103" s="14"/>
      <c r="J103" s="14"/>
      <c r="K103" s="14" t="str">
        <f>IF(AND(C103&lt;&gt;"",COUNTIF([Tên nhà cung cấp],C103)&gt;1),"Nhà cung cấp này đã khai báo nhiều lần","")</f>
        <v/>
      </c>
      <c r="L103" s="14"/>
      <c r="M103" s="14" t="str">
        <f>IF(C103="","",SUMIFS(M.1[Giá có thuế],M.1[Tên nhà cung cấp],C103))</f>
        <v/>
      </c>
      <c r="N103" s="14" t="str">
        <f>IF(C103="","",SUMIFS(M.1[Số tiền đã trả],M.1[Tên nhà cung cấp],C103))</f>
        <v/>
      </c>
      <c r="O103" s="14" t="str">
        <f t="shared" si="6"/>
        <v/>
      </c>
    </row>
    <row r="104" spans="2:15" ht="27.75" customHeight="1">
      <c r="B104" s="4">
        <f t="shared" si="5"/>
        <v>102</v>
      </c>
      <c r="C104" s="2"/>
      <c r="D104" s="10"/>
      <c r="E104" s="2"/>
      <c r="F104" s="2"/>
      <c r="G104" s="10"/>
      <c r="H104" s="7"/>
      <c r="I104" s="14"/>
      <c r="J104" s="14"/>
      <c r="K104" s="14" t="str">
        <f>IF(AND(C104&lt;&gt;"",COUNTIF([Tên nhà cung cấp],C104)&gt;1),"Nhà cung cấp này đã khai báo nhiều lần","")</f>
        <v/>
      </c>
      <c r="L104" s="14"/>
      <c r="M104" s="14" t="str">
        <f>IF(C104="","",SUMIFS(M.1[Giá có thuế],M.1[Tên nhà cung cấp],C104))</f>
        <v/>
      </c>
      <c r="N104" s="14" t="str">
        <f>IF(C104="","",SUMIFS(M.1[Số tiền đã trả],M.1[Tên nhà cung cấp],C104))</f>
        <v/>
      </c>
      <c r="O104" s="14" t="str">
        <f t="shared" si="6"/>
        <v/>
      </c>
    </row>
    <row r="105" spans="2:15" ht="27.75" customHeight="1">
      <c r="B105" s="4">
        <f t="shared" si="5"/>
        <v>103</v>
      </c>
      <c r="C105" s="2"/>
      <c r="D105" s="10"/>
      <c r="E105" s="2"/>
      <c r="F105" s="2"/>
      <c r="G105" s="10"/>
      <c r="H105" s="7"/>
      <c r="I105" s="14"/>
      <c r="J105" s="14"/>
      <c r="K105" s="14" t="str">
        <f>IF(AND(C105&lt;&gt;"",COUNTIF([Tên nhà cung cấp],C105)&gt;1),"Nhà cung cấp này đã khai báo nhiều lần","")</f>
        <v/>
      </c>
      <c r="L105" s="14"/>
      <c r="M105" s="14" t="str">
        <f>IF(C105="","",SUMIFS(M.1[Giá có thuế],M.1[Tên nhà cung cấp],C105))</f>
        <v/>
      </c>
      <c r="N105" s="14" t="str">
        <f>IF(C105="","",SUMIFS(M.1[Số tiền đã trả],M.1[Tên nhà cung cấp],C105))</f>
        <v/>
      </c>
      <c r="O105" s="14" t="str">
        <f t="shared" si="6"/>
        <v/>
      </c>
    </row>
    <row r="106" spans="2:15" ht="27.75" customHeight="1">
      <c r="B106" s="4">
        <f t="shared" si="5"/>
        <v>104</v>
      </c>
      <c r="C106" s="2"/>
      <c r="D106" s="10"/>
      <c r="E106" s="2"/>
      <c r="F106" s="2"/>
      <c r="G106" s="10"/>
      <c r="H106" s="7"/>
      <c r="I106" s="14"/>
      <c r="J106" s="14"/>
      <c r="K106" s="14" t="str">
        <f>IF(AND(C106&lt;&gt;"",COUNTIF([Tên nhà cung cấp],C106)&gt;1),"Nhà cung cấp này đã khai báo nhiều lần","")</f>
        <v/>
      </c>
      <c r="L106" s="14"/>
      <c r="M106" s="14" t="str">
        <f>IF(C106="","",SUMIFS(M.1[Giá có thuế],M.1[Tên nhà cung cấp],C106))</f>
        <v/>
      </c>
      <c r="N106" s="14" t="str">
        <f>IF(C106="","",SUMIFS(M.1[Số tiền đã trả],M.1[Tên nhà cung cấp],C106))</f>
        <v/>
      </c>
      <c r="O106" s="14" t="str">
        <f t="shared" si="6"/>
        <v/>
      </c>
    </row>
    <row r="107" spans="2:15" ht="27.75" customHeight="1">
      <c r="B107" s="4">
        <f t="shared" si="5"/>
        <v>105</v>
      </c>
      <c r="C107" s="2"/>
      <c r="D107" s="10"/>
      <c r="E107" s="2"/>
      <c r="F107" s="2"/>
      <c r="G107" s="10"/>
      <c r="H107" s="7"/>
      <c r="I107" s="14"/>
      <c r="J107" s="14"/>
      <c r="K107" s="14" t="str">
        <f>IF(AND(C107&lt;&gt;"",COUNTIF([Tên nhà cung cấp],C107)&gt;1),"Nhà cung cấp này đã khai báo nhiều lần","")</f>
        <v/>
      </c>
      <c r="L107" s="14"/>
      <c r="M107" s="14" t="str">
        <f>IF(C107="","",SUMIFS(M.1[Giá có thuế],M.1[Tên nhà cung cấp],C107))</f>
        <v/>
      </c>
      <c r="N107" s="14" t="str">
        <f>IF(C107="","",SUMIFS(M.1[Số tiền đã trả],M.1[Tên nhà cung cấp],C107))</f>
        <v/>
      </c>
      <c r="O107" s="14" t="str">
        <f t="shared" si="6"/>
        <v/>
      </c>
    </row>
    <row r="108" spans="2:15" ht="27.75" customHeight="1">
      <c r="B108" s="4">
        <f t="shared" si="5"/>
        <v>106</v>
      </c>
      <c r="C108" s="2"/>
      <c r="D108" s="10"/>
      <c r="E108" s="2"/>
      <c r="F108" s="2"/>
      <c r="G108" s="10"/>
      <c r="H108" s="7"/>
      <c r="I108" s="14"/>
      <c r="J108" s="14"/>
      <c r="K108" s="14" t="str">
        <f>IF(AND(C108&lt;&gt;"",COUNTIF([Tên nhà cung cấp],C108)&gt;1),"Nhà cung cấp này đã khai báo nhiều lần","")</f>
        <v/>
      </c>
      <c r="L108" s="14"/>
      <c r="M108" s="14" t="str">
        <f>IF(C108="","",SUMIFS(M.1[Giá có thuế],M.1[Tên nhà cung cấp],C108))</f>
        <v/>
      </c>
      <c r="N108" s="14" t="str">
        <f>IF(C108="","",SUMIFS(M.1[Số tiền đã trả],M.1[Tên nhà cung cấp],C108))</f>
        <v/>
      </c>
      <c r="O108" s="14" t="str">
        <f t="shared" si="6"/>
        <v/>
      </c>
    </row>
    <row r="109" spans="2:15" ht="27.75" customHeight="1">
      <c r="B109" s="4">
        <f t="shared" si="5"/>
        <v>107</v>
      </c>
      <c r="C109" s="2"/>
      <c r="D109" s="10"/>
      <c r="E109" s="2"/>
      <c r="F109" s="2"/>
      <c r="G109" s="10"/>
      <c r="H109" s="7"/>
      <c r="I109" s="14"/>
      <c r="J109" s="14"/>
      <c r="K109" s="14" t="str">
        <f>IF(AND(C109&lt;&gt;"",COUNTIF([Tên nhà cung cấp],C109)&gt;1),"Nhà cung cấp này đã khai báo nhiều lần","")</f>
        <v/>
      </c>
      <c r="L109" s="14"/>
      <c r="M109" s="14" t="str">
        <f>IF(C109="","",SUMIFS(M.1[Giá có thuế],M.1[Tên nhà cung cấp],C109))</f>
        <v/>
      </c>
      <c r="N109" s="14" t="str">
        <f>IF(C109="","",SUMIFS(M.1[Số tiền đã trả],M.1[Tên nhà cung cấp],C109))</f>
        <v/>
      </c>
      <c r="O109" s="14" t="str">
        <f t="shared" si="6"/>
        <v/>
      </c>
    </row>
    <row r="110" spans="2:15" ht="27.75" customHeight="1">
      <c r="B110" s="4">
        <f t="shared" si="5"/>
        <v>108</v>
      </c>
      <c r="C110" s="2"/>
      <c r="D110" s="10"/>
      <c r="E110" s="2"/>
      <c r="F110" s="2"/>
      <c r="G110" s="10"/>
      <c r="H110" s="7"/>
      <c r="I110" s="14"/>
      <c r="J110" s="14"/>
      <c r="K110" s="14" t="str">
        <f>IF(AND(C110&lt;&gt;"",COUNTIF([Tên nhà cung cấp],C110)&gt;1),"Nhà cung cấp này đã khai báo nhiều lần","")</f>
        <v/>
      </c>
      <c r="L110" s="14"/>
      <c r="M110" s="14" t="str">
        <f>IF(C110="","",SUMIFS(M.1[Giá có thuế],M.1[Tên nhà cung cấp],C110))</f>
        <v/>
      </c>
      <c r="N110" s="14" t="str">
        <f>IF(C110="","",SUMIFS(M.1[Số tiền đã trả],M.1[Tên nhà cung cấp],C110))</f>
        <v/>
      </c>
      <c r="O110" s="14" t="str">
        <f t="shared" si="6"/>
        <v/>
      </c>
    </row>
    <row r="111" spans="2:15" ht="27.75" customHeight="1">
      <c r="B111" s="4">
        <f t="shared" si="5"/>
        <v>109</v>
      </c>
      <c r="C111" s="2"/>
      <c r="D111" s="10"/>
      <c r="E111" s="2"/>
      <c r="F111" s="2"/>
      <c r="G111" s="10"/>
      <c r="H111" s="7"/>
      <c r="I111" s="14"/>
      <c r="J111" s="14"/>
      <c r="K111" s="14" t="str">
        <f>IF(AND(C111&lt;&gt;"",COUNTIF([Tên nhà cung cấp],C111)&gt;1),"Nhà cung cấp này đã khai báo nhiều lần","")</f>
        <v/>
      </c>
      <c r="L111" s="14"/>
      <c r="M111" s="14" t="str">
        <f>IF(C111="","",SUMIFS(M.1[Giá có thuế],M.1[Tên nhà cung cấp],C111))</f>
        <v/>
      </c>
      <c r="N111" s="14" t="str">
        <f>IF(C111="","",SUMIFS(M.1[Số tiền đã trả],M.1[Tên nhà cung cấp],C111))</f>
        <v/>
      </c>
      <c r="O111" s="14" t="str">
        <f t="shared" si="6"/>
        <v/>
      </c>
    </row>
    <row r="112" spans="2:15" ht="27.75" customHeight="1">
      <c r="B112" s="4">
        <f t="shared" si="5"/>
        <v>110</v>
      </c>
      <c r="C112" s="2"/>
      <c r="D112" s="10"/>
      <c r="E112" s="2"/>
      <c r="F112" s="2"/>
      <c r="G112" s="10"/>
      <c r="H112" s="7"/>
      <c r="I112" s="14"/>
      <c r="J112" s="14"/>
      <c r="K112" s="14" t="str">
        <f>IF(AND(C112&lt;&gt;"",COUNTIF([Tên nhà cung cấp],C112)&gt;1),"Nhà cung cấp này đã khai báo nhiều lần","")</f>
        <v/>
      </c>
      <c r="L112" s="14"/>
      <c r="M112" s="14" t="str">
        <f>IF(C112="","",SUMIFS(M.1[Giá có thuế],M.1[Tên nhà cung cấp],C112))</f>
        <v/>
      </c>
      <c r="N112" s="14" t="str">
        <f>IF(C112="","",SUMIFS(M.1[Số tiền đã trả],M.1[Tên nhà cung cấp],C112))</f>
        <v/>
      </c>
      <c r="O112" s="14" t="str">
        <f t="shared" si="6"/>
        <v/>
      </c>
    </row>
    <row r="113" spans="2:15" ht="27.75" customHeight="1">
      <c r="B113" s="4">
        <f t="shared" si="5"/>
        <v>111</v>
      </c>
      <c r="C113" s="2"/>
      <c r="D113" s="10"/>
      <c r="E113" s="2"/>
      <c r="F113" s="2"/>
      <c r="G113" s="10"/>
      <c r="H113" s="7"/>
      <c r="I113" s="14"/>
      <c r="J113" s="14"/>
      <c r="K113" s="14" t="str">
        <f>IF(AND(C113&lt;&gt;"",COUNTIF([Tên nhà cung cấp],C113)&gt;1),"Nhà cung cấp này đã khai báo nhiều lần","")</f>
        <v/>
      </c>
      <c r="L113" s="14"/>
      <c r="M113" s="14" t="str">
        <f>IF(C113="","",SUMIFS(M.1[Giá có thuế],M.1[Tên nhà cung cấp],C113))</f>
        <v/>
      </c>
      <c r="N113" s="14" t="str">
        <f>IF(C113="","",SUMIFS(M.1[Số tiền đã trả],M.1[Tên nhà cung cấp],C113))</f>
        <v/>
      </c>
      <c r="O113" s="14" t="str">
        <f t="shared" si="6"/>
        <v/>
      </c>
    </row>
    <row r="114" spans="2:15" ht="27.75" customHeight="1">
      <c r="B114" s="4">
        <f t="shared" si="5"/>
        <v>112</v>
      </c>
      <c r="C114" s="2"/>
      <c r="D114" s="10"/>
      <c r="E114" s="2"/>
      <c r="F114" s="2"/>
      <c r="G114" s="10"/>
      <c r="H114" s="7"/>
      <c r="I114" s="14"/>
      <c r="J114" s="14"/>
      <c r="K114" s="14" t="str">
        <f>IF(AND(C114&lt;&gt;"",COUNTIF([Tên nhà cung cấp],C114)&gt;1),"Nhà cung cấp này đã khai báo nhiều lần","")</f>
        <v/>
      </c>
      <c r="L114" s="14"/>
      <c r="M114" s="14" t="str">
        <f>IF(C114="","",SUMIFS(M.1[Giá có thuế],M.1[Tên nhà cung cấp],C114))</f>
        <v/>
      </c>
      <c r="N114" s="14" t="str">
        <f>IF(C114="","",SUMIFS(M.1[Số tiền đã trả],M.1[Tên nhà cung cấp],C114))</f>
        <v/>
      </c>
      <c r="O114" s="14" t="str">
        <f t="shared" si="6"/>
        <v/>
      </c>
    </row>
    <row r="115" spans="2:15" ht="27.75" customHeight="1">
      <c r="B115" s="4">
        <f t="shared" si="5"/>
        <v>113</v>
      </c>
      <c r="C115" s="2"/>
      <c r="D115" s="10"/>
      <c r="E115" s="2"/>
      <c r="F115" s="2"/>
      <c r="G115" s="10"/>
      <c r="H115" s="7"/>
      <c r="I115" s="14"/>
      <c r="J115" s="14"/>
      <c r="K115" s="14" t="str">
        <f>IF(AND(C115&lt;&gt;"",COUNTIF([Tên nhà cung cấp],C115)&gt;1),"Nhà cung cấp này đã khai báo nhiều lần","")</f>
        <v/>
      </c>
      <c r="L115" s="14"/>
      <c r="M115" s="14" t="str">
        <f>IF(C115="","",SUMIFS(M.1[Giá có thuế],M.1[Tên nhà cung cấp],C115))</f>
        <v/>
      </c>
      <c r="N115" s="14" t="str">
        <f>IF(C115="","",SUMIFS(M.1[Số tiền đã trả],M.1[Tên nhà cung cấp],C115))</f>
        <v/>
      </c>
      <c r="O115" s="14" t="str">
        <f t="shared" si="6"/>
        <v/>
      </c>
    </row>
    <row r="116" spans="2:15" ht="27.75" customHeight="1">
      <c r="B116" s="4">
        <f t="shared" si="5"/>
        <v>114</v>
      </c>
      <c r="C116" s="2"/>
      <c r="D116" s="10"/>
      <c r="E116" s="2"/>
      <c r="F116" s="2"/>
      <c r="G116" s="10"/>
      <c r="H116" s="7"/>
      <c r="I116" s="14"/>
      <c r="J116" s="14"/>
      <c r="K116" s="14" t="str">
        <f>IF(AND(C116&lt;&gt;"",COUNTIF([Tên nhà cung cấp],C116)&gt;1),"Nhà cung cấp này đã khai báo nhiều lần","")</f>
        <v/>
      </c>
      <c r="L116" s="14"/>
      <c r="M116" s="14" t="str">
        <f>IF(C116="","",SUMIFS(M.1[Giá có thuế],M.1[Tên nhà cung cấp],C116))</f>
        <v/>
      </c>
      <c r="N116" s="14" t="str">
        <f>IF(C116="","",SUMIFS(M.1[Số tiền đã trả],M.1[Tên nhà cung cấp],C116))</f>
        <v/>
      </c>
      <c r="O116" s="14" t="str">
        <f t="shared" si="6"/>
        <v/>
      </c>
    </row>
    <row r="117" spans="2:15" ht="27.75" customHeight="1">
      <c r="B117" s="4">
        <f t="shared" si="5"/>
        <v>115</v>
      </c>
      <c r="C117" s="2"/>
      <c r="D117" s="10"/>
      <c r="E117" s="2"/>
      <c r="F117" s="2"/>
      <c r="G117" s="10"/>
      <c r="H117" s="7"/>
      <c r="I117" s="14"/>
      <c r="J117" s="14"/>
      <c r="K117" s="14" t="str">
        <f>IF(AND(C117&lt;&gt;"",COUNTIF([Tên nhà cung cấp],C117)&gt;1),"Nhà cung cấp này đã khai báo nhiều lần","")</f>
        <v/>
      </c>
      <c r="L117" s="14"/>
      <c r="M117" s="14" t="str">
        <f>IF(C117="","",SUMIFS(M.1[Giá có thuế],M.1[Tên nhà cung cấp],C117))</f>
        <v/>
      </c>
      <c r="N117" s="14" t="str">
        <f>IF(C117="","",SUMIFS(M.1[Số tiền đã trả],M.1[Tên nhà cung cấp],C117))</f>
        <v/>
      </c>
      <c r="O117" s="14" t="str">
        <f t="shared" si="6"/>
        <v/>
      </c>
    </row>
    <row r="118" spans="2:15" ht="27.75" customHeight="1">
      <c r="B118" s="4">
        <f t="shared" si="5"/>
        <v>116</v>
      </c>
      <c r="C118" s="2"/>
      <c r="D118" s="10"/>
      <c r="E118" s="2"/>
      <c r="F118" s="2"/>
      <c r="G118" s="10"/>
      <c r="H118" s="7"/>
      <c r="I118" s="14"/>
      <c r="J118" s="14"/>
      <c r="K118" s="14" t="str">
        <f>IF(AND(C118&lt;&gt;"",COUNTIF([Tên nhà cung cấp],C118)&gt;1),"Nhà cung cấp này đã khai báo nhiều lần","")</f>
        <v/>
      </c>
      <c r="L118" s="14"/>
      <c r="M118" s="14" t="str">
        <f>IF(C118="","",SUMIFS(M.1[Giá có thuế],M.1[Tên nhà cung cấp],C118))</f>
        <v/>
      </c>
      <c r="N118" s="14" t="str">
        <f>IF(C118="","",SUMIFS(M.1[Số tiền đã trả],M.1[Tên nhà cung cấp],C118))</f>
        <v/>
      </c>
      <c r="O118" s="14" t="str">
        <f t="shared" si="6"/>
        <v/>
      </c>
    </row>
    <row r="119" spans="2:15" ht="27.75" customHeight="1">
      <c r="B119" s="4">
        <f t="shared" si="5"/>
        <v>117</v>
      </c>
      <c r="C119" s="2"/>
      <c r="D119" s="10"/>
      <c r="E119" s="2"/>
      <c r="F119" s="2"/>
      <c r="G119" s="10"/>
      <c r="H119" s="7"/>
      <c r="I119" s="14"/>
      <c r="J119" s="14"/>
      <c r="K119" s="14" t="str">
        <f>IF(AND(C119&lt;&gt;"",COUNTIF([Tên nhà cung cấp],C119)&gt;1),"Nhà cung cấp này đã khai báo nhiều lần","")</f>
        <v/>
      </c>
      <c r="L119" s="14"/>
      <c r="M119" s="14" t="str">
        <f>IF(C119="","",SUMIFS(M.1[Giá có thuế],M.1[Tên nhà cung cấp],C119))</f>
        <v/>
      </c>
      <c r="N119" s="14" t="str">
        <f>IF(C119="","",SUMIFS(M.1[Số tiền đã trả],M.1[Tên nhà cung cấp],C119))</f>
        <v/>
      </c>
      <c r="O119" s="14" t="str">
        <f t="shared" si="6"/>
        <v/>
      </c>
    </row>
    <row r="120" spans="2:15" ht="27.75" customHeight="1">
      <c r="B120" s="4">
        <f t="shared" si="5"/>
        <v>118</v>
      </c>
      <c r="C120" s="2"/>
      <c r="D120" s="10"/>
      <c r="E120" s="2"/>
      <c r="F120" s="2"/>
      <c r="G120" s="10"/>
      <c r="H120" s="7"/>
      <c r="I120" s="14"/>
      <c r="J120" s="14"/>
      <c r="K120" s="14" t="str">
        <f>IF(AND(C120&lt;&gt;"",COUNTIF([Tên nhà cung cấp],C120)&gt;1),"Nhà cung cấp này đã khai báo nhiều lần","")</f>
        <v/>
      </c>
      <c r="L120" s="14"/>
      <c r="M120" s="14" t="str">
        <f>IF(C120="","",SUMIFS(M.1[Giá có thuế],M.1[Tên nhà cung cấp],C120))</f>
        <v/>
      </c>
      <c r="N120" s="14" t="str">
        <f>IF(C120="","",SUMIFS(M.1[Số tiền đã trả],M.1[Tên nhà cung cấp],C120))</f>
        <v/>
      </c>
      <c r="O120" s="14" t="str">
        <f t="shared" si="6"/>
        <v/>
      </c>
    </row>
    <row r="121" spans="2:15" ht="27.75" customHeight="1">
      <c r="B121" s="4">
        <f t="shared" si="5"/>
        <v>119</v>
      </c>
      <c r="C121" s="2"/>
      <c r="D121" s="10"/>
      <c r="E121" s="2"/>
      <c r="F121" s="2"/>
      <c r="G121" s="10"/>
      <c r="H121" s="7"/>
      <c r="I121" s="14"/>
      <c r="J121" s="14"/>
      <c r="K121" s="14" t="str">
        <f>IF(AND(C121&lt;&gt;"",COUNTIF([Tên nhà cung cấp],C121)&gt;1),"Nhà cung cấp này đã khai báo nhiều lần","")</f>
        <v/>
      </c>
      <c r="L121" s="14"/>
      <c r="M121" s="14" t="str">
        <f>IF(C121="","",SUMIFS(M.1[Giá có thuế],M.1[Tên nhà cung cấp],C121))</f>
        <v/>
      </c>
      <c r="N121" s="14" t="str">
        <f>IF(C121="","",SUMIFS(M.1[Số tiền đã trả],M.1[Tên nhà cung cấp],C121))</f>
        <v/>
      </c>
      <c r="O121" s="14" t="str">
        <f t="shared" si="6"/>
        <v/>
      </c>
    </row>
    <row r="122" spans="2:15" ht="27.75" customHeight="1">
      <c r="B122" s="4">
        <f t="shared" si="5"/>
        <v>120</v>
      </c>
      <c r="C122" s="2"/>
      <c r="D122" s="10"/>
      <c r="E122" s="2"/>
      <c r="F122" s="2"/>
      <c r="G122" s="10"/>
      <c r="H122" s="7"/>
      <c r="I122" s="14"/>
      <c r="J122" s="14"/>
      <c r="K122" s="14" t="str">
        <f>IF(AND(C122&lt;&gt;"",COUNTIF([Tên nhà cung cấp],C122)&gt;1),"Nhà cung cấp này đã khai báo nhiều lần","")</f>
        <v/>
      </c>
      <c r="L122" s="14"/>
      <c r="M122" s="14" t="str">
        <f>IF(C122="","",SUMIFS(M.1[Giá có thuế],M.1[Tên nhà cung cấp],C122))</f>
        <v/>
      </c>
      <c r="N122" s="14" t="str">
        <f>IF(C122="","",SUMIFS(M.1[Số tiền đã trả],M.1[Tên nhà cung cấp],C122))</f>
        <v/>
      </c>
      <c r="O122" s="14" t="str">
        <f t="shared" si="6"/>
        <v/>
      </c>
    </row>
    <row r="123" spans="2:15" ht="27.75" customHeight="1">
      <c r="B123" s="4">
        <f t="shared" si="5"/>
        <v>121</v>
      </c>
      <c r="C123" s="2"/>
      <c r="D123" s="10"/>
      <c r="E123" s="2"/>
      <c r="F123" s="2"/>
      <c r="G123" s="10"/>
      <c r="H123" s="7"/>
      <c r="I123" s="14"/>
      <c r="J123" s="14"/>
      <c r="K123" s="14" t="str">
        <f>IF(AND(C123&lt;&gt;"",COUNTIF([Tên nhà cung cấp],C123)&gt;1),"Nhà cung cấp này đã khai báo nhiều lần","")</f>
        <v/>
      </c>
      <c r="L123" s="14"/>
      <c r="M123" s="14" t="str">
        <f>IF(C123="","",SUMIFS(M.1[Giá có thuế],M.1[Tên nhà cung cấp],C123))</f>
        <v/>
      </c>
      <c r="N123" s="14" t="str">
        <f>IF(C123="","",SUMIFS(M.1[Số tiền đã trả],M.1[Tên nhà cung cấp],C123))</f>
        <v/>
      </c>
      <c r="O123" s="14" t="str">
        <f t="shared" si="6"/>
        <v/>
      </c>
    </row>
    <row r="124" spans="2:15" ht="27.75" customHeight="1">
      <c r="B124" s="4">
        <f t="shared" si="5"/>
        <v>122</v>
      </c>
      <c r="C124" s="2"/>
      <c r="D124" s="10"/>
      <c r="E124" s="2"/>
      <c r="F124" s="2"/>
      <c r="G124" s="10"/>
      <c r="H124" s="7"/>
      <c r="I124" s="14"/>
      <c r="J124" s="14"/>
      <c r="K124" s="14" t="str">
        <f>IF(AND(C124&lt;&gt;"",COUNTIF([Tên nhà cung cấp],C124)&gt;1),"Nhà cung cấp này đã khai báo nhiều lần","")</f>
        <v/>
      </c>
      <c r="L124" s="14"/>
      <c r="M124" s="14" t="str">
        <f>IF(C124="","",SUMIFS(M.1[Giá có thuế],M.1[Tên nhà cung cấp],C124))</f>
        <v/>
      </c>
      <c r="N124" s="14" t="str">
        <f>IF(C124="","",SUMIFS(M.1[Số tiền đã trả],M.1[Tên nhà cung cấp],C124))</f>
        <v/>
      </c>
      <c r="O124" s="14" t="str">
        <f t="shared" si="6"/>
        <v/>
      </c>
    </row>
    <row r="125" spans="2:15" ht="27.75" customHeight="1">
      <c r="B125" s="4">
        <f t="shared" si="5"/>
        <v>123</v>
      </c>
      <c r="C125" s="2"/>
      <c r="D125" s="10"/>
      <c r="E125" s="2"/>
      <c r="F125" s="2"/>
      <c r="G125" s="10"/>
      <c r="H125" s="7"/>
      <c r="I125" s="14"/>
      <c r="J125" s="14"/>
      <c r="K125" s="14" t="str">
        <f>IF(AND(C125&lt;&gt;"",COUNTIF([Tên nhà cung cấp],C125)&gt;1),"Nhà cung cấp này đã khai báo nhiều lần","")</f>
        <v/>
      </c>
      <c r="L125" s="14"/>
      <c r="M125" s="14" t="str">
        <f>IF(C125="","",SUMIFS(M.1[Giá có thuế],M.1[Tên nhà cung cấp],C125))</f>
        <v/>
      </c>
      <c r="N125" s="14" t="str">
        <f>IF(C125="","",SUMIFS(M.1[Số tiền đã trả],M.1[Tên nhà cung cấp],C125))</f>
        <v/>
      </c>
      <c r="O125" s="14" t="str">
        <f t="shared" si="6"/>
        <v/>
      </c>
    </row>
    <row r="126" spans="2:15" ht="27.75" customHeight="1">
      <c r="B126" s="4">
        <f t="shared" si="5"/>
        <v>124</v>
      </c>
      <c r="C126" s="2"/>
      <c r="D126" s="10"/>
      <c r="E126" s="2"/>
      <c r="F126" s="2"/>
      <c r="G126" s="10"/>
      <c r="H126" s="7"/>
      <c r="I126" s="14"/>
      <c r="J126" s="14"/>
      <c r="K126" s="14" t="str">
        <f>IF(AND(C126&lt;&gt;"",COUNTIF([Tên nhà cung cấp],C126)&gt;1),"Nhà cung cấp này đã khai báo nhiều lần","")</f>
        <v/>
      </c>
      <c r="L126" s="14"/>
      <c r="M126" s="14" t="str">
        <f>IF(C126="","",SUMIFS(M.1[Giá có thuế],M.1[Tên nhà cung cấp],C126))</f>
        <v/>
      </c>
      <c r="N126" s="14" t="str">
        <f>IF(C126="","",SUMIFS(M.1[Số tiền đã trả],M.1[Tên nhà cung cấp],C126))</f>
        <v/>
      </c>
      <c r="O126" s="14" t="str">
        <f t="shared" si="6"/>
        <v/>
      </c>
    </row>
    <row r="127" spans="2:15" ht="27.75" customHeight="1">
      <c r="B127" s="4">
        <f t="shared" si="5"/>
        <v>125</v>
      </c>
      <c r="C127" s="2"/>
      <c r="D127" s="10"/>
      <c r="E127" s="2"/>
      <c r="F127" s="2"/>
      <c r="G127" s="10"/>
      <c r="H127" s="7"/>
      <c r="I127" s="14"/>
      <c r="J127" s="14"/>
      <c r="K127" s="14" t="str">
        <f>IF(AND(C127&lt;&gt;"",COUNTIF([Tên nhà cung cấp],C127)&gt;1),"Nhà cung cấp này đã khai báo nhiều lần","")</f>
        <v/>
      </c>
      <c r="L127" s="14"/>
      <c r="M127" s="14" t="str">
        <f>IF(C127="","",SUMIFS(M.1[Giá có thuế],M.1[Tên nhà cung cấp],C127))</f>
        <v/>
      </c>
      <c r="N127" s="14" t="str">
        <f>IF(C127="","",SUMIFS(M.1[Số tiền đã trả],M.1[Tên nhà cung cấp],C127))</f>
        <v/>
      </c>
      <c r="O127" s="14" t="str">
        <f t="shared" si="6"/>
        <v/>
      </c>
    </row>
    <row r="128" spans="2:15" ht="27.75" customHeight="1">
      <c r="B128" s="4">
        <f t="shared" si="5"/>
        <v>126</v>
      </c>
      <c r="C128" s="2"/>
      <c r="D128" s="10"/>
      <c r="E128" s="2"/>
      <c r="F128" s="2"/>
      <c r="G128" s="10"/>
      <c r="H128" s="7"/>
      <c r="I128" s="14"/>
      <c r="J128" s="14"/>
      <c r="K128" s="14" t="str">
        <f>IF(AND(C128&lt;&gt;"",COUNTIF([Tên nhà cung cấp],C128)&gt;1),"Nhà cung cấp này đã khai báo nhiều lần","")</f>
        <v/>
      </c>
      <c r="L128" s="14"/>
      <c r="M128" s="14" t="str">
        <f>IF(C128="","",SUMIFS(M.1[Giá có thuế],M.1[Tên nhà cung cấp],C128))</f>
        <v/>
      </c>
      <c r="N128" s="14" t="str">
        <f>IF(C128="","",SUMIFS(M.1[Số tiền đã trả],M.1[Tên nhà cung cấp],C128))</f>
        <v/>
      </c>
      <c r="O128" s="14" t="str">
        <f t="shared" si="6"/>
        <v/>
      </c>
    </row>
    <row r="129" spans="2:15" ht="27.75" customHeight="1">
      <c r="B129" s="4">
        <f t="shared" si="5"/>
        <v>127</v>
      </c>
      <c r="C129" s="2"/>
      <c r="D129" s="10"/>
      <c r="E129" s="2"/>
      <c r="F129" s="2"/>
      <c r="G129" s="10"/>
      <c r="H129" s="7"/>
      <c r="I129" s="14"/>
      <c r="J129" s="14"/>
      <c r="K129" s="14" t="str">
        <f>IF(AND(C129&lt;&gt;"",COUNTIF([Tên nhà cung cấp],C129)&gt;1),"Nhà cung cấp này đã khai báo nhiều lần","")</f>
        <v/>
      </c>
      <c r="L129" s="14"/>
      <c r="M129" s="14" t="str">
        <f>IF(C129="","",SUMIFS(M.1[Giá có thuế],M.1[Tên nhà cung cấp],C129))</f>
        <v/>
      </c>
      <c r="N129" s="14" t="str">
        <f>IF(C129="","",SUMIFS(M.1[Số tiền đã trả],M.1[Tên nhà cung cấp],C129))</f>
        <v/>
      </c>
      <c r="O129" s="14" t="str">
        <f t="shared" si="6"/>
        <v/>
      </c>
    </row>
    <row r="130" spans="2:15" ht="27.75" customHeight="1">
      <c r="B130" s="4">
        <f t="shared" si="5"/>
        <v>128</v>
      </c>
      <c r="C130" s="2"/>
      <c r="D130" s="10"/>
      <c r="E130" s="2"/>
      <c r="F130" s="2"/>
      <c r="G130" s="10"/>
      <c r="H130" s="7"/>
      <c r="I130" s="14"/>
      <c r="J130" s="14"/>
      <c r="K130" s="14" t="str">
        <f>IF(AND(C130&lt;&gt;"",COUNTIF([Tên nhà cung cấp],C130)&gt;1),"Nhà cung cấp này đã khai báo nhiều lần","")</f>
        <v/>
      </c>
      <c r="L130" s="14"/>
      <c r="M130" s="14" t="str">
        <f>IF(C130="","",SUMIFS(M.1[Giá có thuế],M.1[Tên nhà cung cấp],C130))</f>
        <v/>
      </c>
      <c r="N130" s="14" t="str">
        <f>IF(C130="","",SUMIFS(M.1[Số tiền đã trả],M.1[Tên nhà cung cấp],C130))</f>
        <v/>
      </c>
      <c r="O130" s="14" t="str">
        <f t="shared" si="6"/>
        <v/>
      </c>
    </row>
    <row r="131" spans="2:15" ht="27.75" customHeight="1">
      <c r="B131" s="4">
        <f t="shared" si="5"/>
        <v>129</v>
      </c>
      <c r="C131" s="2"/>
      <c r="D131" s="10"/>
      <c r="E131" s="2"/>
      <c r="F131" s="2"/>
      <c r="G131" s="10"/>
      <c r="H131" s="7"/>
      <c r="I131" s="14"/>
      <c r="J131" s="14"/>
      <c r="K131" s="14" t="str">
        <f>IF(AND(C131&lt;&gt;"",COUNTIF([Tên nhà cung cấp],C131)&gt;1),"Nhà cung cấp này đã khai báo nhiều lần","")</f>
        <v/>
      </c>
      <c r="L131" s="14"/>
      <c r="M131" s="14" t="str">
        <f>IF(C131="","",SUMIFS(M.1[Giá có thuế],M.1[Tên nhà cung cấp],C131))</f>
        <v/>
      </c>
      <c r="N131" s="14" t="str">
        <f>IF(C131="","",SUMIFS(M.1[Số tiền đã trả],M.1[Tên nhà cung cấp],C131))</f>
        <v/>
      </c>
      <c r="O131" s="14" t="str">
        <f t="shared" ref="O131:O162" si="7">IF(C131="","",SUM(H131,M131)-SUM(N131))</f>
        <v/>
      </c>
    </row>
    <row r="132" spans="2:15" ht="27.75" customHeight="1">
      <c r="B132" s="4">
        <f t="shared" ref="B132:B195" si="8">ROW(A132)-2</f>
        <v>130</v>
      </c>
      <c r="C132" s="2"/>
      <c r="D132" s="10"/>
      <c r="E132" s="2"/>
      <c r="F132" s="2"/>
      <c r="G132" s="10"/>
      <c r="H132" s="7"/>
      <c r="I132" s="14"/>
      <c r="J132" s="14"/>
      <c r="K132" s="14" t="str">
        <f>IF(AND(C132&lt;&gt;"",COUNTIF([Tên nhà cung cấp],C132)&gt;1),"Nhà cung cấp này đã khai báo nhiều lần","")</f>
        <v/>
      </c>
      <c r="L132" s="14"/>
      <c r="M132" s="14" t="str">
        <f>IF(C132="","",SUMIFS(M.1[Giá có thuế],M.1[Tên nhà cung cấp],C132))</f>
        <v/>
      </c>
      <c r="N132" s="14" t="str">
        <f>IF(C132="","",SUMIFS(M.1[Số tiền đã trả],M.1[Tên nhà cung cấp],C132))</f>
        <v/>
      </c>
      <c r="O132" s="14" t="str">
        <f t="shared" si="7"/>
        <v/>
      </c>
    </row>
    <row r="133" spans="2:15" ht="27.75" customHeight="1">
      <c r="B133" s="4">
        <f t="shared" si="8"/>
        <v>131</v>
      </c>
      <c r="C133" s="2"/>
      <c r="D133" s="10"/>
      <c r="E133" s="2"/>
      <c r="F133" s="2"/>
      <c r="G133" s="10"/>
      <c r="H133" s="7"/>
      <c r="I133" s="14"/>
      <c r="J133" s="14"/>
      <c r="K133" s="14" t="str">
        <f>IF(AND(C133&lt;&gt;"",COUNTIF([Tên nhà cung cấp],C133)&gt;1),"Nhà cung cấp này đã khai báo nhiều lần","")</f>
        <v/>
      </c>
      <c r="L133" s="14"/>
      <c r="M133" s="14" t="str">
        <f>IF(C133="","",SUMIFS(M.1[Giá có thuế],M.1[Tên nhà cung cấp],C133))</f>
        <v/>
      </c>
      <c r="N133" s="14" t="str">
        <f>IF(C133="","",SUMIFS(M.1[Số tiền đã trả],M.1[Tên nhà cung cấp],C133))</f>
        <v/>
      </c>
      <c r="O133" s="14" t="str">
        <f t="shared" si="7"/>
        <v/>
      </c>
    </row>
    <row r="134" spans="2:15" ht="27.75" customHeight="1">
      <c r="B134" s="4">
        <f t="shared" si="8"/>
        <v>132</v>
      </c>
      <c r="C134" s="2"/>
      <c r="D134" s="10"/>
      <c r="E134" s="2"/>
      <c r="F134" s="2"/>
      <c r="G134" s="10"/>
      <c r="H134" s="7"/>
      <c r="I134" s="14"/>
      <c r="J134" s="14"/>
      <c r="K134" s="14" t="str">
        <f>IF(AND(C134&lt;&gt;"",COUNTIF([Tên nhà cung cấp],C134)&gt;1),"Nhà cung cấp này đã khai báo nhiều lần","")</f>
        <v/>
      </c>
      <c r="L134" s="14"/>
      <c r="M134" s="14" t="str">
        <f>IF(C134="","",SUMIFS(M.1[Giá có thuế],M.1[Tên nhà cung cấp],C134))</f>
        <v/>
      </c>
      <c r="N134" s="14" t="str">
        <f>IF(C134="","",SUMIFS(M.1[Số tiền đã trả],M.1[Tên nhà cung cấp],C134))</f>
        <v/>
      </c>
      <c r="O134" s="14" t="str">
        <f t="shared" si="7"/>
        <v/>
      </c>
    </row>
    <row r="135" spans="2:15" ht="27.75" customHeight="1">
      <c r="B135" s="4">
        <f t="shared" si="8"/>
        <v>133</v>
      </c>
      <c r="C135" s="2"/>
      <c r="D135" s="10"/>
      <c r="E135" s="2"/>
      <c r="F135" s="2"/>
      <c r="G135" s="10"/>
      <c r="H135" s="7"/>
      <c r="I135" s="14"/>
      <c r="J135" s="14"/>
      <c r="K135" s="14" t="str">
        <f>IF(AND(C135&lt;&gt;"",COUNTIF([Tên nhà cung cấp],C135)&gt;1),"Nhà cung cấp này đã khai báo nhiều lần","")</f>
        <v/>
      </c>
      <c r="L135" s="14"/>
      <c r="M135" s="14" t="str">
        <f>IF(C135="","",SUMIFS(M.1[Giá có thuế],M.1[Tên nhà cung cấp],C135))</f>
        <v/>
      </c>
      <c r="N135" s="14" t="str">
        <f>IF(C135="","",SUMIFS(M.1[Số tiền đã trả],M.1[Tên nhà cung cấp],C135))</f>
        <v/>
      </c>
      <c r="O135" s="14" t="str">
        <f t="shared" si="7"/>
        <v/>
      </c>
    </row>
    <row r="136" spans="2:15" ht="27.75" customHeight="1">
      <c r="B136" s="4">
        <f t="shared" si="8"/>
        <v>134</v>
      </c>
      <c r="C136" s="2"/>
      <c r="D136" s="10"/>
      <c r="E136" s="2"/>
      <c r="F136" s="2"/>
      <c r="G136" s="10"/>
      <c r="H136" s="7"/>
      <c r="I136" s="14"/>
      <c r="J136" s="14"/>
      <c r="K136" s="14" t="str">
        <f>IF(AND(C136&lt;&gt;"",COUNTIF([Tên nhà cung cấp],C136)&gt;1),"Nhà cung cấp này đã khai báo nhiều lần","")</f>
        <v/>
      </c>
      <c r="L136" s="14"/>
      <c r="M136" s="14" t="str">
        <f>IF(C136="","",SUMIFS(M.1[Giá có thuế],M.1[Tên nhà cung cấp],C136))</f>
        <v/>
      </c>
      <c r="N136" s="14" t="str">
        <f>IF(C136="","",SUMIFS(M.1[Số tiền đã trả],M.1[Tên nhà cung cấp],C136))</f>
        <v/>
      </c>
      <c r="O136" s="14" t="str">
        <f t="shared" si="7"/>
        <v/>
      </c>
    </row>
    <row r="137" spans="2:15" ht="27.75" customHeight="1">
      <c r="B137" s="4">
        <f t="shared" si="8"/>
        <v>135</v>
      </c>
      <c r="C137" s="2"/>
      <c r="D137" s="10"/>
      <c r="E137" s="2"/>
      <c r="F137" s="2"/>
      <c r="G137" s="10"/>
      <c r="H137" s="7"/>
      <c r="I137" s="14"/>
      <c r="J137" s="14"/>
      <c r="K137" s="14" t="str">
        <f>IF(AND(C137&lt;&gt;"",COUNTIF([Tên nhà cung cấp],C137)&gt;1),"Nhà cung cấp này đã khai báo nhiều lần","")</f>
        <v/>
      </c>
      <c r="L137" s="14"/>
      <c r="M137" s="14" t="str">
        <f>IF(C137="","",SUMIFS(M.1[Giá có thuế],M.1[Tên nhà cung cấp],C137))</f>
        <v/>
      </c>
      <c r="N137" s="14" t="str">
        <f>IF(C137="","",SUMIFS(M.1[Số tiền đã trả],M.1[Tên nhà cung cấp],C137))</f>
        <v/>
      </c>
      <c r="O137" s="14" t="str">
        <f t="shared" si="7"/>
        <v/>
      </c>
    </row>
    <row r="138" spans="2:15" ht="27.75" customHeight="1">
      <c r="B138" s="4">
        <f t="shared" si="8"/>
        <v>136</v>
      </c>
      <c r="C138" s="2"/>
      <c r="D138" s="10"/>
      <c r="E138" s="2"/>
      <c r="F138" s="2"/>
      <c r="G138" s="10"/>
      <c r="H138" s="7"/>
      <c r="I138" s="14"/>
      <c r="J138" s="14"/>
      <c r="K138" s="14" t="str">
        <f>IF(AND(C138&lt;&gt;"",COUNTIF([Tên nhà cung cấp],C138)&gt;1),"Nhà cung cấp này đã khai báo nhiều lần","")</f>
        <v/>
      </c>
      <c r="L138" s="14"/>
      <c r="M138" s="14" t="str">
        <f>IF(C138="","",SUMIFS(M.1[Giá có thuế],M.1[Tên nhà cung cấp],C138))</f>
        <v/>
      </c>
      <c r="N138" s="14" t="str">
        <f>IF(C138="","",SUMIFS(M.1[Số tiền đã trả],M.1[Tên nhà cung cấp],C138))</f>
        <v/>
      </c>
      <c r="O138" s="14" t="str">
        <f t="shared" si="7"/>
        <v/>
      </c>
    </row>
    <row r="139" spans="2:15" ht="27.75" customHeight="1">
      <c r="B139" s="4">
        <f t="shared" si="8"/>
        <v>137</v>
      </c>
      <c r="C139" s="2"/>
      <c r="D139" s="10"/>
      <c r="E139" s="2"/>
      <c r="F139" s="2"/>
      <c r="G139" s="10"/>
      <c r="H139" s="7"/>
      <c r="I139" s="14"/>
      <c r="J139" s="14"/>
      <c r="K139" s="14" t="str">
        <f>IF(AND(C139&lt;&gt;"",COUNTIF([Tên nhà cung cấp],C139)&gt;1),"Nhà cung cấp này đã khai báo nhiều lần","")</f>
        <v/>
      </c>
      <c r="L139" s="14"/>
      <c r="M139" s="14" t="str">
        <f>IF(C139="","",SUMIFS(M.1[Giá có thuế],M.1[Tên nhà cung cấp],C139))</f>
        <v/>
      </c>
      <c r="N139" s="14" t="str">
        <f>IF(C139="","",SUMIFS(M.1[Số tiền đã trả],M.1[Tên nhà cung cấp],C139))</f>
        <v/>
      </c>
      <c r="O139" s="14" t="str">
        <f t="shared" si="7"/>
        <v/>
      </c>
    </row>
    <row r="140" spans="2:15" ht="27.75" customHeight="1">
      <c r="B140" s="4">
        <f t="shared" si="8"/>
        <v>138</v>
      </c>
      <c r="C140" s="2"/>
      <c r="D140" s="10"/>
      <c r="E140" s="2"/>
      <c r="F140" s="2"/>
      <c r="G140" s="10"/>
      <c r="H140" s="7"/>
      <c r="I140" s="14"/>
      <c r="J140" s="14"/>
      <c r="K140" s="14" t="str">
        <f>IF(AND(C140&lt;&gt;"",COUNTIF([Tên nhà cung cấp],C140)&gt;1),"Nhà cung cấp này đã khai báo nhiều lần","")</f>
        <v/>
      </c>
      <c r="L140" s="14"/>
      <c r="M140" s="14" t="str">
        <f>IF(C140="","",SUMIFS(M.1[Giá có thuế],M.1[Tên nhà cung cấp],C140))</f>
        <v/>
      </c>
      <c r="N140" s="14" t="str">
        <f>IF(C140="","",SUMIFS(M.1[Số tiền đã trả],M.1[Tên nhà cung cấp],C140))</f>
        <v/>
      </c>
      <c r="O140" s="14" t="str">
        <f t="shared" si="7"/>
        <v/>
      </c>
    </row>
    <row r="141" spans="2:15" ht="27.75" customHeight="1">
      <c r="B141" s="4">
        <f t="shared" si="8"/>
        <v>139</v>
      </c>
      <c r="C141" s="2"/>
      <c r="D141" s="10"/>
      <c r="E141" s="2"/>
      <c r="F141" s="2"/>
      <c r="G141" s="10"/>
      <c r="H141" s="7"/>
      <c r="I141" s="14"/>
      <c r="J141" s="14"/>
      <c r="K141" s="14" t="str">
        <f>IF(AND(C141&lt;&gt;"",COUNTIF([Tên nhà cung cấp],C141)&gt;1),"Nhà cung cấp này đã khai báo nhiều lần","")</f>
        <v/>
      </c>
      <c r="L141" s="14"/>
      <c r="M141" s="14" t="str">
        <f>IF(C141="","",SUMIFS(M.1[Giá có thuế],M.1[Tên nhà cung cấp],C141))</f>
        <v/>
      </c>
      <c r="N141" s="14" t="str">
        <f>IF(C141="","",SUMIFS(M.1[Số tiền đã trả],M.1[Tên nhà cung cấp],C141))</f>
        <v/>
      </c>
      <c r="O141" s="14" t="str">
        <f t="shared" si="7"/>
        <v/>
      </c>
    </row>
    <row r="142" spans="2:15" ht="27.75" customHeight="1">
      <c r="B142" s="4">
        <f t="shared" si="8"/>
        <v>140</v>
      </c>
      <c r="C142" s="2"/>
      <c r="D142" s="10"/>
      <c r="E142" s="2"/>
      <c r="F142" s="2"/>
      <c r="G142" s="10"/>
      <c r="H142" s="7"/>
      <c r="I142" s="14"/>
      <c r="J142" s="14"/>
      <c r="K142" s="14" t="str">
        <f>IF(AND(C142&lt;&gt;"",COUNTIF([Tên nhà cung cấp],C142)&gt;1),"Nhà cung cấp này đã khai báo nhiều lần","")</f>
        <v/>
      </c>
      <c r="L142" s="14"/>
      <c r="M142" s="14" t="str">
        <f>IF(C142="","",SUMIFS(M.1[Giá có thuế],M.1[Tên nhà cung cấp],C142))</f>
        <v/>
      </c>
      <c r="N142" s="14" t="str">
        <f>IF(C142="","",SUMIFS(M.1[Số tiền đã trả],M.1[Tên nhà cung cấp],C142))</f>
        <v/>
      </c>
      <c r="O142" s="14" t="str">
        <f t="shared" si="7"/>
        <v/>
      </c>
    </row>
    <row r="143" spans="2:15" ht="27.75" customHeight="1">
      <c r="B143" s="4">
        <f t="shared" si="8"/>
        <v>141</v>
      </c>
      <c r="C143" s="2"/>
      <c r="D143" s="10"/>
      <c r="E143" s="2"/>
      <c r="F143" s="2"/>
      <c r="G143" s="10"/>
      <c r="H143" s="7"/>
      <c r="I143" s="14"/>
      <c r="J143" s="14"/>
      <c r="K143" s="14" t="str">
        <f>IF(AND(C143&lt;&gt;"",COUNTIF([Tên nhà cung cấp],C143)&gt;1),"Nhà cung cấp này đã khai báo nhiều lần","")</f>
        <v/>
      </c>
      <c r="L143" s="14"/>
      <c r="M143" s="14" t="str">
        <f>IF(C143="","",SUMIFS(M.1[Giá có thuế],M.1[Tên nhà cung cấp],C143))</f>
        <v/>
      </c>
      <c r="N143" s="14" t="str">
        <f>IF(C143="","",SUMIFS(M.1[Số tiền đã trả],M.1[Tên nhà cung cấp],C143))</f>
        <v/>
      </c>
      <c r="O143" s="14" t="str">
        <f t="shared" si="7"/>
        <v/>
      </c>
    </row>
    <row r="144" spans="2:15" ht="27.75" customHeight="1">
      <c r="B144" s="4">
        <f t="shared" si="8"/>
        <v>142</v>
      </c>
      <c r="C144" s="2"/>
      <c r="D144" s="10"/>
      <c r="E144" s="2"/>
      <c r="F144" s="2"/>
      <c r="G144" s="10"/>
      <c r="H144" s="7"/>
      <c r="I144" s="14"/>
      <c r="J144" s="14"/>
      <c r="K144" s="14" t="str">
        <f>IF(AND(C144&lt;&gt;"",COUNTIF([Tên nhà cung cấp],C144)&gt;1),"Nhà cung cấp này đã khai báo nhiều lần","")</f>
        <v/>
      </c>
      <c r="L144" s="14"/>
      <c r="M144" s="14" t="str">
        <f>IF(C144="","",SUMIFS(M.1[Giá có thuế],M.1[Tên nhà cung cấp],C144))</f>
        <v/>
      </c>
      <c r="N144" s="14" t="str">
        <f>IF(C144="","",SUMIFS(M.1[Số tiền đã trả],M.1[Tên nhà cung cấp],C144))</f>
        <v/>
      </c>
      <c r="O144" s="14" t="str">
        <f t="shared" si="7"/>
        <v/>
      </c>
    </row>
    <row r="145" spans="2:15" ht="27.75" customHeight="1">
      <c r="B145" s="4">
        <f t="shared" si="8"/>
        <v>143</v>
      </c>
      <c r="C145" s="2"/>
      <c r="D145" s="10"/>
      <c r="E145" s="2"/>
      <c r="F145" s="2"/>
      <c r="G145" s="10"/>
      <c r="H145" s="7"/>
      <c r="I145" s="14"/>
      <c r="J145" s="14"/>
      <c r="K145" s="14" t="str">
        <f>IF(AND(C145&lt;&gt;"",COUNTIF([Tên nhà cung cấp],C145)&gt;1),"Nhà cung cấp này đã khai báo nhiều lần","")</f>
        <v/>
      </c>
      <c r="L145" s="14"/>
      <c r="M145" s="14" t="str">
        <f>IF(C145="","",SUMIFS(M.1[Giá có thuế],M.1[Tên nhà cung cấp],C145))</f>
        <v/>
      </c>
      <c r="N145" s="14" t="str">
        <f>IF(C145="","",SUMIFS(M.1[Số tiền đã trả],M.1[Tên nhà cung cấp],C145))</f>
        <v/>
      </c>
      <c r="O145" s="14" t="str">
        <f t="shared" si="7"/>
        <v/>
      </c>
    </row>
    <row r="146" spans="2:15" ht="27.75" customHeight="1">
      <c r="B146" s="4">
        <f t="shared" si="8"/>
        <v>144</v>
      </c>
      <c r="C146" s="2"/>
      <c r="D146" s="10"/>
      <c r="E146" s="2"/>
      <c r="F146" s="2"/>
      <c r="G146" s="10"/>
      <c r="H146" s="7"/>
      <c r="I146" s="14"/>
      <c r="J146" s="14"/>
      <c r="K146" s="14" t="str">
        <f>IF(AND(C146&lt;&gt;"",COUNTIF([Tên nhà cung cấp],C146)&gt;1),"Nhà cung cấp này đã khai báo nhiều lần","")</f>
        <v/>
      </c>
      <c r="L146" s="14"/>
      <c r="M146" s="14" t="str">
        <f>IF(C146="","",SUMIFS(M.1[Giá có thuế],M.1[Tên nhà cung cấp],C146))</f>
        <v/>
      </c>
      <c r="N146" s="14" t="str">
        <f>IF(C146="","",SUMIFS(M.1[Số tiền đã trả],M.1[Tên nhà cung cấp],C146))</f>
        <v/>
      </c>
      <c r="O146" s="14" t="str">
        <f t="shared" si="7"/>
        <v/>
      </c>
    </row>
    <row r="147" spans="2:15" ht="27.75" customHeight="1">
      <c r="B147" s="4">
        <f t="shared" si="8"/>
        <v>145</v>
      </c>
      <c r="C147" s="2"/>
      <c r="D147" s="10"/>
      <c r="E147" s="2"/>
      <c r="F147" s="2"/>
      <c r="G147" s="10"/>
      <c r="H147" s="7"/>
      <c r="I147" s="14"/>
      <c r="J147" s="14"/>
      <c r="K147" s="14" t="str">
        <f>IF(AND(C147&lt;&gt;"",COUNTIF([Tên nhà cung cấp],C147)&gt;1),"Nhà cung cấp này đã khai báo nhiều lần","")</f>
        <v/>
      </c>
      <c r="L147" s="14"/>
      <c r="M147" s="14" t="str">
        <f>IF(C147="","",SUMIFS(M.1[Giá có thuế],M.1[Tên nhà cung cấp],C147))</f>
        <v/>
      </c>
      <c r="N147" s="14" t="str">
        <f>IF(C147="","",SUMIFS(M.1[Số tiền đã trả],M.1[Tên nhà cung cấp],C147))</f>
        <v/>
      </c>
      <c r="O147" s="14" t="str">
        <f t="shared" si="7"/>
        <v/>
      </c>
    </row>
    <row r="148" spans="2:15" ht="27.75" customHeight="1">
      <c r="B148" s="4">
        <f t="shared" si="8"/>
        <v>146</v>
      </c>
      <c r="C148" s="2"/>
      <c r="D148" s="10"/>
      <c r="E148" s="2"/>
      <c r="F148" s="2"/>
      <c r="G148" s="10"/>
      <c r="H148" s="7"/>
      <c r="I148" s="14"/>
      <c r="J148" s="14"/>
      <c r="K148" s="14" t="str">
        <f>IF(AND(C148&lt;&gt;"",COUNTIF([Tên nhà cung cấp],C148)&gt;1),"Nhà cung cấp này đã khai báo nhiều lần","")</f>
        <v/>
      </c>
      <c r="L148" s="14"/>
      <c r="M148" s="14" t="str">
        <f>IF(C148="","",SUMIFS(M.1[Giá có thuế],M.1[Tên nhà cung cấp],C148))</f>
        <v/>
      </c>
      <c r="N148" s="14" t="str">
        <f>IF(C148="","",SUMIFS(M.1[Số tiền đã trả],M.1[Tên nhà cung cấp],C148))</f>
        <v/>
      </c>
      <c r="O148" s="14" t="str">
        <f t="shared" si="7"/>
        <v/>
      </c>
    </row>
    <row r="149" spans="2:15" ht="27.75" customHeight="1">
      <c r="B149" s="4">
        <f t="shared" si="8"/>
        <v>147</v>
      </c>
      <c r="C149" s="2"/>
      <c r="D149" s="10"/>
      <c r="E149" s="2"/>
      <c r="F149" s="2"/>
      <c r="G149" s="10"/>
      <c r="H149" s="7"/>
      <c r="I149" s="14"/>
      <c r="J149" s="14"/>
      <c r="K149" s="14" t="str">
        <f>IF(AND(C149&lt;&gt;"",COUNTIF([Tên nhà cung cấp],C149)&gt;1),"Nhà cung cấp này đã khai báo nhiều lần","")</f>
        <v/>
      </c>
      <c r="L149" s="14"/>
      <c r="M149" s="14" t="str">
        <f>IF(C149="","",SUMIFS(M.1[Giá có thuế],M.1[Tên nhà cung cấp],C149))</f>
        <v/>
      </c>
      <c r="N149" s="14" t="str">
        <f>IF(C149="","",SUMIFS(M.1[Số tiền đã trả],M.1[Tên nhà cung cấp],C149))</f>
        <v/>
      </c>
      <c r="O149" s="14" t="str">
        <f t="shared" si="7"/>
        <v/>
      </c>
    </row>
    <row r="150" spans="2:15" ht="27.75" customHeight="1">
      <c r="B150" s="4">
        <f t="shared" si="8"/>
        <v>148</v>
      </c>
      <c r="C150" s="2"/>
      <c r="D150" s="10"/>
      <c r="E150" s="2"/>
      <c r="F150" s="2"/>
      <c r="G150" s="10"/>
      <c r="H150" s="7"/>
      <c r="I150" s="14"/>
      <c r="J150" s="14"/>
      <c r="K150" s="14" t="str">
        <f>IF(AND(C150&lt;&gt;"",COUNTIF([Tên nhà cung cấp],C150)&gt;1),"Nhà cung cấp này đã khai báo nhiều lần","")</f>
        <v/>
      </c>
      <c r="L150" s="14"/>
      <c r="M150" s="14" t="str">
        <f>IF(C150="","",SUMIFS(M.1[Giá có thuế],M.1[Tên nhà cung cấp],C150))</f>
        <v/>
      </c>
      <c r="N150" s="14" t="str">
        <f>IF(C150="","",SUMIFS(M.1[Số tiền đã trả],M.1[Tên nhà cung cấp],C150))</f>
        <v/>
      </c>
      <c r="O150" s="14" t="str">
        <f t="shared" si="7"/>
        <v/>
      </c>
    </row>
    <row r="151" spans="2:15" ht="27.75" customHeight="1">
      <c r="B151" s="4">
        <f t="shared" si="8"/>
        <v>149</v>
      </c>
      <c r="C151" s="2"/>
      <c r="D151" s="10"/>
      <c r="E151" s="2"/>
      <c r="F151" s="2"/>
      <c r="G151" s="10"/>
      <c r="H151" s="7"/>
      <c r="I151" s="14"/>
      <c r="J151" s="14"/>
      <c r="K151" s="14" t="str">
        <f>IF(AND(C151&lt;&gt;"",COUNTIF([Tên nhà cung cấp],C151)&gt;1),"Nhà cung cấp này đã khai báo nhiều lần","")</f>
        <v/>
      </c>
      <c r="L151" s="14"/>
      <c r="M151" s="14" t="str">
        <f>IF(C151="","",SUMIFS(M.1[Giá có thuế],M.1[Tên nhà cung cấp],C151))</f>
        <v/>
      </c>
      <c r="N151" s="14" t="str">
        <f>IF(C151="","",SUMIFS(M.1[Số tiền đã trả],M.1[Tên nhà cung cấp],C151))</f>
        <v/>
      </c>
      <c r="O151" s="14" t="str">
        <f t="shared" si="7"/>
        <v/>
      </c>
    </row>
    <row r="152" spans="2:15" ht="27.75" customHeight="1">
      <c r="B152" s="4">
        <f t="shared" si="8"/>
        <v>150</v>
      </c>
      <c r="C152" s="2"/>
      <c r="D152" s="10"/>
      <c r="E152" s="2"/>
      <c r="F152" s="2"/>
      <c r="G152" s="10"/>
      <c r="H152" s="7"/>
      <c r="I152" s="14"/>
      <c r="J152" s="14"/>
      <c r="K152" s="14" t="str">
        <f>IF(AND(C152&lt;&gt;"",COUNTIF([Tên nhà cung cấp],C152)&gt;1),"Nhà cung cấp này đã khai báo nhiều lần","")</f>
        <v/>
      </c>
      <c r="L152" s="14"/>
      <c r="M152" s="14" t="str">
        <f>IF(C152="","",SUMIFS(M.1[Giá có thuế],M.1[Tên nhà cung cấp],C152))</f>
        <v/>
      </c>
      <c r="N152" s="14" t="str">
        <f>IF(C152="","",SUMIFS(M.1[Số tiền đã trả],M.1[Tên nhà cung cấp],C152))</f>
        <v/>
      </c>
      <c r="O152" s="14" t="str">
        <f t="shared" si="7"/>
        <v/>
      </c>
    </row>
    <row r="153" spans="2:15" ht="27.75" customHeight="1">
      <c r="B153" s="4">
        <f t="shared" si="8"/>
        <v>151</v>
      </c>
      <c r="C153" s="2"/>
      <c r="D153" s="10"/>
      <c r="E153" s="2"/>
      <c r="F153" s="2"/>
      <c r="G153" s="10"/>
      <c r="H153" s="7"/>
      <c r="I153" s="14"/>
      <c r="J153" s="14"/>
      <c r="K153" s="14" t="str">
        <f>IF(AND(C153&lt;&gt;"",COUNTIF([Tên nhà cung cấp],C153)&gt;1),"Nhà cung cấp này đã khai báo nhiều lần","")</f>
        <v/>
      </c>
      <c r="L153" s="14"/>
      <c r="M153" s="14" t="str">
        <f>IF(C153="","",SUMIFS(M.1[Giá có thuế],M.1[Tên nhà cung cấp],C153))</f>
        <v/>
      </c>
      <c r="N153" s="14" t="str">
        <f>IF(C153="","",SUMIFS(M.1[Số tiền đã trả],M.1[Tên nhà cung cấp],C153))</f>
        <v/>
      </c>
      <c r="O153" s="14" t="str">
        <f t="shared" si="7"/>
        <v/>
      </c>
    </row>
    <row r="154" spans="2:15" ht="27.75" customHeight="1">
      <c r="B154" s="4">
        <f t="shared" si="8"/>
        <v>152</v>
      </c>
      <c r="C154" s="2"/>
      <c r="D154" s="10"/>
      <c r="E154" s="2"/>
      <c r="F154" s="2"/>
      <c r="G154" s="10"/>
      <c r="H154" s="7"/>
      <c r="I154" s="14"/>
      <c r="J154" s="14"/>
      <c r="K154" s="14" t="str">
        <f>IF(AND(C154&lt;&gt;"",COUNTIF([Tên nhà cung cấp],C154)&gt;1),"Nhà cung cấp này đã khai báo nhiều lần","")</f>
        <v/>
      </c>
      <c r="L154" s="14"/>
      <c r="M154" s="14" t="str">
        <f>IF(C154="","",SUMIFS(M.1[Giá có thuế],M.1[Tên nhà cung cấp],C154))</f>
        <v/>
      </c>
      <c r="N154" s="14" t="str">
        <f>IF(C154="","",SUMIFS(M.1[Số tiền đã trả],M.1[Tên nhà cung cấp],C154))</f>
        <v/>
      </c>
      <c r="O154" s="14" t="str">
        <f t="shared" si="7"/>
        <v/>
      </c>
    </row>
    <row r="155" spans="2:15" ht="27.75" customHeight="1">
      <c r="B155" s="4">
        <f t="shared" si="8"/>
        <v>153</v>
      </c>
      <c r="C155" s="2"/>
      <c r="D155" s="10"/>
      <c r="E155" s="2"/>
      <c r="F155" s="2"/>
      <c r="G155" s="10"/>
      <c r="H155" s="7"/>
      <c r="I155" s="14"/>
      <c r="J155" s="14"/>
      <c r="K155" s="14" t="str">
        <f>IF(AND(C155&lt;&gt;"",COUNTIF([Tên nhà cung cấp],C155)&gt;1),"Nhà cung cấp này đã khai báo nhiều lần","")</f>
        <v/>
      </c>
      <c r="L155" s="14"/>
      <c r="M155" s="14" t="str">
        <f>IF(C155="","",SUMIFS(M.1[Giá có thuế],M.1[Tên nhà cung cấp],C155))</f>
        <v/>
      </c>
      <c r="N155" s="14" t="str">
        <f>IF(C155="","",SUMIFS(M.1[Số tiền đã trả],M.1[Tên nhà cung cấp],C155))</f>
        <v/>
      </c>
      <c r="O155" s="14" t="str">
        <f t="shared" si="7"/>
        <v/>
      </c>
    </row>
    <row r="156" spans="2:15" ht="27.75" customHeight="1">
      <c r="B156" s="4">
        <f t="shared" si="8"/>
        <v>154</v>
      </c>
      <c r="C156" s="2"/>
      <c r="D156" s="10"/>
      <c r="E156" s="2"/>
      <c r="F156" s="2"/>
      <c r="G156" s="10"/>
      <c r="H156" s="7"/>
      <c r="I156" s="14"/>
      <c r="J156" s="14"/>
      <c r="K156" s="14" t="str">
        <f>IF(AND(C156&lt;&gt;"",COUNTIF([Tên nhà cung cấp],C156)&gt;1),"Nhà cung cấp này đã khai báo nhiều lần","")</f>
        <v/>
      </c>
      <c r="L156" s="14"/>
      <c r="M156" s="14" t="str">
        <f>IF(C156="","",SUMIFS(M.1[Giá có thuế],M.1[Tên nhà cung cấp],C156))</f>
        <v/>
      </c>
      <c r="N156" s="14" t="str">
        <f>IF(C156="","",SUMIFS(M.1[Số tiền đã trả],M.1[Tên nhà cung cấp],C156))</f>
        <v/>
      </c>
      <c r="O156" s="14" t="str">
        <f t="shared" si="7"/>
        <v/>
      </c>
    </row>
    <row r="157" spans="2:15" ht="27.75" customHeight="1">
      <c r="B157" s="4">
        <f t="shared" si="8"/>
        <v>155</v>
      </c>
      <c r="C157" s="2"/>
      <c r="D157" s="10"/>
      <c r="E157" s="2"/>
      <c r="F157" s="2"/>
      <c r="G157" s="10"/>
      <c r="H157" s="7"/>
      <c r="I157" s="14"/>
      <c r="J157" s="14"/>
      <c r="K157" s="14" t="str">
        <f>IF(AND(C157&lt;&gt;"",COUNTIF([Tên nhà cung cấp],C157)&gt;1),"Nhà cung cấp này đã khai báo nhiều lần","")</f>
        <v/>
      </c>
      <c r="L157" s="14"/>
      <c r="M157" s="14" t="str">
        <f>IF(C157="","",SUMIFS(M.1[Giá có thuế],M.1[Tên nhà cung cấp],C157))</f>
        <v/>
      </c>
      <c r="N157" s="14" t="str">
        <f>IF(C157="","",SUMIFS(M.1[Số tiền đã trả],M.1[Tên nhà cung cấp],C157))</f>
        <v/>
      </c>
      <c r="O157" s="14" t="str">
        <f t="shared" si="7"/>
        <v/>
      </c>
    </row>
    <row r="158" spans="2:15" ht="27.75" customHeight="1">
      <c r="B158" s="4">
        <f t="shared" si="8"/>
        <v>156</v>
      </c>
      <c r="C158" s="2"/>
      <c r="D158" s="10"/>
      <c r="E158" s="2"/>
      <c r="F158" s="2"/>
      <c r="G158" s="10"/>
      <c r="H158" s="7"/>
      <c r="I158" s="14"/>
      <c r="J158" s="14"/>
      <c r="K158" s="14" t="str">
        <f>IF(AND(C158&lt;&gt;"",COUNTIF([Tên nhà cung cấp],C158)&gt;1),"Nhà cung cấp này đã khai báo nhiều lần","")</f>
        <v/>
      </c>
      <c r="L158" s="14"/>
      <c r="M158" s="14" t="str">
        <f>IF(C158="","",SUMIFS(M.1[Giá có thuế],M.1[Tên nhà cung cấp],C158))</f>
        <v/>
      </c>
      <c r="N158" s="14" t="str">
        <f>IF(C158="","",SUMIFS(M.1[Số tiền đã trả],M.1[Tên nhà cung cấp],C158))</f>
        <v/>
      </c>
      <c r="O158" s="14" t="str">
        <f t="shared" si="7"/>
        <v/>
      </c>
    </row>
    <row r="159" spans="2:15" ht="27.75" customHeight="1">
      <c r="B159" s="4">
        <f t="shared" si="8"/>
        <v>157</v>
      </c>
      <c r="C159" s="2"/>
      <c r="D159" s="10"/>
      <c r="E159" s="2"/>
      <c r="F159" s="2"/>
      <c r="G159" s="10"/>
      <c r="H159" s="7"/>
      <c r="I159" s="14"/>
      <c r="J159" s="14"/>
      <c r="K159" s="14" t="str">
        <f>IF(AND(C159&lt;&gt;"",COUNTIF([Tên nhà cung cấp],C159)&gt;1),"Nhà cung cấp này đã khai báo nhiều lần","")</f>
        <v/>
      </c>
      <c r="L159" s="14"/>
      <c r="M159" s="14" t="str">
        <f>IF(C159="","",SUMIFS(M.1[Giá có thuế],M.1[Tên nhà cung cấp],C159))</f>
        <v/>
      </c>
      <c r="N159" s="14" t="str">
        <f>IF(C159="","",SUMIFS(M.1[Số tiền đã trả],M.1[Tên nhà cung cấp],C159))</f>
        <v/>
      </c>
      <c r="O159" s="14" t="str">
        <f t="shared" si="7"/>
        <v/>
      </c>
    </row>
    <row r="160" spans="2:15" ht="27.75" customHeight="1">
      <c r="B160" s="4">
        <f t="shared" si="8"/>
        <v>158</v>
      </c>
      <c r="C160" s="2"/>
      <c r="D160" s="10"/>
      <c r="E160" s="2"/>
      <c r="F160" s="2"/>
      <c r="G160" s="10"/>
      <c r="H160" s="7"/>
      <c r="I160" s="14"/>
      <c r="J160" s="14"/>
      <c r="K160" s="14" t="str">
        <f>IF(AND(C160&lt;&gt;"",COUNTIF([Tên nhà cung cấp],C160)&gt;1),"Nhà cung cấp này đã khai báo nhiều lần","")</f>
        <v/>
      </c>
      <c r="L160" s="14"/>
      <c r="M160" s="14" t="str">
        <f>IF(C160="","",SUMIFS(M.1[Giá có thuế],M.1[Tên nhà cung cấp],C160))</f>
        <v/>
      </c>
      <c r="N160" s="14" t="str">
        <f>IF(C160="","",SUMIFS(M.1[Số tiền đã trả],M.1[Tên nhà cung cấp],C160))</f>
        <v/>
      </c>
      <c r="O160" s="14" t="str">
        <f t="shared" si="7"/>
        <v/>
      </c>
    </row>
    <row r="161" spans="2:15" ht="27.75" customHeight="1">
      <c r="B161" s="4">
        <f t="shared" si="8"/>
        <v>159</v>
      </c>
      <c r="C161" s="2"/>
      <c r="D161" s="10"/>
      <c r="E161" s="2"/>
      <c r="F161" s="2"/>
      <c r="G161" s="10"/>
      <c r="H161" s="7"/>
      <c r="I161" s="14"/>
      <c r="J161" s="14"/>
      <c r="K161" s="14" t="str">
        <f>IF(AND(C161&lt;&gt;"",COUNTIF([Tên nhà cung cấp],C161)&gt;1),"Nhà cung cấp này đã khai báo nhiều lần","")</f>
        <v/>
      </c>
      <c r="L161" s="14"/>
      <c r="M161" s="14" t="str">
        <f>IF(C161="","",SUMIFS(M.1[Giá có thuế],M.1[Tên nhà cung cấp],C161))</f>
        <v/>
      </c>
      <c r="N161" s="14" t="str">
        <f>IF(C161="","",SUMIFS(M.1[Số tiền đã trả],M.1[Tên nhà cung cấp],C161))</f>
        <v/>
      </c>
      <c r="O161" s="14" t="str">
        <f t="shared" si="7"/>
        <v/>
      </c>
    </row>
    <row r="162" spans="2:15" ht="27.75" customHeight="1">
      <c r="B162" s="4">
        <f t="shared" si="8"/>
        <v>160</v>
      </c>
      <c r="C162" s="2"/>
      <c r="D162" s="10"/>
      <c r="E162" s="2"/>
      <c r="F162" s="2"/>
      <c r="G162" s="10"/>
      <c r="H162" s="7"/>
      <c r="I162" s="14"/>
      <c r="J162" s="14"/>
      <c r="K162" s="14" t="str">
        <f>IF(AND(C162&lt;&gt;"",COUNTIF([Tên nhà cung cấp],C162)&gt;1),"Nhà cung cấp này đã khai báo nhiều lần","")</f>
        <v/>
      </c>
      <c r="L162" s="14"/>
      <c r="M162" s="14" t="str">
        <f>IF(C162="","",SUMIFS(M.1[Giá có thuế],M.1[Tên nhà cung cấp],C162))</f>
        <v/>
      </c>
      <c r="N162" s="14" t="str">
        <f>IF(C162="","",SUMIFS(M.1[Số tiền đã trả],M.1[Tên nhà cung cấp],C162))</f>
        <v/>
      </c>
      <c r="O162" s="14" t="str">
        <f t="shared" si="7"/>
        <v/>
      </c>
    </row>
    <row r="163" spans="2:15" ht="27.75" customHeight="1">
      <c r="B163" s="4">
        <f t="shared" si="8"/>
        <v>161</v>
      </c>
      <c r="C163" s="2"/>
      <c r="D163" s="10"/>
      <c r="E163" s="2"/>
      <c r="F163" s="2"/>
      <c r="G163" s="10"/>
      <c r="H163" s="7"/>
      <c r="I163" s="14"/>
      <c r="J163" s="14"/>
      <c r="K163" s="14" t="str">
        <f>IF(AND(C163&lt;&gt;"",COUNTIF([Tên nhà cung cấp],C163)&gt;1),"Nhà cung cấp này đã khai báo nhiều lần","")</f>
        <v/>
      </c>
      <c r="L163" s="14"/>
      <c r="M163" s="14" t="str">
        <f>IF(C163="","",SUMIFS(M.1[Giá có thuế],M.1[Tên nhà cung cấp],C163))</f>
        <v/>
      </c>
      <c r="N163" s="14" t="str">
        <f>IF(C163="","",SUMIFS(M.1[Số tiền đã trả],M.1[Tên nhà cung cấp],C163))</f>
        <v/>
      </c>
      <c r="O163" s="14" t="str">
        <f t="shared" ref="O163:O194" si="9">IF(C163="","",SUM(H163,M163)-SUM(N163))</f>
        <v/>
      </c>
    </row>
    <row r="164" spans="2:15" ht="27.75" customHeight="1">
      <c r="B164" s="4">
        <f t="shared" si="8"/>
        <v>162</v>
      </c>
      <c r="C164" s="2"/>
      <c r="D164" s="10"/>
      <c r="E164" s="2"/>
      <c r="F164" s="2"/>
      <c r="G164" s="10"/>
      <c r="H164" s="7"/>
      <c r="I164" s="14"/>
      <c r="J164" s="14"/>
      <c r="K164" s="14" t="str">
        <f>IF(AND(C164&lt;&gt;"",COUNTIF([Tên nhà cung cấp],C164)&gt;1),"Nhà cung cấp này đã khai báo nhiều lần","")</f>
        <v/>
      </c>
      <c r="L164" s="14"/>
      <c r="M164" s="14" t="str">
        <f>IF(C164="","",SUMIFS(M.1[Giá có thuế],M.1[Tên nhà cung cấp],C164))</f>
        <v/>
      </c>
      <c r="N164" s="14" t="str">
        <f>IF(C164="","",SUMIFS(M.1[Số tiền đã trả],M.1[Tên nhà cung cấp],C164))</f>
        <v/>
      </c>
      <c r="O164" s="14" t="str">
        <f t="shared" si="9"/>
        <v/>
      </c>
    </row>
    <row r="165" spans="2:15" ht="27.75" customHeight="1">
      <c r="B165" s="4">
        <f t="shared" si="8"/>
        <v>163</v>
      </c>
      <c r="C165" s="2"/>
      <c r="D165" s="10"/>
      <c r="E165" s="2"/>
      <c r="F165" s="2"/>
      <c r="G165" s="10"/>
      <c r="H165" s="7"/>
      <c r="I165" s="14"/>
      <c r="J165" s="14"/>
      <c r="K165" s="14" t="str">
        <f>IF(AND(C165&lt;&gt;"",COUNTIF([Tên nhà cung cấp],C165)&gt;1),"Nhà cung cấp này đã khai báo nhiều lần","")</f>
        <v/>
      </c>
      <c r="L165" s="14"/>
      <c r="M165" s="14" t="str">
        <f>IF(C165="","",SUMIFS(M.1[Giá có thuế],M.1[Tên nhà cung cấp],C165))</f>
        <v/>
      </c>
      <c r="N165" s="14" t="str">
        <f>IF(C165="","",SUMIFS(M.1[Số tiền đã trả],M.1[Tên nhà cung cấp],C165))</f>
        <v/>
      </c>
      <c r="O165" s="14" t="str">
        <f t="shared" si="9"/>
        <v/>
      </c>
    </row>
    <row r="166" spans="2:15" ht="27.75" customHeight="1">
      <c r="B166" s="4">
        <f t="shared" si="8"/>
        <v>164</v>
      </c>
      <c r="C166" s="2"/>
      <c r="D166" s="10"/>
      <c r="E166" s="2"/>
      <c r="F166" s="2"/>
      <c r="G166" s="10"/>
      <c r="H166" s="7"/>
      <c r="I166" s="14"/>
      <c r="J166" s="14"/>
      <c r="K166" s="14" t="str">
        <f>IF(AND(C166&lt;&gt;"",COUNTIF([Tên nhà cung cấp],C166)&gt;1),"Nhà cung cấp này đã khai báo nhiều lần","")</f>
        <v/>
      </c>
      <c r="L166" s="14"/>
      <c r="M166" s="14" t="str">
        <f>IF(C166="","",SUMIFS(M.1[Giá có thuế],M.1[Tên nhà cung cấp],C166))</f>
        <v/>
      </c>
      <c r="N166" s="14" t="str">
        <f>IF(C166="","",SUMIFS(M.1[Số tiền đã trả],M.1[Tên nhà cung cấp],C166))</f>
        <v/>
      </c>
      <c r="O166" s="14" t="str">
        <f t="shared" si="9"/>
        <v/>
      </c>
    </row>
    <row r="167" spans="2:15" ht="27.75" customHeight="1">
      <c r="B167" s="4">
        <f t="shared" si="8"/>
        <v>165</v>
      </c>
      <c r="C167" s="2"/>
      <c r="D167" s="10"/>
      <c r="E167" s="2"/>
      <c r="F167" s="2"/>
      <c r="G167" s="10"/>
      <c r="H167" s="7"/>
      <c r="I167" s="14"/>
      <c r="J167" s="14"/>
      <c r="K167" s="14" t="str">
        <f>IF(AND(C167&lt;&gt;"",COUNTIF([Tên nhà cung cấp],C167)&gt;1),"Nhà cung cấp này đã khai báo nhiều lần","")</f>
        <v/>
      </c>
      <c r="L167" s="14"/>
      <c r="M167" s="14" t="str">
        <f>IF(C167="","",SUMIFS(M.1[Giá có thuế],M.1[Tên nhà cung cấp],C167))</f>
        <v/>
      </c>
      <c r="N167" s="14" t="str">
        <f>IF(C167="","",SUMIFS(M.1[Số tiền đã trả],M.1[Tên nhà cung cấp],C167))</f>
        <v/>
      </c>
      <c r="O167" s="14" t="str">
        <f t="shared" si="9"/>
        <v/>
      </c>
    </row>
    <row r="168" spans="2:15" ht="27.75" customHeight="1">
      <c r="B168" s="4">
        <f t="shared" si="8"/>
        <v>166</v>
      </c>
      <c r="C168" s="2"/>
      <c r="D168" s="10"/>
      <c r="E168" s="2"/>
      <c r="F168" s="2"/>
      <c r="G168" s="10"/>
      <c r="H168" s="7"/>
      <c r="I168" s="14"/>
      <c r="J168" s="14"/>
      <c r="K168" s="14" t="str">
        <f>IF(AND(C168&lt;&gt;"",COUNTIF([Tên nhà cung cấp],C168)&gt;1),"Nhà cung cấp này đã khai báo nhiều lần","")</f>
        <v/>
      </c>
      <c r="L168" s="14"/>
      <c r="M168" s="14" t="str">
        <f>IF(C168="","",SUMIFS(M.1[Giá có thuế],M.1[Tên nhà cung cấp],C168))</f>
        <v/>
      </c>
      <c r="N168" s="14" t="str">
        <f>IF(C168="","",SUMIFS(M.1[Số tiền đã trả],M.1[Tên nhà cung cấp],C168))</f>
        <v/>
      </c>
      <c r="O168" s="14" t="str">
        <f t="shared" si="9"/>
        <v/>
      </c>
    </row>
    <row r="169" spans="2:15" ht="27.75" customHeight="1">
      <c r="B169" s="4">
        <f t="shared" si="8"/>
        <v>167</v>
      </c>
      <c r="C169" s="2"/>
      <c r="D169" s="10"/>
      <c r="E169" s="2"/>
      <c r="F169" s="2"/>
      <c r="G169" s="10"/>
      <c r="H169" s="7"/>
      <c r="I169" s="14"/>
      <c r="J169" s="14"/>
      <c r="K169" s="14" t="str">
        <f>IF(AND(C169&lt;&gt;"",COUNTIF([Tên nhà cung cấp],C169)&gt;1),"Nhà cung cấp này đã khai báo nhiều lần","")</f>
        <v/>
      </c>
      <c r="L169" s="14"/>
      <c r="M169" s="14" t="str">
        <f>IF(C169="","",SUMIFS(M.1[Giá có thuế],M.1[Tên nhà cung cấp],C169))</f>
        <v/>
      </c>
      <c r="N169" s="14" t="str">
        <f>IF(C169="","",SUMIFS(M.1[Số tiền đã trả],M.1[Tên nhà cung cấp],C169))</f>
        <v/>
      </c>
      <c r="O169" s="14" t="str">
        <f t="shared" si="9"/>
        <v/>
      </c>
    </row>
    <row r="170" spans="2:15" ht="27.75" customHeight="1">
      <c r="B170" s="4">
        <f t="shared" si="8"/>
        <v>168</v>
      </c>
      <c r="C170" s="2"/>
      <c r="D170" s="10"/>
      <c r="E170" s="2"/>
      <c r="F170" s="2"/>
      <c r="G170" s="10"/>
      <c r="H170" s="7"/>
      <c r="I170" s="14"/>
      <c r="J170" s="14"/>
      <c r="K170" s="14" t="str">
        <f>IF(AND(C170&lt;&gt;"",COUNTIF([Tên nhà cung cấp],C170)&gt;1),"Nhà cung cấp này đã khai báo nhiều lần","")</f>
        <v/>
      </c>
      <c r="L170" s="14"/>
      <c r="M170" s="14" t="str">
        <f>IF(C170="","",SUMIFS(M.1[Giá có thuế],M.1[Tên nhà cung cấp],C170))</f>
        <v/>
      </c>
      <c r="N170" s="14" t="str">
        <f>IF(C170="","",SUMIFS(M.1[Số tiền đã trả],M.1[Tên nhà cung cấp],C170))</f>
        <v/>
      </c>
      <c r="O170" s="14" t="str">
        <f t="shared" si="9"/>
        <v/>
      </c>
    </row>
    <row r="171" spans="2:15" ht="27.75" customHeight="1">
      <c r="B171" s="4">
        <f t="shared" si="8"/>
        <v>169</v>
      </c>
      <c r="C171" s="2"/>
      <c r="D171" s="10"/>
      <c r="E171" s="2"/>
      <c r="F171" s="2"/>
      <c r="G171" s="10"/>
      <c r="H171" s="7"/>
      <c r="I171" s="14"/>
      <c r="J171" s="14"/>
      <c r="K171" s="14" t="str">
        <f>IF(AND(C171&lt;&gt;"",COUNTIF([Tên nhà cung cấp],C171)&gt;1),"Nhà cung cấp này đã khai báo nhiều lần","")</f>
        <v/>
      </c>
      <c r="L171" s="14"/>
      <c r="M171" s="14" t="str">
        <f>IF(C171="","",SUMIFS(M.1[Giá có thuế],M.1[Tên nhà cung cấp],C171))</f>
        <v/>
      </c>
      <c r="N171" s="14" t="str">
        <f>IF(C171="","",SUMIFS(M.1[Số tiền đã trả],M.1[Tên nhà cung cấp],C171))</f>
        <v/>
      </c>
      <c r="O171" s="14" t="str">
        <f t="shared" si="9"/>
        <v/>
      </c>
    </row>
    <row r="172" spans="2:15" ht="27.75" customHeight="1">
      <c r="B172" s="4">
        <f t="shared" si="8"/>
        <v>170</v>
      </c>
      <c r="C172" s="2"/>
      <c r="D172" s="10"/>
      <c r="E172" s="2"/>
      <c r="F172" s="2"/>
      <c r="G172" s="10"/>
      <c r="H172" s="7"/>
      <c r="I172" s="14"/>
      <c r="J172" s="14"/>
      <c r="K172" s="14" t="str">
        <f>IF(AND(C172&lt;&gt;"",COUNTIF([Tên nhà cung cấp],C172)&gt;1),"Nhà cung cấp này đã khai báo nhiều lần","")</f>
        <v/>
      </c>
      <c r="L172" s="14"/>
      <c r="M172" s="14" t="str">
        <f>IF(C172="","",SUMIFS(M.1[Giá có thuế],M.1[Tên nhà cung cấp],C172))</f>
        <v/>
      </c>
      <c r="N172" s="14" t="str">
        <f>IF(C172="","",SUMIFS(M.1[Số tiền đã trả],M.1[Tên nhà cung cấp],C172))</f>
        <v/>
      </c>
      <c r="O172" s="14" t="str">
        <f t="shared" si="9"/>
        <v/>
      </c>
    </row>
    <row r="173" spans="2:15" ht="27.75" customHeight="1">
      <c r="B173" s="4">
        <f t="shared" si="8"/>
        <v>171</v>
      </c>
      <c r="C173" s="2"/>
      <c r="D173" s="10"/>
      <c r="E173" s="2"/>
      <c r="F173" s="2"/>
      <c r="G173" s="10"/>
      <c r="H173" s="7"/>
      <c r="I173" s="14"/>
      <c r="J173" s="14"/>
      <c r="K173" s="14" t="str">
        <f>IF(AND(C173&lt;&gt;"",COUNTIF([Tên nhà cung cấp],C173)&gt;1),"Nhà cung cấp này đã khai báo nhiều lần","")</f>
        <v/>
      </c>
      <c r="L173" s="14"/>
      <c r="M173" s="14" t="str">
        <f>IF(C173="","",SUMIFS(M.1[Giá có thuế],M.1[Tên nhà cung cấp],C173))</f>
        <v/>
      </c>
      <c r="N173" s="14" t="str">
        <f>IF(C173="","",SUMIFS(M.1[Số tiền đã trả],M.1[Tên nhà cung cấp],C173))</f>
        <v/>
      </c>
      <c r="O173" s="14" t="str">
        <f t="shared" si="9"/>
        <v/>
      </c>
    </row>
    <row r="174" spans="2:15" ht="27.75" customHeight="1">
      <c r="B174" s="4">
        <f t="shared" si="8"/>
        <v>172</v>
      </c>
      <c r="C174" s="2"/>
      <c r="D174" s="10"/>
      <c r="E174" s="2"/>
      <c r="F174" s="2"/>
      <c r="G174" s="10"/>
      <c r="H174" s="7"/>
      <c r="I174" s="14"/>
      <c r="J174" s="14"/>
      <c r="K174" s="14" t="str">
        <f>IF(AND(C174&lt;&gt;"",COUNTIF([Tên nhà cung cấp],C174)&gt;1),"Nhà cung cấp này đã khai báo nhiều lần","")</f>
        <v/>
      </c>
      <c r="L174" s="14"/>
      <c r="M174" s="14" t="str">
        <f>IF(C174="","",SUMIFS(M.1[Giá có thuế],M.1[Tên nhà cung cấp],C174))</f>
        <v/>
      </c>
      <c r="N174" s="14" t="str">
        <f>IF(C174="","",SUMIFS(M.1[Số tiền đã trả],M.1[Tên nhà cung cấp],C174))</f>
        <v/>
      </c>
      <c r="O174" s="14" t="str">
        <f t="shared" si="9"/>
        <v/>
      </c>
    </row>
    <row r="175" spans="2:15" ht="27.75" customHeight="1">
      <c r="B175" s="4">
        <f t="shared" si="8"/>
        <v>173</v>
      </c>
      <c r="C175" s="2"/>
      <c r="D175" s="10"/>
      <c r="E175" s="2"/>
      <c r="F175" s="2"/>
      <c r="G175" s="10"/>
      <c r="H175" s="7"/>
      <c r="I175" s="14"/>
      <c r="J175" s="14"/>
      <c r="K175" s="14" t="str">
        <f>IF(AND(C175&lt;&gt;"",COUNTIF([Tên nhà cung cấp],C175)&gt;1),"Nhà cung cấp này đã khai báo nhiều lần","")</f>
        <v/>
      </c>
      <c r="L175" s="14"/>
      <c r="M175" s="14" t="str">
        <f>IF(C175="","",SUMIFS(M.1[Giá có thuế],M.1[Tên nhà cung cấp],C175))</f>
        <v/>
      </c>
      <c r="N175" s="14" t="str">
        <f>IF(C175="","",SUMIFS(M.1[Số tiền đã trả],M.1[Tên nhà cung cấp],C175))</f>
        <v/>
      </c>
      <c r="O175" s="14" t="str">
        <f t="shared" si="9"/>
        <v/>
      </c>
    </row>
    <row r="176" spans="2:15" ht="27.75" customHeight="1">
      <c r="B176" s="4">
        <f t="shared" si="8"/>
        <v>174</v>
      </c>
      <c r="C176" s="2"/>
      <c r="D176" s="10"/>
      <c r="E176" s="2"/>
      <c r="F176" s="2"/>
      <c r="G176" s="10"/>
      <c r="H176" s="7"/>
      <c r="I176" s="14"/>
      <c r="J176" s="14"/>
      <c r="K176" s="14" t="str">
        <f>IF(AND(C176&lt;&gt;"",COUNTIF([Tên nhà cung cấp],C176)&gt;1),"Nhà cung cấp này đã khai báo nhiều lần","")</f>
        <v/>
      </c>
      <c r="L176" s="14"/>
      <c r="M176" s="14" t="str">
        <f>IF(C176="","",SUMIFS(M.1[Giá có thuế],M.1[Tên nhà cung cấp],C176))</f>
        <v/>
      </c>
      <c r="N176" s="14" t="str">
        <f>IF(C176="","",SUMIFS(M.1[Số tiền đã trả],M.1[Tên nhà cung cấp],C176))</f>
        <v/>
      </c>
      <c r="O176" s="14" t="str">
        <f t="shared" si="9"/>
        <v/>
      </c>
    </row>
    <row r="177" spans="2:15" ht="27.75" customHeight="1">
      <c r="B177" s="4">
        <f t="shared" si="8"/>
        <v>175</v>
      </c>
      <c r="C177" s="2"/>
      <c r="D177" s="10"/>
      <c r="E177" s="2"/>
      <c r="F177" s="2"/>
      <c r="G177" s="10"/>
      <c r="H177" s="7"/>
      <c r="I177" s="14"/>
      <c r="J177" s="14"/>
      <c r="K177" s="14" t="str">
        <f>IF(AND(C177&lt;&gt;"",COUNTIF([Tên nhà cung cấp],C177)&gt;1),"Nhà cung cấp này đã khai báo nhiều lần","")</f>
        <v/>
      </c>
      <c r="L177" s="14"/>
      <c r="M177" s="14" t="str">
        <f>IF(C177="","",SUMIFS(M.1[Giá có thuế],M.1[Tên nhà cung cấp],C177))</f>
        <v/>
      </c>
      <c r="N177" s="14" t="str">
        <f>IF(C177="","",SUMIFS(M.1[Số tiền đã trả],M.1[Tên nhà cung cấp],C177))</f>
        <v/>
      </c>
      <c r="O177" s="14" t="str">
        <f t="shared" si="9"/>
        <v/>
      </c>
    </row>
    <row r="178" spans="2:15" ht="27.75" customHeight="1">
      <c r="B178" s="4">
        <f t="shared" si="8"/>
        <v>176</v>
      </c>
      <c r="C178" s="2"/>
      <c r="D178" s="10"/>
      <c r="E178" s="2"/>
      <c r="F178" s="2"/>
      <c r="G178" s="10"/>
      <c r="H178" s="7"/>
      <c r="I178" s="14"/>
      <c r="J178" s="14"/>
      <c r="K178" s="14" t="str">
        <f>IF(AND(C178&lt;&gt;"",COUNTIF([Tên nhà cung cấp],C178)&gt;1),"Nhà cung cấp này đã khai báo nhiều lần","")</f>
        <v/>
      </c>
      <c r="L178" s="14"/>
      <c r="M178" s="14" t="str">
        <f>IF(C178="","",SUMIFS(M.1[Giá có thuế],M.1[Tên nhà cung cấp],C178))</f>
        <v/>
      </c>
      <c r="N178" s="14" t="str">
        <f>IF(C178="","",SUMIFS(M.1[Số tiền đã trả],M.1[Tên nhà cung cấp],C178))</f>
        <v/>
      </c>
      <c r="O178" s="14" t="str">
        <f t="shared" si="9"/>
        <v/>
      </c>
    </row>
    <row r="179" spans="2:15" ht="27.75" customHeight="1">
      <c r="B179" s="4">
        <f t="shared" si="8"/>
        <v>177</v>
      </c>
      <c r="C179" s="2"/>
      <c r="D179" s="10"/>
      <c r="E179" s="2"/>
      <c r="F179" s="2"/>
      <c r="G179" s="10"/>
      <c r="H179" s="7"/>
      <c r="I179" s="14"/>
      <c r="J179" s="14"/>
      <c r="K179" s="14" t="str">
        <f>IF(AND(C179&lt;&gt;"",COUNTIF([Tên nhà cung cấp],C179)&gt;1),"Nhà cung cấp này đã khai báo nhiều lần","")</f>
        <v/>
      </c>
      <c r="L179" s="14"/>
      <c r="M179" s="14" t="str">
        <f>IF(C179="","",SUMIFS(M.1[Giá có thuế],M.1[Tên nhà cung cấp],C179))</f>
        <v/>
      </c>
      <c r="N179" s="14" t="str">
        <f>IF(C179="","",SUMIFS(M.1[Số tiền đã trả],M.1[Tên nhà cung cấp],C179))</f>
        <v/>
      </c>
      <c r="O179" s="14" t="str">
        <f t="shared" si="9"/>
        <v/>
      </c>
    </row>
    <row r="180" spans="2:15" ht="27.75" customHeight="1">
      <c r="B180" s="4">
        <f t="shared" si="8"/>
        <v>178</v>
      </c>
      <c r="C180" s="2"/>
      <c r="D180" s="10"/>
      <c r="E180" s="2"/>
      <c r="F180" s="2"/>
      <c r="G180" s="10"/>
      <c r="H180" s="7"/>
      <c r="I180" s="14"/>
      <c r="J180" s="14"/>
      <c r="K180" s="14" t="str">
        <f>IF(AND(C180&lt;&gt;"",COUNTIF([Tên nhà cung cấp],C180)&gt;1),"Nhà cung cấp này đã khai báo nhiều lần","")</f>
        <v/>
      </c>
      <c r="L180" s="14"/>
      <c r="M180" s="14" t="str">
        <f>IF(C180="","",SUMIFS(M.1[Giá có thuế],M.1[Tên nhà cung cấp],C180))</f>
        <v/>
      </c>
      <c r="N180" s="14" t="str">
        <f>IF(C180="","",SUMIFS(M.1[Số tiền đã trả],M.1[Tên nhà cung cấp],C180))</f>
        <v/>
      </c>
      <c r="O180" s="14" t="str">
        <f t="shared" si="9"/>
        <v/>
      </c>
    </row>
    <row r="181" spans="2:15" ht="27.75" customHeight="1">
      <c r="B181" s="4">
        <f t="shared" si="8"/>
        <v>179</v>
      </c>
      <c r="C181" s="2"/>
      <c r="D181" s="10"/>
      <c r="E181" s="2"/>
      <c r="F181" s="2"/>
      <c r="G181" s="10"/>
      <c r="H181" s="7"/>
      <c r="I181" s="14"/>
      <c r="J181" s="14"/>
      <c r="K181" s="14" t="str">
        <f>IF(AND(C181&lt;&gt;"",COUNTIF([Tên nhà cung cấp],C181)&gt;1),"Nhà cung cấp này đã khai báo nhiều lần","")</f>
        <v/>
      </c>
      <c r="L181" s="14"/>
      <c r="M181" s="14" t="str">
        <f>IF(C181="","",SUMIFS(M.1[Giá có thuế],M.1[Tên nhà cung cấp],C181))</f>
        <v/>
      </c>
      <c r="N181" s="14" t="str">
        <f>IF(C181="","",SUMIFS(M.1[Số tiền đã trả],M.1[Tên nhà cung cấp],C181))</f>
        <v/>
      </c>
      <c r="O181" s="14" t="str">
        <f t="shared" si="9"/>
        <v/>
      </c>
    </row>
    <row r="182" spans="2:15" ht="27.75" customHeight="1">
      <c r="B182" s="4">
        <f t="shared" si="8"/>
        <v>180</v>
      </c>
      <c r="C182" s="2"/>
      <c r="D182" s="10"/>
      <c r="E182" s="2"/>
      <c r="F182" s="2"/>
      <c r="G182" s="10"/>
      <c r="H182" s="7"/>
      <c r="I182" s="14"/>
      <c r="J182" s="14"/>
      <c r="K182" s="14" t="str">
        <f>IF(AND(C182&lt;&gt;"",COUNTIF([Tên nhà cung cấp],C182)&gt;1),"Nhà cung cấp này đã khai báo nhiều lần","")</f>
        <v/>
      </c>
      <c r="L182" s="14"/>
      <c r="M182" s="14" t="str">
        <f>IF(C182="","",SUMIFS(M.1[Giá có thuế],M.1[Tên nhà cung cấp],C182))</f>
        <v/>
      </c>
      <c r="N182" s="14" t="str">
        <f>IF(C182="","",SUMIFS(M.1[Số tiền đã trả],M.1[Tên nhà cung cấp],C182))</f>
        <v/>
      </c>
      <c r="O182" s="14" t="str">
        <f t="shared" si="9"/>
        <v/>
      </c>
    </row>
    <row r="183" spans="2:15" ht="27.75" customHeight="1">
      <c r="B183" s="4">
        <f t="shared" si="8"/>
        <v>181</v>
      </c>
      <c r="C183" s="2"/>
      <c r="D183" s="10"/>
      <c r="E183" s="2"/>
      <c r="F183" s="2"/>
      <c r="G183" s="10"/>
      <c r="H183" s="7"/>
      <c r="I183" s="14"/>
      <c r="J183" s="14"/>
      <c r="K183" s="14" t="str">
        <f>IF(AND(C183&lt;&gt;"",COUNTIF([Tên nhà cung cấp],C183)&gt;1),"Nhà cung cấp này đã khai báo nhiều lần","")</f>
        <v/>
      </c>
      <c r="L183" s="14"/>
      <c r="M183" s="14" t="str">
        <f>IF(C183="","",SUMIFS(M.1[Giá có thuế],M.1[Tên nhà cung cấp],C183))</f>
        <v/>
      </c>
      <c r="N183" s="14" t="str">
        <f>IF(C183="","",SUMIFS(M.1[Số tiền đã trả],M.1[Tên nhà cung cấp],C183))</f>
        <v/>
      </c>
      <c r="O183" s="14" t="str">
        <f t="shared" si="9"/>
        <v/>
      </c>
    </row>
    <row r="184" spans="2:15" ht="27.75" customHeight="1">
      <c r="B184" s="4">
        <f t="shared" si="8"/>
        <v>182</v>
      </c>
      <c r="C184" s="2"/>
      <c r="D184" s="10"/>
      <c r="E184" s="2"/>
      <c r="F184" s="2"/>
      <c r="G184" s="10"/>
      <c r="H184" s="7"/>
      <c r="I184" s="14"/>
      <c r="J184" s="14"/>
      <c r="K184" s="14" t="str">
        <f>IF(AND(C184&lt;&gt;"",COUNTIF([Tên nhà cung cấp],C184)&gt;1),"Nhà cung cấp này đã khai báo nhiều lần","")</f>
        <v/>
      </c>
      <c r="L184" s="14"/>
      <c r="M184" s="14" t="str">
        <f>IF(C184="","",SUMIFS(M.1[Giá có thuế],M.1[Tên nhà cung cấp],C184))</f>
        <v/>
      </c>
      <c r="N184" s="14" t="str">
        <f>IF(C184="","",SUMIFS(M.1[Số tiền đã trả],M.1[Tên nhà cung cấp],C184))</f>
        <v/>
      </c>
      <c r="O184" s="14" t="str">
        <f t="shared" si="9"/>
        <v/>
      </c>
    </row>
    <row r="185" spans="2:15" ht="27.75" customHeight="1">
      <c r="B185" s="4">
        <f t="shared" si="8"/>
        <v>183</v>
      </c>
      <c r="C185" s="2"/>
      <c r="D185" s="10"/>
      <c r="E185" s="2"/>
      <c r="F185" s="2"/>
      <c r="G185" s="10"/>
      <c r="H185" s="7"/>
      <c r="I185" s="14"/>
      <c r="J185" s="14"/>
      <c r="K185" s="14" t="str">
        <f>IF(AND(C185&lt;&gt;"",COUNTIF([Tên nhà cung cấp],C185)&gt;1),"Nhà cung cấp này đã khai báo nhiều lần","")</f>
        <v/>
      </c>
      <c r="L185" s="14"/>
      <c r="M185" s="14" t="str">
        <f>IF(C185="","",SUMIFS(M.1[Giá có thuế],M.1[Tên nhà cung cấp],C185))</f>
        <v/>
      </c>
      <c r="N185" s="14" t="str">
        <f>IF(C185="","",SUMIFS(M.1[Số tiền đã trả],M.1[Tên nhà cung cấp],C185))</f>
        <v/>
      </c>
      <c r="O185" s="14" t="str">
        <f t="shared" si="9"/>
        <v/>
      </c>
    </row>
    <row r="186" spans="2:15" ht="27.75" customHeight="1">
      <c r="B186" s="4">
        <f t="shared" si="8"/>
        <v>184</v>
      </c>
      <c r="C186" s="2"/>
      <c r="D186" s="10"/>
      <c r="E186" s="2"/>
      <c r="F186" s="2"/>
      <c r="G186" s="10"/>
      <c r="H186" s="7"/>
      <c r="I186" s="14"/>
      <c r="J186" s="14"/>
      <c r="K186" s="14" t="str">
        <f>IF(AND(C186&lt;&gt;"",COUNTIF([Tên nhà cung cấp],C186)&gt;1),"Nhà cung cấp này đã khai báo nhiều lần","")</f>
        <v/>
      </c>
      <c r="L186" s="14"/>
      <c r="M186" s="14" t="str">
        <f>IF(C186="","",SUMIFS(M.1[Giá có thuế],M.1[Tên nhà cung cấp],C186))</f>
        <v/>
      </c>
      <c r="N186" s="14" t="str">
        <f>IF(C186="","",SUMIFS(M.1[Số tiền đã trả],M.1[Tên nhà cung cấp],C186))</f>
        <v/>
      </c>
      <c r="O186" s="14" t="str">
        <f t="shared" si="9"/>
        <v/>
      </c>
    </row>
    <row r="187" spans="2:15" ht="27.75" customHeight="1">
      <c r="B187" s="4">
        <f t="shared" si="8"/>
        <v>185</v>
      </c>
      <c r="C187" s="2"/>
      <c r="D187" s="10"/>
      <c r="E187" s="2"/>
      <c r="F187" s="2"/>
      <c r="G187" s="10"/>
      <c r="H187" s="7"/>
      <c r="I187" s="14"/>
      <c r="J187" s="14"/>
      <c r="K187" s="14" t="str">
        <f>IF(AND(C187&lt;&gt;"",COUNTIF([Tên nhà cung cấp],C187)&gt;1),"Nhà cung cấp này đã khai báo nhiều lần","")</f>
        <v/>
      </c>
      <c r="L187" s="14"/>
      <c r="M187" s="14" t="str">
        <f>IF(C187="","",SUMIFS(M.1[Giá có thuế],M.1[Tên nhà cung cấp],C187))</f>
        <v/>
      </c>
      <c r="N187" s="14" t="str">
        <f>IF(C187="","",SUMIFS(M.1[Số tiền đã trả],M.1[Tên nhà cung cấp],C187))</f>
        <v/>
      </c>
      <c r="O187" s="14" t="str">
        <f t="shared" si="9"/>
        <v/>
      </c>
    </row>
    <row r="188" spans="2:15" ht="27.75" customHeight="1">
      <c r="B188" s="4">
        <f t="shared" si="8"/>
        <v>186</v>
      </c>
      <c r="C188" s="2"/>
      <c r="D188" s="10"/>
      <c r="E188" s="2"/>
      <c r="F188" s="2"/>
      <c r="G188" s="10"/>
      <c r="H188" s="7"/>
      <c r="I188" s="14"/>
      <c r="J188" s="14"/>
      <c r="K188" s="14" t="str">
        <f>IF(AND(C188&lt;&gt;"",COUNTIF([Tên nhà cung cấp],C188)&gt;1),"Nhà cung cấp này đã khai báo nhiều lần","")</f>
        <v/>
      </c>
      <c r="L188" s="14"/>
      <c r="M188" s="14" t="str">
        <f>IF(C188="","",SUMIFS(M.1[Giá có thuế],M.1[Tên nhà cung cấp],C188))</f>
        <v/>
      </c>
      <c r="N188" s="14" t="str">
        <f>IF(C188="","",SUMIFS(M.1[Số tiền đã trả],M.1[Tên nhà cung cấp],C188))</f>
        <v/>
      </c>
      <c r="O188" s="14" t="str">
        <f t="shared" si="9"/>
        <v/>
      </c>
    </row>
    <row r="189" spans="2:15" ht="27.75" customHeight="1">
      <c r="B189" s="4">
        <f t="shared" si="8"/>
        <v>187</v>
      </c>
      <c r="C189" s="2"/>
      <c r="D189" s="10"/>
      <c r="E189" s="2"/>
      <c r="F189" s="2"/>
      <c r="G189" s="10"/>
      <c r="H189" s="7"/>
      <c r="I189" s="14"/>
      <c r="J189" s="14"/>
      <c r="K189" s="14" t="str">
        <f>IF(AND(C189&lt;&gt;"",COUNTIF([Tên nhà cung cấp],C189)&gt;1),"Nhà cung cấp này đã khai báo nhiều lần","")</f>
        <v/>
      </c>
      <c r="L189" s="14"/>
      <c r="M189" s="14" t="str">
        <f>IF(C189="","",SUMIFS(M.1[Giá có thuế],M.1[Tên nhà cung cấp],C189))</f>
        <v/>
      </c>
      <c r="N189" s="14" t="str">
        <f>IF(C189="","",SUMIFS(M.1[Số tiền đã trả],M.1[Tên nhà cung cấp],C189))</f>
        <v/>
      </c>
      <c r="O189" s="14" t="str">
        <f t="shared" si="9"/>
        <v/>
      </c>
    </row>
    <row r="190" spans="2:15" ht="27.75" customHeight="1">
      <c r="B190" s="4">
        <f t="shared" si="8"/>
        <v>188</v>
      </c>
      <c r="C190" s="2"/>
      <c r="D190" s="10"/>
      <c r="E190" s="2"/>
      <c r="F190" s="2"/>
      <c r="G190" s="10"/>
      <c r="H190" s="7"/>
      <c r="I190" s="14"/>
      <c r="J190" s="14"/>
      <c r="K190" s="14" t="str">
        <f>IF(AND(C190&lt;&gt;"",COUNTIF([Tên nhà cung cấp],C190)&gt;1),"Nhà cung cấp này đã khai báo nhiều lần","")</f>
        <v/>
      </c>
      <c r="L190" s="14"/>
      <c r="M190" s="14" t="str">
        <f>IF(C190="","",SUMIFS(M.1[Giá có thuế],M.1[Tên nhà cung cấp],C190))</f>
        <v/>
      </c>
      <c r="N190" s="14" t="str">
        <f>IF(C190="","",SUMIFS(M.1[Số tiền đã trả],M.1[Tên nhà cung cấp],C190))</f>
        <v/>
      </c>
      <c r="O190" s="14" t="str">
        <f t="shared" si="9"/>
        <v/>
      </c>
    </row>
    <row r="191" spans="2:15" ht="27.75" customHeight="1">
      <c r="B191" s="4">
        <f t="shared" si="8"/>
        <v>189</v>
      </c>
      <c r="C191" s="2"/>
      <c r="D191" s="10"/>
      <c r="E191" s="2"/>
      <c r="F191" s="2"/>
      <c r="G191" s="10"/>
      <c r="H191" s="7"/>
      <c r="I191" s="14"/>
      <c r="J191" s="14"/>
      <c r="K191" s="14" t="str">
        <f>IF(AND(C191&lt;&gt;"",COUNTIF([Tên nhà cung cấp],C191)&gt;1),"Nhà cung cấp này đã khai báo nhiều lần","")</f>
        <v/>
      </c>
      <c r="L191" s="14"/>
      <c r="M191" s="14" t="str">
        <f>IF(C191="","",SUMIFS(M.1[Giá có thuế],M.1[Tên nhà cung cấp],C191))</f>
        <v/>
      </c>
      <c r="N191" s="14" t="str">
        <f>IF(C191="","",SUMIFS(M.1[Số tiền đã trả],M.1[Tên nhà cung cấp],C191))</f>
        <v/>
      </c>
      <c r="O191" s="14" t="str">
        <f t="shared" si="9"/>
        <v/>
      </c>
    </row>
    <row r="192" spans="2:15" ht="27.75" customHeight="1">
      <c r="B192" s="4">
        <f t="shared" si="8"/>
        <v>190</v>
      </c>
      <c r="C192" s="2"/>
      <c r="D192" s="10"/>
      <c r="E192" s="2"/>
      <c r="F192" s="2"/>
      <c r="G192" s="10"/>
      <c r="H192" s="7"/>
      <c r="I192" s="14"/>
      <c r="J192" s="14"/>
      <c r="K192" s="14" t="str">
        <f>IF(AND(C192&lt;&gt;"",COUNTIF([Tên nhà cung cấp],C192)&gt;1),"Nhà cung cấp này đã khai báo nhiều lần","")</f>
        <v/>
      </c>
      <c r="L192" s="14"/>
      <c r="M192" s="14" t="str">
        <f>IF(C192="","",SUMIFS(M.1[Giá có thuế],M.1[Tên nhà cung cấp],C192))</f>
        <v/>
      </c>
      <c r="N192" s="14" t="str">
        <f>IF(C192="","",SUMIFS(M.1[Số tiền đã trả],M.1[Tên nhà cung cấp],C192))</f>
        <v/>
      </c>
      <c r="O192" s="14" t="str">
        <f t="shared" si="9"/>
        <v/>
      </c>
    </row>
    <row r="193" spans="2:15" ht="27.75" customHeight="1">
      <c r="B193" s="4">
        <f t="shared" si="8"/>
        <v>191</v>
      </c>
      <c r="C193" s="2"/>
      <c r="D193" s="10"/>
      <c r="E193" s="2"/>
      <c r="F193" s="2"/>
      <c r="G193" s="10"/>
      <c r="H193" s="7"/>
      <c r="I193" s="14"/>
      <c r="J193" s="14"/>
      <c r="K193" s="14" t="str">
        <f>IF(AND(C193&lt;&gt;"",COUNTIF([Tên nhà cung cấp],C193)&gt;1),"Nhà cung cấp này đã khai báo nhiều lần","")</f>
        <v/>
      </c>
      <c r="L193" s="14"/>
      <c r="M193" s="14" t="str">
        <f>IF(C193="","",SUMIFS(M.1[Giá có thuế],M.1[Tên nhà cung cấp],C193))</f>
        <v/>
      </c>
      <c r="N193" s="14" t="str">
        <f>IF(C193="","",SUMIFS(M.1[Số tiền đã trả],M.1[Tên nhà cung cấp],C193))</f>
        <v/>
      </c>
      <c r="O193" s="14" t="str">
        <f t="shared" si="9"/>
        <v/>
      </c>
    </row>
    <row r="194" spans="2:15" ht="27.75" customHeight="1">
      <c r="B194" s="4">
        <f t="shared" si="8"/>
        <v>192</v>
      </c>
      <c r="C194" s="2"/>
      <c r="D194" s="10"/>
      <c r="E194" s="2"/>
      <c r="F194" s="2"/>
      <c r="G194" s="10"/>
      <c r="H194" s="7"/>
      <c r="I194" s="14"/>
      <c r="J194" s="14"/>
      <c r="K194" s="14" t="str">
        <f>IF(AND(C194&lt;&gt;"",COUNTIF([Tên nhà cung cấp],C194)&gt;1),"Nhà cung cấp này đã khai báo nhiều lần","")</f>
        <v/>
      </c>
      <c r="L194" s="14"/>
      <c r="M194" s="14" t="str">
        <f>IF(C194="","",SUMIFS(M.1[Giá có thuế],M.1[Tên nhà cung cấp],C194))</f>
        <v/>
      </c>
      <c r="N194" s="14" t="str">
        <f>IF(C194="","",SUMIFS(M.1[Số tiền đã trả],M.1[Tên nhà cung cấp],C194))</f>
        <v/>
      </c>
      <c r="O194" s="14" t="str">
        <f t="shared" si="9"/>
        <v/>
      </c>
    </row>
    <row r="195" spans="2:15" ht="27.75" customHeight="1">
      <c r="B195" s="4">
        <f t="shared" si="8"/>
        <v>193</v>
      </c>
      <c r="C195" s="2"/>
      <c r="D195" s="10"/>
      <c r="E195" s="2"/>
      <c r="F195" s="2"/>
      <c r="G195" s="10"/>
      <c r="H195" s="7"/>
      <c r="I195" s="14"/>
      <c r="J195" s="14"/>
      <c r="K195" s="14" t="str">
        <f>IF(AND(C195&lt;&gt;"",COUNTIF([Tên nhà cung cấp],C195)&gt;1),"Nhà cung cấp này đã khai báo nhiều lần","")</f>
        <v/>
      </c>
      <c r="L195" s="14"/>
      <c r="M195" s="14" t="str">
        <f>IF(C195="","",SUMIFS(M.1[Giá có thuế],M.1[Tên nhà cung cấp],C195))</f>
        <v/>
      </c>
      <c r="N195" s="14" t="str">
        <f>IF(C195="","",SUMIFS(M.1[Số tiền đã trả],M.1[Tên nhà cung cấp],C195))</f>
        <v/>
      </c>
      <c r="O195" s="14" t="str">
        <f t="shared" ref="O195:O202" si="10">IF(C195="","",SUM(H195,M195)-SUM(N195))</f>
        <v/>
      </c>
    </row>
    <row r="196" spans="2:15" ht="27.75" customHeight="1">
      <c r="B196" s="4">
        <f t="shared" ref="B196:B202" si="11">ROW(A196)-2</f>
        <v>194</v>
      </c>
      <c r="C196" s="2"/>
      <c r="D196" s="10"/>
      <c r="E196" s="2"/>
      <c r="F196" s="2"/>
      <c r="G196" s="10"/>
      <c r="H196" s="7"/>
      <c r="I196" s="14"/>
      <c r="J196" s="14"/>
      <c r="K196" s="14" t="str">
        <f>IF(AND(C196&lt;&gt;"",COUNTIF([Tên nhà cung cấp],C196)&gt;1),"Nhà cung cấp này đã khai báo nhiều lần","")</f>
        <v/>
      </c>
      <c r="L196" s="14"/>
      <c r="M196" s="14" t="str">
        <f>IF(C196="","",SUMIFS(M.1[Giá có thuế],M.1[Tên nhà cung cấp],C196))</f>
        <v/>
      </c>
      <c r="N196" s="14" t="str">
        <f>IF(C196="","",SUMIFS(M.1[Số tiền đã trả],M.1[Tên nhà cung cấp],C196))</f>
        <v/>
      </c>
      <c r="O196" s="14" t="str">
        <f t="shared" si="10"/>
        <v/>
      </c>
    </row>
    <row r="197" spans="2:15" ht="27.75" customHeight="1">
      <c r="B197" s="4">
        <f t="shared" si="11"/>
        <v>195</v>
      </c>
      <c r="C197" s="2"/>
      <c r="D197" s="10"/>
      <c r="E197" s="2"/>
      <c r="F197" s="2"/>
      <c r="G197" s="10"/>
      <c r="H197" s="7"/>
      <c r="I197" s="14"/>
      <c r="J197" s="14"/>
      <c r="K197" s="14" t="str">
        <f>IF(AND(C197&lt;&gt;"",COUNTIF([Tên nhà cung cấp],C197)&gt;1),"Nhà cung cấp này đã khai báo nhiều lần","")</f>
        <v/>
      </c>
      <c r="L197" s="14"/>
      <c r="M197" s="14" t="str">
        <f>IF(C197="","",SUMIFS(M.1[Giá có thuế],M.1[Tên nhà cung cấp],C197))</f>
        <v/>
      </c>
      <c r="N197" s="14" t="str">
        <f>IF(C197="","",SUMIFS(M.1[Số tiền đã trả],M.1[Tên nhà cung cấp],C197))</f>
        <v/>
      </c>
      <c r="O197" s="14" t="str">
        <f t="shared" si="10"/>
        <v/>
      </c>
    </row>
    <row r="198" spans="2:15" ht="27.75" customHeight="1">
      <c r="B198" s="4">
        <f t="shared" si="11"/>
        <v>196</v>
      </c>
      <c r="C198" s="2"/>
      <c r="D198" s="10"/>
      <c r="E198" s="2"/>
      <c r="F198" s="2"/>
      <c r="G198" s="10"/>
      <c r="H198" s="7"/>
      <c r="I198" s="14"/>
      <c r="J198" s="14"/>
      <c r="K198" s="14" t="str">
        <f>IF(AND(C198&lt;&gt;"",COUNTIF([Tên nhà cung cấp],C198)&gt;1),"Nhà cung cấp này đã khai báo nhiều lần","")</f>
        <v/>
      </c>
      <c r="L198" s="14"/>
      <c r="M198" s="14" t="str">
        <f>IF(C198="","",SUMIFS(M.1[Giá có thuế],M.1[Tên nhà cung cấp],C198))</f>
        <v/>
      </c>
      <c r="N198" s="14" t="str">
        <f>IF(C198="","",SUMIFS(M.1[Số tiền đã trả],M.1[Tên nhà cung cấp],C198))</f>
        <v/>
      </c>
      <c r="O198" s="14" t="str">
        <f t="shared" si="10"/>
        <v/>
      </c>
    </row>
    <row r="199" spans="2:15" ht="27.75" customHeight="1">
      <c r="B199" s="4">
        <f t="shared" si="11"/>
        <v>197</v>
      </c>
      <c r="C199" s="2"/>
      <c r="D199" s="10"/>
      <c r="E199" s="2"/>
      <c r="F199" s="2"/>
      <c r="G199" s="10"/>
      <c r="H199" s="7"/>
      <c r="I199" s="14"/>
      <c r="J199" s="14"/>
      <c r="K199" s="14" t="str">
        <f>IF(AND(C199&lt;&gt;"",COUNTIF([Tên nhà cung cấp],C199)&gt;1),"Nhà cung cấp này đã khai báo nhiều lần","")</f>
        <v/>
      </c>
      <c r="L199" s="14"/>
      <c r="M199" s="14" t="str">
        <f>IF(C199="","",SUMIFS(M.1[Giá có thuế],M.1[Tên nhà cung cấp],C199))</f>
        <v/>
      </c>
      <c r="N199" s="14" t="str">
        <f>IF(C199="","",SUMIFS(M.1[Số tiền đã trả],M.1[Tên nhà cung cấp],C199))</f>
        <v/>
      </c>
      <c r="O199" s="14" t="str">
        <f t="shared" si="10"/>
        <v/>
      </c>
    </row>
    <row r="200" spans="2:15" ht="27.75" customHeight="1">
      <c r="B200" s="4">
        <f t="shared" si="11"/>
        <v>198</v>
      </c>
      <c r="C200" s="2"/>
      <c r="D200" s="10"/>
      <c r="E200" s="2"/>
      <c r="F200" s="2"/>
      <c r="G200" s="10"/>
      <c r="H200" s="7"/>
      <c r="I200" s="14"/>
      <c r="J200" s="14"/>
      <c r="K200" s="14" t="str">
        <f>IF(AND(C200&lt;&gt;"",COUNTIF([Tên nhà cung cấp],C200)&gt;1),"Nhà cung cấp này đã khai báo nhiều lần","")</f>
        <v/>
      </c>
      <c r="L200" s="14"/>
      <c r="M200" s="14" t="str">
        <f>IF(C200="","",SUMIFS(M.1[Giá có thuế],M.1[Tên nhà cung cấp],C200))</f>
        <v/>
      </c>
      <c r="N200" s="14" t="str">
        <f>IF(C200="","",SUMIFS(M.1[Số tiền đã trả],M.1[Tên nhà cung cấp],C200))</f>
        <v/>
      </c>
      <c r="O200" s="14" t="str">
        <f t="shared" si="10"/>
        <v/>
      </c>
    </row>
    <row r="201" spans="2:15" ht="27.75" customHeight="1">
      <c r="B201" s="4">
        <f t="shared" si="11"/>
        <v>199</v>
      </c>
      <c r="C201" s="2"/>
      <c r="D201" s="10"/>
      <c r="E201" s="2"/>
      <c r="F201" s="2"/>
      <c r="G201" s="10"/>
      <c r="H201" s="7"/>
      <c r="I201" s="14"/>
      <c r="J201" s="14"/>
      <c r="K201" s="14" t="str">
        <f>IF(AND(C201&lt;&gt;"",COUNTIF([Tên nhà cung cấp],C201)&gt;1),"Nhà cung cấp này đã khai báo nhiều lần","")</f>
        <v/>
      </c>
      <c r="L201" s="14"/>
      <c r="M201" s="14" t="str">
        <f>IF(C201="","",SUMIFS(M.1[Giá có thuế],M.1[Tên nhà cung cấp],C201))</f>
        <v/>
      </c>
      <c r="N201" s="14" t="str">
        <f>IF(C201="","",SUMIFS(M.1[Số tiền đã trả],M.1[Tên nhà cung cấp],C201))</f>
        <v/>
      </c>
      <c r="O201" s="14" t="str">
        <f t="shared" si="10"/>
        <v/>
      </c>
    </row>
    <row r="202" spans="2:15" ht="27.75" customHeight="1">
      <c r="B202" s="4">
        <f t="shared" si="11"/>
        <v>200</v>
      </c>
      <c r="C202" s="2"/>
      <c r="D202" s="10"/>
      <c r="E202" s="2"/>
      <c r="F202" s="2"/>
      <c r="G202" s="10"/>
      <c r="H202" s="7"/>
      <c r="I202" s="14"/>
      <c r="J202" s="14"/>
      <c r="K202" s="14" t="str">
        <f>IF(AND(C202&lt;&gt;"",COUNTIF([Tên nhà cung cấp],C202)&gt;1),"Nhà cung cấp này đã khai báo nhiều lần","")</f>
        <v/>
      </c>
      <c r="L202" s="14"/>
      <c r="M202" s="14" t="str">
        <f>IF(C202="","",SUMIFS(M.1[Giá có thuế],M.1[Tên nhà cung cấp],C202))</f>
        <v/>
      </c>
      <c r="N202" s="14" t="str">
        <f>IF(C202="","",SUMIFS(M.1[Số tiền đã trả],M.1[Tên nhà cung cấp],C202))</f>
        <v/>
      </c>
      <c r="O202" s="14" t="str">
        <f t="shared" si="10"/>
        <v/>
      </c>
    </row>
    <row r="203" spans="2:15" s="11" customFormat="1" ht="27.75" customHeight="1">
      <c r="B203" s="39" t="s">
        <v>2</v>
      </c>
      <c r="C203" s="40" t="s">
        <v>3</v>
      </c>
      <c r="D203" s="39" t="s">
        <v>2</v>
      </c>
      <c r="E203" s="39" t="s">
        <v>2</v>
      </c>
      <c r="F203" s="39" t="s">
        <v>2</v>
      </c>
      <c r="G203" s="39" t="s">
        <v>2</v>
      </c>
      <c r="H203" s="62">
        <f>SUBTOTAL(9,#REF!)</f>
        <v>0</v>
      </c>
      <c r="I203" s="39" t="s">
        <v>2</v>
      </c>
      <c r="J203" s="39" t="s">
        <v>2</v>
      </c>
      <c r="K203" s="39" t="s">
        <v>2</v>
      </c>
      <c r="L203" s="78"/>
      <c r="M203" s="43"/>
      <c r="N203" s="43"/>
      <c r="O203" s="43"/>
    </row>
  </sheetData>
  <sheetProtection password="CA33" sheet="1" formatCells="0" insertHyperlinks="0" autoFilter="0" pivotTables="0"/>
  <conditionalFormatting sqref="B3:G202">
    <cfRule type="expression" dxfId="176" priority="17">
      <formula>$K3&lt;&gt;""</formula>
    </cfRule>
  </conditionalFormatting>
  <conditionalFormatting sqref="H3:O202">
    <cfRule type="expression" dxfId="175" priority="21">
      <formula>#REF!&lt;&gt;""</formula>
    </cfRule>
  </conditionalFormatting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>
  <sheetPr codeName="Sheet7">
    <tabColor rgb="FF7030A0"/>
  </sheetPr>
  <dimension ref="B1:X1504"/>
  <sheetViews>
    <sheetView showGridLines="0" workbookViewId="0">
      <pane xSplit="1" ySplit="2" topLeftCell="B3" activePane="bottomRight" state="frozen"/>
      <selection activeCell="D2" sqref="D2"/>
      <selection pane="topRight" activeCell="D2" sqref="D2"/>
      <selection pane="bottomLeft" activeCell="D2" sqref="D2"/>
      <selection pane="bottomRight" activeCell="D2" sqref="D2"/>
    </sheetView>
  </sheetViews>
  <sheetFormatPr defaultColWidth="14.125" defaultRowHeight="27.75" customHeight="1"/>
  <cols>
    <col min="1" max="1" width="1.625" style="1" customWidth="1"/>
    <col min="2" max="2" width="6.125" style="11" customWidth="1"/>
    <col min="3" max="3" width="6.625" style="1" hidden="1" customWidth="1"/>
    <col min="4" max="4" width="9.125" style="17" customWidth="1"/>
    <col min="5" max="5" width="10.625" style="17" customWidth="1"/>
    <col min="6" max="6" width="15.625" style="17" customWidth="1"/>
    <col min="7" max="7" width="15.625" style="1" customWidth="1"/>
    <col min="8" max="8" width="15.625" style="1" hidden="1" customWidth="1"/>
    <col min="9" max="9" width="6.375" style="11" customWidth="1"/>
    <col min="10" max="10" width="10.625" style="17" customWidth="1"/>
    <col min="11" max="11" width="9.125" style="17" customWidth="1"/>
    <col min="12" max="12" width="9.125" style="1" hidden="1" customWidth="1"/>
    <col min="13" max="13" width="14.125" style="11"/>
    <col min="14" max="14" width="12.75" style="1" customWidth="1"/>
    <col min="15" max="15" width="14.125" style="1" customWidth="1"/>
    <col min="16" max="16" width="14.125" style="1" hidden="1" customWidth="1"/>
    <col min="17" max="17" width="9.125" style="1" hidden="1" customWidth="1"/>
    <col min="18" max="18" width="14.125" style="1" hidden="1" customWidth="1"/>
    <col min="19" max="19" width="14.125" style="11"/>
    <col min="20" max="20" width="14.125" style="1"/>
    <col min="21" max="21" width="0" style="1" hidden="1" customWidth="1"/>
    <col min="22" max="22" width="14.125" style="11"/>
    <col min="23" max="23" width="15.625" style="1" customWidth="1"/>
    <col min="24" max="24" width="20.125" style="11" customWidth="1"/>
    <col min="25" max="16384" width="14.125" style="1"/>
  </cols>
  <sheetData>
    <row r="1" spans="2:24" ht="52.5" customHeight="1"/>
    <row r="2" spans="2:24" s="5" customFormat="1" ht="27.75" customHeight="1">
      <c r="B2" s="19" t="s">
        <v>0</v>
      </c>
      <c r="C2" s="19" t="s">
        <v>45</v>
      </c>
      <c r="D2" s="65" t="s">
        <v>46</v>
      </c>
      <c r="E2" s="65" t="s">
        <v>52</v>
      </c>
      <c r="F2" s="65" t="s">
        <v>40</v>
      </c>
      <c r="G2" s="19" t="s">
        <v>1</v>
      </c>
      <c r="H2" s="19" t="s">
        <v>22</v>
      </c>
      <c r="I2" s="19" t="s">
        <v>23</v>
      </c>
      <c r="J2" s="65" t="s">
        <v>53</v>
      </c>
      <c r="K2" s="65" t="s">
        <v>47</v>
      </c>
      <c r="L2" s="19" t="s">
        <v>56</v>
      </c>
      <c r="M2" s="19" t="s">
        <v>48</v>
      </c>
      <c r="N2" s="19" t="s">
        <v>54</v>
      </c>
      <c r="O2" s="19" t="s">
        <v>125</v>
      </c>
      <c r="P2" s="19" t="s">
        <v>55</v>
      </c>
      <c r="Q2" s="19" t="s">
        <v>49</v>
      </c>
      <c r="R2" s="19" t="s">
        <v>50</v>
      </c>
      <c r="S2" s="19" t="s">
        <v>58</v>
      </c>
      <c r="T2" s="19" t="s">
        <v>51</v>
      </c>
      <c r="U2" s="19" t="s">
        <v>44</v>
      </c>
      <c r="V2" s="19" t="s">
        <v>57</v>
      </c>
      <c r="W2" s="19" t="s">
        <v>29</v>
      </c>
      <c r="X2" s="19" t="s">
        <v>30</v>
      </c>
    </row>
    <row r="3" spans="2:24" s="5" customFormat="1" ht="27.75" hidden="1" customHeight="1">
      <c r="B3" s="69">
        <f t="shared" ref="B3" si="0">ROW(A3)-3</f>
        <v>0</v>
      </c>
      <c r="C3" s="49" t="str">
        <f ca="1">IF(AND(D3="",E3="",F3=""),"",IF(AND(D3=OFFSET(D3,-1,0),E3=OFFSET(E3,-1,0),F3=OFFSET(F3,-1,0)),OFFSET(B3,-1,1),B3))</f>
        <v/>
      </c>
      <c r="D3" s="50" t="str">
        <f ca="1">IF(AND($G3&lt;&gt;"",B3&lt;&gt;1),OFFSET(C3,-1,1),"")</f>
        <v/>
      </c>
      <c r="E3" s="51" t="str">
        <f ca="1">IF(AND($G3&lt;&gt;"",B3&lt;&gt;1),OFFSET(D3,-1,1),"")</f>
        <v/>
      </c>
      <c r="F3" s="52" t="str">
        <f ca="1">IF(AND($G3&lt;&gt;"",B3&lt;&gt;1),OFFSET(E3,-1,1),"")</f>
        <v/>
      </c>
      <c r="G3" s="53"/>
      <c r="H3" s="53" t="str">
        <f>IF(G3="","",INDEX(D.1[Quy cách],MATCH(G3,D.1[Tên sản phẩm],0)))</f>
        <v/>
      </c>
      <c r="I3" s="54" t="str">
        <f>IF(G3="","",INDEX(D.1[ĐVT],MATCH(G3,D.1[Tên sản phẩm],0)))</f>
        <v/>
      </c>
      <c r="J3" s="56" t="str">
        <f>IF(G3="","",INDEX(#REF!,MATCH(G3,D.1[Tên sản phẩm],0)))</f>
        <v/>
      </c>
      <c r="K3" s="56" t="str">
        <f>IF(OR(G3="",J3=""),"",1)</f>
        <v/>
      </c>
      <c r="L3" s="53"/>
      <c r="M3" s="57" t="str">
        <f>IF(AND(J3&lt;&gt;"",K3&lt;&gt;""),J3*K3,"")</f>
        <v/>
      </c>
      <c r="N3" s="58"/>
      <c r="O3" s="56" t="str">
        <f t="shared" ref="O3:O66" si="1">IF(M3="","",M3*SUM(N3))</f>
        <v/>
      </c>
      <c r="P3" s="57" t="str">
        <f>IF(M3="","",M3-SUM(O3))</f>
        <v/>
      </c>
      <c r="Q3" s="58" t="str">
        <f ca="1">IF(AND(P3&lt;&gt;"",C3=OFFSET(C3,-1,0)),OFFSET(P3,-1,1),"")</f>
        <v/>
      </c>
      <c r="R3" s="57" t="str">
        <f>IF(P3="","",P3*SUM(1,Q3))</f>
        <v/>
      </c>
      <c r="S3" s="57" t="str">
        <f ca="1">IF(AND(C3&lt;&gt;"",C3&lt;&gt;OFFSET(C3,1,0)),SUMIFS([Giá có thuế],[Số ĐK],C3),"")</f>
        <v/>
      </c>
      <c r="T3" s="53"/>
      <c r="U3" s="55" t="str">
        <f>IF(T3="","",'Thông Tin Chung'!#REF!)</f>
        <v/>
      </c>
      <c r="V3" s="57" t="str">
        <f ca="1">IF(AND(S3&lt;&gt;"",T3&lt;&gt;"",S3&lt;&gt;0),S3-T3,"")</f>
        <v/>
      </c>
      <c r="W3" s="59"/>
      <c r="X3" s="49" t="str">
        <f ca="1">IF(C3="","",IF(OR(D3&lt;NgayBatDau,D3&gt;NgayKetThuc),"Ngày tháng phải nằm trong kỳ báo cáo",IF(AND(F3&lt;&gt;"",COUNTIF(D.3[Tên nhà cung cấp],F3)=0),"Tên NCC chưa khai báo trong DSNCC",IF(AND(G3&lt;&gt;"",COUNTIF(D.1[Tên sản phẩm],G3)=0),"SP này chưa khai báo trong DSSP",""))))</f>
        <v/>
      </c>
    </row>
    <row r="4" spans="2:24" s="2" customFormat="1" ht="27.75" customHeight="1">
      <c r="B4" s="69">
        <f t="shared" ref="B4:B67" si="2">ROW(A4)-3</f>
        <v>1</v>
      </c>
      <c r="C4" s="49" t="str">
        <f t="shared" ref="C4:C67" ca="1" si="3">IF(AND(D4="",E4="",F4=""),"",IF(AND(D4=OFFSET(D4,-1,0),E4=OFFSET(E4,-1,0),F4=OFFSET(F4,-1,0)),OFFSET(B4,-1,1),B4))</f>
        <v/>
      </c>
      <c r="D4" s="50" t="str">
        <f t="shared" ref="D4:D67" ca="1" si="4">IF(AND($G4&lt;&gt;"",B4&lt;&gt;1),OFFSET(C4,-1,1),"")</f>
        <v/>
      </c>
      <c r="E4" s="51" t="str">
        <f t="shared" ref="E4:E67" ca="1" si="5">IF(AND($G4&lt;&gt;"",B4&lt;&gt;1),OFFSET(D4,-1,1),"")</f>
        <v/>
      </c>
      <c r="F4" s="52" t="str">
        <f t="shared" ref="F4:F67" ca="1" si="6">IF(AND($G4&lt;&gt;"",B4&lt;&gt;1),OFFSET(E4,-1,1),"")</f>
        <v/>
      </c>
      <c r="G4" s="53"/>
      <c r="H4" s="53" t="str">
        <f>IF(G4="","",INDEX(D.1[Quy cách],MATCH(G4,D.1[Tên sản phẩm],0)))</f>
        <v/>
      </c>
      <c r="I4" s="54" t="str">
        <f>IF(G4="","",INDEX(D.1[ĐVT],MATCH(G4,D.1[Tên sản phẩm],0)))</f>
        <v/>
      </c>
      <c r="J4" s="56" t="str">
        <f>IF(G4="","",INDEX(#REF!,MATCH(G4,D.1[Tên sản phẩm],0)))</f>
        <v/>
      </c>
      <c r="K4" s="56" t="str">
        <f>IF(OR(G4="",J4=""),"",1)</f>
        <v/>
      </c>
      <c r="L4" s="53"/>
      <c r="M4" s="57" t="str">
        <f>IF(AND(J4&lt;&gt;"",K4&lt;&gt;""),J4*K4,"")</f>
        <v/>
      </c>
      <c r="N4" s="58"/>
      <c r="O4" s="56" t="str">
        <f t="shared" ref="O4" si="7">IF(M4="","",M4*SUM(N4))</f>
        <v/>
      </c>
      <c r="P4" s="57" t="str">
        <f>IF(M4="","",M4-SUM(O4))</f>
        <v/>
      </c>
      <c r="Q4" s="58" t="str">
        <f t="shared" ref="Q4:Q67" ca="1" si="8">IF(AND(P4&lt;&gt;"",C4=OFFSET(C4,-1,0)),OFFSET(P4,-1,1),"")</f>
        <v/>
      </c>
      <c r="R4" s="57" t="str">
        <f t="shared" ref="R4:R67" si="9">IF(P4="","",P4*SUM(1,Q4))</f>
        <v/>
      </c>
      <c r="S4" s="57" t="str">
        <f ca="1">IF(AND(C4&lt;&gt;"",C4&lt;&gt;OFFSET(C4,1,0)),SUMIFS([Giá có thuế],[Số ĐK],C4),"")</f>
        <v/>
      </c>
      <c r="T4" s="53"/>
      <c r="U4" s="55" t="str">
        <f>IF(T4="","",'Thông Tin Chung'!#REF!)</f>
        <v/>
      </c>
      <c r="V4" s="57" t="str">
        <f t="shared" ref="V4:V67" ca="1" si="10">IF(AND(S4&lt;&gt;"",T4&lt;&gt;"",S4&lt;&gt;0),S4-T4,"")</f>
        <v/>
      </c>
      <c r="W4" s="59"/>
      <c r="X4" s="49" t="str">
        <f ca="1">IF(C4="","",IF(OR(D4&lt;NgayBatDau,D4&gt;NgayKetThuc),"Ngày tháng phải nằm trong kỳ báo cáo",IF(AND(F4&lt;&gt;"",COUNTIF(D.3[Tên nhà cung cấp],F4)=0),"Tên NCC chưa khai báo trong DSNCC",IF(AND(G4&lt;&gt;"",COUNTIF(D.1[Tên sản phẩm],G4)=0),"SP này chưa khai báo trong DSSP",""))))</f>
        <v/>
      </c>
    </row>
    <row r="5" spans="2:24" ht="27.75" customHeight="1">
      <c r="B5" s="69">
        <f t="shared" si="2"/>
        <v>2</v>
      </c>
      <c r="C5" s="49" t="str">
        <f t="shared" ca="1" si="3"/>
        <v/>
      </c>
      <c r="D5" s="50" t="str">
        <f t="shared" ca="1" si="4"/>
        <v/>
      </c>
      <c r="E5" s="51" t="str">
        <f t="shared" ca="1" si="5"/>
        <v/>
      </c>
      <c r="F5" s="52" t="str">
        <f t="shared" ca="1" si="6"/>
        <v/>
      </c>
      <c r="G5" s="53"/>
      <c r="H5" s="53" t="str">
        <f>IF(G5="","",INDEX(D.1[Quy cách],MATCH(G5,D.1[Tên sản phẩm],0)))</f>
        <v/>
      </c>
      <c r="I5" s="54" t="str">
        <f>IF(G5="","",INDEX(D.1[ĐVT],MATCH(G5,D.1[Tên sản phẩm],0)))</f>
        <v/>
      </c>
      <c r="J5" s="56" t="str">
        <f>IF(G5="","",INDEX(#REF!,MATCH(G5,D.1[Tên sản phẩm],0)))</f>
        <v/>
      </c>
      <c r="K5" s="56" t="str">
        <f>IF(OR(G5="",J5=""),"",1)</f>
        <v/>
      </c>
      <c r="L5" s="53"/>
      <c r="M5" s="57" t="str">
        <f t="shared" ref="M5:M67" si="11">IF(AND(J5&lt;&gt;"",K5&lt;&gt;""),J5*K5,"")</f>
        <v/>
      </c>
      <c r="N5" s="58"/>
      <c r="O5" s="56" t="str">
        <f t="shared" si="1"/>
        <v/>
      </c>
      <c r="P5" s="57" t="str">
        <f t="shared" ref="P5:P67" si="12">IF(M5="","",M5-SUM(O5))</f>
        <v/>
      </c>
      <c r="Q5" s="58" t="str">
        <f t="shared" ca="1" si="8"/>
        <v/>
      </c>
      <c r="R5" s="57" t="str">
        <f t="shared" si="9"/>
        <v/>
      </c>
      <c r="S5" s="57" t="str">
        <f ca="1">IF(AND(C5&lt;&gt;"",C5&lt;&gt;OFFSET(C5,1,0)),SUMIFS([Giá có thuế],[Số ĐK],C5),"")</f>
        <v/>
      </c>
      <c r="T5" s="53"/>
      <c r="U5" s="55" t="str">
        <f>IF(T5="","",'Thông Tin Chung'!#REF!)</f>
        <v/>
      </c>
      <c r="V5" s="57" t="str">
        <f t="shared" ca="1" si="10"/>
        <v/>
      </c>
      <c r="W5" s="59"/>
      <c r="X5" s="49" t="str">
        <f ca="1">IF(C5="","",IF(OR(D5&lt;NgayBatDau,D5&gt;NgayKetThuc),"Ngày tháng phải nằm trong kỳ báo cáo",IF(AND(F5&lt;&gt;"",COUNTIF(D.3[Tên nhà cung cấp],F5)=0),"Tên NCC chưa khai báo trong DSNCC",IF(AND(G5&lt;&gt;"",COUNTIF(D.1[Tên sản phẩm],G5)=0),"SP này chưa khai báo trong DSSP",""))))</f>
        <v/>
      </c>
    </row>
    <row r="6" spans="2:24" ht="27.75" customHeight="1">
      <c r="B6" s="69">
        <f t="shared" si="2"/>
        <v>3</v>
      </c>
      <c r="C6" s="49" t="str">
        <f t="shared" ca="1" si="3"/>
        <v/>
      </c>
      <c r="D6" s="50" t="str">
        <f t="shared" ca="1" si="4"/>
        <v/>
      </c>
      <c r="E6" s="51" t="str">
        <f t="shared" ca="1" si="5"/>
        <v/>
      </c>
      <c r="F6" s="52" t="str">
        <f t="shared" ca="1" si="6"/>
        <v/>
      </c>
      <c r="G6" s="53"/>
      <c r="H6" s="53" t="str">
        <f>IF(G6="","",INDEX(D.1[Quy cách],MATCH(G6,D.1[Tên sản phẩm],0)))</f>
        <v/>
      </c>
      <c r="I6" s="54" t="str">
        <f>IF(G6="","",INDEX(D.1[ĐVT],MATCH(G6,D.1[Tên sản phẩm],0)))</f>
        <v/>
      </c>
      <c r="J6" s="56" t="str">
        <f>IF(G6="","",INDEX(#REF!,MATCH(G6,D.1[Tên sản phẩm],0)))</f>
        <v/>
      </c>
      <c r="K6" s="56" t="str">
        <f t="shared" ref="K6:K67" si="13">IF(OR(G6="",J6=""),"",1)</f>
        <v/>
      </c>
      <c r="L6" s="53"/>
      <c r="M6" s="57" t="str">
        <f t="shared" si="11"/>
        <v/>
      </c>
      <c r="N6" s="58"/>
      <c r="O6" s="56" t="str">
        <f t="shared" si="1"/>
        <v/>
      </c>
      <c r="P6" s="57" t="str">
        <f t="shared" si="12"/>
        <v/>
      </c>
      <c r="Q6" s="58" t="str">
        <f t="shared" ca="1" si="8"/>
        <v/>
      </c>
      <c r="R6" s="57" t="str">
        <f t="shared" si="9"/>
        <v/>
      </c>
      <c r="S6" s="57" t="str">
        <f ca="1">IF(AND(C6&lt;&gt;"",C6&lt;&gt;OFFSET(C6,1,0)),SUMIFS([Giá có thuế],[Số ĐK],C6),"")</f>
        <v/>
      </c>
      <c r="T6" s="53"/>
      <c r="U6" s="55" t="str">
        <f>IF(T6="","",'Thông Tin Chung'!#REF!)</f>
        <v/>
      </c>
      <c r="V6" s="57" t="str">
        <f t="shared" ca="1" si="10"/>
        <v/>
      </c>
      <c r="W6" s="59"/>
      <c r="X6" s="49" t="str">
        <f ca="1">IF(C6="","",IF(OR(D6&lt;NgayBatDau,D6&gt;NgayKetThuc),"Ngày tháng phải nằm trong kỳ báo cáo",IF(AND(F6&lt;&gt;"",COUNTIF(D.3[Tên nhà cung cấp],F6)=0),"Tên NCC chưa khai báo trong DSNCC",IF(AND(G6&lt;&gt;"",COUNTIF(D.1[Tên sản phẩm],G6)=0),"SP này chưa khai báo trong DSSP",""))))</f>
        <v/>
      </c>
    </row>
    <row r="7" spans="2:24" ht="27.75" customHeight="1">
      <c r="B7" s="69">
        <f t="shared" si="2"/>
        <v>4</v>
      </c>
      <c r="C7" s="49" t="str">
        <f t="shared" ca="1" si="3"/>
        <v/>
      </c>
      <c r="D7" s="50" t="str">
        <f t="shared" ca="1" si="4"/>
        <v/>
      </c>
      <c r="E7" s="51" t="str">
        <f t="shared" ca="1" si="5"/>
        <v/>
      </c>
      <c r="F7" s="52" t="str">
        <f t="shared" ca="1" si="6"/>
        <v/>
      </c>
      <c r="G7" s="53"/>
      <c r="H7" s="53" t="str">
        <f>IF(G7="","",INDEX(D.1[Quy cách],MATCH(G7,D.1[Tên sản phẩm],0)))</f>
        <v/>
      </c>
      <c r="I7" s="54" t="str">
        <f>IF(G7="","",INDEX(D.1[ĐVT],MATCH(G7,D.1[Tên sản phẩm],0)))</f>
        <v/>
      </c>
      <c r="J7" s="56" t="str">
        <f>IF(G7="","",INDEX(#REF!,MATCH(G7,D.1[Tên sản phẩm],0)))</f>
        <v/>
      </c>
      <c r="K7" s="56" t="str">
        <f t="shared" si="13"/>
        <v/>
      </c>
      <c r="L7" s="53"/>
      <c r="M7" s="57" t="str">
        <f t="shared" si="11"/>
        <v/>
      </c>
      <c r="N7" s="58"/>
      <c r="O7" s="56" t="str">
        <f t="shared" si="1"/>
        <v/>
      </c>
      <c r="P7" s="57" t="str">
        <f t="shared" si="12"/>
        <v/>
      </c>
      <c r="Q7" s="58" t="str">
        <f t="shared" ca="1" si="8"/>
        <v/>
      </c>
      <c r="R7" s="57" t="str">
        <f t="shared" si="9"/>
        <v/>
      </c>
      <c r="S7" s="57" t="str">
        <f ca="1">IF(AND(C7&lt;&gt;"",C7&lt;&gt;OFFSET(C7,1,0)),SUMIFS([Giá có thuế],[Số ĐK],C7),"")</f>
        <v/>
      </c>
      <c r="T7" s="53"/>
      <c r="U7" s="55" t="str">
        <f>IF(T7="","",'Thông Tin Chung'!#REF!)</f>
        <v/>
      </c>
      <c r="V7" s="57" t="str">
        <f t="shared" ca="1" si="10"/>
        <v/>
      </c>
      <c r="W7" s="59"/>
      <c r="X7" s="49" t="str">
        <f ca="1">IF(C7="","",IF(OR(D7&lt;NgayBatDau,D7&gt;NgayKetThuc),"Ngày tháng phải nằm trong kỳ báo cáo",IF(AND(F7&lt;&gt;"",COUNTIF(D.3[Tên nhà cung cấp],F7)=0),"Tên NCC chưa khai báo trong DSNCC",IF(AND(G7&lt;&gt;"",COUNTIF(D.1[Tên sản phẩm],G7)=0),"SP này chưa khai báo trong DSSP",""))))</f>
        <v/>
      </c>
    </row>
    <row r="8" spans="2:24" ht="27.75" customHeight="1">
      <c r="B8" s="69">
        <f t="shared" si="2"/>
        <v>5</v>
      </c>
      <c r="C8" s="49" t="str">
        <f t="shared" ca="1" si="3"/>
        <v/>
      </c>
      <c r="D8" s="50" t="str">
        <f t="shared" ca="1" si="4"/>
        <v/>
      </c>
      <c r="E8" s="51" t="str">
        <f t="shared" ca="1" si="5"/>
        <v/>
      </c>
      <c r="F8" s="52" t="str">
        <f t="shared" ca="1" si="6"/>
        <v/>
      </c>
      <c r="G8" s="53"/>
      <c r="H8" s="53" t="str">
        <f>IF(G8="","",INDEX(D.1[Quy cách],MATCH(G8,D.1[Tên sản phẩm],0)))</f>
        <v/>
      </c>
      <c r="I8" s="54" t="str">
        <f>IF(G8="","",INDEX(D.1[ĐVT],MATCH(G8,D.1[Tên sản phẩm],0)))</f>
        <v/>
      </c>
      <c r="J8" s="56" t="str">
        <f>IF(G8="","",INDEX(#REF!,MATCH(G8,D.1[Tên sản phẩm],0)))</f>
        <v/>
      </c>
      <c r="K8" s="56" t="str">
        <f t="shared" si="13"/>
        <v/>
      </c>
      <c r="L8" s="53"/>
      <c r="M8" s="57" t="str">
        <f t="shared" si="11"/>
        <v/>
      </c>
      <c r="N8" s="58"/>
      <c r="O8" s="56" t="str">
        <f t="shared" si="1"/>
        <v/>
      </c>
      <c r="P8" s="57" t="str">
        <f t="shared" si="12"/>
        <v/>
      </c>
      <c r="Q8" s="58" t="str">
        <f t="shared" ca="1" si="8"/>
        <v/>
      </c>
      <c r="R8" s="57" t="str">
        <f t="shared" si="9"/>
        <v/>
      </c>
      <c r="S8" s="57" t="str">
        <f ca="1">IF(AND(C8&lt;&gt;"",C8&lt;&gt;OFFSET(C8,1,0)),SUMIFS([Giá có thuế],[Số ĐK],C8),"")</f>
        <v/>
      </c>
      <c r="T8" s="53"/>
      <c r="U8" s="55" t="str">
        <f>IF(T8="","",'Thông Tin Chung'!#REF!)</f>
        <v/>
      </c>
      <c r="V8" s="57" t="str">
        <f t="shared" ca="1" si="10"/>
        <v/>
      </c>
      <c r="W8" s="59"/>
      <c r="X8" s="49" t="str">
        <f ca="1">IF(C8="","",IF(OR(D8&lt;NgayBatDau,D8&gt;NgayKetThuc),"Ngày tháng phải nằm trong kỳ báo cáo",IF(AND(F8&lt;&gt;"",COUNTIF(D.3[Tên nhà cung cấp],F8)=0),"Tên NCC chưa khai báo trong DSNCC",IF(AND(G8&lt;&gt;"",COUNTIF(D.1[Tên sản phẩm],G8)=0),"SP này chưa khai báo trong DSSP",""))))</f>
        <v/>
      </c>
    </row>
    <row r="9" spans="2:24" ht="27.75" customHeight="1">
      <c r="B9" s="69">
        <f t="shared" si="2"/>
        <v>6</v>
      </c>
      <c r="C9" s="49" t="str">
        <f t="shared" ca="1" si="3"/>
        <v/>
      </c>
      <c r="D9" s="50" t="str">
        <f t="shared" ca="1" si="4"/>
        <v/>
      </c>
      <c r="E9" s="51" t="str">
        <f t="shared" ca="1" si="5"/>
        <v/>
      </c>
      <c r="F9" s="52" t="str">
        <f t="shared" ca="1" si="6"/>
        <v/>
      </c>
      <c r="G9" s="53"/>
      <c r="H9" s="53" t="str">
        <f>IF(G9="","",INDEX(D.1[Quy cách],MATCH(G9,D.1[Tên sản phẩm],0)))</f>
        <v/>
      </c>
      <c r="I9" s="54" t="str">
        <f>IF(G9="","",INDEX(D.1[ĐVT],MATCH(G9,D.1[Tên sản phẩm],0)))</f>
        <v/>
      </c>
      <c r="J9" s="56" t="str">
        <f>IF(G9="","",INDEX(#REF!,MATCH(G9,D.1[Tên sản phẩm],0)))</f>
        <v/>
      </c>
      <c r="K9" s="56" t="str">
        <f t="shared" si="13"/>
        <v/>
      </c>
      <c r="L9" s="53"/>
      <c r="M9" s="57" t="str">
        <f t="shared" si="11"/>
        <v/>
      </c>
      <c r="N9" s="58"/>
      <c r="O9" s="56" t="str">
        <f t="shared" si="1"/>
        <v/>
      </c>
      <c r="P9" s="57" t="str">
        <f t="shared" si="12"/>
        <v/>
      </c>
      <c r="Q9" s="58" t="str">
        <f t="shared" ca="1" si="8"/>
        <v/>
      </c>
      <c r="R9" s="57" t="str">
        <f t="shared" si="9"/>
        <v/>
      </c>
      <c r="S9" s="57" t="str">
        <f ca="1">IF(AND(C9&lt;&gt;"",C9&lt;&gt;OFFSET(C9,1,0)),SUMIFS([Giá có thuế],[Số ĐK],C9),"")</f>
        <v/>
      </c>
      <c r="T9" s="53"/>
      <c r="U9" s="55" t="str">
        <f>IF(T9="","",'Thông Tin Chung'!#REF!)</f>
        <v/>
      </c>
      <c r="V9" s="57" t="str">
        <f t="shared" ca="1" si="10"/>
        <v/>
      </c>
      <c r="W9" s="59"/>
      <c r="X9" s="49" t="str">
        <f ca="1">IF(C9="","",IF(OR(D9&lt;NgayBatDau,D9&gt;NgayKetThuc),"Ngày tháng phải nằm trong kỳ báo cáo",IF(AND(F9&lt;&gt;"",COUNTIF(D.3[Tên nhà cung cấp],F9)=0),"Tên NCC chưa khai báo trong DSNCC",IF(AND(G9&lt;&gt;"",COUNTIF(D.1[Tên sản phẩm],G9)=0),"SP này chưa khai báo trong DSSP",""))))</f>
        <v/>
      </c>
    </row>
    <row r="10" spans="2:24" ht="27.75" customHeight="1">
      <c r="B10" s="69">
        <f t="shared" si="2"/>
        <v>7</v>
      </c>
      <c r="C10" s="49" t="str">
        <f t="shared" ca="1" si="3"/>
        <v/>
      </c>
      <c r="D10" s="50" t="str">
        <f t="shared" ca="1" si="4"/>
        <v/>
      </c>
      <c r="E10" s="51" t="str">
        <f t="shared" ca="1" si="5"/>
        <v/>
      </c>
      <c r="F10" s="52" t="str">
        <f t="shared" ca="1" si="6"/>
        <v/>
      </c>
      <c r="G10" s="53"/>
      <c r="H10" s="53" t="str">
        <f>IF(G10="","",INDEX(D.1[Quy cách],MATCH(G10,D.1[Tên sản phẩm],0)))</f>
        <v/>
      </c>
      <c r="I10" s="54" t="str">
        <f>IF(G10="","",INDEX(D.1[ĐVT],MATCH(G10,D.1[Tên sản phẩm],0)))</f>
        <v/>
      </c>
      <c r="J10" s="56" t="str">
        <f>IF(G10="","",INDEX(#REF!,MATCH(G10,D.1[Tên sản phẩm],0)))</f>
        <v/>
      </c>
      <c r="K10" s="56" t="str">
        <f t="shared" si="13"/>
        <v/>
      </c>
      <c r="L10" s="53"/>
      <c r="M10" s="57" t="str">
        <f t="shared" si="11"/>
        <v/>
      </c>
      <c r="N10" s="58"/>
      <c r="O10" s="56" t="str">
        <f t="shared" si="1"/>
        <v/>
      </c>
      <c r="P10" s="57" t="str">
        <f t="shared" si="12"/>
        <v/>
      </c>
      <c r="Q10" s="58" t="str">
        <f t="shared" ca="1" si="8"/>
        <v/>
      </c>
      <c r="R10" s="57" t="str">
        <f t="shared" si="9"/>
        <v/>
      </c>
      <c r="S10" s="57" t="str">
        <f ca="1">IF(AND(C10&lt;&gt;"",C10&lt;&gt;OFFSET(C10,1,0)),SUMIFS([Giá có thuế],[Số ĐK],C10),"")</f>
        <v/>
      </c>
      <c r="T10" s="53"/>
      <c r="U10" s="55" t="str">
        <f>IF(T10="","",'Thông Tin Chung'!#REF!)</f>
        <v/>
      </c>
      <c r="V10" s="57" t="str">
        <f t="shared" ca="1" si="10"/>
        <v/>
      </c>
      <c r="W10" s="59"/>
      <c r="X10" s="49" t="str">
        <f ca="1">IF(C10="","",IF(OR(D10&lt;NgayBatDau,D10&gt;NgayKetThuc),"Ngày tháng phải nằm trong kỳ báo cáo",IF(AND(F10&lt;&gt;"",COUNTIF(D.3[Tên nhà cung cấp],F10)=0),"Tên NCC chưa khai báo trong DSNCC",IF(AND(G10&lt;&gt;"",COUNTIF(D.1[Tên sản phẩm],G10)=0),"SP này chưa khai báo trong DSSP",""))))</f>
        <v/>
      </c>
    </row>
    <row r="11" spans="2:24" ht="27.75" customHeight="1">
      <c r="B11" s="69">
        <f t="shared" si="2"/>
        <v>8</v>
      </c>
      <c r="C11" s="49" t="str">
        <f t="shared" ca="1" si="3"/>
        <v/>
      </c>
      <c r="D11" s="50" t="str">
        <f t="shared" ca="1" si="4"/>
        <v/>
      </c>
      <c r="E11" s="51" t="str">
        <f t="shared" ca="1" si="5"/>
        <v/>
      </c>
      <c r="F11" s="52" t="str">
        <f t="shared" ca="1" si="6"/>
        <v/>
      </c>
      <c r="G11" s="53"/>
      <c r="H11" s="53" t="str">
        <f>IF(G11="","",INDEX(D.1[Quy cách],MATCH(G11,D.1[Tên sản phẩm],0)))</f>
        <v/>
      </c>
      <c r="I11" s="54" t="str">
        <f>IF(G11="","",INDEX(D.1[ĐVT],MATCH(G11,D.1[Tên sản phẩm],0)))</f>
        <v/>
      </c>
      <c r="J11" s="56" t="str">
        <f>IF(G11="","",INDEX(#REF!,MATCH(G11,D.1[Tên sản phẩm],0)))</f>
        <v/>
      </c>
      <c r="K11" s="56" t="str">
        <f t="shared" si="13"/>
        <v/>
      </c>
      <c r="L11" s="53"/>
      <c r="M11" s="57" t="str">
        <f t="shared" si="11"/>
        <v/>
      </c>
      <c r="N11" s="58"/>
      <c r="O11" s="56" t="str">
        <f t="shared" si="1"/>
        <v/>
      </c>
      <c r="P11" s="57" t="str">
        <f t="shared" si="12"/>
        <v/>
      </c>
      <c r="Q11" s="58" t="str">
        <f t="shared" ca="1" si="8"/>
        <v/>
      </c>
      <c r="R11" s="57" t="str">
        <f t="shared" si="9"/>
        <v/>
      </c>
      <c r="S11" s="57" t="str">
        <f ca="1">IF(AND(C11&lt;&gt;"",C11&lt;&gt;OFFSET(C11,1,0)),SUMIFS([Giá có thuế],[Số ĐK],C11),"")</f>
        <v/>
      </c>
      <c r="T11" s="53"/>
      <c r="U11" s="55" t="str">
        <f>IF(T11="","",'Thông Tin Chung'!#REF!)</f>
        <v/>
      </c>
      <c r="V11" s="57" t="str">
        <f t="shared" ca="1" si="10"/>
        <v/>
      </c>
      <c r="W11" s="59"/>
      <c r="X11" s="49" t="str">
        <f ca="1">IF(C11="","",IF(OR(D11&lt;NgayBatDau,D11&gt;NgayKetThuc),"Ngày tháng phải nằm trong kỳ báo cáo",IF(AND(F11&lt;&gt;"",COUNTIF(D.3[Tên nhà cung cấp],F11)=0),"Tên NCC chưa khai báo trong DSNCC",IF(AND(G11&lt;&gt;"",COUNTIF(D.1[Tên sản phẩm],G11)=0),"SP này chưa khai báo trong DSSP",""))))</f>
        <v/>
      </c>
    </row>
    <row r="12" spans="2:24" ht="27.75" customHeight="1">
      <c r="B12" s="69">
        <f t="shared" si="2"/>
        <v>9</v>
      </c>
      <c r="C12" s="49" t="str">
        <f t="shared" ca="1" si="3"/>
        <v/>
      </c>
      <c r="D12" s="50" t="str">
        <f t="shared" ca="1" si="4"/>
        <v/>
      </c>
      <c r="E12" s="51" t="str">
        <f t="shared" ca="1" si="5"/>
        <v/>
      </c>
      <c r="F12" s="52" t="str">
        <f t="shared" ca="1" si="6"/>
        <v/>
      </c>
      <c r="G12" s="53"/>
      <c r="H12" s="53" t="str">
        <f>IF(G12="","",INDEX(D.1[Quy cách],MATCH(G12,D.1[Tên sản phẩm],0)))</f>
        <v/>
      </c>
      <c r="I12" s="54" t="str">
        <f>IF(G12="","",INDEX(D.1[ĐVT],MATCH(G12,D.1[Tên sản phẩm],0)))</f>
        <v/>
      </c>
      <c r="J12" s="56" t="str">
        <f>IF(G12="","",INDEX(#REF!,MATCH(G12,D.1[Tên sản phẩm],0)))</f>
        <v/>
      </c>
      <c r="K12" s="56" t="str">
        <f t="shared" si="13"/>
        <v/>
      </c>
      <c r="L12" s="53"/>
      <c r="M12" s="57" t="str">
        <f t="shared" si="11"/>
        <v/>
      </c>
      <c r="N12" s="58"/>
      <c r="O12" s="56" t="str">
        <f t="shared" si="1"/>
        <v/>
      </c>
      <c r="P12" s="57" t="str">
        <f t="shared" si="12"/>
        <v/>
      </c>
      <c r="Q12" s="58" t="str">
        <f t="shared" ca="1" si="8"/>
        <v/>
      </c>
      <c r="R12" s="57" t="str">
        <f t="shared" si="9"/>
        <v/>
      </c>
      <c r="S12" s="57" t="str">
        <f ca="1">IF(AND(C12&lt;&gt;"",C12&lt;&gt;OFFSET(C12,1,0)),SUMIFS([Giá có thuế],[Số ĐK],C12),"")</f>
        <v/>
      </c>
      <c r="T12" s="53"/>
      <c r="U12" s="55" t="str">
        <f>IF(T12="","",'Thông Tin Chung'!#REF!)</f>
        <v/>
      </c>
      <c r="V12" s="57" t="str">
        <f t="shared" ca="1" si="10"/>
        <v/>
      </c>
      <c r="W12" s="59"/>
      <c r="X12" s="49" t="str">
        <f ca="1">IF(C12="","",IF(OR(D12&lt;NgayBatDau,D12&gt;NgayKetThuc),"Ngày tháng phải nằm trong kỳ báo cáo",IF(AND(F12&lt;&gt;"",COUNTIF(D.3[Tên nhà cung cấp],F12)=0),"Tên NCC chưa khai báo trong DSNCC",IF(AND(G12&lt;&gt;"",COUNTIF(D.1[Tên sản phẩm],G12)=0),"SP này chưa khai báo trong DSSP",""))))</f>
        <v/>
      </c>
    </row>
    <row r="13" spans="2:24" ht="27.75" customHeight="1">
      <c r="B13" s="69">
        <f t="shared" si="2"/>
        <v>10</v>
      </c>
      <c r="C13" s="49" t="str">
        <f t="shared" ca="1" si="3"/>
        <v/>
      </c>
      <c r="D13" s="50" t="str">
        <f t="shared" ca="1" si="4"/>
        <v/>
      </c>
      <c r="E13" s="51" t="str">
        <f t="shared" ca="1" si="5"/>
        <v/>
      </c>
      <c r="F13" s="52" t="str">
        <f t="shared" ca="1" si="6"/>
        <v/>
      </c>
      <c r="G13" s="53"/>
      <c r="H13" s="53" t="str">
        <f>IF(G13="","",INDEX(D.1[Quy cách],MATCH(G13,D.1[Tên sản phẩm],0)))</f>
        <v/>
      </c>
      <c r="I13" s="54" t="str">
        <f>IF(G13="","",INDEX(D.1[ĐVT],MATCH(G13,D.1[Tên sản phẩm],0)))</f>
        <v/>
      </c>
      <c r="J13" s="56" t="str">
        <f>IF(G13="","",INDEX(#REF!,MATCH(G13,D.1[Tên sản phẩm],0)))</f>
        <v/>
      </c>
      <c r="K13" s="56" t="str">
        <f t="shared" si="13"/>
        <v/>
      </c>
      <c r="L13" s="53"/>
      <c r="M13" s="57" t="str">
        <f t="shared" si="11"/>
        <v/>
      </c>
      <c r="N13" s="58"/>
      <c r="O13" s="56" t="str">
        <f t="shared" si="1"/>
        <v/>
      </c>
      <c r="P13" s="57" t="str">
        <f t="shared" si="12"/>
        <v/>
      </c>
      <c r="Q13" s="58" t="str">
        <f t="shared" ca="1" si="8"/>
        <v/>
      </c>
      <c r="R13" s="57" t="str">
        <f t="shared" si="9"/>
        <v/>
      </c>
      <c r="S13" s="57" t="str">
        <f ca="1">IF(AND(C13&lt;&gt;"",C13&lt;&gt;OFFSET(C13,1,0)),SUMIFS([Giá có thuế],[Số ĐK],C13),"")</f>
        <v/>
      </c>
      <c r="T13" s="53"/>
      <c r="U13" s="55" t="str">
        <f>IF(T13="","",'Thông Tin Chung'!#REF!)</f>
        <v/>
      </c>
      <c r="V13" s="57" t="str">
        <f t="shared" ca="1" si="10"/>
        <v/>
      </c>
      <c r="W13" s="59"/>
      <c r="X13" s="49" t="str">
        <f ca="1">IF(C13="","",IF(OR(D13&lt;NgayBatDau,D13&gt;NgayKetThuc),"Ngày tháng phải nằm trong kỳ báo cáo",IF(AND(F13&lt;&gt;"",COUNTIF(D.3[Tên nhà cung cấp],F13)=0),"Tên NCC chưa khai báo trong DSNCC",IF(AND(G13&lt;&gt;"",COUNTIF(D.1[Tên sản phẩm],G13)=0),"SP này chưa khai báo trong DSSP",""))))</f>
        <v/>
      </c>
    </row>
    <row r="14" spans="2:24" ht="27.75" customHeight="1">
      <c r="B14" s="69">
        <f t="shared" si="2"/>
        <v>11</v>
      </c>
      <c r="C14" s="49" t="str">
        <f t="shared" ca="1" si="3"/>
        <v/>
      </c>
      <c r="D14" s="50" t="str">
        <f t="shared" ca="1" si="4"/>
        <v/>
      </c>
      <c r="E14" s="51" t="str">
        <f t="shared" ca="1" si="5"/>
        <v/>
      </c>
      <c r="F14" s="52" t="str">
        <f t="shared" ca="1" si="6"/>
        <v/>
      </c>
      <c r="G14" s="53"/>
      <c r="H14" s="53" t="str">
        <f>IF(G14="","",INDEX(D.1[Quy cách],MATCH(G14,D.1[Tên sản phẩm],0)))</f>
        <v/>
      </c>
      <c r="I14" s="54" t="str">
        <f>IF(G14="","",INDEX(D.1[ĐVT],MATCH(G14,D.1[Tên sản phẩm],0)))</f>
        <v/>
      </c>
      <c r="J14" s="56" t="str">
        <f>IF(G14="","",INDEX(#REF!,MATCH(G14,D.1[Tên sản phẩm],0)))</f>
        <v/>
      </c>
      <c r="K14" s="56" t="str">
        <f t="shared" si="13"/>
        <v/>
      </c>
      <c r="L14" s="53"/>
      <c r="M14" s="57" t="str">
        <f t="shared" si="11"/>
        <v/>
      </c>
      <c r="N14" s="58"/>
      <c r="O14" s="56" t="str">
        <f t="shared" si="1"/>
        <v/>
      </c>
      <c r="P14" s="57" t="str">
        <f t="shared" si="12"/>
        <v/>
      </c>
      <c r="Q14" s="58" t="str">
        <f t="shared" ca="1" si="8"/>
        <v/>
      </c>
      <c r="R14" s="57" t="str">
        <f t="shared" si="9"/>
        <v/>
      </c>
      <c r="S14" s="57" t="str">
        <f ca="1">IF(AND(C14&lt;&gt;"",C14&lt;&gt;OFFSET(C14,1,0)),SUMIFS([Giá có thuế],[Số ĐK],C14),"")</f>
        <v/>
      </c>
      <c r="T14" s="53"/>
      <c r="U14" s="55" t="str">
        <f>IF(T14="","",'Thông Tin Chung'!#REF!)</f>
        <v/>
      </c>
      <c r="V14" s="57" t="str">
        <f t="shared" ca="1" si="10"/>
        <v/>
      </c>
      <c r="W14" s="59"/>
      <c r="X14" s="49" t="str">
        <f ca="1">IF(C14="","",IF(OR(D14&lt;NgayBatDau,D14&gt;NgayKetThuc),"Ngày tháng phải nằm trong kỳ báo cáo",IF(AND(F14&lt;&gt;"",COUNTIF(D.3[Tên nhà cung cấp],F14)=0),"Tên NCC chưa khai báo trong DSNCC",IF(AND(G14&lt;&gt;"",COUNTIF(D.1[Tên sản phẩm],G14)=0),"SP này chưa khai báo trong DSSP",""))))</f>
        <v/>
      </c>
    </row>
    <row r="15" spans="2:24" ht="27.75" customHeight="1">
      <c r="B15" s="69">
        <f t="shared" si="2"/>
        <v>12</v>
      </c>
      <c r="C15" s="49" t="str">
        <f t="shared" ca="1" si="3"/>
        <v/>
      </c>
      <c r="D15" s="50" t="str">
        <f t="shared" ca="1" si="4"/>
        <v/>
      </c>
      <c r="E15" s="51" t="str">
        <f t="shared" ca="1" si="5"/>
        <v/>
      </c>
      <c r="F15" s="52" t="str">
        <f t="shared" ca="1" si="6"/>
        <v/>
      </c>
      <c r="G15" s="53"/>
      <c r="H15" s="53" t="str">
        <f>IF(G15="","",INDEX(D.1[Quy cách],MATCH(G15,D.1[Tên sản phẩm],0)))</f>
        <v/>
      </c>
      <c r="I15" s="54" t="str">
        <f>IF(G15="","",INDEX(D.1[ĐVT],MATCH(G15,D.1[Tên sản phẩm],0)))</f>
        <v/>
      </c>
      <c r="J15" s="56" t="str">
        <f>IF(G15="","",INDEX(#REF!,MATCH(G15,D.1[Tên sản phẩm],0)))</f>
        <v/>
      </c>
      <c r="K15" s="56" t="str">
        <f t="shared" si="13"/>
        <v/>
      </c>
      <c r="L15" s="53"/>
      <c r="M15" s="57" t="str">
        <f t="shared" si="11"/>
        <v/>
      </c>
      <c r="N15" s="58"/>
      <c r="O15" s="56" t="str">
        <f t="shared" si="1"/>
        <v/>
      </c>
      <c r="P15" s="57" t="str">
        <f t="shared" si="12"/>
        <v/>
      </c>
      <c r="Q15" s="58" t="str">
        <f t="shared" ca="1" si="8"/>
        <v/>
      </c>
      <c r="R15" s="57" t="str">
        <f t="shared" si="9"/>
        <v/>
      </c>
      <c r="S15" s="57" t="str">
        <f ca="1">IF(AND(C15&lt;&gt;"",C15&lt;&gt;OFFSET(C15,1,0)),SUMIFS([Giá có thuế],[Số ĐK],C15),"")</f>
        <v/>
      </c>
      <c r="T15" s="53"/>
      <c r="U15" s="55" t="str">
        <f>IF(T15="","",'Thông Tin Chung'!#REF!)</f>
        <v/>
      </c>
      <c r="V15" s="57" t="str">
        <f t="shared" ca="1" si="10"/>
        <v/>
      </c>
      <c r="W15" s="59"/>
      <c r="X15" s="49" t="str">
        <f ca="1">IF(C15="","",IF(OR(D15&lt;NgayBatDau,D15&gt;NgayKetThuc),"Ngày tháng phải nằm trong kỳ báo cáo",IF(AND(F15&lt;&gt;"",COUNTIF(D.3[Tên nhà cung cấp],F15)=0),"Tên NCC chưa khai báo trong DSNCC",IF(AND(G15&lt;&gt;"",COUNTIF(D.1[Tên sản phẩm],G15)=0),"SP này chưa khai báo trong DSSP",""))))</f>
        <v/>
      </c>
    </row>
    <row r="16" spans="2:24" ht="27.75" customHeight="1">
      <c r="B16" s="69">
        <f t="shared" si="2"/>
        <v>13</v>
      </c>
      <c r="C16" s="49" t="str">
        <f t="shared" ca="1" si="3"/>
        <v/>
      </c>
      <c r="D16" s="50" t="str">
        <f t="shared" ca="1" si="4"/>
        <v/>
      </c>
      <c r="E16" s="51" t="str">
        <f t="shared" ca="1" si="5"/>
        <v/>
      </c>
      <c r="F16" s="52" t="str">
        <f t="shared" ca="1" si="6"/>
        <v/>
      </c>
      <c r="G16" s="53"/>
      <c r="H16" s="53" t="str">
        <f>IF(G16="","",INDEX(D.1[Quy cách],MATCH(G16,D.1[Tên sản phẩm],0)))</f>
        <v/>
      </c>
      <c r="I16" s="54" t="str">
        <f>IF(G16="","",INDEX(D.1[ĐVT],MATCH(G16,D.1[Tên sản phẩm],0)))</f>
        <v/>
      </c>
      <c r="J16" s="56" t="str">
        <f>IF(G16="","",INDEX(#REF!,MATCH(G16,D.1[Tên sản phẩm],0)))</f>
        <v/>
      </c>
      <c r="K16" s="56" t="str">
        <f t="shared" si="13"/>
        <v/>
      </c>
      <c r="L16" s="53"/>
      <c r="M16" s="57" t="str">
        <f t="shared" si="11"/>
        <v/>
      </c>
      <c r="N16" s="58"/>
      <c r="O16" s="56" t="str">
        <f t="shared" si="1"/>
        <v/>
      </c>
      <c r="P16" s="57" t="str">
        <f t="shared" si="12"/>
        <v/>
      </c>
      <c r="Q16" s="58" t="str">
        <f t="shared" ca="1" si="8"/>
        <v/>
      </c>
      <c r="R16" s="57" t="str">
        <f t="shared" si="9"/>
        <v/>
      </c>
      <c r="S16" s="57" t="str">
        <f ca="1">IF(AND(C16&lt;&gt;"",C16&lt;&gt;OFFSET(C16,1,0)),SUMIFS([Giá có thuế],[Số ĐK],C16),"")</f>
        <v/>
      </c>
      <c r="T16" s="53"/>
      <c r="U16" s="55" t="str">
        <f>IF(T16="","",'Thông Tin Chung'!#REF!)</f>
        <v/>
      </c>
      <c r="V16" s="57" t="str">
        <f t="shared" ca="1" si="10"/>
        <v/>
      </c>
      <c r="W16" s="59"/>
      <c r="X16" s="49" t="str">
        <f ca="1">IF(C16="","",IF(OR(D16&lt;NgayBatDau,D16&gt;NgayKetThuc),"Ngày tháng phải nằm trong kỳ báo cáo",IF(AND(F16&lt;&gt;"",COUNTIF(D.3[Tên nhà cung cấp],F16)=0),"Tên NCC chưa khai báo trong DSNCC",IF(AND(G16&lt;&gt;"",COUNTIF(D.1[Tên sản phẩm],G16)=0),"SP này chưa khai báo trong DSSP",""))))</f>
        <v/>
      </c>
    </row>
    <row r="17" spans="2:24" ht="27.75" customHeight="1">
      <c r="B17" s="69">
        <f t="shared" si="2"/>
        <v>14</v>
      </c>
      <c r="C17" s="49" t="str">
        <f t="shared" ca="1" si="3"/>
        <v/>
      </c>
      <c r="D17" s="50" t="str">
        <f t="shared" ca="1" si="4"/>
        <v/>
      </c>
      <c r="E17" s="51" t="str">
        <f t="shared" ca="1" si="5"/>
        <v/>
      </c>
      <c r="F17" s="52" t="str">
        <f t="shared" ca="1" si="6"/>
        <v/>
      </c>
      <c r="G17" s="53"/>
      <c r="H17" s="53" t="str">
        <f>IF(G17="","",INDEX(D.1[Quy cách],MATCH(G17,D.1[Tên sản phẩm],0)))</f>
        <v/>
      </c>
      <c r="I17" s="54" t="str">
        <f>IF(G17="","",INDEX(D.1[ĐVT],MATCH(G17,D.1[Tên sản phẩm],0)))</f>
        <v/>
      </c>
      <c r="J17" s="56" t="str">
        <f>IF(G17="","",INDEX(#REF!,MATCH(G17,D.1[Tên sản phẩm],0)))</f>
        <v/>
      </c>
      <c r="K17" s="56" t="str">
        <f t="shared" si="13"/>
        <v/>
      </c>
      <c r="L17" s="53"/>
      <c r="M17" s="57" t="str">
        <f t="shared" si="11"/>
        <v/>
      </c>
      <c r="N17" s="58"/>
      <c r="O17" s="56" t="str">
        <f t="shared" si="1"/>
        <v/>
      </c>
      <c r="P17" s="57" t="str">
        <f t="shared" si="12"/>
        <v/>
      </c>
      <c r="Q17" s="58" t="str">
        <f t="shared" ca="1" si="8"/>
        <v/>
      </c>
      <c r="R17" s="57" t="str">
        <f t="shared" si="9"/>
        <v/>
      </c>
      <c r="S17" s="57" t="str">
        <f ca="1">IF(AND(C17&lt;&gt;"",C17&lt;&gt;OFFSET(C17,1,0)),SUMIFS([Giá có thuế],[Số ĐK],C17),"")</f>
        <v/>
      </c>
      <c r="T17" s="53"/>
      <c r="U17" s="55" t="str">
        <f>IF(T17="","",'Thông Tin Chung'!#REF!)</f>
        <v/>
      </c>
      <c r="V17" s="57" t="str">
        <f t="shared" ca="1" si="10"/>
        <v/>
      </c>
      <c r="W17" s="59"/>
      <c r="X17" s="49" t="str">
        <f ca="1">IF(C17="","",IF(OR(D17&lt;NgayBatDau,D17&gt;NgayKetThuc),"Ngày tháng phải nằm trong kỳ báo cáo",IF(AND(F17&lt;&gt;"",COUNTIF(D.3[Tên nhà cung cấp],F17)=0),"Tên NCC chưa khai báo trong DSNCC",IF(AND(G17&lt;&gt;"",COUNTIF(D.1[Tên sản phẩm],G17)=0),"SP này chưa khai báo trong DSSP",""))))</f>
        <v/>
      </c>
    </row>
    <row r="18" spans="2:24" ht="27.75" customHeight="1">
      <c r="B18" s="69">
        <f t="shared" si="2"/>
        <v>15</v>
      </c>
      <c r="C18" s="49" t="str">
        <f t="shared" ca="1" si="3"/>
        <v/>
      </c>
      <c r="D18" s="50" t="str">
        <f t="shared" ca="1" si="4"/>
        <v/>
      </c>
      <c r="E18" s="51" t="str">
        <f t="shared" ca="1" si="5"/>
        <v/>
      </c>
      <c r="F18" s="52" t="str">
        <f t="shared" ca="1" si="6"/>
        <v/>
      </c>
      <c r="G18" s="53"/>
      <c r="H18" s="53" t="str">
        <f>IF(G18="","",INDEX(D.1[Quy cách],MATCH(G18,D.1[Tên sản phẩm],0)))</f>
        <v/>
      </c>
      <c r="I18" s="54" t="str">
        <f>IF(G18="","",INDEX(D.1[ĐVT],MATCH(G18,D.1[Tên sản phẩm],0)))</f>
        <v/>
      </c>
      <c r="J18" s="56" t="str">
        <f>IF(G18="","",INDEX(#REF!,MATCH(G18,D.1[Tên sản phẩm],0)))</f>
        <v/>
      </c>
      <c r="K18" s="56" t="str">
        <f t="shared" si="13"/>
        <v/>
      </c>
      <c r="L18" s="53"/>
      <c r="M18" s="57" t="str">
        <f t="shared" si="11"/>
        <v/>
      </c>
      <c r="N18" s="58"/>
      <c r="O18" s="56" t="str">
        <f t="shared" si="1"/>
        <v/>
      </c>
      <c r="P18" s="57" t="str">
        <f t="shared" si="12"/>
        <v/>
      </c>
      <c r="Q18" s="58" t="str">
        <f t="shared" ca="1" si="8"/>
        <v/>
      </c>
      <c r="R18" s="57" t="str">
        <f t="shared" si="9"/>
        <v/>
      </c>
      <c r="S18" s="57" t="str">
        <f ca="1">IF(AND(C18&lt;&gt;"",C18&lt;&gt;OFFSET(C18,1,0)),SUMIFS([Giá có thuế],[Số ĐK],C18),"")</f>
        <v/>
      </c>
      <c r="T18" s="53"/>
      <c r="U18" s="55" t="str">
        <f>IF(T18="","",'Thông Tin Chung'!#REF!)</f>
        <v/>
      </c>
      <c r="V18" s="57" t="str">
        <f t="shared" ca="1" si="10"/>
        <v/>
      </c>
      <c r="W18" s="59"/>
      <c r="X18" s="49" t="str">
        <f ca="1">IF(C18="","",IF(OR(D18&lt;NgayBatDau,D18&gt;NgayKetThuc),"Ngày tháng phải nằm trong kỳ báo cáo",IF(AND(F18&lt;&gt;"",COUNTIF(D.3[Tên nhà cung cấp],F18)=0),"Tên NCC chưa khai báo trong DSNCC",IF(AND(G18&lt;&gt;"",COUNTIF(D.1[Tên sản phẩm],G18)=0),"SP này chưa khai báo trong DSSP",""))))</f>
        <v/>
      </c>
    </row>
    <row r="19" spans="2:24" ht="27.75" customHeight="1">
      <c r="B19" s="69">
        <f t="shared" si="2"/>
        <v>16</v>
      </c>
      <c r="C19" s="49" t="str">
        <f t="shared" ca="1" si="3"/>
        <v/>
      </c>
      <c r="D19" s="50" t="str">
        <f t="shared" ca="1" si="4"/>
        <v/>
      </c>
      <c r="E19" s="51" t="str">
        <f t="shared" ca="1" si="5"/>
        <v/>
      </c>
      <c r="F19" s="52" t="str">
        <f t="shared" ca="1" si="6"/>
        <v/>
      </c>
      <c r="G19" s="53"/>
      <c r="H19" s="53" t="str">
        <f>IF(G19="","",INDEX(D.1[Quy cách],MATCH(G19,D.1[Tên sản phẩm],0)))</f>
        <v/>
      </c>
      <c r="I19" s="54" t="str">
        <f>IF(G19="","",INDEX(D.1[ĐVT],MATCH(G19,D.1[Tên sản phẩm],0)))</f>
        <v/>
      </c>
      <c r="J19" s="56" t="str">
        <f>IF(G19="","",INDEX(#REF!,MATCH(G19,D.1[Tên sản phẩm],0)))</f>
        <v/>
      </c>
      <c r="K19" s="56" t="str">
        <f t="shared" si="13"/>
        <v/>
      </c>
      <c r="L19" s="53"/>
      <c r="M19" s="57" t="str">
        <f t="shared" si="11"/>
        <v/>
      </c>
      <c r="N19" s="58"/>
      <c r="O19" s="56" t="str">
        <f t="shared" si="1"/>
        <v/>
      </c>
      <c r="P19" s="57" t="str">
        <f t="shared" si="12"/>
        <v/>
      </c>
      <c r="Q19" s="58" t="str">
        <f t="shared" ca="1" si="8"/>
        <v/>
      </c>
      <c r="R19" s="57" t="str">
        <f t="shared" si="9"/>
        <v/>
      </c>
      <c r="S19" s="57" t="str">
        <f ca="1">IF(AND(C19&lt;&gt;"",C19&lt;&gt;OFFSET(C19,1,0)),SUMIFS([Giá có thuế],[Số ĐK],C19),"")</f>
        <v/>
      </c>
      <c r="T19" s="53"/>
      <c r="U19" s="55" t="str">
        <f>IF(T19="","",'Thông Tin Chung'!#REF!)</f>
        <v/>
      </c>
      <c r="V19" s="57" t="str">
        <f t="shared" ca="1" si="10"/>
        <v/>
      </c>
      <c r="W19" s="59"/>
      <c r="X19" s="49" t="str">
        <f ca="1">IF(C19="","",IF(OR(D19&lt;NgayBatDau,D19&gt;NgayKetThuc),"Ngày tháng phải nằm trong kỳ báo cáo",IF(AND(F19&lt;&gt;"",COUNTIF(D.3[Tên nhà cung cấp],F19)=0),"Tên NCC chưa khai báo trong DSNCC",IF(AND(G19&lt;&gt;"",COUNTIF(D.1[Tên sản phẩm],G19)=0),"SP này chưa khai báo trong DSSP",""))))</f>
        <v/>
      </c>
    </row>
    <row r="20" spans="2:24" ht="27.75" customHeight="1">
      <c r="B20" s="69">
        <f t="shared" si="2"/>
        <v>17</v>
      </c>
      <c r="C20" s="49" t="str">
        <f t="shared" ca="1" si="3"/>
        <v/>
      </c>
      <c r="D20" s="50" t="str">
        <f t="shared" ca="1" si="4"/>
        <v/>
      </c>
      <c r="E20" s="51" t="str">
        <f t="shared" ca="1" si="5"/>
        <v/>
      </c>
      <c r="F20" s="52" t="str">
        <f t="shared" ca="1" si="6"/>
        <v/>
      </c>
      <c r="G20" s="53"/>
      <c r="H20" s="53" t="str">
        <f>IF(G20="","",INDEX(D.1[Quy cách],MATCH(G20,D.1[Tên sản phẩm],0)))</f>
        <v/>
      </c>
      <c r="I20" s="54" t="str">
        <f>IF(G20="","",INDEX(D.1[ĐVT],MATCH(G20,D.1[Tên sản phẩm],0)))</f>
        <v/>
      </c>
      <c r="J20" s="56" t="str">
        <f>IF(G20="","",INDEX(#REF!,MATCH(G20,D.1[Tên sản phẩm],0)))</f>
        <v/>
      </c>
      <c r="K20" s="56" t="str">
        <f t="shared" si="13"/>
        <v/>
      </c>
      <c r="L20" s="53"/>
      <c r="M20" s="57" t="str">
        <f t="shared" si="11"/>
        <v/>
      </c>
      <c r="N20" s="58"/>
      <c r="O20" s="56" t="str">
        <f t="shared" si="1"/>
        <v/>
      </c>
      <c r="P20" s="57" t="str">
        <f t="shared" si="12"/>
        <v/>
      </c>
      <c r="Q20" s="58" t="str">
        <f t="shared" ca="1" si="8"/>
        <v/>
      </c>
      <c r="R20" s="57" t="str">
        <f t="shared" si="9"/>
        <v/>
      </c>
      <c r="S20" s="57" t="str">
        <f ca="1">IF(AND(C20&lt;&gt;"",C20&lt;&gt;OFFSET(C20,1,0)),SUMIFS([Giá có thuế],[Số ĐK],C20),"")</f>
        <v/>
      </c>
      <c r="T20" s="53"/>
      <c r="U20" s="55" t="str">
        <f>IF(T20="","",'Thông Tin Chung'!#REF!)</f>
        <v/>
      </c>
      <c r="V20" s="57" t="str">
        <f t="shared" ca="1" si="10"/>
        <v/>
      </c>
      <c r="W20" s="59"/>
      <c r="X20" s="49" t="str">
        <f ca="1">IF(C20="","",IF(OR(D20&lt;NgayBatDau,D20&gt;NgayKetThuc),"Ngày tháng phải nằm trong kỳ báo cáo",IF(AND(F20&lt;&gt;"",COUNTIF(D.3[Tên nhà cung cấp],F20)=0),"Tên NCC chưa khai báo trong DSNCC",IF(AND(G20&lt;&gt;"",COUNTIF(D.1[Tên sản phẩm],G20)=0),"SP này chưa khai báo trong DSSP",""))))</f>
        <v/>
      </c>
    </row>
    <row r="21" spans="2:24" ht="27.75" customHeight="1">
      <c r="B21" s="69">
        <f t="shared" si="2"/>
        <v>18</v>
      </c>
      <c r="C21" s="49" t="str">
        <f t="shared" ca="1" si="3"/>
        <v/>
      </c>
      <c r="D21" s="50" t="str">
        <f t="shared" ca="1" si="4"/>
        <v/>
      </c>
      <c r="E21" s="51" t="str">
        <f t="shared" ca="1" si="5"/>
        <v/>
      </c>
      <c r="F21" s="52" t="str">
        <f t="shared" ca="1" si="6"/>
        <v/>
      </c>
      <c r="G21" s="53"/>
      <c r="H21" s="53" t="str">
        <f>IF(G21="","",INDEX(D.1[Quy cách],MATCH(G21,D.1[Tên sản phẩm],0)))</f>
        <v/>
      </c>
      <c r="I21" s="54" t="str">
        <f>IF(G21="","",INDEX(D.1[ĐVT],MATCH(G21,D.1[Tên sản phẩm],0)))</f>
        <v/>
      </c>
      <c r="J21" s="56" t="str">
        <f>IF(G21="","",INDEX(#REF!,MATCH(G21,D.1[Tên sản phẩm],0)))</f>
        <v/>
      </c>
      <c r="K21" s="56" t="str">
        <f t="shared" si="13"/>
        <v/>
      </c>
      <c r="L21" s="53"/>
      <c r="M21" s="57" t="str">
        <f t="shared" si="11"/>
        <v/>
      </c>
      <c r="N21" s="58"/>
      <c r="O21" s="56" t="str">
        <f t="shared" si="1"/>
        <v/>
      </c>
      <c r="P21" s="57" t="str">
        <f t="shared" si="12"/>
        <v/>
      </c>
      <c r="Q21" s="58" t="str">
        <f t="shared" ca="1" si="8"/>
        <v/>
      </c>
      <c r="R21" s="57" t="str">
        <f t="shared" si="9"/>
        <v/>
      </c>
      <c r="S21" s="57" t="str">
        <f ca="1">IF(AND(C21&lt;&gt;"",C21&lt;&gt;OFFSET(C21,1,0)),SUMIFS([Giá có thuế],[Số ĐK],C21),"")</f>
        <v/>
      </c>
      <c r="T21" s="53"/>
      <c r="U21" s="55" t="str">
        <f>IF(T21="","",'Thông Tin Chung'!#REF!)</f>
        <v/>
      </c>
      <c r="V21" s="57" t="str">
        <f t="shared" ca="1" si="10"/>
        <v/>
      </c>
      <c r="W21" s="59"/>
      <c r="X21" s="49" t="str">
        <f ca="1">IF(C21="","",IF(OR(D21&lt;NgayBatDau,D21&gt;NgayKetThuc),"Ngày tháng phải nằm trong kỳ báo cáo",IF(AND(F21&lt;&gt;"",COUNTIF(D.3[Tên nhà cung cấp],F21)=0),"Tên NCC chưa khai báo trong DSNCC",IF(AND(G21&lt;&gt;"",COUNTIF(D.1[Tên sản phẩm],G21)=0),"SP này chưa khai báo trong DSSP",""))))</f>
        <v/>
      </c>
    </row>
    <row r="22" spans="2:24" ht="27.75" customHeight="1">
      <c r="B22" s="69">
        <f t="shared" si="2"/>
        <v>19</v>
      </c>
      <c r="C22" s="49" t="str">
        <f t="shared" ca="1" si="3"/>
        <v/>
      </c>
      <c r="D22" s="50" t="str">
        <f t="shared" ca="1" si="4"/>
        <v/>
      </c>
      <c r="E22" s="51" t="str">
        <f t="shared" ca="1" si="5"/>
        <v/>
      </c>
      <c r="F22" s="52" t="str">
        <f t="shared" ca="1" si="6"/>
        <v/>
      </c>
      <c r="G22" s="53"/>
      <c r="H22" s="53" t="str">
        <f>IF(G22="","",INDEX(D.1[Quy cách],MATCH(G22,D.1[Tên sản phẩm],0)))</f>
        <v/>
      </c>
      <c r="I22" s="54" t="str">
        <f>IF(G22="","",INDEX(D.1[ĐVT],MATCH(G22,D.1[Tên sản phẩm],0)))</f>
        <v/>
      </c>
      <c r="J22" s="56" t="str">
        <f>IF(G22="","",INDEX(#REF!,MATCH(G22,D.1[Tên sản phẩm],0)))</f>
        <v/>
      </c>
      <c r="K22" s="56" t="str">
        <f t="shared" si="13"/>
        <v/>
      </c>
      <c r="L22" s="53"/>
      <c r="M22" s="57" t="str">
        <f t="shared" si="11"/>
        <v/>
      </c>
      <c r="N22" s="58"/>
      <c r="O22" s="56" t="str">
        <f t="shared" si="1"/>
        <v/>
      </c>
      <c r="P22" s="57" t="str">
        <f t="shared" si="12"/>
        <v/>
      </c>
      <c r="Q22" s="58" t="str">
        <f t="shared" ca="1" si="8"/>
        <v/>
      </c>
      <c r="R22" s="57" t="str">
        <f t="shared" si="9"/>
        <v/>
      </c>
      <c r="S22" s="57" t="str">
        <f ca="1">IF(AND(C22&lt;&gt;"",C22&lt;&gt;OFFSET(C22,1,0)),SUMIFS([Giá có thuế],[Số ĐK],C22),"")</f>
        <v/>
      </c>
      <c r="T22" s="53"/>
      <c r="U22" s="55" t="str">
        <f>IF(T22="","",'Thông Tin Chung'!#REF!)</f>
        <v/>
      </c>
      <c r="V22" s="57" t="str">
        <f t="shared" ca="1" si="10"/>
        <v/>
      </c>
      <c r="W22" s="59"/>
      <c r="X22" s="49" t="str">
        <f ca="1">IF(C22="","",IF(OR(D22&lt;NgayBatDau,D22&gt;NgayKetThuc),"Ngày tháng phải nằm trong kỳ báo cáo",IF(AND(F22&lt;&gt;"",COUNTIF(D.3[Tên nhà cung cấp],F22)=0),"Tên NCC chưa khai báo trong DSNCC",IF(AND(G22&lt;&gt;"",COUNTIF(D.1[Tên sản phẩm],G22)=0),"SP này chưa khai báo trong DSSP",""))))</f>
        <v/>
      </c>
    </row>
    <row r="23" spans="2:24" ht="27.75" customHeight="1">
      <c r="B23" s="69">
        <f t="shared" si="2"/>
        <v>20</v>
      </c>
      <c r="C23" s="49" t="str">
        <f t="shared" ca="1" si="3"/>
        <v/>
      </c>
      <c r="D23" s="50" t="str">
        <f t="shared" ca="1" si="4"/>
        <v/>
      </c>
      <c r="E23" s="51" t="str">
        <f t="shared" ca="1" si="5"/>
        <v/>
      </c>
      <c r="F23" s="52" t="str">
        <f t="shared" ca="1" si="6"/>
        <v/>
      </c>
      <c r="G23" s="53"/>
      <c r="H23" s="53" t="str">
        <f>IF(G23="","",INDEX(D.1[Quy cách],MATCH(G23,D.1[Tên sản phẩm],0)))</f>
        <v/>
      </c>
      <c r="I23" s="54" t="str">
        <f>IF(G23="","",INDEX(D.1[ĐVT],MATCH(G23,D.1[Tên sản phẩm],0)))</f>
        <v/>
      </c>
      <c r="J23" s="56" t="str">
        <f>IF(G23="","",INDEX(#REF!,MATCH(G23,D.1[Tên sản phẩm],0)))</f>
        <v/>
      </c>
      <c r="K23" s="56" t="str">
        <f t="shared" si="13"/>
        <v/>
      </c>
      <c r="L23" s="53"/>
      <c r="M23" s="57" t="str">
        <f t="shared" si="11"/>
        <v/>
      </c>
      <c r="N23" s="58"/>
      <c r="O23" s="56" t="str">
        <f t="shared" si="1"/>
        <v/>
      </c>
      <c r="P23" s="57" t="str">
        <f t="shared" si="12"/>
        <v/>
      </c>
      <c r="Q23" s="58" t="str">
        <f t="shared" ca="1" si="8"/>
        <v/>
      </c>
      <c r="R23" s="57" t="str">
        <f t="shared" si="9"/>
        <v/>
      </c>
      <c r="S23" s="57" t="str">
        <f ca="1">IF(AND(C23&lt;&gt;"",C23&lt;&gt;OFFSET(C23,1,0)),SUMIFS([Giá có thuế],[Số ĐK],C23),"")</f>
        <v/>
      </c>
      <c r="T23" s="53"/>
      <c r="U23" s="55" t="str">
        <f>IF(T23="","",'Thông Tin Chung'!#REF!)</f>
        <v/>
      </c>
      <c r="V23" s="57" t="str">
        <f t="shared" ca="1" si="10"/>
        <v/>
      </c>
      <c r="W23" s="59"/>
      <c r="X23" s="49" t="str">
        <f ca="1">IF(C23="","",IF(OR(D23&lt;NgayBatDau,D23&gt;NgayKetThuc),"Ngày tháng phải nằm trong kỳ báo cáo",IF(AND(F23&lt;&gt;"",COUNTIF(D.3[Tên nhà cung cấp],F23)=0),"Tên NCC chưa khai báo trong DSNCC",IF(AND(G23&lt;&gt;"",COUNTIF(D.1[Tên sản phẩm],G23)=0),"SP này chưa khai báo trong DSSP",""))))</f>
        <v/>
      </c>
    </row>
    <row r="24" spans="2:24" ht="27.75" customHeight="1">
      <c r="B24" s="69">
        <f t="shared" si="2"/>
        <v>21</v>
      </c>
      <c r="C24" s="49" t="str">
        <f t="shared" ca="1" si="3"/>
        <v/>
      </c>
      <c r="D24" s="50" t="str">
        <f t="shared" ca="1" si="4"/>
        <v/>
      </c>
      <c r="E24" s="51" t="str">
        <f t="shared" ca="1" si="5"/>
        <v/>
      </c>
      <c r="F24" s="52" t="str">
        <f t="shared" ca="1" si="6"/>
        <v/>
      </c>
      <c r="G24" s="53"/>
      <c r="H24" s="53" t="str">
        <f>IF(G24="","",INDEX(D.1[Quy cách],MATCH(G24,D.1[Tên sản phẩm],0)))</f>
        <v/>
      </c>
      <c r="I24" s="54" t="str">
        <f>IF(G24="","",INDEX(D.1[ĐVT],MATCH(G24,D.1[Tên sản phẩm],0)))</f>
        <v/>
      </c>
      <c r="J24" s="56" t="str">
        <f>IF(G24="","",INDEX(#REF!,MATCH(G24,D.1[Tên sản phẩm],0)))</f>
        <v/>
      </c>
      <c r="K24" s="56" t="str">
        <f t="shared" si="13"/>
        <v/>
      </c>
      <c r="L24" s="53"/>
      <c r="M24" s="57" t="str">
        <f t="shared" si="11"/>
        <v/>
      </c>
      <c r="N24" s="58"/>
      <c r="O24" s="56" t="str">
        <f t="shared" si="1"/>
        <v/>
      </c>
      <c r="P24" s="57" t="str">
        <f t="shared" si="12"/>
        <v/>
      </c>
      <c r="Q24" s="58" t="str">
        <f t="shared" ca="1" si="8"/>
        <v/>
      </c>
      <c r="R24" s="57" t="str">
        <f t="shared" si="9"/>
        <v/>
      </c>
      <c r="S24" s="57" t="str">
        <f ca="1">IF(AND(C24&lt;&gt;"",C24&lt;&gt;OFFSET(C24,1,0)),SUMIFS([Giá có thuế],[Số ĐK],C24),"")</f>
        <v/>
      </c>
      <c r="T24" s="53"/>
      <c r="U24" s="55" t="str">
        <f>IF(T24="","",'Thông Tin Chung'!#REF!)</f>
        <v/>
      </c>
      <c r="V24" s="57" t="str">
        <f t="shared" ca="1" si="10"/>
        <v/>
      </c>
      <c r="W24" s="59"/>
      <c r="X24" s="49" t="str">
        <f ca="1">IF(C24="","",IF(OR(D24&lt;NgayBatDau,D24&gt;NgayKetThuc),"Ngày tháng phải nằm trong kỳ báo cáo",IF(AND(F24&lt;&gt;"",COUNTIF(D.3[Tên nhà cung cấp],F24)=0),"Tên NCC chưa khai báo trong DSNCC",IF(AND(G24&lt;&gt;"",COUNTIF(D.1[Tên sản phẩm],G24)=0),"SP này chưa khai báo trong DSSP",""))))</f>
        <v/>
      </c>
    </row>
    <row r="25" spans="2:24" ht="27.75" customHeight="1">
      <c r="B25" s="69">
        <f t="shared" si="2"/>
        <v>22</v>
      </c>
      <c r="C25" s="49" t="str">
        <f t="shared" ca="1" si="3"/>
        <v/>
      </c>
      <c r="D25" s="50" t="str">
        <f t="shared" ca="1" si="4"/>
        <v/>
      </c>
      <c r="E25" s="51" t="str">
        <f t="shared" ca="1" si="5"/>
        <v/>
      </c>
      <c r="F25" s="52" t="str">
        <f t="shared" ca="1" si="6"/>
        <v/>
      </c>
      <c r="G25" s="53"/>
      <c r="H25" s="53" t="str">
        <f>IF(G25="","",INDEX(D.1[Quy cách],MATCH(G25,D.1[Tên sản phẩm],0)))</f>
        <v/>
      </c>
      <c r="I25" s="54" t="str">
        <f>IF(G25="","",INDEX(D.1[ĐVT],MATCH(G25,D.1[Tên sản phẩm],0)))</f>
        <v/>
      </c>
      <c r="J25" s="56" t="str">
        <f>IF(G25="","",INDEX(#REF!,MATCH(G25,D.1[Tên sản phẩm],0)))</f>
        <v/>
      </c>
      <c r="K25" s="56" t="str">
        <f t="shared" si="13"/>
        <v/>
      </c>
      <c r="L25" s="53"/>
      <c r="M25" s="57" t="str">
        <f t="shared" si="11"/>
        <v/>
      </c>
      <c r="N25" s="58"/>
      <c r="O25" s="56" t="str">
        <f t="shared" si="1"/>
        <v/>
      </c>
      <c r="P25" s="57" t="str">
        <f t="shared" si="12"/>
        <v/>
      </c>
      <c r="Q25" s="58" t="str">
        <f t="shared" ca="1" si="8"/>
        <v/>
      </c>
      <c r="R25" s="57" t="str">
        <f t="shared" si="9"/>
        <v/>
      </c>
      <c r="S25" s="57" t="str">
        <f ca="1">IF(AND(C25&lt;&gt;"",C25&lt;&gt;OFFSET(C25,1,0)),SUMIFS([Giá có thuế],[Số ĐK],C25),"")</f>
        <v/>
      </c>
      <c r="T25" s="53"/>
      <c r="U25" s="55" t="str">
        <f>IF(T25="","",'Thông Tin Chung'!#REF!)</f>
        <v/>
      </c>
      <c r="V25" s="57" t="str">
        <f t="shared" ca="1" si="10"/>
        <v/>
      </c>
      <c r="W25" s="59"/>
      <c r="X25" s="49" t="str">
        <f ca="1">IF(C25="","",IF(OR(D25&lt;NgayBatDau,D25&gt;NgayKetThuc),"Ngày tháng phải nằm trong kỳ báo cáo",IF(AND(F25&lt;&gt;"",COUNTIF(D.3[Tên nhà cung cấp],F25)=0),"Tên NCC chưa khai báo trong DSNCC",IF(AND(G25&lt;&gt;"",COUNTIF(D.1[Tên sản phẩm],G25)=0),"SP này chưa khai báo trong DSSP",""))))</f>
        <v/>
      </c>
    </row>
    <row r="26" spans="2:24" ht="27.75" customHeight="1">
      <c r="B26" s="69">
        <f t="shared" si="2"/>
        <v>23</v>
      </c>
      <c r="C26" s="49" t="str">
        <f t="shared" ca="1" si="3"/>
        <v/>
      </c>
      <c r="D26" s="50" t="str">
        <f t="shared" ca="1" si="4"/>
        <v/>
      </c>
      <c r="E26" s="51" t="str">
        <f t="shared" ca="1" si="5"/>
        <v/>
      </c>
      <c r="F26" s="52" t="str">
        <f t="shared" ca="1" si="6"/>
        <v/>
      </c>
      <c r="G26" s="53"/>
      <c r="H26" s="53" t="str">
        <f>IF(G26="","",INDEX(D.1[Quy cách],MATCH(G26,D.1[Tên sản phẩm],0)))</f>
        <v/>
      </c>
      <c r="I26" s="54" t="str">
        <f>IF(G26="","",INDEX(D.1[ĐVT],MATCH(G26,D.1[Tên sản phẩm],0)))</f>
        <v/>
      </c>
      <c r="J26" s="56" t="str">
        <f>IF(G26="","",INDEX(#REF!,MATCH(G26,D.1[Tên sản phẩm],0)))</f>
        <v/>
      </c>
      <c r="K26" s="56" t="str">
        <f t="shared" si="13"/>
        <v/>
      </c>
      <c r="L26" s="53"/>
      <c r="M26" s="57" t="str">
        <f t="shared" si="11"/>
        <v/>
      </c>
      <c r="N26" s="58"/>
      <c r="O26" s="56" t="str">
        <f t="shared" si="1"/>
        <v/>
      </c>
      <c r="P26" s="57" t="str">
        <f t="shared" si="12"/>
        <v/>
      </c>
      <c r="Q26" s="58" t="str">
        <f t="shared" ca="1" si="8"/>
        <v/>
      </c>
      <c r="R26" s="57" t="str">
        <f t="shared" si="9"/>
        <v/>
      </c>
      <c r="S26" s="57" t="str">
        <f ca="1">IF(AND(C26&lt;&gt;"",C26&lt;&gt;OFFSET(C26,1,0)),SUMIFS([Giá có thuế],[Số ĐK],C26),"")</f>
        <v/>
      </c>
      <c r="T26" s="53"/>
      <c r="U26" s="55" t="str">
        <f>IF(T26="","",'Thông Tin Chung'!#REF!)</f>
        <v/>
      </c>
      <c r="V26" s="57" t="str">
        <f t="shared" ca="1" si="10"/>
        <v/>
      </c>
      <c r="W26" s="59"/>
      <c r="X26" s="49" t="str">
        <f ca="1">IF(C26="","",IF(OR(D26&lt;NgayBatDau,D26&gt;NgayKetThuc),"Ngày tháng phải nằm trong kỳ báo cáo",IF(AND(F26&lt;&gt;"",COUNTIF(D.3[Tên nhà cung cấp],F26)=0),"Tên NCC chưa khai báo trong DSNCC",IF(AND(G26&lt;&gt;"",COUNTIF(D.1[Tên sản phẩm],G26)=0),"SP này chưa khai báo trong DSSP",""))))</f>
        <v/>
      </c>
    </row>
    <row r="27" spans="2:24" ht="27.75" customHeight="1">
      <c r="B27" s="69">
        <f t="shared" si="2"/>
        <v>24</v>
      </c>
      <c r="C27" s="49" t="str">
        <f t="shared" ca="1" si="3"/>
        <v/>
      </c>
      <c r="D27" s="50" t="str">
        <f t="shared" ca="1" si="4"/>
        <v/>
      </c>
      <c r="E27" s="51" t="str">
        <f t="shared" ca="1" si="5"/>
        <v/>
      </c>
      <c r="F27" s="52" t="str">
        <f t="shared" ca="1" si="6"/>
        <v/>
      </c>
      <c r="G27" s="53"/>
      <c r="H27" s="53" t="str">
        <f>IF(G27="","",INDEX(D.1[Quy cách],MATCH(G27,D.1[Tên sản phẩm],0)))</f>
        <v/>
      </c>
      <c r="I27" s="54" t="str">
        <f>IF(G27="","",INDEX(D.1[ĐVT],MATCH(G27,D.1[Tên sản phẩm],0)))</f>
        <v/>
      </c>
      <c r="J27" s="56" t="str">
        <f>IF(G27="","",INDEX(#REF!,MATCH(G27,D.1[Tên sản phẩm],0)))</f>
        <v/>
      </c>
      <c r="K27" s="56" t="str">
        <f t="shared" si="13"/>
        <v/>
      </c>
      <c r="L27" s="53"/>
      <c r="M27" s="57" t="str">
        <f t="shared" si="11"/>
        <v/>
      </c>
      <c r="N27" s="58"/>
      <c r="O27" s="56" t="str">
        <f t="shared" si="1"/>
        <v/>
      </c>
      <c r="P27" s="57" t="str">
        <f t="shared" si="12"/>
        <v/>
      </c>
      <c r="Q27" s="58" t="str">
        <f t="shared" ca="1" si="8"/>
        <v/>
      </c>
      <c r="R27" s="57" t="str">
        <f t="shared" si="9"/>
        <v/>
      </c>
      <c r="S27" s="57" t="str">
        <f ca="1">IF(AND(C27&lt;&gt;"",C27&lt;&gt;OFFSET(C27,1,0)),SUMIFS([Giá có thuế],[Số ĐK],C27),"")</f>
        <v/>
      </c>
      <c r="T27" s="53"/>
      <c r="U27" s="55" t="str">
        <f>IF(T27="","",'Thông Tin Chung'!#REF!)</f>
        <v/>
      </c>
      <c r="V27" s="57" t="str">
        <f t="shared" ca="1" si="10"/>
        <v/>
      </c>
      <c r="W27" s="59"/>
      <c r="X27" s="49" t="str">
        <f ca="1">IF(C27="","",IF(OR(D27&lt;NgayBatDau,D27&gt;NgayKetThuc),"Ngày tháng phải nằm trong kỳ báo cáo",IF(AND(F27&lt;&gt;"",COUNTIF(D.3[Tên nhà cung cấp],F27)=0),"Tên NCC chưa khai báo trong DSNCC",IF(AND(G27&lt;&gt;"",COUNTIF(D.1[Tên sản phẩm],G27)=0),"SP này chưa khai báo trong DSSP",""))))</f>
        <v/>
      </c>
    </row>
    <row r="28" spans="2:24" ht="27.75" customHeight="1">
      <c r="B28" s="69">
        <f t="shared" si="2"/>
        <v>25</v>
      </c>
      <c r="C28" s="49" t="str">
        <f t="shared" ca="1" si="3"/>
        <v/>
      </c>
      <c r="D28" s="50" t="str">
        <f t="shared" ca="1" si="4"/>
        <v/>
      </c>
      <c r="E28" s="51" t="str">
        <f t="shared" ca="1" si="5"/>
        <v/>
      </c>
      <c r="F28" s="52" t="str">
        <f t="shared" ca="1" si="6"/>
        <v/>
      </c>
      <c r="G28" s="53"/>
      <c r="H28" s="53" t="str">
        <f>IF(G28="","",INDEX(D.1[Quy cách],MATCH(G28,D.1[Tên sản phẩm],0)))</f>
        <v/>
      </c>
      <c r="I28" s="54" t="str">
        <f>IF(G28="","",INDEX(D.1[ĐVT],MATCH(G28,D.1[Tên sản phẩm],0)))</f>
        <v/>
      </c>
      <c r="J28" s="56" t="str">
        <f>IF(G28="","",INDEX(#REF!,MATCH(G28,D.1[Tên sản phẩm],0)))</f>
        <v/>
      </c>
      <c r="K28" s="56" t="str">
        <f t="shared" si="13"/>
        <v/>
      </c>
      <c r="L28" s="53"/>
      <c r="M28" s="57" t="str">
        <f t="shared" si="11"/>
        <v/>
      </c>
      <c r="N28" s="58"/>
      <c r="O28" s="56" t="str">
        <f t="shared" si="1"/>
        <v/>
      </c>
      <c r="P28" s="57" t="str">
        <f t="shared" si="12"/>
        <v/>
      </c>
      <c r="Q28" s="58" t="str">
        <f t="shared" ca="1" si="8"/>
        <v/>
      </c>
      <c r="R28" s="57" t="str">
        <f t="shared" si="9"/>
        <v/>
      </c>
      <c r="S28" s="57" t="str">
        <f ca="1">IF(AND(C28&lt;&gt;"",C28&lt;&gt;OFFSET(C28,1,0)),SUMIFS([Giá có thuế],[Số ĐK],C28),"")</f>
        <v/>
      </c>
      <c r="T28" s="53"/>
      <c r="U28" s="55" t="str">
        <f>IF(T28="","",'Thông Tin Chung'!#REF!)</f>
        <v/>
      </c>
      <c r="V28" s="57" t="str">
        <f t="shared" ca="1" si="10"/>
        <v/>
      </c>
      <c r="W28" s="59"/>
      <c r="X28" s="49" t="str">
        <f ca="1">IF(C28="","",IF(OR(D28&lt;NgayBatDau,D28&gt;NgayKetThuc),"Ngày tháng phải nằm trong kỳ báo cáo",IF(AND(F28&lt;&gt;"",COUNTIF(D.3[Tên nhà cung cấp],F28)=0),"Tên NCC chưa khai báo trong DSNCC",IF(AND(G28&lt;&gt;"",COUNTIF(D.1[Tên sản phẩm],G28)=0),"SP này chưa khai báo trong DSSP",""))))</f>
        <v/>
      </c>
    </row>
    <row r="29" spans="2:24" ht="27.75" customHeight="1">
      <c r="B29" s="69">
        <f t="shared" si="2"/>
        <v>26</v>
      </c>
      <c r="C29" s="49" t="str">
        <f t="shared" ca="1" si="3"/>
        <v/>
      </c>
      <c r="D29" s="50" t="str">
        <f t="shared" ca="1" si="4"/>
        <v/>
      </c>
      <c r="E29" s="51" t="str">
        <f t="shared" ca="1" si="5"/>
        <v/>
      </c>
      <c r="F29" s="52" t="str">
        <f t="shared" ca="1" si="6"/>
        <v/>
      </c>
      <c r="G29" s="53"/>
      <c r="H29" s="53" t="str">
        <f>IF(G29="","",INDEX(D.1[Quy cách],MATCH(G29,D.1[Tên sản phẩm],0)))</f>
        <v/>
      </c>
      <c r="I29" s="54" t="str">
        <f>IF(G29="","",INDEX(D.1[ĐVT],MATCH(G29,D.1[Tên sản phẩm],0)))</f>
        <v/>
      </c>
      <c r="J29" s="56" t="str">
        <f>IF(G29="","",INDEX(#REF!,MATCH(G29,D.1[Tên sản phẩm],0)))</f>
        <v/>
      </c>
      <c r="K29" s="56" t="str">
        <f t="shared" si="13"/>
        <v/>
      </c>
      <c r="L29" s="53"/>
      <c r="M29" s="57" t="str">
        <f t="shared" si="11"/>
        <v/>
      </c>
      <c r="N29" s="58"/>
      <c r="O29" s="56" t="str">
        <f t="shared" si="1"/>
        <v/>
      </c>
      <c r="P29" s="57" t="str">
        <f t="shared" si="12"/>
        <v/>
      </c>
      <c r="Q29" s="58" t="str">
        <f t="shared" ca="1" si="8"/>
        <v/>
      </c>
      <c r="R29" s="57" t="str">
        <f t="shared" si="9"/>
        <v/>
      </c>
      <c r="S29" s="57" t="str">
        <f ca="1">IF(AND(C29&lt;&gt;"",C29&lt;&gt;OFFSET(C29,1,0)),SUMIFS([Giá có thuế],[Số ĐK],C29),"")</f>
        <v/>
      </c>
      <c r="T29" s="53"/>
      <c r="U29" s="55" t="str">
        <f>IF(T29="","",'Thông Tin Chung'!#REF!)</f>
        <v/>
      </c>
      <c r="V29" s="57" t="str">
        <f t="shared" ca="1" si="10"/>
        <v/>
      </c>
      <c r="W29" s="59"/>
      <c r="X29" s="49" t="str">
        <f ca="1">IF(C29="","",IF(OR(D29&lt;NgayBatDau,D29&gt;NgayKetThuc),"Ngày tháng phải nằm trong kỳ báo cáo",IF(AND(F29&lt;&gt;"",COUNTIF(D.3[Tên nhà cung cấp],F29)=0),"Tên NCC chưa khai báo trong DSNCC",IF(AND(G29&lt;&gt;"",COUNTIF(D.1[Tên sản phẩm],G29)=0),"SP này chưa khai báo trong DSSP",""))))</f>
        <v/>
      </c>
    </row>
    <row r="30" spans="2:24" ht="27.75" customHeight="1">
      <c r="B30" s="69">
        <f t="shared" si="2"/>
        <v>27</v>
      </c>
      <c r="C30" s="49" t="str">
        <f t="shared" ca="1" si="3"/>
        <v/>
      </c>
      <c r="D30" s="50" t="str">
        <f t="shared" ca="1" si="4"/>
        <v/>
      </c>
      <c r="E30" s="51" t="str">
        <f t="shared" ca="1" si="5"/>
        <v/>
      </c>
      <c r="F30" s="52" t="str">
        <f t="shared" ca="1" si="6"/>
        <v/>
      </c>
      <c r="G30" s="53"/>
      <c r="H30" s="53" t="str">
        <f>IF(G30="","",INDEX(D.1[Quy cách],MATCH(G30,D.1[Tên sản phẩm],0)))</f>
        <v/>
      </c>
      <c r="I30" s="54" t="str">
        <f>IF(G30="","",INDEX(D.1[ĐVT],MATCH(G30,D.1[Tên sản phẩm],0)))</f>
        <v/>
      </c>
      <c r="J30" s="56" t="str">
        <f>IF(G30="","",INDEX(#REF!,MATCH(G30,D.1[Tên sản phẩm],0)))</f>
        <v/>
      </c>
      <c r="K30" s="56" t="str">
        <f t="shared" si="13"/>
        <v/>
      </c>
      <c r="L30" s="53"/>
      <c r="M30" s="57" t="str">
        <f t="shared" si="11"/>
        <v/>
      </c>
      <c r="N30" s="58"/>
      <c r="O30" s="56" t="str">
        <f t="shared" si="1"/>
        <v/>
      </c>
      <c r="P30" s="57" t="str">
        <f t="shared" si="12"/>
        <v/>
      </c>
      <c r="Q30" s="58" t="str">
        <f t="shared" ca="1" si="8"/>
        <v/>
      </c>
      <c r="R30" s="57" t="str">
        <f t="shared" si="9"/>
        <v/>
      </c>
      <c r="S30" s="57" t="str">
        <f ca="1">IF(AND(C30&lt;&gt;"",C30&lt;&gt;OFFSET(C30,1,0)),SUMIFS([Giá có thuế],[Số ĐK],C30),"")</f>
        <v/>
      </c>
      <c r="T30" s="53"/>
      <c r="U30" s="55" t="str">
        <f>IF(T30="","",'Thông Tin Chung'!#REF!)</f>
        <v/>
      </c>
      <c r="V30" s="57" t="str">
        <f t="shared" ca="1" si="10"/>
        <v/>
      </c>
      <c r="W30" s="59"/>
      <c r="X30" s="49" t="str">
        <f ca="1">IF(C30="","",IF(OR(D30&lt;NgayBatDau,D30&gt;NgayKetThuc),"Ngày tháng phải nằm trong kỳ báo cáo",IF(AND(F30&lt;&gt;"",COUNTIF(D.3[Tên nhà cung cấp],F30)=0),"Tên NCC chưa khai báo trong DSNCC",IF(AND(G30&lt;&gt;"",COUNTIF(D.1[Tên sản phẩm],G30)=0),"SP này chưa khai báo trong DSSP",""))))</f>
        <v/>
      </c>
    </row>
    <row r="31" spans="2:24" ht="27.75" customHeight="1">
      <c r="B31" s="69">
        <f t="shared" si="2"/>
        <v>28</v>
      </c>
      <c r="C31" s="49" t="str">
        <f t="shared" ca="1" si="3"/>
        <v/>
      </c>
      <c r="D31" s="50" t="str">
        <f t="shared" ca="1" si="4"/>
        <v/>
      </c>
      <c r="E31" s="51" t="str">
        <f t="shared" ca="1" si="5"/>
        <v/>
      </c>
      <c r="F31" s="52" t="str">
        <f t="shared" ca="1" si="6"/>
        <v/>
      </c>
      <c r="G31" s="53"/>
      <c r="H31" s="53" t="str">
        <f>IF(G31="","",INDEX(D.1[Quy cách],MATCH(G31,D.1[Tên sản phẩm],0)))</f>
        <v/>
      </c>
      <c r="I31" s="54" t="str">
        <f>IF(G31="","",INDEX(D.1[ĐVT],MATCH(G31,D.1[Tên sản phẩm],0)))</f>
        <v/>
      </c>
      <c r="J31" s="56" t="str">
        <f>IF(G31="","",INDEX(#REF!,MATCH(G31,D.1[Tên sản phẩm],0)))</f>
        <v/>
      </c>
      <c r="K31" s="56" t="str">
        <f t="shared" si="13"/>
        <v/>
      </c>
      <c r="L31" s="53"/>
      <c r="M31" s="57" t="str">
        <f t="shared" si="11"/>
        <v/>
      </c>
      <c r="N31" s="58"/>
      <c r="O31" s="56" t="str">
        <f t="shared" si="1"/>
        <v/>
      </c>
      <c r="P31" s="57" t="str">
        <f t="shared" si="12"/>
        <v/>
      </c>
      <c r="Q31" s="58" t="str">
        <f t="shared" ca="1" si="8"/>
        <v/>
      </c>
      <c r="R31" s="57" t="str">
        <f t="shared" si="9"/>
        <v/>
      </c>
      <c r="S31" s="57" t="str">
        <f ca="1">IF(AND(C31&lt;&gt;"",C31&lt;&gt;OFFSET(C31,1,0)),SUMIFS([Giá có thuế],[Số ĐK],C31),"")</f>
        <v/>
      </c>
      <c r="T31" s="53"/>
      <c r="U31" s="55" t="str">
        <f>IF(T31="","",'Thông Tin Chung'!#REF!)</f>
        <v/>
      </c>
      <c r="V31" s="57" t="str">
        <f t="shared" ca="1" si="10"/>
        <v/>
      </c>
      <c r="W31" s="59"/>
      <c r="X31" s="49" t="str">
        <f ca="1">IF(C31="","",IF(OR(D31&lt;NgayBatDau,D31&gt;NgayKetThuc),"Ngày tháng phải nằm trong kỳ báo cáo",IF(AND(F31&lt;&gt;"",COUNTIF(D.3[Tên nhà cung cấp],F31)=0),"Tên NCC chưa khai báo trong DSNCC",IF(AND(G31&lt;&gt;"",COUNTIF(D.1[Tên sản phẩm],G31)=0),"SP này chưa khai báo trong DSSP",""))))</f>
        <v/>
      </c>
    </row>
    <row r="32" spans="2:24" ht="27.75" customHeight="1">
      <c r="B32" s="69">
        <f t="shared" si="2"/>
        <v>29</v>
      </c>
      <c r="C32" s="49" t="str">
        <f t="shared" ca="1" si="3"/>
        <v/>
      </c>
      <c r="D32" s="50" t="str">
        <f t="shared" ca="1" si="4"/>
        <v/>
      </c>
      <c r="E32" s="51" t="str">
        <f t="shared" ca="1" si="5"/>
        <v/>
      </c>
      <c r="F32" s="52" t="str">
        <f t="shared" ca="1" si="6"/>
        <v/>
      </c>
      <c r="G32" s="53"/>
      <c r="H32" s="53" t="str">
        <f>IF(G32="","",INDEX(D.1[Quy cách],MATCH(G32,D.1[Tên sản phẩm],0)))</f>
        <v/>
      </c>
      <c r="I32" s="54" t="str">
        <f>IF(G32="","",INDEX(D.1[ĐVT],MATCH(G32,D.1[Tên sản phẩm],0)))</f>
        <v/>
      </c>
      <c r="J32" s="56" t="str">
        <f>IF(G32="","",INDEX(#REF!,MATCH(G32,D.1[Tên sản phẩm],0)))</f>
        <v/>
      </c>
      <c r="K32" s="56" t="str">
        <f t="shared" si="13"/>
        <v/>
      </c>
      <c r="L32" s="53"/>
      <c r="M32" s="57" t="str">
        <f t="shared" si="11"/>
        <v/>
      </c>
      <c r="N32" s="58"/>
      <c r="O32" s="56" t="str">
        <f t="shared" si="1"/>
        <v/>
      </c>
      <c r="P32" s="57" t="str">
        <f t="shared" si="12"/>
        <v/>
      </c>
      <c r="Q32" s="58" t="str">
        <f t="shared" ca="1" si="8"/>
        <v/>
      </c>
      <c r="R32" s="57" t="str">
        <f t="shared" si="9"/>
        <v/>
      </c>
      <c r="S32" s="57" t="str">
        <f ca="1">IF(AND(C32&lt;&gt;"",C32&lt;&gt;OFFSET(C32,1,0)),SUMIFS([Giá có thuế],[Số ĐK],C32),"")</f>
        <v/>
      </c>
      <c r="T32" s="53"/>
      <c r="U32" s="55" t="str">
        <f>IF(T32="","",'Thông Tin Chung'!#REF!)</f>
        <v/>
      </c>
      <c r="V32" s="57" t="str">
        <f t="shared" ca="1" si="10"/>
        <v/>
      </c>
      <c r="W32" s="59"/>
      <c r="X32" s="49" t="str">
        <f ca="1">IF(C32="","",IF(OR(D32&lt;NgayBatDau,D32&gt;NgayKetThuc),"Ngày tháng phải nằm trong kỳ báo cáo",IF(AND(F32&lt;&gt;"",COUNTIF(D.3[Tên nhà cung cấp],F32)=0),"Tên NCC chưa khai báo trong DSNCC",IF(AND(G32&lt;&gt;"",COUNTIF(D.1[Tên sản phẩm],G32)=0),"SP này chưa khai báo trong DSSP",""))))</f>
        <v/>
      </c>
    </row>
    <row r="33" spans="2:24" ht="27.75" customHeight="1">
      <c r="B33" s="69">
        <f t="shared" si="2"/>
        <v>30</v>
      </c>
      <c r="C33" s="49" t="str">
        <f t="shared" ca="1" si="3"/>
        <v/>
      </c>
      <c r="D33" s="50" t="str">
        <f t="shared" ca="1" si="4"/>
        <v/>
      </c>
      <c r="E33" s="51" t="str">
        <f t="shared" ca="1" si="5"/>
        <v/>
      </c>
      <c r="F33" s="52" t="str">
        <f t="shared" ca="1" si="6"/>
        <v/>
      </c>
      <c r="G33" s="53"/>
      <c r="H33" s="53" t="str">
        <f>IF(G33="","",INDEX(D.1[Quy cách],MATCH(G33,D.1[Tên sản phẩm],0)))</f>
        <v/>
      </c>
      <c r="I33" s="54" t="str">
        <f>IF(G33="","",INDEX(D.1[ĐVT],MATCH(G33,D.1[Tên sản phẩm],0)))</f>
        <v/>
      </c>
      <c r="J33" s="56" t="str">
        <f>IF(G33="","",INDEX(#REF!,MATCH(G33,D.1[Tên sản phẩm],0)))</f>
        <v/>
      </c>
      <c r="K33" s="56" t="str">
        <f t="shared" si="13"/>
        <v/>
      </c>
      <c r="L33" s="53"/>
      <c r="M33" s="57" t="str">
        <f t="shared" si="11"/>
        <v/>
      </c>
      <c r="N33" s="58"/>
      <c r="O33" s="56" t="str">
        <f t="shared" si="1"/>
        <v/>
      </c>
      <c r="P33" s="57" t="str">
        <f t="shared" si="12"/>
        <v/>
      </c>
      <c r="Q33" s="58" t="str">
        <f t="shared" ca="1" si="8"/>
        <v/>
      </c>
      <c r="R33" s="57" t="str">
        <f t="shared" si="9"/>
        <v/>
      </c>
      <c r="S33" s="57" t="str">
        <f ca="1">IF(AND(C33&lt;&gt;"",C33&lt;&gt;OFFSET(C33,1,0)),SUMIFS([Giá có thuế],[Số ĐK],C33),"")</f>
        <v/>
      </c>
      <c r="T33" s="53"/>
      <c r="U33" s="55" t="str">
        <f>IF(T33="","",'Thông Tin Chung'!#REF!)</f>
        <v/>
      </c>
      <c r="V33" s="57" t="str">
        <f t="shared" ca="1" si="10"/>
        <v/>
      </c>
      <c r="W33" s="59"/>
      <c r="X33" s="49" t="str">
        <f ca="1">IF(C33="","",IF(OR(D33&lt;NgayBatDau,D33&gt;NgayKetThuc),"Ngày tháng phải nằm trong kỳ báo cáo",IF(AND(F33&lt;&gt;"",COUNTIF(D.3[Tên nhà cung cấp],F33)=0),"Tên NCC chưa khai báo trong DSNCC",IF(AND(G33&lt;&gt;"",COUNTIF(D.1[Tên sản phẩm],G33)=0),"SP này chưa khai báo trong DSSP",""))))</f>
        <v/>
      </c>
    </row>
    <row r="34" spans="2:24" ht="27.75" customHeight="1">
      <c r="B34" s="69">
        <f t="shared" si="2"/>
        <v>31</v>
      </c>
      <c r="C34" s="49" t="str">
        <f t="shared" ca="1" si="3"/>
        <v/>
      </c>
      <c r="D34" s="50" t="str">
        <f t="shared" ca="1" si="4"/>
        <v/>
      </c>
      <c r="E34" s="51" t="str">
        <f t="shared" ca="1" si="5"/>
        <v/>
      </c>
      <c r="F34" s="52" t="str">
        <f t="shared" ca="1" si="6"/>
        <v/>
      </c>
      <c r="G34" s="53"/>
      <c r="H34" s="53" t="str">
        <f>IF(G34="","",INDEX(D.1[Quy cách],MATCH(G34,D.1[Tên sản phẩm],0)))</f>
        <v/>
      </c>
      <c r="I34" s="54" t="str">
        <f>IF(G34="","",INDEX(D.1[ĐVT],MATCH(G34,D.1[Tên sản phẩm],0)))</f>
        <v/>
      </c>
      <c r="J34" s="56" t="str">
        <f>IF(G34="","",INDEX(#REF!,MATCH(G34,D.1[Tên sản phẩm],0)))</f>
        <v/>
      </c>
      <c r="K34" s="56" t="str">
        <f t="shared" si="13"/>
        <v/>
      </c>
      <c r="L34" s="53"/>
      <c r="M34" s="57" t="str">
        <f t="shared" si="11"/>
        <v/>
      </c>
      <c r="N34" s="58"/>
      <c r="O34" s="56" t="str">
        <f t="shared" si="1"/>
        <v/>
      </c>
      <c r="P34" s="57" t="str">
        <f t="shared" si="12"/>
        <v/>
      </c>
      <c r="Q34" s="58" t="str">
        <f t="shared" ca="1" si="8"/>
        <v/>
      </c>
      <c r="R34" s="57" t="str">
        <f t="shared" si="9"/>
        <v/>
      </c>
      <c r="S34" s="57" t="str">
        <f ca="1">IF(AND(C34&lt;&gt;"",C34&lt;&gt;OFFSET(C34,1,0)),SUMIFS([Giá có thuế],[Số ĐK],C34),"")</f>
        <v/>
      </c>
      <c r="T34" s="53"/>
      <c r="U34" s="55" t="str">
        <f>IF(T34="","",'Thông Tin Chung'!#REF!)</f>
        <v/>
      </c>
      <c r="V34" s="57" t="str">
        <f t="shared" ca="1" si="10"/>
        <v/>
      </c>
      <c r="W34" s="59"/>
      <c r="X34" s="49" t="str">
        <f ca="1">IF(C34="","",IF(OR(D34&lt;NgayBatDau,D34&gt;NgayKetThuc),"Ngày tháng phải nằm trong kỳ báo cáo",IF(AND(F34&lt;&gt;"",COUNTIF(D.3[Tên nhà cung cấp],F34)=0),"Tên NCC chưa khai báo trong DSNCC",IF(AND(G34&lt;&gt;"",COUNTIF(D.1[Tên sản phẩm],G34)=0),"SP này chưa khai báo trong DSSP",""))))</f>
        <v/>
      </c>
    </row>
    <row r="35" spans="2:24" ht="27.75" customHeight="1">
      <c r="B35" s="69">
        <f t="shared" si="2"/>
        <v>32</v>
      </c>
      <c r="C35" s="49" t="str">
        <f t="shared" ca="1" si="3"/>
        <v/>
      </c>
      <c r="D35" s="50" t="str">
        <f t="shared" ca="1" si="4"/>
        <v/>
      </c>
      <c r="E35" s="51" t="str">
        <f t="shared" ca="1" si="5"/>
        <v/>
      </c>
      <c r="F35" s="52" t="str">
        <f t="shared" ca="1" si="6"/>
        <v/>
      </c>
      <c r="G35" s="53"/>
      <c r="H35" s="53" t="str">
        <f>IF(G35="","",INDEX(D.1[Quy cách],MATCH(G35,D.1[Tên sản phẩm],0)))</f>
        <v/>
      </c>
      <c r="I35" s="54" t="str">
        <f>IF(G35="","",INDEX(D.1[ĐVT],MATCH(G35,D.1[Tên sản phẩm],0)))</f>
        <v/>
      </c>
      <c r="J35" s="56" t="str">
        <f>IF(G35="","",INDEX(#REF!,MATCH(G35,D.1[Tên sản phẩm],0)))</f>
        <v/>
      </c>
      <c r="K35" s="56" t="str">
        <f t="shared" si="13"/>
        <v/>
      </c>
      <c r="L35" s="53"/>
      <c r="M35" s="57" t="str">
        <f t="shared" si="11"/>
        <v/>
      </c>
      <c r="N35" s="58"/>
      <c r="O35" s="56" t="str">
        <f t="shared" si="1"/>
        <v/>
      </c>
      <c r="P35" s="57" t="str">
        <f t="shared" si="12"/>
        <v/>
      </c>
      <c r="Q35" s="58" t="str">
        <f t="shared" ca="1" si="8"/>
        <v/>
      </c>
      <c r="R35" s="57" t="str">
        <f t="shared" si="9"/>
        <v/>
      </c>
      <c r="S35" s="57" t="str">
        <f ca="1">IF(AND(C35&lt;&gt;"",C35&lt;&gt;OFFSET(C35,1,0)),SUMIFS([Giá có thuế],[Số ĐK],C35),"")</f>
        <v/>
      </c>
      <c r="T35" s="53"/>
      <c r="U35" s="55" t="str">
        <f>IF(T35="","",'Thông Tin Chung'!#REF!)</f>
        <v/>
      </c>
      <c r="V35" s="57" t="str">
        <f t="shared" ca="1" si="10"/>
        <v/>
      </c>
      <c r="W35" s="59"/>
      <c r="X35" s="49" t="str">
        <f ca="1">IF(C35="","",IF(OR(D35&lt;NgayBatDau,D35&gt;NgayKetThuc),"Ngày tháng phải nằm trong kỳ báo cáo",IF(AND(F35&lt;&gt;"",COUNTIF(D.3[Tên nhà cung cấp],F35)=0),"Tên NCC chưa khai báo trong DSNCC",IF(AND(G35&lt;&gt;"",COUNTIF(D.1[Tên sản phẩm],G35)=0),"SP này chưa khai báo trong DSSP",""))))</f>
        <v/>
      </c>
    </row>
    <row r="36" spans="2:24" ht="27.75" customHeight="1">
      <c r="B36" s="69">
        <f t="shared" si="2"/>
        <v>33</v>
      </c>
      <c r="C36" s="49" t="str">
        <f t="shared" ca="1" si="3"/>
        <v/>
      </c>
      <c r="D36" s="50" t="str">
        <f t="shared" ca="1" si="4"/>
        <v/>
      </c>
      <c r="E36" s="51" t="str">
        <f t="shared" ca="1" si="5"/>
        <v/>
      </c>
      <c r="F36" s="52" t="str">
        <f t="shared" ca="1" si="6"/>
        <v/>
      </c>
      <c r="G36" s="53"/>
      <c r="H36" s="53" t="str">
        <f>IF(G36="","",INDEX(D.1[Quy cách],MATCH(G36,D.1[Tên sản phẩm],0)))</f>
        <v/>
      </c>
      <c r="I36" s="54" t="str">
        <f>IF(G36="","",INDEX(D.1[ĐVT],MATCH(G36,D.1[Tên sản phẩm],0)))</f>
        <v/>
      </c>
      <c r="J36" s="56" t="str">
        <f>IF(G36="","",INDEX(#REF!,MATCH(G36,D.1[Tên sản phẩm],0)))</f>
        <v/>
      </c>
      <c r="K36" s="56" t="str">
        <f t="shared" si="13"/>
        <v/>
      </c>
      <c r="L36" s="53"/>
      <c r="M36" s="57" t="str">
        <f t="shared" si="11"/>
        <v/>
      </c>
      <c r="N36" s="58"/>
      <c r="O36" s="56" t="str">
        <f t="shared" si="1"/>
        <v/>
      </c>
      <c r="P36" s="57" t="str">
        <f t="shared" si="12"/>
        <v/>
      </c>
      <c r="Q36" s="58" t="str">
        <f t="shared" ca="1" si="8"/>
        <v/>
      </c>
      <c r="R36" s="57" t="str">
        <f t="shared" si="9"/>
        <v/>
      </c>
      <c r="S36" s="57" t="str">
        <f ca="1">IF(AND(C36&lt;&gt;"",C36&lt;&gt;OFFSET(C36,1,0)),SUMIFS([Giá có thuế],[Số ĐK],C36),"")</f>
        <v/>
      </c>
      <c r="T36" s="53"/>
      <c r="U36" s="55" t="str">
        <f>IF(T36="","",'Thông Tin Chung'!#REF!)</f>
        <v/>
      </c>
      <c r="V36" s="57" t="str">
        <f t="shared" ca="1" si="10"/>
        <v/>
      </c>
      <c r="W36" s="59"/>
      <c r="X36" s="49" t="str">
        <f ca="1">IF(C36="","",IF(OR(D36&lt;NgayBatDau,D36&gt;NgayKetThuc),"Ngày tháng phải nằm trong kỳ báo cáo",IF(AND(F36&lt;&gt;"",COUNTIF(D.3[Tên nhà cung cấp],F36)=0),"Tên NCC chưa khai báo trong DSNCC",IF(AND(G36&lt;&gt;"",COUNTIF(D.1[Tên sản phẩm],G36)=0),"SP này chưa khai báo trong DSSP",""))))</f>
        <v/>
      </c>
    </row>
    <row r="37" spans="2:24" ht="27.75" customHeight="1">
      <c r="B37" s="69">
        <f t="shared" si="2"/>
        <v>34</v>
      </c>
      <c r="C37" s="49" t="str">
        <f t="shared" ca="1" si="3"/>
        <v/>
      </c>
      <c r="D37" s="50" t="str">
        <f t="shared" ca="1" si="4"/>
        <v/>
      </c>
      <c r="E37" s="51" t="str">
        <f t="shared" ca="1" si="5"/>
        <v/>
      </c>
      <c r="F37" s="52" t="str">
        <f t="shared" ca="1" si="6"/>
        <v/>
      </c>
      <c r="G37" s="53"/>
      <c r="H37" s="53" t="str">
        <f>IF(G37="","",INDEX(D.1[Quy cách],MATCH(G37,D.1[Tên sản phẩm],0)))</f>
        <v/>
      </c>
      <c r="I37" s="54" t="str">
        <f>IF(G37="","",INDEX(D.1[ĐVT],MATCH(G37,D.1[Tên sản phẩm],0)))</f>
        <v/>
      </c>
      <c r="J37" s="56" t="str">
        <f>IF(G37="","",INDEX(#REF!,MATCH(G37,D.1[Tên sản phẩm],0)))</f>
        <v/>
      </c>
      <c r="K37" s="56" t="str">
        <f t="shared" si="13"/>
        <v/>
      </c>
      <c r="L37" s="53"/>
      <c r="M37" s="57" t="str">
        <f t="shared" si="11"/>
        <v/>
      </c>
      <c r="N37" s="58"/>
      <c r="O37" s="56" t="str">
        <f t="shared" si="1"/>
        <v/>
      </c>
      <c r="P37" s="57" t="str">
        <f t="shared" si="12"/>
        <v/>
      </c>
      <c r="Q37" s="58" t="str">
        <f t="shared" ca="1" si="8"/>
        <v/>
      </c>
      <c r="R37" s="57" t="str">
        <f t="shared" si="9"/>
        <v/>
      </c>
      <c r="S37" s="57" t="str">
        <f ca="1">IF(AND(C37&lt;&gt;"",C37&lt;&gt;OFFSET(C37,1,0)),SUMIFS([Giá có thuế],[Số ĐK],C37),"")</f>
        <v/>
      </c>
      <c r="T37" s="53"/>
      <c r="U37" s="55" t="str">
        <f>IF(T37="","",'Thông Tin Chung'!#REF!)</f>
        <v/>
      </c>
      <c r="V37" s="57" t="str">
        <f t="shared" ca="1" si="10"/>
        <v/>
      </c>
      <c r="W37" s="59"/>
      <c r="X37" s="49" t="str">
        <f ca="1">IF(C37="","",IF(OR(D37&lt;NgayBatDau,D37&gt;NgayKetThuc),"Ngày tháng phải nằm trong kỳ báo cáo",IF(AND(F37&lt;&gt;"",COUNTIF(D.3[Tên nhà cung cấp],F37)=0),"Tên NCC chưa khai báo trong DSNCC",IF(AND(G37&lt;&gt;"",COUNTIF(D.1[Tên sản phẩm],G37)=0),"SP này chưa khai báo trong DSSP",""))))</f>
        <v/>
      </c>
    </row>
    <row r="38" spans="2:24" ht="27.75" customHeight="1">
      <c r="B38" s="69">
        <f t="shared" si="2"/>
        <v>35</v>
      </c>
      <c r="C38" s="49" t="str">
        <f t="shared" ca="1" si="3"/>
        <v/>
      </c>
      <c r="D38" s="50" t="str">
        <f t="shared" ca="1" si="4"/>
        <v/>
      </c>
      <c r="E38" s="51" t="str">
        <f t="shared" ca="1" si="5"/>
        <v/>
      </c>
      <c r="F38" s="52" t="str">
        <f t="shared" ca="1" si="6"/>
        <v/>
      </c>
      <c r="G38" s="53"/>
      <c r="H38" s="53" t="str">
        <f>IF(G38="","",INDEX(D.1[Quy cách],MATCH(G38,D.1[Tên sản phẩm],0)))</f>
        <v/>
      </c>
      <c r="I38" s="54" t="str">
        <f>IF(G38="","",INDEX(D.1[ĐVT],MATCH(G38,D.1[Tên sản phẩm],0)))</f>
        <v/>
      </c>
      <c r="J38" s="56" t="str">
        <f>IF(G38="","",INDEX(#REF!,MATCH(G38,D.1[Tên sản phẩm],0)))</f>
        <v/>
      </c>
      <c r="K38" s="56" t="str">
        <f t="shared" si="13"/>
        <v/>
      </c>
      <c r="L38" s="53"/>
      <c r="M38" s="57" t="str">
        <f t="shared" si="11"/>
        <v/>
      </c>
      <c r="N38" s="58"/>
      <c r="O38" s="56" t="str">
        <f t="shared" si="1"/>
        <v/>
      </c>
      <c r="P38" s="57" t="str">
        <f t="shared" si="12"/>
        <v/>
      </c>
      <c r="Q38" s="58" t="str">
        <f t="shared" ca="1" si="8"/>
        <v/>
      </c>
      <c r="R38" s="57" t="str">
        <f t="shared" si="9"/>
        <v/>
      </c>
      <c r="S38" s="57" t="str">
        <f ca="1">IF(AND(C38&lt;&gt;"",C38&lt;&gt;OFFSET(C38,1,0)),SUMIFS([Giá có thuế],[Số ĐK],C38),"")</f>
        <v/>
      </c>
      <c r="T38" s="53"/>
      <c r="U38" s="55" t="str">
        <f>IF(T38="","",'Thông Tin Chung'!#REF!)</f>
        <v/>
      </c>
      <c r="V38" s="57" t="str">
        <f t="shared" ca="1" si="10"/>
        <v/>
      </c>
      <c r="W38" s="59"/>
      <c r="X38" s="49" t="str">
        <f ca="1">IF(C38="","",IF(OR(D38&lt;NgayBatDau,D38&gt;NgayKetThuc),"Ngày tháng phải nằm trong kỳ báo cáo",IF(AND(F38&lt;&gt;"",COUNTIF(D.3[Tên nhà cung cấp],F38)=0),"Tên NCC chưa khai báo trong DSNCC",IF(AND(G38&lt;&gt;"",COUNTIF(D.1[Tên sản phẩm],G38)=0),"SP này chưa khai báo trong DSSP",""))))</f>
        <v/>
      </c>
    </row>
    <row r="39" spans="2:24" ht="27.75" customHeight="1">
      <c r="B39" s="69">
        <f t="shared" si="2"/>
        <v>36</v>
      </c>
      <c r="C39" s="49" t="str">
        <f t="shared" ca="1" si="3"/>
        <v/>
      </c>
      <c r="D39" s="50" t="str">
        <f t="shared" ca="1" si="4"/>
        <v/>
      </c>
      <c r="E39" s="51" t="str">
        <f t="shared" ca="1" si="5"/>
        <v/>
      </c>
      <c r="F39" s="52" t="str">
        <f t="shared" ca="1" si="6"/>
        <v/>
      </c>
      <c r="G39" s="53"/>
      <c r="H39" s="53" t="str">
        <f>IF(G39="","",INDEX(D.1[Quy cách],MATCH(G39,D.1[Tên sản phẩm],0)))</f>
        <v/>
      </c>
      <c r="I39" s="54" t="str">
        <f>IF(G39="","",INDEX(D.1[ĐVT],MATCH(G39,D.1[Tên sản phẩm],0)))</f>
        <v/>
      </c>
      <c r="J39" s="56" t="str">
        <f>IF(G39="","",INDEX(#REF!,MATCH(G39,D.1[Tên sản phẩm],0)))</f>
        <v/>
      </c>
      <c r="K39" s="56" t="str">
        <f t="shared" si="13"/>
        <v/>
      </c>
      <c r="L39" s="53"/>
      <c r="M39" s="57" t="str">
        <f t="shared" si="11"/>
        <v/>
      </c>
      <c r="N39" s="58"/>
      <c r="O39" s="56" t="str">
        <f t="shared" si="1"/>
        <v/>
      </c>
      <c r="P39" s="57" t="str">
        <f t="shared" si="12"/>
        <v/>
      </c>
      <c r="Q39" s="58" t="str">
        <f t="shared" ca="1" si="8"/>
        <v/>
      </c>
      <c r="R39" s="57" t="str">
        <f t="shared" si="9"/>
        <v/>
      </c>
      <c r="S39" s="57" t="str">
        <f ca="1">IF(AND(C39&lt;&gt;"",C39&lt;&gt;OFFSET(C39,1,0)),SUMIFS([Giá có thuế],[Số ĐK],C39),"")</f>
        <v/>
      </c>
      <c r="T39" s="53"/>
      <c r="U39" s="55" t="str">
        <f>IF(T39="","",'Thông Tin Chung'!#REF!)</f>
        <v/>
      </c>
      <c r="V39" s="57" t="str">
        <f t="shared" ca="1" si="10"/>
        <v/>
      </c>
      <c r="W39" s="59"/>
      <c r="X39" s="49" t="str">
        <f ca="1">IF(C39="","",IF(OR(D39&lt;NgayBatDau,D39&gt;NgayKetThuc),"Ngày tháng phải nằm trong kỳ báo cáo",IF(AND(F39&lt;&gt;"",COUNTIF(D.3[Tên nhà cung cấp],F39)=0),"Tên NCC chưa khai báo trong DSNCC",IF(AND(G39&lt;&gt;"",COUNTIF(D.1[Tên sản phẩm],G39)=0),"SP này chưa khai báo trong DSSP",""))))</f>
        <v/>
      </c>
    </row>
    <row r="40" spans="2:24" ht="27.75" customHeight="1">
      <c r="B40" s="69">
        <f t="shared" si="2"/>
        <v>37</v>
      </c>
      <c r="C40" s="49" t="str">
        <f t="shared" ca="1" si="3"/>
        <v/>
      </c>
      <c r="D40" s="50" t="str">
        <f t="shared" ca="1" si="4"/>
        <v/>
      </c>
      <c r="E40" s="51" t="str">
        <f t="shared" ca="1" si="5"/>
        <v/>
      </c>
      <c r="F40" s="52" t="str">
        <f t="shared" ca="1" si="6"/>
        <v/>
      </c>
      <c r="G40" s="53"/>
      <c r="H40" s="53" t="str">
        <f>IF(G40="","",INDEX(D.1[Quy cách],MATCH(G40,D.1[Tên sản phẩm],0)))</f>
        <v/>
      </c>
      <c r="I40" s="54" t="str">
        <f>IF(G40="","",INDEX(D.1[ĐVT],MATCH(G40,D.1[Tên sản phẩm],0)))</f>
        <v/>
      </c>
      <c r="J40" s="56" t="str">
        <f>IF(G40="","",INDEX(#REF!,MATCH(G40,D.1[Tên sản phẩm],0)))</f>
        <v/>
      </c>
      <c r="K40" s="56" t="str">
        <f t="shared" si="13"/>
        <v/>
      </c>
      <c r="L40" s="53"/>
      <c r="M40" s="57" t="str">
        <f t="shared" si="11"/>
        <v/>
      </c>
      <c r="N40" s="58"/>
      <c r="O40" s="56" t="str">
        <f t="shared" si="1"/>
        <v/>
      </c>
      <c r="P40" s="57" t="str">
        <f t="shared" si="12"/>
        <v/>
      </c>
      <c r="Q40" s="58" t="str">
        <f t="shared" ca="1" si="8"/>
        <v/>
      </c>
      <c r="R40" s="57" t="str">
        <f t="shared" si="9"/>
        <v/>
      </c>
      <c r="S40" s="57" t="str">
        <f ca="1">IF(AND(C40&lt;&gt;"",C40&lt;&gt;OFFSET(C40,1,0)),SUMIFS([Giá có thuế],[Số ĐK],C40),"")</f>
        <v/>
      </c>
      <c r="T40" s="53"/>
      <c r="U40" s="55" t="str">
        <f>IF(T40="","",'Thông Tin Chung'!#REF!)</f>
        <v/>
      </c>
      <c r="V40" s="57" t="str">
        <f t="shared" ca="1" si="10"/>
        <v/>
      </c>
      <c r="W40" s="59"/>
      <c r="X40" s="49" t="str">
        <f ca="1">IF(C40="","",IF(OR(D40&lt;NgayBatDau,D40&gt;NgayKetThuc),"Ngày tháng phải nằm trong kỳ báo cáo",IF(AND(F40&lt;&gt;"",COUNTIF(D.3[Tên nhà cung cấp],F40)=0),"Tên NCC chưa khai báo trong DSNCC",IF(AND(G40&lt;&gt;"",COUNTIF(D.1[Tên sản phẩm],G40)=0),"SP này chưa khai báo trong DSSP",""))))</f>
        <v/>
      </c>
    </row>
    <row r="41" spans="2:24" ht="27.75" customHeight="1">
      <c r="B41" s="69">
        <f t="shared" si="2"/>
        <v>38</v>
      </c>
      <c r="C41" s="49" t="str">
        <f t="shared" ca="1" si="3"/>
        <v/>
      </c>
      <c r="D41" s="50" t="str">
        <f t="shared" ca="1" si="4"/>
        <v/>
      </c>
      <c r="E41" s="51" t="str">
        <f t="shared" ca="1" si="5"/>
        <v/>
      </c>
      <c r="F41" s="52" t="str">
        <f t="shared" ca="1" si="6"/>
        <v/>
      </c>
      <c r="G41" s="53"/>
      <c r="H41" s="53" t="str">
        <f>IF(G41="","",INDEX(D.1[Quy cách],MATCH(G41,D.1[Tên sản phẩm],0)))</f>
        <v/>
      </c>
      <c r="I41" s="54" t="str">
        <f>IF(G41="","",INDEX(D.1[ĐVT],MATCH(G41,D.1[Tên sản phẩm],0)))</f>
        <v/>
      </c>
      <c r="J41" s="56" t="str">
        <f>IF(G41="","",INDEX(#REF!,MATCH(G41,D.1[Tên sản phẩm],0)))</f>
        <v/>
      </c>
      <c r="K41" s="56" t="str">
        <f t="shared" si="13"/>
        <v/>
      </c>
      <c r="L41" s="53"/>
      <c r="M41" s="57" t="str">
        <f t="shared" si="11"/>
        <v/>
      </c>
      <c r="N41" s="58"/>
      <c r="O41" s="56" t="str">
        <f t="shared" si="1"/>
        <v/>
      </c>
      <c r="P41" s="57" t="str">
        <f t="shared" si="12"/>
        <v/>
      </c>
      <c r="Q41" s="58" t="str">
        <f t="shared" ca="1" si="8"/>
        <v/>
      </c>
      <c r="R41" s="57" t="str">
        <f t="shared" si="9"/>
        <v/>
      </c>
      <c r="S41" s="57" t="str">
        <f ca="1">IF(AND(C41&lt;&gt;"",C41&lt;&gt;OFFSET(C41,1,0)),SUMIFS([Giá có thuế],[Số ĐK],C41),"")</f>
        <v/>
      </c>
      <c r="T41" s="53"/>
      <c r="U41" s="55" t="str">
        <f>IF(T41="","",'Thông Tin Chung'!#REF!)</f>
        <v/>
      </c>
      <c r="V41" s="57" t="str">
        <f t="shared" ca="1" si="10"/>
        <v/>
      </c>
      <c r="W41" s="59"/>
      <c r="X41" s="49" t="str">
        <f ca="1">IF(C41="","",IF(OR(D41&lt;NgayBatDau,D41&gt;NgayKetThuc),"Ngày tháng phải nằm trong kỳ báo cáo",IF(AND(F41&lt;&gt;"",COUNTIF(D.3[Tên nhà cung cấp],F41)=0),"Tên NCC chưa khai báo trong DSNCC",IF(AND(G41&lt;&gt;"",COUNTIF(D.1[Tên sản phẩm],G41)=0),"SP này chưa khai báo trong DSSP",""))))</f>
        <v/>
      </c>
    </row>
    <row r="42" spans="2:24" ht="27.75" customHeight="1">
      <c r="B42" s="69">
        <f t="shared" si="2"/>
        <v>39</v>
      </c>
      <c r="C42" s="49" t="str">
        <f t="shared" ca="1" si="3"/>
        <v/>
      </c>
      <c r="D42" s="50" t="str">
        <f t="shared" ca="1" si="4"/>
        <v/>
      </c>
      <c r="E42" s="51" t="str">
        <f t="shared" ca="1" si="5"/>
        <v/>
      </c>
      <c r="F42" s="52" t="str">
        <f t="shared" ca="1" si="6"/>
        <v/>
      </c>
      <c r="G42" s="53"/>
      <c r="H42" s="53" t="str">
        <f>IF(G42="","",INDEX(D.1[Quy cách],MATCH(G42,D.1[Tên sản phẩm],0)))</f>
        <v/>
      </c>
      <c r="I42" s="54" t="str">
        <f>IF(G42="","",INDEX(D.1[ĐVT],MATCH(G42,D.1[Tên sản phẩm],0)))</f>
        <v/>
      </c>
      <c r="J42" s="56" t="str">
        <f>IF(G42="","",INDEX(#REF!,MATCH(G42,D.1[Tên sản phẩm],0)))</f>
        <v/>
      </c>
      <c r="K42" s="56" t="str">
        <f t="shared" si="13"/>
        <v/>
      </c>
      <c r="L42" s="53"/>
      <c r="M42" s="57" t="str">
        <f t="shared" si="11"/>
        <v/>
      </c>
      <c r="N42" s="58"/>
      <c r="O42" s="56" t="str">
        <f t="shared" si="1"/>
        <v/>
      </c>
      <c r="P42" s="57" t="str">
        <f t="shared" si="12"/>
        <v/>
      </c>
      <c r="Q42" s="58" t="str">
        <f t="shared" ca="1" si="8"/>
        <v/>
      </c>
      <c r="R42" s="57" t="str">
        <f t="shared" si="9"/>
        <v/>
      </c>
      <c r="S42" s="57" t="str">
        <f ca="1">IF(AND(C42&lt;&gt;"",C42&lt;&gt;OFFSET(C42,1,0)),SUMIFS([Giá có thuế],[Số ĐK],C42),"")</f>
        <v/>
      </c>
      <c r="T42" s="53"/>
      <c r="U42" s="55" t="str">
        <f>IF(T42="","",'Thông Tin Chung'!#REF!)</f>
        <v/>
      </c>
      <c r="V42" s="57" t="str">
        <f t="shared" ca="1" si="10"/>
        <v/>
      </c>
      <c r="W42" s="59"/>
      <c r="X42" s="49" t="str">
        <f ca="1">IF(C42="","",IF(OR(D42&lt;NgayBatDau,D42&gt;NgayKetThuc),"Ngày tháng phải nằm trong kỳ báo cáo",IF(AND(F42&lt;&gt;"",COUNTIF(D.3[Tên nhà cung cấp],F42)=0),"Tên NCC chưa khai báo trong DSNCC",IF(AND(G42&lt;&gt;"",COUNTIF(D.1[Tên sản phẩm],G42)=0),"SP này chưa khai báo trong DSSP",""))))</f>
        <v/>
      </c>
    </row>
    <row r="43" spans="2:24" ht="27.75" customHeight="1">
      <c r="B43" s="69">
        <f t="shared" si="2"/>
        <v>40</v>
      </c>
      <c r="C43" s="49" t="str">
        <f t="shared" ca="1" si="3"/>
        <v/>
      </c>
      <c r="D43" s="50" t="str">
        <f t="shared" ca="1" si="4"/>
        <v/>
      </c>
      <c r="E43" s="51" t="str">
        <f t="shared" ca="1" si="5"/>
        <v/>
      </c>
      <c r="F43" s="52" t="str">
        <f t="shared" ca="1" si="6"/>
        <v/>
      </c>
      <c r="G43" s="53"/>
      <c r="H43" s="53" t="str">
        <f>IF(G43="","",INDEX(D.1[Quy cách],MATCH(G43,D.1[Tên sản phẩm],0)))</f>
        <v/>
      </c>
      <c r="I43" s="54" t="str">
        <f>IF(G43="","",INDEX(D.1[ĐVT],MATCH(G43,D.1[Tên sản phẩm],0)))</f>
        <v/>
      </c>
      <c r="J43" s="56" t="str">
        <f>IF(G43="","",INDEX(#REF!,MATCH(G43,D.1[Tên sản phẩm],0)))</f>
        <v/>
      </c>
      <c r="K43" s="56" t="str">
        <f t="shared" si="13"/>
        <v/>
      </c>
      <c r="L43" s="53"/>
      <c r="M43" s="57" t="str">
        <f t="shared" si="11"/>
        <v/>
      </c>
      <c r="N43" s="58"/>
      <c r="O43" s="56" t="str">
        <f t="shared" si="1"/>
        <v/>
      </c>
      <c r="P43" s="57" t="str">
        <f t="shared" si="12"/>
        <v/>
      </c>
      <c r="Q43" s="58" t="str">
        <f t="shared" ca="1" si="8"/>
        <v/>
      </c>
      <c r="R43" s="57" t="str">
        <f t="shared" si="9"/>
        <v/>
      </c>
      <c r="S43" s="57" t="str">
        <f ca="1">IF(AND(C43&lt;&gt;"",C43&lt;&gt;OFFSET(C43,1,0)),SUMIFS([Giá có thuế],[Số ĐK],C43),"")</f>
        <v/>
      </c>
      <c r="T43" s="53"/>
      <c r="U43" s="55" t="str">
        <f>IF(T43="","",'Thông Tin Chung'!#REF!)</f>
        <v/>
      </c>
      <c r="V43" s="57" t="str">
        <f t="shared" ca="1" si="10"/>
        <v/>
      </c>
      <c r="W43" s="59"/>
      <c r="X43" s="49" t="str">
        <f ca="1">IF(C43="","",IF(OR(D43&lt;NgayBatDau,D43&gt;NgayKetThuc),"Ngày tháng phải nằm trong kỳ báo cáo",IF(AND(F43&lt;&gt;"",COUNTIF(D.3[Tên nhà cung cấp],F43)=0),"Tên NCC chưa khai báo trong DSNCC",IF(AND(G43&lt;&gt;"",COUNTIF(D.1[Tên sản phẩm],G43)=0),"SP này chưa khai báo trong DSSP",""))))</f>
        <v/>
      </c>
    </row>
    <row r="44" spans="2:24" ht="27.75" customHeight="1">
      <c r="B44" s="69">
        <f t="shared" si="2"/>
        <v>41</v>
      </c>
      <c r="C44" s="49" t="str">
        <f t="shared" ca="1" si="3"/>
        <v/>
      </c>
      <c r="D44" s="50" t="str">
        <f t="shared" ca="1" si="4"/>
        <v/>
      </c>
      <c r="E44" s="51" t="str">
        <f t="shared" ca="1" si="5"/>
        <v/>
      </c>
      <c r="F44" s="52" t="str">
        <f t="shared" ca="1" si="6"/>
        <v/>
      </c>
      <c r="G44" s="53"/>
      <c r="H44" s="53" t="str">
        <f>IF(G44="","",INDEX(D.1[Quy cách],MATCH(G44,D.1[Tên sản phẩm],0)))</f>
        <v/>
      </c>
      <c r="I44" s="54" t="str">
        <f>IF(G44="","",INDEX(D.1[ĐVT],MATCH(G44,D.1[Tên sản phẩm],0)))</f>
        <v/>
      </c>
      <c r="J44" s="56" t="str">
        <f>IF(G44="","",INDEX(#REF!,MATCH(G44,D.1[Tên sản phẩm],0)))</f>
        <v/>
      </c>
      <c r="K44" s="56" t="str">
        <f t="shared" si="13"/>
        <v/>
      </c>
      <c r="L44" s="53"/>
      <c r="M44" s="57" t="str">
        <f t="shared" si="11"/>
        <v/>
      </c>
      <c r="N44" s="58"/>
      <c r="O44" s="56" t="str">
        <f t="shared" si="1"/>
        <v/>
      </c>
      <c r="P44" s="57" t="str">
        <f t="shared" si="12"/>
        <v/>
      </c>
      <c r="Q44" s="58" t="str">
        <f t="shared" ca="1" si="8"/>
        <v/>
      </c>
      <c r="R44" s="57" t="str">
        <f t="shared" si="9"/>
        <v/>
      </c>
      <c r="S44" s="57" t="str">
        <f ca="1">IF(AND(C44&lt;&gt;"",C44&lt;&gt;OFFSET(C44,1,0)),SUMIFS([Giá có thuế],[Số ĐK],C44),"")</f>
        <v/>
      </c>
      <c r="T44" s="53"/>
      <c r="U44" s="55" t="str">
        <f>IF(T44="","",'Thông Tin Chung'!#REF!)</f>
        <v/>
      </c>
      <c r="V44" s="57" t="str">
        <f t="shared" ca="1" si="10"/>
        <v/>
      </c>
      <c r="W44" s="59"/>
      <c r="X44" s="49" t="str">
        <f ca="1">IF(C44="","",IF(OR(D44&lt;NgayBatDau,D44&gt;NgayKetThuc),"Ngày tháng phải nằm trong kỳ báo cáo",IF(AND(F44&lt;&gt;"",COUNTIF(D.3[Tên nhà cung cấp],F44)=0),"Tên NCC chưa khai báo trong DSNCC",IF(AND(G44&lt;&gt;"",COUNTIF(D.1[Tên sản phẩm],G44)=0),"SP này chưa khai báo trong DSSP",""))))</f>
        <v/>
      </c>
    </row>
    <row r="45" spans="2:24" ht="27.75" customHeight="1">
      <c r="B45" s="69">
        <f t="shared" si="2"/>
        <v>42</v>
      </c>
      <c r="C45" s="49" t="str">
        <f t="shared" ca="1" si="3"/>
        <v/>
      </c>
      <c r="D45" s="50" t="str">
        <f t="shared" ca="1" si="4"/>
        <v/>
      </c>
      <c r="E45" s="51" t="str">
        <f t="shared" ca="1" si="5"/>
        <v/>
      </c>
      <c r="F45" s="52" t="str">
        <f t="shared" ca="1" si="6"/>
        <v/>
      </c>
      <c r="G45" s="53"/>
      <c r="H45" s="53" t="str">
        <f>IF(G45="","",INDEX(D.1[Quy cách],MATCH(G45,D.1[Tên sản phẩm],0)))</f>
        <v/>
      </c>
      <c r="I45" s="54" t="str">
        <f>IF(G45="","",INDEX(D.1[ĐVT],MATCH(G45,D.1[Tên sản phẩm],0)))</f>
        <v/>
      </c>
      <c r="J45" s="56" t="str">
        <f>IF(G45="","",INDEX(#REF!,MATCH(G45,D.1[Tên sản phẩm],0)))</f>
        <v/>
      </c>
      <c r="K45" s="56" t="str">
        <f t="shared" si="13"/>
        <v/>
      </c>
      <c r="L45" s="53"/>
      <c r="M45" s="57" t="str">
        <f t="shared" si="11"/>
        <v/>
      </c>
      <c r="N45" s="58"/>
      <c r="O45" s="56" t="str">
        <f t="shared" si="1"/>
        <v/>
      </c>
      <c r="P45" s="57" t="str">
        <f t="shared" si="12"/>
        <v/>
      </c>
      <c r="Q45" s="58" t="str">
        <f t="shared" ca="1" si="8"/>
        <v/>
      </c>
      <c r="R45" s="57" t="str">
        <f t="shared" si="9"/>
        <v/>
      </c>
      <c r="S45" s="57" t="str">
        <f ca="1">IF(AND(C45&lt;&gt;"",C45&lt;&gt;OFFSET(C45,1,0)),SUMIFS([Giá có thuế],[Số ĐK],C45),"")</f>
        <v/>
      </c>
      <c r="T45" s="53"/>
      <c r="U45" s="55" t="str">
        <f>IF(T45="","",'Thông Tin Chung'!#REF!)</f>
        <v/>
      </c>
      <c r="V45" s="57" t="str">
        <f t="shared" ca="1" si="10"/>
        <v/>
      </c>
      <c r="W45" s="59"/>
      <c r="X45" s="49" t="str">
        <f ca="1">IF(C45="","",IF(OR(D45&lt;NgayBatDau,D45&gt;NgayKetThuc),"Ngày tháng phải nằm trong kỳ báo cáo",IF(AND(F45&lt;&gt;"",COUNTIF(D.3[Tên nhà cung cấp],F45)=0),"Tên NCC chưa khai báo trong DSNCC",IF(AND(G45&lt;&gt;"",COUNTIF(D.1[Tên sản phẩm],G45)=0),"SP này chưa khai báo trong DSSP",""))))</f>
        <v/>
      </c>
    </row>
    <row r="46" spans="2:24" ht="27.75" customHeight="1">
      <c r="B46" s="69">
        <f t="shared" si="2"/>
        <v>43</v>
      </c>
      <c r="C46" s="49" t="str">
        <f t="shared" ca="1" si="3"/>
        <v/>
      </c>
      <c r="D46" s="50" t="str">
        <f t="shared" ca="1" si="4"/>
        <v/>
      </c>
      <c r="E46" s="51" t="str">
        <f t="shared" ca="1" si="5"/>
        <v/>
      </c>
      <c r="F46" s="52" t="str">
        <f t="shared" ca="1" si="6"/>
        <v/>
      </c>
      <c r="G46" s="53"/>
      <c r="H46" s="53" t="str">
        <f>IF(G46="","",INDEX(D.1[Quy cách],MATCH(G46,D.1[Tên sản phẩm],0)))</f>
        <v/>
      </c>
      <c r="I46" s="54" t="str">
        <f>IF(G46="","",INDEX(D.1[ĐVT],MATCH(G46,D.1[Tên sản phẩm],0)))</f>
        <v/>
      </c>
      <c r="J46" s="56" t="str">
        <f>IF(G46="","",INDEX(#REF!,MATCH(G46,D.1[Tên sản phẩm],0)))</f>
        <v/>
      </c>
      <c r="K46" s="56" t="str">
        <f t="shared" si="13"/>
        <v/>
      </c>
      <c r="L46" s="53"/>
      <c r="M46" s="57" t="str">
        <f t="shared" si="11"/>
        <v/>
      </c>
      <c r="N46" s="58"/>
      <c r="O46" s="56" t="str">
        <f t="shared" si="1"/>
        <v/>
      </c>
      <c r="P46" s="57" t="str">
        <f t="shared" si="12"/>
        <v/>
      </c>
      <c r="Q46" s="58" t="str">
        <f t="shared" ca="1" si="8"/>
        <v/>
      </c>
      <c r="R46" s="57" t="str">
        <f t="shared" si="9"/>
        <v/>
      </c>
      <c r="S46" s="57" t="str">
        <f ca="1">IF(AND(C46&lt;&gt;"",C46&lt;&gt;OFFSET(C46,1,0)),SUMIFS([Giá có thuế],[Số ĐK],C46),"")</f>
        <v/>
      </c>
      <c r="T46" s="53"/>
      <c r="U46" s="55" t="str">
        <f>IF(T46="","",'Thông Tin Chung'!#REF!)</f>
        <v/>
      </c>
      <c r="V46" s="57" t="str">
        <f t="shared" ca="1" si="10"/>
        <v/>
      </c>
      <c r="W46" s="59"/>
      <c r="X46" s="49" t="str">
        <f ca="1">IF(C46="","",IF(OR(D46&lt;NgayBatDau,D46&gt;NgayKetThuc),"Ngày tháng phải nằm trong kỳ báo cáo",IF(AND(F46&lt;&gt;"",COUNTIF(D.3[Tên nhà cung cấp],F46)=0),"Tên NCC chưa khai báo trong DSNCC",IF(AND(G46&lt;&gt;"",COUNTIF(D.1[Tên sản phẩm],G46)=0),"SP này chưa khai báo trong DSSP",""))))</f>
        <v/>
      </c>
    </row>
    <row r="47" spans="2:24" ht="27.75" customHeight="1">
      <c r="B47" s="69">
        <f t="shared" si="2"/>
        <v>44</v>
      </c>
      <c r="C47" s="49" t="str">
        <f t="shared" ca="1" si="3"/>
        <v/>
      </c>
      <c r="D47" s="50" t="str">
        <f t="shared" ca="1" si="4"/>
        <v/>
      </c>
      <c r="E47" s="51" t="str">
        <f t="shared" ca="1" si="5"/>
        <v/>
      </c>
      <c r="F47" s="52" t="str">
        <f t="shared" ca="1" si="6"/>
        <v/>
      </c>
      <c r="G47" s="53"/>
      <c r="H47" s="53" t="str">
        <f>IF(G47="","",INDEX(D.1[Quy cách],MATCH(G47,D.1[Tên sản phẩm],0)))</f>
        <v/>
      </c>
      <c r="I47" s="54" t="str">
        <f>IF(G47="","",INDEX(D.1[ĐVT],MATCH(G47,D.1[Tên sản phẩm],0)))</f>
        <v/>
      </c>
      <c r="J47" s="56" t="str">
        <f>IF(G47="","",INDEX(#REF!,MATCH(G47,D.1[Tên sản phẩm],0)))</f>
        <v/>
      </c>
      <c r="K47" s="56" t="str">
        <f t="shared" si="13"/>
        <v/>
      </c>
      <c r="L47" s="53"/>
      <c r="M47" s="57" t="str">
        <f t="shared" si="11"/>
        <v/>
      </c>
      <c r="N47" s="58"/>
      <c r="O47" s="56" t="str">
        <f t="shared" si="1"/>
        <v/>
      </c>
      <c r="P47" s="57" t="str">
        <f t="shared" si="12"/>
        <v/>
      </c>
      <c r="Q47" s="58" t="str">
        <f t="shared" ca="1" si="8"/>
        <v/>
      </c>
      <c r="R47" s="57" t="str">
        <f t="shared" si="9"/>
        <v/>
      </c>
      <c r="S47" s="57" t="str">
        <f ca="1">IF(AND(C47&lt;&gt;"",C47&lt;&gt;OFFSET(C47,1,0)),SUMIFS([Giá có thuế],[Số ĐK],C47),"")</f>
        <v/>
      </c>
      <c r="T47" s="53"/>
      <c r="U47" s="55" t="str">
        <f>IF(T47="","",'Thông Tin Chung'!#REF!)</f>
        <v/>
      </c>
      <c r="V47" s="57" t="str">
        <f t="shared" ca="1" si="10"/>
        <v/>
      </c>
      <c r="W47" s="59"/>
      <c r="X47" s="49" t="str">
        <f ca="1">IF(C47="","",IF(OR(D47&lt;NgayBatDau,D47&gt;NgayKetThuc),"Ngày tháng phải nằm trong kỳ báo cáo",IF(AND(F47&lt;&gt;"",COUNTIF(D.3[Tên nhà cung cấp],F47)=0),"Tên NCC chưa khai báo trong DSNCC",IF(AND(G47&lt;&gt;"",COUNTIF(D.1[Tên sản phẩm],G47)=0),"SP này chưa khai báo trong DSSP",""))))</f>
        <v/>
      </c>
    </row>
    <row r="48" spans="2:24" ht="27.75" customHeight="1">
      <c r="B48" s="69">
        <f t="shared" si="2"/>
        <v>45</v>
      </c>
      <c r="C48" s="49" t="str">
        <f t="shared" ca="1" si="3"/>
        <v/>
      </c>
      <c r="D48" s="50" t="str">
        <f t="shared" ca="1" si="4"/>
        <v/>
      </c>
      <c r="E48" s="51" t="str">
        <f t="shared" ca="1" si="5"/>
        <v/>
      </c>
      <c r="F48" s="52" t="str">
        <f t="shared" ca="1" si="6"/>
        <v/>
      </c>
      <c r="G48" s="53"/>
      <c r="H48" s="53" t="str">
        <f>IF(G48="","",INDEX(D.1[Quy cách],MATCH(G48,D.1[Tên sản phẩm],0)))</f>
        <v/>
      </c>
      <c r="I48" s="54" t="str">
        <f>IF(G48="","",INDEX(D.1[ĐVT],MATCH(G48,D.1[Tên sản phẩm],0)))</f>
        <v/>
      </c>
      <c r="J48" s="56" t="str">
        <f>IF(G48="","",INDEX(#REF!,MATCH(G48,D.1[Tên sản phẩm],0)))</f>
        <v/>
      </c>
      <c r="K48" s="56" t="str">
        <f t="shared" si="13"/>
        <v/>
      </c>
      <c r="L48" s="53"/>
      <c r="M48" s="57" t="str">
        <f t="shared" si="11"/>
        <v/>
      </c>
      <c r="N48" s="58"/>
      <c r="O48" s="56" t="str">
        <f t="shared" si="1"/>
        <v/>
      </c>
      <c r="P48" s="57" t="str">
        <f t="shared" si="12"/>
        <v/>
      </c>
      <c r="Q48" s="58" t="str">
        <f t="shared" ca="1" si="8"/>
        <v/>
      </c>
      <c r="R48" s="57" t="str">
        <f t="shared" si="9"/>
        <v/>
      </c>
      <c r="S48" s="57" t="str">
        <f ca="1">IF(AND(C48&lt;&gt;"",C48&lt;&gt;OFFSET(C48,1,0)),SUMIFS([Giá có thuế],[Số ĐK],C48),"")</f>
        <v/>
      </c>
      <c r="T48" s="53"/>
      <c r="U48" s="55" t="str">
        <f>IF(T48="","",'Thông Tin Chung'!#REF!)</f>
        <v/>
      </c>
      <c r="V48" s="57" t="str">
        <f t="shared" ca="1" si="10"/>
        <v/>
      </c>
      <c r="W48" s="59"/>
      <c r="X48" s="49" t="str">
        <f ca="1">IF(C48="","",IF(OR(D48&lt;NgayBatDau,D48&gt;NgayKetThuc),"Ngày tháng phải nằm trong kỳ báo cáo",IF(AND(F48&lt;&gt;"",COUNTIF(D.3[Tên nhà cung cấp],F48)=0),"Tên NCC chưa khai báo trong DSNCC",IF(AND(G48&lt;&gt;"",COUNTIF(D.1[Tên sản phẩm],G48)=0),"SP này chưa khai báo trong DSSP",""))))</f>
        <v/>
      </c>
    </row>
    <row r="49" spans="2:24" ht="27.75" customHeight="1">
      <c r="B49" s="69">
        <f t="shared" si="2"/>
        <v>46</v>
      </c>
      <c r="C49" s="49" t="str">
        <f t="shared" ca="1" si="3"/>
        <v/>
      </c>
      <c r="D49" s="50" t="str">
        <f t="shared" ca="1" si="4"/>
        <v/>
      </c>
      <c r="E49" s="51" t="str">
        <f t="shared" ca="1" si="5"/>
        <v/>
      </c>
      <c r="F49" s="52" t="str">
        <f t="shared" ca="1" si="6"/>
        <v/>
      </c>
      <c r="G49" s="53"/>
      <c r="H49" s="53" t="str">
        <f>IF(G49="","",INDEX(D.1[Quy cách],MATCH(G49,D.1[Tên sản phẩm],0)))</f>
        <v/>
      </c>
      <c r="I49" s="54" t="str">
        <f>IF(G49="","",INDEX(D.1[ĐVT],MATCH(G49,D.1[Tên sản phẩm],0)))</f>
        <v/>
      </c>
      <c r="J49" s="56" t="str">
        <f>IF(G49="","",INDEX(#REF!,MATCH(G49,D.1[Tên sản phẩm],0)))</f>
        <v/>
      </c>
      <c r="K49" s="56" t="str">
        <f t="shared" si="13"/>
        <v/>
      </c>
      <c r="L49" s="53"/>
      <c r="M49" s="57" t="str">
        <f t="shared" si="11"/>
        <v/>
      </c>
      <c r="N49" s="58"/>
      <c r="O49" s="56" t="str">
        <f t="shared" si="1"/>
        <v/>
      </c>
      <c r="P49" s="57" t="str">
        <f t="shared" si="12"/>
        <v/>
      </c>
      <c r="Q49" s="58" t="str">
        <f t="shared" ca="1" si="8"/>
        <v/>
      </c>
      <c r="R49" s="57" t="str">
        <f t="shared" si="9"/>
        <v/>
      </c>
      <c r="S49" s="57" t="str">
        <f ca="1">IF(AND(C49&lt;&gt;"",C49&lt;&gt;OFFSET(C49,1,0)),SUMIFS([Giá có thuế],[Số ĐK],C49),"")</f>
        <v/>
      </c>
      <c r="T49" s="53"/>
      <c r="U49" s="55" t="str">
        <f>IF(T49="","",'Thông Tin Chung'!#REF!)</f>
        <v/>
      </c>
      <c r="V49" s="57" t="str">
        <f t="shared" ca="1" si="10"/>
        <v/>
      </c>
      <c r="W49" s="59"/>
      <c r="X49" s="49" t="str">
        <f ca="1">IF(C49="","",IF(OR(D49&lt;NgayBatDau,D49&gt;NgayKetThuc),"Ngày tháng phải nằm trong kỳ báo cáo",IF(AND(F49&lt;&gt;"",COUNTIF(D.3[Tên nhà cung cấp],F49)=0),"Tên NCC chưa khai báo trong DSNCC",IF(AND(G49&lt;&gt;"",COUNTIF(D.1[Tên sản phẩm],G49)=0),"SP này chưa khai báo trong DSSP",""))))</f>
        <v/>
      </c>
    </row>
    <row r="50" spans="2:24" ht="27.75" customHeight="1">
      <c r="B50" s="69">
        <f t="shared" si="2"/>
        <v>47</v>
      </c>
      <c r="C50" s="49" t="str">
        <f t="shared" ca="1" si="3"/>
        <v/>
      </c>
      <c r="D50" s="50" t="str">
        <f t="shared" ca="1" si="4"/>
        <v/>
      </c>
      <c r="E50" s="51" t="str">
        <f t="shared" ca="1" si="5"/>
        <v/>
      </c>
      <c r="F50" s="52" t="str">
        <f t="shared" ca="1" si="6"/>
        <v/>
      </c>
      <c r="G50" s="53"/>
      <c r="H50" s="53" t="str">
        <f>IF(G50="","",INDEX(D.1[Quy cách],MATCH(G50,D.1[Tên sản phẩm],0)))</f>
        <v/>
      </c>
      <c r="I50" s="54" t="str">
        <f>IF(G50="","",INDEX(D.1[ĐVT],MATCH(G50,D.1[Tên sản phẩm],0)))</f>
        <v/>
      </c>
      <c r="J50" s="56" t="str">
        <f>IF(G50="","",INDEX(#REF!,MATCH(G50,D.1[Tên sản phẩm],0)))</f>
        <v/>
      </c>
      <c r="K50" s="56" t="str">
        <f t="shared" si="13"/>
        <v/>
      </c>
      <c r="L50" s="53"/>
      <c r="M50" s="57" t="str">
        <f t="shared" si="11"/>
        <v/>
      </c>
      <c r="N50" s="58"/>
      <c r="O50" s="56" t="str">
        <f t="shared" si="1"/>
        <v/>
      </c>
      <c r="P50" s="57" t="str">
        <f t="shared" si="12"/>
        <v/>
      </c>
      <c r="Q50" s="58" t="str">
        <f t="shared" ca="1" si="8"/>
        <v/>
      </c>
      <c r="R50" s="57" t="str">
        <f t="shared" si="9"/>
        <v/>
      </c>
      <c r="S50" s="57" t="str">
        <f ca="1">IF(AND(C50&lt;&gt;"",C50&lt;&gt;OFFSET(C50,1,0)),SUMIFS([Giá có thuế],[Số ĐK],C50),"")</f>
        <v/>
      </c>
      <c r="T50" s="53"/>
      <c r="U50" s="55" t="str">
        <f>IF(T50="","",'Thông Tin Chung'!#REF!)</f>
        <v/>
      </c>
      <c r="V50" s="57" t="str">
        <f t="shared" ca="1" si="10"/>
        <v/>
      </c>
      <c r="W50" s="59"/>
      <c r="X50" s="49" t="str">
        <f ca="1">IF(C50="","",IF(OR(D50&lt;NgayBatDau,D50&gt;NgayKetThuc),"Ngày tháng phải nằm trong kỳ báo cáo",IF(AND(F50&lt;&gt;"",COUNTIF(D.3[Tên nhà cung cấp],F50)=0),"Tên NCC chưa khai báo trong DSNCC",IF(AND(G50&lt;&gt;"",COUNTIF(D.1[Tên sản phẩm],G50)=0),"SP này chưa khai báo trong DSSP",""))))</f>
        <v/>
      </c>
    </row>
    <row r="51" spans="2:24" ht="27.75" customHeight="1">
      <c r="B51" s="69">
        <f t="shared" si="2"/>
        <v>48</v>
      </c>
      <c r="C51" s="49" t="str">
        <f t="shared" ca="1" si="3"/>
        <v/>
      </c>
      <c r="D51" s="50" t="str">
        <f t="shared" ca="1" si="4"/>
        <v/>
      </c>
      <c r="E51" s="51" t="str">
        <f t="shared" ca="1" si="5"/>
        <v/>
      </c>
      <c r="F51" s="52" t="str">
        <f t="shared" ca="1" si="6"/>
        <v/>
      </c>
      <c r="G51" s="53"/>
      <c r="H51" s="53" t="str">
        <f>IF(G51="","",INDEX(D.1[Quy cách],MATCH(G51,D.1[Tên sản phẩm],0)))</f>
        <v/>
      </c>
      <c r="I51" s="54" t="str">
        <f>IF(G51="","",INDEX(D.1[ĐVT],MATCH(G51,D.1[Tên sản phẩm],0)))</f>
        <v/>
      </c>
      <c r="J51" s="56" t="str">
        <f>IF(G51="","",INDEX(#REF!,MATCH(G51,D.1[Tên sản phẩm],0)))</f>
        <v/>
      </c>
      <c r="K51" s="56" t="str">
        <f t="shared" si="13"/>
        <v/>
      </c>
      <c r="L51" s="53"/>
      <c r="M51" s="57" t="str">
        <f t="shared" si="11"/>
        <v/>
      </c>
      <c r="N51" s="58"/>
      <c r="O51" s="56" t="str">
        <f t="shared" si="1"/>
        <v/>
      </c>
      <c r="P51" s="57" t="str">
        <f t="shared" si="12"/>
        <v/>
      </c>
      <c r="Q51" s="58" t="str">
        <f t="shared" ca="1" si="8"/>
        <v/>
      </c>
      <c r="R51" s="57" t="str">
        <f t="shared" si="9"/>
        <v/>
      </c>
      <c r="S51" s="57" t="str">
        <f ca="1">IF(AND(C51&lt;&gt;"",C51&lt;&gt;OFFSET(C51,1,0)),SUMIFS([Giá có thuế],[Số ĐK],C51),"")</f>
        <v/>
      </c>
      <c r="T51" s="53"/>
      <c r="U51" s="55" t="str">
        <f>IF(T51="","",'Thông Tin Chung'!#REF!)</f>
        <v/>
      </c>
      <c r="V51" s="57" t="str">
        <f t="shared" ca="1" si="10"/>
        <v/>
      </c>
      <c r="W51" s="59"/>
      <c r="X51" s="49" t="str">
        <f ca="1">IF(C51="","",IF(OR(D51&lt;NgayBatDau,D51&gt;NgayKetThuc),"Ngày tháng phải nằm trong kỳ báo cáo",IF(AND(F51&lt;&gt;"",COUNTIF(D.3[Tên nhà cung cấp],F51)=0),"Tên NCC chưa khai báo trong DSNCC",IF(AND(G51&lt;&gt;"",COUNTIF(D.1[Tên sản phẩm],G51)=0),"SP này chưa khai báo trong DSSP",""))))</f>
        <v/>
      </c>
    </row>
    <row r="52" spans="2:24" ht="27.75" customHeight="1">
      <c r="B52" s="69">
        <f t="shared" si="2"/>
        <v>49</v>
      </c>
      <c r="C52" s="49" t="str">
        <f t="shared" ca="1" si="3"/>
        <v/>
      </c>
      <c r="D52" s="50" t="str">
        <f t="shared" ca="1" si="4"/>
        <v/>
      </c>
      <c r="E52" s="51" t="str">
        <f t="shared" ca="1" si="5"/>
        <v/>
      </c>
      <c r="F52" s="52" t="str">
        <f t="shared" ca="1" si="6"/>
        <v/>
      </c>
      <c r="G52" s="53"/>
      <c r="H52" s="53" t="str">
        <f>IF(G52="","",INDEX(D.1[Quy cách],MATCH(G52,D.1[Tên sản phẩm],0)))</f>
        <v/>
      </c>
      <c r="I52" s="54" t="str">
        <f>IF(G52="","",INDEX(D.1[ĐVT],MATCH(G52,D.1[Tên sản phẩm],0)))</f>
        <v/>
      </c>
      <c r="J52" s="56" t="str">
        <f>IF(G52="","",INDEX(#REF!,MATCH(G52,D.1[Tên sản phẩm],0)))</f>
        <v/>
      </c>
      <c r="K52" s="56" t="str">
        <f t="shared" si="13"/>
        <v/>
      </c>
      <c r="L52" s="53"/>
      <c r="M52" s="57" t="str">
        <f t="shared" si="11"/>
        <v/>
      </c>
      <c r="N52" s="58"/>
      <c r="O52" s="56" t="str">
        <f t="shared" si="1"/>
        <v/>
      </c>
      <c r="P52" s="57" t="str">
        <f t="shared" si="12"/>
        <v/>
      </c>
      <c r="Q52" s="58" t="str">
        <f t="shared" ca="1" si="8"/>
        <v/>
      </c>
      <c r="R52" s="57" t="str">
        <f t="shared" si="9"/>
        <v/>
      </c>
      <c r="S52" s="57" t="str">
        <f ca="1">IF(AND(C52&lt;&gt;"",C52&lt;&gt;OFFSET(C52,1,0)),SUMIFS([Giá có thuế],[Số ĐK],C52),"")</f>
        <v/>
      </c>
      <c r="T52" s="53"/>
      <c r="U52" s="55" t="str">
        <f>IF(T52="","",'Thông Tin Chung'!#REF!)</f>
        <v/>
      </c>
      <c r="V52" s="57" t="str">
        <f t="shared" ca="1" si="10"/>
        <v/>
      </c>
      <c r="W52" s="59"/>
      <c r="X52" s="49" t="str">
        <f ca="1">IF(C52="","",IF(OR(D52&lt;NgayBatDau,D52&gt;NgayKetThuc),"Ngày tháng phải nằm trong kỳ báo cáo",IF(AND(F52&lt;&gt;"",COUNTIF(D.3[Tên nhà cung cấp],F52)=0),"Tên NCC chưa khai báo trong DSNCC",IF(AND(G52&lt;&gt;"",COUNTIF(D.1[Tên sản phẩm],G52)=0),"SP này chưa khai báo trong DSSP",""))))</f>
        <v/>
      </c>
    </row>
    <row r="53" spans="2:24" ht="27.75" customHeight="1">
      <c r="B53" s="69">
        <f t="shared" si="2"/>
        <v>50</v>
      </c>
      <c r="C53" s="49" t="str">
        <f t="shared" ca="1" si="3"/>
        <v/>
      </c>
      <c r="D53" s="50" t="str">
        <f t="shared" ca="1" si="4"/>
        <v/>
      </c>
      <c r="E53" s="51" t="str">
        <f t="shared" ca="1" si="5"/>
        <v/>
      </c>
      <c r="F53" s="52" t="str">
        <f t="shared" ca="1" si="6"/>
        <v/>
      </c>
      <c r="G53" s="53"/>
      <c r="H53" s="53" t="str">
        <f>IF(G53="","",INDEX(D.1[Quy cách],MATCH(G53,D.1[Tên sản phẩm],0)))</f>
        <v/>
      </c>
      <c r="I53" s="54" t="str">
        <f>IF(G53="","",INDEX(D.1[ĐVT],MATCH(G53,D.1[Tên sản phẩm],0)))</f>
        <v/>
      </c>
      <c r="J53" s="56" t="str">
        <f>IF(G53="","",INDEX(#REF!,MATCH(G53,D.1[Tên sản phẩm],0)))</f>
        <v/>
      </c>
      <c r="K53" s="56" t="str">
        <f t="shared" si="13"/>
        <v/>
      </c>
      <c r="L53" s="53"/>
      <c r="M53" s="57" t="str">
        <f t="shared" si="11"/>
        <v/>
      </c>
      <c r="N53" s="58"/>
      <c r="O53" s="56" t="str">
        <f t="shared" si="1"/>
        <v/>
      </c>
      <c r="P53" s="57" t="str">
        <f t="shared" si="12"/>
        <v/>
      </c>
      <c r="Q53" s="58" t="str">
        <f t="shared" ca="1" si="8"/>
        <v/>
      </c>
      <c r="R53" s="57" t="str">
        <f t="shared" si="9"/>
        <v/>
      </c>
      <c r="S53" s="57" t="str">
        <f ca="1">IF(AND(C53&lt;&gt;"",C53&lt;&gt;OFFSET(C53,1,0)),SUMIFS([Giá có thuế],[Số ĐK],C53),"")</f>
        <v/>
      </c>
      <c r="T53" s="53"/>
      <c r="U53" s="55" t="str">
        <f>IF(T53="","",'Thông Tin Chung'!#REF!)</f>
        <v/>
      </c>
      <c r="V53" s="57" t="str">
        <f t="shared" ca="1" si="10"/>
        <v/>
      </c>
      <c r="W53" s="59"/>
      <c r="X53" s="49" t="str">
        <f ca="1">IF(C53="","",IF(OR(D53&lt;NgayBatDau,D53&gt;NgayKetThuc),"Ngày tháng phải nằm trong kỳ báo cáo",IF(AND(F53&lt;&gt;"",COUNTIF(D.3[Tên nhà cung cấp],F53)=0),"Tên NCC chưa khai báo trong DSNCC",IF(AND(G53&lt;&gt;"",COUNTIF(D.1[Tên sản phẩm],G53)=0),"SP này chưa khai báo trong DSSP",""))))</f>
        <v/>
      </c>
    </row>
    <row r="54" spans="2:24" ht="27.75" customHeight="1">
      <c r="B54" s="69">
        <f t="shared" si="2"/>
        <v>51</v>
      </c>
      <c r="C54" s="49" t="str">
        <f t="shared" ca="1" si="3"/>
        <v/>
      </c>
      <c r="D54" s="50" t="str">
        <f t="shared" ca="1" si="4"/>
        <v/>
      </c>
      <c r="E54" s="51" t="str">
        <f t="shared" ca="1" si="5"/>
        <v/>
      </c>
      <c r="F54" s="52" t="str">
        <f t="shared" ca="1" si="6"/>
        <v/>
      </c>
      <c r="G54" s="53"/>
      <c r="H54" s="53" t="str">
        <f>IF(G54="","",INDEX(D.1[Quy cách],MATCH(G54,D.1[Tên sản phẩm],0)))</f>
        <v/>
      </c>
      <c r="I54" s="54" t="str">
        <f>IF(G54="","",INDEX(D.1[ĐVT],MATCH(G54,D.1[Tên sản phẩm],0)))</f>
        <v/>
      </c>
      <c r="J54" s="56" t="str">
        <f>IF(G54="","",INDEX(#REF!,MATCH(G54,D.1[Tên sản phẩm],0)))</f>
        <v/>
      </c>
      <c r="K54" s="56" t="str">
        <f t="shared" si="13"/>
        <v/>
      </c>
      <c r="L54" s="53"/>
      <c r="M54" s="57" t="str">
        <f t="shared" si="11"/>
        <v/>
      </c>
      <c r="N54" s="58"/>
      <c r="O54" s="56" t="str">
        <f t="shared" si="1"/>
        <v/>
      </c>
      <c r="P54" s="57" t="str">
        <f t="shared" si="12"/>
        <v/>
      </c>
      <c r="Q54" s="58" t="str">
        <f t="shared" ca="1" si="8"/>
        <v/>
      </c>
      <c r="R54" s="57" t="str">
        <f t="shared" si="9"/>
        <v/>
      </c>
      <c r="S54" s="57" t="str">
        <f ca="1">IF(AND(C54&lt;&gt;"",C54&lt;&gt;OFFSET(C54,1,0)),SUMIFS([Giá có thuế],[Số ĐK],C54),"")</f>
        <v/>
      </c>
      <c r="T54" s="53"/>
      <c r="U54" s="55" t="str">
        <f>IF(T54="","",'Thông Tin Chung'!#REF!)</f>
        <v/>
      </c>
      <c r="V54" s="57" t="str">
        <f t="shared" ca="1" si="10"/>
        <v/>
      </c>
      <c r="W54" s="59"/>
      <c r="X54" s="49" t="str">
        <f ca="1">IF(C54="","",IF(OR(D54&lt;NgayBatDau,D54&gt;NgayKetThuc),"Ngày tháng phải nằm trong kỳ báo cáo",IF(AND(F54&lt;&gt;"",COUNTIF(D.3[Tên nhà cung cấp],F54)=0),"Tên NCC chưa khai báo trong DSNCC",IF(AND(G54&lt;&gt;"",COUNTIF(D.1[Tên sản phẩm],G54)=0),"SP này chưa khai báo trong DSSP",""))))</f>
        <v/>
      </c>
    </row>
    <row r="55" spans="2:24" ht="27.75" customHeight="1">
      <c r="B55" s="69">
        <f t="shared" si="2"/>
        <v>52</v>
      </c>
      <c r="C55" s="49" t="str">
        <f t="shared" ca="1" si="3"/>
        <v/>
      </c>
      <c r="D55" s="50" t="str">
        <f t="shared" ca="1" si="4"/>
        <v/>
      </c>
      <c r="E55" s="51" t="str">
        <f t="shared" ca="1" si="5"/>
        <v/>
      </c>
      <c r="F55" s="52" t="str">
        <f t="shared" ca="1" si="6"/>
        <v/>
      </c>
      <c r="G55" s="53"/>
      <c r="H55" s="53" t="str">
        <f>IF(G55="","",INDEX(D.1[Quy cách],MATCH(G55,D.1[Tên sản phẩm],0)))</f>
        <v/>
      </c>
      <c r="I55" s="54" t="str">
        <f>IF(G55="","",INDEX(D.1[ĐVT],MATCH(G55,D.1[Tên sản phẩm],0)))</f>
        <v/>
      </c>
      <c r="J55" s="56" t="str">
        <f>IF(G55="","",INDEX(#REF!,MATCH(G55,D.1[Tên sản phẩm],0)))</f>
        <v/>
      </c>
      <c r="K55" s="56" t="str">
        <f t="shared" si="13"/>
        <v/>
      </c>
      <c r="L55" s="53"/>
      <c r="M55" s="57" t="str">
        <f t="shared" si="11"/>
        <v/>
      </c>
      <c r="N55" s="58"/>
      <c r="O55" s="56" t="str">
        <f t="shared" si="1"/>
        <v/>
      </c>
      <c r="P55" s="57" t="str">
        <f t="shared" si="12"/>
        <v/>
      </c>
      <c r="Q55" s="58" t="str">
        <f t="shared" ca="1" si="8"/>
        <v/>
      </c>
      <c r="R55" s="57" t="str">
        <f t="shared" si="9"/>
        <v/>
      </c>
      <c r="S55" s="57" t="str">
        <f ca="1">IF(AND(C55&lt;&gt;"",C55&lt;&gt;OFFSET(C55,1,0)),SUMIFS([Giá có thuế],[Số ĐK],C55),"")</f>
        <v/>
      </c>
      <c r="T55" s="53"/>
      <c r="U55" s="55" t="str">
        <f>IF(T55="","",'Thông Tin Chung'!#REF!)</f>
        <v/>
      </c>
      <c r="V55" s="57" t="str">
        <f t="shared" ca="1" si="10"/>
        <v/>
      </c>
      <c r="W55" s="59"/>
      <c r="X55" s="49" t="str">
        <f ca="1">IF(C55="","",IF(OR(D55&lt;NgayBatDau,D55&gt;NgayKetThuc),"Ngày tháng phải nằm trong kỳ báo cáo",IF(AND(F55&lt;&gt;"",COUNTIF(D.3[Tên nhà cung cấp],F55)=0),"Tên NCC chưa khai báo trong DSNCC",IF(AND(G55&lt;&gt;"",COUNTIF(D.1[Tên sản phẩm],G55)=0),"SP này chưa khai báo trong DSSP",""))))</f>
        <v/>
      </c>
    </row>
    <row r="56" spans="2:24" ht="27.75" customHeight="1">
      <c r="B56" s="69">
        <f t="shared" si="2"/>
        <v>53</v>
      </c>
      <c r="C56" s="49" t="str">
        <f t="shared" ca="1" si="3"/>
        <v/>
      </c>
      <c r="D56" s="50" t="str">
        <f t="shared" ca="1" si="4"/>
        <v/>
      </c>
      <c r="E56" s="51" t="str">
        <f t="shared" ca="1" si="5"/>
        <v/>
      </c>
      <c r="F56" s="52" t="str">
        <f t="shared" ca="1" si="6"/>
        <v/>
      </c>
      <c r="G56" s="53"/>
      <c r="H56" s="53" t="str">
        <f>IF(G56="","",INDEX(D.1[Quy cách],MATCH(G56,D.1[Tên sản phẩm],0)))</f>
        <v/>
      </c>
      <c r="I56" s="54" t="str">
        <f>IF(G56="","",INDEX(D.1[ĐVT],MATCH(G56,D.1[Tên sản phẩm],0)))</f>
        <v/>
      </c>
      <c r="J56" s="56" t="str">
        <f>IF(G56="","",INDEX(#REF!,MATCH(G56,D.1[Tên sản phẩm],0)))</f>
        <v/>
      </c>
      <c r="K56" s="56" t="str">
        <f t="shared" si="13"/>
        <v/>
      </c>
      <c r="L56" s="53"/>
      <c r="M56" s="57" t="str">
        <f t="shared" si="11"/>
        <v/>
      </c>
      <c r="N56" s="58"/>
      <c r="O56" s="56" t="str">
        <f t="shared" si="1"/>
        <v/>
      </c>
      <c r="P56" s="57" t="str">
        <f t="shared" si="12"/>
        <v/>
      </c>
      <c r="Q56" s="58" t="str">
        <f t="shared" ca="1" si="8"/>
        <v/>
      </c>
      <c r="R56" s="57" t="str">
        <f t="shared" si="9"/>
        <v/>
      </c>
      <c r="S56" s="57" t="str">
        <f ca="1">IF(AND(C56&lt;&gt;"",C56&lt;&gt;OFFSET(C56,1,0)),SUMIFS([Giá có thuế],[Số ĐK],C56),"")</f>
        <v/>
      </c>
      <c r="T56" s="53"/>
      <c r="U56" s="55" t="str">
        <f>IF(T56="","",'Thông Tin Chung'!#REF!)</f>
        <v/>
      </c>
      <c r="V56" s="57" t="str">
        <f t="shared" ca="1" si="10"/>
        <v/>
      </c>
      <c r="W56" s="59"/>
      <c r="X56" s="49" t="str">
        <f ca="1">IF(C56="","",IF(OR(D56&lt;NgayBatDau,D56&gt;NgayKetThuc),"Ngày tháng phải nằm trong kỳ báo cáo",IF(AND(F56&lt;&gt;"",COUNTIF(D.3[Tên nhà cung cấp],F56)=0),"Tên NCC chưa khai báo trong DSNCC",IF(AND(G56&lt;&gt;"",COUNTIF(D.1[Tên sản phẩm],G56)=0),"SP này chưa khai báo trong DSSP",""))))</f>
        <v/>
      </c>
    </row>
    <row r="57" spans="2:24" ht="27.75" customHeight="1">
      <c r="B57" s="69">
        <f t="shared" si="2"/>
        <v>54</v>
      </c>
      <c r="C57" s="49" t="str">
        <f t="shared" ca="1" si="3"/>
        <v/>
      </c>
      <c r="D57" s="50" t="str">
        <f t="shared" ca="1" si="4"/>
        <v/>
      </c>
      <c r="E57" s="51" t="str">
        <f t="shared" ca="1" si="5"/>
        <v/>
      </c>
      <c r="F57" s="52" t="str">
        <f t="shared" ca="1" si="6"/>
        <v/>
      </c>
      <c r="G57" s="53"/>
      <c r="H57" s="53" t="str">
        <f>IF(G57="","",INDEX(D.1[Quy cách],MATCH(G57,D.1[Tên sản phẩm],0)))</f>
        <v/>
      </c>
      <c r="I57" s="54" t="str">
        <f>IF(G57="","",INDEX(D.1[ĐVT],MATCH(G57,D.1[Tên sản phẩm],0)))</f>
        <v/>
      </c>
      <c r="J57" s="56" t="str">
        <f>IF(G57="","",INDEX(#REF!,MATCH(G57,D.1[Tên sản phẩm],0)))</f>
        <v/>
      </c>
      <c r="K57" s="56" t="str">
        <f t="shared" si="13"/>
        <v/>
      </c>
      <c r="L57" s="53"/>
      <c r="M57" s="57" t="str">
        <f t="shared" si="11"/>
        <v/>
      </c>
      <c r="N57" s="58"/>
      <c r="O57" s="56" t="str">
        <f t="shared" si="1"/>
        <v/>
      </c>
      <c r="P57" s="57" t="str">
        <f t="shared" si="12"/>
        <v/>
      </c>
      <c r="Q57" s="58" t="str">
        <f t="shared" ca="1" si="8"/>
        <v/>
      </c>
      <c r="R57" s="57" t="str">
        <f t="shared" si="9"/>
        <v/>
      </c>
      <c r="S57" s="57" t="str">
        <f ca="1">IF(AND(C57&lt;&gt;"",C57&lt;&gt;OFFSET(C57,1,0)),SUMIFS([Giá có thuế],[Số ĐK],C57),"")</f>
        <v/>
      </c>
      <c r="T57" s="53"/>
      <c r="U57" s="55" t="str">
        <f>IF(T57="","",'Thông Tin Chung'!#REF!)</f>
        <v/>
      </c>
      <c r="V57" s="57" t="str">
        <f t="shared" ca="1" si="10"/>
        <v/>
      </c>
      <c r="W57" s="59"/>
      <c r="X57" s="49" t="str">
        <f ca="1">IF(C57="","",IF(OR(D57&lt;NgayBatDau,D57&gt;NgayKetThuc),"Ngày tháng phải nằm trong kỳ báo cáo",IF(AND(F57&lt;&gt;"",COUNTIF(D.3[Tên nhà cung cấp],F57)=0),"Tên NCC chưa khai báo trong DSNCC",IF(AND(G57&lt;&gt;"",COUNTIF(D.1[Tên sản phẩm],G57)=0),"SP này chưa khai báo trong DSSP",""))))</f>
        <v/>
      </c>
    </row>
    <row r="58" spans="2:24" ht="27.75" customHeight="1">
      <c r="B58" s="69">
        <f t="shared" si="2"/>
        <v>55</v>
      </c>
      <c r="C58" s="49" t="str">
        <f t="shared" ca="1" si="3"/>
        <v/>
      </c>
      <c r="D58" s="50" t="str">
        <f t="shared" ca="1" si="4"/>
        <v/>
      </c>
      <c r="E58" s="51" t="str">
        <f t="shared" ca="1" si="5"/>
        <v/>
      </c>
      <c r="F58" s="52" t="str">
        <f t="shared" ca="1" si="6"/>
        <v/>
      </c>
      <c r="G58" s="53"/>
      <c r="H58" s="53" t="str">
        <f>IF(G58="","",INDEX(D.1[Quy cách],MATCH(G58,D.1[Tên sản phẩm],0)))</f>
        <v/>
      </c>
      <c r="I58" s="54" t="str">
        <f>IF(G58="","",INDEX(D.1[ĐVT],MATCH(G58,D.1[Tên sản phẩm],0)))</f>
        <v/>
      </c>
      <c r="J58" s="56" t="str">
        <f>IF(G58="","",INDEX(#REF!,MATCH(G58,D.1[Tên sản phẩm],0)))</f>
        <v/>
      </c>
      <c r="K58" s="56" t="str">
        <f t="shared" si="13"/>
        <v/>
      </c>
      <c r="L58" s="53"/>
      <c r="M58" s="57" t="str">
        <f t="shared" si="11"/>
        <v/>
      </c>
      <c r="N58" s="58"/>
      <c r="O58" s="56" t="str">
        <f t="shared" si="1"/>
        <v/>
      </c>
      <c r="P58" s="57" t="str">
        <f t="shared" si="12"/>
        <v/>
      </c>
      <c r="Q58" s="58" t="str">
        <f t="shared" ca="1" si="8"/>
        <v/>
      </c>
      <c r="R58" s="57" t="str">
        <f t="shared" si="9"/>
        <v/>
      </c>
      <c r="S58" s="57" t="str">
        <f ca="1">IF(AND(C58&lt;&gt;"",C58&lt;&gt;OFFSET(C58,1,0)),SUMIFS([Giá có thuế],[Số ĐK],C58),"")</f>
        <v/>
      </c>
      <c r="T58" s="53"/>
      <c r="U58" s="55" t="str">
        <f>IF(T58="","",'Thông Tin Chung'!#REF!)</f>
        <v/>
      </c>
      <c r="V58" s="57" t="str">
        <f t="shared" ca="1" si="10"/>
        <v/>
      </c>
      <c r="W58" s="59"/>
      <c r="X58" s="49" t="str">
        <f ca="1">IF(C58="","",IF(OR(D58&lt;NgayBatDau,D58&gt;NgayKetThuc),"Ngày tháng phải nằm trong kỳ báo cáo",IF(AND(F58&lt;&gt;"",COUNTIF(D.3[Tên nhà cung cấp],F58)=0),"Tên NCC chưa khai báo trong DSNCC",IF(AND(G58&lt;&gt;"",COUNTIF(D.1[Tên sản phẩm],G58)=0),"SP này chưa khai báo trong DSSP",""))))</f>
        <v/>
      </c>
    </row>
    <row r="59" spans="2:24" ht="27.75" customHeight="1">
      <c r="B59" s="69">
        <f t="shared" si="2"/>
        <v>56</v>
      </c>
      <c r="C59" s="49" t="str">
        <f t="shared" ca="1" si="3"/>
        <v/>
      </c>
      <c r="D59" s="50" t="str">
        <f t="shared" ca="1" si="4"/>
        <v/>
      </c>
      <c r="E59" s="51" t="str">
        <f t="shared" ca="1" si="5"/>
        <v/>
      </c>
      <c r="F59" s="52" t="str">
        <f t="shared" ca="1" si="6"/>
        <v/>
      </c>
      <c r="G59" s="53"/>
      <c r="H59" s="53" t="str">
        <f>IF(G59="","",INDEX(D.1[Quy cách],MATCH(G59,D.1[Tên sản phẩm],0)))</f>
        <v/>
      </c>
      <c r="I59" s="54" t="str">
        <f>IF(G59="","",INDEX(D.1[ĐVT],MATCH(G59,D.1[Tên sản phẩm],0)))</f>
        <v/>
      </c>
      <c r="J59" s="56" t="str">
        <f>IF(G59="","",INDEX(#REF!,MATCH(G59,D.1[Tên sản phẩm],0)))</f>
        <v/>
      </c>
      <c r="K59" s="56" t="str">
        <f t="shared" si="13"/>
        <v/>
      </c>
      <c r="L59" s="53"/>
      <c r="M59" s="57" t="str">
        <f t="shared" si="11"/>
        <v/>
      </c>
      <c r="N59" s="58"/>
      <c r="O59" s="56" t="str">
        <f t="shared" si="1"/>
        <v/>
      </c>
      <c r="P59" s="57" t="str">
        <f t="shared" si="12"/>
        <v/>
      </c>
      <c r="Q59" s="58" t="str">
        <f t="shared" ca="1" si="8"/>
        <v/>
      </c>
      <c r="R59" s="57" t="str">
        <f t="shared" si="9"/>
        <v/>
      </c>
      <c r="S59" s="57" t="str">
        <f ca="1">IF(AND(C59&lt;&gt;"",C59&lt;&gt;OFFSET(C59,1,0)),SUMIFS([Giá có thuế],[Số ĐK],C59),"")</f>
        <v/>
      </c>
      <c r="T59" s="53"/>
      <c r="U59" s="55" t="str">
        <f>IF(T59="","",'Thông Tin Chung'!#REF!)</f>
        <v/>
      </c>
      <c r="V59" s="57" t="str">
        <f t="shared" ca="1" si="10"/>
        <v/>
      </c>
      <c r="W59" s="59"/>
      <c r="X59" s="49" t="str">
        <f ca="1">IF(C59="","",IF(OR(D59&lt;NgayBatDau,D59&gt;NgayKetThuc),"Ngày tháng phải nằm trong kỳ báo cáo",IF(AND(F59&lt;&gt;"",COUNTIF(D.3[Tên nhà cung cấp],F59)=0),"Tên NCC chưa khai báo trong DSNCC",IF(AND(G59&lt;&gt;"",COUNTIF(D.1[Tên sản phẩm],G59)=0),"SP này chưa khai báo trong DSSP",""))))</f>
        <v/>
      </c>
    </row>
    <row r="60" spans="2:24" ht="27.75" customHeight="1">
      <c r="B60" s="69">
        <f t="shared" si="2"/>
        <v>57</v>
      </c>
      <c r="C60" s="49" t="str">
        <f t="shared" ca="1" si="3"/>
        <v/>
      </c>
      <c r="D60" s="50" t="str">
        <f t="shared" ca="1" si="4"/>
        <v/>
      </c>
      <c r="E60" s="51" t="str">
        <f t="shared" ca="1" si="5"/>
        <v/>
      </c>
      <c r="F60" s="52" t="str">
        <f t="shared" ca="1" si="6"/>
        <v/>
      </c>
      <c r="G60" s="53"/>
      <c r="H60" s="53" t="str">
        <f>IF(G60="","",INDEX(D.1[Quy cách],MATCH(G60,D.1[Tên sản phẩm],0)))</f>
        <v/>
      </c>
      <c r="I60" s="54" t="str">
        <f>IF(G60="","",INDEX(D.1[ĐVT],MATCH(G60,D.1[Tên sản phẩm],0)))</f>
        <v/>
      </c>
      <c r="J60" s="56" t="str">
        <f>IF(G60="","",INDEX(#REF!,MATCH(G60,D.1[Tên sản phẩm],0)))</f>
        <v/>
      </c>
      <c r="K60" s="56" t="str">
        <f t="shared" si="13"/>
        <v/>
      </c>
      <c r="L60" s="53"/>
      <c r="M60" s="57" t="str">
        <f t="shared" si="11"/>
        <v/>
      </c>
      <c r="N60" s="58"/>
      <c r="O60" s="56" t="str">
        <f t="shared" si="1"/>
        <v/>
      </c>
      <c r="P60" s="57" t="str">
        <f t="shared" si="12"/>
        <v/>
      </c>
      <c r="Q60" s="58" t="str">
        <f t="shared" ca="1" si="8"/>
        <v/>
      </c>
      <c r="R60" s="57" t="str">
        <f t="shared" si="9"/>
        <v/>
      </c>
      <c r="S60" s="57" t="str">
        <f ca="1">IF(AND(C60&lt;&gt;"",C60&lt;&gt;OFFSET(C60,1,0)),SUMIFS([Giá có thuế],[Số ĐK],C60),"")</f>
        <v/>
      </c>
      <c r="T60" s="53"/>
      <c r="U60" s="55" t="str">
        <f>IF(T60="","",'Thông Tin Chung'!#REF!)</f>
        <v/>
      </c>
      <c r="V60" s="57" t="str">
        <f t="shared" ca="1" si="10"/>
        <v/>
      </c>
      <c r="W60" s="59"/>
      <c r="X60" s="49" t="str">
        <f ca="1">IF(C60="","",IF(OR(D60&lt;NgayBatDau,D60&gt;NgayKetThuc),"Ngày tháng phải nằm trong kỳ báo cáo",IF(AND(F60&lt;&gt;"",COUNTIF(D.3[Tên nhà cung cấp],F60)=0),"Tên NCC chưa khai báo trong DSNCC",IF(AND(G60&lt;&gt;"",COUNTIF(D.1[Tên sản phẩm],G60)=0),"SP này chưa khai báo trong DSSP",""))))</f>
        <v/>
      </c>
    </row>
    <row r="61" spans="2:24" ht="27.75" customHeight="1">
      <c r="B61" s="69">
        <f t="shared" si="2"/>
        <v>58</v>
      </c>
      <c r="C61" s="49" t="str">
        <f t="shared" ca="1" si="3"/>
        <v/>
      </c>
      <c r="D61" s="50" t="str">
        <f t="shared" ca="1" si="4"/>
        <v/>
      </c>
      <c r="E61" s="51" t="str">
        <f t="shared" ca="1" si="5"/>
        <v/>
      </c>
      <c r="F61" s="52" t="str">
        <f t="shared" ca="1" si="6"/>
        <v/>
      </c>
      <c r="G61" s="53"/>
      <c r="H61" s="53" t="str">
        <f>IF(G61="","",INDEX(D.1[Quy cách],MATCH(G61,D.1[Tên sản phẩm],0)))</f>
        <v/>
      </c>
      <c r="I61" s="54" t="str">
        <f>IF(G61="","",INDEX(D.1[ĐVT],MATCH(G61,D.1[Tên sản phẩm],0)))</f>
        <v/>
      </c>
      <c r="J61" s="56" t="str">
        <f>IF(G61="","",INDEX(#REF!,MATCH(G61,D.1[Tên sản phẩm],0)))</f>
        <v/>
      </c>
      <c r="K61" s="56" t="str">
        <f t="shared" si="13"/>
        <v/>
      </c>
      <c r="L61" s="53"/>
      <c r="M61" s="57" t="str">
        <f t="shared" si="11"/>
        <v/>
      </c>
      <c r="N61" s="58"/>
      <c r="O61" s="56" t="str">
        <f t="shared" si="1"/>
        <v/>
      </c>
      <c r="P61" s="57" t="str">
        <f t="shared" si="12"/>
        <v/>
      </c>
      <c r="Q61" s="58" t="str">
        <f t="shared" ca="1" si="8"/>
        <v/>
      </c>
      <c r="R61" s="57" t="str">
        <f t="shared" si="9"/>
        <v/>
      </c>
      <c r="S61" s="57" t="str">
        <f ca="1">IF(AND(C61&lt;&gt;"",C61&lt;&gt;OFFSET(C61,1,0)),SUMIFS([Giá có thuế],[Số ĐK],C61),"")</f>
        <v/>
      </c>
      <c r="T61" s="53"/>
      <c r="U61" s="55" t="str">
        <f>IF(T61="","",'Thông Tin Chung'!#REF!)</f>
        <v/>
      </c>
      <c r="V61" s="57" t="str">
        <f t="shared" ca="1" si="10"/>
        <v/>
      </c>
      <c r="W61" s="59"/>
      <c r="X61" s="49" t="str">
        <f ca="1">IF(C61="","",IF(OR(D61&lt;NgayBatDau,D61&gt;NgayKetThuc),"Ngày tháng phải nằm trong kỳ báo cáo",IF(AND(F61&lt;&gt;"",COUNTIF(D.3[Tên nhà cung cấp],F61)=0),"Tên NCC chưa khai báo trong DSNCC",IF(AND(G61&lt;&gt;"",COUNTIF(D.1[Tên sản phẩm],G61)=0),"SP này chưa khai báo trong DSSP",""))))</f>
        <v/>
      </c>
    </row>
    <row r="62" spans="2:24" ht="27.75" customHeight="1">
      <c r="B62" s="69">
        <f t="shared" si="2"/>
        <v>59</v>
      </c>
      <c r="C62" s="49" t="str">
        <f t="shared" ca="1" si="3"/>
        <v/>
      </c>
      <c r="D62" s="50" t="str">
        <f t="shared" ca="1" si="4"/>
        <v/>
      </c>
      <c r="E62" s="51" t="str">
        <f t="shared" ca="1" si="5"/>
        <v/>
      </c>
      <c r="F62" s="52" t="str">
        <f t="shared" ca="1" si="6"/>
        <v/>
      </c>
      <c r="G62" s="53"/>
      <c r="H62" s="53" t="str">
        <f>IF(G62="","",INDEX(D.1[Quy cách],MATCH(G62,D.1[Tên sản phẩm],0)))</f>
        <v/>
      </c>
      <c r="I62" s="54" t="str">
        <f>IF(G62="","",INDEX(D.1[ĐVT],MATCH(G62,D.1[Tên sản phẩm],0)))</f>
        <v/>
      </c>
      <c r="J62" s="56" t="str">
        <f>IF(G62="","",INDEX(#REF!,MATCH(G62,D.1[Tên sản phẩm],0)))</f>
        <v/>
      </c>
      <c r="K62" s="56" t="str">
        <f t="shared" si="13"/>
        <v/>
      </c>
      <c r="L62" s="53"/>
      <c r="M62" s="57" t="str">
        <f t="shared" si="11"/>
        <v/>
      </c>
      <c r="N62" s="58"/>
      <c r="O62" s="56" t="str">
        <f t="shared" si="1"/>
        <v/>
      </c>
      <c r="P62" s="57" t="str">
        <f t="shared" si="12"/>
        <v/>
      </c>
      <c r="Q62" s="58" t="str">
        <f t="shared" ca="1" si="8"/>
        <v/>
      </c>
      <c r="R62" s="57" t="str">
        <f t="shared" si="9"/>
        <v/>
      </c>
      <c r="S62" s="57" t="str">
        <f ca="1">IF(AND(C62&lt;&gt;"",C62&lt;&gt;OFFSET(C62,1,0)),SUMIFS([Giá có thuế],[Số ĐK],C62),"")</f>
        <v/>
      </c>
      <c r="T62" s="53"/>
      <c r="U62" s="55" t="str">
        <f>IF(T62="","",'Thông Tin Chung'!#REF!)</f>
        <v/>
      </c>
      <c r="V62" s="57" t="str">
        <f t="shared" ca="1" si="10"/>
        <v/>
      </c>
      <c r="W62" s="59"/>
      <c r="X62" s="49" t="str">
        <f ca="1">IF(C62="","",IF(OR(D62&lt;NgayBatDau,D62&gt;NgayKetThuc),"Ngày tháng phải nằm trong kỳ báo cáo",IF(AND(F62&lt;&gt;"",COUNTIF(D.3[Tên nhà cung cấp],F62)=0),"Tên NCC chưa khai báo trong DSNCC",IF(AND(G62&lt;&gt;"",COUNTIF(D.1[Tên sản phẩm],G62)=0),"SP này chưa khai báo trong DSSP",""))))</f>
        <v/>
      </c>
    </row>
    <row r="63" spans="2:24" ht="27.75" customHeight="1">
      <c r="B63" s="69">
        <f t="shared" si="2"/>
        <v>60</v>
      </c>
      <c r="C63" s="49" t="str">
        <f t="shared" ca="1" si="3"/>
        <v/>
      </c>
      <c r="D63" s="50" t="str">
        <f t="shared" ca="1" si="4"/>
        <v/>
      </c>
      <c r="E63" s="51" t="str">
        <f t="shared" ca="1" si="5"/>
        <v/>
      </c>
      <c r="F63" s="52" t="str">
        <f t="shared" ca="1" si="6"/>
        <v/>
      </c>
      <c r="G63" s="53"/>
      <c r="H63" s="53" t="str">
        <f>IF(G63="","",INDEX(D.1[Quy cách],MATCH(G63,D.1[Tên sản phẩm],0)))</f>
        <v/>
      </c>
      <c r="I63" s="54" t="str">
        <f>IF(G63="","",INDEX(D.1[ĐVT],MATCH(G63,D.1[Tên sản phẩm],0)))</f>
        <v/>
      </c>
      <c r="J63" s="56" t="str">
        <f>IF(G63="","",INDEX(#REF!,MATCH(G63,D.1[Tên sản phẩm],0)))</f>
        <v/>
      </c>
      <c r="K63" s="56" t="str">
        <f t="shared" si="13"/>
        <v/>
      </c>
      <c r="L63" s="53"/>
      <c r="M63" s="57" t="str">
        <f t="shared" si="11"/>
        <v/>
      </c>
      <c r="N63" s="58"/>
      <c r="O63" s="56" t="str">
        <f t="shared" si="1"/>
        <v/>
      </c>
      <c r="P63" s="57" t="str">
        <f t="shared" si="12"/>
        <v/>
      </c>
      <c r="Q63" s="58" t="str">
        <f t="shared" ca="1" si="8"/>
        <v/>
      </c>
      <c r="R63" s="57" t="str">
        <f t="shared" si="9"/>
        <v/>
      </c>
      <c r="S63" s="57" t="str">
        <f ca="1">IF(AND(C63&lt;&gt;"",C63&lt;&gt;OFFSET(C63,1,0)),SUMIFS([Giá có thuế],[Số ĐK],C63),"")</f>
        <v/>
      </c>
      <c r="T63" s="53"/>
      <c r="U63" s="55" t="str">
        <f>IF(T63="","",'Thông Tin Chung'!#REF!)</f>
        <v/>
      </c>
      <c r="V63" s="57" t="str">
        <f t="shared" ca="1" si="10"/>
        <v/>
      </c>
      <c r="W63" s="59"/>
      <c r="X63" s="49" t="str">
        <f ca="1">IF(C63="","",IF(OR(D63&lt;NgayBatDau,D63&gt;NgayKetThuc),"Ngày tháng phải nằm trong kỳ báo cáo",IF(AND(F63&lt;&gt;"",COUNTIF(D.3[Tên nhà cung cấp],F63)=0),"Tên NCC chưa khai báo trong DSNCC",IF(AND(G63&lt;&gt;"",COUNTIF(D.1[Tên sản phẩm],G63)=0),"SP này chưa khai báo trong DSSP",""))))</f>
        <v/>
      </c>
    </row>
    <row r="64" spans="2:24" ht="27.75" customHeight="1">
      <c r="B64" s="69">
        <f t="shared" si="2"/>
        <v>61</v>
      </c>
      <c r="C64" s="49" t="str">
        <f t="shared" ca="1" si="3"/>
        <v/>
      </c>
      <c r="D64" s="50" t="str">
        <f t="shared" ca="1" si="4"/>
        <v/>
      </c>
      <c r="E64" s="51" t="str">
        <f t="shared" ca="1" si="5"/>
        <v/>
      </c>
      <c r="F64" s="52" t="str">
        <f t="shared" ca="1" si="6"/>
        <v/>
      </c>
      <c r="G64" s="53"/>
      <c r="H64" s="53" t="str">
        <f>IF(G64="","",INDEX(D.1[Quy cách],MATCH(G64,D.1[Tên sản phẩm],0)))</f>
        <v/>
      </c>
      <c r="I64" s="54" t="str">
        <f>IF(G64="","",INDEX(D.1[ĐVT],MATCH(G64,D.1[Tên sản phẩm],0)))</f>
        <v/>
      </c>
      <c r="J64" s="56" t="str">
        <f>IF(G64="","",INDEX(#REF!,MATCH(G64,D.1[Tên sản phẩm],0)))</f>
        <v/>
      </c>
      <c r="K64" s="56" t="str">
        <f t="shared" si="13"/>
        <v/>
      </c>
      <c r="L64" s="53"/>
      <c r="M64" s="57" t="str">
        <f t="shared" si="11"/>
        <v/>
      </c>
      <c r="N64" s="58"/>
      <c r="O64" s="56" t="str">
        <f t="shared" si="1"/>
        <v/>
      </c>
      <c r="P64" s="57" t="str">
        <f t="shared" si="12"/>
        <v/>
      </c>
      <c r="Q64" s="58" t="str">
        <f t="shared" ca="1" si="8"/>
        <v/>
      </c>
      <c r="R64" s="57" t="str">
        <f t="shared" si="9"/>
        <v/>
      </c>
      <c r="S64" s="57" t="str">
        <f ca="1">IF(AND(C64&lt;&gt;"",C64&lt;&gt;OFFSET(C64,1,0)),SUMIFS([Giá có thuế],[Số ĐK],C64),"")</f>
        <v/>
      </c>
      <c r="T64" s="53"/>
      <c r="U64" s="55" t="str">
        <f>IF(T64="","",'Thông Tin Chung'!#REF!)</f>
        <v/>
      </c>
      <c r="V64" s="57" t="str">
        <f t="shared" ca="1" si="10"/>
        <v/>
      </c>
      <c r="W64" s="59"/>
      <c r="X64" s="49" t="str">
        <f ca="1">IF(C64="","",IF(OR(D64&lt;NgayBatDau,D64&gt;NgayKetThuc),"Ngày tháng phải nằm trong kỳ báo cáo",IF(AND(F64&lt;&gt;"",COUNTIF(D.3[Tên nhà cung cấp],F64)=0),"Tên NCC chưa khai báo trong DSNCC",IF(AND(G64&lt;&gt;"",COUNTIF(D.1[Tên sản phẩm],G64)=0),"SP này chưa khai báo trong DSSP",""))))</f>
        <v/>
      </c>
    </row>
    <row r="65" spans="2:24" ht="27.75" customHeight="1">
      <c r="B65" s="69">
        <f t="shared" si="2"/>
        <v>62</v>
      </c>
      <c r="C65" s="49" t="str">
        <f t="shared" ca="1" si="3"/>
        <v/>
      </c>
      <c r="D65" s="50" t="str">
        <f t="shared" ca="1" si="4"/>
        <v/>
      </c>
      <c r="E65" s="51" t="str">
        <f t="shared" ca="1" si="5"/>
        <v/>
      </c>
      <c r="F65" s="52" t="str">
        <f t="shared" ca="1" si="6"/>
        <v/>
      </c>
      <c r="G65" s="53"/>
      <c r="H65" s="53" t="str">
        <f>IF(G65="","",INDEX(D.1[Quy cách],MATCH(G65,D.1[Tên sản phẩm],0)))</f>
        <v/>
      </c>
      <c r="I65" s="54" t="str">
        <f>IF(G65="","",INDEX(D.1[ĐVT],MATCH(G65,D.1[Tên sản phẩm],0)))</f>
        <v/>
      </c>
      <c r="J65" s="56" t="str">
        <f>IF(G65="","",INDEX(#REF!,MATCH(G65,D.1[Tên sản phẩm],0)))</f>
        <v/>
      </c>
      <c r="K65" s="56" t="str">
        <f t="shared" si="13"/>
        <v/>
      </c>
      <c r="L65" s="53"/>
      <c r="M65" s="57" t="str">
        <f t="shared" si="11"/>
        <v/>
      </c>
      <c r="N65" s="58"/>
      <c r="O65" s="56" t="str">
        <f t="shared" si="1"/>
        <v/>
      </c>
      <c r="P65" s="57" t="str">
        <f t="shared" si="12"/>
        <v/>
      </c>
      <c r="Q65" s="58" t="str">
        <f t="shared" ca="1" si="8"/>
        <v/>
      </c>
      <c r="R65" s="57" t="str">
        <f t="shared" si="9"/>
        <v/>
      </c>
      <c r="S65" s="57" t="str">
        <f ca="1">IF(AND(C65&lt;&gt;"",C65&lt;&gt;OFFSET(C65,1,0)),SUMIFS([Giá có thuế],[Số ĐK],C65),"")</f>
        <v/>
      </c>
      <c r="T65" s="53"/>
      <c r="U65" s="55" t="str">
        <f>IF(T65="","",'Thông Tin Chung'!#REF!)</f>
        <v/>
      </c>
      <c r="V65" s="57" t="str">
        <f t="shared" ca="1" si="10"/>
        <v/>
      </c>
      <c r="W65" s="59"/>
      <c r="X65" s="49" t="str">
        <f ca="1">IF(C65="","",IF(OR(D65&lt;NgayBatDau,D65&gt;NgayKetThuc),"Ngày tháng phải nằm trong kỳ báo cáo",IF(AND(F65&lt;&gt;"",COUNTIF(D.3[Tên nhà cung cấp],F65)=0),"Tên NCC chưa khai báo trong DSNCC",IF(AND(G65&lt;&gt;"",COUNTIF(D.1[Tên sản phẩm],G65)=0),"SP này chưa khai báo trong DSSP",""))))</f>
        <v/>
      </c>
    </row>
    <row r="66" spans="2:24" ht="27.75" customHeight="1">
      <c r="B66" s="69">
        <f t="shared" si="2"/>
        <v>63</v>
      </c>
      <c r="C66" s="49" t="str">
        <f t="shared" ca="1" si="3"/>
        <v/>
      </c>
      <c r="D66" s="50" t="str">
        <f t="shared" ca="1" si="4"/>
        <v/>
      </c>
      <c r="E66" s="51" t="str">
        <f t="shared" ca="1" si="5"/>
        <v/>
      </c>
      <c r="F66" s="52" t="str">
        <f t="shared" ca="1" si="6"/>
        <v/>
      </c>
      <c r="G66" s="53"/>
      <c r="H66" s="53" t="str">
        <f>IF(G66="","",INDEX(D.1[Quy cách],MATCH(G66,D.1[Tên sản phẩm],0)))</f>
        <v/>
      </c>
      <c r="I66" s="54" t="str">
        <f>IF(G66="","",INDEX(D.1[ĐVT],MATCH(G66,D.1[Tên sản phẩm],0)))</f>
        <v/>
      </c>
      <c r="J66" s="56" t="str">
        <f>IF(G66="","",INDEX(#REF!,MATCH(G66,D.1[Tên sản phẩm],0)))</f>
        <v/>
      </c>
      <c r="K66" s="56" t="str">
        <f t="shared" si="13"/>
        <v/>
      </c>
      <c r="L66" s="53"/>
      <c r="M66" s="57" t="str">
        <f t="shared" si="11"/>
        <v/>
      </c>
      <c r="N66" s="58"/>
      <c r="O66" s="56" t="str">
        <f t="shared" si="1"/>
        <v/>
      </c>
      <c r="P66" s="57" t="str">
        <f t="shared" si="12"/>
        <v/>
      </c>
      <c r="Q66" s="58" t="str">
        <f t="shared" ca="1" si="8"/>
        <v/>
      </c>
      <c r="R66" s="57" t="str">
        <f t="shared" si="9"/>
        <v/>
      </c>
      <c r="S66" s="57" t="str">
        <f ca="1">IF(AND(C66&lt;&gt;"",C66&lt;&gt;OFFSET(C66,1,0)),SUMIFS([Giá có thuế],[Số ĐK],C66),"")</f>
        <v/>
      </c>
      <c r="T66" s="53"/>
      <c r="U66" s="55" t="str">
        <f>IF(T66="","",'Thông Tin Chung'!#REF!)</f>
        <v/>
      </c>
      <c r="V66" s="57" t="str">
        <f t="shared" ca="1" si="10"/>
        <v/>
      </c>
      <c r="W66" s="59"/>
      <c r="X66" s="49" t="str">
        <f ca="1">IF(C66="","",IF(OR(D66&lt;NgayBatDau,D66&gt;NgayKetThuc),"Ngày tháng phải nằm trong kỳ báo cáo",IF(AND(F66&lt;&gt;"",COUNTIF(D.3[Tên nhà cung cấp],F66)=0),"Tên NCC chưa khai báo trong DSNCC",IF(AND(G66&lt;&gt;"",COUNTIF(D.1[Tên sản phẩm],G66)=0),"SP này chưa khai báo trong DSSP",""))))</f>
        <v/>
      </c>
    </row>
    <row r="67" spans="2:24" ht="27.75" customHeight="1">
      <c r="B67" s="69">
        <f t="shared" si="2"/>
        <v>64</v>
      </c>
      <c r="C67" s="49" t="str">
        <f t="shared" ca="1" si="3"/>
        <v/>
      </c>
      <c r="D67" s="50" t="str">
        <f t="shared" ca="1" si="4"/>
        <v/>
      </c>
      <c r="E67" s="51" t="str">
        <f t="shared" ca="1" si="5"/>
        <v/>
      </c>
      <c r="F67" s="52" t="str">
        <f t="shared" ca="1" si="6"/>
        <v/>
      </c>
      <c r="G67" s="53"/>
      <c r="H67" s="53" t="str">
        <f>IF(G67="","",INDEX(D.1[Quy cách],MATCH(G67,D.1[Tên sản phẩm],0)))</f>
        <v/>
      </c>
      <c r="I67" s="54" t="str">
        <f>IF(G67="","",INDEX(D.1[ĐVT],MATCH(G67,D.1[Tên sản phẩm],0)))</f>
        <v/>
      </c>
      <c r="J67" s="56" t="str">
        <f>IF(G67="","",INDEX(#REF!,MATCH(G67,D.1[Tên sản phẩm],0)))</f>
        <v/>
      </c>
      <c r="K67" s="56" t="str">
        <f t="shared" si="13"/>
        <v/>
      </c>
      <c r="L67" s="53"/>
      <c r="M67" s="57" t="str">
        <f t="shared" si="11"/>
        <v/>
      </c>
      <c r="N67" s="58"/>
      <c r="O67" s="56" t="str">
        <f t="shared" ref="O67:O130" si="14">IF(M67="","",M67*SUM(N67))</f>
        <v/>
      </c>
      <c r="P67" s="57" t="str">
        <f t="shared" si="12"/>
        <v/>
      </c>
      <c r="Q67" s="58" t="str">
        <f t="shared" ca="1" si="8"/>
        <v/>
      </c>
      <c r="R67" s="57" t="str">
        <f t="shared" si="9"/>
        <v/>
      </c>
      <c r="S67" s="57" t="str">
        <f ca="1">IF(AND(C67&lt;&gt;"",C67&lt;&gt;OFFSET(C67,1,0)),SUMIFS([Giá có thuế],[Số ĐK],C67),"")</f>
        <v/>
      </c>
      <c r="T67" s="53"/>
      <c r="U67" s="55" t="str">
        <f>IF(T67="","",'Thông Tin Chung'!#REF!)</f>
        <v/>
      </c>
      <c r="V67" s="57" t="str">
        <f t="shared" ca="1" si="10"/>
        <v/>
      </c>
      <c r="W67" s="59"/>
      <c r="X67" s="49" t="str">
        <f ca="1">IF(C67="","",IF(OR(D67&lt;NgayBatDau,D67&gt;NgayKetThuc),"Ngày tháng phải nằm trong kỳ báo cáo",IF(AND(F67&lt;&gt;"",COUNTIF(D.3[Tên nhà cung cấp],F67)=0),"Tên NCC chưa khai báo trong DSNCC",IF(AND(G67&lt;&gt;"",COUNTIF(D.1[Tên sản phẩm],G67)=0),"SP này chưa khai báo trong DSSP",""))))</f>
        <v/>
      </c>
    </row>
    <row r="68" spans="2:24" ht="27.75" customHeight="1">
      <c r="B68" s="69">
        <f t="shared" ref="B68:B131" si="15">ROW(A68)-3</f>
        <v>65</v>
      </c>
      <c r="C68" s="49" t="str">
        <f t="shared" ref="C68:C131" ca="1" si="16">IF(AND(D68="",E68="",F68=""),"",IF(AND(D68=OFFSET(D68,-1,0),E68=OFFSET(E68,-1,0),F68=OFFSET(F68,-1,0)),OFFSET(B68,-1,1),B68))</f>
        <v/>
      </c>
      <c r="D68" s="50" t="str">
        <f t="shared" ref="D68:D131" ca="1" si="17">IF(AND($G68&lt;&gt;"",B68&lt;&gt;1),OFFSET(C68,-1,1),"")</f>
        <v/>
      </c>
      <c r="E68" s="51" t="str">
        <f t="shared" ref="E68:E131" ca="1" si="18">IF(AND($G68&lt;&gt;"",B68&lt;&gt;1),OFFSET(D68,-1,1),"")</f>
        <v/>
      </c>
      <c r="F68" s="52" t="str">
        <f t="shared" ref="F68:F131" ca="1" si="19">IF(AND($G68&lt;&gt;"",B68&lt;&gt;1),OFFSET(E68,-1,1),"")</f>
        <v/>
      </c>
      <c r="G68" s="53"/>
      <c r="H68" s="53" t="str">
        <f>IF(G68="","",INDEX(D.1[Quy cách],MATCH(G68,D.1[Tên sản phẩm],0)))</f>
        <v/>
      </c>
      <c r="I68" s="54" t="str">
        <f>IF(G68="","",INDEX(D.1[ĐVT],MATCH(G68,D.1[Tên sản phẩm],0)))</f>
        <v/>
      </c>
      <c r="J68" s="56" t="str">
        <f>IF(G68="","",INDEX(#REF!,MATCH(G68,D.1[Tên sản phẩm],0)))</f>
        <v/>
      </c>
      <c r="K68" s="56" t="str">
        <f t="shared" ref="K68:K131" si="20">IF(OR(G68="",J68=""),"",1)</f>
        <v/>
      </c>
      <c r="L68" s="53"/>
      <c r="M68" s="57" t="str">
        <f t="shared" ref="M68:M131" si="21">IF(AND(J68&lt;&gt;"",K68&lt;&gt;""),J68*K68,"")</f>
        <v/>
      </c>
      <c r="N68" s="58"/>
      <c r="O68" s="56" t="str">
        <f t="shared" si="14"/>
        <v/>
      </c>
      <c r="P68" s="57" t="str">
        <f t="shared" ref="P68:P131" si="22">IF(M68="","",M68-SUM(O68))</f>
        <v/>
      </c>
      <c r="Q68" s="58" t="str">
        <f t="shared" ref="Q68:Q131" ca="1" si="23">IF(AND(P68&lt;&gt;"",C68=OFFSET(C68,-1,0)),OFFSET(P68,-1,1),"")</f>
        <v/>
      </c>
      <c r="R68" s="57" t="str">
        <f t="shared" ref="R68:R131" si="24">IF(P68="","",P68*SUM(1,Q68))</f>
        <v/>
      </c>
      <c r="S68" s="57" t="str">
        <f ca="1">IF(AND(C68&lt;&gt;"",C68&lt;&gt;OFFSET(C68,1,0)),SUMIFS([Giá có thuế],[Số ĐK],C68),"")</f>
        <v/>
      </c>
      <c r="T68" s="53"/>
      <c r="U68" s="55" t="str">
        <f>IF(T68="","",'Thông Tin Chung'!#REF!)</f>
        <v/>
      </c>
      <c r="V68" s="57" t="str">
        <f t="shared" ref="V68:V131" ca="1" si="25">IF(AND(S68&lt;&gt;"",T68&lt;&gt;"",S68&lt;&gt;0),S68-T68,"")</f>
        <v/>
      </c>
      <c r="W68" s="59"/>
      <c r="X68" s="49" t="str">
        <f ca="1">IF(C68="","",IF(OR(D68&lt;NgayBatDau,D68&gt;NgayKetThuc),"Ngày tháng phải nằm trong kỳ báo cáo",IF(AND(F68&lt;&gt;"",COUNTIF(D.3[Tên nhà cung cấp],F68)=0),"Tên NCC chưa khai báo trong DSNCC",IF(AND(G68&lt;&gt;"",COUNTIF(D.1[Tên sản phẩm],G68)=0),"SP này chưa khai báo trong DSSP",""))))</f>
        <v/>
      </c>
    </row>
    <row r="69" spans="2:24" ht="27.75" customHeight="1">
      <c r="B69" s="69">
        <f t="shared" si="15"/>
        <v>66</v>
      </c>
      <c r="C69" s="49" t="str">
        <f t="shared" ca="1" si="16"/>
        <v/>
      </c>
      <c r="D69" s="50" t="str">
        <f t="shared" ca="1" si="17"/>
        <v/>
      </c>
      <c r="E69" s="51" t="str">
        <f t="shared" ca="1" si="18"/>
        <v/>
      </c>
      <c r="F69" s="52" t="str">
        <f t="shared" ca="1" si="19"/>
        <v/>
      </c>
      <c r="G69" s="53"/>
      <c r="H69" s="53" t="str">
        <f>IF(G69="","",INDEX(D.1[Quy cách],MATCH(G69,D.1[Tên sản phẩm],0)))</f>
        <v/>
      </c>
      <c r="I69" s="54" t="str">
        <f>IF(G69="","",INDEX(D.1[ĐVT],MATCH(G69,D.1[Tên sản phẩm],0)))</f>
        <v/>
      </c>
      <c r="J69" s="56" t="str">
        <f>IF(G69="","",INDEX(#REF!,MATCH(G69,D.1[Tên sản phẩm],0)))</f>
        <v/>
      </c>
      <c r="K69" s="56" t="str">
        <f t="shared" si="20"/>
        <v/>
      </c>
      <c r="L69" s="53"/>
      <c r="M69" s="57" t="str">
        <f t="shared" si="21"/>
        <v/>
      </c>
      <c r="N69" s="58"/>
      <c r="O69" s="56" t="str">
        <f t="shared" si="14"/>
        <v/>
      </c>
      <c r="P69" s="57" t="str">
        <f t="shared" si="22"/>
        <v/>
      </c>
      <c r="Q69" s="58" t="str">
        <f t="shared" ca="1" si="23"/>
        <v/>
      </c>
      <c r="R69" s="57" t="str">
        <f t="shared" si="24"/>
        <v/>
      </c>
      <c r="S69" s="57" t="str">
        <f ca="1">IF(AND(C69&lt;&gt;"",C69&lt;&gt;OFFSET(C69,1,0)),SUMIFS([Giá có thuế],[Số ĐK],C69),"")</f>
        <v/>
      </c>
      <c r="T69" s="53"/>
      <c r="U69" s="55" t="str">
        <f>IF(T69="","",'Thông Tin Chung'!#REF!)</f>
        <v/>
      </c>
      <c r="V69" s="57" t="str">
        <f t="shared" ca="1" si="25"/>
        <v/>
      </c>
      <c r="W69" s="59"/>
      <c r="X69" s="49" t="str">
        <f ca="1">IF(C69="","",IF(OR(D69&lt;NgayBatDau,D69&gt;NgayKetThuc),"Ngày tháng phải nằm trong kỳ báo cáo",IF(AND(F69&lt;&gt;"",COUNTIF(D.3[Tên nhà cung cấp],F69)=0),"Tên NCC chưa khai báo trong DSNCC",IF(AND(G69&lt;&gt;"",COUNTIF(D.1[Tên sản phẩm],G69)=0),"SP này chưa khai báo trong DSSP",""))))</f>
        <v/>
      </c>
    </row>
    <row r="70" spans="2:24" ht="27.75" customHeight="1">
      <c r="B70" s="69">
        <f t="shared" si="15"/>
        <v>67</v>
      </c>
      <c r="C70" s="49" t="str">
        <f t="shared" ca="1" si="16"/>
        <v/>
      </c>
      <c r="D70" s="50" t="str">
        <f t="shared" ca="1" si="17"/>
        <v/>
      </c>
      <c r="E70" s="51" t="str">
        <f t="shared" ca="1" si="18"/>
        <v/>
      </c>
      <c r="F70" s="52" t="str">
        <f t="shared" ca="1" si="19"/>
        <v/>
      </c>
      <c r="G70" s="53"/>
      <c r="H70" s="53" t="str">
        <f>IF(G70="","",INDEX(D.1[Quy cách],MATCH(G70,D.1[Tên sản phẩm],0)))</f>
        <v/>
      </c>
      <c r="I70" s="54" t="str">
        <f>IF(G70="","",INDEX(D.1[ĐVT],MATCH(G70,D.1[Tên sản phẩm],0)))</f>
        <v/>
      </c>
      <c r="J70" s="56" t="str">
        <f>IF(G70="","",INDEX(#REF!,MATCH(G70,D.1[Tên sản phẩm],0)))</f>
        <v/>
      </c>
      <c r="K70" s="56" t="str">
        <f t="shared" si="20"/>
        <v/>
      </c>
      <c r="L70" s="53"/>
      <c r="M70" s="57" t="str">
        <f t="shared" si="21"/>
        <v/>
      </c>
      <c r="N70" s="58"/>
      <c r="O70" s="56" t="str">
        <f t="shared" si="14"/>
        <v/>
      </c>
      <c r="P70" s="57" t="str">
        <f t="shared" si="22"/>
        <v/>
      </c>
      <c r="Q70" s="58" t="str">
        <f t="shared" ca="1" si="23"/>
        <v/>
      </c>
      <c r="R70" s="57" t="str">
        <f t="shared" si="24"/>
        <v/>
      </c>
      <c r="S70" s="57" t="str">
        <f ca="1">IF(AND(C70&lt;&gt;"",C70&lt;&gt;OFFSET(C70,1,0)),SUMIFS([Giá có thuế],[Số ĐK],C70),"")</f>
        <v/>
      </c>
      <c r="T70" s="53"/>
      <c r="U70" s="55" t="str">
        <f>IF(T70="","",'Thông Tin Chung'!#REF!)</f>
        <v/>
      </c>
      <c r="V70" s="57" t="str">
        <f t="shared" ca="1" si="25"/>
        <v/>
      </c>
      <c r="W70" s="59"/>
      <c r="X70" s="49" t="str">
        <f ca="1">IF(C70="","",IF(OR(D70&lt;NgayBatDau,D70&gt;NgayKetThuc),"Ngày tháng phải nằm trong kỳ báo cáo",IF(AND(F70&lt;&gt;"",COUNTIF(D.3[Tên nhà cung cấp],F70)=0),"Tên NCC chưa khai báo trong DSNCC",IF(AND(G70&lt;&gt;"",COUNTIF(D.1[Tên sản phẩm],G70)=0),"SP này chưa khai báo trong DSSP",""))))</f>
        <v/>
      </c>
    </row>
    <row r="71" spans="2:24" ht="27.75" customHeight="1">
      <c r="B71" s="69">
        <f t="shared" si="15"/>
        <v>68</v>
      </c>
      <c r="C71" s="49" t="str">
        <f t="shared" ca="1" si="16"/>
        <v/>
      </c>
      <c r="D71" s="50" t="str">
        <f t="shared" ca="1" si="17"/>
        <v/>
      </c>
      <c r="E71" s="51" t="str">
        <f t="shared" ca="1" si="18"/>
        <v/>
      </c>
      <c r="F71" s="52" t="str">
        <f t="shared" ca="1" si="19"/>
        <v/>
      </c>
      <c r="G71" s="53"/>
      <c r="H71" s="53" t="str">
        <f>IF(G71="","",INDEX(D.1[Quy cách],MATCH(G71,D.1[Tên sản phẩm],0)))</f>
        <v/>
      </c>
      <c r="I71" s="54" t="str">
        <f>IF(G71="","",INDEX(D.1[ĐVT],MATCH(G71,D.1[Tên sản phẩm],0)))</f>
        <v/>
      </c>
      <c r="J71" s="56" t="str">
        <f>IF(G71="","",INDEX(#REF!,MATCH(G71,D.1[Tên sản phẩm],0)))</f>
        <v/>
      </c>
      <c r="K71" s="56" t="str">
        <f t="shared" si="20"/>
        <v/>
      </c>
      <c r="L71" s="53"/>
      <c r="M71" s="57" t="str">
        <f t="shared" si="21"/>
        <v/>
      </c>
      <c r="N71" s="58"/>
      <c r="O71" s="56" t="str">
        <f t="shared" si="14"/>
        <v/>
      </c>
      <c r="P71" s="57" t="str">
        <f t="shared" si="22"/>
        <v/>
      </c>
      <c r="Q71" s="58" t="str">
        <f t="shared" ca="1" si="23"/>
        <v/>
      </c>
      <c r="R71" s="57" t="str">
        <f t="shared" si="24"/>
        <v/>
      </c>
      <c r="S71" s="57" t="str">
        <f ca="1">IF(AND(C71&lt;&gt;"",C71&lt;&gt;OFFSET(C71,1,0)),SUMIFS([Giá có thuế],[Số ĐK],C71),"")</f>
        <v/>
      </c>
      <c r="T71" s="53"/>
      <c r="U71" s="55" t="str">
        <f>IF(T71="","",'Thông Tin Chung'!#REF!)</f>
        <v/>
      </c>
      <c r="V71" s="57" t="str">
        <f t="shared" ca="1" si="25"/>
        <v/>
      </c>
      <c r="W71" s="59"/>
      <c r="X71" s="49" t="str">
        <f ca="1">IF(C71="","",IF(OR(D71&lt;NgayBatDau,D71&gt;NgayKetThuc),"Ngày tháng phải nằm trong kỳ báo cáo",IF(AND(F71&lt;&gt;"",COUNTIF(D.3[Tên nhà cung cấp],F71)=0),"Tên NCC chưa khai báo trong DSNCC",IF(AND(G71&lt;&gt;"",COUNTIF(D.1[Tên sản phẩm],G71)=0),"SP này chưa khai báo trong DSSP",""))))</f>
        <v/>
      </c>
    </row>
    <row r="72" spans="2:24" ht="27.75" customHeight="1">
      <c r="B72" s="69">
        <f t="shared" si="15"/>
        <v>69</v>
      </c>
      <c r="C72" s="49" t="str">
        <f t="shared" ca="1" si="16"/>
        <v/>
      </c>
      <c r="D72" s="50" t="str">
        <f t="shared" ca="1" si="17"/>
        <v/>
      </c>
      <c r="E72" s="51" t="str">
        <f t="shared" ca="1" si="18"/>
        <v/>
      </c>
      <c r="F72" s="52" t="str">
        <f t="shared" ca="1" si="19"/>
        <v/>
      </c>
      <c r="G72" s="53"/>
      <c r="H72" s="53" t="str">
        <f>IF(G72="","",INDEX(D.1[Quy cách],MATCH(G72,D.1[Tên sản phẩm],0)))</f>
        <v/>
      </c>
      <c r="I72" s="54" t="str">
        <f>IF(G72="","",INDEX(D.1[ĐVT],MATCH(G72,D.1[Tên sản phẩm],0)))</f>
        <v/>
      </c>
      <c r="J72" s="56" t="str">
        <f>IF(G72="","",INDEX(#REF!,MATCH(G72,D.1[Tên sản phẩm],0)))</f>
        <v/>
      </c>
      <c r="K72" s="56" t="str">
        <f t="shared" si="20"/>
        <v/>
      </c>
      <c r="L72" s="53"/>
      <c r="M72" s="57" t="str">
        <f t="shared" si="21"/>
        <v/>
      </c>
      <c r="N72" s="58"/>
      <c r="O72" s="56" t="str">
        <f t="shared" si="14"/>
        <v/>
      </c>
      <c r="P72" s="57" t="str">
        <f t="shared" si="22"/>
        <v/>
      </c>
      <c r="Q72" s="58" t="str">
        <f t="shared" ca="1" si="23"/>
        <v/>
      </c>
      <c r="R72" s="57" t="str">
        <f t="shared" si="24"/>
        <v/>
      </c>
      <c r="S72" s="57" t="str">
        <f ca="1">IF(AND(C72&lt;&gt;"",C72&lt;&gt;OFFSET(C72,1,0)),SUMIFS([Giá có thuế],[Số ĐK],C72),"")</f>
        <v/>
      </c>
      <c r="T72" s="53"/>
      <c r="U72" s="55" t="str">
        <f>IF(T72="","",'Thông Tin Chung'!#REF!)</f>
        <v/>
      </c>
      <c r="V72" s="57" t="str">
        <f t="shared" ca="1" si="25"/>
        <v/>
      </c>
      <c r="W72" s="59"/>
      <c r="X72" s="49" t="str">
        <f ca="1">IF(C72="","",IF(OR(D72&lt;NgayBatDau,D72&gt;NgayKetThuc),"Ngày tháng phải nằm trong kỳ báo cáo",IF(AND(F72&lt;&gt;"",COUNTIF(D.3[Tên nhà cung cấp],F72)=0),"Tên NCC chưa khai báo trong DSNCC",IF(AND(G72&lt;&gt;"",COUNTIF(D.1[Tên sản phẩm],G72)=0),"SP này chưa khai báo trong DSSP",""))))</f>
        <v/>
      </c>
    </row>
    <row r="73" spans="2:24" ht="27.75" customHeight="1">
      <c r="B73" s="69">
        <f t="shared" si="15"/>
        <v>70</v>
      </c>
      <c r="C73" s="49" t="str">
        <f t="shared" ca="1" si="16"/>
        <v/>
      </c>
      <c r="D73" s="50" t="str">
        <f t="shared" ca="1" si="17"/>
        <v/>
      </c>
      <c r="E73" s="51" t="str">
        <f t="shared" ca="1" si="18"/>
        <v/>
      </c>
      <c r="F73" s="52" t="str">
        <f t="shared" ca="1" si="19"/>
        <v/>
      </c>
      <c r="G73" s="53"/>
      <c r="H73" s="53" t="str">
        <f>IF(G73="","",INDEX(D.1[Quy cách],MATCH(G73,D.1[Tên sản phẩm],0)))</f>
        <v/>
      </c>
      <c r="I73" s="54" t="str">
        <f>IF(G73="","",INDEX(D.1[ĐVT],MATCH(G73,D.1[Tên sản phẩm],0)))</f>
        <v/>
      </c>
      <c r="J73" s="56" t="str">
        <f>IF(G73="","",INDEX(#REF!,MATCH(G73,D.1[Tên sản phẩm],0)))</f>
        <v/>
      </c>
      <c r="K73" s="56" t="str">
        <f t="shared" si="20"/>
        <v/>
      </c>
      <c r="L73" s="53"/>
      <c r="M73" s="57" t="str">
        <f t="shared" si="21"/>
        <v/>
      </c>
      <c r="N73" s="58"/>
      <c r="O73" s="56" t="str">
        <f t="shared" si="14"/>
        <v/>
      </c>
      <c r="P73" s="57" t="str">
        <f t="shared" si="22"/>
        <v/>
      </c>
      <c r="Q73" s="58" t="str">
        <f t="shared" ca="1" si="23"/>
        <v/>
      </c>
      <c r="R73" s="57" t="str">
        <f t="shared" si="24"/>
        <v/>
      </c>
      <c r="S73" s="57" t="str">
        <f ca="1">IF(AND(C73&lt;&gt;"",C73&lt;&gt;OFFSET(C73,1,0)),SUMIFS([Giá có thuế],[Số ĐK],C73),"")</f>
        <v/>
      </c>
      <c r="T73" s="53"/>
      <c r="U73" s="55" t="str">
        <f>IF(T73="","",'Thông Tin Chung'!#REF!)</f>
        <v/>
      </c>
      <c r="V73" s="57" t="str">
        <f t="shared" ca="1" si="25"/>
        <v/>
      </c>
      <c r="W73" s="59"/>
      <c r="X73" s="49" t="str">
        <f ca="1">IF(C73="","",IF(OR(D73&lt;NgayBatDau,D73&gt;NgayKetThuc),"Ngày tháng phải nằm trong kỳ báo cáo",IF(AND(F73&lt;&gt;"",COUNTIF(D.3[Tên nhà cung cấp],F73)=0),"Tên NCC chưa khai báo trong DSNCC",IF(AND(G73&lt;&gt;"",COUNTIF(D.1[Tên sản phẩm],G73)=0),"SP này chưa khai báo trong DSSP",""))))</f>
        <v/>
      </c>
    </row>
    <row r="74" spans="2:24" ht="27.75" customHeight="1">
      <c r="B74" s="69">
        <f t="shared" si="15"/>
        <v>71</v>
      </c>
      <c r="C74" s="49" t="str">
        <f t="shared" ca="1" si="16"/>
        <v/>
      </c>
      <c r="D74" s="50" t="str">
        <f t="shared" ca="1" si="17"/>
        <v/>
      </c>
      <c r="E74" s="51" t="str">
        <f t="shared" ca="1" si="18"/>
        <v/>
      </c>
      <c r="F74" s="52" t="str">
        <f t="shared" ca="1" si="19"/>
        <v/>
      </c>
      <c r="G74" s="53"/>
      <c r="H74" s="53" t="str">
        <f>IF(G74="","",INDEX(D.1[Quy cách],MATCH(G74,D.1[Tên sản phẩm],0)))</f>
        <v/>
      </c>
      <c r="I74" s="54" t="str">
        <f>IF(G74="","",INDEX(D.1[ĐVT],MATCH(G74,D.1[Tên sản phẩm],0)))</f>
        <v/>
      </c>
      <c r="J74" s="56" t="str">
        <f>IF(G74="","",INDEX(#REF!,MATCH(G74,D.1[Tên sản phẩm],0)))</f>
        <v/>
      </c>
      <c r="K74" s="56" t="str">
        <f t="shared" si="20"/>
        <v/>
      </c>
      <c r="L74" s="53"/>
      <c r="M74" s="57" t="str">
        <f t="shared" si="21"/>
        <v/>
      </c>
      <c r="N74" s="58"/>
      <c r="O74" s="56" t="str">
        <f t="shared" si="14"/>
        <v/>
      </c>
      <c r="P74" s="57" t="str">
        <f t="shared" si="22"/>
        <v/>
      </c>
      <c r="Q74" s="58" t="str">
        <f t="shared" ca="1" si="23"/>
        <v/>
      </c>
      <c r="R74" s="57" t="str">
        <f t="shared" si="24"/>
        <v/>
      </c>
      <c r="S74" s="57" t="str">
        <f ca="1">IF(AND(C74&lt;&gt;"",C74&lt;&gt;OFFSET(C74,1,0)),SUMIFS([Giá có thuế],[Số ĐK],C74),"")</f>
        <v/>
      </c>
      <c r="T74" s="53"/>
      <c r="U74" s="55" t="str">
        <f>IF(T74="","",'Thông Tin Chung'!#REF!)</f>
        <v/>
      </c>
      <c r="V74" s="57" t="str">
        <f t="shared" ca="1" si="25"/>
        <v/>
      </c>
      <c r="W74" s="59"/>
      <c r="X74" s="49" t="str">
        <f ca="1">IF(C74="","",IF(OR(D74&lt;NgayBatDau,D74&gt;NgayKetThuc),"Ngày tháng phải nằm trong kỳ báo cáo",IF(AND(F74&lt;&gt;"",COUNTIF(D.3[Tên nhà cung cấp],F74)=0),"Tên NCC chưa khai báo trong DSNCC",IF(AND(G74&lt;&gt;"",COUNTIF(D.1[Tên sản phẩm],G74)=0),"SP này chưa khai báo trong DSSP",""))))</f>
        <v/>
      </c>
    </row>
    <row r="75" spans="2:24" ht="27.75" customHeight="1">
      <c r="B75" s="69">
        <f t="shared" si="15"/>
        <v>72</v>
      </c>
      <c r="C75" s="49" t="str">
        <f t="shared" ca="1" si="16"/>
        <v/>
      </c>
      <c r="D75" s="50" t="str">
        <f t="shared" ca="1" si="17"/>
        <v/>
      </c>
      <c r="E75" s="51" t="str">
        <f t="shared" ca="1" si="18"/>
        <v/>
      </c>
      <c r="F75" s="52" t="str">
        <f t="shared" ca="1" si="19"/>
        <v/>
      </c>
      <c r="G75" s="53"/>
      <c r="H75" s="53" t="str">
        <f>IF(G75="","",INDEX(D.1[Quy cách],MATCH(G75,D.1[Tên sản phẩm],0)))</f>
        <v/>
      </c>
      <c r="I75" s="54" t="str">
        <f>IF(G75="","",INDEX(D.1[ĐVT],MATCH(G75,D.1[Tên sản phẩm],0)))</f>
        <v/>
      </c>
      <c r="J75" s="56" t="str">
        <f>IF(G75="","",INDEX(#REF!,MATCH(G75,D.1[Tên sản phẩm],0)))</f>
        <v/>
      </c>
      <c r="K75" s="56" t="str">
        <f t="shared" si="20"/>
        <v/>
      </c>
      <c r="L75" s="53"/>
      <c r="M75" s="57" t="str">
        <f t="shared" si="21"/>
        <v/>
      </c>
      <c r="N75" s="58"/>
      <c r="O75" s="56" t="str">
        <f t="shared" si="14"/>
        <v/>
      </c>
      <c r="P75" s="57" t="str">
        <f t="shared" si="22"/>
        <v/>
      </c>
      <c r="Q75" s="58" t="str">
        <f t="shared" ca="1" si="23"/>
        <v/>
      </c>
      <c r="R75" s="57" t="str">
        <f t="shared" si="24"/>
        <v/>
      </c>
      <c r="S75" s="57" t="str">
        <f ca="1">IF(AND(C75&lt;&gt;"",C75&lt;&gt;OFFSET(C75,1,0)),SUMIFS([Giá có thuế],[Số ĐK],C75),"")</f>
        <v/>
      </c>
      <c r="T75" s="53"/>
      <c r="U75" s="55" t="str">
        <f>IF(T75="","",'Thông Tin Chung'!#REF!)</f>
        <v/>
      </c>
      <c r="V75" s="57" t="str">
        <f t="shared" ca="1" si="25"/>
        <v/>
      </c>
      <c r="W75" s="59"/>
      <c r="X75" s="49" t="str">
        <f ca="1">IF(C75="","",IF(OR(D75&lt;NgayBatDau,D75&gt;NgayKetThuc),"Ngày tháng phải nằm trong kỳ báo cáo",IF(AND(F75&lt;&gt;"",COUNTIF(D.3[Tên nhà cung cấp],F75)=0),"Tên NCC chưa khai báo trong DSNCC",IF(AND(G75&lt;&gt;"",COUNTIF(D.1[Tên sản phẩm],G75)=0),"SP này chưa khai báo trong DSSP",""))))</f>
        <v/>
      </c>
    </row>
    <row r="76" spans="2:24" ht="27.75" customHeight="1">
      <c r="B76" s="69">
        <f t="shared" si="15"/>
        <v>73</v>
      </c>
      <c r="C76" s="49" t="str">
        <f t="shared" ca="1" si="16"/>
        <v/>
      </c>
      <c r="D76" s="50" t="str">
        <f t="shared" ca="1" si="17"/>
        <v/>
      </c>
      <c r="E76" s="51" t="str">
        <f t="shared" ca="1" si="18"/>
        <v/>
      </c>
      <c r="F76" s="52" t="str">
        <f t="shared" ca="1" si="19"/>
        <v/>
      </c>
      <c r="G76" s="53"/>
      <c r="H76" s="53" t="str">
        <f>IF(G76="","",INDEX(D.1[Quy cách],MATCH(G76,D.1[Tên sản phẩm],0)))</f>
        <v/>
      </c>
      <c r="I76" s="54" t="str">
        <f>IF(G76="","",INDEX(D.1[ĐVT],MATCH(G76,D.1[Tên sản phẩm],0)))</f>
        <v/>
      </c>
      <c r="J76" s="56" t="str">
        <f>IF(G76="","",INDEX(#REF!,MATCH(G76,D.1[Tên sản phẩm],0)))</f>
        <v/>
      </c>
      <c r="K76" s="56" t="str">
        <f t="shared" si="20"/>
        <v/>
      </c>
      <c r="L76" s="53"/>
      <c r="M76" s="57" t="str">
        <f t="shared" si="21"/>
        <v/>
      </c>
      <c r="N76" s="58"/>
      <c r="O76" s="56" t="str">
        <f t="shared" si="14"/>
        <v/>
      </c>
      <c r="P76" s="57" t="str">
        <f t="shared" si="22"/>
        <v/>
      </c>
      <c r="Q76" s="58" t="str">
        <f t="shared" ca="1" si="23"/>
        <v/>
      </c>
      <c r="R76" s="57" t="str">
        <f t="shared" si="24"/>
        <v/>
      </c>
      <c r="S76" s="57" t="str">
        <f ca="1">IF(AND(C76&lt;&gt;"",C76&lt;&gt;OFFSET(C76,1,0)),SUMIFS([Giá có thuế],[Số ĐK],C76),"")</f>
        <v/>
      </c>
      <c r="T76" s="53"/>
      <c r="U76" s="55" t="str">
        <f>IF(T76="","",'Thông Tin Chung'!#REF!)</f>
        <v/>
      </c>
      <c r="V76" s="57" t="str">
        <f t="shared" ca="1" si="25"/>
        <v/>
      </c>
      <c r="W76" s="59"/>
      <c r="X76" s="49" t="str">
        <f ca="1">IF(C76="","",IF(OR(D76&lt;NgayBatDau,D76&gt;NgayKetThuc),"Ngày tháng phải nằm trong kỳ báo cáo",IF(AND(F76&lt;&gt;"",COUNTIF(D.3[Tên nhà cung cấp],F76)=0),"Tên NCC chưa khai báo trong DSNCC",IF(AND(G76&lt;&gt;"",COUNTIF(D.1[Tên sản phẩm],G76)=0),"SP này chưa khai báo trong DSSP",""))))</f>
        <v/>
      </c>
    </row>
    <row r="77" spans="2:24" ht="27.75" customHeight="1">
      <c r="B77" s="69">
        <f t="shared" si="15"/>
        <v>74</v>
      </c>
      <c r="C77" s="49" t="str">
        <f t="shared" ca="1" si="16"/>
        <v/>
      </c>
      <c r="D77" s="50" t="str">
        <f t="shared" ca="1" si="17"/>
        <v/>
      </c>
      <c r="E77" s="51" t="str">
        <f t="shared" ca="1" si="18"/>
        <v/>
      </c>
      <c r="F77" s="52" t="str">
        <f t="shared" ca="1" si="19"/>
        <v/>
      </c>
      <c r="G77" s="53"/>
      <c r="H77" s="53" t="str">
        <f>IF(G77="","",INDEX(D.1[Quy cách],MATCH(G77,D.1[Tên sản phẩm],0)))</f>
        <v/>
      </c>
      <c r="I77" s="54" t="str">
        <f>IF(G77="","",INDEX(D.1[ĐVT],MATCH(G77,D.1[Tên sản phẩm],0)))</f>
        <v/>
      </c>
      <c r="J77" s="56" t="str">
        <f>IF(G77="","",INDEX(#REF!,MATCH(G77,D.1[Tên sản phẩm],0)))</f>
        <v/>
      </c>
      <c r="K77" s="56" t="str">
        <f t="shared" si="20"/>
        <v/>
      </c>
      <c r="L77" s="53"/>
      <c r="M77" s="57" t="str">
        <f t="shared" si="21"/>
        <v/>
      </c>
      <c r="N77" s="58"/>
      <c r="O77" s="56" t="str">
        <f t="shared" si="14"/>
        <v/>
      </c>
      <c r="P77" s="57" t="str">
        <f t="shared" si="22"/>
        <v/>
      </c>
      <c r="Q77" s="58" t="str">
        <f t="shared" ca="1" si="23"/>
        <v/>
      </c>
      <c r="R77" s="57" t="str">
        <f t="shared" si="24"/>
        <v/>
      </c>
      <c r="S77" s="57" t="str">
        <f ca="1">IF(AND(C77&lt;&gt;"",C77&lt;&gt;OFFSET(C77,1,0)),SUMIFS([Giá có thuế],[Số ĐK],C77),"")</f>
        <v/>
      </c>
      <c r="T77" s="53"/>
      <c r="U77" s="55" t="str">
        <f>IF(T77="","",'Thông Tin Chung'!#REF!)</f>
        <v/>
      </c>
      <c r="V77" s="57" t="str">
        <f t="shared" ca="1" si="25"/>
        <v/>
      </c>
      <c r="W77" s="59"/>
      <c r="X77" s="49" t="str">
        <f ca="1">IF(C77="","",IF(OR(D77&lt;NgayBatDau,D77&gt;NgayKetThuc),"Ngày tháng phải nằm trong kỳ báo cáo",IF(AND(F77&lt;&gt;"",COUNTIF(D.3[Tên nhà cung cấp],F77)=0),"Tên NCC chưa khai báo trong DSNCC",IF(AND(G77&lt;&gt;"",COUNTIF(D.1[Tên sản phẩm],G77)=0),"SP này chưa khai báo trong DSSP",""))))</f>
        <v/>
      </c>
    </row>
    <row r="78" spans="2:24" ht="27.75" customHeight="1">
      <c r="B78" s="69">
        <f t="shared" si="15"/>
        <v>75</v>
      </c>
      <c r="C78" s="49" t="str">
        <f t="shared" ca="1" si="16"/>
        <v/>
      </c>
      <c r="D78" s="50" t="str">
        <f t="shared" ca="1" si="17"/>
        <v/>
      </c>
      <c r="E78" s="51" t="str">
        <f t="shared" ca="1" si="18"/>
        <v/>
      </c>
      <c r="F78" s="52" t="str">
        <f t="shared" ca="1" si="19"/>
        <v/>
      </c>
      <c r="G78" s="53"/>
      <c r="H78" s="53" t="str">
        <f>IF(G78="","",INDEX(D.1[Quy cách],MATCH(G78,D.1[Tên sản phẩm],0)))</f>
        <v/>
      </c>
      <c r="I78" s="54" t="str">
        <f>IF(G78="","",INDEX(D.1[ĐVT],MATCH(G78,D.1[Tên sản phẩm],0)))</f>
        <v/>
      </c>
      <c r="J78" s="56" t="str">
        <f>IF(G78="","",INDEX(#REF!,MATCH(G78,D.1[Tên sản phẩm],0)))</f>
        <v/>
      </c>
      <c r="K78" s="56" t="str">
        <f t="shared" si="20"/>
        <v/>
      </c>
      <c r="L78" s="53"/>
      <c r="M78" s="57" t="str">
        <f t="shared" si="21"/>
        <v/>
      </c>
      <c r="N78" s="58"/>
      <c r="O78" s="56" t="str">
        <f t="shared" si="14"/>
        <v/>
      </c>
      <c r="P78" s="57" t="str">
        <f t="shared" si="22"/>
        <v/>
      </c>
      <c r="Q78" s="58" t="str">
        <f t="shared" ca="1" si="23"/>
        <v/>
      </c>
      <c r="R78" s="57" t="str">
        <f t="shared" si="24"/>
        <v/>
      </c>
      <c r="S78" s="57" t="str">
        <f ca="1">IF(AND(C78&lt;&gt;"",C78&lt;&gt;OFFSET(C78,1,0)),SUMIFS([Giá có thuế],[Số ĐK],C78),"")</f>
        <v/>
      </c>
      <c r="T78" s="53"/>
      <c r="U78" s="55" t="str">
        <f>IF(T78="","",'Thông Tin Chung'!#REF!)</f>
        <v/>
      </c>
      <c r="V78" s="57" t="str">
        <f t="shared" ca="1" si="25"/>
        <v/>
      </c>
      <c r="W78" s="59"/>
      <c r="X78" s="49" t="str">
        <f ca="1">IF(C78="","",IF(OR(D78&lt;NgayBatDau,D78&gt;NgayKetThuc),"Ngày tháng phải nằm trong kỳ báo cáo",IF(AND(F78&lt;&gt;"",COUNTIF(D.3[Tên nhà cung cấp],F78)=0),"Tên NCC chưa khai báo trong DSNCC",IF(AND(G78&lt;&gt;"",COUNTIF(D.1[Tên sản phẩm],G78)=0),"SP này chưa khai báo trong DSSP",""))))</f>
        <v/>
      </c>
    </row>
    <row r="79" spans="2:24" ht="27.75" customHeight="1">
      <c r="B79" s="69">
        <f t="shared" si="15"/>
        <v>76</v>
      </c>
      <c r="C79" s="49" t="str">
        <f t="shared" ca="1" si="16"/>
        <v/>
      </c>
      <c r="D79" s="50" t="str">
        <f t="shared" ca="1" si="17"/>
        <v/>
      </c>
      <c r="E79" s="51" t="str">
        <f t="shared" ca="1" si="18"/>
        <v/>
      </c>
      <c r="F79" s="52" t="str">
        <f t="shared" ca="1" si="19"/>
        <v/>
      </c>
      <c r="G79" s="53"/>
      <c r="H79" s="53" t="str">
        <f>IF(G79="","",INDEX(D.1[Quy cách],MATCH(G79,D.1[Tên sản phẩm],0)))</f>
        <v/>
      </c>
      <c r="I79" s="54" t="str">
        <f>IF(G79="","",INDEX(D.1[ĐVT],MATCH(G79,D.1[Tên sản phẩm],0)))</f>
        <v/>
      </c>
      <c r="J79" s="56" t="str">
        <f>IF(G79="","",INDEX(#REF!,MATCH(G79,D.1[Tên sản phẩm],0)))</f>
        <v/>
      </c>
      <c r="K79" s="56" t="str">
        <f t="shared" si="20"/>
        <v/>
      </c>
      <c r="L79" s="53"/>
      <c r="M79" s="57" t="str">
        <f t="shared" si="21"/>
        <v/>
      </c>
      <c r="N79" s="58"/>
      <c r="O79" s="56" t="str">
        <f t="shared" si="14"/>
        <v/>
      </c>
      <c r="P79" s="57" t="str">
        <f t="shared" si="22"/>
        <v/>
      </c>
      <c r="Q79" s="58" t="str">
        <f t="shared" ca="1" si="23"/>
        <v/>
      </c>
      <c r="R79" s="57" t="str">
        <f t="shared" si="24"/>
        <v/>
      </c>
      <c r="S79" s="57" t="str">
        <f ca="1">IF(AND(C79&lt;&gt;"",C79&lt;&gt;OFFSET(C79,1,0)),SUMIFS([Giá có thuế],[Số ĐK],C79),"")</f>
        <v/>
      </c>
      <c r="T79" s="53"/>
      <c r="U79" s="55" t="str">
        <f>IF(T79="","",'Thông Tin Chung'!#REF!)</f>
        <v/>
      </c>
      <c r="V79" s="57" t="str">
        <f t="shared" ca="1" si="25"/>
        <v/>
      </c>
      <c r="W79" s="59"/>
      <c r="X79" s="49" t="str">
        <f ca="1">IF(C79="","",IF(OR(D79&lt;NgayBatDau,D79&gt;NgayKetThuc),"Ngày tháng phải nằm trong kỳ báo cáo",IF(AND(F79&lt;&gt;"",COUNTIF(D.3[Tên nhà cung cấp],F79)=0),"Tên NCC chưa khai báo trong DSNCC",IF(AND(G79&lt;&gt;"",COUNTIF(D.1[Tên sản phẩm],G79)=0),"SP này chưa khai báo trong DSSP",""))))</f>
        <v/>
      </c>
    </row>
    <row r="80" spans="2:24" ht="27.75" customHeight="1">
      <c r="B80" s="69">
        <f t="shared" si="15"/>
        <v>77</v>
      </c>
      <c r="C80" s="49" t="str">
        <f t="shared" ca="1" si="16"/>
        <v/>
      </c>
      <c r="D80" s="50" t="str">
        <f t="shared" ca="1" si="17"/>
        <v/>
      </c>
      <c r="E80" s="51" t="str">
        <f t="shared" ca="1" si="18"/>
        <v/>
      </c>
      <c r="F80" s="52" t="str">
        <f t="shared" ca="1" si="19"/>
        <v/>
      </c>
      <c r="G80" s="53"/>
      <c r="H80" s="53" t="str">
        <f>IF(G80="","",INDEX(D.1[Quy cách],MATCH(G80,D.1[Tên sản phẩm],0)))</f>
        <v/>
      </c>
      <c r="I80" s="54" t="str">
        <f>IF(G80="","",INDEX(D.1[ĐVT],MATCH(G80,D.1[Tên sản phẩm],0)))</f>
        <v/>
      </c>
      <c r="J80" s="56" t="str">
        <f>IF(G80="","",INDEX(#REF!,MATCH(G80,D.1[Tên sản phẩm],0)))</f>
        <v/>
      </c>
      <c r="K80" s="56" t="str">
        <f t="shared" si="20"/>
        <v/>
      </c>
      <c r="L80" s="53"/>
      <c r="M80" s="57" t="str">
        <f t="shared" si="21"/>
        <v/>
      </c>
      <c r="N80" s="58"/>
      <c r="O80" s="56" t="str">
        <f t="shared" si="14"/>
        <v/>
      </c>
      <c r="P80" s="57" t="str">
        <f t="shared" si="22"/>
        <v/>
      </c>
      <c r="Q80" s="58" t="str">
        <f t="shared" ca="1" si="23"/>
        <v/>
      </c>
      <c r="R80" s="57" t="str">
        <f t="shared" si="24"/>
        <v/>
      </c>
      <c r="S80" s="57" t="str">
        <f ca="1">IF(AND(C80&lt;&gt;"",C80&lt;&gt;OFFSET(C80,1,0)),SUMIFS([Giá có thuế],[Số ĐK],C80),"")</f>
        <v/>
      </c>
      <c r="T80" s="53"/>
      <c r="U80" s="55" t="str">
        <f>IF(T80="","",'Thông Tin Chung'!#REF!)</f>
        <v/>
      </c>
      <c r="V80" s="57" t="str">
        <f t="shared" ca="1" si="25"/>
        <v/>
      </c>
      <c r="W80" s="59"/>
      <c r="X80" s="49" t="str">
        <f ca="1">IF(C80="","",IF(OR(D80&lt;NgayBatDau,D80&gt;NgayKetThuc),"Ngày tháng phải nằm trong kỳ báo cáo",IF(AND(F80&lt;&gt;"",COUNTIF(D.3[Tên nhà cung cấp],F80)=0),"Tên NCC chưa khai báo trong DSNCC",IF(AND(G80&lt;&gt;"",COUNTIF(D.1[Tên sản phẩm],G80)=0),"SP này chưa khai báo trong DSSP",""))))</f>
        <v/>
      </c>
    </row>
    <row r="81" spans="2:24" ht="27.75" customHeight="1">
      <c r="B81" s="69">
        <f t="shared" si="15"/>
        <v>78</v>
      </c>
      <c r="C81" s="49" t="str">
        <f t="shared" ca="1" si="16"/>
        <v/>
      </c>
      <c r="D81" s="50" t="str">
        <f t="shared" ca="1" si="17"/>
        <v/>
      </c>
      <c r="E81" s="51" t="str">
        <f t="shared" ca="1" si="18"/>
        <v/>
      </c>
      <c r="F81" s="52" t="str">
        <f t="shared" ca="1" si="19"/>
        <v/>
      </c>
      <c r="G81" s="53"/>
      <c r="H81" s="53" t="str">
        <f>IF(G81="","",INDEX(D.1[Quy cách],MATCH(G81,D.1[Tên sản phẩm],0)))</f>
        <v/>
      </c>
      <c r="I81" s="54" t="str">
        <f>IF(G81="","",INDEX(D.1[ĐVT],MATCH(G81,D.1[Tên sản phẩm],0)))</f>
        <v/>
      </c>
      <c r="J81" s="56" t="str">
        <f>IF(G81="","",INDEX(#REF!,MATCH(G81,D.1[Tên sản phẩm],0)))</f>
        <v/>
      </c>
      <c r="K81" s="56" t="str">
        <f t="shared" si="20"/>
        <v/>
      </c>
      <c r="L81" s="53"/>
      <c r="M81" s="57" t="str">
        <f t="shared" si="21"/>
        <v/>
      </c>
      <c r="N81" s="58"/>
      <c r="O81" s="56" t="str">
        <f t="shared" si="14"/>
        <v/>
      </c>
      <c r="P81" s="57" t="str">
        <f t="shared" si="22"/>
        <v/>
      </c>
      <c r="Q81" s="58" t="str">
        <f t="shared" ca="1" si="23"/>
        <v/>
      </c>
      <c r="R81" s="57" t="str">
        <f t="shared" si="24"/>
        <v/>
      </c>
      <c r="S81" s="57" t="str">
        <f ca="1">IF(AND(C81&lt;&gt;"",C81&lt;&gt;OFFSET(C81,1,0)),SUMIFS([Giá có thuế],[Số ĐK],C81),"")</f>
        <v/>
      </c>
      <c r="T81" s="53"/>
      <c r="U81" s="55" t="str">
        <f>IF(T81="","",'Thông Tin Chung'!#REF!)</f>
        <v/>
      </c>
      <c r="V81" s="57" t="str">
        <f t="shared" ca="1" si="25"/>
        <v/>
      </c>
      <c r="W81" s="59"/>
      <c r="X81" s="49" t="str">
        <f ca="1">IF(C81="","",IF(OR(D81&lt;NgayBatDau,D81&gt;NgayKetThuc),"Ngày tháng phải nằm trong kỳ báo cáo",IF(AND(F81&lt;&gt;"",COUNTIF(D.3[Tên nhà cung cấp],F81)=0),"Tên NCC chưa khai báo trong DSNCC",IF(AND(G81&lt;&gt;"",COUNTIF(D.1[Tên sản phẩm],G81)=0),"SP này chưa khai báo trong DSSP",""))))</f>
        <v/>
      </c>
    </row>
    <row r="82" spans="2:24" ht="27.75" customHeight="1">
      <c r="B82" s="69">
        <f t="shared" si="15"/>
        <v>79</v>
      </c>
      <c r="C82" s="49" t="str">
        <f t="shared" ca="1" si="16"/>
        <v/>
      </c>
      <c r="D82" s="50" t="str">
        <f t="shared" ca="1" si="17"/>
        <v/>
      </c>
      <c r="E82" s="51" t="str">
        <f t="shared" ca="1" si="18"/>
        <v/>
      </c>
      <c r="F82" s="52" t="str">
        <f t="shared" ca="1" si="19"/>
        <v/>
      </c>
      <c r="G82" s="53"/>
      <c r="H82" s="53" t="str">
        <f>IF(G82="","",INDEX(D.1[Quy cách],MATCH(G82,D.1[Tên sản phẩm],0)))</f>
        <v/>
      </c>
      <c r="I82" s="54" t="str">
        <f>IF(G82="","",INDEX(D.1[ĐVT],MATCH(G82,D.1[Tên sản phẩm],0)))</f>
        <v/>
      </c>
      <c r="J82" s="56" t="str">
        <f>IF(G82="","",INDEX(#REF!,MATCH(G82,D.1[Tên sản phẩm],0)))</f>
        <v/>
      </c>
      <c r="K82" s="56" t="str">
        <f t="shared" si="20"/>
        <v/>
      </c>
      <c r="L82" s="53"/>
      <c r="M82" s="57" t="str">
        <f t="shared" si="21"/>
        <v/>
      </c>
      <c r="N82" s="58"/>
      <c r="O82" s="56" t="str">
        <f t="shared" si="14"/>
        <v/>
      </c>
      <c r="P82" s="57" t="str">
        <f t="shared" si="22"/>
        <v/>
      </c>
      <c r="Q82" s="58" t="str">
        <f t="shared" ca="1" si="23"/>
        <v/>
      </c>
      <c r="R82" s="57" t="str">
        <f t="shared" si="24"/>
        <v/>
      </c>
      <c r="S82" s="57" t="str">
        <f ca="1">IF(AND(C82&lt;&gt;"",C82&lt;&gt;OFFSET(C82,1,0)),SUMIFS([Giá có thuế],[Số ĐK],C82),"")</f>
        <v/>
      </c>
      <c r="T82" s="53"/>
      <c r="U82" s="55" t="str">
        <f>IF(T82="","",'Thông Tin Chung'!#REF!)</f>
        <v/>
      </c>
      <c r="V82" s="57" t="str">
        <f t="shared" ca="1" si="25"/>
        <v/>
      </c>
      <c r="W82" s="59"/>
      <c r="X82" s="49" t="str">
        <f ca="1">IF(C82="","",IF(OR(D82&lt;NgayBatDau,D82&gt;NgayKetThuc),"Ngày tháng phải nằm trong kỳ báo cáo",IF(AND(F82&lt;&gt;"",COUNTIF(D.3[Tên nhà cung cấp],F82)=0),"Tên NCC chưa khai báo trong DSNCC",IF(AND(G82&lt;&gt;"",COUNTIF(D.1[Tên sản phẩm],G82)=0),"SP này chưa khai báo trong DSSP",""))))</f>
        <v/>
      </c>
    </row>
    <row r="83" spans="2:24" ht="27.75" customHeight="1">
      <c r="B83" s="69">
        <f t="shared" si="15"/>
        <v>80</v>
      </c>
      <c r="C83" s="49" t="str">
        <f t="shared" ca="1" si="16"/>
        <v/>
      </c>
      <c r="D83" s="50" t="str">
        <f t="shared" ca="1" si="17"/>
        <v/>
      </c>
      <c r="E83" s="51" t="str">
        <f t="shared" ca="1" si="18"/>
        <v/>
      </c>
      <c r="F83" s="52" t="str">
        <f t="shared" ca="1" si="19"/>
        <v/>
      </c>
      <c r="G83" s="53"/>
      <c r="H83" s="53" t="str">
        <f>IF(G83="","",INDEX(D.1[Quy cách],MATCH(G83,D.1[Tên sản phẩm],0)))</f>
        <v/>
      </c>
      <c r="I83" s="54" t="str">
        <f>IF(G83="","",INDEX(D.1[ĐVT],MATCH(G83,D.1[Tên sản phẩm],0)))</f>
        <v/>
      </c>
      <c r="J83" s="56" t="str">
        <f>IF(G83="","",INDEX(#REF!,MATCH(G83,D.1[Tên sản phẩm],0)))</f>
        <v/>
      </c>
      <c r="K83" s="56" t="str">
        <f t="shared" si="20"/>
        <v/>
      </c>
      <c r="L83" s="53"/>
      <c r="M83" s="57" t="str">
        <f t="shared" si="21"/>
        <v/>
      </c>
      <c r="N83" s="58"/>
      <c r="O83" s="56" t="str">
        <f t="shared" si="14"/>
        <v/>
      </c>
      <c r="P83" s="57" t="str">
        <f t="shared" si="22"/>
        <v/>
      </c>
      <c r="Q83" s="58" t="str">
        <f t="shared" ca="1" si="23"/>
        <v/>
      </c>
      <c r="R83" s="57" t="str">
        <f t="shared" si="24"/>
        <v/>
      </c>
      <c r="S83" s="57" t="str">
        <f ca="1">IF(AND(C83&lt;&gt;"",C83&lt;&gt;OFFSET(C83,1,0)),SUMIFS([Giá có thuế],[Số ĐK],C83),"")</f>
        <v/>
      </c>
      <c r="T83" s="53"/>
      <c r="U83" s="55" t="str">
        <f>IF(T83="","",'Thông Tin Chung'!#REF!)</f>
        <v/>
      </c>
      <c r="V83" s="57" t="str">
        <f t="shared" ca="1" si="25"/>
        <v/>
      </c>
      <c r="W83" s="59"/>
      <c r="X83" s="49" t="str">
        <f ca="1">IF(C83="","",IF(OR(D83&lt;NgayBatDau,D83&gt;NgayKetThuc),"Ngày tháng phải nằm trong kỳ báo cáo",IF(AND(F83&lt;&gt;"",COUNTIF(D.3[Tên nhà cung cấp],F83)=0),"Tên NCC chưa khai báo trong DSNCC",IF(AND(G83&lt;&gt;"",COUNTIF(D.1[Tên sản phẩm],G83)=0),"SP này chưa khai báo trong DSSP",""))))</f>
        <v/>
      </c>
    </row>
    <row r="84" spans="2:24" ht="27.75" customHeight="1">
      <c r="B84" s="69">
        <f t="shared" si="15"/>
        <v>81</v>
      </c>
      <c r="C84" s="49" t="str">
        <f t="shared" ca="1" si="16"/>
        <v/>
      </c>
      <c r="D84" s="50" t="str">
        <f t="shared" ca="1" si="17"/>
        <v/>
      </c>
      <c r="E84" s="51" t="str">
        <f t="shared" ca="1" si="18"/>
        <v/>
      </c>
      <c r="F84" s="52" t="str">
        <f t="shared" ca="1" si="19"/>
        <v/>
      </c>
      <c r="G84" s="53"/>
      <c r="H84" s="53" t="str">
        <f>IF(G84="","",INDEX(D.1[Quy cách],MATCH(G84,D.1[Tên sản phẩm],0)))</f>
        <v/>
      </c>
      <c r="I84" s="54" t="str">
        <f>IF(G84="","",INDEX(D.1[ĐVT],MATCH(G84,D.1[Tên sản phẩm],0)))</f>
        <v/>
      </c>
      <c r="J84" s="56" t="str">
        <f>IF(G84="","",INDEX(#REF!,MATCH(G84,D.1[Tên sản phẩm],0)))</f>
        <v/>
      </c>
      <c r="K84" s="56" t="str">
        <f t="shared" si="20"/>
        <v/>
      </c>
      <c r="L84" s="53"/>
      <c r="M84" s="57" t="str">
        <f t="shared" si="21"/>
        <v/>
      </c>
      <c r="N84" s="58"/>
      <c r="O84" s="56" t="str">
        <f t="shared" si="14"/>
        <v/>
      </c>
      <c r="P84" s="57" t="str">
        <f t="shared" si="22"/>
        <v/>
      </c>
      <c r="Q84" s="58" t="str">
        <f t="shared" ca="1" si="23"/>
        <v/>
      </c>
      <c r="R84" s="57" t="str">
        <f t="shared" si="24"/>
        <v/>
      </c>
      <c r="S84" s="57" t="str">
        <f ca="1">IF(AND(C84&lt;&gt;"",C84&lt;&gt;OFFSET(C84,1,0)),SUMIFS([Giá có thuế],[Số ĐK],C84),"")</f>
        <v/>
      </c>
      <c r="T84" s="53"/>
      <c r="U84" s="55" t="str">
        <f>IF(T84="","",'Thông Tin Chung'!#REF!)</f>
        <v/>
      </c>
      <c r="V84" s="57" t="str">
        <f t="shared" ca="1" si="25"/>
        <v/>
      </c>
      <c r="W84" s="59"/>
      <c r="X84" s="49" t="str">
        <f ca="1">IF(C84="","",IF(OR(D84&lt;NgayBatDau,D84&gt;NgayKetThuc),"Ngày tháng phải nằm trong kỳ báo cáo",IF(AND(F84&lt;&gt;"",COUNTIF(D.3[Tên nhà cung cấp],F84)=0),"Tên NCC chưa khai báo trong DSNCC",IF(AND(G84&lt;&gt;"",COUNTIF(D.1[Tên sản phẩm],G84)=0),"SP này chưa khai báo trong DSSP",""))))</f>
        <v/>
      </c>
    </row>
    <row r="85" spans="2:24" ht="27.75" customHeight="1">
      <c r="B85" s="69">
        <f t="shared" si="15"/>
        <v>82</v>
      </c>
      <c r="C85" s="49" t="str">
        <f t="shared" ca="1" si="16"/>
        <v/>
      </c>
      <c r="D85" s="50" t="str">
        <f t="shared" ca="1" si="17"/>
        <v/>
      </c>
      <c r="E85" s="51" t="str">
        <f t="shared" ca="1" si="18"/>
        <v/>
      </c>
      <c r="F85" s="52" t="str">
        <f t="shared" ca="1" si="19"/>
        <v/>
      </c>
      <c r="G85" s="53"/>
      <c r="H85" s="53" t="str">
        <f>IF(G85="","",INDEX(D.1[Quy cách],MATCH(G85,D.1[Tên sản phẩm],0)))</f>
        <v/>
      </c>
      <c r="I85" s="54" t="str">
        <f>IF(G85="","",INDEX(D.1[ĐVT],MATCH(G85,D.1[Tên sản phẩm],0)))</f>
        <v/>
      </c>
      <c r="J85" s="56" t="str">
        <f>IF(G85="","",INDEX(#REF!,MATCH(G85,D.1[Tên sản phẩm],0)))</f>
        <v/>
      </c>
      <c r="K85" s="56" t="str">
        <f t="shared" si="20"/>
        <v/>
      </c>
      <c r="L85" s="53"/>
      <c r="M85" s="57" t="str">
        <f t="shared" si="21"/>
        <v/>
      </c>
      <c r="N85" s="58"/>
      <c r="O85" s="56" t="str">
        <f t="shared" si="14"/>
        <v/>
      </c>
      <c r="P85" s="57" t="str">
        <f t="shared" si="22"/>
        <v/>
      </c>
      <c r="Q85" s="58" t="str">
        <f t="shared" ca="1" si="23"/>
        <v/>
      </c>
      <c r="R85" s="57" t="str">
        <f t="shared" si="24"/>
        <v/>
      </c>
      <c r="S85" s="57" t="str">
        <f ca="1">IF(AND(C85&lt;&gt;"",C85&lt;&gt;OFFSET(C85,1,0)),SUMIFS([Giá có thuế],[Số ĐK],C85),"")</f>
        <v/>
      </c>
      <c r="T85" s="53"/>
      <c r="U85" s="55" t="str">
        <f>IF(T85="","",'Thông Tin Chung'!#REF!)</f>
        <v/>
      </c>
      <c r="V85" s="57" t="str">
        <f t="shared" ca="1" si="25"/>
        <v/>
      </c>
      <c r="W85" s="59"/>
      <c r="X85" s="49" t="str">
        <f ca="1">IF(C85="","",IF(OR(D85&lt;NgayBatDau,D85&gt;NgayKetThuc),"Ngày tháng phải nằm trong kỳ báo cáo",IF(AND(F85&lt;&gt;"",COUNTIF(D.3[Tên nhà cung cấp],F85)=0),"Tên NCC chưa khai báo trong DSNCC",IF(AND(G85&lt;&gt;"",COUNTIF(D.1[Tên sản phẩm],G85)=0),"SP này chưa khai báo trong DSSP",""))))</f>
        <v/>
      </c>
    </row>
    <row r="86" spans="2:24" ht="27.75" customHeight="1">
      <c r="B86" s="69">
        <f t="shared" si="15"/>
        <v>83</v>
      </c>
      <c r="C86" s="49" t="str">
        <f t="shared" ca="1" si="16"/>
        <v/>
      </c>
      <c r="D86" s="50" t="str">
        <f t="shared" ca="1" si="17"/>
        <v/>
      </c>
      <c r="E86" s="51" t="str">
        <f t="shared" ca="1" si="18"/>
        <v/>
      </c>
      <c r="F86" s="52" t="str">
        <f t="shared" ca="1" si="19"/>
        <v/>
      </c>
      <c r="G86" s="53"/>
      <c r="H86" s="53" t="str">
        <f>IF(G86="","",INDEX(D.1[Quy cách],MATCH(G86,D.1[Tên sản phẩm],0)))</f>
        <v/>
      </c>
      <c r="I86" s="54" t="str">
        <f>IF(G86="","",INDEX(D.1[ĐVT],MATCH(G86,D.1[Tên sản phẩm],0)))</f>
        <v/>
      </c>
      <c r="J86" s="56" t="str">
        <f>IF(G86="","",INDEX(#REF!,MATCH(G86,D.1[Tên sản phẩm],0)))</f>
        <v/>
      </c>
      <c r="K86" s="56" t="str">
        <f t="shared" si="20"/>
        <v/>
      </c>
      <c r="L86" s="53"/>
      <c r="M86" s="57" t="str">
        <f t="shared" si="21"/>
        <v/>
      </c>
      <c r="N86" s="58"/>
      <c r="O86" s="56" t="str">
        <f t="shared" si="14"/>
        <v/>
      </c>
      <c r="P86" s="57" t="str">
        <f t="shared" si="22"/>
        <v/>
      </c>
      <c r="Q86" s="58" t="str">
        <f t="shared" ca="1" si="23"/>
        <v/>
      </c>
      <c r="R86" s="57" t="str">
        <f t="shared" si="24"/>
        <v/>
      </c>
      <c r="S86" s="57" t="str">
        <f ca="1">IF(AND(C86&lt;&gt;"",C86&lt;&gt;OFFSET(C86,1,0)),SUMIFS([Giá có thuế],[Số ĐK],C86),"")</f>
        <v/>
      </c>
      <c r="T86" s="53"/>
      <c r="U86" s="55" t="str">
        <f>IF(T86="","",'Thông Tin Chung'!#REF!)</f>
        <v/>
      </c>
      <c r="V86" s="57" t="str">
        <f t="shared" ca="1" si="25"/>
        <v/>
      </c>
      <c r="W86" s="59"/>
      <c r="X86" s="49" t="str">
        <f ca="1">IF(C86="","",IF(OR(D86&lt;NgayBatDau,D86&gt;NgayKetThuc),"Ngày tháng phải nằm trong kỳ báo cáo",IF(AND(F86&lt;&gt;"",COUNTIF(D.3[Tên nhà cung cấp],F86)=0),"Tên NCC chưa khai báo trong DSNCC",IF(AND(G86&lt;&gt;"",COUNTIF(D.1[Tên sản phẩm],G86)=0),"SP này chưa khai báo trong DSSP",""))))</f>
        <v/>
      </c>
    </row>
    <row r="87" spans="2:24" ht="27.75" customHeight="1">
      <c r="B87" s="69">
        <f t="shared" si="15"/>
        <v>84</v>
      </c>
      <c r="C87" s="49" t="str">
        <f t="shared" ca="1" si="16"/>
        <v/>
      </c>
      <c r="D87" s="50" t="str">
        <f t="shared" ca="1" si="17"/>
        <v/>
      </c>
      <c r="E87" s="51" t="str">
        <f t="shared" ca="1" si="18"/>
        <v/>
      </c>
      <c r="F87" s="52" t="str">
        <f t="shared" ca="1" si="19"/>
        <v/>
      </c>
      <c r="G87" s="53"/>
      <c r="H87" s="53" t="str">
        <f>IF(G87="","",INDEX(D.1[Quy cách],MATCH(G87,D.1[Tên sản phẩm],0)))</f>
        <v/>
      </c>
      <c r="I87" s="54" t="str">
        <f>IF(G87="","",INDEX(D.1[ĐVT],MATCH(G87,D.1[Tên sản phẩm],0)))</f>
        <v/>
      </c>
      <c r="J87" s="56" t="str">
        <f>IF(G87="","",INDEX(#REF!,MATCH(G87,D.1[Tên sản phẩm],0)))</f>
        <v/>
      </c>
      <c r="K87" s="56" t="str">
        <f t="shared" si="20"/>
        <v/>
      </c>
      <c r="L87" s="53"/>
      <c r="M87" s="57" t="str">
        <f t="shared" si="21"/>
        <v/>
      </c>
      <c r="N87" s="58"/>
      <c r="O87" s="56" t="str">
        <f t="shared" si="14"/>
        <v/>
      </c>
      <c r="P87" s="57" t="str">
        <f t="shared" si="22"/>
        <v/>
      </c>
      <c r="Q87" s="58" t="str">
        <f t="shared" ca="1" si="23"/>
        <v/>
      </c>
      <c r="R87" s="57" t="str">
        <f t="shared" si="24"/>
        <v/>
      </c>
      <c r="S87" s="57" t="str">
        <f ca="1">IF(AND(C87&lt;&gt;"",C87&lt;&gt;OFFSET(C87,1,0)),SUMIFS([Giá có thuế],[Số ĐK],C87),"")</f>
        <v/>
      </c>
      <c r="T87" s="53"/>
      <c r="U87" s="55" t="str">
        <f>IF(T87="","",'Thông Tin Chung'!#REF!)</f>
        <v/>
      </c>
      <c r="V87" s="57" t="str">
        <f t="shared" ca="1" si="25"/>
        <v/>
      </c>
      <c r="W87" s="59"/>
      <c r="X87" s="49" t="str">
        <f ca="1">IF(C87="","",IF(OR(D87&lt;NgayBatDau,D87&gt;NgayKetThuc),"Ngày tháng phải nằm trong kỳ báo cáo",IF(AND(F87&lt;&gt;"",COUNTIF(D.3[Tên nhà cung cấp],F87)=0),"Tên NCC chưa khai báo trong DSNCC",IF(AND(G87&lt;&gt;"",COUNTIF(D.1[Tên sản phẩm],G87)=0),"SP này chưa khai báo trong DSSP",""))))</f>
        <v/>
      </c>
    </row>
    <row r="88" spans="2:24" ht="27.75" customHeight="1">
      <c r="B88" s="69">
        <f t="shared" si="15"/>
        <v>85</v>
      </c>
      <c r="C88" s="49" t="str">
        <f t="shared" ca="1" si="16"/>
        <v/>
      </c>
      <c r="D88" s="50" t="str">
        <f t="shared" ca="1" si="17"/>
        <v/>
      </c>
      <c r="E88" s="51" t="str">
        <f t="shared" ca="1" si="18"/>
        <v/>
      </c>
      <c r="F88" s="52" t="str">
        <f t="shared" ca="1" si="19"/>
        <v/>
      </c>
      <c r="G88" s="53"/>
      <c r="H88" s="53" t="str">
        <f>IF(G88="","",INDEX(D.1[Quy cách],MATCH(G88,D.1[Tên sản phẩm],0)))</f>
        <v/>
      </c>
      <c r="I88" s="54" t="str">
        <f>IF(G88="","",INDEX(D.1[ĐVT],MATCH(G88,D.1[Tên sản phẩm],0)))</f>
        <v/>
      </c>
      <c r="J88" s="56" t="str">
        <f>IF(G88="","",INDEX(#REF!,MATCH(G88,D.1[Tên sản phẩm],0)))</f>
        <v/>
      </c>
      <c r="K88" s="56" t="str">
        <f t="shared" si="20"/>
        <v/>
      </c>
      <c r="L88" s="53"/>
      <c r="M88" s="57" t="str">
        <f t="shared" si="21"/>
        <v/>
      </c>
      <c r="N88" s="58"/>
      <c r="O88" s="56" t="str">
        <f t="shared" si="14"/>
        <v/>
      </c>
      <c r="P88" s="57" t="str">
        <f t="shared" si="22"/>
        <v/>
      </c>
      <c r="Q88" s="58" t="str">
        <f t="shared" ca="1" si="23"/>
        <v/>
      </c>
      <c r="R88" s="57" t="str">
        <f t="shared" si="24"/>
        <v/>
      </c>
      <c r="S88" s="57" t="str">
        <f ca="1">IF(AND(C88&lt;&gt;"",C88&lt;&gt;OFFSET(C88,1,0)),SUMIFS([Giá có thuế],[Số ĐK],C88),"")</f>
        <v/>
      </c>
      <c r="T88" s="53"/>
      <c r="U88" s="55" t="str">
        <f>IF(T88="","",'Thông Tin Chung'!#REF!)</f>
        <v/>
      </c>
      <c r="V88" s="57" t="str">
        <f t="shared" ca="1" si="25"/>
        <v/>
      </c>
      <c r="W88" s="59"/>
      <c r="X88" s="49" t="str">
        <f ca="1">IF(C88="","",IF(OR(D88&lt;NgayBatDau,D88&gt;NgayKetThuc),"Ngày tháng phải nằm trong kỳ báo cáo",IF(AND(F88&lt;&gt;"",COUNTIF(D.3[Tên nhà cung cấp],F88)=0),"Tên NCC chưa khai báo trong DSNCC",IF(AND(G88&lt;&gt;"",COUNTIF(D.1[Tên sản phẩm],G88)=0),"SP này chưa khai báo trong DSSP",""))))</f>
        <v/>
      </c>
    </row>
    <row r="89" spans="2:24" ht="27.75" customHeight="1">
      <c r="B89" s="69">
        <f t="shared" si="15"/>
        <v>86</v>
      </c>
      <c r="C89" s="49" t="str">
        <f t="shared" ca="1" si="16"/>
        <v/>
      </c>
      <c r="D89" s="50" t="str">
        <f t="shared" ca="1" si="17"/>
        <v/>
      </c>
      <c r="E89" s="51" t="str">
        <f t="shared" ca="1" si="18"/>
        <v/>
      </c>
      <c r="F89" s="52" t="str">
        <f t="shared" ca="1" si="19"/>
        <v/>
      </c>
      <c r="G89" s="53"/>
      <c r="H89" s="53" t="str">
        <f>IF(G89="","",INDEX(D.1[Quy cách],MATCH(G89,D.1[Tên sản phẩm],0)))</f>
        <v/>
      </c>
      <c r="I89" s="54" t="str">
        <f>IF(G89="","",INDEX(D.1[ĐVT],MATCH(G89,D.1[Tên sản phẩm],0)))</f>
        <v/>
      </c>
      <c r="J89" s="56" t="str">
        <f>IF(G89="","",INDEX(#REF!,MATCH(G89,D.1[Tên sản phẩm],0)))</f>
        <v/>
      </c>
      <c r="K89" s="56" t="str">
        <f t="shared" si="20"/>
        <v/>
      </c>
      <c r="L89" s="53"/>
      <c r="M89" s="57" t="str">
        <f t="shared" si="21"/>
        <v/>
      </c>
      <c r="N89" s="58"/>
      <c r="O89" s="56" t="str">
        <f t="shared" si="14"/>
        <v/>
      </c>
      <c r="P89" s="57" t="str">
        <f t="shared" si="22"/>
        <v/>
      </c>
      <c r="Q89" s="58" t="str">
        <f t="shared" ca="1" si="23"/>
        <v/>
      </c>
      <c r="R89" s="57" t="str">
        <f t="shared" si="24"/>
        <v/>
      </c>
      <c r="S89" s="57" t="str">
        <f ca="1">IF(AND(C89&lt;&gt;"",C89&lt;&gt;OFFSET(C89,1,0)),SUMIFS([Giá có thuế],[Số ĐK],C89),"")</f>
        <v/>
      </c>
      <c r="T89" s="53"/>
      <c r="U89" s="55" t="str">
        <f>IF(T89="","",'Thông Tin Chung'!#REF!)</f>
        <v/>
      </c>
      <c r="V89" s="57" t="str">
        <f t="shared" ca="1" si="25"/>
        <v/>
      </c>
      <c r="W89" s="59"/>
      <c r="X89" s="49" t="str">
        <f ca="1">IF(C89="","",IF(OR(D89&lt;NgayBatDau,D89&gt;NgayKetThuc),"Ngày tháng phải nằm trong kỳ báo cáo",IF(AND(F89&lt;&gt;"",COUNTIF(D.3[Tên nhà cung cấp],F89)=0),"Tên NCC chưa khai báo trong DSNCC",IF(AND(G89&lt;&gt;"",COUNTIF(D.1[Tên sản phẩm],G89)=0),"SP này chưa khai báo trong DSSP",""))))</f>
        <v/>
      </c>
    </row>
    <row r="90" spans="2:24" ht="27.75" customHeight="1">
      <c r="B90" s="69">
        <f t="shared" si="15"/>
        <v>87</v>
      </c>
      <c r="C90" s="49" t="str">
        <f t="shared" ca="1" si="16"/>
        <v/>
      </c>
      <c r="D90" s="50" t="str">
        <f t="shared" ca="1" si="17"/>
        <v/>
      </c>
      <c r="E90" s="51" t="str">
        <f t="shared" ca="1" si="18"/>
        <v/>
      </c>
      <c r="F90" s="52" t="str">
        <f t="shared" ca="1" si="19"/>
        <v/>
      </c>
      <c r="G90" s="53"/>
      <c r="H90" s="53" t="str">
        <f>IF(G90="","",INDEX(D.1[Quy cách],MATCH(G90,D.1[Tên sản phẩm],0)))</f>
        <v/>
      </c>
      <c r="I90" s="54" t="str">
        <f>IF(G90="","",INDEX(D.1[ĐVT],MATCH(G90,D.1[Tên sản phẩm],0)))</f>
        <v/>
      </c>
      <c r="J90" s="56" t="str">
        <f>IF(G90="","",INDEX(#REF!,MATCH(G90,D.1[Tên sản phẩm],0)))</f>
        <v/>
      </c>
      <c r="K90" s="56" t="str">
        <f t="shared" si="20"/>
        <v/>
      </c>
      <c r="L90" s="53"/>
      <c r="M90" s="57" t="str">
        <f t="shared" si="21"/>
        <v/>
      </c>
      <c r="N90" s="58"/>
      <c r="O90" s="56" t="str">
        <f t="shared" si="14"/>
        <v/>
      </c>
      <c r="P90" s="57" t="str">
        <f t="shared" si="22"/>
        <v/>
      </c>
      <c r="Q90" s="58" t="str">
        <f t="shared" ca="1" si="23"/>
        <v/>
      </c>
      <c r="R90" s="57" t="str">
        <f t="shared" si="24"/>
        <v/>
      </c>
      <c r="S90" s="57" t="str">
        <f ca="1">IF(AND(C90&lt;&gt;"",C90&lt;&gt;OFFSET(C90,1,0)),SUMIFS([Giá có thuế],[Số ĐK],C90),"")</f>
        <v/>
      </c>
      <c r="T90" s="53"/>
      <c r="U90" s="55" t="str">
        <f>IF(T90="","",'Thông Tin Chung'!#REF!)</f>
        <v/>
      </c>
      <c r="V90" s="57" t="str">
        <f t="shared" ca="1" si="25"/>
        <v/>
      </c>
      <c r="W90" s="59"/>
      <c r="X90" s="49" t="str">
        <f ca="1">IF(C90="","",IF(OR(D90&lt;NgayBatDau,D90&gt;NgayKetThuc),"Ngày tháng phải nằm trong kỳ báo cáo",IF(AND(F90&lt;&gt;"",COUNTIF(D.3[Tên nhà cung cấp],F90)=0),"Tên NCC chưa khai báo trong DSNCC",IF(AND(G90&lt;&gt;"",COUNTIF(D.1[Tên sản phẩm],G90)=0),"SP này chưa khai báo trong DSSP",""))))</f>
        <v/>
      </c>
    </row>
    <row r="91" spans="2:24" ht="27.75" customHeight="1">
      <c r="B91" s="69">
        <f t="shared" si="15"/>
        <v>88</v>
      </c>
      <c r="C91" s="49" t="str">
        <f t="shared" ca="1" si="16"/>
        <v/>
      </c>
      <c r="D91" s="50" t="str">
        <f t="shared" ca="1" si="17"/>
        <v/>
      </c>
      <c r="E91" s="51" t="str">
        <f t="shared" ca="1" si="18"/>
        <v/>
      </c>
      <c r="F91" s="52" t="str">
        <f t="shared" ca="1" si="19"/>
        <v/>
      </c>
      <c r="G91" s="53"/>
      <c r="H91" s="53" t="str">
        <f>IF(G91="","",INDEX(D.1[Quy cách],MATCH(G91,D.1[Tên sản phẩm],0)))</f>
        <v/>
      </c>
      <c r="I91" s="54" t="str">
        <f>IF(G91="","",INDEX(D.1[ĐVT],MATCH(G91,D.1[Tên sản phẩm],0)))</f>
        <v/>
      </c>
      <c r="J91" s="56" t="str">
        <f>IF(G91="","",INDEX(#REF!,MATCH(G91,D.1[Tên sản phẩm],0)))</f>
        <v/>
      </c>
      <c r="K91" s="56" t="str">
        <f t="shared" si="20"/>
        <v/>
      </c>
      <c r="L91" s="53"/>
      <c r="M91" s="57" t="str">
        <f t="shared" si="21"/>
        <v/>
      </c>
      <c r="N91" s="58"/>
      <c r="O91" s="56" t="str">
        <f t="shared" si="14"/>
        <v/>
      </c>
      <c r="P91" s="57" t="str">
        <f t="shared" si="22"/>
        <v/>
      </c>
      <c r="Q91" s="58" t="str">
        <f t="shared" ca="1" si="23"/>
        <v/>
      </c>
      <c r="R91" s="57" t="str">
        <f t="shared" si="24"/>
        <v/>
      </c>
      <c r="S91" s="57" t="str">
        <f ca="1">IF(AND(C91&lt;&gt;"",C91&lt;&gt;OFFSET(C91,1,0)),SUMIFS([Giá có thuế],[Số ĐK],C91),"")</f>
        <v/>
      </c>
      <c r="T91" s="53"/>
      <c r="U91" s="55" t="str">
        <f>IF(T91="","",'Thông Tin Chung'!#REF!)</f>
        <v/>
      </c>
      <c r="V91" s="57" t="str">
        <f t="shared" ca="1" si="25"/>
        <v/>
      </c>
      <c r="W91" s="59"/>
      <c r="X91" s="49" t="str">
        <f ca="1">IF(C91="","",IF(OR(D91&lt;NgayBatDau,D91&gt;NgayKetThuc),"Ngày tháng phải nằm trong kỳ báo cáo",IF(AND(F91&lt;&gt;"",COUNTIF(D.3[Tên nhà cung cấp],F91)=0),"Tên NCC chưa khai báo trong DSNCC",IF(AND(G91&lt;&gt;"",COUNTIF(D.1[Tên sản phẩm],G91)=0),"SP này chưa khai báo trong DSSP",""))))</f>
        <v/>
      </c>
    </row>
    <row r="92" spans="2:24" ht="27.75" customHeight="1">
      <c r="B92" s="69">
        <f t="shared" si="15"/>
        <v>89</v>
      </c>
      <c r="C92" s="49" t="str">
        <f t="shared" ca="1" si="16"/>
        <v/>
      </c>
      <c r="D92" s="50" t="str">
        <f t="shared" ca="1" si="17"/>
        <v/>
      </c>
      <c r="E92" s="51" t="str">
        <f t="shared" ca="1" si="18"/>
        <v/>
      </c>
      <c r="F92" s="52" t="str">
        <f t="shared" ca="1" si="19"/>
        <v/>
      </c>
      <c r="G92" s="53"/>
      <c r="H92" s="53" t="str">
        <f>IF(G92="","",INDEX(D.1[Quy cách],MATCH(G92,D.1[Tên sản phẩm],0)))</f>
        <v/>
      </c>
      <c r="I92" s="54" t="str">
        <f>IF(G92="","",INDEX(D.1[ĐVT],MATCH(G92,D.1[Tên sản phẩm],0)))</f>
        <v/>
      </c>
      <c r="J92" s="56" t="str">
        <f>IF(G92="","",INDEX(#REF!,MATCH(G92,D.1[Tên sản phẩm],0)))</f>
        <v/>
      </c>
      <c r="K92" s="56" t="str">
        <f t="shared" si="20"/>
        <v/>
      </c>
      <c r="L92" s="53"/>
      <c r="M92" s="57" t="str">
        <f t="shared" si="21"/>
        <v/>
      </c>
      <c r="N92" s="58"/>
      <c r="O92" s="56" t="str">
        <f t="shared" si="14"/>
        <v/>
      </c>
      <c r="P92" s="57" t="str">
        <f t="shared" si="22"/>
        <v/>
      </c>
      <c r="Q92" s="58" t="str">
        <f t="shared" ca="1" si="23"/>
        <v/>
      </c>
      <c r="R92" s="57" t="str">
        <f t="shared" si="24"/>
        <v/>
      </c>
      <c r="S92" s="57" t="str">
        <f ca="1">IF(AND(C92&lt;&gt;"",C92&lt;&gt;OFFSET(C92,1,0)),SUMIFS([Giá có thuế],[Số ĐK],C92),"")</f>
        <v/>
      </c>
      <c r="T92" s="53"/>
      <c r="U92" s="55" t="str">
        <f>IF(T92="","",'Thông Tin Chung'!#REF!)</f>
        <v/>
      </c>
      <c r="V92" s="57" t="str">
        <f t="shared" ca="1" si="25"/>
        <v/>
      </c>
      <c r="W92" s="59"/>
      <c r="X92" s="49" t="str">
        <f ca="1">IF(C92="","",IF(OR(D92&lt;NgayBatDau,D92&gt;NgayKetThuc),"Ngày tháng phải nằm trong kỳ báo cáo",IF(AND(F92&lt;&gt;"",COUNTIF(D.3[Tên nhà cung cấp],F92)=0),"Tên NCC chưa khai báo trong DSNCC",IF(AND(G92&lt;&gt;"",COUNTIF(D.1[Tên sản phẩm],G92)=0),"SP này chưa khai báo trong DSSP",""))))</f>
        <v/>
      </c>
    </row>
    <row r="93" spans="2:24" ht="27.75" customHeight="1">
      <c r="B93" s="69">
        <f t="shared" si="15"/>
        <v>90</v>
      </c>
      <c r="C93" s="49" t="str">
        <f t="shared" ca="1" si="16"/>
        <v/>
      </c>
      <c r="D93" s="50" t="str">
        <f t="shared" ca="1" si="17"/>
        <v/>
      </c>
      <c r="E93" s="51" t="str">
        <f t="shared" ca="1" si="18"/>
        <v/>
      </c>
      <c r="F93" s="52" t="str">
        <f t="shared" ca="1" si="19"/>
        <v/>
      </c>
      <c r="G93" s="53"/>
      <c r="H93" s="53" t="str">
        <f>IF(G93="","",INDEX(D.1[Quy cách],MATCH(G93,D.1[Tên sản phẩm],0)))</f>
        <v/>
      </c>
      <c r="I93" s="54" t="str">
        <f>IF(G93="","",INDEX(D.1[ĐVT],MATCH(G93,D.1[Tên sản phẩm],0)))</f>
        <v/>
      </c>
      <c r="J93" s="56" t="str">
        <f>IF(G93="","",INDEX(#REF!,MATCH(G93,D.1[Tên sản phẩm],0)))</f>
        <v/>
      </c>
      <c r="K93" s="56" t="str">
        <f t="shared" si="20"/>
        <v/>
      </c>
      <c r="L93" s="53"/>
      <c r="M93" s="57" t="str">
        <f t="shared" si="21"/>
        <v/>
      </c>
      <c r="N93" s="58"/>
      <c r="O93" s="56" t="str">
        <f t="shared" si="14"/>
        <v/>
      </c>
      <c r="P93" s="57" t="str">
        <f t="shared" si="22"/>
        <v/>
      </c>
      <c r="Q93" s="58" t="str">
        <f t="shared" ca="1" si="23"/>
        <v/>
      </c>
      <c r="R93" s="57" t="str">
        <f t="shared" si="24"/>
        <v/>
      </c>
      <c r="S93" s="57" t="str">
        <f ca="1">IF(AND(C93&lt;&gt;"",C93&lt;&gt;OFFSET(C93,1,0)),SUMIFS([Giá có thuế],[Số ĐK],C93),"")</f>
        <v/>
      </c>
      <c r="T93" s="53"/>
      <c r="U93" s="55" t="str">
        <f>IF(T93="","",'Thông Tin Chung'!#REF!)</f>
        <v/>
      </c>
      <c r="V93" s="57" t="str">
        <f t="shared" ca="1" si="25"/>
        <v/>
      </c>
      <c r="W93" s="59"/>
      <c r="X93" s="49" t="str">
        <f ca="1">IF(C93="","",IF(OR(D93&lt;NgayBatDau,D93&gt;NgayKetThuc),"Ngày tháng phải nằm trong kỳ báo cáo",IF(AND(F93&lt;&gt;"",COUNTIF(D.3[Tên nhà cung cấp],F93)=0),"Tên NCC chưa khai báo trong DSNCC",IF(AND(G93&lt;&gt;"",COUNTIF(D.1[Tên sản phẩm],G93)=0),"SP này chưa khai báo trong DSSP",""))))</f>
        <v/>
      </c>
    </row>
    <row r="94" spans="2:24" ht="27.75" customHeight="1">
      <c r="B94" s="69">
        <f t="shared" si="15"/>
        <v>91</v>
      </c>
      <c r="C94" s="49" t="str">
        <f t="shared" ca="1" si="16"/>
        <v/>
      </c>
      <c r="D94" s="50" t="str">
        <f t="shared" ca="1" si="17"/>
        <v/>
      </c>
      <c r="E94" s="51" t="str">
        <f t="shared" ca="1" si="18"/>
        <v/>
      </c>
      <c r="F94" s="52" t="str">
        <f t="shared" ca="1" si="19"/>
        <v/>
      </c>
      <c r="G94" s="53"/>
      <c r="H94" s="53" t="str">
        <f>IF(G94="","",INDEX(D.1[Quy cách],MATCH(G94,D.1[Tên sản phẩm],0)))</f>
        <v/>
      </c>
      <c r="I94" s="54" t="str">
        <f>IF(G94="","",INDEX(D.1[ĐVT],MATCH(G94,D.1[Tên sản phẩm],0)))</f>
        <v/>
      </c>
      <c r="J94" s="56" t="str">
        <f>IF(G94="","",INDEX(#REF!,MATCH(G94,D.1[Tên sản phẩm],0)))</f>
        <v/>
      </c>
      <c r="K94" s="56" t="str">
        <f t="shared" si="20"/>
        <v/>
      </c>
      <c r="L94" s="53"/>
      <c r="M94" s="57" t="str">
        <f t="shared" si="21"/>
        <v/>
      </c>
      <c r="N94" s="58"/>
      <c r="O94" s="56" t="str">
        <f t="shared" si="14"/>
        <v/>
      </c>
      <c r="P94" s="57" t="str">
        <f t="shared" si="22"/>
        <v/>
      </c>
      <c r="Q94" s="58" t="str">
        <f t="shared" ca="1" si="23"/>
        <v/>
      </c>
      <c r="R94" s="57" t="str">
        <f t="shared" si="24"/>
        <v/>
      </c>
      <c r="S94" s="57" t="str">
        <f ca="1">IF(AND(C94&lt;&gt;"",C94&lt;&gt;OFFSET(C94,1,0)),SUMIFS([Giá có thuế],[Số ĐK],C94),"")</f>
        <v/>
      </c>
      <c r="T94" s="53"/>
      <c r="U94" s="55" t="str">
        <f>IF(T94="","",'Thông Tin Chung'!#REF!)</f>
        <v/>
      </c>
      <c r="V94" s="57" t="str">
        <f t="shared" ca="1" si="25"/>
        <v/>
      </c>
      <c r="W94" s="59"/>
      <c r="X94" s="49" t="str">
        <f ca="1">IF(C94="","",IF(OR(D94&lt;NgayBatDau,D94&gt;NgayKetThuc),"Ngày tháng phải nằm trong kỳ báo cáo",IF(AND(F94&lt;&gt;"",COUNTIF(D.3[Tên nhà cung cấp],F94)=0),"Tên NCC chưa khai báo trong DSNCC",IF(AND(G94&lt;&gt;"",COUNTIF(D.1[Tên sản phẩm],G94)=0),"SP này chưa khai báo trong DSSP",""))))</f>
        <v/>
      </c>
    </row>
    <row r="95" spans="2:24" ht="27.75" customHeight="1">
      <c r="B95" s="69">
        <f t="shared" si="15"/>
        <v>92</v>
      </c>
      <c r="C95" s="49" t="str">
        <f t="shared" ca="1" si="16"/>
        <v/>
      </c>
      <c r="D95" s="50" t="str">
        <f t="shared" ca="1" si="17"/>
        <v/>
      </c>
      <c r="E95" s="51" t="str">
        <f t="shared" ca="1" si="18"/>
        <v/>
      </c>
      <c r="F95" s="52" t="str">
        <f t="shared" ca="1" si="19"/>
        <v/>
      </c>
      <c r="G95" s="53"/>
      <c r="H95" s="53" t="str">
        <f>IF(G95="","",INDEX(D.1[Quy cách],MATCH(G95,D.1[Tên sản phẩm],0)))</f>
        <v/>
      </c>
      <c r="I95" s="54" t="str">
        <f>IF(G95="","",INDEX(D.1[ĐVT],MATCH(G95,D.1[Tên sản phẩm],0)))</f>
        <v/>
      </c>
      <c r="J95" s="56" t="str">
        <f>IF(G95="","",INDEX(#REF!,MATCH(G95,D.1[Tên sản phẩm],0)))</f>
        <v/>
      </c>
      <c r="K95" s="56" t="str">
        <f t="shared" si="20"/>
        <v/>
      </c>
      <c r="L95" s="53"/>
      <c r="M95" s="57" t="str">
        <f t="shared" si="21"/>
        <v/>
      </c>
      <c r="N95" s="58"/>
      <c r="O95" s="56" t="str">
        <f t="shared" si="14"/>
        <v/>
      </c>
      <c r="P95" s="57" t="str">
        <f t="shared" si="22"/>
        <v/>
      </c>
      <c r="Q95" s="58" t="str">
        <f t="shared" ca="1" si="23"/>
        <v/>
      </c>
      <c r="R95" s="57" t="str">
        <f t="shared" si="24"/>
        <v/>
      </c>
      <c r="S95" s="57" t="str">
        <f ca="1">IF(AND(C95&lt;&gt;"",C95&lt;&gt;OFFSET(C95,1,0)),SUMIFS([Giá có thuế],[Số ĐK],C95),"")</f>
        <v/>
      </c>
      <c r="T95" s="53"/>
      <c r="U95" s="55" t="str">
        <f>IF(T95="","",'Thông Tin Chung'!#REF!)</f>
        <v/>
      </c>
      <c r="V95" s="57" t="str">
        <f t="shared" ca="1" si="25"/>
        <v/>
      </c>
      <c r="W95" s="59"/>
      <c r="X95" s="49" t="str">
        <f ca="1">IF(C95="","",IF(OR(D95&lt;NgayBatDau,D95&gt;NgayKetThuc),"Ngày tháng phải nằm trong kỳ báo cáo",IF(AND(F95&lt;&gt;"",COUNTIF(D.3[Tên nhà cung cấp],F95)=0),"Tên NCC chưa khai báo trong DSNCC",IF(AND(G95&lt;&gt;"",COUNTIF(D.1[Tên sản phẩm],G95)=0),"SP này chưa khai báo trong DSSP",""))))</f>
        <v/>
      </c>
    </row>
    <row r="96" spans="2:24" ht="27.75" customHeight="1">
      <c r="B96" s="69">
        <f t="shared" si="15"/>
        <v>93</v>
      </c>
      <c r="C96" s="49" t="str">
        <f t="shared" ca="1" si="16"/>
        <v/>
      </c>
      <c r="D96" s="50" t="str">
        <f t="shared" ca="1" si="17"/>
        <v/>
      </c>
      <c r="E96" s="51" t="str">
        <f t="shared" ca="1" si="18"/>
        <v/>
      </c>
      <c r="F96" s="52" t="str">
        <f t="shared" ca="1" si="19"/>
        <v/>
      </c>
      <c r="G96" s="53"/>
      <c r="H96" s="53" t="str">
        <f>IF(G96="","",INDEX(D.1[Quy cách],MATCH(G96,D.1[Tên sản phẩm],0)))</f>
        <v/>
      </c>
      <c r="I96" s="54" t="str">
        <f>IF(G96="","",INDEX(D.1[ĐVT],MATCH(G96,D.1[Tên sản phẩm],0)))</f>
        <v/>
      </c>
      <c r="J96" s="56" t="str">
        <f>IF(G96="","",INDEX(#REF!,MATCH(G96,D.1[Tên sản phẩm],0)))</f>
        <v/>
      </c>
      <c r="K96" s="56" t="str">
        <f t="shared" si="20"/>
        <v/>
      </c>
      <c r="L96" s="53"/>
      <c r="M96" s="57" t="str">
        <f t="shared" si="21"/>
        <v/>
      </c>
      <c r="N96" s="58"/>
      <c r="O96" s="56" t="str">
        <f t="shared" si="14"/>
        <v/>
      </c>
      <c r="P96" s="57" t="str">
        <f t="shared" si="22"/>
        <v/>
      </c>
      <c r="Q96" s="58" t="str">
        <f t="shared" ca="1" si="23"/>
        <v/>
      </c>
      <c r="R96" s="57" t="str">
        <f t="shared" si="24"/>
        <v/>
      </c>
      <c r="S96" s="57" t="str">
        <f ca="1">IF(AND(C96&lt;&gt;"",C96&lt;&gt;OFFSET(C96,1,0)),SUMIFS([Giá có thuế],[Số ĐK],C96),"")</f>
        <v/>
      </c>
      <c r="T96" s="53"/>
      <c r="U96" s="55" t="str">
        <f>IF(T96="","",'Thông Tin Chung'!#REF!)</f>
        <v/>
      </c>
      <c r="V96" s="57" t="str">
        <f t="shared" ca="1" si="25"/>
        <v/>
      </c>
      <c r="W96" s="59"/>
      <c r="X96" s="49" t="str">
        <f ca="1">IF(C96="","",IF(OR(D96&lt;NgayBatDau,D96&gt;NgayKetThuc),"Ngày tháng phải nằm trong kỳ báo cáo",IF(AND(F96&lt;&gt;"",COUNTIF(D.3[Tên nhà cung cấp],F96)=0),"Tên NCC chưa khai báo trong DSNCC",IF(AND(G96&lt;&gt;"",COUNTIF(D.1[Tên sản phẩm],G96)=0),"SP này chưa khai báo trong DSSP",""))))</f>
        <v/>
      </c>
    </row>
    <row r="97" spans="2:24" ht="27.75" customHeight="1">
      <c r="B97" s="69">
        <f t="shared" si="15"/>
        <v>94</v>
      </c>
      <c r="C97" s="49" t="str">
        <f t="shared" ca="1" si="16"/>
        <v/>
      </c>
      <c r="D97" s="50" t="str">
        <f t="shared" ca="1" si="17"/>
        <v/>
      </c>
      <c r="E97" s="51" t="str">
        <f t="shared" ca="1" si="18"/>
        <v/>
      </c>
      <c r="F97" s="52" t="str">
        <f t="shared" ca="1" si="19"/>
        <v/>
      </c>
      <c r="G97" s="53"/>
      <c r="H97" s="53" t="str">
        <f>IF(G97="","",INDEX(D.1[Quy cách],MATCH(G97,D.1[Tên sản phẩm],0)))</f>
        <v/>
      </c>
      <c r="I97" s="54" t="str">
        <f>IF(G97="","",INDEX(D.1[ĐVT],MATCH(G97,D.1[Tên sản phẩm],0)))</f>
        <v/>
      </c>
      <c r="J97" s="56" t="str">
        <f>IF(G97="","",INDEX(#REF!,MATCH(G97,D.1[Tên sản phẩm],0)))</f>
        <v/>
      </c>
      <c r="K97" s="56" t="str">
        <f t="shared" si="20"/>
        <v/>
      </c>
      <c r="L97" s="53"/>
      <c r="M97" s="57" t="str">
        <f t="shared" si="21"/>
        <v/>
      </c>
      <c r="N97" s="58"/>
      <c r="O97" s="56" t="str">
        <f t="shared" si="14"/>
        <v/>
      </c>
      <c r="P97" s="57" t="str">
        <f t="shared" si="22"/>
        <v/>
      </c>
      <c r="Q97" s="58" t="str">
        <f t="shared" ca="1" si="23"/>
        <v/>
      </c>
      <c r="R97" s="57" t="str">
        <f t="shared" si="24"/>
        <v/>
      </c>
      <c r="S97" s="57" t="str">
        <f ca="1">IF(AND(C97&lt;&gt;"",C97&lt;&gt;OFFSET(C97,1,0)),SUMIFS([Giá có thuế],[Số ĐK],C97),"")</f>
        <v/>
      </c>
      <c r="T97" s="53"/>
      <c r="U97" s="55" t="str">
        <f>IF(T97="","",'Thông Tin Chung'!#REF!)</f>
        <v/>
      </c>
      <c r="V97" s="57" t="str">
        <f t="shared" ca="1" si="25"/>
        <v/>
      </c>
      <c r="W97" s="59"/>
      <c r="X97" s="49" t="str">
        <f ca="1">IF(C97="","",IF(OR(D97&lt;NgayBatDau,D97&gt;NgayKetThuc),"Ngày tháng phải nằm trong kỳ báo cáo",IF(AND(F97&lt;&gt;"",COUNTIF(D.3[Tên nhà cung cấp],F97)=0),"Tên NCC chưa khai báo trong DSNCC",IF(AND(G97&lt;&gt;"",COUNTIF(D.1[Tên sản phẩm],G97)=0),"SP này chưa khai báo trong DSSP",""))))</f>
        <v/>
      </c>
    </row>
    <row r="98" spans="2:24" ht="27.75" customHeight="1">
      <c r="B98" s="69">
        <f t="shared" si="15"/>
        <v>95</v>
      </c>
      <c r="C98" s="49" t="str">
        <f t="shared" ca="1" si="16"/>
        <v/>
      </c>
      <c r="D98" s="50" t="str">
        <f t="shared" ca="1" si="17"/>
        <v/>
      </c>
      <c r="E98" s="51" t="str">
        <f t="shared" ca="1" si="18"/>
        <v/>
      </c>
      <c r="F98" s="52" t="str">
        <f t="shared" ca="1" si="19"/>
        <v/>
      </c>
      <c r="G98" s="53"/>
      <c r="H98" s="53" t="str">
        <f>IF(G98="","",INDEX(D.1[Quy cách],MATCH(G98,D.1[Tên sản phẩm],0)))</f>
        <v/>
      </c>
      <c r="I98" s="54" t="str">
        <f>IF(G98="","",INDEX(D.1[ĐVT],MATCH(G98,D.1[Tên sản phẩm],0)))</f>
        <v/>
      </c>
      <c r="J98" s="56" t="str">
        <f>IF(G98="","",INDEX(#REF!,MATCH(G98,D.1[Tên sản phẩm],0)))</f>
        <v/>
      </c>
      <c r="K98" s="56" t="str">
        <f t="shared" si="20"/>
        <v/>
      </c>
      <c r="L98" s="53"/>
      <c r="M98" s="57" t="str">
        <f t="shared" si="21"/>
        <v/>
      </c>
      <c r="N98" s="58"/>
      <c r="O98" s="56" t="str">
        <f t="shared" si="14"/>
        <v/>
      </c>
      <c r="P98" s="57" t="str">
        <f t="shared" si="22"/>
        <v/>
      </c>
      <c r="Q98" s="58" t="str">
        <f t="shared" ca="1" si="23"/>
        <v/>
      </c>
      <c r="R98" s="57" t="str">
        <f t="shared" si="24"/>
        <v/>
      </c>
      <c r="S98" s="57" t="str">
        <f ca="1">IF(AND(C98&lt;&gt;"",C98&lt;&gt;OFFSET(C98,1,0)),SUMIFS([Giá có thuế],[Số ĐK],C98),"")</f>
        <v/>
      </c>
      <c r="T98" s="53"/>
      <c r="U98" s="55" t="str">
        <f>IF(T98="","",'Thông Tin Chung'!#REF!)</f>
        <v/>
      </c>
      <c r="V98" s="57" t="str">
        <f t="shared" ca="1" si="25"/>
        <v/>
      </c>
      <c r="W98" s="59"/>
      <c r="X98" s="49" t="str">
        <f ca="1">IF(C98="","",IF(OR(D98&lt;NgayBatDau,D98&gt;NgayKetThuc),"Ngày tháng phải nằm trong kỳ báo cáo",IF(AND(F98&lt;&gt;"",COUNTIF(D.3[Tên nhà cung cấp],F98)=0),"Tên NCC chưa khai báo trong DSNCC",IF(AND(G98&lt;&gt;"",COUNTIF(D.1[Tên sản phẩm],G98)=0),"SP này chưa khai báo trong DSSP",""))))</f>
        <v/>
      </c>
    </row>
    <row r="99" spans="2:24" ht="27.75" customHeight="1">
      <c r="B99" s="69">
        <f t="shared" si="15"/>
        <v>96</v>
      </c>
      <c r="C99" s="49" t="str">
        <f t="shared" ca="1" si="16"/>
        <v/>
      </c>
      <c r="D99" s="50" t="str">
        <f t="shared" ca="1" si="17"/>
        <v/>
      </c>
      <c r="E99" s="51" t="str">
        <f t="shared" ca="1" si="18"/>
        <v/>
      </c>
      <c r="F99" s="52" t="str">
        <f t="shared" ca="1" si="19"/>
        <v/>
      </c>
      <c r="G99" s="53"/>
      <c r="H99" s="53" t="str">
        <f>IF(G99="","",INDEX(D.1[Quy cách],MATCH(G99,D.1[Tên sản phẩm],0)))</f>
        <v/>
      </c>
      <c r="I99" s="54" t="str">
        <f>IF(G99="","",INDEX(D.1[ĐVT],MATCH(G99,D.1[Tên sản phẩm],0)))</f>
        <v/>
      </c>
      <c r="J99" s="56" t="str">
        <f>IF(G99="","",INDEX(#REF!,MATCH(G99,D.1[Tên sản phẩm],0)))</f>
        <v/>
      </c>
      <c r="K99" s="56" t="str">
        <f t="shared" si="20"/>
        <v/>
      </c>
      <c r="L99" s="53"/>
      <c r="M99" s="57" t="str">
        <f t="shared" si="21"/>
        <v/>
      </c>
      <c r="N99" s="58"/>
      <c r="O99" s="56" t="str">
        <f t="shared" si="14"/>
        <v/>
      </c>
      <c r="P99" s="57" t="str">
        <f t="shared" si="22"/>
        <v/>
      </c>
      <c r="Q99" s="58" t="str">
        <f t="shared" ca="1" si="23"/>
        <v/>
      </c>
      <c r="R99" s="57" t="str">
        <f t="shared" si="24"/>
        <v/>
      </c>
      <c r="S99" s="57" t="str">
        <f ca="1">IF(AND(C99&lt;&gt;"",C99&lt;&gt;OFFSET(C99,1,0)),SUMIFS([Giá có thuế],[Số ĐK],C99),"")</f>
        <v/>
      </c>
      <c r="T99" s="53"/>
      <c r="U99" s="55" t="str">
        <f>IF(T99="","",'Thông Tin Chung'!#REF!)</f>
        <v/>
      </c>
      <c r="V99" s="57" t="str">
        <f t="shared" ca="1" si="25"/>
        <v/>
      </c>
      <c r="W99" s="59"/>
      <c r="X99" s="49" t="str">
        <f ca="1">IF(C99="","",IF(OR(D99&lt;NgayBatDau,D99&gt;NgayKetThuc),"Ngày tháng phải nằm trong kỳ báo cáo",IF(AND(F99&lt;&gt;"",COUNTIF(D.3[Tên nhà cung cấp],F99)=0),"Tên NCC chưa khai báo trong DSNCC",IF(AND(G99&lt;&gt;"",COUNTIF(D.1[Tên sản phẩm],G99)=0),"SP này chưa khai báo trong DSSP",""))))</f>
        <v/>
      </c>
    </row>
    <row r="100" spans="2:24" ht="27.75" customHeight="1">
      <c r="B100" s="69">
        <f t="shared" si="15"/>
        <v>97</v>
      </c>
      <c r="C100" s="49" t="str">
        <f t="shared" ca="1" si="16"/>
        <v/>
      </c>
      <c r="D100" s="50" t="str">
        <f t="shared" ca="1" si="17"/>
        <v/>
      </c>
      <c r="E100" s="51" t="str">
        <f t="shared" ca="1" si="18"/>
        <v/>
      </c>
      <c r="F100" s="52" t="str">
        <f t="shared" ca="1" si="19"/>
        <v/>
      </c>
      <c r="G100" s="53"/>
      <c r="H100" s="53" t="str">
        <f>IF(G100="","",INDEX(D.1[Quy cách],MATCH(G100,D.1[Tên sản phẩm],0)))</f>
        <v/>
      </c>
      <c r="I100" s="54" t="str">
        <f>IF(G100="","",INDEX(D.1[ĐVT],MATCH(G100,D.1[Tên sản phẩm],0)))</f>
        <v/>
      </c>
      <c r="J100" s="56" t="str">
        <f>IF(G100="","",INDEX(#REF!,MATCH(G100,D.1[Tên sản phẩm],0)))</f>
        <v/>
      </c>
      <c r="K100" s="56" t="str">
        <f t="shared" si="20"/>
        <v/>
      </c>
      <c r="L100" s="53"/>
      <c r="M100" s="57" t="str">
        <f t="shared" si="21"/>
        <v/>
      </c>
      <c r="N100" s="58"/>
      <c r="O100" s="56" t="str">
        <f t="shared" si="14"/>
        <v/>
      </c>
      <c r="P100" s="57" t="str">
        <f t="shared" si="22"/>
        <v/>
      </c>
      <c r="Q100" s="58" t="str">
        <f t="shared" ca="1" si="23"/>
        <v/>
      </c>
      <c r="R100" s="57" t="str">
        <f t="shared" si="24"/>
        <v/>
      </c>
      <c r="S100" s="57" t="str">
        <f ca="1">IF(AND(C100&lt;&gt;"",C100&lt;&gt;OFFSET(C100,1,0)),SUMIFS([Giá có thuế],[Số ĐK],C100),"")</f>
        <v/>
      </c>
      <c r="T100" s="53"/>
      <c r="U100" s="55" t="str">
        <f>IF(T100="","",'Thông Tin Chung'!#REF!)</f>
        <v/>
      </c>
      <c r="V100" s="57" t="str">
        <f t="shared" ca="1" si="25"/>
        <v/>
      </c>
      <c r="W100" s="59"/>
      <c r="X100" s="49" t="str">
        <f ca="1">IF(C100="","",IF(OR(D100&lt;NgayBatDau,D100&gt;NgayKetThuc),"Ngày tháng phải nằm trong kỳ báo cáo",IF(AND(F100&lt;&gt;"",COUNTIF(D.3[Tên nhà cung cấp],F100)=0),"Tên NCC chưa khai báo trong DSNCC",IF(AND(G100&lt;&gt;"",COUNTIF(D.1[Tên sản phẩm],G100)=0),"SP này chưa khai báo trong DSSP",""))))</f>
        <v/>
      </c>
    </row>
    <row r="101" spans="2:24" ht="27.75" customHeight="1">
      <c r="B101" s="69">
        <f t="shared" si="15"/>
        <v>98</v>
      </c>
      <c r="C101" s="49" t="str">
        <f t="shared" ca="1" si="16"/>
        <v/>
      </c>
      <c r="D101" s="50" t="str">
        <f t="shared" ca="1" si="17"/>
        <v/>
      </c>
      <c r="E101" s="51" t="str">
        <f t="shared" ca="1" si="18"/>
        <v/>
      </c>
      <c r="F101" s="52" t="str">
        <f t="shared" ca="1" si="19"/>
        <v/>
      </c>
      <c r="G101" s="53"/>
      <c r="H101" s="53" t="str">
        <f>IF(G101="","",INDEX(D.1[Quy cách],MATCH(G101,D.1[Tên sản phẩm],0)))</f>
        <v/>
      </c>
      <c r="I101" s="54" t="str">
        <f>IF(G101="","",INDEX(D.1[ĐVT],MATCH(G101,D.1[Tên sản phẩm],0)))</f>
        <v/>
      </c>
      <c r="J101" s="56" t="str">
        <f>IF(G101="","",INDEX(#REF!,MATCH(G101,D.1[Tên sản phẩm],0)))</f>
        <v/>
      </c>
      <c r="K101" s="56" t="str">
        <f t="shared" si="20"/>
        <v/>
      </c>
      <c r="L101" s="53"/>
      <c r="M101" s="57" t="str">
        <f t="shared" si="21"/>
        <v/>
      </c>
      <c r="N101" s="58"/>
      <c r="O101" s="56" t="str">
        <f t="shared" si="14"/>
        <v/>
      </c>
      <c r="P101" s="57" t="str">
        <f t="shared" si="22"/>
        <v/>
      </c>
      <c r="Q101" s="58" t="str">
        <f t="shared" ca="1" si="23"/>
        <v/>
      </c>
      <c r="R101" s="57" t="str">
        <f t="shared" si="24"/>
        <v/>
      </c>
      <c r="S101" s="57" t="str">
        <f ca="1">IF(AND(C101&lt;&gt;"",C101&lt;&gt;OFFSET(C101,1,0)),SUMIFS([Giá có thuế],[Số ĐK],C101),"")</f>
        <v/>
      </c>
      <c r="T101" s="53"/>
      <c r="U101" s="55" t="str">
        <f>IF(T101="","",'Thông Tin Chung'!#REF!)</f>
        <v/>
      </c>
      <c r="V101" s="57" t="str">
        <f t="shared" ca="1" si="25"/>
        <v/>
      </c>
      <c r="W101" s="59"/>
      <c r="X101" s="49" t="str">
        <f ca="1">IF(C101="","",IF(OR(D101&lt;NgayBatDau,D101&gt;NgayKetThuc),"Ngày tháng phải nằm trong kỳ báo cáo",IF(AND(F101&lt;&gt;"",COUNTIF(D.3[Tên nhà cung cấp],F101)=0),"Tên NCC chưa khai báo trong DSNCC",IF(AND(G101&lt;&gt;"",COUNTIF(D.1[Tên sản phẩm],G101)=0),"SP này chưa khai báo trong DSSP",""))))</f>
        <v/>
      </c>
    </row>
    <row r="102" spans="2:24" ht="27.75" customHeight="1">
      <c r="B102" s="69">
        <f t="shared" si="15"/>
        <v>99</v>
      </c>
      <c r="C102" s="49" t="str">
        <f t="shared" ca="1" si="16"/>
        <v/>
      </c>
      <c r="D102" s="50" t="str">
        <f t="shared" ca="1" si="17"/>
        <v/>
      </c>
      <c r="E102" s="51" t="str">
        <f t="shared" ca="1" si="18"/>
        <v/>
      </c>
      <c r="F102" s="52" t="str">
        <f t="shared" ca="1" si="19"/>
        <v/>
      </c>
      <c r="G102" s="53"/>
      <c r="H102" s="53" t="str">
        <f>IF(G102="","",INDEX(D.1[Quy cách],MATCH(G102,D.1[Tên sản phẩm],0)))</f>
        <v/>
      </c>
      <c r="I102" s="54" t="str">
        <f>IF(G102="","",INDEX(D.1[ĐVT],MATCH(G102,D.1[Tên sản phẩm],0)))</f>
        <v/>
      </c>
      <c r="J102" s="56" t="str">
        <f>IF(G102="","",INDEX(#REF!,MATCH(G102,D.1[Tên sản phẩm],0)))</f>
        <v/>
      </c>
      <c r="K102" s="56" t="str">
        <f t="shared" si="20"/>
        <v/>
      </c>
      <c r="L102" s="53"/>
      <c r="M102" s="57" t="str">
        <f t="shared" si="21"/>
        <v/>
      </c>
      <c r="N102" s="58"/>
      <c r="O102" s="56" t="str">
        <f t="shared" si="14"/>
        <v/>
      </c>
      <c r="P102" s="57" t="str">
        <f t="shared" si="22"/>
        <v/>
      </c>
      <c r="Q102" s="58" t="str">
        <f t="shared" ca="1" si="23"/>
        <v/>
      </c>
      <c r="R102" s="57" t="str">
        <f t="shared" si="24"/>
        <v/>
      </c>
      <c r="S102" s="57" t="str">
        <f ca="1">IF(AND(C102&lt;&gt;"",C102&lt;&gt;OFFSET(C102,1,0)),SUMIFS([Giá có thuế],[Số ĐK],C102),"")</f>
        <v/>
      </c>
      <c r="T102" s="53"/>
      <c r="U102" s="55" t="str">
        <f>IF(T102="","",'Thông Tin Chung'!#REF!)</f>
        <v/>
      </c>
      <c r="V102" s="57" t="str">
        <f t="shared" ca="1" si="25"/>
        <v/>
      </c>
      <c r="W102" s="59"/>
      <c r="X102" s="49" t="str">
        <f ca="1">IF(C102="","",IF(OR(D102&lt;NgayBatDau,D102&gt;NgayKetThuc),"Ngày tháng phải nằm trong kỳ báo cáo",IF(AND(F102&lt;&gt;"",COUNTIF(D.3[Tên nhà cung cấp],F102)=0),"Tên NCC chưa khai báo trong DSNCC",IF(AND(G102&lt;&gt;"",COUNTIF(D.1[Tên sản phẩm],G102)=0),"SP này chưa khai báo trong DSSP",""))))</f>
        <v/>
      </c>
    </row>
    <row r="103" spans="2:24" ht="27.75" customHeight="1">
      <c r="B103" s="69">
        <f t="shared" si="15"/>
        <v>100</v>
      </c>
      <c r="C103" s="49" t="str">
        <f t="shared" ca="1" si="16"/>
        <v/>
      </c>
      <c r="D103" s="50" t="str">
        <f t="shared" ca="1" si="17"/>
        <v/>
      </c>
      <c r="E103" s="51" t="str">
        <f t="shared" ca="1" si="18"/>
        <v/>
      </c>
      <c r="F103" s="52" t="str">
        <f t="shared" ca="1" si="19"/>
        <v/>
      </c>
      <c r="G103" s="53"/>
      <c r="H103" s="53" t="str">
        <f>IF(G103="","",INDEX(D.1[Quy cách],MATCH(G103,D.1[Tên sản phẩm],0)))</f>
        <v/>
      </c>
      <c r="I103" s="54" t="str">
        <f>IF(G103="","",INDEX(D.1[ĐVT],MATCH(G103,D.1[Tên sản phẩm],0)))</f>
        <v/>
      </c>
      <c r="J103" s="56" t="str">
        <f>IF(G103="","",INDEX(#REF!,MATCH(G103,D.1[Tên sản phẩm],0)))</f>
        <v/>
      </c>
      <c r="K103" s="56" t="str">
        <f t="shared" si="20"/>
        <v/>
      </c>
      <c r="L103" s="53"/>
      <c r="M103" s="57" t="str">
        <f t="shared" si="21"/>
        <v/>
      </c>
      <c r="N103" s="58"/>
      <c r="O103" s="56" t="str">
        <f t="shared" si="14"/>
        <v/>
      </c>
      <c r="P103" s="57" t="str">
        <f t="shared" si="22"/>
        <v/>
      </c>
      <c r="Q103" s="58" t="str">
        <f t="shared" ca="1" si="23"/>
        <v/>
      </c>
      <c r="R103" s="57" t="str">
        <f t="shared" si="24"/>
        <v/>
      </c>
      <c r="S103" s="57" t="str">
        <f ca="1">IF(AND(C103&lt;&gt;"",C103&lt;&gt;OFFSET(C103,1,0)),SUMIFS([Giá có thuế],[Số ĐK],C103),"")</f>
        <v/>
      </c>
      <c r="T103" s="53"/>
      <c r="U103" s="55" t="str">
        <f>IF(T103="","",'Thông Tin Chung'!#REF!)</f>
        <v/>
      </c>
      <c r="V103" s="57" t="str">
        <f t="shared" ca="1" si="25"/>
        <v/>
      </c>
      <c r="W103" s="59"/>
      <c r="X103" s="49" t="str">
        <f ca="1">IF(C103="","",IF(OR(D103&lt;NgayBatDau,D103&gt;NgayKetThuc),"Ngày tháng phải nằm trong kỳ báo cáo",IF(AND(F103&lt;&gt;"",COUNTIF(D.3[Tên nhà cung cấp],F103)=0),"Tên NCC chưa khai báo trong DSNCC",IF(AND(G103&lt;&gt;"",COUNTIF(D.1[Tên sản phẩm],G103)=0),"SP này chưa khai báo trong DSSP",""))))</f>
        <v/>
      </c>
    </row>
    <row r="104" spans="2:24" ht="27.75" customHeight="1">
      <c r="B104" s="69">
        <f t="shared" si="15"/>
        <v>101</v>
      </c>
      <c r="C104" s="49" t="str">
        <f t="shared" ca="1" si="16"/>
        <v/>
      </c>
      <c r="D104" s="50" t="str">
        <f t="shared" ca="1" si="17"/>
        <v/>
      </c>
      <c r="E104" s="51" t="str">
        <f t="shared" ca="1" si="18"/>
        <v/>
      </c>
      <c r="F104" s="52" t="str">
        <f t="shared" ca="1" si="19"/>
        <v/>
      </c>
      <c r="G104" s="53"/>
      <c r="H104" s="53" t="str">
        <f>IF(G104="","",INDEX(D.1[Quy cách],MATCH(G104,D.1[Tên sản phẩm],0)))</f>
        <v/>
      </c>
      <c r="I104" s="54" t="str">
        <f>IF(G104="","",INDEX(D.1[ĐVT],MATCH(G104,D.1[Tên sản phẩm],0)))</f>
        <v/>
      </c>
      <c r="J104" s="56" t="str">
        <f>IF(G104="","",INDEX(#REF!,MATCH(G104,D.1[Tên sản phẩm],0)))</f>
        <v/>
      </c>
      <c r="K104" s="56" t="str">
        <f t="shared" si="20"/>
        <v/>
      </c>
      <c r="L104" s="53"/>
      <c r="M104" s="57" t="str">
        <f t="shared" si="21"/>
        <v/>
      </c>
      <c r="N104" s="58"/>
      <c r="O104" s="56" t="str">
        <f t="shared" si="14"/>
        <v/>
      </c>
      <c r="P104" s="57" t="str">
        <f t="shared" si="22"/>
        <v/>
      </c>
      <c r="Q104" s="58" t="str">
        <f t="shared" ca="1" si="23"/>
        <v/>
      </c>
      <c r="R104" s="57" t="str">
        <f t="shared" si="24"/>
        <v/>
      </c>
      <c r="S104" s="57" t="str">
        <f ca="1">IF(AND(C104&lt;&gt;"",C104&lt;&gt;OFFSET(C104,1,0)),SUMIFS([Giá có thuế],[Số ĐK],C104),"")</f>
        <v/>
      </c>
      <c r="T104" s="53"/>
      <c r="U104" s="55" t="str">
        <f>IF(T104="","",'Thông Tin Chung'!#REF!)</f>
        <v/>
      </c>
      <c r="V104" s="57" t="str">
        <f t="shared" ca="1" si="25"/>
        <v/>
      </c>
      <c r="W104" s="59"/>
      <c r="X104" s="49" t="str">
        <f ca="1">IF(C104="","",IF(OR(D104&lt;NgayBatDau,D104&gt;NgayKetThuc),"Ngày tháng phải nằm trong kỳ báo cáo",IF(AND(F104&lt;&gt;"",COUNTIF(D.3[Tên nhà cung cấp],F104)=0),"Tên NCC chưa khai báo trong DSNCC",IF(AND(G104&lt;&gt;"",COUNTIF(D.1[Tên sản phẩm],G104)=0),"SP này chưa khai báo trong DSSP",""))))</f>
        <v/>
      </c>
    </row>
    <row r="105" spans="2:24" ht="27.75" customHeight="1">
      <c r="B105" s="69">
        <f t="shared" si="15"/>
        <v>102</v>
      </c>
      <c r="C105" s="49" t="str">
        <f t="shared" ca="1" si="16"/>
        <v/>
      </c>
      <c r="D105" s="50" t="str">
        <f t="shared" ca="1" si="17"/>
        <v/>
      </c>
      <c r="E105" s="51" t="str">
        <f t="shared" ca="1" si="18"/>
        <v/>
      </c>
      <c r="F105" s="52" t="str">
        <f t="shared" ca="1" si="19"/>
        <v/>
      </c>
      <c r="G105" s="53"/>
      <c r="H105" s="53" t="str">
        <f>IF(G105="","",INDEX(D.1[Quy cách],MATCH(G105,D.1[Tên sản phẩm],0)))</f>
        <v/>
      </c>
      <c r="I105" s="54" t="str">
        <f>IF(G105="","",INDEX(D.1[ĐVT],MATCH(G105,D.1[Tên sản phẩm],0)))</f>
        <v/>
      </c>
      <c r="J105" s="56" t="str">
        <f>IF(G105="","",INDEX(#REF!,MATCH(G105,D.1[Tên sản phẩm],0)))</f>
        <v/>
      </c>
      <c r="K105" s="56" t="str">
        <f t="shared" si="20"/>
        <v/>
      </c>
      <c r="L105" s="53"/>
      <c r="M105" s="57" t="str">
        <f t="shared" si="21"/>
        <v/>
      </c>
      <c r="N105" s="58"/>
      <c r="O105" s="56" t="str">
        <f t="shared" si="14"/>
        <v/>
      </c>
      <c r="P105" s="57" t="str">
        <f t="shared" si="22"/>
        <v/>
      </c>
      <c r="Q105" s="58" t="str">
        <f t="shared" ca="1" si="23"/>
        <v/>
      </c>
      <c r="R105" s="57" t="str">
        <f t="shared" si="24"/>
        <v/>
      </c>
      <c r="S105" s="57" t="str">
        <f ca="1">IF(AND(C105&lt;&gt;"",C105&lt;&gt;OFFSET(C105,1,0)),SUMIFS([Giá có thuế],[Số ĐK],C105),"")</f>
        <v/>
      </c>
      <c r="T105" s="53"/>
      <c r="U105" s="55" t="str">
        <f>IF(T105="","",'Thông Tin Chung'!#REF!)</f>
        <v/>
      </c>
      <c r="V105" s="57" t="str">
        <f t="shared" ca="1" si="25"/>
        <v/>
      </c>
      <c r="W105" s="59"/>
      <c r="X105" s="49" t="str">
        <f ca="1">IF(C105="","",IF(OR(D105&lt;NgayBatDau,D105&gt;NgayKetThuc),"Ngày tháng phải nằm trong kỳ báo cáo",IF(AND(F105&lt;&gt;"",COUNTIF(D.3[Tên nhà cung cấp],F105)=0),"Tên NCC chưa khai báo trong DSNCC",IF(AND(G105&lt;&gt;"",COUNTIF(D.1[Tên sản phẩm],G105)=0),"SP này chưa khai báo trong DSSP",""))))</f>
        <v/>
      </c>
    </row>
    <row r="106" spans="2:24" ht="27.75" customHeight="1">
      <c r="B106" s="69">
        <f t="shared" si="15"/>
        <v>103</v>
      </c>
      <c r="C106" s="49" t="str">
        <f t="shared" ca="1" si="16"/>
        <v/>
      </c>
      <c r="D106" s="50" t="str">
        <f t="shared" ca="1" si="17"/>
        <v/>
      </c>
      <c r="E106" s="51" t="str">
        <f t="shared" ca="1" si="18"/>
        <v/>
      </c>
      <c r="F106" s="52" t="str">
        <f t="shared" ca="1" si="19"/>
        <v/>
      </c>
      <c r="G106" s="53"/>
      <c r="H106" s="53" t="str">
        <f>IF(G106="","",INDEX(D.1[Quy cách],MATCH(G106,D.1[Tên sản phẩm],0)))</f>
        <v/>
      </c>
      <c r="I106" s="54" t="str">
        <f>IF(G106="","",INDEX(D.1[ĐVT],MATCH(G106,D.1[Tên sản phẩm],0)))</f>
        <v/>
      </c>
      <c r="J106" s="56" t="str">
        <f>IF(G106="","",INDEX(#REF!,MATCH(G106,D.1[Tên sản phẩm],0)))</f>
        <v/>
      </c>
      <c r="K106" s="56" t="str">
        <f t="shared" si="20"/>
        <v/>
      </c>
      <c r="L106" s="53"/>
      <c r="M106" s="57" t="str">
        <f t="shared" si="21"/>
        <v/>
      </c>
      <c r="N106" s="58"/>
      <c r="O106" s="56" t="str">
        <f t="shared" si="14"/>
        <v/>
      </c>
      <c r="P106" s="57" t="str">
        <f t="shared" si="22"/>
        <v/>
      </c>
      <c r="Q106" s="58" t="str">
        <f t="shared" ca="1" si="23"/>
        <v/>
      </c>
      <c r="R106" s="57" t="str">
        <f t="shared" si="24"/>
        <v/>
      </c>
      <c r="S106" s="57" t="str">
        <f ca="1">IF(AND(C106&lt;&gt;"",C106&lt;&gt;OFFSET(C106,1,0)),SUMIFS([Giá có thuế],[Số ĐK],C106),"")</f>
        <v/>
      </c>
      <c r="T106" s="53"/>
      <c r="U106" s="55" t="str">
        <f>IF(T106="","",'Thông Tin Chung'!#REF!)</f>
        <v/>
      </c>
      <c r="V106" s="57" t="str">
        <f t="shared" ca="1" si="25"/>
        <v/>
      </c>
      <c r="W106" s="59"/>
      <c r="X106" s="49" t="str">
        <f ca="1">IF(C106="","",IF(OR(D106&lt;NgayBatDau,D106&gt;NgayKetThuc),"Ngày tháng phải nằm trong kỳ báo cáo",IF(AND(F106&lt;&gt;"",COUNTIF(D.3[Tên nhà cung cấp],F106)=0),"Tên NCC chưa khai báo trong DSNCC",IF(AND(G106&lt;&gt;"",COUNTIF(D.1[Tên sản phẩm],G106)=0),"SP này chưa khai báo trong DSSP",""))))</f>
        <v/>
      </c>
    </row>
    <row r="107" spans="2:24" ht="27.75" customHeight="1">
      <c r="B107" s="69">
        <f t="shared" si="15"/>
        <v>104</v>
      </c>
      <c r="C107" s="49" t="str">
        <f t="shared" ca="1" si="16"/>
        <v/>
      </c>
      <c r="D107" s="50" t="str">
        <f t="shared" ca="1" si="17"/>
        <v/>
      </c>
      <c r="E107" s="51" t="str">
        <f t="shared" ca="1" si="18"/>
        <v/>
      </c>
      <c r="F107" s="52" t="str">
        <f t="shared" ca="1" si="19"/>
        <v/>
      </c>
      <c r="G107" s="53"/>
      <c r="H107" s="53" t="str">
        <f>IF(G107="","",INDEX(D.1[Quy cách],MATCH(G107,D.1[Tên sản phẩm],0)))</f>
        <v/>
      </c>
      <c r="I107" s="54" t="str">
        <f>IF(G107="","",INDEX(D.1[ĐVT],MATCH(G107,D.1[Tên sản phẩm],0)))</f>
        <v/>
      </c>
      <c r="J107" s="56" t="str">
        <f>IF(G107="","",INDEX(#REF!,MATCH(G107,D.1[Tên sản phẩm],0)))</f>
        <v/>
      </c>
      <c r="K107" s="56" t="str">
        <f t="shared" si="20"/>
        <v/>
      </c>
      <c r="L107" s="53"/>
      <c r="M107" s="57" t="str">
        <f t="shared" si="21"/>
        <v/>
      </c>
      <c r="N107" s="58"/>
      <c r="O107" s="56" t="str">
        <f t="shared" si="14"/>
        <v/>
      </c>
      <c r="P107" s="57" t="str">
        <f t="shared" si="22"/>
        <v/>
      </c>
      <c r="Q107" s="58" t="str">
        <f t="shared" ca="1" si="23"/>
        <v/>
      </c>
      <c r="R107" s="57" t="str">
        <f t="shared" si="24"/>
        <v/>
      </c>
      <c r="S107" s="57" t="str">
        <f ca="1">IF(AND(C107&lt;&gt;"",C107&lt;&gt;OFFSET(C107,1,0)),SUMIFS([Giá có thuế],[Số ĐK],C107),"")</f>
        <v/>
      </c>
      <c r="T107" s="53"/>
      <c r="U107" s="55" t="str">
        <f>IF(T107="","",'Thông Tin Chung'!#REF!)</f>
        <v/>
      </c>
      <c r="V107" s="57" t="str">
        <f t="shared" ca="1" si="25"/>
        <v/>
      </c>
      <c r="W107" s="59"/>
      <c r="X107" s="49" t="str">
        <f ca="1">IF(C107="","",IF(OR(D107&lt;NgayBatDau,D107&gt;NgayKetThuc),"Ngày tháng phải nằm trong kỳ báo cáo",IF(AND(F107&lt;&gt;"",COUNTIF(D.3[Tên nhà cung cấp],F107)=0),"Tên NCC chưa khai báo trong DSNCC",IF(AND(G107&lt;&gt;"",COUNTIF(D.1[Tên sản phẩm],G107)=0),"SP này chưa khai báo trong DSSP",""))))</f>
        <v/>
      </c>
    </row>
    <row r="108" spans="2:24" ht="27.75" customHeight="1">
      <c r="B108" s="69">
        <f t="shared" si="15"/>
        <v>105</v>
      </c>
      <c r="C108" s="49" t="str">
        <f t="shared" ca="1" si="16"/>
        <v/>
      </c>
      <c r="D108" s="50" t="str">
        <f t="shared" ca="1" si="17"/>
        <v/>
      </c>
      <c r="E108" s="51" t="str">
        <f t="shared" ca="1" si="18"/>
        <v/>
      </c>
      <c r="F108" s="52" t="str">
        <f t="shared" ca="1" si="19"/>
        <v/>
      </c>
      <c r="G108" s="53"/>
      <c r="H108" s="53" t="str">
        <f>IF(G108="","",INDEX(D.1[Quy cách],MATCH(G108,D.1[Tên sản phẩm],0)))</f>
        <v/>
      </c>
      <c r="I108" s="54" t="str">
        <f>IF(G108="","",INDEX(D.1[ĐVT],MATCH(G108,D.1[Tên sản phẩm],0)))</f>
        <v/>
      </c>
      <c r="J108" s="56" t="str">
        <f>IF(G108="","",INDEX(#REF!,MATCH(G108,D.1[Tên sản phẩm],0)))</f>
        <v/>
      </c>
      <c r="K108" s="56" t="str">
        <f t="shared" si="20"/>
        <v/>
      </c>
      <c r="L108" s="53"/>
      <c r="M108" s="57" t="str">
        <f t="shared" si="21"/>
        <v/>
      </c>
      <c r="N108" s="58"/>
      <c r="O108" s="56" t="str">
        <f t="shared" si="14"/>
        <v/>
      </c>
      <c r="P108" s="57" t="str">
        <f t="shared" si="22"/>
        <v/>
      </c>
      <c r="Q108" s="58" t="str">
        <f t="shared" ca="1" si="23"/>
        <v/>
      </c>
      <c r="R108" s="57" t="str">
        <f t="shared" si="24"/>
        <v/>
      </c>
      <c r="S108" s="57" t="str">
        <f ca="1">IF(AND(C108&lt;&gt;"",C108&lt;&gt;OFFSET(C108,1,0)),SUMIFS([Giá có thuế],[Số ĐK],C108),"")</f>
        <v/>
      </c>
      <c r="T108" s="53"/>
      <c r="U108" s="55" t="str">
        <f>IF(T108="","",'Thông Tin Chung'!#REF!)</f>
        <v/>
      </c>
      <c r="V108" s="57" t="str">
        <f t="shared" ca="1" si="25"/>
        <v/>
      </c>
      <c r="W108" s="59"/>
      <c r="X108" s="49" t="str">
        <f ca="1">IF(C108="","",IF(OR(D108&lt;NgayBatDau,D108&gt;NgayKetThuc),"Ngày tháng phải nằm trong kỳ báo cáo",IF(AND(F108&lt;&gt;"",COUNTIF(D.3[Tên nhà cung cấp],F108)=0),"Tên NCC chưa khai báo trong DSNCC",IF(AND(G108&lt;&gt;"",COUNTIF(D.1[Tên sản phẩm],G108)=0),"SP này chưa khai báo trong DSSP",""))))</f>
        <v/>
      </c>
    </row>
    <row r="109" spans="2:24" ht="27.75" customHeight="1">
      <c r="B109" s="69">
        <f t="shared" si="15"/>
        <v>106</v>
      </c>
      <c r="C109" s="49" t="str">
        <f t="shared" ca="1" si="16"/>
        <v/>
      </c>
      <c r="D109" s="50" t="str">
        <f t="shared" ca="1" si="17"/>
        <v/>
      </c>
      <c r="E109" s="51" t="str">
        <f t="shared" ca="1" si="18"/>
        <v/>
      </c>
      <c r="F109" s="52" t="str">
        <f t="shared" ca="1" si="19"/>
        <v/>
      </c>
      <c r="G109" s="53"/>
      <c r="H109" s="53" t="str">
        <f>IF(G109="","",INDEX(D.1[Quy cách],MATCH(G109,D.1[Tên sản phẩm],0)))</f>
        <v/>
      </c>
      <c r="I109" s="54" t="str">
        <f>IF(G109="","",INDEX(D.1[ĐVT],MATCH(G109,D.1[Tên sản phẩm],0)))</f>
        <v/>
      </c>
      <c r="J109" s="56" t="str">
        <f>IF(G109="","",INDEX(#REF!,MATCH(G109,D.1[Tên sản phẩm],0)))</f>
        <v/>
      </c>
      <c r="K109" s="56" t="str">
        <f t="shared" si="20"/>
        <v/>
      </c>
      <c r="L109" s="53"/>
      <c r="M109" s="57" t="str">
        <f t="shared" si="21"/>
        <v/>
      </c>
      <c r="N109" s="58"/>
      <c r="O109" s="56" t="str">
        <f t="shared" si="14"/>
        <v/>
      </c>
      <c r="P109" s="57" t="str">
        <f t="shared" si="22"/>
        <v/>
      </c>
      <c r="Q109" s="58" t="str">
        <f t="shared" ca="1" si="23"/>
        <v/>
      </c>
      <c r="R109" s="57" t="str">
        <f t="shared" si="24"/>
        <v/>
      </c>
      <c r="S109" s="57" t="str">
        <f ca="1">IF(AND(C109&lt;&gt;"",C109&lt;&gt;OFFSET(C109,1,0)),SUMIFS([Giá có thuế],[Số ĐK],C109),"")</f>
        <v/>
      </c>
      <c r="T109" s="53"/>
      <c r="U109" s="55" t="str">
        <f>IF(T109="","",'Thông Tin Chung'!#REF!)</f>
        <v/>
      </c>
      <c r="V109" s="57" t="str">
        <f t="shared" ca="1" si="25"/>
        <v/>
      </c>
      <c r="W109" s="59"/>
      <c r="X109" s="49" t="str">
        <f ca="1">IF(C109="","",IF(OR(D109&lt;NgayBatDau,D109&gt;NgayKetThuc),"Ngày tháng phải nằm trong kỳ báo cáo",IF(AND(F109&lt;&gt;"",COUNTIF(D.3[Tên nhà cung cấp],F109)=0),"Tên NCC chưa khai báo trong DSNCC",IF(AND(G109&lt;&gt;"",COUNTIF(D.1[Tên sản phẩm],G109)=0),"SP này chưa khai báo trong DSSP",""))))</f>
        <v/>
      </c>
    </row>
    <row r="110" spans="2:24" ht="27.75" customHeight="1">
      <c r="B110" s="69">
        <f t="shared" si="15"/>
        <v>107</v>
      </c>
      <c r="C110" s="49" t="str">
        <f t="shared" ca="1" si="16"/>
        <v/>
      </c>
      <c r="D110" s="50" t="str">
        <f t="shared" ca="1" si="17"/>
        <v/>
      </c>
      <c r="E110" s="51" t="str">
        <f t="shared" ca="1" si="18"/>
        <v/>
      </c>
      <c r="F110" s="52" t="str">
        <f t="shared" ca="1" si="19"/>
        <v/>
      </c>
      <c r="G110" s="53"/>
      <c r="H110" s="53" t="str">
        <f>IF(G110="","",INDEX(D.1[Quy cách],MATCH(G110,D.1[Tên sản phẩm],0)))</f>
        <v/>
      </c>
      <c r="I110" s="54" t="str">
        <f>IF(G110="","",INDEX(D.1[ĐVT],MATCH(G110,D.1[Tên sản phẩm],0)))</f>
        <v/>
      </c>
      <c r="J110" s="56" t="str">
        <f>IF(G110="","",INDEX(#REF!,MATCH(G110,D.1[Tên sản phẩm],0)))</f>
        <v/>
      </c>
      <c r="K110" s="56" t="str">
        <f t="shared" si="20"/>
        <v/>
      </c>
      <c r="L110" s="53"/>
      <c r="M110" s="57" t="str">
        <f t="shared" si="21"/>
        <v/>
      </c>
      <c r="N110" s="58"/>
      <c r="O110" s="56" t="str">
        <f t="shared" si="14"/>
        <v/>
      </c>
      <c r="P110" s="57" t="str">
        <f t="shared" si="22"/>
        <v/>
      </c>
      <c r="Q110" s="58" t="str">
        <f t="shared" ca="1" si="23"/>
        <v/>
      </c>
      <c r="R110" s="57" t="str">
        <f t="shared" si="24"/>
        <v/>
      </c>
      <c r="S110" s="57" t="str">
        <f ca="1">IF(AND(C110&lt;&gt;"",C110&lt;&gt;OFFSET(C110,1,0)),SUMIFS([Giá có thuế],[Số ĐK],C110),"")</f>
        <v/>
      </c>
      <c r="T110" s="53"/>
      <c r="U110" s="55" t="str">
        <f>IF(T110="","",'Thông Tin Chung'!#REF!)</f>
        <v/>
      </c>
      <c r="V110" s="57" t="str">
        <f t="shared" ca="1" si="25"/>
        <v/>
      </c>
      <c r="W110" s="59"/>
      <c r="X110" s="49" t="str">
        <f ca="1">IF(C110="","",IF(OR(D110&lt;NgayBatDau,D110&gt;NgayKetThuc),"Ngày tháng phải nằm trong kỳ báo cáo",IF(AND(F110&lt;&gt;"",COUNTIF(D.3[Tên nhà cung cấp],F110)=0),"Tên NCC chưa khai báo trong DSNCC",IF(AND(G110&lt;&gt;"",COUNTIF(D.1[Tên sản phẩm],G110)=0),"SP này chưa khai báo trong DSSP",""))))</f>
        <v/>
      </c>
    </row>
    <row r="111" spans="2:24" ht="27.75" customHeight="1">
      <c r="B111" s="69">
        <f t="shared" si="15"/>
        <v>108</v>
      </c>
      <c r="C111" s="49" t="str">
        <f t="shared" ca="1" si="16"/>
        <v/>
      </c>
      <c r="D111" s="50" t="str">
        <f t="shared" ca="1" si="17"/>
        <v/>
      </c>
      <c r="E111" s="51" t="str">
        <f t="shared" ca="1" si="18"/>
        <v/>
      </c>
      <c r="F111" s="52" t="str">
        <f t="shared" ca="1" si="19"/>
        <v/>
      </c>
      <c r="G111" s="53"/>
      <c r="H111" s="53" t="str">
        <f>IF(G111="","",INDEX(D.1[Quy cách],MATCH(G111,D.1[Tên sản phẩm],0)))</f>
        <v/>
      </c>
      <c r="I111" s="54" t="str">
        <f>IF(G111="","",INDEX(D.1[ĐVT],MATCH(G111,D.1[Tên sản phẩm],0)))</f>
        <v/>
      </c>
      <c r="J111" s="56" t="str">
        <f>IF(G111="","",INDEX(#REF!,MATCH(G111,D.1[Tên sản phẩm],0)))</f>
        <v/>
      </c>
      <c r="K111" s="56" t="str">
        <f t="shared" si="20"/>
        <v/>
      </c>
      <c r="L111" s="53"/>
      <c r="M111" s="57" t="str">
        <f t="shared" si="21"/>
        <v/>
      </c>
      <c r="N111" s="58"/>
      <c r="O111" s="56" t="str">
        <f t="shared" si="14"/>
        <v/>
      </c>
      <c r="P111" s="57" t="str">
        <f t="shared" si="22"/>
        <v/>
      </c>
      <c r="Q111" s="58" t="str">
        <f t="shared" ca="1" si="23"/>
        <v/>
      </c>
      <c r="R111" s="57" t="str">
        <f t="shared" si="24"/>
        <v/>
      </c>
      <c r="S111" s="57" t="str">
        <f ca="1">IF(AND(C111&lt;&gt;"",C111&lt;&gt;OFFSET(C111,1,0)),SUMIFS([Giá có thuế],[Số ĐK],C111),"")</f>
        <v/>
      </c>
      <c r="T111" s="53"/>
      <c r="U111" s="55" t="str">
        <f>IF(T111="","",'Thông Tin Chung'!#REF!)</f>
        <v/>
      </c>
      <c r="V111" s="57" t="str">
        <f t="shared" ca="1" si="25"/>
        <v/>
      </c>
      <c r="W111" s="59"/>
      <c r="X111" s="49" t="str">
        <f ca="1">IF(C111="","",IF(OR(D111&lt;NgayBatDau,D111&gt;NgayKetThuc),"Ngày tháng phải nằm trong kỳ báo cáo",IF(AND(F111&lt;&gt;"",COUNTIF(D.3[Tên nhà cung cấp],F111)=0),"Tên NCC chưa khai báo trong DSNCC",IF(AND(G111&lt;&gt;"",COUNTIF(D.1[Tên sản phẩm],G111)=0),"SP này chưa khai báo trong DSSP",""))))</f>
        <v/>
      </c>
    </row>
    <row r="112" spans="2:24" ht="27.75" customHeight="1">
      <c r="B112" s="69">
        <f t="shared" si="15"/>
        <v>109</v>
      </c>
      <c r="C112" s="49" t="str">
        <f t="shared" ca="1" si="16"/>
        <v/>
      </c>
      <c r="D112" s="50" t="str">
        <f t="shared" ca="1" si="17"/>
        <v/>
      </c>
      <c r="E112" s="51" t="str">
        <f t="shared" ca="1" si="18"/>
        <v/>
      </c>
      <c r="F112" s="52" t="str">
        <f t="shared" ca="1" si="19"/>
        <v/>
      </c>
      <c r="G112" s="53"/>
      <c r="H112" s="53" t="str">
        <f>IF(G112="","",INDEX(D.1[Quy cách],MATCH(G112,D.1[Tên sản phẩm],0)))</f>
        <v/>
      </c>
      <c r="I112" s="54" t="str">
        <f>IF(G112="","",INDEX(D.1[ĐVT],MATCH(G112,D.1[Tên sản phẩm],0)))</f>
        <v/>
      </c>
      <c r="J112" s="56" t="str">
        <f>IF(G112="","",INDEX(#REF!,MATCH(G112,D.1[Tên sản phẩm],0)))</f>
        <v/>
      </c>
      <c r="K112" s="56" t="str">
        <f t="shared" si="20"/>
        <v/>
      </c>
      <c r="L112" s="53"/>
      <c r="M112" s="57" t="str">
        <f t="shared" si="21"/>
        <v/>
      </c>
      <c r="N112" s="58"/>
      <c r="O112" s="56" t="str">
        <f t="shared" si="14"/>
        <v/>
      </c>
      <c r="P112" s="57" t="str">
        <f t="shared" si="22"/>
        <v/>
      </c>
      <c r="Q112" s="58" t="str">
        <f t="shared" ca="1" si="23"/>
        <v/>
      </c>
      <c r="R112" s="57" t="str">
        <f t="shared" si="24"/>
        <v/>
      </c>
      <c r="S112" s="57" t="str">
        <f ca="1">IF(AND(C112&lt;&gt;"",C112&lt;&gt;OFFSET(C112,1,0)),SUMIFS([Giá có thuế],[Số ĐK],C112),"")</f>
        <v/>
      </c>
      <c r="T112" s="53"/>
      <c r="U112" s="55" t="str">
        <f>IF(T112="","",'Thông Tin Chung'!#REF!)</f>
        <v/>
      </c>
      <c r="V112" s="57" t="str">
        <f t="shared" ca="1" si="25"/>
        <v/>
      </c>
      <c r="W112" s="59"/>
      <c r="X112" s="49" t="str">
        <f ca="1">IF(C112="","",IF(OR(D112&lt;NgayBatDau,D112&gt;NgayKetThuc),"Ngày tháng phải nằm trong kỳ báo cáo",IF(AND(F112&lt;&gt;"",COUNTIF(D.3[Tên nhà cung cấp],F112)=0),"Tên NCC chưa khai báo trong DSNCC",IF(AND(G112&lt;&gt;"",COUNTIF(D.1[Tên sản phẩm],G112)=0),"SP này chưa khai báo trong DSSP",""))))</f>
        <v/>
      </c>
    </row>
    <row r="113" spans="2:24" ht="27.75" customHeight="1">
      <c r="B113" s="69">
        <f t="shared" si="15"/>
        <v>110</v>
      </c>
      <c r="C113" s="49" t="str">
        <f t="shared" ca="1" si="16"/>
        <v/>
      </c>
      <c r="D113" s="50" t="str">
        <f t="shared" ca="1" si="17"/>
        <v/>
      </c>
      <c r="E113" s="51" t="str">
        <f t="shared" ca="1" si="18"/>
        <v/>
      </c>
      <c r="F113" s="52" t="str">
        <f t="shared" ca="1" si="19"/>
        <v/>
      </c>
      <c r="G113" s="53"/>
      <c r="H113" s="53" t="str">
        <f>IF(G113="","",INDEX(D.1[Quy cách],MATCH(G113,D.1[Tên sản phẩm],0)))</f>
        <v/>
      </c>
      <c r="I113" s="54" t="str">
        <f>IF(G113="","",INDEX(D.1[ĐVT],MATCH(G113,D.1[Tên sản phẩm],0)))</f>
        <v/>
      </c>
      <c r="J113" s="56" t="str">
        <f>IF(G113="","",INDEX(#REF!,MATCH(G113,D.1[Tên sản phẩm],0)))</f>
        <v/>
      </c>
      <c r="K113" s="56" t="str">
        <f t="shared" si="20"/>
        <v/>
      </c>
      <c r="L113" s="53"/>
      <c r="M113" s="57" t="str">
        <f t="shared" si="21"/>
        <v/>
      </c>
      <c r="N113" s="58"/>
      <c r="O113" s="56" t="str">
        <f t="shared" si="14"/>
        <v/>
      </c>
      <c r="P113" s="57" t="str">
        <f t="shared" si="22"/>
        <v/>
      </c>
      <c r="Q113" s="58" t="str">
        <f t="shared" ca="1" si="23"/>
        <v/>
      </c>
      <c r="R113" s="57" t="str">
        <f t="shared" si="24"/>
        <v/>
      </c>
      <c r="S113" s="57" t="str">
        <f ca="1">IF(AND(C113&lt;&gt;"",C113&lt;&gt;OFFSET(C113,1,0)),SUMIFS([Giá có thuế],[Số ĐK],C113),"")</f>
        <v/>
      </c>
      <c r="T113" s="53"/>
      <c r="U113" s="55" t="str">
        <f>IF(T113="","",'Thông Tin Chung'!#REF!)</f>
        <v/>
      </c>
      <c r="V113" s="57" t="str">
        <f t="shared" ca="1" si="25"/>
        <v/>
      </c>
      <c r="W113" s="59"/>
      <c r="X113" s="49" t="str">
        <f ca="1">IF(C113="","",IF(OR(D113&lt;NgayBatDau,D113&gt;NgayKetThuc),"Ngày tháng phải nằm trong kỳ báo cáo",IF(AND(F113&lt;&gt;"",COUNTIF(D.3[Tên nhà cung cấp],F113)=0),"Tên NCC chưa khai báo trong DSNCC",IF(AND(G113&lt;&gt;"",COUNTIF(D.1[Tên sản phẩm],G113)=0),"SP này chưa khai báo trong DSSP",""))))</f>
        <v/>
      </c>
    </row>
    <row r="114" spans="2:24" ht="27.75" customHeight="1">
      <c r="B114" s="69">
        <f t="shared" si="15"/>
        <v>111</v>
      </c>
      <c r="C114" s="49" t="str">
        <f t="shared" ca="1" si="16"/>
        <v/>
      </c>
      <c r="D114" s="50" t="str">
        <f t="shared" ca="1" si="17"/>
        <v/>
      </c>
      <c r="E114" s="51" t="str">
        <f t="shared" ca="1" si="18"/>
        <v/>
      </c>
      <c r="F114" s="52" t="str">
        <f t="shared" ca="1" si="19"/>
        <v/>
      </c>
      <c r="G114" s="53"/>
      <c r="H114" s="53" t="str">
        <f>IF(G114="","",INDEX(D.1[Quy cách],MATCH(G114,D.1[Tên sản phẩm],0)))</f>
        <v/>
      </c>
      <c r="I114" s="54" t="str">
        <f>IF(G114="","",INDEX(D.1[ĐVT],MATCH(G114,D.1[Tên sản phẩm],0)))</f>
        <v/>
      </c>
      <c r="J114" s="56" t="str">
        <f>IF(G114="","",INDEX(#REF!,MATCH(G114,D.1[Tên sản phẩm],0)))</f>
        <v/>
      </c>
      <c r="K114" s="56" t="str">
        <f t="shared" si="20"/>
        <v/>
      </c>
      <c r="L114" s="53"/>
      <c r="M114" s="57" t="str">
        <f t="shared" si="21"/>
        <v/>
      </c>
      <c r="N114" s="58"/>
      <c r="O114" s="56" t="str">
        <f t="shared" si="14"/>
        <v/>
      </c>
      <c r="P114" s="57" t="str">
        <f t="shared" si="22"/>
        <v/>
      </c>
      <c r="Q114" s="58" t="str">
        <f t="shared" ca="1" si="23"/>
        <v/>
      </c>
      <c r="R114" s="57" t="str">
        <f t="shared" si="24"/>
        <v/>
      </c>
      <c r="S114" s="57" t="str">
        <f ca="1">IF(AND(C114&lt;&gt;"",C114&lt;&gt;OFFSET(C114,1,0)),SUMIFS([Giá có thuế],[Số ĐK],C114),"")</f>
        <v/>
      </c>
      <c r="T114" s="53"/>
      <c r="U114" s="55" t="str">
        <f>IF(T114="","",'Thông Tin Chung'!#REF!)</f>
        <v/>
      </c>
      <c r="V114" s="57" t="str">
        <f t="shared" ca="1" si="25"/>
        <v/>
      </c>
      <c r="W114" s="59"/>
      <c r="X114" s="49" t="str">
        <f ca="1">IF(C114="","",IF(OR(D114&lt;NgayBatDau,D114&gt;NgayKetThuc),"Ngày tháng phải nằm trong kỳ báo cáo",IF(AND(F114&lt;&gt;"",COUNTIF(D.3[Tên nhà cung cấp],F114)=0),"Tên NCC chưa khai báo trong DSNCC",IF(AND(G114&lt;&gt;"",COUNTIF(D.1[Tên sản phẩm],G114)=0),"SP này chưa khai báo trong DSSP",""))))</f>
        <v/>
      </c>
    </row>
    <row r="115" spans="2:24" ht="27.75" customHeight="1">
      <c r="B115" s="69">
        <f t="shared" si="15"/>
        <v>112</v>
      </c>
      <c r="C115" s="49" t="str">
        <f t="shared" ca="1" si="16"/>
        <v/>
      </c>
      <c r="D115" s="50" t="str">
        <f t="shared" ca="1" si="17"/>
        <v/>
      </c>
      <c r="E115" s="51" t="str">
        <f t="shared" ca="1" si="18"/>
        <v/>
      </c>
      <c r="F115" s="52" t="str">
        <f t="shared" ca="1" si="19"/>
        <v/>
      </c>
      <c r="G115" s="53"/>
      <c r="H115" s="53" t="str">
        <f>IF(G115="","",INDEX(D.1[Quy cách],MATCH(G115,D.1[Tên sản phẩm],0)))</f>
        <v/>
      </c>
      <c r="I115" s="54" t="str">
        <f>IF(G115="","",INDEX(D.1[ĐVT],MATCH(G115,D.1[Tên sản phẩm],0)))</f>
        <v/>
      </c>
      <c r="J115" s="56" t="str">
        <f>IF(G115="","",INDEX(#REF!,MATCH(G115,D.1[Tên sản phẩm],0)))</f>
        <v/>
      </c>
      <c r="K115" s="56" t="str">
        <f t="shared" si="20"/>
        <v/>
      </c>
      <c r="L115" s="53"/>
      <c r="M115" s="57" t="str">
        <f t="shared" si="21"/>
        <v/>
      </c>
      <c r="N115" s="58"/>
      <c r="O115" s="56" t="str">
        <f t="shared" si="14"/>
        <v/>
      </c>
      <c r="P115" s="57" t="str">
        <f t="shared" si="22"/>
        <v/>
      </c>
      <c r="Q115" s="58" t="str">
        <f t="shared" ca="1" si="23"/>
        <v/>
      </c>
      <c r="R115" s="57" t="str">
        <f t="shared" si="24"/>
        <v/>
      </c>
      <c r="S115" s="57" t="str">
        <f ca="1">IF(AND(C115&lt;&gt;"",C115&lt;&gt;OFFSET(C115,1,0)),SUMIFS([Giá có thuế],[Số ĐK],C115),"")</f>
        <v/>
      </c>
      <c r="T115" s="53"/>
      <c r="U115" s="55" t="str">
        <f>IF(T115="","",'Thông Tin Chung'!#REF!)</f>
        <v/>
      </c>
      <c r="V115" s="57" t="str">
        <f t="shared" ca="1" si="25"/>
        <v/>
      </c>
      <c r="W115" s="59"/>
      <c r="X115" s="49" t="str">
        <f ca="1">IF(C115="","",IF(OR(D115&lt;NgayBatDau,D115&gt;NgayKetThuc),"Ngày tháng phải nằm trong kỳ báo cáo",IF(AND(F115&lt;&gt;"",COUNTIF(D.3[Tên nhà cung cấp],F115)=0),"Tên NCC chưa khai báo trong DSNCC",IF(AND(G115&lt;&gt;"",COUNTIF(D.1[Tên sản phẩm],G115)=0),"SP này chưa khai báo trong DSSP",""))))</f>
        <v/>
      </c>
    </row>
    <row r="116" spans="2:24" ht="27.75" customHeight="1">
      <c r="B116" s="69">
        <f t="shared" si="15"/>
        <v>113</v>
      </c>
      <c r="C116" s="49" t="str">
        <f t="shared" ca="1" si="16"/>
        <v/>
      </c>
      <c r="D116" s="50" t="str">
        <f t="shared" ca="1" si="17"/>
        <v/>
      </c>
      <c r="E116" s="51" t="str">
        <f t="shared" ca="1" si="18"/>
        <v/>
      </c>
      <c r="F116" s="52" t="str">
        <f t="shared" ca="1" si="19"/>
        <v/>
      </c>
      <c r="G116" s="53"/>
      <c r="H116" s="53" t="str">
        <f>IF(G116="","",INDEX(D.1[Quy cách],MATCH(G116,D.1[Tên sản phẩm],0)))</f>
        <v/>
      </c>
      <c r="I116" s="54" t="str">
        <f>IF(G116="","",INDEX(D.1[ĐVT],MATCH(G116,D.1[Tên sản phẩm],0)))</f>
        <v/>
      </c>
      <c r="J116" s="56" t="str">
        <f>IF(G116="","",INDEX(#REF!,MATCH(G116,D.1[Tên sản phẩm],0)))</f>
        <v/>
      </c>
      <c r="K116" s="56" t="str">
        <f t="shared" si="20"/>
        <v/>
      </c>
      <c r="L116" s="53"/>
      <c r="M116" s="57" t="str">
        <f t="shared" si="21"/>
        <v/>
      </c>
      <c r="N116" s="58"/>
      <c r="O116" s="56" t="str">
        <f t="shared" si="14"/>
        <v/>
      </c>
      <c r="P116" s="57" t="str">
        <f t="shared" si="22"/>
        <v/>
      </c>
      <c r="Q116" s="58" t="str">
        <f t="shared" ca="1" si="23"/>
        <v/>
      </c>
      <c r="R116" s="57" t="str">
        <f t="shared" si="24"/>
        <v/>
      </c>
      <c r="S116" s="57" t="str">
        <f ca="1">IF(AND(C116&lt;&gt;"",C116&lt;&gt;OFFSET(C116,1,0)),SUMIFS([Giá có thuế],[Số ĐK],C116),"")</f>
        <v/>
      </c>
      <c r="T116" s="53"/>
      <c r="U116" s="55" t="str">
        <f>IF(T116="","",'Thông Tin Chung'!#REF!)</f>
        <v/>
      </c>
      <c r="V116" s="57" t="str">
        <f t="shared" ca="1" si="25"/>
        <v/>
      </c>
      <c r="W116" s="59"/>
      <c r="X116" s="49" t="str">
        <f ca="1">IF(C116="","",IF(OR(D116&lt;NgayBatDau,D116&gt;NgayKetThuc),"Ngày tháng phải nằm trong kỳ báo cáo",IF(AND(F116&lt;&gt;"",COUNTIF(D.3[Tên nhà cung cấp],F116)=0),"Tên NCC chưa khai báo trong DSNCC",IF(AND(G116&lt;&gt;"",COUNTIF(D.1[Tên sản phẩm],G116)=0),"SP này chưa khai báo trong DSSP",""))))</f>
        <v/>
      </c>
    </row>
    <row r="117" spans="2:24" ht="27.75" customHeight="1">
      <c r="B117" s="69">
        <f t="shared" si="15"/>
        <v>114</v>
      </c>
      <c r="C117" s="49" t="str">
        <f t="shared" ca="1" si="16"/>
        <v/>
      </c>
      <c r="D117" s="50" t="str">
        <f t="shared" ca="1" si="17"/>
        <v/>
      </c>
      <c r="E117" s="51" t="str">
        <f t="shared" ca="1" si="18"/>
        <v/>
      </c>
      <c r="F117" s="52" t="str">
        <f t="shared" ca="1" si="19"/>
        <v/>
      </c>
      <c r="G117" s="53"/>
      <c r="H117" s="53" t="str">
        <f>IF(G117="","",INDEX(D.1[Quy cách],MATCH(G117,D.1[Tên sản phẩm],0)))</f>
        <v/>
      </c>
      <c r="I117" s="54" t="str">
        <f>IF(G117="","",INDEX(D.1[ĐVT],MATCH(G117,D.1[Tên sản phẩm],0)))</f>
        <v/>
      </c>
      <c r="J117" s="56" t="str">
        <f>IF(G117="","",INDEX(#REF!,MATCH(G117,D.1[Tên sản phẩm],0)))</f>
        <v/>
      </c>
      <c r="K117" s="56" t="str">
        <f t="shared" si="20"/>
        <v/>
      </c>
      <c r="L117" s="53"/>
      <c r="M117" s="57" t="str">
        <f t="shared" si="21"/>
        <v/>
      </c>
      <c r="N117" s="58"/>
      <c r="O117" s="56" t="str">
        <f t="shared" si="14"/>
        <v/>
      </c>
      <c r="P117" s="57" t="str">
        <f t="shared" si="22"/>
        <v/>
      </c>
      <c r="Q117" s="58" t="str">
        <f t="shared" ca="1" si="23"/>
        <v/>
      </c>
      <c r="R117" s="57" t="str">
        <f t="shared" si="24"/>
        <v/>
      </c>
      <c r="S117" s="57" t="str">
        <f ca="1">IF(AND(C117&lt;&gt;"",C117&lt;&gt;OFFSET(C117,1,0)),SUMIFS([Giá có thuế],[Số ĐK],C117),"")</f>
        <v/>
      </c>
      <c r="T117" s="53"/>
      <c r="U117" s="55" t="str">
        <f>IF(T117="","",'Thông Tin Chung'!#REF!)</f>
        <v/>
      </c>
      <c r="V117" s="57" t="str">
        <f t="shared" ca="1" si="25"/>
        <v/>
      </c>
      <c r="W117" s="59"/>
      <c r="X117" s="49" t="str">
        <f ca="1">IF(C117="","",IF(OR(D117&lt;NgayBatDau,D117&gt;NgayKetThuc),"Ngày tháng phải nằm trong kỳ báo cáo",IF(AND(F117&lt;&gt;"",COUNTIF(D.3[Tên nhà cung cấp],F117)=0),"Tên NCC chưa khai báo trong DSNCC",IF(AND(G117&lt;&gt;"",COUNTIF(D.1[Tên sản phẩm],G117)=0),"SP này chưa khai báo trong DSSP",""))))</f>
        <v/>
      </c>
    </row>
    <row r="118" spans="2:24" ht="27.75" customHeight="1">
      <c r="B118" s="69">
        <f t="shared" si="15"/>
        <v>115</v>
      </c>
      <c r="C118" s="49" t="str">
        <f t="shared" ca="1" si="16"/>
        <v/>
      </c>
      <c r="D118" s="50" t="str">
        <f t="shared" ca="1" si="17"/>
        <v/>
      </c>
      <c r="E118" s="51" t="str">
        <f t="shared" ca="1" si="18"/>
        <v/>
      </c>
      <c r="F118" s="52" t="str">
        <f t="shared" ca="1" si="19"/>
        <v/>
      </c>
      <c r="G118" s="53"/>
      <c r="H118" s="53" t="str">
        <f>IF(G118="","",INDEX(D.1[Quy cách],MATCH(G118,D.1[Tên sản phẩm],0)))</f>
        <v/>
      </c>
      <c r="I118" s="54" t="str">
        <f>IF(G118="","",INDEX(D.1[ĐVT],MATCH(G118,D.1[Tên sản phẩm],0)))</f>
        <v/>
      </c>
      <c r="J118" s="56" t="str">
        <f>IF(G118="","",INDEX(#REF!,MATCH(G118,D.1[Tên sản phẩm],0)))</f>
        <v/>
      </c>
      <c r="K118" s="56" t="str">
        <f t="shared" si="20"/>
        <v/>
      </c>
      <c r="L118" s="53"/>
      <c r="M118" s="57" t="str">
        <f t="shared" si="21"/>
        <v/>
      </c>
      <c r="N118" s="58"/>
      <c r="O118" s="56" t="str">
        <f t="shared" si="14"/>
        <v/>
      </c>
      <c r="P118" s="57" t="str">
        <f t="shared" si="22"/>
        <v/>
      </c>
      <c r="Q118" s="58" t="str">
        <f t="shared" ca="1" si="23"/>
        <v/>
      </c>
      <c r="R118" s="57" t="str">
        <f t="shared" si="24"/>
        <v/>
      </c>
      <c r="S118" s="57" t="str">
        <f ca="1">IF(AND(C118&lt;&gt;"",C118&lt;&gt;OFFSET(C118,1,0)),SUMIFS([Giá có thuế],[Số ĐK],C118),"")</f>
        <v/>
      </c>
      <c r="T118" s="53"/>
      <c r="U118" s="55" t="str">
        <f>IF(T118="","",'Thông Tin Chung'!#REF!)</f>
        <v/>
      </c>
      <c r="V118" s="57" t="str">
        <f t="shared" ca="1" si="25"/>
        <v/>
      </c>
      <c r="W118" s="59"/>
      <c r="X118" s="49" t="str">
        <f ca="1">IF(C118="","",IF(OR(D118&lt;NgayBatDau,D118&gt;NgayKetThuc),"Ngày tháng phải nằm trong kỳ báo cáo",IF(AND(F118&lt;&gt;"",COUNTIF(D.3[Tên nhà cung cấp],F118)=0),"Tên NCC chưa khai báo trong DSNCC",IF(AND(G118&lt;&gt;"",COUNTIF(D.1[Tên sản phẩm],G118)=0),"SP này chưa khai báo trong DSSP",""))))</f>
        <v/>
      </c>
    </row>
    <row r="119" spans="2:24" ht="27.75" customHeight="1">
      <c r="B119" s="69">
        <f t="shared" si="15"/>
        <v>116</v>
      </c>
      <c r="C119" s="49" t="str">
        <f t="shared" ca="1" si="16"/>
        <v/>
      </c>
      <c r="D119" s="50" t="str">
        <f t="shared" ca="1" si="17"/>
        <v/>
      </c>
      <c r="E119" s="51" t="str">
        <f t="shared" ca="1" si="18"/>
        <v/>
      </c>
      <c r="F119" s="52" t="str">
        <f t="shared" ca="1" si="19"/>
        <v/>
      </c>
      <c r="G119" s="53"/>
      <c r="H119" s="53" t="str">
        <f>IF(G119="","",INDEX(D.1[Quy cách],MATCH(G119,D.1[Tên sản phẩm],0)))</f>
        <v/>
      </c>
      <c r="I119" s="54" t="str">
        <f>IF(G119="","",INDEX(D.1[ĐVT],MATCH(G119,D.1[Tên sản phẩm],0)))</f>
        <v/>
      </c>
      <c r="J119" s="56" t="str">
        <f>IF(G119="","",INDEX(#REF!,MATCH(G119,D.1[Tên sản phẩm],0)))</f>
        <v/>
      </c>
      <c r="K119" s="56" t="str">
        <f t="shared" si="20"/>
        <v/>
      </c>
      <c r="L119" s="53"/>
      <c r="M119" s="57" t="str">
        <f t="shared" si="21"/>
        <v/>
      </c>
      <c r="N119" s="58"/>
      <c r="O119" s="56" t="str">
        <f t="shared" si="14"/>
        <v/>
      </c>
      <c r="P119" s="57" t="str">
        <f t="shared" si="22"/>
        <v/>
      </c>
      <c r="Q119" s="58" t="str">
        <f t="shared" ca="1" si="23"/>
        <v/>
      </c>
      <c r="R119" s="57" t="str">
        <f t="shared" si="24"/>
        <v/>
      </c>
      <c r="S119" s="57" t="str">
        <f ca="1">IF(AND(C119&lt;&gt;"",C119&lt;&gt;OFFSET(C119,1,0)),SUMIFS([Giá có thuế],[Số ĐK],C119),"")</f>
        <v/>
      </c>
      <c r="T119" s="53"/>
      <c r="U119" s="55" t="str">
        <f>IF(T119="","",'Thông Tin Chung'!#REF!)</f>
        <v/>
      </c>
      <c r="V119" s="57" t="str">
        <f t="shared" ca="1" si="25"/>
        <v/>
      </c>
      <c r="W119" s="59"/>
      <c r="X119" s="49" t="str">
        <f ca="1">IF(C119="","",IF(OR(D119&lt;NgayBatDau,D119&gt;NgayKetThuc),"Ngày tháng phải nằm trong kỳ báo cáo",IF(AND(F119&lt;&gt;"",COUNTIF(D.3[Tên nhà cung cấp],F119)=0),"Tên NCC chưa khai báo trong DSNCC",IF(AND(G119&lt;&gt;"",COUNTIF(D.1[Tên sản phẩm],G119)=0),"SP này chưa khai báo trong DSSP",""))))</f>
        <v/>
      </c>
    </row>
    <row r="120" spans="2:24" ht="27.75" customHeight="1">
      <c r="B120" s="69">
        <f t="shared" si="15"/>
        <v>117</v>
      </c>
      <c r="C120" s="49" t="str">
        <f t="shared" ca="1" si="16"/>
        <v/>
      </c>
      <c r="D120" s="50" t="str">
        <f t="shared" ca="1" si="17"/>
        <v/>
      </c>
      <c r="E120" s="51" t="str">
        <f t="shared" ca="1" si="18"/>
        <v/>
      </c>
      <c r="F120" s="52" t="str">
        <f t="shared" ca="1" si="19"/>
        <v/>
      </c>
      <c r="G120" s="53"/>
      <c r="H120" s="53" t="str">
        <f>IF(G120="","",INDEX(D.1[Quy cách],MATCH(G120,D.1[Tên sản phẩm],0)))</f>
        <v/>
      </c>
      <c r="I120" s="54" t="str">
        <f>IF(G120="","",INDEX(D.1[ĐVT],MATCH(G120,D.1[Tên sản phẩm],0)))</f>
        <v/>
      </c>
      <c r="J120" s="56" t="str">
        <f>IF(G120="","",INDEX(#REF!,MATCH(G120,D.1[Tên sản phẩm],0)))</f>
        <v/>
      </c>
      <c r="K120" s="56" t="str">
        <f t="shared" si="20"/>
        <v/>
      </c>
      <c r="L120" s="53"/>
      <c r="M120" s="57" t="str">
        <f t="shared" si="21"/>
        <v/>
      </c>
      <c r="N120" s="58"/>
      <c r="O120" s="56" t="str">
        <f t="shared" si="14"/>
        <v/>
      </c>
      <c r="P120" s="57" t="str">
        <f t="shared" si="22"/>
        <v/>
      </c>
      <c r="Q120" s="58" t="str">
        <f t="shared" ca="1" si="23"/>
        <v/>
      </c>
      <c r="R120" s="57" t="str">
        <f t="shared" si="24"/>
        <v/>
      </c>
      <c r="S120" s="57" t="str">
        <f ca="1">IF(AND(C120&lt;&gt;"",C120&lt;&gt;OFFSET(C120,1,0)),SUMIFS([Giá có thuế],[Số ĐK],C120),"")</f>
        <v/>
      </c>
      <c r="T120" s="53"/>
      <c r="U120" s="55" t="str">
        <f>IF(T120="","",'Thông Tin Chung'!#REF!)</f>
        <v/>
      </c>
      <c r="V120" s="57" t="str">
        <f t="shared" ca="1" si="25"/>
        <v/>
      </c>
      <c r="W120" s="59"/>
      <c r="X120" s="49" t="str">
        <f ca="1">IF(C120="","",IF(OR(D120&lt;NgayBatDau,D120&gt;NgayKetThuc),"Ngày tháng phải nằm trong kỳ báo cáo",IF(AND(F120&lt;&gt;"",COUNTIF(D.3[Tên nhà cung cấp],F120)=0),"Tên NCC chưa khai báo trong DSNCC",IF(AND(G120&lt;&gt;"",COUNTIF(D.1[Tên sản phẩm],G120)=0),"SP này chưa khai báo trong DSSP",""))))</f>
        <v/>
      </c>
    </row>
    <row r="121" spans="2:24" ht="27.75" customHeight="1">
      <c r="B121" s="69">
        <f t="shared" si="15"/>
        <v>118</v>
      </c>
      <c r="C121" s="49" t="str">
        <f t="shared" ca="1" si="16"/>
        <v/>
      </c>
      <c r="D121" s="50" t="str">
        <f t="shared" ca="1" si="17"/>
        <v/>
      </c>
      <c r="E121" s="51" t="str">
        <f t="shared" ca="1" si="18"/>
        <v/>
      </c>
      <c r="F121" s="52" t="str">
        <f t="shared" ca="1" si="19"/>
        <v/>
      </c>
      <c r="G121" s="53"/>
      <c r="H121" s="53" t="str">
        <f>IF(G121="","",INDEX(D.1[Quy cách],MATCH(G121,D.1[Tên sản phẩm],0)))</f>
        <v/>
      </c>
      <c r="I121" s="54" t="str">
        <f>IF(G121="","",INDEX(D.1[ĐVT],MATCH(G121,D.1[Tên sản phẩm],0)))</f>
        <v/>
      </c>
      <c r="J121" s="56" t="str">
        <f>IF(G121="","",INDEX(#REF!,MATCH(G121,D.1[Tên sản phẩm],0)))</f>
        <v/>
      </c>
      <c r="K121" s="56" t="str">
        <f t="shared" si="20"/>
        <v/>
      </c>
      <c r="L121" s="53"/>
      <c r="M121" s="57" t="str">
        <f t="shared" si="21"/>
        <v/>
      </c>
      <c r="N121" s="58"/>
      <c r="O121" s="56" t="str">
        <f t="shared" si="14"/>
        <v/>
      </c>
      <c r="P121" s="57" t="str">
        <f t="shared" si="22"/>
        <v/>
      </c>
      <c r="Q121" s="58" t="str">
        <f t="shared" ca="1" si="23"/>
        <v/>
      </c>
      <c r="R121" s="57" t="str">
        <f t="shared" si="24"/>
        <v/>
      </c>
      <c r="S121" s="57" t="str">
        <f ca="1">IF(AND(C121&lt;&gt;"",C121&lt;&gt;OFFSET(C121,1,0)),SUMIFS([Giá có thuế],[Số ĐK],C121),"")</f>
        <v/>
      </c>
      <c r="T121" s="53"/>
      <c r="U121" s="55" t="str">
        <f>IF(T121="","",'Thông Tin Chung'!#REF!)</f>
        <v/>
      </c>
      <c r="V121" s="57" t="str">
        <f t="shared" ca="1" si="25"/>
        <v/>
      </c>
      <c r="W121" s="59"/>
      <c r="X121" s="49" t="str">
        <f ca="1">IF(C121="","",IF(OR(D121&lt;NgayBatDau,D121&gt;NgayKetThuc),"Ngày tháng phải nằm trong kỳ báo cáo",IF(AND(F121&lt;&gt;"",COUNTIF(D.3[Tên nhà cung cấp],F121)=0),"Tên NCC chưa khai báo trong DSNCC",IF(AND(G121&lt;&gt;"",COUNTIF(D.1[Tên sản phẩm],G121)=0),"SP này chưa khai báo trong DSSP",""))))</f>
        <v/>
      </c>
    </row>
    <row r="122" spans="2:24" ht="27.75" customHeight="1">
      <c r="B122" s="69">
        <f t="shared" si="15"/>
        <v>119</v>
      </c>
      <c r="C122" s="49" t="str">
        <f t="shared" ca="1" si="16"/>
        <v/>
      </c>
      <c r="D122" s="50" t="str">
        <f t="shared" ca="1" si="17"/>
        <v/>
      </c>
      <c r="E122" s="51" t="str">
        <f t="shared" ca="1" si="18"/>
        <v/>
      </c>
      <c r="F122" s="52" t="str">
        <f t="shared" ca="1" si="19"/>
        <v/>
      </c>
      <c r="G122" s="53"/>
      <c r="H122" s="53" t="str">
        <f>IF(G122="","",INDEX(D.1[Quy cách],MATCH(G122,D.1[Tên sản phẩm],0)))</f>
        <v/>
      </c>
      <c r="I122" s="54" t="str">
        <f>IF(G122="","",INDEX(D.1[ĐVT],MATCH(G122,D.1[Tên sản phẩm],0)))</f>
        <v/>
      </c>
      <c r="J122" s="56" t="str">
        <f>IF(G122="","",INDEX(#REF!,MATCH(G122,D.1[Tên sản phẩm],0)))</f>
        <v/>
      </c>
      <c r="K122" s="56" t="str">
        <f t="shared" si="20"/>
        <v/>
      </c>
      <c r="L122" s="53"/>
      <c r="M122" s="57" t="str">
        <f t="shared" si="21"/>
        <v/>
      </c>
      <c r="N122" s="58"/>
      <c r="O122" s="56" t="str">
        <f t="shared" si="14"/>
        <v/>
      </c>
      <c r="P122" s="57" t="str">
        <f t="shared" si="22"/>
        <v/>
      </c>
      <c r="Q122" s="58" t="str">
        <f t="shared" ca="1" si="23"/>
        <v/>
      </c>
      <c r="R122" s="57" t="str">
        <f t="shared" si="24"/>
        <v/>
      </c>
      <c r="S122" s="57" t="str">
        <f ca="1">IF(AND(C122&lt;&gt;"",C122&lt;&gt;OFFSET(C122,1,0)),SUMIFS([Giá có thuế],[Số ĐK],C122),"")</f>
        <v/>
      </c>
      <c r="T122" s="53"/>
      <c r="U122" s="55" t="str">
        <f>IF(T122="","",'Thông Tin Chung'!#REF!)</f>
        <v/>
      </c>
      <c r="V122" s="57" t="str">
        <f t="shared" ca="1" si="25"/>
        <v/>
      </c>
      <c r="W122" s="59"/>
      <c r="X122" s="49" t="str">
        <f ca="1">IF(C122="","",IF(OR(D122&lt;NgayBatDau,D122&gt;NgayKetThuc),"Ngày tháng phải nằm trong kỳ báo cáo",IF(AND(F122&lt;&gt;"",COUNTIF(D.3[Tên nhà cung cấp],F122)=0),"Tên NCC chưa khai báo trong DSNCC",IF(AND(G122&lt;&gt;"",COUNTIF(D.1[Tên sản phẩm],G122)=0),"SP này chưa khai báo trong DSSP",""))))</f>
        <v/>
      </c>
    </row>
    <row r="123" spans="2:24" ht="27.75" customHeight="1">
      <c r="B123" s="69">
        <f t="shared" si="15"/>
        <v>120</v>
      </c>
      <c r="C123" s="49" t="str">
        <f t="shared" ca="1" si="16"/>
        <v/>
      </c>
      <c r="D123" s="50" t="str">
        <f t="shared" ca="1" si="17"/>
        <v/>
      </c>
      <c r="E123" s="51" t="str">
        <f t="shared" ca="1" si="18"/>
        <v/>
      </c>
      <c r="F123" s="52" t="str">
        <f t="shared" ca="1" si="19"/>
        <v/>
      </c>
      <c r="G123" s="53"/>
      <c r="H123" s="53" t="str">
        <f>IF(G123="","",INDEX(D.1[Quy cách],MATCH(G123,D.1[Tên sản phẩm],0)))</f>
        <v/>
      </c>
      <c r="I123" s="54" t="str">
        <f>IF(G123="","",INDEX(D.1[ĐVT],MATCH(G123,D.1[Tên sản phẩm],0)))</f>
        <v/>
      </c>
      <c r="J123" s="56" t="str">
        <f>IF(G123="","",INDEX(#REF!,MATCH(G123,D.1[Tên sản phẩm],0)))</f>
        <v/>
      </c>
      <c r="K123" s="56" t="str">
        <f t="shared" si="20"/>
        <v/>
      </c>
      <c r="L123" s="53"/>
      <c r="M123" s="57" t="str">
        <f t="shared" si="21"/>
        <v/>
      </c>
      <c r="N123" s="58"/>
      <c r="O123" s="56" t="str">
        <f t="shared" si="14"/>
        <v/>
      </c>
      <c r="P123" s="57" t="str">
        <f t="shared" si="22"/>
        <v/>
      </c>
      <c r="Q123" s="58" t="str">
        <f t="shared" ca="1" si="23"/>
        <v/>
      </c>
      <c r="R123" s="57" t="str">
        <f t="shared" si="24"/>
        <v/>
      </c>
      <c r="S123" s="57" t="str">
        <f ca="1">IF(AND(C123&lt;&gt;"",C123&lt;&gt;OFFSET(C123,1,0)),SUMIFS([Giá có thuế],[Số ĐK],C123),"")</f>
        <v/>
      </c>
      <c r="T123" s="53"/>
      <c r="U123" s="55" t="str">
        <f>IF(T123="","",'Thông Tin Chung'!#REF!)</f>
        <v/>
      </c>
      <c r="V123" s="57" t="str">
        <f t="shared" ca="1" si="25"/>
        <v/>
      </c>
      <c r="W123" s="59"/>
      <c r="X123" s="49" t="str">
        <f ca="1">IF(C123="","",IF(OR(D123&lt;NgayBatDau,D123&gt;NgayKetThuc),"Ngày tháng phải nằm trong kỳ báo cáo",IF(AND(F123&lt;&gt;"",COUNTIF(D.3[Tên nhà cung cấp],F123)=0),"Tên NCC chưa khai báo trong DSNCC",IF(AND(G123&lt;&gt;"",COUNTIF(D.1[Tên sản phẩm],G123)=0),"SP này chưa khai báo trong DSSP",""))))</f>
        <v/>
      </c>
    </row>
    <row r="124" spans="2:24" ht="27.75" customHeight="1">
      <c r="B124" s="69">
        <f t="shared" si="15"/>
        <v>121</v>
      </c>
      <c r="C124" s="49" t="str">
        <f t="shared" ca="1" si="16"/>
        <v/>
      </c>
      <c r="D124" s="50" t="str">
        <f t="shared" ca="1" si="17"/>
        <v/>
      </c>
      <c r="E124" s="51" t="str">
        <f t="shared" ca="1" si="18"/>
        <v/>
      </c>
      <c r="F124" s="52" t="str">
        <f t="shared" ca="1" si="19"/>
        <v/>
      </c>
      <c r="G124" s="53"/>
      <c r="H124" s="53" t="str">
        <f>IF(G124="","",INDEX(D.1[Quy cách],MATCH(G124,D.1[Tên sản phẩm],0)))</f>
        <v/>
      </c>
      <c r="I124" s="54" t="str">
        <f>IF(G124="","",INDEX(D.1[ĐVT],MATCH(G124,D.1[Tên sản phẩm],0)))</f>
        <v/>
      </c>
      <c r="J124" s="56" t="str">
        <f>IF(G124="","",INDEX(#REF!,MATCH(G124,D.1[Tên sản phẩm],0)))</f>
        <v/>
      </c>
      <c r="K124" s="56" t="str">
        <f t="shared" si="20"/>
        <v/>
      </c>
      <c r="L124" s="53"/>
      <c r="M124" s="57" t="str">
        <f t="shared" si="21"/>
        <v/>
      </c>
      <c r="N124" s="58"/>
      <c r="O124" s="56" t="str">
        <f t="shared" si="14"/>
        <v/>
      </c>
      <c r="P124" s="57" t="str">
        <f t="shared" si="22"/>
        <v/>
      </c>
      <c r="Q124" s="58" t="str">
        <f t="shared" ca="1" si="23"/>
        <v/>
      </c>
      <c r="R124" s="57" t="str">
        <f t="shared" si="24"/>
        <v/>
      </c>
      <c r="S124" s="57" t="str">
        <f ca="1">IF(AND(C124&lt;&gt;"",C124&lt;&gt;OFFSET(C124,1,0)),SUMIFS([Giá có thuế],[Số ĐK],C124),"")</f>
        <v/>
      </c>
      <c r="T124" s="53"/>
      <c r="U124" s="55" t="str">
        <f>IF(T124="","",'Thông Tin Chung'!#REF!)</f>
        <v/>
      </c>
      <c r="V124" s="57" t="str">
        <f t="shared" ca="1" si="25"/>
        <v/>
      </c>
      <c r="W124" s="59"/>
      <c r="X124" s="49" t="str">
        <f ca="1">IF(C124="","",IF(OR(D124&lt;NgayBatDau,D124&gt;NgayKetThuc),"Ngày tháng phải nằm trong kỳ báo cáo",IF(AND(F124&lt;&gt;"",COUNTIF(D.3[Tên nhà cung cấp],F124)=0),"Tên NCC chưa khai báo trong DSNCC",IF(AND(G124&lt;&gt;"",COUNTIF(D.1[Tên sản phẩm],G124)=0),"SP này chưa khai báo trong DSSP",""))))</f>
        <v/>
      </c>
    </row>
    <row r="125" spans="2:24" ht="27.75" customHeight="1">
      <c r="B125" s="69">
        <f t="shared" si="15"/>
        <v>122</v>
      </c>
      <c r="C125" s="49" t="str">
        <f t="shared" ca="1" si="16"/>
        <v/>
      </c>
      <c r="D125" s="50" t="str">
        <f t="shared" ca="1" si="17"/>
        <v/>
      </c>
      <c r="E125" s="51" t="str">
        <f t="shared" ca="1" si="18"/>
        <v/>
      </c>
      <c r="F125" s="52" t="str">
        <f t="shared" ca="1" si="19"/>
        <v/>
      </c>
      <c r="G125" s="53"/>
      <c r="H125" s="53" t="str">
        <f>IF(G125="","",INDEX(D.1[Quy cách],MATCH(G125,D.1[Tên sản phẩm],0)))</f>
        <v/>
      </c>
      <c r="I125" s="54" t="str">
        <f>IF(G125="","",INDEX(D.1[ĐVT],MATCH(G125,D.1[Tên sản phẩm],0)))</f>
        <v/>
      </c>
      <c r="J125" s="56" t="str">
        <f>IF(G125="","",INDEX(#REF!,MATCH(G125,D.1[Tên sản phẩm],0)))</f>
        <v/>
      </c>
      <c r="K125" s="56" t="str">
        <f t="shared" si="20"/>
        <v/>
      </c>
      <c r="L125" s="53"/>
      <c r="M125" s="57" t="str">
        <f t="shared" si="21"/>
        <v/>
      </c>
      <c r="N125" s="58"/>
      <c r="O125" s="56" t="str">
        <f t="shared" si="14"/>
        <v/>
      </c>
      <c r="P125" s="57" t="str">
        <f t="shared" si="22"/>
        <v/>
      </c>
      <c r="Q125" s="58" t="str">
        <f t="shared" ca="1" si="23"/>
        <v/>
      </c>
      <c r="R125" s="57" t="str">
        <f t="shared" si="24"/>
        <v/>
      </c>
      <c r="S125" s="57" t="str">
        <f ca="1">IF(AND(C125&lt;&gt;"",C125&lt;&gt;OFFSET(C125,1,0)),SUMIFS([Giá có thuế],[Số ĐK],C125),"")</f>
        <v/>
      </c>
      <c r="T125" s="53"/>
      <c r="U125" s="55" t="str">
        <f>IF(T125="","",'Thông Tin Chung'!#REF!)</f>
        <v/>
      </c>
      <c r="V125" s="57" t="str">
        <f t="shared" ca="1" si="25"/>
        <v/>
      </c>
      <c r="W125" s="59"/>
      <c r="X125" s="49" t="str">
        <f ca="1">IF(C125="","",IF(OR(D125&lt;NgayBatDau,D125&gt;NgayKetThuc),"Ngày tháng phải nằm trong kỳ báo cáo",IF(AND(F125&lt;&gt;"",COUNTIF(D.3[Tên nhà cung cấp],F125)=0),"Tên NCC chưa khai báo trong DSNCC",IF(AND(G125&lt;&gt;"",COUNTIF(D.1[Tên sản phẩm],G125)=0),"SP này chưa khai báo trong DSSP",""))))</f>
        <v/>
      </c>
    </row>
    <row r="126" spans="2:24" ht="27.75" customHeight="1">
      <c r="B126" s="69">
        <f t="shared" si="15"/>
        <v>123</v>
      </c>
      <c r="C126" s="49" t="str">
        <f t="shared" ca="1" si="16"/>
        <v/>
      </c>
      <c r="D126" s="50" t="str">
        <f t="shared" ca="1" si="17"/>
        <v/>
      </c>
      <c r="E126" s="51" t="str">
        <f t="shared" ca="1" si="18"/>
        <v/>
      </c>
      <c r="F126" s="52" t="str">
        <f t="shared" ca="1" si="19"/>
        <v/>
      </c>
      <c r="G126" s="53"/>
      <c r="H126" s="53" t="str">
        <f>IF(G126="","",INDEX(D.1[Quy cách],MATCH(G126,D.1[Tên sản phẩm],0)))</f>
        <v/>
      </c>
      <c r="I126" s="54" t="str">
        <f>IF(G126="","",INDEX(D.1[ĐVT],MATCH(G126,D.1[Tên sản phẩm],0)))</f>
        <v/>
      </c>
      <c r="J126" s="56" t="str">
        <f>IF(G126="","",INDEX(#REF!,MATCH(G126,D.1[Tên sản phẩm],0)))</f>
        <v/>
      </c>
      <c r="K126" s="56" t="str">
        <f t="shared" si="20"/>
        <v/>
      </c>
      <c r="L126" s="53"/>
      <c r="M126" s="57" t="str">
        <f t="shared" si="21"/>
        <v/>
      </c>
      <c r="N126" s="58"/>
      <c r="O126" s="56" t="str">
        <f t="shared" si="14"/>
        <v/>
      </c>
      <c r="P126" s="57" t="str">
        <f t="shared" si="22"/>
        <v/>
      </c>
      <c r="Q126" s="58" t="str">
        <f t="shared" ca="1" si="23"/>
        <v/>
      </c>
      <c r="R126" s="57" t="str">
        <f t="shared" si="24"/>
        <v/>
      </c>
      <c r="S126" s="57" t="str">
        <f ca="1">IF(AND(C126&lt;&gt;"",C126&lt;&gt;OFFSET(C126,1,0)),SUMIFS([Giá có thuế],[Số ĐK],C126),"")</f>
        <v/>
      </c>
      <c r="T126" s="53"/>
      <c r="U126" s="55" t="str">
        <f>IF(T126="","",'Thông Tin Chung'!#REF!)</f>
        <v/>
      </c>
      <c r="V126" s="57" t="str">
        <f t="shared" ca="1" si="25"/>
        <v/>
      </c>
      <c r="W126" s="59"/>
      <c r="X126" s="49" t="str">
        <f ca="1">IF(C126="","",IF(OR(D126&lt;NgayBatDau,D126&gt;NgayKetThuc),"Ngày tháng phải nằm trong kỳ báo cáo",IF(AND(F126&lt;&gt;"",COUNTIF(D.3[Tên nhà cung cấp],F126)=0),"Tên NCC chưa khai báo trong DSNCC",IF(AND(G126&lt;&gt;"",COUNTIF(D.1[Tên sản phẩm],G126)=0),"SP này chưa khai báo trong DSSP",""))))</f>
        <v/>
      </c>
    </row>
    <row r="127" spans="2:24" ht="27.75" customHeight="1">
      <c r="B127" s="69">
        <f t="shared" si="15"/>
        <v>124</v>
      </c>
      <c r="C127" s="49" t="str">
        <f t="shared" ca="1" si="16"/>
        <v/>
      </c>
      <c r="D127" s="50" t="str">
        <f t="shared" ca="1" si="17"/>
        <v/>
      </c>
      <c r="E127" s="51" t="str">
        <f t="shared" ca="1" si="18"/>
        <v/>
      </c>
      <c r="F127" s="52" t="str">
        <f t="shared" ca="1" si="19"/>
        <v/>
      </c>
      <c r="G127" s="53"/>
      <c r="H127" s="53" t="str">
        <f>IF(G127="","",INDEX(D.1[Quy cách],MATCH(G127,D.1[Tên sản phẩm],0)))</f>
        <v/>
      </c>
      <c r="I127" s="54" t="str">
        <f>IF(G127="","",INDEX(D.1[ĐVT],MATCH(G127,D.1[Tên sản phẩm],0)))</f>
        <v/>
      </c>
      <c r="J127" s="56" t="str">
        <f>IF(G127="","",INDEX(#REF!,MATCH(G127,D.1[Tên sản phẩm],0)))</f>
        <v/>
      </c>
      <c r="K127" s="56" t="str">
        <f t="shared" si="20"/>
        <v/>
      </c>
      <c r="L127" s="53"/>
      <c r="M127" s="57" t="str">
        <f t="shared" si="21"/>
        <v/>
      </c>
      <c r="N127" s="58"/>
      <c r="O127" s="56" t="str">
        <f t="shared" si="14"/>
        <v/>
      </c>
      <c r="P127" s="57" t="str">
        <f t="shared" si="22"/>
        <v/>
      </c>
      <c r="Q127" s="58" t="str">
        <f t="shared" ca="1" si="23"/>
        <v/>
      </c>
      <c r="R127" s="57" t="str">
        <f t="shared" si="24"/>
        <v/>
      </c>
      <c r="S127" s="57" t="str">
        <f ca="1">IF(AND(C127&lt;&gt;"",C127&lt;&gt;OFFSET(C127,1,0)),SUMIFS([Giá có thuế],[Số ĐK],C127),"")</f>
        <v/>
      </c>
      <c r="T127" s="53"/>
      <c r="U127" s="55" t="str">
        <f>IF(T127="","",'Thông Tin Chung'!#REF!)</f>
        <v/>
      </c>
      <c r="V127" s="57" t="str">
        <f t="shared" ca="1" si="25"/>
        <v/>
      </c>
      <c r="W127" s="59"/>
      <c r="X127" s="49" t="str">
        <f ca="1">IF(C127="","",IF(OR(D127&lt;NgayBatDau,D127&gt;NgayKetThuc),"Ngày tháng phải nằm trong kỳ báo cáo",IF(AND(F127&lt;&gt;"",COUNTIF(D.3[Tên nhà cung cấp],F127)=0),"Tên NCC chưa khai báo trong DSNCC",IF(AND(G127&lt;&gt;"",COUNTIF(D.1[Tên sản phẩm],G127)=0),"SP này chưa khai báo trong DSSP",""))))</f>
        <v/>
      </c>
    </row>
    <row r="128" spans="2:24" ht="27.75" customHeight="1">
      <c r="B128" s="69">
        <f t="shared" si="15"/>
        <v>125</v>
      </c>
      <c r="C128" s="49" t="str">
        <f t="shared" ca="1" si="16"/>
        <v/>
      </c>
      <c r="D128" s="50" t="str">
        <f t="shared" ca="1" si="17"/>
        <v/>
      </c>
      <c r="E128" s="51" t="str">
        <f t="shared" ca="1" si="18"/>
        <v/>
      </c>
      <c r="F128" s="52" t="str">
        <f t="shared" ca="1" si="19"/>
        <v/>
      </c>
      <c r="G128" s="53"/>
      <c r="H128" s="53" t="str">
        <f>IF(G128="","",INDEX(D.1[Quy cách],MATCH(G128,D.1[Tên sản phẩm],0)))</f>
        <v/>
      </c>
      <c r="I128" s="54" t="str">
        <f>IF(G128="","",INDEX(D.1[ĐVT],MATCH(G128,D.1[Tên sản phẩm],0)))</f>
        <v/>
      </c>
      <c r="J128" s="56" t="str">
        <f>IF(G128="","",INDEX(#REF!,MATCH(G128,D.1[Tên sản phẩm],0)))</f>
        <v/>
      </c>
      <c r="K128" s="56" t="str">
        <f t="shared" si="20"/>
        <v/>
      </c>
      <c r="L128" s="53"/>
      <c r="M128" s="57" t="str">
        <f t="shared" si="21"/>
        <v/>
      </c>
      <c r="N128" s="58"/>
      <c r="O128" s="56" t="str">
        <f t="shared" si="14"/>
        <v/>
      </c>
      <c r="P128" s="57" t="str">
        <f t="shared" si="22"/>
        <v/>
      </c>
      <c r="Q128" s="58" t="str">
        <f t="shared" ca="1" si="23"/>
        <v/>
      </c>
      <c r="R128" s="57" t="str">
        <f t="shared" si="24"/>
        <v/>
      </c>
      <c r="S128" s="57" t="str">
        <f ca="1">IF(AND(C128&lt;&gt;"",C128&lt;&gt;OFFSET(C128,1,0)),SUMIFS([Giá có thuế],[Số ĐK],C128),"")</f>
        <v/>
      </c>
      <c r="T128" s="53"/>
      <c r="U128" s="55" t="str">
        <f>IF(T128="","",'Thông Tin Chung'!#REF!)</f>
        <v/>
      </c>
      <c r="V128" s="57" t="str">
        <f t="shared" ca="1" si="25"/>
        <v/>
      </c>
      <c r="W128" s="59"/>
      <c r="X128" s="49" t="str">
        <f ca="1">IF(C128="","",IF(OR(D128&lt;NgayBatDau,D128&gt;NgayKetThuc),"Ngày tháng phải nằm trong kỳ báo cáo",IF(AND(F128&lt;&gt;"",COUNTIF(D.3[Tên nhà cung cấp],F128)=0),"Tên NCC chưa khai báo trong DSNCC",IF(AND(G128&lt;&gt;"",COUNTIF(D.1[Tên sản phẩm],G128)=0),"SP này chưa khai báo trong DSSP",""))))</f>
        <v/>
      </c>
    </row>
    <row r="129" spans="2:24" ht="27.75" customHeight="1">
      <c r="B129" s="69">
        <f t="shared" si="15"/>
        <v>126</v>
      </c>
      <c r="C129" s="49" t="str">
        <f t="shared" ca="1" si="16"/>
        <v/>
      </c>
      <c r="D129" s="50" t="str">
        <f t="shared" ca="1" si="17"/>
        <v/>
      </c>
      <c r="E129" s="51" t="str">
        <f t="shared" ca="1" si="18"/>
        <v/>
      </c>
      <c r="F129" s="52" t="str">
        <f t="shared" ca="1" si="19"/>
        <v/>
      </c>
      <c r="G129" s="53"/>
      <c r="H129" s="53" t="str">
        <f>IF(G129="","",INDEX(D.1[Quy cách],MATCH(G129,D.1[Tên sản phẩm],0)))</f>
        <v/>
      </c>
      <c r="I129" s="54" t="str">
        <f>IF(G129="","",INDEX(D.1[ĐVT],MATCH(G129,D.1[Tên sản phẩm],0)))</f>
        <v/>
      </c>
      <c r="J129" s="56" t="str">
        <f>IF(G129="","",INDEX(#REF!,MATCH(G129,D.1[Tên sản phẩm],0)))</f>
        <v/>
      </c>
      <c r="K129" s="56" t="str">
        <f t="shared" si="20"/>
        <v/>
      </c>
      <c r="L129" s="53"/>
      <c r="M129" s="57" t="str">
        <f t="shared" si="21"/>
        <v/>
      </c>
      <c r="N129" s="58"/>
      <c r="O129" s="56" t="str">
        <f t="shared" si="14"/>
        <v/>
      </c>
      <c r="P129" s="57" t="str">
        <f t="shared" si="22"/>
        <v/>
      </c>
      <c r="Q129" s="58" t="str">
        <f t="shared" ca="1" si="23"/>
        <v/>
      </c>
      <c r="R129" s="57" t="str">
        <f t="shared" si="24"/>
        <v/>
      </c>
      <c r="S129" s="57" t="str">
        <f ca="1">IF(AND(C129&lt;&gt;"",C129&lt;&gt;OFFSET(C129,1,0)),SUMIFS([Giá có thuế],[Số ĐK],C129),"")</f>
        <v/>
      </c>
      <c r="T129" s="53"/>
      <c r="U129" s="55" t="str">
        <f>IF(T129="","",'Thông Tin Chung'!#REF!)</f>
        <v/>
      </c>
      <c r="V129" s="57" t="str">
        <f t="shared" ca="1" si="25"/>
        <v/>
      </c>
      <c r="W129" s="59"/>
      <c r="X129" s="49" t="str">
        <f ca="1">IF(C129="","",IF(OR(D129&lt;NgayBatDau,D129&gt;NgayKetThuc),"Ngày tháng phải nằm trong kỳ báo cáo",IF(AND(F129&lt;&gt;"",COUNTIF(D.3[Tên nhà cung cấp],F129)=0),"Tên NCC chưa khai báo trong DSNCC",IF(AND(G129&lt;&gt;"",COUNTIF(D.1[Tên sản phẩm],G129)=0),"SP này chưa khai báo trong DSSP",""))))</f>
        <v/>
      </c>
    </row>
    <row r="130" spans="2:24" ht="27.75" customHeight="1">
      <c r="B130" s="69">
        <f t="shared" si="15"/>
        <v>127</v>
      </c>
      <c r="C130" s="49" t="str">
        <f t="shared" ca="1" si="16"/>
        <v/>
      </c>
      <c r="D130" s="50" t="str">
        <f t="shared" ca="1" si="17"/>
        <v/>
      </c>
      <c r="E130" s="51" t="str">
        <f t="shared" ca="1" si="18"/>
        <v/>
      </c>
      <c r="F130" s="52" t="str">
        <f t="shared" ca="1" si="19"/>
        <v/>
      </c>
      <c r="G130" s="53"/>
      <c r="H130" s="53" t="str">
        <f>IF(G130="","",INDEX(D.1[Quy cách],MATCH(G130,D.1[Tên sản phẩm],0)))</f>
        <v/>
      </c>
      <c r="I130" s="54" t="str">
        <f>IF(G130="","",INDEX(D.1[ĐVT],MATCH(G130,D.1[Tên sản phẩm],0)))</f>
        <v/>
      </c>
      <c r="J130" s="56" t="str">
        <f>IF(G130="","",INDEX(#REF!,MATCH(G130,D.1[Tên sản phẩm],0)))</f>
        <v/>
      </c>
      <c r="K130" s="56" t="str">
        <f t="shared" si="20"/>
        <v/>
      </c>
      <c r="L130" s="53"/>
      <c r="M130" s="57" t="str">
        <f t="shared" si="21"/>
        <v/>
      </c>
      <c r="N130" s="58"/>
      <c r="O130" s="56" t="str">
        <f t="shared" si="14"/>
        <v/>
      </c>
      <c r="P130" s="57" t="str">
        <f t="shared" si="22"/>
        <v/>
      </c>
      <c r="Q130" s="58" t="str">
        <f t="shared" ca="1" si="23"/>
        <v/>
      </c>
      <c r="R130" s="57" t="str">
        <f t="shared" si="24"/>
        <v/>
      </c>
      <c r="S130" s="57" t="str">
        <f ca="1">IF(AND(C130&lt;&gt;"",C130&lt;&gt;OFFSET(C130,1,0)),SUMIFS([Giá có thuế],[Số ĐK],C130),"")</f>
        <v/>
      </c>
      <c r="T130" s="53"/>
      <c r="U130" s="55" t="str">
        <f>IF(T130="","",'Thông Tin Chung'!#REF!)</f>
        <v/>
      </c>
      <c r="V130" s="57" t="str">
        <f t="shared" ca="1" si="25"/>
        <v/>
      </c>
      <c r="W130" s="59"/>
      <c r="X130" s="49" t="str">
        <f ca="1">IF(C130="","",IF(OR(D130&lt;NgayBatDau,D130&gt;NgayKetThuc),"Ngày tháng phải nằm trong kỳ báo cáo",IF(AND(F130&lt;&gt;"",COUNTIF(D.3[Tên nhà cung cấp],F130)=0),"Tên NCC chưa khai báo trong DSNCC",IF(AND(G130&lt;&gt;"",COUNTIF(D.1[Tên sản phẩm],G130)=0),"SP này chưa khai báo trong DSSP",""))))</f>
        <v/>
      </c>
    </row>
    <row r="131" spans="2:24" ht="27.75" customHeight="1">
      <c r="B131" s="69">
        <f t="shared" si="15"/>
        <v>128</v>
      </c>
      <c r="C131" s="49" t="str">
        <f t="shared" ca="1" si="16"/>
        <v/>
      </c>
      <c r="D131" s="50" t="str">
        <f t="shared" ca="1" si="17"/>
        <v/>
      </c>
      <c r="E131" s="51" t="str">
        <f t="shared" ca="1" si="18"/>
        <v/>
      </c>
      <c r="F131" s="52" t="str">
        <f t="shared" ca="1" si="19"/>
        <v/>
      </c>
      <c r="G131" s="53"/>
      <c r="H131" s="53" t="str">
        <f>IF(G131="","",INDEX(D.1[Quy cách],MATCH(G131,D.1[Tên sản phẩm],0)))</f>
        <v/>
      </c>
      <c r="I131" s="54" t="str">
        <f>IF(G131="","",INDEX(D.1[ĐVT],MATCH(G131,D.1[Tên sản phẩm],0)))</f>
        <v/>
      </c>
      <c r="J131" s="56" t="str">
        <f>IF(G131="","",INDEX(#REF!,MATCH(G131,D.1[Tên sản phẩm],0)))</f>
        <v/>
      </c>
      <c r="K131" s="56" t="str">
        <f t="shared" si="20"/>
        <v/>
      </c>
      <c r="L131" s="53"/>
      <c r="M131" s="57" t="str">
        <f t="shared" si="21"/>
        <v/>
      </c>
      <c r="N131" s="58"/>
      <c r="O131" s="56" t="str">
        <f t="shared" ref="O131:O194" si="26">IF(M131="","",M131*SUM(N131))</f>
        <v/>
      </c>
      <c r="P131" s="57" t="str">
        <f t="shared" si="22"/>
        <v/>
      </c>
      <c r="Q131" s="58" t="str">
        <f t="shared" ca="1" si="23"/>
        <v/>
      </c>
      <c r="R131" s="57" t="str">
        <f t="shared" si="24"/>
        <v/>
      </c>
      <c r="S131" s="57" t="str">
        <f ca="1">IF(AND(C131&lt;&gt;"",C131&lt;&gt;OFFSET(C131,1,0)),SUMIFS([Giá có thuế],[Số ĐK],C131),"")</f>
        <v/>
      </c>
      <c r="T131" s="53"/>
      <c r="U131" s="55" t="str">
        <f>IF(T131="","",'Thông Tin Chung'!#REF!)</f>
        <v/>
      </c>
      <c r="V131" s="57" t="str">
        <f t="shared" ca="1" si="25"/>
        <v/>
      </c>
      <c r="W131" s="59"/>
      <c r="X131" s="49" t="str">
        <f ca="1">IF(C131="","",IF(OR(D131&lt;NgayBatDau,D131&gt;NgayKetThuc),"Ngày tháng phải nằm trong kỳ báo cáo",IF(AND(F131&lt;&gt;"",COUNTIF(D.3[Tên nhà cung cấp],F131)=0),"Tên NCC chưa khai báo trong DSNCC",IF(AND(G131&lt;&gt;"",COUNTIF(D.1[Tên sản phẩm],G131)=0),"SP này chưa khai báo trong DSSP",""))))</f>
        <v/>
      </c>
    </row>
    <row r="132" spans="2:24" ht="27.75" customHeight="1">
      <c r="B132" s="69">
        <f t="shared" ref="B132:B195" si="27">ROW(A132)-3</f>
        <v>129</v>
      </c>
      <c r="C132" s="49" t="str">
        <f t="shared" ref="C132:C195" ca="1" si="28">IF(AND(D132="",E132="",F132=""),"",IF(AND(D132=OFFSET(D132,-1,0),E132=OFFSET(E132,-1,0),F132=OFFSET(F132,-1,0)),OFFSET(B132,-1,1),B132))</f>
        <v/>
      </c>
      <c r="D132" s="50" t="str">
        <f t="shared" ref="D132:D195" ca="1" si="29">IF(AND($G132&lt;&gt;"",B132&lt;&gt;1),OFFSET(C132,-1,1),"")</f>
        <v/>
      </c>
      <c r="E132" s="51" t="str">
        <f t="shared" ref="E132:E195" ca="1" si="30">IF(AND($G132&lt;&gt;"",B132&lt;&gt;1),OFFSET(D132,-1,1),"")</f>
        <v/>
      </c>
      <c r="F132" s="52" t="str">
        <f t="shared" ref="F132:F195" ca="1" si="31">IF(AND($G132&lt;&gt;"",B132&lt;&gt;1),OFFSET(E132,-1,1),"")</f>
        <v/>
      </c>
      <c r="G132" s="53"/>
      <c r="H132" s="53" t="str">
        <f>IF(G132="","",INDEX(D.1[Quy cách],MATCH(G132,D.1[Tên sản phẩm],0)))</f>
        <v/>
      </c>
      <c r="I132" s="54" t="str">
        <f>IF(G132="","",INDEX(D.1[ĐVT],MATCH(G132,D.1[Tên sản phẩm],0)))</f>
        <v/>
      </c>
      <c r="J132" s="56" t="str">
        <f>IF(G132="","",INDEX(#REF!,MATCH(G132,D.1[Tên sản phẩm],0)))</f>
        <v/>
      </c>
      <c r="K132" s="56" t="str">
        <f t="shared" ref="K132:K195" si="32">IF(OR(G132="",J132=""),"",1)</f>
        <v/>
      </c>
      <c r="L132" s="53"/>
      <c r="M132" s="57" t="str">
        <f t="shared" ref="M132:M195" si="33">IF(AND(J132&lt;&gt;"",K132&lt;&gt;""),J132*K132,"")</f>
        <v/>
      </c>
      <c r="N132" s="58"/>
      <c r="O132" s="56" t="str">
        <f t="shared" si="26"/>
        <v/>
      </c>
      <c r="P132" s="57" t="str">
        <f t="shared" ref="P132:P195" si="34">IF(M132="","",M132-SUM(O132))</f>
        <v/>
      </c>
      <c r="Q132" s="58" t="str">
        <f t="shared" ref="Q132:Q195" ca="1" si="35">IF(AND(P132&lt;&gt;"",C132=OFFSET(C132,-1,0)),OFFSET(P132,-1,1),"")</f>
        <v/>
      </c>
      <c r="R132" s="57" t="str">
        <f t="shared" ref="R132:R195" si="36">IF(P132="","",P132*SUM(1,Q132))</f>
        <v/>
      </c>
      <c r="S132" s="57" t="str">
        <f ca="1">IF(AND(C132&lt;&gt;"",C132&lt;&gt;OFFSET(C132,1,0)),SUMIFS([Giá có thuế],[Số ĐK],C132),"")</f>
        <v/>
      </c>
      <c r="T132" s="53"/>
      <c r="U132" s="55" t="str">
        <f>IF(T132="","",'Thông Tin Chung'!#REF!)</f>
        <v/>
      </c>
      <c r="V132" s="57" t="str">
        <f t="shared" ref="V132:V195" ca="1" si="37">IF(AND(S132&lt;&gt;"",T132&lt;&gt;"",S132&lt;&gt;0),S132-T132,"")</f>
        <v/>
      </c>
      <c r="W132" s="59"/>
      <c r="X132" s="49" t="str">
        <f ca="1">IF(C132="","",IF(OR(D132&lt;NgayBatDau,D132&gt;NgayKetThuc),"Ngày tháng phải nằm trong kỳ báo cáo",IF(AND(F132&lt;&gt;"",COUNTIF(D.3[Tên nhà cung cấp],F132)=0),"Tên NCC chưa khai báo trong DSNCC",IF(AND(G132&lt;&gt;"",COUNTIF(D.1[Tên sản phẩm],G132)=0),"SP này chưa khai báo trong DSSP",""))))</f>
        <v/>
      </c>
    </row>
    <row r="133" spans="2:24" ht="27.75" customHeight="1">
      <c r="B133" s="69">
        <f t="shared" si="27"/>
        <v>130</v>
      </c>
      <c r="C133" s="49" t="str">
        <f t="shared" ca="1" si="28"/>
        <v/>
      </c>
      <c r="D133" s="50" t="str">
        <f t="shared" ca="1" si="29"/>
        <v/>
      </c>
      <c r="E133" s="51" t="str">
        <f t="shared" ca="1" si="30"/>
        <v/>
      </c>
      <c r="F133" s="52" t="str">
        <f t="shared" ca="1" si="31"/>
        <v/>
      </c>
      <c r="G133" s="53"/>
      <c r="H133" s="53" t="str">
        <f>IF(G133="","",INDEX(D.1[Quy cách],MATCH(G133,D.1[Tên sản phẩm],0)))</f>
        <v/>
      </c>
      <c r="I133" s="54" t="str">
        <f>IF(G133="","",INDEX(D.1[ĐVT],MATCH(G133,D.1[Tên sản phẩm],0)))</f>
        <v/>
      </c>
      <c r="J133" s="56" t="str">
        <f>IF(G133="","",INDEX(#REF!,MATCH(G133,D.1[Tên sản phẩm],0)))</f>
        <v/>
      </c>
      <c r="K133" s="56" t="str">
        <f t="shared" si="32"/>
        <v/>
      </c>
      <c r="L133" s="53"/>
      <c r="M133" s="57" t="str">
        <f t="shared" si="33"/>
        <v/>
      </c>
      <c r="N133" s="58"/>
      <c r="O133" s="56" t="str">
        <f t="shared" si="26"/>
        <v/>
      </c>
      <c r="P133" s="57" t="str">
        <f t="shared" si="34"/>
        <v/>
      </c>
      <c r="Q133" s="58" t="str">
        <f t="shared" ca="1" si="35"/>
        <v/>
      </c>
      <c r="R133" s="57" t="str">
        <f t="shared" si="36"/>
        <v/>
      </c>
      <c r="S133" s="57" t="str">
        <f ca="1">IF(AND(C133&lt;&gt;"",C133&lt;&gt;OFFSET(C133,1,0)),SUMIFS([Giá có thuế],[Số ĐK],C133),"")</f>
        <v/>
      </c>
      <c r="T133" s="53"/>
      <c r="U133" s="55" t="str">
        <f>IF(T133="","",'Thông Tin Chung'!#REF!)</f>
        <v/>
      </c>
      <c r="V133" s="57" t="str">
        <f t="shared" ca="1" si="37"/>
        <v/>
      </c>
      <c r="W133" s="59"/>
      <c r="X133" s="49" t="str">
        <f ca="1">IF(C133="","",IF(OR(D133&lt;NgayBatDau,D133&gt;NgayKetThuc),"Ngày tháng phải nằm trong kỳ báo cáo",IF(AND(F133&lt;&gt;"",COUNTIF(D.3[Tên nhà cung cấp],F133)=0),"Tên NCC chưa khai báo trong DSNCC",IF(AND(G133&lt;&gt;"",COUNTIF(D.1[Tên sản phẩm],G133)=0),"SP này chưa khai báo trong DSSP",""))))</f>
        <v/>
      </c>
    </row>
    <row r="134" spans="2:24" ht="27.75" customHeight="1">
      <c r="B134" s="69">
        <f t="shared" si="27"/>
        <v>131</v>
      </c>
      <c r="C134" s="49" t="str">
        <f t="shared" ca="1" si="28"/>
        <v/>
      </c>
      <c r="D134" s="50" t="str">
        <f t="shared" ca="1" si="29"/>
        <v/>
      </c>
      <c r="E134" s="51" t="str">
        <f t="shared" ca="1" si="30"/>
        <v/>
      </c>
      <c r="F134" s="52" t="str">
        <f t="shared" ca="1" si="31"/>
        <v/>
      </c>
      <c r="G134" s="53"/>
      <c r="H134" s="53" t="str">
        <f>IF(G134="","",INDEX(D.1[Quy cách],MATCH(G134,D.1[Tên sản phẩm],0)))</f>
        <v/>
      </c>
      <c r="I134" s="54" t="str">
        <f>IF(G134="","",INDEX(D.1[ĐVT],MATCH(G134,D.1[Tên sản phẩm],0)))</f>
        <v/>
      </c>
      <c r="J134" s="56" t="str">
        <f>IF(G134="","",INDEX(#REF!,MATCH(G134,D.1[Tên sản phẩm],0)))</f>
        <v/>
      </c>
      <c r="K134" s="56" t="str">
        <f t="shared" si="32"/>
        <v/>
      </c>
      <c r="L134" s="53"/>
      <c r="M134" s="57" t="str">
        <f t="shared" si="33"/>
        <v/>
      </c>
      <c r="N134" s="58"/>
      <c r="O134" s="56" t="str">
        <f t="shared" si="26"/>
        <v/>
      </c>
      <c r="P134" s="57" t="str">
        <f t="shared" si="34"/>
        <v/>
      </c>
      <c r="Q134" s="58" t="str">
        <f t="shared" ca="1" si="35"/>
        <v/>
      </c>
      <c r="R134" s="57" t="str">
        <f t="shared" si="36"/>
        <v/>
      </c>
      <c r="S134" s="57" t="str">
        <f ca="1">IF(AND(C134&lt;&gt;"",C134&lt;&gt;OFFSET(C134,1,0)),SUMIFS([Giá có thuế],[Số ĐK],C134),"")</f>
        <v/>
      </c>
      <c r="T134" s="53"/>
      <c r="U134" s="55" t="str">
        <f>IF(T134="","",'Thông Tin Chung'!#REF!)</f>
        <v/>
      </c>
      <c r="V134" s="57" t="str">
        <f t="shared" ca="1" si="37"/>
        <v/>
      </c>
      <c r="W134" s="59"/>
      <c r="X134" s="49" t="str">
        <f ca="1">IF(C134="","",IF(OR(D134&lt;NgayBatDau,D134&gt;NgayKetThuc),"Ngày tháng phải nằm trong kỳ báo cáo",IF(AND(F134&lt;&gt;"",COUNTIF(D.3[Tên nhà cung cấp],F134)=0),"Tên NCC chưa khai báo trong DSNCC",IF(AND(G134&lt;&gt;"",COUNTIF(D.1[Tên sản phẩm],G134)=0),"SP này chưa khai báo trong DSSP",""))))</f>
        <v/>
      </c>
    </row>
    <row r="135" spans="2:24" ht="27.75" customHeight="1">
      <c r="B135" s="69">
        <f t="shared" si="27"/>
        <v>132</v>
      </c>
      <c r="C135" s="49" t="str">
        <f t="shared" ca="1" si="28"/>
        <v/>
      </c>
      <c r="D135" s="50" t="str">
        <f t="shared" ca="1" si="29"/>
        <v/>
      </c>
      <c r="E135" s="51" t="str">
        <f t="shared" ca="1" si="30"/>
        <v/>
      </c>
      <c r="F135" s="52" t="str">
        <f t="shared" ca="1" si="31"/>
        <v/>
      </c>
      <c r="G135" s="53"/>
      <c r="H135" s="53" t="str">
        <f>IF(G135="","",INDEX(D.1[Quy cách],MATCH(G135,D.1[Tên sản phẩm],0)))</f>
        <v/>
      </c>
      <c r="I135" s="54" t="str">
        <f>IF(G135="","",INDEX(D.1[ĐVT],MATCH(G135,D.1[Tên sản phẩm],0)))</f>
        <v/>
      </c>
      <c r="J135" s="56" t="str">
        <f>IF(G135="","",INDEX(#REF!,MATCH(G135,D.1[Tên sản phẩm],0)))</f>
        <v/>
      </c>
      <c r="K135" s="56" t="str">
        <f t="shared" si="32"/>
        <v/>
      </c>
      <c r="L135" s="53"/>
      <c r="M135" s="57" t="str">
        <f t="shared" si="33"/>
        <v/>
      </c>
      <c r="N135" s="58"/>
      <c r="O135" s="56" t="str">
        <f t="shared" si="26"/>
        <v/>
      </c>
      <c r="P135" s="57" t="str">
        <f t="shared" si="34"/>
        <v/>
      </c>
      <c r="Q135" s="58" t="str">
        <f t="shared" ca="1" si="35"/>
        <v/>
      </c>
      <c r="R135" s="57" t="str">
        <f t="shared" si="36"/>
        <v/>
      </c>
      <c r="S135" s="57" t="str">
        <f ca="1">IF(AND(C135&lt;&gt;"",C135&lt;&gt;OFFSET(C135,1,0)),SUMIFS([Giá có thuế],[Số ĐK],C135),"")</f>
        <v/>
      </c>
      <c r="T135" s="53"/>
      <c r="U135" s="55" t="str">
        <f>IF(T135="","",'Thông Tin Chung'!#REF!)</f>
        <v/>
      </c>
      <c r="V135" s="57" t="str">
        <f t="shared" ca="1" si="37"/>
        <v/>
      </c>
      <c r="W135" s="59"/>
      <c r="X135" s="49" t="str">
        <f ca="1">IF(C135="","",IF(OR(D135&lt;NgayBatDau,D135&gt;NgayKetThuc),"Ngày tháng phải nằm trong kỳ báo cáo",IF(AND(F135&lt;&gt;"",COUNTIF(D.3[Tên nhà cung cấp],F135)=0),"Tên NCC chưa khai báo trong DSNCC",IF(AND(G135&lt;&gt;"",COUNTIF(D.1[Tên sản phẩm],G135)=0),"SP này chưa khai báo trong DSSP",""))))</f>
        <v/>
      </c>
    </row>
    <row r="136" spans="2:24" ht="27.75" customHeight="1">
      <c r="B136" s="69">
        <f t="shared" si="27"/>
        <v>133</v>
      </c>
      <c r="C136" s="49" t="str">
        <f t="shared" ca="1" si="28"/>
        <v/>
      </c>
      <c r="D136" s="50" t="str">
        <f t="shared" ca="1" si="29"/>
        <v/>
      </c>
      <c r="E136" s="51" t="str">
        <f t="shared" ca="1" si="30"/>
        <v/>
      </c>
      <c r="F136" s="52" t="str">
        <f t="shared" ca="1" si="31"/>
        <v/>
      </c>
      <c r="G136" s="53"/>
      <c r="H136" s="53" t="str">
        <f>IF(G136="","",INDEX(D.1[Quy cách],MATCH(G136,D.1[Tên sản phẩm],0)))</f>
        <v/>
      </c>
      <c r="I136" s="54" t="str">
        <f>IF(G136="","",INDEX(D.1[ĐVT],MATCH(G136,D.1[Tên sản phẩm],0)))</f>
        <v/>
      </c>
      <c r="J136" s="56" t="str">
        <f>IF(G136="","",INDEX(#REF!,MATCH(G136,D.1[Tên sản phẩm],0)))</f>
        <v/>
      </c>
      <c r="K136" s="56" t="str">
        <f t="shared" si="32"/>
        <v/>
      </c>
      <c r="L136" s="53"/>
      <c r="M136" s="57" t="str">
        <f t="shared" si="33"/>
        <v/>
      </c>
      <c r="N136" s="58"/>
      <c r="O136" s="56" t="str">
        <f t="shared" si="26"/>
        <v/>
      </c>
      <c r="P136" s="57" t="str">
        <f t="shared" si="34"/>
        <v/>
      </c>
      <c r="Q136" s="58" t="str">
        <f t="shared" ca="1" si="35"/>
        <v/>
      </c>
      <c r="R136" s="57" t="str">
        <f t="shared" si="36"/>
        <v/>
      </c>
      <c r="S136" s="57" t="str">
        <f ca="1">IF(AND(C136&lt;&gt;"",C136&lt;&gt;OFFSET(C136,1,0)),SUMIFS([Giá có thuế],[Số ĐK],C136),"")</f>
        <v/>
      </c>
      <c r="T136" s="53"/>
      <c r="U136" s="55" t="str">
        <f>IF(T136="","",'Thông Tin Chung'!#REF!)</f>
        <v/>
      </c>
      <c r="V136" s="57" t="str">
        <f t="shared" ca="1" si="37"/>
        <v/>
      </c>
      <c r="W136" s="59"/>
      <c r="X136" s="49" t="str">
        <f ca="1">IF(C136="","",IF(OR(D136&lt;NgayBatDau,D136&gt;NgayKetThuc),"Ngày tháng phải nằm trong kỳ báo cáo",IF(AND(F136&lt;&gt;"",COUNTIF(D.3[Tên nhà cung cấp],F136)=0),"Tên NCC chưa khai báo trong DSNCC",IF(AND(G136&lt;&gt;"",COUNTIF(D.1[Tên sản phẩm],G136)=0),"SP này chưa khai báo trong DSSP",""))))</f>
        <v/>
      </c>
    </row>
    <row r="137" spans="2:24" ht="27.75" customHeight="1">
      <c r="B137" s="69">
        <f t="shared" si="27"/>
        <v>134</v>
      </c>
      <c r="C137" s="49" t="str">
        <f t="shared" ca="1" si="28"/>
        <v/>
      </c>
      <c r="D137" s="50" t="str">
        <f t="shared" ca="1" si="29"/>
        <v/>
      </c>
      <c r="E137" s="51" t="str">
        <f t="shared" ca="1" si="30"/>
        <v/>
      </c>
      <c r="F137" s="52" t="str">
        <f t="shared" ca="1" si="31"/>
        <v/>
      </c>
      <c r="G137" s="53"/>
      <c r="H137" s="53" t="str">
        <f>IF(G137="","",INDEX(D.1[Quy cách],MATCH(G137,D.1[Tên sản phẩm],0)))</f>
        <v/>
      </c>
      <c r="I137" s="54" t="str">
        <f>IF(G137="","",INDEX(D.1[ĐVT],MATCH(G137,D.1[Tên sản phẩm],0)))</f>
        <v/>
      </c>
      <c r="J137" s="56" t="str">
        <f>IF(G137="","",INDEX(#REF!,MATCH(G137,D.1[Tên sản phẩm],0)))</f>
        <v/>
      </c>
      <c r="K137" s="56" t="str">
        <f t="shared" si="32"/>
        <v/>
      </c>
      <c r="L137" s="53"/>
      <c r="M137" s="57" t="str">
        <f t="shared" si="33"/>
        <v/>
      </c>
      <c r="N137" s="58"/>
      <c r="O137" s="56" t="str">
        <f t="shared" si="26"/>
        <v/>
      </c>
      <c r="P137" s="57" t="str">
        <f t="shared" si="34"/>
        <v/>
      </c>
      <c r="Q137" s="58" t="str">
        <f t="shared" ca="1" si="35"/>
        <v/>
      </c>
      <c r="R137" s="57" t="str">
        <f t="shared" si="36"/>
        <v/>
      </c>
      <c r="S137" s="57" t="str">
        <f ca="1">IF(AND(C137&lt;&gt;"",C137&lt;&gt;OFFSET(C137,1,0)),SUMIFS([Giá có thuế],[Số ĐK],C137),"")</f>
        <v/>
      </c>
      <c r="T137" s="53"/>
      <c r="U137" s="55" t="str">
        <f>IF(T137="","",'Thông Tin Chung'!#REF!)</f>
        <v/>
      </c>
      <c r="V137" s="57" t="str">
        <f t="shared" ca="1" si="37"/>
        <v/>
      </c>
      <c r="W137" s="59"/>
      <c r="X137" s="49" t="str">
        <f ca="1">IF(C137="","",IF(OR(D137&lt;NgayBatDau,D137&gt;NgayKetThuc),"Ngày tháng phải nằm trong kỳ báo cáo",IF(AND(F137&lt;&gt;"",COUNTIF(D.3[Tên nhà cung cấp],F137)=0),"Tên NCC chưa khai báo trong DSNCC",IF(AND(G137&lt;&gt;"",COUNTIF(D.1[Tên sản phẩm],G137)=0),"SP này chưa khai báo trong DSSP",""))))</f>
        <v/>
      </c>
    </row>
    <row r="138" spans="2:24" ht="27.75" customHeight="1">
      <c r="B138" s="69">
        <f t="shared" si="27"/>
        <v>135</v>
      </c>
      <c r="C138" s="49" t="str">
        <f t="shared" ca="1" si="28"/>
        <v/>
      </c>
      <c r="D138" s="50" t="str">
        <f t="shared" ca="1" si="29"/>
        <v/>
      </c>
      <c r="E138" s="51" t="str">
        <f t="shared" ca="1" si="30"/>
        <v/>
      </c>
      <c r="F138" s="52" t="str">
        <f t="shared" ca="1" si="31"/>
        <v/>
      </c>
      <c r="G138" s="53"/>
      <c r="H138" s="53" t="str">
        <f>IF(G138="","",INDEX(D.1[Quy cách],MATCH(G138,D.1[Tên sản phẩm],0)))</f>
        <v/>
      </c>
      <c r="I138" s="54" t="str">
        <f>IF(G138="","",INDEX(D.1[ĐVT],MATCH(G138,D.1[Tên sản phẩm],0)))</f>
        <v/>
      </c>
      <c r="J138" s="56" t="str">
        <f>IF(G138="","",INDEX(#REF!,MATCH(G138,D.1[Tên sản phẩm],0)))</f>
        <v/>
      </c>
      <c r="K138" s="56" t="str">
        <f t="shared" si="32"/>
        <v/>
      </c>
      <c r="L138" s="53"/>
      <c r="M138" s="57" t="str">
        <f t="shared" si="33"/>
        <v/>
      </c>
      <c r="N138" s="58"/>
      <c r="O138" s="56" t="str">
        <f t="shared" si="26"/>
        <v/>
      </c>
      <c r="P138" s="57" t="str">
        <f t="shared" si="34"/>
        <v/>
      </c>
      <c r="Q138" s="58" t="str">
        <f t="shared" ca="1" si="35"/>
        <v/>
      </c>
      <c r="R138" s="57" t="str">
        <f t="shared" si="36"/>
        <v/>
      </c>
      <c r="S138" s="57" t="str">
        <f ca="1">IF(AND(C138&lt;&gt;"",C138&lt;&gt;OFFSET(C138,1,0)),SUMIFS([Giá có thuế],[Số ĐK],C138),"")</f>
        <v/>
      </c>
      <c r="T138" s="53"/>
      <c r="U138" s="55" t="str">
        <f>IF(T138="","",'Thông Tin Chung'!#REF!)</f>
        <v/>
      </c>
      <c r="V138" s="57" t="str">
        <f t="shared" ca="1" si="37"/>
        <v/>
      </c>
      <c r="W138" s="59"/>
      <c r="X138" s="49" t="str">
        <f ca="1">IF(C138="","",IF(OR(D138&lt;NgayBatDau,D138&gt;NgayKetThuc),"Ngày tháng phải nằm trong kỳ báo cáo",IF(AND(F138&lt;&gt;"",COUNTIF(D.3[Tên nhà cung cấp],F138)=0),"Tên NCC chưa khai báo trong DSNCC",IF(AND(G138&lt;&gt;"",COUNTIF(D.1[Tên sản phẩm],G138)=0),"SP này chưa khai báo trong DSSP",""))))</f>
        <v/>
      </c>
    </row>
    <row r="139" spans="2:24" ht="27.75" customHeight="1">
      <c r="B139" s="69">
        <f t="shared" si="27"/>
        <v>136</v>
      </c>
      <c r="C139" s="49" t="str">
        <f t="shared" ca="1" si="28"/>
        <v/>
      </c>
      <c r="D139" s="50" t="str">
        <f t="shared" ca="1" si="29"/>
        <v/>
      </c>
      <c r="E139" s="51" t="str">
        <f t="shared" ca="1" si="30"/>
        <v/>
      </c>
      <c r="F139" s="52" t="str">
        <f t="shared" ca="1" si="31"/>
        <v/>
      </c>
      <c r="G139" s="53"/>
      <c r="H139" s="53" t="str">
        <f>IF(G139="","",INDEX(D.1[Quy cách],MATCH(G139,D.1[Tên sản phẩm],0)))</f>
        <v/>
      </c>
      <c r="I139" s="54" t="str">
        <f>IF(G139="","",INDEX(D.1[ĐVT],MATCH(G139,D.1[Tên sản phẩm],0)))</f>
        <v/>
      </c>
      <c r="J139" s="56" t="str">
        <f>IF(G139="","",INDEX(#REF!,MATCH(G139,D.1[Tên sản phẩm],0)))</f>
        <v/>
      </c>
      <c r="K139" s="56" t="str">
        <f t="shared" si="32"/>
        <v/>
      </c>
      <c r="L139" s="53"/>
      <c r="M139" s="57" t="str">
        <f t="shared" si="33"/>
        <v/>
      </c>
      <c r="N139" s="58"/>
      <c r="O139" s="56" t="str">
        <f t="shared" si="26"/>
        <v/>
      </c>
      <c r="P139" s="57" t="str">
        <f t="shared" si="34"/>
        <v/>
      </c>
      <c r="Q139" s="58" t="str">
        <f t="shared" ca="1" si="35"/>
        <v/>
      </c>
      <c r="R139" s="57" t="str">
        <f t="shared" si="36"/>
        <v/>
      </c>
      <c r="S139" s="57" t="str">
        <f ca="1">IF(AND(C139&lt;&gt;"",C139&lt;&gt;OFFSET(C139,1,0)),SUMIFS([Giá có thuế],[Số ĐK],C139),"")</f>
        <v/>
      </c>
      <c r="T139" s="53"/>
      <c r="U139" s="55" t="str">
        <f>IF(T139="","",'Thông Tin Chung'!#REF!)</f>
        <v/>
      </c>
      <c r="V139" s="57" t="str">
        <f t="shared" ca="1" si="37"/>
        <v/>
      </c>
      <c r="W139" s="59"/>
      <c r="X139" s="49" t="str">
        <f ca="1">IF(C139="","",IF(OR(D139&lt;NgayBatDau,D139&gt;NgayKetThuc),"Ngày tháng phải nằm trong kỳ báo cáo",IF(AND(F139&lt;&gt;"",COUNTIF(D.3[Tên nhà cung cấp],F139)=0),"Tên NCC chưa khai báo trong DSNCC",IF(AND(G139&lt;&gt;"",COUNTIF(D.1[Tên sản phẩm],G139)=0),"SP này chưa khai báo trong DSSP",""))))</f>
        <v/>
      </c>
    </row>
    <row r="140" spans="2:24" ht="27.75" customHeight="1">
      <c r="B140" s="69">
        <f t="shared" si="27"/>
        <v>137</v>
      </c>
      <c r="C140" s="49" t="str">
        <f t="shared" ca="1" si="28"/>
        <v/>
      </c>
      <c r="D140" s="50" t="str">
        <f t="shared" ca="1" si="29"/>
        <v/>
      </c>
      <c r="E140" s="51" t="str">
        <f t="shared" ca="1" si="30"/>
        <v/>
      </c>
      <c r="F140" s="52" t="str">
        <f t="shared" ca="1" si="31"/>
        <v/>
      </c>
      <c r="G140" s="53"/>
      <c r="H140" s="53" t="str">
        <f>IF(G140="","",INDEX(D.1[Quy cách],MATCH(G140,D.1[Tên sản phẩm],0)))</f>
        <v/>
      </c>
      <c r="I140" s="54" t="str">
        <f>IF(G140="","",INDEX(D.1[ĐVT],MATCH(G140,D.1[Tên sản phẩm],0)))</f>
        <v/>
      </c>
      <c r="J140" s="56" t="str">
        <f>IF(G140="","",INDEX(#REF!,MATCH(G140,D.1[Tên sản phẩm],0)))</f>
        <v/>
      </c>
      <c r="K140" s="56" t="str">
        <f t="shared" si="32"/>
        <v/>
      </c>
      <c r="L140" s="53"/>
      <c r="M140" s="57" t="str">
        <f t="shared" si="33"/>
        <v/>
      </c>
      <c r="N140" s="58"/>
      <c r="O140" s="56" t="str">
        <f t="shared" si="26"/>
        <v/>
      </c>
      <c r="P140" s="57" t="str">
        <f t="shared" si="34"/>
        <v/>
      </c>
      <c r="Q140" s="58" t="str">
        <f t="shared" ca="1" si="35"/>
        <v/>
      </c>
      <c r="R140" s="57" t="str">
        <f t="shared" si="36"/>
        <v/>
      </c>
      <c r="S140" s="57" t="str">
        <f ca="1">IF(AND(C140&lt;&gt;"",C140&lt;&gt;OFFSET(C140,1,0)),SUMIFS([Giá có thuế],[Số ĐK],C140),"")</f>
        <v/>
      </c>
      <c r="T140" s="53"/>
      <c r="U140" s="55" t="str">
        <f>IF(T140="","",'Thông Tin Chung'!#REF!)</f>
        <v/>
      </c>
      <c r="V140" s="57" t="str">
        <f t="shared" ca="1" si="37"/>
        <v/>
      </c>
      <c r="W140" s="59"/>
      <c r="X140" s="49" t="str">
        <f ca="1">IF(C140="","",IF(OR(D140&lt;NgayBatDau,D140&gt;NgayKetThuc),"Ngày tháng phải nằm trong kỳ báo cáo",IF(AND(F140&lt;&gt;"",COUNTIF(D.3[Tên nhà cung cấp],F140)=0),"Tên NCC chưa khai báo trong DSNCC",IF(AND(G140&lt;&gt;"",COUNTIF(D.1[Tên sản phẩm],G140)=0),"SP này chưa khai báo trong DSSP",""))))</f>
        <v/>
      </c>
    </row>
    <row r="141" spans="2:24" ht="27.75" customHeight="1">
      <c r="B141" s="69">
        <f t="shared" si="27"/>
        <v>138</v>
      </c>
      <c r="C141" s="49" t="str">
        <f t="shared" ca="1" si="28"/>
        <v/>
      </c>
      <c r="D141" s="50" t="str">
        <f t="shared" ca="1" si="29"/>
        <v/>
      </c>
      <c r="E141" s="51" t="str">
        <f t="shared" ca="1" si="30"/>
        <v/>
      </c>
      <c r="F141" s="52" t="str">
        <f t="shared" ca="1" si="31"/>
        <v/>
      </c>
      <c r="G141" s="53"/>
      <c r="H141" s="53" t="str">
        <f>IF(G141="","",INDEX(D.1[Quy cách],MATCH(G141,D.1[Tên sản phẩm],0)))</f>
        <v/>
      </c>
      <c r="I141" s="54" t="str">
        <f>IF(G141="","",INDEX(D.1[ĐVT],MATCH(G141,D.1[Tên sản phẩm],0)))</f>
        <v/>
      </c>
      <c r="J141" s="56" t="str">
        <f>IF(G141="","",INDEX(#REF!,MATCH(G141,D.1[Tên sản phẩm],0)))</f>
        <v/>
      </c>
      <c r="K141" s="56" t="str">
        <f t="shared" si="32"/>
        <v/>
      </c>
      <c r="L141" s="53"/>
      <c r="M141" s="57" t="str">
        <f t="shared" si="33"/>
        <v/>
      </c>
      <c r="N141" s="58"/>
      <c r="O141" s="56" t="str">
        <f t="shared" si="26"/>
        <v/>
      </c>
      <c r="P141" s="57" t="str">
        <f t="shared" si="34"/>
        <v/>
      </c>
      <c r="Q141" s="58" t="str">
        <f t="shared" ca="1" si="35"/>
        <v/>
      </c>
      <c r="R141" s="57" t="str">
        <f t="shared" si="36"/>
        <v/>
      </c>
      <c r="S141" s="57" t="str">
        <f ca="1">IF(AND(C141&lt;&gt;"",C141&lt;&gt;OFFSET(C141,1,0)),SUMIFS([Giá có thuế],[Số ĐK],C141),"")</f>
        <v/>
      </c>
      <c r="T141" s="53"/>
      <c r="U141" s="55" t="str">
        <f>IF(T141="","",'Thông Tin Chung'!#REF!)</f>
        <v/>
      </c>
      <c r="V141" s="57" t="str">
        <f t="shared" ca="1" si="37"/>
        <v/>
      </c>
      <c r="W141" s="59"/>
      <c r="X141" s="49" t="str">
        <f ca="1">IF(C141="","",IF(OR(D141&lt;NgayBatDau,D141&gt;NgayKetThuc),"Ngày tháng phải nằm trong kỳ báo cáo",IF(AND(F141&lt;&gt;"",COUNTIF(D.3[Tên nhà cung cấp],F141)=0),"Tên NCC chưa khai báo trong DSNCC",IF(AND(G141&lt;&gt;"",COUNTIF(D.1[Tên sản phẩm],G141)=0),"SP này chưa khai báo trong DSSP",""))))</f>
        <v/>
      </c>
    </row>
    <row r="142" spans="2:24" ht="27.75" customHeight="1">
      <c r="B142" s="69">
        <f t="shared" si="27"/>
        <v>139</v>
      </c>
      <c r="C142" s="49" t="str">
        <f t="shared" ca="1" si="28"/>
        <v/>
      </c>
      <c r="D142" s="50" t="str">
        <f t="shared" ca="1" si="29"/>
        <v/>
      </c>
      <c r="E142" s="51" t="str">
        <f t="shared" ca="1" si="30"/>
        <v/>
      </c>
      <c r="F142" s="52" t="str">
        <f t="shared" ca="1" si="31"/>
        <v/>
      </c>
      <c r="G142" s="53"/>
      <c r="H142" s="53" t="str">
        <f>IF(G142="","",INDEX(D.1[Quy cách],MATCH(G142,D.1[Tên sản phẩm],0)))</f>
        <v/>
      </c>
      <c r="I142" s="54" t="str">
        <f>IF(G142="","",INDEX(D.1[ĐVT],MATCH(G142,D.1[Tên sản phẩm],0)))</f>
        <v/>
      </c>
      <c r="J142" s="56" t="str">
        <f>IF(G142="","",INDEX(#REF!,MATCH(G142,D.1[Tên sản phẩm],0)))</f>
        <v/>
      </c>
      <c r="K142" s="56" t="str">
        <f t="shared" si="32"/>
        <v/>
      </c>
      <c r="L142" s="53"/>
      <c r="M142" s="57" t="str">
        <f t="shared" si="33"/>
        <v/>
      </c>
      <c r="N142" s="58"/>
      <c r="O142" s="56" t="str">
        <f t="shared" si="26"/>
        <v/>
      </c>
      <c r="P142" s="57" t="str">
        <f t="shared" si="34"/>
        <v/>
      </c>
      <c r="Q142" s="58" t="str">
        <f t="shared" ca="1" si="35"/>
        <v/>
      </c>
      <c r="R142" s="57" t="str">
        <f t="shared" si="36"/>
        <v/>
      </c>
      <c r="S142" s="57" t="str">
        <f ca="1">IF(AND(C142&lt;&gt;"",C142&lt;&gt;OFFSET(C142,1,0)),SUMIFS([Giá có thuế],[Số ĐK],C142),"")</f>
        <v/>
      </c>
      <c r="T142" s="53"/>
      <c r="U142" s="55" t="str">
        <f>IF(T142="","",'Thông Tin Chung'!#REF!)</f>
        <v/>
      </c>
      <c r="V142" s="57" t="str">
        <f t="shared" ca="1" si="37"/>
        <v/>
      </c>
      <c r="W142" s="59"/>
      <c r="X142" s="49" t="str">
        <f ca="1">IF(C142="","",IF(OR(D142&lt;NgayBatDau,D142&gt;NgayKetThuc),"Ngày tháng phải nằm trong kỳ báo cáo",IF(AND(F142&lt;&gt;"",COUNTIF(D.3[Tên nhà cung cấp],F142)=0),"Tên NCC chưa khai báo trong DSNCC",IF(AND(G142&lt;&gt;"",COUNTIF(D.1[Tên sản phẩm],G142)=0),"SP này chưa khai báo trong DSSP",""))))</f>
        <v/>
      </c>
    </row>
    <row r="143" spans="2:24" ht="27.75" customHeight="1">
      <c r="B143" s="69">
        <f t="shared" si="27"/>
        <v>140</v>
      </c>
      <c r="C143" s="49" t="str">
        <f t="shared" ca="1" si="28"/>
        <v/>
      </c>
      <c r="D143" s="50" t="str">
        <f t="shared" ca="1" si="29"/>
        <v/>
      </c>
      <c r="E143" s="51" t="str">
        <f t="shared" ca="1" si="30"/>
        <v/>
      </c>
      <c r="F143" s="52" t="str">
        <f t="shared" ca="1" si="31"/>
        <v/>
      </c>
      <c r="G143" s="53"/>
      <c r="H143" s="53" t="str">
        <f>IF(G143="","",INDEX(D.1[Quy cách],MATCH(G143,D.1[Tên sản phẩm],0)))</f>
        <v/>
      </c>
      <c r="I143" s="54" t="str">
        <f>IF(G143="","",INDEX(D.1[ĐVT],MATCH(G143,D.1[Tên sản phẩm],0)))</f>
        <v/>
      </c>
      <c r="J143" s="56" t="str">
        <f>IF(G143="","",INDEX(#REF!,MATCH(G143,D.1[Tên sản phẩm],0)))</f>
        <v/>
      </c>
      <c r="K143" s="56" t="str">
        <f t="shared" si="32"/>
        <v/>
      </c>
      <c r="L143" s="53"/>
      <c r="M143" s="57" t="str">
        <f t="shared" si="33"/>
        <v/>
      </c>
      <c r="N143" s="58"/>
      <c r="O143" s="56" t="str">
        <f t="shared" si="26"/>
        <v/>
      </c>
      <c r="P143" s="57" t="str">
        <f t="shared" si="34"/>
        <v/>
      </c>
      <c r="Q143" s="58" t="str">
        <f t="shared" ca="1" si="35"/>
        <v/>
      </c>
      <c r="R143" s="57" t="str">
        <f t="shared" si="36"/>
        <v/>
      </c>
      <c r="S143" s="57" t="str">
        <f ca="1">IF(AND(C143&lt;&gt;"",C143&lt;&gt;OFFSET(C143,1,0)),SUMIFS([Giá có thuế],[Số ĐK],C143),"")</f>
        <v/>
      </c>
      <c r="T143" s="53"/>
      <c r="U143" s="55" t="str">
        <f>IF(T143="","",'Thông Tin Chung'!#REF!)</f>
        <v/>
      </c>
      <c r="V143" s="57" t="str">
        <f t="shared" ca="1" si="37"/>
        <v/>
      </c>
      <c r="W143" s="59"/>
      <c r="X143" s="49" t="str">
        <f ca="1">IF(C143="","",IF(OR(D143&lt;NgayBatDau,D143&gt;NgayKetThuc),"Ngày tháng phải nằm trong kỳ báo cáo",IF(AND(F143&lt;&gt;"",COUNTIF(D.3[Tên nhà cung cấp],F143)=0),"Tên NCC chưa khai báo trong DSNCC",IF(AND(G143&lt;&gt;"",COUNTIF(D.1[Tên sản phẩm],G143)=0),"SP này chưa khai báo trong DSSP",""))))</f>
        <v/>
      </c>
    </row>
    <row r="144" spans="2:24" ht="27.75" customHeight="1">
      <c r="B144" s="69">
        <f t="shared" si="27"/>
        <v>141</v>
      </c>
      <c r="C144" s="49" t="str">
        <f t="shared" ca="1" si="28"/>
        <v/>
      </c>
      <c r="D144" s="50" t="str">
        <f t="shared" ca="1" si="29"/>
        <v/>
      </c>
      <c r="E144" s="51" t="str">
        <f t="shared" ca="1" si="30"/>
        <v/>
      </c>
      <c r="F144" s="52" t="str">
        <f t="shared" ca="1" si="31"/>
        <v/>
      </c>
      <c r="G144" s="53"/>
      <c r="H144" s="53" t="str">
        <f>IF(G144="","",INDEX(D.1[Quy cách],MATCH(G144,D.1[Tên sản phẩm],0)))</f>
        <v/>
      </c>
      <c r="I144" s="54" t="str">
        <f>IF(G144="","",INDEX(D.1[ĐVT],MATCH(G144,D.1[Tên sản phẩm],0)))</f>
        <v/>
      </c>
      <c r="J144" s="56" t="str">
        <f>IF(G144="","",INDEX(#REF!,MATCH(G144,D.1[Tên sản phẩm],0)))</f>
        <v/>
      </c>
      <c r="K144" s="56" t="str">
        <f t="shared" si="32"/>
        <v/>
      </c>
      <c r="L144" s="53"/>
      <c r="M144" s="57" t="str">
        <f t="shared" si="33"/>
        <v/>
      </c>
      <c r="N144" s="58"/>
      <c r="O144" s="56" t="str">
        <f t="shared" si="26"/>
        <v/>
      </c>
      <c r="P144" s="57" t="str">
        <f t="shared" si="34"/>
        <v/>
      </c>
      <c r="Q144" s="58" t="str">
        <f t="shared" ca="1" si="35"/>
        <v/>
      </c>
      <c r="R144" s="57" t="str">
        <f t="shared" si="36"/>
        <v/>
      </c>
      <c r="S144" s="57" t="str">
        <f ca="1">IF(AND(C144&lt;&gt;"",C144&lt;&gt;OFFSET(C144,1,0)),SUMIFS([Giá có thuế],[Số ĐK],C144),"")</f>
        <v/>
      </c>
      <c r="T144" s="53"/>
      <c r="U144" s="55" t="str">
        <f>IF(T144="","",'Thông Tin Chung'!#REF!)</f>
        <v/>
      </c>
      <c r="V144" s="57" t="str">
        <f t="shared" ca="1" si="37"/>
        <v/>
      </c>
      <c r="W144" s="59"/>
      <c r="X144" s="49" t="str">
        <f ca="1">IF(C144="","",IF(OR(D144&lt;NgayBatDau,D144&gt;NgayKetThuc),"Ngày tháng phải nằm trong kỳ báo cáo",IF(AND(F144&lt;&gt;"",COUNTIF(D.3[Tên nhà cung cấp],F144)=0),"Tên NCC chưa khai báo trong DSNCC",IF(AND(G144&lt;&gt;"",COUNTIF(D.1[Tên sản phẩm],G144)=0),"SP này chưa khai báo trong DSSP",""))))</f>
        <v/>
      </c>
    </row>
    <row r="145" spans="2:24" ht="27.75" customHeight="1">
      <c r="B145" s="69">
        <f t="shared" si="27"/>
        <v>142</v>
      </c>
      <c r="C145" s="49" t="str">
        <f t="shared" ca="1" si="28"/>
        <v/>
      </c>
      <c r="D145" s="50" t="str">
        <f t="shared" ca="1" si="29"/>
        <v/>
      </c>
      <c r="E145" s="51" t="str">
        <f t="shared" ca="1" si="30"/>
        <v/>
      </c>
      <c r="F145" s="52" t="str">
        <f t="shared" ca="1" si="31"/>
        <v/>
      </c>
      <c r="G145" s="53"/>
      <c r="H145" s="53" t="str">
        <f>IF(G145="","",INDEX(D.1[Quy cách],MATCH(G145,D.1[Tên sản phẩm],0)))</f>
        <v/>
      </c>
      <c r="I145" s="54" t="str">
        <f>IF(G145="","",INDEX(D.1[ĐVT],MATCH(G145,D.1[Tên sản phẩm],0)))</f>
        <v/>
      </c>
      <c r="J145" s="56" t="str">
        <f>IF(G145="","",INDEX(#REF!,MATCH(G145,D.1[Tên sản phẩm],0)))</f>
        <v/>
      </c>
      <c r="K145" s="56" t="str">
        <f t="shared" si="32"/>
        <v/>
      </c>
      <c r="L145" s="53"/>
      <c r="M145" s="57" t="str">
        <f t="shared" si="33"/>
        <v/>
      </c>
      <c r="N145" s="58"/>
      <c r="O145" s="56" t="str">
        <f t="shared" si="26"/>
        <v/>
      </c>
      <c r="P145" s="57" t="str">
        <f t="shared" si="34"/>
        <v/>
      </c>
      <c r="Q145" s="58" t="str">
        <f t="shared" ca="1" si="35"/>
        <v/>
      </c>
      <c r="R145" s="57" t="str">
        <f t="shared" si="36"/>
        <v/>
      </c>
      <c r="S145" s="57" t="str">
        <f ca="1">IF(AND(C145&lt;&gt;"",C145&lt;&gt;OFFSET(C145,1,0)),SUMIFS([Giá có thuế],[Số ĐK],C145),"")</f>
        <v/>
      </c>
      <c r="T145" s="53"/>
      <c r="U145" s="55" t="str">
        <f>IF(T145="","",'Thông Tin Chung'!#REF!)</f>
        <v/>
      </c>
      <c r="V145" s="57" t="str">
        <f t="shared" ca="1" si="37"/>
        <v/>
      </c>
      <c r="W145" s="59"/>
      <c r="X145" s="49" t="str">
        <f ca="1">IF(C145="","",IF(OR(D145&lt;NgayBatDau,D145&gt;NgayKetThuc),"Ngày tháng phải nằm trong kỳ báo cáo",IF(AND(F145&lt;&gt;"",COUNTIF(D.3[Tên nhà cung cấp],F145)=0),"Tên NCC chưa khai báo trong DSNCC",IF(AND(G145&lt;&gt;"",COUNTIF(D.1[Tên sản phẩm],G145)=0),"SP này chưa khai báo trong DSSP",""))))</f>
        <v/>
      </c>
    </row>
    <row r="146" spans="2:24" ht="27.75" customHeight="1">
      <c r="B146" s="69">
        <f t="shared" si="27"/>
        <v>143</v>
      </c>
      <c r="C146" s="49" t="str">
        <f t="shared" ca="1" si="28"/>
        <v/>
      </c>
      <c r="D146" s="50" t="str">
        <f t="shared" ca="1" si="29"/>
        <v/>
      </c>
      <c r="E146" s="51" t="str">
        <f t="shared" ca="1" si="30"/>
        <v/>
      </c>
      <c r="F146" s="52" t="str">
        <f t="shared" ca="1" si="31"/>
        <v/>
      </c>
      <c r="G146" s="53"/>
      <c r="H146" s="53" t="str">
        <f>IF(G146="","",INDEX(D.1[Quy cách],MATCH(G146,D.1[Tên sản phẩm],0)))</f>
        <v/>
      </c>
      <c r="I146" s="54" t="str">
        <f>IF(G146="","",INDEX(D.1[ĐVT],MATCH(G146,D.1[Tên sản phẩm],0)))</f>
        <v/>
      </c>
      <c r="J146" s="56" t="str">
        <f>IF(G146="","",INDEX(#REF!,MATCH(G146,D.1[Tên sản phẩm],0)))</f>
        <v/>
      </c>
      <c r="K146" s="56" t="str">
        <f t="shared" si="32"/>
        <v/>
      </c>
      <c r="L146" s="53"/>
      <c r="M146" s="57" t="str">
        <f t="shared" si="33"/>
        <v/>
      </c>
      <c r="N146" s="58"/>
      <c r="O146" s="56" t="str">
        <f t="shared" si="26"/>
        <v/>
      </c>
      <c r="P146" s="57" t="str">
        <f t="shared" si="34"/>
        <v/>
      </c>
      <c r="Q146" s="58" t="str">
        <f t="shared" ca="1" si="35"/>
        <v/>
      </c>
      <c r="R146" s="57" t="str">
        <f t="shared" si="36"/>
        <v/>
      </c>
      <c r="S146" s="57" t="str">
        <f ca="1">IF(AND(C146&lt;&gt;"",C146&lt;&gt;OFFSET(C146,1,0)),SUMIFS([Giá có thuế],[Số ĐK],C146),"")</f>
        <v/>
      </c>
      <c r="T146" s="53"/>
      <c r="U146" s="55" t="str">
        <f>IF(T146="","",'Thông Tin Chung'!#REF!)</f>
        <v/>
      </c>
      <c r="V146" s="57" t="str">
        <f t="shared" ca="1" si="37"/>
        <v/>
      </c>
      <c r="W146" s="59"/>
      <c r="X146" s="49" t="str">
        <f ca="1">IF(C146="","",IF(OR(D146&lt;NgayBatDau,D146&gt;NgayKetThuc),"Ngày tháng phải nằm trong kỳ báo cáo",IF(AND(F146&lt;&gt;"",COUNTIF(D.3[Tên nhà cung cấp],F146)=0),"Tên NCC chưa khai báo trong DSNCC",IF(AND(G146&lt;&gt;"",COUNTIF(D.1[Tên sản phẩm],G146)=0),"SP này chưa khai báo trong DSSP",""))))</f>
        <v/>
      </c>
    </row>
    <row r="147" spans="2:24" ht="27.75" customHeight="1">
      <c r="B147" s="69">
        <f t="shared" si="27"/>
        <v>144</v>
      </c>
      <c r="C147" s="49" t="str">
        <f t="shared" ca="1" si="28"/>
        <v/>
      </c>
      <c r="D147" s="50" t="str">
        <f t="shared" ca="1" si="29"/>
        <v/>
      </c>
      <c r="E147" s="51" t="str">
        <f t="shared" ca="1" si="30"/>
        <v/>
      </c>
      <c r="F147" s="52" t="str">
        <f t="shared" ca="1" si="31"/>
        <v/>
      </c>
      <c r="G147" s="53"/>
      <c r="H147" s="53" t="str">
        <f>IF(G147="","",INDEX(D.1[Quy cách],MATCH(G147,D.1[Tên sản phẩm],0)))</f>
        <v/>
      </c>
      <c r="I147" s="54" t="str">
        <f>IF(G147="","",INDEX(D.1[ĐVT],MATCH(G147,D.1[Tên sản phẩm],0)))</f>
        <v/>
      </c>
      <c r="J147" s="56" t="str">
        <f>IF(G147="","",INDEX(#REF!,MATCH(G147,D.1[Tên sản phẩm],0)))</f>
        <v/>
      </c>
      <c r="K147" s="56" t="str">
        <f t="shared" si="32"/>
        <v/>
      </c>
      <c r="L147" s="53"/>
      <c r="M147" s="57" t="str">
        <f t="shared" si="33"/>
        <v/>
      </c>
      <c r="N147" s="58"/>
      <c r="O147" s="56" t="str">
        <f t="shared" si="26"/>
        <v/>
      </c>
      <c r="P147" s="57" t="str">
        <f t="shared" si="34"/>
        <v/>
      </c>
      <c r="Q147" s="58" t="str">
        <f t="shared" ca="1" si="35"/>
        <v/>
      </c>
      <c r="R147" s="57" t="str">
        <f t="shared" si="36"/>
        <v/>
      </c>
      <c r="S147" s="57" t="str">
        <f ca="1">IF(AND(C147&lt;&gt;"",C147&lt;&gt;OFFSET(C147,1,0)),SUMIFS([Giá có thuế],[Số ĐK],C147),"")</f>
        <v/>
      </c>
      <c r="T147" s="53"/>
      <c r="U147" s="55" t="str">
        <f>IF(T147="","",'Thông Tin Chung'!#REF!)</f>
        <v/>
      </c>
      <c r="V147" s="57" t="str">
        <f t="shared" ca="1" si="37"/>
        <v/>
      </c>
      <c r="W147" s="59"/>
      <c r="X147" s="49" t="str">
        <f ca="1">IF(C147="","",IF(OR(D147&lt;NgayBatDau,D147&gt;NgayKetThuc),"Ngày tháng phải nằm trong kỳ báo cáo",IF(AND(F147&lt;&gt;"",COUNTIF(D.3[Tên nhà cung cấp],F147)=0),"Tên NCC chưa khai báo trong DSNCC",IF(AND(G147&lt;&gt;"",COUNTIF(D.1[Tên sản phẩm],G147)=0),"SP này chưa khai báo trong DSSP",""))))</f>
        <v/>
      </c>
    </row>
    <row r="148" spans="2:24" ht="27.75" customHeight="1">
      <c r="B148" s="69">
        <f t="shared" si="27"/>
        <v>145</v>
      </c>
      <c r="C148" s="49" t="str">
        <f t="shared" ca="1" si="28"/>
        <v/>
      </c>
      <c r="D148" s="50" t="str">
        <f t="shared" ca="1" si="29"/>
        <v/>
      </c>
      <c r="E148" s="51" t="str">
        <f t="shared" ca="1" si="30"/>
        <v/>
      </c>
      <c r="F148" s="52" t="str">
        <f t="shared" ca="1" si="31"/>
        <v/>
      </c>
      <c r="G148" s="53"/>
      <c r="H148" s="53" t="str">
        <f>IF(G148="","",INDEX(D.1[Quy cách],MATCH(G148,D.1[Tên sản phẩm],0)))</f>
        <v/>
      </c>
      <c r="I148" s="54" t="str">
        <f>IF(G148="","",INDEX(D.1[ĐVT],MATCH(G148,D.1[Tên sản phẩm],0)))</f>
        <v/>
      </c>
      <c r="J148" s="56" t="str">
        <f>IF(G148="","",INDEX(#REF!,MATCH(G148,D.1[Tên sản phẩm],0)))</f>
        <v/>
      </c>
      <c r="K148" s="56" t="str">
        <f t="shared" si="32"/>
        <v/>
      </c>
      <c r="L148" s="53"/>
      <c r="M148" s="57" t="str">
        <f t="shared" si="33"/>
        <v/>
      </c>
      <c r="N148" s="58"/>
      <c r="O148" s="56" t="str">
        <f t="shared" si="26"/>
        <v/>
      </c>
      <c r="P148" s="57" t="str">
        <f t="shared" si="34"/>
        <v/>
      </c>
      <c r="Q148" s="58" t="str">
        <f t="shared" ca="1" si="35"/>
        <v/>
      </c>
      <c r="R148" s="57" t="str">
        <f t="shared" si="36"/>
        <v/>
      </c>
      <c r="S148" s="57" t="str">
        <f ca="1">IF(AND(C148&lt;&gt;"",C148&lt;&gt;OFFSET(C148,1,0)),SUMIFS([Giá có thuế],[Số ĐK],C148),"")</f>
        <v/>
      </c>
      <c r="T148" s="53"/>
      <c r="U148" s="55" t="str">
        <f>IF(T148="","",'Thông Tin Chung'!#REF!)</f>
        <v/>
      </c>
      <c r="V148" s="57" t="str">
        <f t="shared" ca="1" si="37"/>
        <v/>
      </c>
      <c r="W148" s="59"/>
      <c r="X148" s="49" t="str">
        <f ca="1">IF(C148="","",IF(OR(D148&lt;NgayBatDau,D148&gt;NgayKetThuc),"Ngày tháng phải nằm trong kỳ báo cáo",IF(AND(F148&lt;&gt;"",COUNTIF(D.3[Tên nhà cung cấp],F148)=0),"Tên NCC chưa khai báo trong DSNCC",IF(AND(G148&lt;&gt;"",COUNTIF(D.1[Tên sản phẩm],G148)=0),"SP này chưa khai báo trong DSSP",""))))</f>
        <v/>
      </c>
    </row>
    <row r="149" spans="2:24" ht="27.75" customHeight="1">
      <c r="B149" s="69">
        <f t="shared" si="27"/>
        <v>146</v>
      </c>
      <c r="C149" s="49" t="str">
        <f t="shared" ca="1" si="28"/>
        <v/>
      </c>
      <c r="D149" s="50" t="str">
        <f t="shared" ca="1" si="29"/>
        <v/>
      </c>
      <c r="E149" s="51" t="str">
        <f t="shared" ca="1" si="30"/>
        <v/>
      </c>
      <c r="F149" s="52" t="str">
        <f t="shared" ca="1" si="31"/>
        <v/>
      </c>
      <c r="G149" s="53"/>
      <c r="H149" s="53" t="str">
        <f>IF(G149="","",INDEX(D.1[Quy cách],MATCH(G149,D.1[Tên sản phẩm],0)))</f>
        <v/>
      </c>
      <c r="I149" s="54" t="str">
        <f>IF(G149="","",INDEX(D.1[ĐVT],MATCH(G149,D.1[Tên sản phẩm],0)))</f>
        <v/>
      </c>
      <c r="J149" s="56" t="str">
        <f>IF(G149="","",INDEX(#REF!,MATCH(G149,D.1[Tên sản phẩm],0)))</f>
        <v/>
      </c>
      <c r="K149" s="56" t="str">
        <f t="shared" si="32"/>
        <v/>
      </c>
      <c r="L149" s="53"/>
      <c r="M149" s="57" t="str">
        <f t="shared" si="33"/>
        <v/>
      </c>
      <c r="N149" s="58"/>
      <c r="O149" s="56" t="str">
        <f t="shared" si="26"/>
        <v/>
      </c>
      <c r="P149" s="57" t="str">
        <f t="shared" si="34"/>
        <v/>
      </c>
      <c r="Q149" s="58" t="str">
        <f t="shared" ca="1" si="35"/>
        <v/>
      </c>
      <c r="R149" s="57" t="str">
        <f t="shared" si="36"/>
        <v/>
      </c>
      <c r="S149" s="57" t="str">
        <f ca="1">IF(AND(C149&lt;&gt;"",C149&lt;&gt;OFFSET(C149,1,0)),SUMIFS([Giá có thuế],[Số ĐK],C149),"")</f>
        <v/>
      </c>
      <c r="T149" s="53"/>
      <c r="U149" s="55" t="str">
        <f>IF(T149="","",'Thông Tin Chung'!#REF!)</f>
        <v/>
      </c>
      <c r="V149" s="57" t="str">
        <f t="shared" ca="1" si="37"/>
        <v/>
      </c>
      <c r="W149" s="59"/>
      <c r="X149" s="49" t="str">
        <f ca="1">IF(C149="","",IF(OR(D149&lt;NgayBatDau,D149&gt;NgayKetThuc),"Ngày tháng phải nằm trong kỳ báo cáo",IF(AND(F149&lt;&gt;"",COUNTIF(D.3[Tên nhà cung cấp],F149)=0),"Tên NCC chưa khai báo trong DSNCC",IF(AND(G149&lt;&gt;"",COUNTIF(D.1[Tên sản phẩm],G149)=0),"SP này chưa khai báo trong DSSP",""))))</f>
        <v/>
      </c>
    </row>
    <row r="150" spans="2:24" ht="27.75" customHeight="1">
      <c r="B150" s="69">
        <f t="shared" si="27"/>
        <v>147</v>
      </c>
      <c r="C150" s="49" t="str">
        <f t="shared" ca="1" si="28"/>
        <v/>
      </c>
      <c r="D150" s="50" t="str">
        <f t="shared" ca="1" si="29"/>
        <v/>
      </c>
      <c r="E150" s="51" t="str">
        <f t="shared" ca="1" si="30"/>
        <v/>
      </c>
      <c r="F150" s="52" t="str">
        <f t="shared" ca="1" si="31"/>
        <v/>
      </c>
      <c r="G150" s="53"/>
      <c r="H150" s="53" t="str">
        <f>IF(G150="","",INDEX(D.1[Quy cách],MATCH(G150,D.1[Tên sản phẩm],0)))</f>
        <v/>
      </c>
      <c r="I150" s="54" t="str">
        <f>IF(G150="","",INDEX(D.1[ĐVT],MATCH(G150,D.1[Tên sản phẩm],0)))</f>
        <v/>
      </c>
      <c r="J150" s="56" t="str">
        <f>IF(G150="","",INDEX(#REF!,MATCH(G150,D.1[Tên sản phẩm],0)))</f>
        <v/>
      </c>
      <c r="K150" s="56" t="str">
        <f t="shared" si="32"/>
        <v/>
      </c>
      <c r="L150" s="53"/>
      <c r="M150" s="57" t="str">
        <f t="shared" si="33"/>
        <v/>
      </c>
      <c r="N150" s="58"/>
      <c r="O150" s="56" t="str">
        <f t="shared" si="26"/>
        <v/>
      </c>
      <c r="P150" s="57" t="str">
        <f t="shared" si="34"/>
        <v/>
      </c>
      <c r="Q150" s="58" t="str">
        <f t="shared" ca="1" si="35"/>
        <v/>
      </c>
      <c r="R150" s="57" t="str">
        <f t="shared" si="36"/>
        <v/>
      </c>
      <c r="S150" s="57" t="str">
        <f ca="1">IF(AND(C150&lt;&gt;"",C150&lt;&gt;OFFSET(C150,1,0)),SUMIFS([Giá có thuế],[Số ĐK],C150),"")</f>
        <v/>
      </c>
      <c r="T150" s="53"/>
      <c r="U150" s="55" t="str">
        <f>IF(T150="","",'Thông Tin Chung'!#REF!)</f>
        <v/>
      </c>
      <c r="V150" s="57" t="str">
        <f t="shared" ca="1" si="37"/>
        <v/>
      </c>
      <c r="W150" s="59"/>
      <c r="X150" s="49" t="str">
        <f ca="1">IF(C150="","",IF(OR(D150&lt;NgayBatDau,D150&gt;NgayKetThuc),"Ngày tháng phải nằm trong kỳ báo cáo",IF(AND(F150&lt;&gt;"",COUNTIF(D.3[Tên nhà cung cấp],F150)=0),"Tên NCC chưa khai báo trong DSNCC",IF(AND(G150&lt;&gt;"",COUNTIF(D.1[Tên sản phẩm],G150)=0),"SP này chưa khai báo trong DSSP",""))))</f>
        <v/>
      </c>
    </row>
    <row r="151" spans="2:24" ht="27.75" customHeight="1">
      <c r="B151" s="69">
        <f t="shared" si="27"/>
        <v>148</v>
      </c>
      <c r="C151" s="49" t="str">
        <f t="shared" ca="1" si="28"/>
        <v/>
      </c>
      <c r="D151" s="50" t="str">
        <f t="shared" ca="1" si="29"/>
        <v/>
      </c>
      <c r="E151" s="51" t="str">
        <f t="shared" ca="1" si="30"/>
        <v/>
      </c>
      <c r="F151" s="52" t="str">
        <f t="shared" ca="1" si="31"/>
        <v/>
      </c>
      <c r="G151" s="53"/>
      <c r="H151" s="53" t="str">
        <f>IF(G151="","",INDEX(D.1[Quy cách],MATCH(G151,D.1[Tên sản phẩm],0)))</f>
        <v/>
      </c>
      <c r="I151" s="54" t="str">
        <f>IF(G151="","",INDEX(D.1[ĐVT],MATCH(G151,D.1[Tên sản phẩm],0)))</f>
        <v/>
      </c>
      <c r="J151" s="56" t="str">
        <f>IF(G151="","",INDEX(#REF!,MATCH(G151,D.1[Tên sản phẩm],0)))</f>
        <v/>
      </c>
      <c r="K151" s="56" t="str">
        <f t="shared" si="32"/>
        <v/>
      </c>
      <c r="L151" s="53"/>
      <c r="M151" s="57" t="str">
        <f t="shared" si="33"/>
        <v/>
      </c>
      <c r="N151" s="58"/>
      <c r="O151" s="56" t="str">
        <f t="shared" si="26"/>
        <v/>
      </c>
      <c r="P151" s="57" t="str">
        <f t="shared" si="34"/>
        <v/>
      </c>
      <c r="Q151" s="58" t="str">
        <f t="shared" ca="1" si="35"/>
        <v/>
      </c>
      <c r="R151" s="57" t="str">
        <f t="shared" si="36"/>
        <v/>
      </c>
      <c r="S151" s="57" t="str">
        <f ca="1">IF(AND(C151&lt;&gt;"",C151&lt;&gt;OFFSET(C151,1,0)),SUMIFS([Giá có thuế],[Số ĐK],C151),"")</f>
        <v/>
      </c>
      <c r="T151" s="53"/>
      <c r="U151" s="55" t="str">
        <f>IF(T151="","",'Thông Tin Chung'!#REF!)</f>
        <v/>
      </c>
      <c r="V151" s="57" t="str">
        <f t="shared" ca="1" si="37"/>
        <v/>
      </c>
      <c r="W151" s="59"/>
      <c r="X151" s="49" t="str">
        <f ca="1">IF(C151="","",IF(OR(D151&lt;NgayBatDau,D151&gt;NgayKetThuc),"Ngày tháng phải nằm trong kỳ báo cáo",IF(AND(F151&lt;&gt;"",COUNTIF(D.3[Tên nhà cung cấp],F151)=0),"Tên NCC chưa khai báo trong DSNCC",IF(AND(G151&lt;&gt;"",COUNTIF(D.1[Tên sản phẩm],G151)=0),"SP này chưa khai báo trong DSSP",""))))</f>
        <v/>
      </c>
    </row>
    <row r="152" spans="2:24" ht="27.75" customHeight="1">
      <c r="B152" s="69">
        <f t="shared" si="27"/>
        <v>149</v>
      </c>
      <c r="C152" s="49" t="str">
        <f t="shared" ca="1" si="28"/>
        <v/>
      </c>
      <c r="D152" s="50" t="str">
        <f t="shared" ca="1" si="29"/>
        <v/>
      </c>
      <c r="E152" s="51" t="str">
        <f t="shared" ca="1" si="30"/>
        <v/>
      </c>
      <c r="F152" s="52" t="str">
        <f t="shared" ca="1" si="31"/>
        <v/>
      </c>
      <c r="G152" s="53"/>
      <c r="H152" s="53" t="str">
        <f>IF(G152="","",INDEX(D.1[Quy cách],MATCH(G152,D.1[Tên sản phẩm],0)))</f>
        <v/>
      </c>
      <c r="I152" s="54" t="str">
        <f>IF(G152="","",INDEX(D.1[ĐVT],MATCH(G152,D.1[Tên sản phẩm],0)))</f>
        <v/>
      </c>
      <c r="J152" s="56" t="str">
        <f>IF(G152="","",INDEX(#REF!,MATCH(G152,D.1[Tên sản phẩm],0)))</f>
        <v/>
      </c>
      <c r="K152" s="56" t="str">
        <f t="shared" si="32"/>
        <v/>
      </c>
      <c r="L152" s="53"/>
      <c r="M152" s="57" t="str">
        <f t="shared" si="33"/>
        <v/>
      </c>
      <c r="N152" s="58"/>
      <c r="O152" s="56" t="str">
        <f t="shared" si="26"/>
        <v/>
      </c>
      <c r="P152" s="57" t="str">
        <f t="shared" si="34"/>
        <v/>
      </c>
      <c r="Q152" s="58" t="str">
        <f t="shared" ca="1" si="35"/>
        <v/>
      </c>
      <c r="R152" s="57" t="str">
        <f t="shared" si="36"/>
        <v/>
      </c>
      <c r="S152" s="57" t="str">
        <f ca="1">IF(AND(C152&lt;&gt;"",C152&lt;&gt;OFFSET(C152,1,0)),SUMIFS([Giá có thuế],[Số ĐK],C152),"")</f>
        <v/>
      </c>
      <c r="T152" s="53"/>
      <c r="U152" s="55" t="str">
        <f>IF(T152="","",'Thông Tin Chung'!#REF!)</f>
        <v/>
      </c>
      <c r="V152" s="57" t="str">
        <f t="shared" ca="1" si="37"/>
        <v/>
      </c>
      <c r="W152" s="59"/>
      <c r="X152" s="49" t="str">
        <f ca="1">IF(C152="","",IF(OR(D152&lt;NgayBatDau,D152&gt;NgayKetThuc),"Ngày tháng phải nằm trong kỳ báo cáo",IF(AND(F152&lt;&gt;"",COUNTIF(D.3[Tên nhà cung cấp],F152)=0),"Tên NCC chưa khai báo trong DSNCC",IF(AND(G152&lt;&gt;"",COUNTIF(D.1[Tên sản phẩm],G152)=0),"SP này chưa khai báo trong DSSP",""))))</f>
        <v/>
      </c>
    </row>
    <row r="153" spans="2:24" ht="27.75" customHeight="1">
      <c r="B153" s="69">
        <f t="shared" si="27"/>
        <v>150</v>
      </c>
      <c r="C153" s="49" t="str">
        <f t="shared" ca="1" si="28"/>
        <v/>
      </c>
      <c r="D153" s="50" t="str">
        <f t="shared" ca="1" si="29"/>
        <v/>
      </c>
      <c r="E153" s="51" t="str">
        <f t="shared" ca="1" si="30"/>
        <v/>
      </c>
      <c r="F153" s="52" t="str">
        <f t="shared" ca="1" si="31"/>
        <v/>
      </c>
      <c r="G153" s="53"/>
      <c r="H153" s="53" t="str">
        <f>IF(G153="","",INDEX(D.1[Quy cách],MATCH(G153,D.1[Tên sản phẩm],0)))</f>
        <v/>
      </c>
      <c r="I153" s="54" t="str">
        <f>IF(G153="","",INDEX(D.1[ĐVT],MATCH(G153,D.1[Tên sản phẩm],0)))</f>
        <v/>
      </c>
      <c r="J153" s="56" t="str">
        <f>IF(G153="","",INDEX(#REF!,MATCH(G153,D.1[Tên sản phẩm],0)))</f>
        <v/>
      </c>
      <c r="K153" s="56" t="str">
        <f t="shared" si="32"/>
        <v/>
      </c>
      <c r="L153" s="53"/>
      <c r="M153" s="57" t="str">
        <f t="shared" si="33"/>
        <v/>
      </c>
      <c r="N153" s="58"/>
      <c r="O153" s="56" t="str">
        <f t="shared" si="26"/>
        <v/>
      </c>
      <c r="P153" s="57" t="str">
        <f t="shared" si="34"/>
        <v/>
      </c>
      <c r="Q153" s="58" t="str">
        <f t="shared" ca="1" si="35"/>
        <v/>
      </c>
      <c r="R153" s="57" t="str">
        <f t="shared" si="36"/>
        <v/>
      </c>
      <c r="S153" s="57" t="str">
        <f ca="1">IF(AND(C153&lt;&gt;"",C153&lt;&gt;OFFSET(C153,1,0)),SUMIFS([Giá có thuế],[Số ĐK],C153),"")</f>
        <v/>
      </c>
      <c r="T153" s="53"/>
      <c r="U153" s="55" t="str">
        <f>IF(T153="","",'Thông Tin Chung'!#REF!)</f>
        <v/>
      </c>
      <c r="V153" s="57" t="str">
        <f t="shared" ca="1" si="37"/>
        <v/>
      </c>
      <c r="W153" s="59"/>
      <c r="X153" s="49" t="str">
        <f ca="1">IF(C153="","",IF(OR(D153&lt;NgayBatDau,D153&gt;NgayKetThuc),"Ngày tháng phải nằm trong kỳ báo cáo",IF(AND(F153&lt;&gt;"",COUNTIF(D.3[Tên nhà cung cấp],F153)=0),"Tên NCC chưa khai báo trong DSNCC",IF(AND(G153&lt;&gt;"",COUNTIF(D.1[Tên sản phẩm],G153)=0),"SP này chưa khai báo trong DSSP",""))))</f>
        <v/>
      </c>
    </row>
    <row r="154" spans="2:24" ht="27.75" customHeight="1">
      <c r="B154" s="69">
        <f t="shared" si="27"/>
        <v>151</v>
      </c>
      <c r="C154" s="49" t="str">
        <f t="shared" ca="1" si="28"/>
        <v/>
      </c>
      <c r="D154" s="50" t="str">
        <f t="shared" ca="1" si="29"/>
        <v/>
      </c>
      <c r="E154" s="51" t="str">
        <f t="shared" ca="1" si="30"/>
        <v/>
      </c>
      <c r="F154" s="52" t="str">
        <f t="shared" ca="1" si="31"/>
        <v/>
      </c>
      <c r="G154" s="53"/>
      <c r="H154" s="53" t="str">
        <f>IF(G154="","",INDEX(D.1[Quy cách],MATCH(G154,D.1[Tên sản phẩm],0)))</f>
        <v/>
      </c>
      <c r="I154" s="54" t="str">
        <f>IF(G154="","",INDEX(D.1[ĐVT],MATCH(G154,D.1[Tên sản phẩm],0)))</f>
        <v/>
      </c>
      <c r="J154" s="56" t="str">
        <f>IF(G154="","",INDEX(#REF!,MATCH(G154,D.1[Tên sản phẩm],0)))</f>
        <v/>
      </c>
      <c r="K154" s="56" t="str">
        <f t="shared" si="32"/>
        <v/>
      </c>
      <c r="L154" s="53"/>
      <c r="M154" s="57" t="str">
        <f t="shared" si="33"/>
        <v/>
      </c>
      <c r="N154" s="58"/>
      <c r="O154" s="56" t="str">
        <f t="shared" si="26"/>
        <v/>
      </c>
      <c r="P154" s="57" t="str">
        <f t="shared" si="34"/>
        <v/>
      </c>
      <c r="Q154" s="58" t="str">
        <f t="shared" ca="1" si="35"/>
        <v/>
      </c>
      <c r="R154" s="57" t="str">
        <f t="shared" si="36"/>
        <v/>
      </c>
      <c r="S154" s="57" t="str">
        <f ca="1">IF(AND(C154&lt;&gt;"",C154&lt;&gt;OFFSET(C154,1,0)),SUMIFS([Giá có thuế],[Số ĐK],C154),"")</f>
        <v/>
      </c>
      <c r="T154" s="53"/>
      <c r="U154" s="55" t="str">
        <f>IF(T154="","",'Thông Tin Chung'!#REF!)</f>
        <v/>
      </c>
      <c r="V154" s="57" t="str">
        <f t="shared" ca="1" si="37"/>
        <v/>
      </c>
      <c r="W154" s="59"/>
      <c r="X154" s="49" t="str">
        <f ca="1">IF(C154="","",IF(OR(D154&lt;NgayBatDau,D154&gt;NgayKetThuc),"Ngày tháng phải nằm trong kỳ báo cáo",IF(AND(F154&lt;&gt;"",COUNTIF(D.3[Tên nhà cung cấp],F154)=0),"Tên NCC chưa khai báo trong DSNCC",IF(AND(G154&lt;&gt;"",COUNTIF(D.1[Tên sản phẩm],G154)=0),"SP này chưa khai báo trong DSSP",""))))</f>
        <v/>
      </c>
    </row>
    <row r="155" spans="2:24" ht="27.75" customHeight="1">
      <c r="B155" s="69">
        <f t="shared" si="27"/>
        <v>152</v>
      </c>
      <c r="C155" s="49" t="str">
        <f t="shared" ca="1" si="28"/>
        <v/>
      </c>
      <c r="D155" s="50" t="str">
        <f t="shared" ca="1" si="29"/>
        <v/>
      </c>
      <c r="E155" s="51" t="str">
        <f t="shared" ca="1" si="30"/>
        <v/>
      </c>
      <c r="F155" s="52" t="str">
        <f t="shared" ca="1" si="31"/>
        <v/>
      </c>
      <c r="G155" s="53"/>
      <c r="H155" s="53" t="str">
        <f>IF(G155="","",INDEX(D.1[Quy cách],MATCH(G155,D.1[Tên sản phẩm],0)))</f>
        <v/>
      </c>
      <c r="I155" s="54" t="str">
        <f>IF(G155="","",INDEX(D.1[ĐVT],MATCH(G155,D.1[Tên sản phẩm],0)))</f>
        <v/>
      </c>
      <c r="J155" s="56" t="str">
        <f>IF(G155="","",INDEX(#REF!,MATCH(G155,D.1[Tên sản phẩm],0)))</f>
        <v/>
      </c>
      <c r="K155" s="56" t="str">
        <f t="shared" si="32"/>
        <v/>
      </c>
      <c r="L155" s="53"/>
      <c r="M155" s="57" t="str">
        <f t="shared" si="33"/>
        <v/>
      </c>
      <c r="N155" s="58"/>
      <c r="O155" s="56" t="str">
        <f t="shared" si="26"/>
        <v/>
      </c>
      <c r="P155" s="57" t="str">
        <f t="shared" si="34"/>
        <v/>
      </c>
      <c r="Q155" s="58" t="str">
        <f t="shared" ca="1" si="35"/>
        <v/>
      </c>
      <c r="R155" s="57" t="str">
        <f t="shared" si="36"/>
        <v/>
      </c>
      <c r="S155" s="57" t="str">
        <f ca="1">IF(AND(C155&lt;&gt;"",C155&lt;&gt;OFFSET(C155,1,0)),SUMIFS([Giá có thuế],[Số ĐK],C155),"")</f>
        <v/>
      </c>
      <c r="T155" s="53"/>
      <c r="U155" s="55" t="str">
        <f>IF(T155="","",'Thông Tin Chung'!#REF!)</f>
        <v/>
      </c>
      <c r="V155" s="57" t="str">
        <f t="shared" ca="1" si="37"/>
        <v/>
      </c>
      <c r="W155" s="59"/>
      <c r="X155" s="49" t="str">
        <f ca="1">IF(C155="","",IF(OR(D155&lt;NgayBatDau,D155&gt;NgayKetThuc),"Ngày tháng phải nằm trong kỳ báo cáo",IF(AND(F155&lt;&gt;"",COUNTIF(D.3[Tên nhà cung cấp],F155)=0),"Tên NCC chưa khai báo trong DSNCC",IF(AND(G155&lt;&gt;"",COUNTIF(D.1[Tên sản phẩm],G155)=0),"SP này chưa khai báo trong DSSP",""))))</f>
        <v/>
      </c>
    </row>
    <row r="156" spans="2:24" ht="27.75" customHeight="1">
      <c r="B156" s="69">
        <f t="shared" si="27"/>
        <v>153</v>
      </c>
      <c r="C156" s="49" t="str">
        <f t="shared" ca="1" si="28"/>
        <v/>
      </c>
      <c r="D156" s="50" t="str">
        <f t="shared" ca="1" si="29"/>
        <v/>
      </c>
      <c r="E156" s="51" t="str">
        <f t="shared" ca="1" si="30"/>
        <v/>
      </c>
      <c r="F156" s="52" t="str">
        <f t="shared" ca="1" si="31"/>
        <v/>
      </c>
      <c r="G156" s="53"/>
      <c r="H156" s="53" t="str">
        <f>IF(G156="","",INDEX(D.1[Quy cách],MATCH(G156,D.1[Tên sản phẩm],0)))</f>
        <v/>
      </c>
      <c r="I156" s="54" t="str">
        <f>IF(G156="","",INDEX(D.1[ĐVT],MATCH(G156,D.1[Tên sản phẩm],0)))</f>
        <v/>
      </c>
      <c r="J156" s="56" t="str">
        <f>IF(G156="","",INDEX(#REF!,MATCH(G156,D.1[Tên sản phẩm],0)))</f>
        <v/>
      </c>
      <c r="K156" s="56" t="str">
        <f t="shared" si="32"/>
        <v/>
      </c>
      <c r="L156" s="53"/>
      <c r="M156" s="57" t="str">
        <f t="shared" si="33"/>
        <v/>
      </c>
      <c r="N156" s="58"/>
      <c r="O156" s="56" t="str">
        <f t="shared" si="26"/>
        <v/>
      </c>
      <c r="P156" s="57" t="str">
        <f t="shared" si="34"/>
        <v/>
      </c>
      <c r="Q156" s="58" t="str">
        <f t="shared" ca="1" si="35"/>
        <v/>
      </c>
      <c r="R156" s="57" t="str">
        <f t="shared" si="36"/>
        <v/>
      </c>
      <c r="S156" s="57" t="str">
        <f ca="1">IF(AND(C156&lt;&gt;"",C156&lt;&gt;OFFSET(C156,1,0)),SUMIFS([Giá có thuế],[Số ĐK],C156),"")</f>
        <v/>
      </c>
      <c r="T156" s="53"/>
      <c r="U156" s="55" t="str">
        <f>IF(T156="","",'Thông Tin Chung'!#REF!)</f>
        <v/>
      </c>
      <c r="V156" s="57" t="str">
        <f t="shared" ca="1" si="37"/>
        <v/>
      </c>
      <c r="W156" s="59"/>
      <c r="X156" s="49" t="str">
        <f ca="1">IF(C156="","",IF(OR(D156&lt;NgayBatDau,D156&gt;NgayKetThuc),"Ngày tháng phải nằm trong kỳ báo cáo",IF(AND(F156&lt;&gt;"",COUNTIF(D.3[Tên nhà cung cấp],F156)=0),"Tên NCC chưa khai báo trong DSNCC",IF(AND(G156&lt;&gt;"",COUNTIF(D.1[Tên sản phẩm],G156)=0),"SP này chưa khai báo trong DSSP",""))))</f>
        <v/>
      </c>
    </row>
    <row r="157" spans="2:24" ht="27.75" customHeight="1">
      <c r="B157" s="69">
        <f t="shared" si="27"/>
        <v>154</v>
      </c>
      <c r="C157" s="49" t="str">
        <f t="shared" ca="1" si="28"/>
        <v/>
      </c>
      <c r="D157" s="50" t="str">
        <f t="shared" ca="1" si="29"/>
        <v/>
      </c>
      <c r="E157" s="51" t="str">
        <f t="shared" ca="1" si="30"/>
        <v/>
      </c>
      <c r="F157" s="52" t="str">
        <f t="shared" ca="1" si="31"/>
        <v/>
      </c>
      <c r="G157" s="53"/>
      <c r="H157" s="53" t="str">
        <f>IF(G157="","",INDEX(D.1[Quy cách],MATCH(G157,D.1[Tên sản phẩm],0)))</f>
        <v/>
      </c>
      <c r="I157" s="54" t="str">
        <f>IF(G157="","",INDEX(D.1[ĐVT],MATCH(G157,D.1[Tên sản phẩm],0)))</f>
        <v/>
      </c>
      <c r="J157" s="56" t="str">
        <f>IF(G157="","",INDEX(#REF!,MATCH(G157,D.1[Tên sản phẩm],0)))</f>
        <v/>
      </c>
      <c r="K157" s="56" t="str">
        <f t="shared" si="32"/>
        <v/>
      </c>
      <c r="L157" s="53"/>
      <c r="M157" s="57" t="str">
        <f t="shared" si="33"/>
        <v/>
      </c>
      <c r="N157" s="58"/>
      <c r="O157" s="56" t="str">
        <f t="shared" si="26"/>
        <v/>
      </c>
      <c r="P157" s="57" t="str">
        <f t="shared" si="34"/>
        <v/>
      </c>
      <c r="Q157" s="58" t="str">
        <f t="shared" ca="1" si="35"/>
        <v/>
      </c>
      <c r="R157" s="57" t="str">
        <f t="shared" si="36"/>
        <v/>
      </c>
      <c r="S157" s="57" t="str">
        <f ca="1">IF(AND(C157&lt;&gt;"",C157&lt;&gt;OFFSET(C157,1,0)),SUMIFS([Giá có thuế],[Số ĐK],C157),"")</f>
        <v/>
      </c>
      <c r="T157" s="53"/>
      <c r="U157" s="55" t="str">
        <f>IF(T157="","",'Thông Tin Chung'!#REF!)</f>
        <v/>
      </c>
      <c r="V157" s="57" t="str">
        <f t="shared" ca="1" si="37"/>
        <v/>
      </c>
      <c r="W157" s="59"/>
      <c r="X157" s="49" t="str">
        <f ca="1">IF(C157="","",IF(OR(D157&lt;NgayBatDau,D157&gt;NgayKetThuc),"Ngày tháng phải nằm trong kỳ báo cáo",IF(AND(F157&lt;&gt;"",COUNTIF(D.3[Tên nhà cung cấp],F157)=0),"Tên NCC chưa khai báo trong DSNCC",IF(AND(G157&lt;&gt;"",COUNTIF(D.1[Tên sản phẩm],G157)=0),"SP này chưa khai báo trong DSSP",""))))</f>
        <v/>
      </c>
    </row>
    <row r="158" spans="2:24" ht="27.75" customHeight="1">
      <c r="B158" s="69">
        <f t="shared" si="27"/>
        <v>155</v>
      </c>
      <c r="C158" s="49" t="str">
        <f t="shared" ca="1" si="28"/>
        <v/>
      </c>
      <c r="D158" s="50" t="str">
        <f t="shared" ca="1" si="29"/>
        <v/>
      </c>
      <c r="E158" s="51" t="str">
        <f t="shared" ca="1" si="30"/>
        <v/>
      </c>
      <c r="F158" s="52" t="str">
        <f t="shared" ca="1" si="31"/>
        <v/>
      </c>
      <c r="G158" s="53"/>
      <c r="H158" s="53" t="str">
        <f>IF(G158="","",INDEX(D.1[Quy cách],MATCH(G158,D.1[Tên sản phẩm],0)))</f>
        <v/>
      </c>
      <c r="I158" s="54" t="str">
        <f>IF(G158="","",INDEX(D.1[ĐVT],MATCH(G158,D.1[Tên sản phẩm],0)))</f>
        <v/>
      </c>
      <c r="J158" s="56" t="str">
        <f>IF(G158="","",INDEX(#REF!,MATCH(G158,D.1[Tên sản phẩm],0)))</f>
        <v/>
      </c>
      <c r="K158" s="56" t="str">
        <f t="shared" si="32"/>
        <v/>
      </c>
      <c r="L158" s="53"/>
      <c r="M158" s="57" t="str">
        <f t="shared" si="33"/>
        <v/>
      </c>
      <c r="N158" s="58"/>
      <c r="O158" s="56" t="str">
        <f t="shared" si="26"/>
        <v/>
      </c>
      <c r="P158" s="57" t="str">
        <f t="shared" si="34"/>
        <v/>
      </c>
      <c r="Q158" s="58" t="str">
        <f t="shared" ca="1" si="35"/>
        <v/>
      </c>
      <c r="R158" s="57" t="str">
        <f t="shared" si="36"/>
        <v/>
      </c>
      <c r="S158" s="57" t="str">
        <f ca="1">IF(AND(C158&lt;&gt;"",C158&lt;&gt;OFFSET(C158,1,0)),SUMIFS([Giá có thuế],[Số ĐK],C158),"")</f>
        <v/>
      </c>
      <c r="T158" s="53"/>
      <c r="U158" s="55" t="str">
        <f>IF(T158="","",'Thông Tin Chung'!#REF!)</f>
        <v/>
      </c>
      <c r="V158" s="57" t="str">
        <f t="shared" ca="1" si="37"/>
        <v/>
      </c>
      <c r="W158" s="59"/>
      <c r="X158" s="49" t="str">
        <f ca="1">IF(C158="","",IF(OR(D158&lt;NgayBatDau,D158&gt;NgayKetThuc),"Ngày tháng phải nằm trong kỳ báo cáo",IF(AND(F158&lt;&gt;"",COUNTIF(D.3[Tên nhà cung cấp],F158)=0),"Tên NCC chưa khai báo trong DSNCC",IF(AND(G158&lt;&gt;"",COUNTIF(D.1[Tên sản phẩm],G158)=0),"SP này chưa khai báo trong DSSP",""))))</f>
        <v/>
      </c>
    </row>
    <row r="159" spans="2:24" ht="27.75" customHeight="1">
      <c r="B159" s="69">
        <f t="shared" si="27"/>
        <v>156</v>
      </c>
      <c r="C159" s="49" t="str">
        <f t="shared" ca="1" si="28"/>
        <v/>
      </c>
      <c r="D159" s="50" t="str">
        <f t="shared" ca="1" si="29"/>
        <v/>
      </c>
      <c r="E159" s="51" t="str">
        <f t="shared" ca="1" si="30"/>
        <v/>
      </c>
      <c r="F159" s="52" t="str">
        <f t="shared" ca="1" si="31"/>
        <v/>
      </c>
      <c r="G159" s="53"/>
      <c r="H159" s="53" t="str">
        <f>IF(G159="","",INDEX(D.1[Quy cách],MATCH(G159,D.1[Tên sản phẩm],0)))</f>
        <v/>
      </c>
      <c r="I159" s="54" t="str">
        <f>IF(G159="","",INDEX(D.1[ĐVT],MATCH(G159,D.1[Tên sản phẩm],0)))</f>
        <v/>
      </c>
      <c r="J159" s="56" t="str">
        <f>IF(G159="","",INDEX(#REF!,MATCH(G159,D.1[Tên sản phẩm],0)))</f>
        <v/>
      </c>
      <c r="K159" s="56" t="str">
        <f t="shared" si="32"/>
        <v/>
      </c>
      <c r="L159" s="53"/>
      <c r="M159" s="57" t="str">
        <f t="shared" si="33"/>
        <v/>
      </c>
      <c r="N159" s="58"/>
      <c r="O159" s="56" t="str">
        <f t="shared" si="26"/>
        <v/>
      </c>
      <c r="P159" s="57" t="str">
        <f t="shared" si="34"/>
        <v/>
      </c>
      <c r="Q159" s="58" t="str">
        <f t="shared" ca="1" si="35"/>
        <v/>
      </c>
      <c r="R159" s="57" t="str">
        <f t="shared" si="36"/>
        <v/>
      </c>
      <c r="S159" s="57" t="str">
        <f ca="1">IF(AND(C159&lt;&gt;"",C159&lt;&gt;OFFSET(C159,1,0)),SUMIFS([Giá có thuế],[Số ĐK],C159),"")</f>
        <v/>
      </c>
      <c r="T159" s="53"/>
      <c r="U159" s="55" t="str">
        <f>IF(T159="","",'Thông Tin Chung'!#REF!)</f>
        <v/>
      </c>
      <c r="V159" s="57" t="str">
        <f t="shared" ca="1" si="37"/>
        <v/>
      </c>
      <c r="W159" s="59"/>
      <c r="X159" s="49" t="str">
        <f ca="1">IF(C159="","",IF(OR(D159&lt;NgayBatDau,D159&gt;NgayKetThuc),"Ngày tháng phải nằm trong kỳ báo cáo",IF(AND(F159&lt;&gt;"",COUNTIF(D.3[Tên nhà cung cấp],F159)=0),"Tên NCC chưa khai báo trong DSNCC",IF(AND(G159&lt;&gt;"",COUNTIF(D.1[Tên sản phẩm],G159)=0),"SP này chưa khai báo trong DSSP",""))))</f>
        <v/>
      </c>
    </row>
    <row r="160" spans="2:24" ht="27.75" customHeight="1">
      <c r="B160" s="69">
        <f t="shared" si="27"/>
        <v>157</v>
      </c>
      <c r="C160" s="49" t="str">
        <f t="shared" ca="1" si="28"/>
        <v/>
      </c>
      <c r="D160" s="50" t="str">
        <f t="shared" ca="1" si="29"/>
        <v/>
      </c>
      <c r="E160" s="51" t="str">
        <f t="shared" ca="1" si="30"/>
        <v/>
      </c>
      <c r="F160" s="52" t="str">
        <f t="shared" ca="1" si="31"/>
        <v/>
      </c>
      <c r="G160" s="53"/>
      <c r="H160" s="53" t="str">
        <f>IF(G160="","",INDEX(D.1[Quy cách],MATCH(G160,D.1[Tên sản phẩm],0)))</f>
        <v/>
      </c>
      <c r="I160" s="54" t="str">
        <f>IF(G160="","",INDEX(D.1[ĐVT],MATCH(G160,D.1[Tên sản phẩm],0)))</f>
        <v/>
      </c>
      <c r="J160" s="56" t="str">
        <f>IF(G160="","",INDEX(#REF!,MATCH(G160,D.1[Tên sản phẩm],0)))</f>
        <v/>
      </c>
      <c r="K160" s="56" t="str">
        <f t="shared" si="32"/>
        <v/>
      </c>
      <c r="L160" s="53"/>
      <c r="M160" s="57" t="str">
        <f t="shared" si="33"/>
        <v/>
      </c>
      <c r="N160" s="58"/>
      <c r="O160" s="56" t="str">
        <f t="shared" si="26"/>
        <v/>
      </c>
      <c r="P160" s="57" t="str">
        <f t="shared" si="34"/>
        <v/>
      </c>
      <c r="Q160" s="58" t="str">
        <f t="shared" ca="1" si="35"/>
        <v/>
      </c>
      <c r="R160" s="57" t="str">
        <f t="shared" si="36"/>
        <v/>
      </c>
      <c r="S160" s="57" t="str">
        <f ca="1">IF(AND(C160&lt;&gt;"",C160&lt;&gt;OFFSET(C160,1,0)),SUMIFS([Giá có thuế],[Số ĐK],C160),"")</f>
        <v/>
      </c>
      <c r="T160" s="53"/>
      <c r="U160" s="55" t="str">
        <f>IF(T160="","",'Thông Tin Chung'!#REF!)</f>
        <v/>
      </c>
      <c r="V160" s="57" t="str">
        <f t="shared" ca="1" si="37"/>
        <v/>
      </c>
      <c r="W160" s="59"/>
      <c r="X160" s="49" t="str">
        <f ca="1">IF(C160="","",IF(OR(D160&lt;NgayBatDau,D160&gt;NgayKetThuc),"Ngày tháng phải nằm trong kỳ báo cáo",IF(AND(F160&lt;&gt;"",COUNTIF(D.3[Tên nhà cung cấp],F160)=0),"Tên NCC chưa khai báo trong DSNCC",IF(AND(G160&lt;&gt;"",COUNTIF(D.1[Tên sản phẩm],G160)=0),"SP này chưa khai báo trong DSSP",""))))</f>
        <v/>
      </c>
    </row>
    <row r="161" spans="2:24" ht="27.75" customHeight="1">
      <c r="B161" s="69">
        <f t="shared" si="27"/>
        <v>158</v>
      </c>
      <c r="C161" s="49" t="str">
        <f t="shared" ca="1" si="28"/>
        <v/>
      </c>
      <c r="D161" s="50" t="str">
        <f t="shared" ca="1" si="29"/>
        <v/>
      </c>
      <c r="E161" s="51" t="str">
        <f t="shared" ca="1" si="30"/>
        <v/>
      </c>
      <c r="F161" s="52" t="str">
        <f t="shared" ca="1" si="31"/>
        <v/>
      </c>
      <c r="G161" s="53"/>
      <c r="H161" s="53" t="str">
        <f>IF(G161="","",INDEX(D.1[Quy cách],MATCH(G161,D.1[Tên sản phẩm],0)))</f>
        <v/>
      </c>
      <c r="I161" s="54" t="str">
        <f>IF(G161="","",INDEX(D.1[ĐVT],MATCH(G161,D.1[Tên sản phẩm],0)))</f>
        <v/>
      </c>
      <c r="J161" s="56" t="str">
        <f>IF(G161="","",INDEX(#REF!,MATCH(G161,D.1[Tên sản phẩm],0)))</f>
        <v/>
      </c>
      <c r="K161" s="56" t="str">
        <f t="shared" si="32"/>
        <v/>
      </c>
      <c r="L161" s="53"/>
      <c r="M161" s="57" t="str">
        <f t="shared" si="33"/>
        <v/>
      </c>
      <c r="N161" s="58"/>
      <c r="O161" s="56" t="str">
        <f t="shared" si="26"/>
        <v/>
      </c>
      <c r="P161" s="57" t="str">
        <f t="shared" si="34"/>
        <v/>
      </c>
      <c r="Q161" s="58" t="str">
        <f t="shared" ca="1" si="35"/>
        <v/>
      </c>
      <c r="R161" s="57" t="str">
        <f t="shared" si="36"/>
        <v/>
      </c>
      <c r="S161" s="57" t="str">
        <f ca="1">IF(AND(C161&lt;&gt;"",C161&lt;&gt;OFFSET(C161,1,0)),SUMIFS([Giá có thuế],[Số ĐK],C161),"")</f>
        <v/>
      </c>
      <c r="T161" s="53"/>
      <c r="U161" s="55" t="str">
        <f>IF(T161="","",'Thông Tin Chung'!#REF!)</f>
        <v/>
      </c>
      <c r="V161" s="57" t="str">
        <f t="shared" ca="1" si="37"/>
        <v/>
      </c>
      <c r="W161" s="59"/>
      <c r="X161" s="49" t="str">
        <f ca="1">IF(C161="","",IF(OR(D161&lt;NgayBatDau,D161&gt;NgayKetThuc),"Ngày tháng phải nằm trong kỳ báo cáo",IF(AND(F161&lt;&gt;"",COUNTIF(D.3[Tên nhà cung cấp],F161)=0),"Tên NCC chưa khai báo trong DSNCC",IF(AND(G161&lt;&gt;"",COUNTIF(D.1[Tên sản phẩm],G161)=0),"SP này chưa khai báo trong DSSP",""))))</f>
        <v/>
      </c>
    </row>
    <row r="162" spans="2:24" ht="27.75" customHeight="1">
      <c r="B162" s="69">
        <f t="shared" si="27"/>
        <v>159</v>
      </c>
      <c r="C162" s="49" t="str">
        <f t="shared" ca="1" si="28"/>
        <v/>
      </c>
      <c r="D162" s="50" t="str">
        <f t="shared" ca="1" si="29"/>
        <v/>
      </c>
      <c r="E162" s="51" t="str">
        <f t="shared" ca="1" si="30"/>
        <v/>
      </c>
      <c r="F162" s="52" t="str">
        <f t="shared" ca="1" si="31"/>
        <v/>
      </c>
      <c r="G162" s="53"/>
      <c r="H162" s="53" t="str">
        <f>IF(G162="","",INDEX(D.1[Quy cách],MATCH(G162,D.1[Tên sản phẩm],0)))</f>
        <v/>
      </c>
      <c r="I162" s="54" t="str">
        <f>IF(G162="","",INDEX(D.1[ĐVT],MATCH(G162,D.1[Tên sản phẩm],0)))</f>
        <v/>
      </c>
      <c r="J162" s="56" t="str">
        <f>IF(G162="","",INDEX(#REF!,MATCH(G162,D.1[Tên sản phẩm],0)))</f>
        <v/>
      </c>
      <c r="K162" s="56" t="str">
        <f t="shared" si="32"/>
        <v/>
      </c>
      <c r="L162" s="53"/>
      <c r="M162" s="57" t="str">
        <f t="shared" si="33"/>
        <v/>
      </c>
      <c r="N162" s="58"/>
      <c r="O162" s="56" t="str">
        <f t="shared" si="26"/>
        <v/>
      </c>
      <c r="P162" s="57" t="str">
        <f t="shared" si="34"/>
        <v/>
      </c>
      <c r="Q162" s="58" t="str">
        <f t="shared" ca="1" si="35"/>
        <v/>
      </c>
      <c r="R162" s="57" t="str">
        <f t="shared" si="36"/>
        <v/>
      </c>
      <c r="S162" s="57" t="str">
        <f ca="1">IF(AND(C162&lt;&gt;"",C162&lt;&gt;OFFSET(C162,1,0)),SUMIFS([Giá có thuế],[Số ĐK],C162),"")</f>
        <v/>
      </c>
      <c r="T162" s="53"/>
      <c r="U162" s="55" t="str">
        <f>IF(T162="","",'Thông Tin Chung'!#REF!)</f>
        <v/>
      </c>
      <c r="V162" s="57" t="str">
        <f t="shared" ca="1" si="37"/>
        <v/>
      </c>
      <c r="W162" s="59"/>
      <c r="X162" s="49" t="str">
        <f ca="1">IF(C162="","",IF(OR(D162&lt;NgayBatDau,D162&gt;NgayKetThuc),"Ngày tháng phải nằm trong kỳ báo cáo",IF(AND(F162&lt;&gt;"",COUNTIF(D.3[Tên nhà cung cấp],F162)=0),"Tên NCC chưa khai báo trong DSNCC",IF(AND(G162&lt;&gt;"",COUNTIF(D.1[Tên sản phẩm],G162)=0),"SP này chưa khai báo trong DSSP",""))))</f>
        <v/>
      </c>
    </row>
    <row r="163" spans="2:24" ht="27.75" customHeight="1">
      <c r="B163" s="69">
        <f t="shared" si="27"/>
        <v>160</v>
      </c>
      <c r="C163" s="49" t="str">
        <f t="shared" ca="1" si="28"/>
        <v/>
      </c>
      <c r="D163" s="50" t="str">
        <f t="shared" ca="1" si="29"/>
        <v/>
      </c>
      <c r="E163" s="51" t="str">
        <f t="shared" ca="1" si="30"/>
        <v/>
      </c>
      <c r="F163" s="52" t="str">
        <f t="shared" ca="1" si="31"/>
        <v/>
      </c>
      <c r="G163" s="53"/>
      <c r="H163" s="53" t="str">
        <f>IF(G163="","",INDEX(D.1[Quy cách],MATCH(G163,D.1[Tên sản phẩm],0)))</f>
        <v/>
      </c>
      <c r="I163" s="54" t="str">
        <f>IF(G163="","",INDEX(D.1[ĐVT],MATCH(G163,D.1[Tên sản phẩm],0)))</f>
        <v/>
      </c>
      <c r="J163" s="56" t="str">
        <f>IF(G163="","",INDEX(#REF!,MATCH(G163,D.1[Tên sản phẩm],0)))</f>
        <v/>
      </c>
      <c r="K163" s="56" t="str">
        <f t="shared" si="32"/>
        <v/>
      </c>
      <c r="L163" s="53"/>
      <c r="M163" s="57" t="str">
        <f t="shared" si="33"/>
        <v/>
      </c>
      <c r="N163" s="58"/>
      <c r="O163" s="56" t="str">
        <f t="shared" si="26"/>
        <v/>
      </c>
      <c r="P163" s="57" t="str">
        <f t="shared" si="34"/>
        <v/>
      </c>
      <c r="Q163" s="58" t="str">
        <f t="shared" ca="1" si="35"/>
        <v/>
      </c>
      <c r="R163" s="57" t="str">
        <f t="shared" si="36"/>
        <v/>
      </c>
      <c r="S163" s="57" t="str">
        <f ca="1">IF(AND(C163&lt;&gt;"",C163&lt;&gt;OFFSET(C163,1,0)),SUMIFS([Giá có thuế],[Số ĐK],C163),"")</f>
        <v/>
      </c>
      <c r="T163" s="53"/>
      <c r="U163" s="55" t="str">
        <f>IF(T163="","",'Thông Tin Chung'!#REF!)</f>
        <v/>
      </c>
      <c r="V163" s="57" t="str">
        <f t="shared" ca="1" si="37"/>
        <v/>
      </c>
      <c r="W163" s="59"/>
      <c r="X163" s="49" t="str">
        <f ca="1">IF(C163="","",IF(OR(D163&lt;NgayBatDau,D163&gt;NgayKetThuc),"Ngày tháng phải nằm trong kỳ báo cáo",IF(AND(F163&lt;&gt;"",COUNTIF(D.3[Tên nhà cung cấp],F163)=0),"Tên NCC chưa khai báo trong DSNCC",IF(AND(G163&lt;&gt;"",COUNTIF(D.1[Tên sản phẩm],G163)=0),"SP này chưa khai báo trong DSSP",""))))</f>
        <v/>
      </c>
    </row>
    <row r="164" spans="2:24" ht="27.75" customHeight="1">
      <c r="B164" s="69">
        <f t="shared" si="27"/>
        <v>161</v>
      </c>
      <c r="C164" s="49" t="str">
        <f t="shared" ca="1" si="28"/>
        <v/>
      </c>
      <c r="D164" s="50" t="str">
        <f t="shared" ca="1" si="29"/>
        <v/>
      </c>
      <c r="E164" s="51" t="str">
        <f t="shared" ca="1" si="30"/>
        <v/>
      </c>
      <c r="F164" s="52" t="str">
        <f t="shared" ca="1" si="31"/>
        <v/>
      </c>
      <c r="G164" s="53"/>
      <c r="H164" s="53" t="str">
        <f>IF(G164="","",INDEX(D.1[Quy cách],MATCH(G164,D.1[Tên sản phẩm],0)))</f>
        <v/>
      </c>
      <c r="I164" s="54" t="str">
        <f>IF(G164="","",INDEX(D.1[ĐVT],MATCH(G164,D.1[Tên sản phẩm],0)))</f>
        <v/>
      </c>
      <c r="J164" s="56" t="str">
        <f>IF(G164="","",INDEX(#REF!,MATCH(G164,D.1[Tên sản phẩm],0)))</f>
        <v/>
      </c>
      <c r="K164" s="56" t="str">
        <f t="shared" si="32"/>
        <v/>
      </c>
      <c r="L164" s="53"/>
      <c r="M164" s="57" t="str">
        <f t="shared" si="33"/>
        <v/>
      </c>
      <c r="N164" s="58"/>
      <c r="O164" s="56" t="str">
        <f t="shared" si="26"/>
        <v/>
      </c>
      <c r="P164" s="57" t="str">
        <f t="shared" si="34"/>
        <v/>
      </c>
      <c r="Q164" s="58" t="str">
        <f t="shared" ca="1" si="35"/>
        <v/>
      </c>
      <c r="R164" s="57" t="str">
        <f t="shared" si="36"/>
        <v/>
      </c>
      <c r="S164" s="57" t="str">
        <f ca="1">IF(AND(C164&lt;&gt;"",C164&lt;&gt;OFFSET(C164,1,0)),SUMIFS([Giá có thuế],[Số ĐK],C164),"")</f>
        <v/>
      </c>
      <c r="T164" s="53"/>
      <c r="U164" s="55" t="str">
        <f>IF(T164="","",'Thông Tin Chung'!#REF!)</f>
        <v/>
      </c>
      <c r="V164" s="57" t="str">
        <f t="shared" ca="1" si="37"/>
        <v/>
      </c>
      <c r="W164" s="59"/>
      <c r="X164" s="49" t="str">
        <f ca="1">IF(C164="","",IF(OR(D164&lt;NgayBatDau,D164&gt;NgayKetThuc),"Ngày tháng phải nằm trong kỳ báo cáo",IF(AND(F164&lt;&gt;"",COUNTIF(D.3[Tên nhà cung cấp],F164)=0),"Tên NCC chưa khai báo trong DSNCC",IF(AND(G164&lt;&gt;"",COUNTIF(D.1[Tên sản phẩm],G164)=0),"SP này chưa khai báo trong DSSP",""))))</f>
        <v/>
      </c>
    </row>
    <row r="165" spans="2:24" ht="27.75" customHeight="1">
      <c r="B165" s="69">
        <f t="shared" si="27"/>
        <v>162</v>
      </c>
      <c r="C165" s="49" t="str">
        <f t="shared" ca="1" si="28"/>
        <v/>
      </c>
      <c r="D165" s="50" t="str">
        <f t="shared" ca="1" si="29"/>
        <v/>
      </c>
      <c r="E165" s="51" t="str">
        <f t="shared" ca="1" si="30"/>
        <v/>
      </c>
      <c r="F165" s="52" t="str">
        <f t="shared" ca="1" si="31"/>
        <v/>
      </c>
      <c r="G165" s="53"/>
      <c r="H165" s="53" t="str">
        <f>IF(G165="","",INDEX(D.1[Quy cách],MATCH(G165,D.1[Tên sản phẩm],0)))</f>
        <v/>
      </c>
      <c r="I165" s="54" t="str">
        <f>IF(G165="","",INDEX(D.1[ĐVT],MATCH(G165,D.1[Tên sản phẩm],0)))</f>
        <v/>
      </c>
      <c r="J165" s="56" t="str">
        <f>IF(G165="","",INDEX(#REF!,MATCH(G165,D.1[Tên sản phẩm],0)))</f>
        <v/>
      </c>
      <c r="K165" s="56" t="str">
        <f t="shared" si="32"/>
        <v/>
      </c>
      <c r="L165" s="53"/>
      <c r="M165" s="57" t="str">
        <f t="shared" si="33"/>
        <v/>
      </c>
      <c r="N165" s="58"/>
      <c r="O165" s="56" t="str">
        <f t="shared" si="26"/>
        <v/>
      </c>
      <c r="P165" s="57" t="str">
        <f t="shared" si="34"/>
        <v/>
      </c>
      <c r="Q165" s="58" t="str">
        <f t="shared" ca="1" si="35"/>
        <v/>
      </c>
      <c r="R165" s="57" t="str">
        <f t="shared" si="36"/>
        <v/>
      </c>
      <c r="S165" s="57" t="str">
        <f ca="1">IF(AND(C165&lt;&gt;"",C165&lt;&gt;OFFSET(C165,1,0)),SUMIFS([Giá có thuế],[Số ĐK],C165),"")</f>
        <v/>
      </c>
      <c r="T165" s="53"/>
      <c r="U165" s="55" t="str">
        <f>IF(T165="","",'Thông Tin Chung'!#REF!)</f>
        <v/>
      </c>
      <c r="V165" s="57" t="str">
        <f t="shared" ca="1" si="37"/>
        <v/>
      </c>
      <c r="W165" s="59"/>
      <c r="X165" s="49" t="str">
        <f ca="1">IF(C165="","",IF(OR(D165&lt;NgayBatDau,D165&gt;NgayKetThuc),"Ngày tháng phải nằm trong kỳ báo cáo",IF(AND(F165&lt;&gt;"",COUNTIF(D.3[Tên nhà cung cấp],F165)=0),"Tên NCC chưa khai báo trong DSNCC",IF(AND(G165&lt;&gt;"",COUNTIF(D.1[Tên sản phẩm],G165)=0),"SP này chưa khai báo trong DSSP",""))))</f>
        <v/>
      </c>
    </row>
    <row r="166" spans="2:24" ht="27.75" customHeight="1">
      <c r="B166" s="69">
        <f t="shared" si="27"/>
        <v>163</v>
      </c>
      <c r="C166" s="49" t="str">
        <f t="shared" ca="1" si="28"/>
        <v/>
      </c>
      <c r="D166" s="50" t="str">
        <f t="shared" ca="1" si="29"/>
        <v/>
      </c>
      <c r="E166" s="51" t="str">
        <f t="shared" ca="1" si="30"/>
        <v/>
      </c>
      <c r="F166" s="52" t="str">
        <f t="shared" ca="1" si="31"/>
        <v/>
      </c>
      <c r="G166" s="53"/>
      <c r="H166" s="53" t="str">
        <f>IF(G166="","",INDEX(D.1[Quy cách],MATCH(G166,D.1[Tên sản phẩm],0)))</f>
        <v/>
      </c>
      <c r="I166" s="54" t="str">
        <f>IF(G166="","",INDEX(D.1[ĐVT],MATCH(G166,D.1[Tên sản phẩm],0)))</f>
        <v/>
      </c>
      <c r="J166" s="56" t="str">
        <f>IF(G166="","",INDEX(#REF!,MATCH(G166,D.1[Tên sản phẩm],0)))</f>
        <v/>
      </c>
      <c r="K166" s="56" t="str">
        <f t="shared" si="32"/>
        <v/>
      </c>
      <c r="L166" s="53"/>
      <c r="M166" s="57" t="str">
        <f t="shared" si="33"/>
        <v/>
      </c>
      <c r="N166" s="58"/>
      <c r="O166" s="56" t="str">
        <f t="shared" si="26"/>
        <v/>
      </c>
      <c r="P166" s="57" t="str">
        <f t="shared" si="34"/>
        <v/>
      </c>
      <c r="Q166" s="58" t="str">
        <f t="shared" ca="1" si="35"/>
        <v/>
      </c>
      <c r="R166" s="57" t="str">
        <f t="shared" si="36"/>
        <v/>
      </c>
      <c r="S166" s="57" t="str">
        <f ca="1">IF(AND(C166&lt;&gt;"",C166&lt;&gt;OFFSET(C166,1,0)),SUMIFS([Giá có thuế],[Số ĐK],C166),"")</f>
        <v/>
      </c>
      <c r="T166" s="53"/>
      <c r="U166" s="55" t="str">
        <f>IF(T166="","",'Thông Tin Chung'!#REF!)</f>
        <v/>
      </c>
      <c r="V166" s="57" t="str">
        <f t="shared" ca="1" si="37"/>
        <v/>
      </c>
      <c r="W166" s="59"/>
      <c r="X166" s="49" t="str">
        <f ca="1">IF(C166="","",IF(OR(D166&lt;NgayBatDau,D166&gt;NgayKetThuc),"Ngày tháng phải nằm trong kỳ báo cáo",IF(AND(F166&lt;&gt;"",COUNTIF(D.3[Tên nhà cung cấp],F166)=0),"Tên NCC chưa khai báo trong DSNCC",IF(AND(G166&lt;&gt;"",COUNTIF(D.1[Tên sản phẩm],G166)=0),"SP này chưa khai báo trong DSSP",""))))</f>
        <v/>
      </c>
    </row>
    <row r="167" spans="2:24" ht="27.75" customHeight="1">
      <c r="B167" s="69">
        <f t="shared" si="27"/>
        <v>164</v>
      </c>
      <c r="C167" s="49" t="str">
        <f t="shared" ca="1" si="28"/>
        <v/>
      </c>
      <c r="D167" s="50" t="str">
        <f t="shared" ca="1" si="29"/>
        <v/>
      </c>
      <c r="E167" s="51" t="str">
        <f t="shared" ca="1" si="30"/>
        <v/>
      </c>
      <c r="F167" s="52" t="str">
        <f t="shared" ca="1" si="31"/>
        <v/>
      </c>
      <c r="G167" s="53"/>
      <c r="H167" s="53" t="str">
        <f>IF(G167="","",INDEX(D.1[Quy cách],MATCH(G167,D.1[Tên sản phẩm],0)))</f>
        <v/>
      </c>
      <c r="I167" s="54" t="str">
        <f>IF(G167="","",INDEX(D.1[ĐVT],MATCH(G167,D.1[Tên sản phẩm],0)))</f>
        <v/>
      </c>
      <c r="J167" s="56" t="str">
        <f>IF(G167="","",INDEX(#REF!,MATCH(G167,D.1[Tên sản phẩm],0)))</f>
        <v/>
      </c>
      <c r="K167" s="56" t="str">
        <f t="shared" si="32"/>
        <v/>
      </c>
      <c r="L167" s="53"/>
      <c r="M167" s="57" t="str">
        <f t="shared" si="33"/>
        <v/>
      </c>
      <c r="N167" s="58"/>
      <c r="O167" s="56" t="str">
        <f t="shared" si="26"/>
        <v/>
      </c>
      <c r="P167" s="57" t="str">
        <f t="shared" si="34"/>
        <v/>
      </c>
      <c r="Q167" s="58" t="str">
        <f t="shared" ca="1" si="35"/>
        <v/>
      </c>
      <c r="R167" s="57" t="str">
        <f t="shared" si="36"/>
        <v/>
      </c>
      <c r="S167" s="57" t="str">
        <f ca="1">IF(AND(C167&lt;&gt;"",C167&lt;&gt;OFFSET(C167,1,0)),SUMIFS([Giá có thuế],[Số ĐK],C167),"")</f>
        <v/>
      </c>
      <c r="T167" s="53"/>
      <c r="U167" s="55" t="str">
        <f>IF(T167="","",'Thông Tin Chung'!#REF!)</f>
        <v/>
      </c>
      <c r="V167" s="57" t="str">
        <f t="shared" ca="1" si="37"/>
        <v/>
      </c>
      <c r="W167" s="59"/>
      <c r="X167" s="49" t="str">
        <f ca="1">IF(C167="","",IF(OR(D167&lt;NgayBatDau,D167&gt;NgayKetThuc),"Ngày tháng phải nằm trong kỳ báo cáo",IF(AND(F167&lt;&gt;"",COUNTIF(D.3[Tên nhà cung cấp],F167)=0),"Tên NCC chưa khai báo trong DSNCC",IF(AND(G167&lt;&gt;"",COUNTIF(D.1[Tên sản phẩm],G167)=0),"SP này chưa khai báo trong DSSP",""))))</f>
        <v/>
      </c>
    </row>
    <row r="168" spans="2:24" ht="27.75" customHeight="1">
      <c r="B168" s="69">
        <f t="shared" si="27"/>
        <v>165</v>
      </c>
      <c r="C168" s="49" t="str">
        <f t="shared" ca="1" si="28"/>
        <v/>
      </c>
      <c r="D168" s="50" t="str">
        <f t="shared" ca="1" si="29"/>
        <v/>
      </c>
      <c r="E168" s="51" t="str">
        <f t="shared" ca="1" si="30"/>
        <v/>
      </c>
      <c r="F168" s="52" t="str">
        <f t="shared" ca="1" si="31"/>
        <v/>
      </c>
      <c r="G168" s="53"/>
      <c r="H168" s="53" t="str">
        <f>IF(G168="","",INDEX(D.1[Quy cách],MATCH(G168,D.1[Tên sản phẩm],0)))</f>
        <v/>
      </c>
      <c r="I168" s="54" t="str">
        <f>IF(G168="","",INDEX(D.1[ĐVT],MATCH(G168,D.1[Tên sản phẩm],0)))</f>
        <v/>
      </c>
      <c r="J168" s="56" t="str">
        <f>IF(G168="","",INDEX(#REF!,MATCH(G168,D.1[Tên sản phẩm],0)))</f>
        <v/>
      </c>
      <c r="K168" s="56" t="str">
        <f t="shared" si="32"/>
        <v/>
      </c>
      <c r="L168" s="53"/>
      <c r="M168" s="57" t="str">
        <f t="shared" si="33"/>
        <v/>
      </c>
      <c r="N168" s="58"/>
      <c r="O168" s="56" t="str">
        <f t="shared" si="26"/>
        <v/>
      </c>
      <c r="P168" s="57" t="str">
        <f t="shared" si="34"/>
        <v/>
      </c>
      <c r="Q168" s="58" t="str">
        <f t="shared" ca="1" si="35"/>
        <v/>
      </c>
      <c r="R168" s="57" t="str">
        <f t="shared" si="36"/>
        <v/>
      </c>
      <c r="S168" s="57" t="str">
        <f ca="1">IF(AND(C168&lt;&gt;"",C168&lt;&gt;OFFSET(C168,1,0)),SUMIFS([Giá có thuế],[Số ĐK],C168),"")</f>
        <v/>
      </c>
      <c r="T168" s="53"/>
      <c r="U168" s="55" t="str">
        <f>IF(T168="","",'Thông Tin Chung'!#REF!)</f>
        <v/>
      </c>
      <c r="V168" s="57" t="str">
        <f t="shared" ca="1" si="37"/>
        <v/>
      </c>
      <c r="W168" s="59"/>
      <c r="X168" s="49" t="str">
        <f ca="1">IF(C168="","",IF(OR(D168&lt;NgayBatDau,D168&gt;NgayKetThuc),"Ngày tháng phải nằm trong kỳ báo cáo",IF(AND(F168&lt;&gt;"",COUNTIF(D.3[Tên nhà cung cấp],F168)=0),"Tên NCC chưa khai báo trong DSNCC",IF(AND(G168&lt;&gt;"",COUNTIF(D.1[Tên sản phẩm],G168)=0),"SP này chưa khai báo trong DSSP",""))))</f>
        <v/>
      </c>
    </row>
    <row r="169" spans="2:24" ht="27.75" customHeight="1">
      <c r="B169" s="69">
        <f t="shared" si="27"/>
        <v>166</v>
      </c>
      <c r="C169" s="49" t="str">
        <f t="shared" ca="1" si="28"/>
        <v/>
      </c>
      <c r="D169" s="50" t="str">
        <f t="shared" ca="1" si="29"/>
        <v/>
      </c>
      <c r="E169" s="51" t="str">
        <f t="shared" ca="1" si="30"/>
        <v/>
      </c>
      <c r="F169" s="52" t="str">
        <f t="shared" ca="1" si="31"/>
        <v/>
      </c>
      <c r="G169" s="53"/>
      <c r="H169" s="53" t="str">
        <f>IF(G169="","",INDEX(D.1[Quy cách],MATCH(G169,D.1[Tên sản phẩm],0)))</f>
        <v/>
      </c>
      <c r="I169" s="54" t="str">
        <f>IF(G169="","",INDEX(D.1[ĐVT],MATCH(G169,D.1[Tên sản phẩm],0)))</f>
        <v/>
      </c>
      <c r="J169" s="56" t="str">
        <f>IF(G169="","",INDEX(#REF!,MATCH(G169,D.1[Tên sản phẩm],0)))</f>
        <v/>
      </c>
      <c r="K169" s="56" t="str">
        <f t="shared" si="32"/>
        <v/>
      </c>
      <c r="L169" s="53"/>
      <c r="M169" s="57" t="str">
        <f t="shared" si="33"/>
        <v/>
      </c>
      <c r="N169" s="58"/>
      <c r="O169" s="56" t="str">
        <f t="shared" si="26"/>
        <v/>
      </c>
      <c r="P169" s="57" t="str">
        <f t="shared" si="34"/>
        <v/>
      </c>
      <c r="Q169" s="58" t="str">
        <f t="shared" ca="1" si="35"/>
        <v/>
      </c>
      <c r="R169" s="57" t="str">
        <f t="shared" si="36"/>
        <v/>
      </c>
      <c r="S169" s="57" t="str">
        <f ca="1">IF(AND(C169&lt;&gt;"",C169&lt;&gt;OFFSET(C169,1,0)),SUMIFS([Giá có thuế],[Số ĐK],C169),"")</f>
        <v/>
      </c>
      <c r="T169" s="53"/>
      <c r="U169" s="55" t="str">
        <f>IF(T169="","",'Thông Tin Chung'!#REF!)</f>
        <v/>
      </c>
      <c r="V169" s="57" t="str">
        <f t="shared" ca="1" si="37"/>
        <v/>
      </c>
      <c r="W169" s="59"/>
      <c r="X169" s="49" t="str">
        <f ca="1">IF(C169="","",IF(OR(D169&lt;NgayBatDau,D169&gt;NgayKetThuc),"Ngày tháng phải nằm trong kỳ báo cáo",IF(AND(F169&lt;&gt;"",COUNTIF(D.3[Tên nhà cung cấp],F169)=0),"Tên NCC chưa khai báo trong DSNCC",IF(AND(G169&lt;&gt;"",COUNTIF(D.1[Tên sản phẩm],G169)=0),"SP này chưa khai báo trong DSSP",""))))</f>
        <v/>
      </c>
    </row>
    <row r="170" spans="2:24" ht="27.75" customHeight="1">
      <c r="B170" s="69">
        <f t="shared" si="27"/>
        <v>167</v>
      </c>
      <c r="C170" s="49" t="str">
        <f t="shared" ca="1" si="28"/>
        <v/>
      </c>
      <c r="D170" s="50" t="str">
        <f t="shared" ca="1" si="29"/>
        <v/>
      </c>
      <c r="E170" s="51" t="str">
        <f t="shared" ca="1" si="30"/>
        <v/>
      </c>
      <c r="F170" s="52" t="str">
        <f t="shared" ca="1" si="31"/>
        <v/>
      </c>
      <c r="G170" s="53"/>
      <c r="H170" s="53" t="str">
        <f>IF(G170="","",INDEX(D.1[Quy cách],MATCH(G170,D.1[Tên sản phẩm],0)))</f>
        <v/>
      </c>
      <c r="I170" s="54" t="str">
        <f>IF(G170="","",INDEX(D.1[ĐVT],MATCH(G170,D.1[Tên sản phẩm],0)))</f>
        <v/>
      </c>
      <c r="J170" s="56" t="str">
        <f>IF(G170="","",INDEX(#REF!,MATCH(G170,D.1[Tên sản phẩm],0)))</f>
        <v/>
      </c>
      <c r="K170" s="56" t="str">
        <f t="shared" si="32"/>
        <v/>
      </c>
      <c r="L170" s="53"/>
      <c r="M170" s="57" t="str">
        <f t="shared" si="33"/>
        <v/>
      </c>
      <c r="N170" s="58"/>
      <c r="O170" s="56" t="str">
        <f t="shared" si="26"/>
        <v/>
      </c>
      <c r="P170" s="57" t="str">
        <f t="shared" si="34"/>
        <v/>
      </c>
      <c r="Q170" s="58" t="str">
        <f t="shared" ca="1" si="35"/>
        <v/>
      </c>
      <c r="R170" s="57" t="str">
        <f t="shared" si="36"/>
        <v/>
      </c>
      <c r="S170" s="57" t="str">
        <f ca="1">IF(AND(C170&lt;&gt;"",C170&lt;&gt;OFFSET(C170,1,0)),SUMIFS([Giá có thuế],[Số ĐK],C170),"")</f>
        <v/>
      </c>
      <c r="T170" s="53"/>
      <c r="U170" s="55" t="str">
        <f>IF(T170="","",'Thông Tin Chung'!#REF!)</f>
        <v/>
      </c>
      <c r="V170" s="57" t="str">
        <f t="shared" ca="1" si="37"/>
        <v/>
      </c>
      <c r="W170" s="59"/>
      <c r="X170" s="49" t="str">
        <f ca="1">IF(C170="","",IF(OR(D170&lt;NgayBatDau,D170&gt;NgayKetThuc),"Ngày tháng phải nằm trong kỳ báo cáo",IF(AND(F170&lt;&gt;"",COUNTIF(D.3[Tên nhà cung cấp],F170)=0),"Tên NCC chưa khai báo trong DSNCC",IF(AND(G170&lt;&gt;"",COUNTIF(D.1[Tên sản phẩm],G170)=0),"SP này chưa khai báo trong DSSP",""))))</f>
        <v/>
      </c>
    </row>
    <row r="171" spans="2:24" ht="27.75" customHeight="1">
      <c r="B171" s="69">
        <f t="shared" si="27"/>
        <v>168</v>
      </c>
      <c r="C171" s="49" t="str">
        <f t="shared" ca="1" si="28"/>
        <v/>
      </c>
      <c r="D171" s="50" t="str">
        <f t="shared" ca="1" si="29"/>
        <v/>
      </c>
      <c r="E171" s="51" t="str">
        <f t="shared" ca="1" si="30"/>
        <v/>
      </c>
      <c r="F171" s="52" t="str">
        <f t="shared" ca="1" si="31"/>
        <v/>
      </c>
      <c r="G171" s="53"/>
      <c r="H171" s="53" t="str">
        <f>IF(G171="","",INDEX(D.1[Quy cách],MATCH(G171,D.1[Tên sản phẩm],0)))</f>
        <v/>
      </c>
      <c r="I171" s="54" t="str">
        <f>IF(G171="","",INDEX(D.1[ĐVT],MATCH(G171,D.1[Tên sản phẩm],0)))</f>
        <v/>
      </c>
      <c r="J171" s="56" t="str">
        <f>IF(G171="","",INDEX(#REF!,MATCH(G171,D.1[Tên sản phẩm],0)))</f>
        <v/>
      </c>
      <c r="K171" s="56" t="str">
        <f t="shared" si="32"/>
        <v/>
      </c>
      <c r="L171" s="53"/>
      <c r="M171" s="57" t="str">
        <f t="shared" si="33"/>
        <v/>
      </c>
      <c r="N171" s="58"/>
      <c r="O171" s="56" t="str">
        <f t="shared" si="26"/>
        <v/>
      </c>
      <c r="P171" s="57" t="str">
        <f t="shared" si="34"/>
        <v/>
      </c>
      <c r="Q171" s="58" t="str">
        <f t="shared" ca="1" si="35"/>
        <v/>
      </c>
      <c r="R171" s="57" t="str">
        <f t="shared" si="36"/>
        <v/>
      </c>
      <c r="S171" s="57" t="str">
        <f ca="1">IF(AND(C171&lt;&gt;"",C171&lt;&gt;OFFSET(C171,1,0)),SUMIFS([Giá có thuế],[Số ĐK],C171),"")</f>
        <v/>
      </c>
      <c r="T171" s="53"/>
      <c r="U171" s="55" t="str">
        <f>IF(T171="","",'Thông Tin Chung'!#REF!)</f>
        <v/>
      </c>
      <c r="V171" s="57" t="str">
        <f t="shared" ca="1" si="37"/>
        <v/>
      </c>
      <c r="W171" s="59"/>
      <c r="X171" s="49" t="str">
        <f ca="1">IF(C171="","",IF(OR(D171&lt;NgayBatDau,D171&gt;NgayKetThuc),"Ngày tháng phải nằm trong kỳ báo cáo",IF(AND(F171&lt;&gt;"",COUNTIF(D.3[Tên nhà cung cấp],F171)=0),"Tên NCC chưa khai báo trong DSNCC",IF(AND(G171&lt;&gt;"",COUNTIF(D.1[Tên sản phẩm],G171)=0),"SP này chưa khai báo trong DSSP",""))))</f>
        <v/>
      </c>
    </row>
    <row r="172" spans="2:24" ht="27.75" customHeight="1">
      <c r="B172" s="69">
        <f t="shared" si="27"/>
        <v>169</v>
      </c>
      <c r="C172" s="49" t="str">
        <f t="shared" ca="1" si="28"/>
        <v/>
      </c>
      <c r="D172" s="50" t="str">
        <f t="shared" ca="1" si="29"/>
        <v/>
      </c>
      <c r="E172" s="51" t="str">
        <f t="shared" ca="1" si="30"/>
        <v/>
      </c>
      <c r="F172" s="52" t="str">
        <f t="shared" ca="1" si="31"/>
        <v/>
      </c>
      <c r="G172" s="53"/>
      <c r="H172" s="53" t="str">
        <f>IF(G172="","",INDEX(D.1[Quy cách],MATCH(G172,D.1[Tên sản phẩm],0)))</f>
        <v/>
      </c>
      <c r="I172" s="54" t="str">
        <f>IF(G172="","",INDEX(D.1[ĐVT],MATCH(G172,D.1[Tên sản phẩm],0)))</f>
        <v/>
      </c>
      <c r="J172" s="56" t="str">
        <f>IF(G172="","",INDEX(#REF!,MATCH(G172,D.1[Tên sản phẩm],0)))</f>
        <v/>
      </c>
      <c r="K172" s="56" t="str">
        <f t="shared" si="32"/>
        <v/>
      </c>
      <c r="L172" s="53"/>
      <c r="M172" s="57" t="str">
        <f t="shared" si="33"/>
        <v/>
      </c>
      <c r="N172" s="58"/>
      <c r="O172" s="56" t="str">
        <f t="shared" si="26"/>
        <v/>
      </c>
      <c r="P172" s="57" t="str">
        <f t="shared" si="34"/>
        <v/>
      </c>
      <c r="Q172" s="58" t="str">
        <f t="shared" ca="1" si="35"/>
        <v/>
      </c>
      <c r="R172" s="57" t="str">
        <f t="shared" si="36"/>
        <v/>
      </c>
      <c r="S172" s="57" t="str">
        <f ca="1">IF(AND(C172&lt;&gt;"",C172&lt;&gt;OFFSET(C172,1,0)),SUMIFS([Giá có thuế],[Số ĐK],C172),"")</f>
        <v/>
      </c>
      <c r="T172" s="53"/>
      <c r="U172" s="55" t="str">
        <f>IF(T172="","",'Thông Tin Chung'!#REF!)</f>
        <v/>
      </c>
      <c r="V172" s="57" t="str">
        <f t="shared" ca="1" si="37"/>
        <v/>
      </c>
      <c r="W172" s="59"/>
      <c r="X172" s="49" t="str">
        <f ca="1">IF(C172="","",IF(OR(D172&lt;NgayBatDau,D172&gt;NgayKetThuc),"Ngày tháng phải nằm trong kỳ báo cáo",IF(AND(F172&lt;&gt;"",COUNTIF(D.3[Tên nhà cung cấp],F172)=0),"Tên NCC chưa khai báo trong DSNCC",IF(AND(G172&lt;&gt;"",COUNTIF(D.1[Tên sản phẩm],G172)=0),"SP này chưa khai báo trong DSSP",""))))</f>
        <v/>
      </c>
    </row>
    <row r="173" spans="2:24" ht="27.75" customHeight="1">
      <c r="B173" s="69">
        <f t="shared" si="27"/>
        <v>170</v>
      </c>
      <c r="C173" s="49" t="str">
        <f t="shared" ca="1" si="28"/>
        <v/>
      </c>
      <c r="D173" s="50" t="str">
        <f t="shared" ca="1" si="29"/>
        <v/>
      </c>
      <c r="E173" s="51" t="str">
        <f t="shared" ca="1" si="30"/>
        <v/>
      </c>
      <c r="F173" s="52" t="str">
        <f t="shared" ca="1" si="31"/>
        <v/>
      </c>
      <c r="G173" s="53"/>
      <c r="H173" s="53" t="str">
        <f>IF(G173="","",INDEX(D.1[Quy cách],MATCH(G173,D.1[Tên sản phẩm],0)))</f>
        <v/>
      </c>
      <c r="I173" s="54" t="str">
        <f>IF(G173="","",INDEX(D.1[ĐVT],MATCH(G173,D.1[Tên sản phẩm],0)))</f>
        <v/>
      </c>
      <c r="J173" s="56" t="str">
        <f>IF(G173="","",INDEX(#REF!,MATCH(G173,D.1[Tên sản phẩm],0)))</f>
        <v/>
      </c>
      <c r="K173" s="56" t="str">
        <f t="shared" si="32"/>
        <v/>
      </c>
      <c r="L173" s="53"/>
      <c r="M173" s="57" t="str">
        <f t="shared" si="33"/>
        <v/>
      </c>
      <c r="N173" s="58"/>
      <c r="O173" s="56" t="str">
        <f t="shared" si="26"/>
        <v/>
      </c>
      <c r="P173" s="57" t="str">
        <f t="shared" si="34"/>
        <v/>
      </c>
      <c r="Q173" s="58" t="str">
        <f t="shared" ca="1" si="35"/>
        <v/>
      </c>
      <c r="R173" s="57" t="str">
        <f t="shared" si="36"/>
        <v/>
      </c>
      <c r="S173" s="57" t="str">
        <f ca="1">IF(AND(C173&lt;&gt;"",C173&lt;&gt;OFFSET(C173,1,0)),SUMIFS([Giá có thuế],[Số ĐK],C173),"")</f>
        <v/>
      </c>
      <c r="T173" s="53"/>
      <c r="U173" s="55" t="str">
        <f>IF(T173="","",'Thông Tin Chung'!#REF!)</f>
        <v/>
      </c>
      <c r="V173" s="57" t="str">
        <f t="shared" ca="1" si="37"/>
        <v/>
      </c>
      <c r="W173" s="59"/>
      <c r="X173" s="49" t="str">
        <f ca="1">IF(C173="","",IF(OR(D173&lt;NgayBatDau,D173&gt;NgayKetThuc),"Ngày tháng phải nằm trong kỳ báo cáo",IF(AND(F173&lt;&gt;"",COUNTIF(D.3[Tên nhà cung cấp],F173)=0),"Tên NCC chưa khai báo trong DSNCC",IF(AND(G173&lt;&gt;"",COUNTIF(D.1[Tên sản phẩm],G173)=0),"SP này chưa khai báo trong DSSP",""))))</f>
        <v/>
      </c>
    </row>
    <row r="174" spans="2:24" ht="27.75" customHeight="1">
      <c r="B174" s="69">
        <f t="shared" si="27"/>
        <v>171</v>
      </c>
      <c r="C174" s="49" t="str">
        <f t="shared" ca="1" si="28"/>
        <v/>
      </c>
      <c r="D174" s="50" t="str">
        <f t="shared" ca="1" si="29"/>
        <v/>
      </c>
      <c r="E174" s="51" t="str">
        <f t="shared" ca="1" si="30"/>
        <v/>
      </c>
      <c r="F174" s="52" t="str">
        <f t="shared" ca="1" si="31"/>
        <v/>
      </c>
      <c r="G174" s="53"/>
      <c r="H174" s="53" t="str">
        <f>IF(G174="","",INDEX(D.1[Quy cách],MATCH(G174,D.1[Tên sản phẩm],0)))</f>
        <v/>
      </c>
      <c r="I174" s="54" t="str">
        <f>IF(G174="","",INDEX(D.1[ĐVT],MATCH(G174,D.1[Tên sản phẩm],0)))</f>
        <v/>
      </c>
      <c r="J174" s="56" t="str">
        <f>IF(G174="","",INDEX(#REF!,MATCH(G174,D.1[Tên sản phẩm],0)))</f>
        <v/>
      </c>
      <c r="K174" s="56" t="str">
        <f t="shared" si="32"/>
        <v/>
      </c>
      <c r="L174" s="53"/>
      <c r="M174" s="57" t="str">
        <f t="shared" si="33"/>
        <v/>
      </c>
      <c r="N174" s="58"/>
      <c r="O174" s="56" t="str">
        <f t="shared" si="26"/>
        <v/>
      </c>
      <c r="P174" s="57" t="str">
        <f t="shared" si="34"/>
        <v/>
      </c>
      <c r="Q174" s="58" t="str">
        <f t="shared" ca="1" si="35"/>
        <v/>
      </c>
      <c r="R174" s="57" t="str">
        <f t="shared" si="36"/>
        <v/>
      </c>
      <c r="S174" s="57" t="str">
        <f ca="1">IF(AND(C174&lt;&gt;"",C174&lt;&gt;OFFSET(C174,1,0)),SUMIFS([Giá có thuế],[Số ĐK],C174),"")</f>
        <v/>
      </c>
      <c r="T174" s="53"/>
      <c r="U174" s="55" t="str">
        <f>IF(T174="","",'Thông Tin Chung'!#REF!)</f>
        <v/>
      </c>
      <c r="V174" s="57" t="str">
        <f t="shared" ca="1" si="37"/>
        <v/>
      </c>
      <c r="W174" s="59"/>
      <c r="X174" s="49" t="str">
        <f ca="1">IF(C174="","",IF(OR(D174&lt;NgayBatDau,D174&gt;NgayKetThuc),"Ngày tháng phải nằm trong kỳ báo cáo",IF(AND(F174&lt;&gt;"",COUNTIF(D.3[Tên nhà cung cấp],F174)=0),"Tên NCC chưa khai báo trong DSNCC",IF(AND(G174&lt;&gt;"",COUNTIF(D.1[Tên sản phẩm],G174)=0),"SP này chưa khai báo trong DSSP",""))))</f>
        <v/>
      </c>
    </row>
    <row r="175" spans="2:24" ht="27.75" customHeight="1">
      <c r="B175" s="69">
        <f t="shared" si="27"/>
        <v>172</v>
      </c>
      <c r="C175" s="49" t="str">
        <f t="shared" ca="1" si="28"/>
        <v/>
      </c>
      <c r="D175" s="50" t="str">
        <f t="shared" ca="1" si="29"/>
        <v/>
      </c>
      <c r="E175" s="51" t="str">
        <f t="shared" ca="1" si="30"/>
        <v/>
      </c>
      <c r="F175" s="52" t="str">
        <f t="shared" ca="1" si="31"/>
        <v/>
      </c>
      <c r="G175" s="53"/>
      <c r="H175" s="53" t="str">
        <f>IF(G175="","",INDEX(D.1[Quy cách],MATCH(G175,D.1[Tên sản phẩm],0)))</f>
        <v/>
      </c>
      <c r="I175" s="54" t="str">
        <f>IF(G175="","",INDEX(D.1[ĐVT],MATCH(G175,D.1[Tên sản phẩm],0)))</f>
        <v/>
      </c>
      <c r="J175" s="56" t="str">
        <f>IF(G175="","",INDEX(#REF!,MATCH(G175,D.1[Tên sản phẩm],0)))</f>
        <v/>
      </c>
      <c r="K175" s="56" t="str">
        <f t="shared" si="32"/>
        <v/>
      </c>
      <c r="L175" s="53"/>
      <c r="M175" s="57" t="str">
        <f t="shared" si="33"/>
        <v/>
      </c>
      <c r="N175" s="58"/>
      <c r="O175" s="56" t="str">
        <f t="shared" si="26"/>
        <v/>
      </c>
      <c r="P175" s="57" t="str">
        <f t="shared" si="34"/>
        <v/>
      </c>
      <c r="Q175" s="58" t="str">
        <f t="shared" ca="1" si="35"/>
        <v/>
      </c>
      <c r="R175" s="57" t="str">
        <f t="shared" si="36"/>
        <v/>
      </c>
      <c r="S175" s="57" t="str">
        <f ca="1">IF(AND(C175&lt;&gt;"",C175&lt;&gt;OFFSET(C175,1,0)),SUMIFS([Giá có thuế],[Số ĐK],C175),"")</f>
        <v/>
      </c>
      <c r="T175" s="53"/>
      <c r="U175" s="55" t="str">
        <f>IF(T175="","",'Thông Tin Chung'!#REF!)</f>
        <v/>
      </c>
      <c r="V175" s="57" t="str">
        <f t="shared" ca="1" si="37"/>
        <v/>
      </c>
      <c r="W175" s="59"/>
      <c r="X175" s="49" t="str">
        <f ca="1">IF(C175="","",IF(OR(D175&lt;NgayBatDau,D175&gt;NgayKetThuc),"Ngày tháng phải nằm trong kỳ báo cáo",IF(AND(F175&lt;&gt;"",COUNTIF(D.3[Tên nhà cung cấp],F175)=0),"Tên NCC chưa khai báo trong DSNCC",IF(AND(G175&lt;&gt;"",COUNTIF(D.1[Tên sản phẩm],G175)=0),"SP này chưa khai báo trong DSSP",""))))</f>
        <v/>
      </c>
    </row>
    <row r="176" spans="2:24" ht="27.75" customHeight="1">
      <c r="B176" s="69">
        <f t="shared" si="27"/>
        <v>173</v>
      </c>
      <c r="C176" s="49" t="str">
        <f t="shared" ca="1" si="28"/>
        <v/>
      </c>
      <c r="D176" s="50" t="str">
        <f t="shared" ca="1" si="29"/>
        <v/>
      </c>
      <c r="E176" s="51" t="str">
        <f t="shared" ca="1" si="30"/>
        <v/>
      </c>
      <c r="F176" s="52" t="str">
        <f t="shared" ca="1" si="31"/>
        <v/>
      </c>
      <c r="G176" s="53"/>
      <c r="H176" s="53" t="str">
        <f>IF(G176="","",INDEX(D.1[Quy cách],MATCH(G176,D.1[Tên sản phẩm],0)))</f>
        <v/>
      </c>
      <c r="I176" s="54" t="str">
        <f>IF(G176="","",INDEX(D.1[ĐVT],MATCH(G176,D.1[Tên sản phẩm],0)))</f>
        <v/>
      </c>
      <c r="J176" s="56" t="str">
        <f>IF(G176="","",INDEX(#REF!,MATCH(G176,D.1[Tên sản phẩm],0)))</f>
        <v/>
      </c>
      <c r="K176" s="56" t="str">
        <f t="shared" si="32"/>
        <v/>
      </c>
      <c r="L176" s="53"/>
      <c r="M176" s="57" t="str">
        <f t="shared" si="33"/>
        <v/>
      </c>
      <c r="N176" s="58"/>
      <c r="O176" s="56" t="str">
        <f t="shared" si="26"/>
        <v/>
      </c>
      <c r="P176" s="57" t="str">
        <f t="shared" si="34"/>
        <v/>
      </c>
      <c r="Q176" s="58" t="str">
        <f t="shared" ca="1" si="35"/>
        <v/>
      </c>
      <c r="R176" s="57" t="str">
        <f t="shared" si="36"/>
        <v/>
      </c>
      <c r="S176" s="57" t="str">
        <f ca="1">IF(AND(C176&lt;&gt;"",C176&lt;&gt;OFFSET(C176,1,0)),SUMIFS([Giá có thuế],[Số ĐK],C176),"")</f>
        <v/>
      </c>
      <c r="T176" s="53"/>
      <c r="U176" s="55" t="str">
        <f>IF(T176="","",'Thông Tin Chung'!#REF!)</f>
        <v/>
      </c>
      <c r="V176" s="57" t="str">
        <f t="shared" ca="1" si="37"/>
        <v/>
      </c>
      <c r="W176" s="59"/>
      <c r="X176" s="49" t="str">
        <f ca="1">IF(C176="","",IF(OR(D176&lt;NgayBatDau,D176&gt;NgayKetThuc),"Ngày tháng phải nằm trong kỳ báo cáo",IF(AND(F176&lt;&gt;"",COUNTIF(D.3[Tên nhà cung cấp],F176)=0),"Tên NCC chưa khai báo trong DSNCC",IF(AND(G176&lt;&gt;"",COUNTIF(D.1[Tên sản phẩm],G176)=0),"SP này chưa khai báo trong DSSP",""))))</f>
        <v/>
      </c>
    </row>
    <row r="177" spans="2:24" ht="27.75" customHeight="1">
      <c r="B177" s="69">
        <f t="shared" si="27"/>
        <v>174</v>
      </c>
      <c r="C177" s="49" t="str">
        <f t="shared" ca="1" si="28"/>
        <v/>
      </c>
      <c r="D177" s="50" t="str">
        <f t="shared" ca="1" si="29"/>
        <v/>
      </c>
      <c r="E177" s="51" t="str">
        <f t="shared" ca="1" si="30"/>
        <v/>
      </c>
      <c r="F177" s="52" t="str">
        <f t="shared" ca="1" si="31"/>
        <v/>
      </c>
      <c r="G177" s="53"/>
      <c r="H177" s="53" t="str">
        <f>IF(G177="","",INDEX(D.1[Quy cách],MATCH(G177,D.1[Tên sản phẩm],0)))</f>
        <v/>
      </c>
      <c r="I177" s="54" t="str">
        <f>IF(G177="","",INDEX(D.1[ĐVT],MATCH(G177,D.1[Tên sản phẩm],0)))</f>
        <v/>
      </c>
      <c r="J177" s="56" t="str">
        <f>IF(G177="","",INDEX(#REF!,MATCH(G177,D.1[Tên sản phẩm],0)))</f>
        <v/>
      </c>
      <c r="K177" s="56" t="str">
        <f t="shared" si="32"/>
        <v/>
      </c>
      <c r="L177" s="53"/>
      <c r="M177" s="57" t="str">
        <f t="shared" si="33"/>
        <v/>
      </c>
      <c r="N177" s="58"/>
      <c r="O177" s="56" t="str">
        <f t="shared" si="26"/>
        <v/>
      </c>
      <c r="P177" s="57" t="str">
        <f t="shared" si="34"/>
        <v/>
      </c>
      <c r="Q177" s="58" t="str">
        <f t="shared" ca="1" si="35"/>
        <v/>
      </c>
      <c r="R177" s="57" t="str">
        <f t="shared" si="36"/>
        <v/>
      </c>
      <c r="S177" s="57" t="str">
        <f ca="1">IF(AND(C177&lt;&gt;"",C177&lt;&gt;OFFSET(C177,1,0)),SUMIFS([Giá có thuế],[Số ĐK],C177),"")</f>
        <v/>
      </c>
      <c r="T177" s="53"/>
      <c r="U177" s="55" t="str">
        <f>IF(T177="","",'Thông Tin Chung'!#REF!)</f>
        <v/>
      </c>
      <c r="V177" s="57" t="str">
        <f t="shared" ca="1" si="37"/>
        <v/>
      </c>
      <c r="W177" s="59"/>
      <c r="X177" s="49" t="str">
        <f ca="1">IF(C177="","",IF(OR(D177&lt;NgayBatDau,D177&gt;NgayKetThuc),"Ngày tháng phải nằm trong kỳ báo cáo",IF(AND(F177&lt;&gt;"",COUNTIF(D.3[Tên nhà cung cấp],F177)=0),"Tên NCC chưa khai báo trong DSNCC",IF(AND(G177&lt;&gt;"",COUNTIF(D.1[Tên sản phẩm],G177)=0),"SP này chưa khai báo trong DSSP",""))))</f>
        <v/>
      </c>
    </row>
    <row r="178" spans="2:24" ht="27.75" customHeight="1">
      <c r="B178" s="69">
        <f t="shared" si="27"/>
        <v>175</v>
      </c>
      <c r="C178" s="49" t="str">
        <f t="shared" ca="1" si="28"/>
        <v/>
      </c>
      <c r="D178" s="50" t="str">
        <f t="shared" ca="1" si="29"/>
        <v/>
      </c>
      <c r="E178" s="51" t="str">
        <f t="shared" ca="1" si="30"/>
        <v/>
      </c>
      <c r="F178" s="52" t="str">
        <f t="shared" ca="1" si="31"/>
        <v/>
      </c>
      <c r="G178" s="53"/>
      <c r="H178" s="53" t="str">
        <f>IF(G178="","",INDEX(D.1[Quy cách],MATCH(G178,D.1[Tên sản phẩm],0)))</f>
        <v/>
      </c>
      <c r="I178" s="54" t="str">
        <f>IF(G178="","",INDEX(D.1[ĐVT],MATCH(G178,D.1[Tên sản phẩm],0)))</f>
        <v/>
      </c>
      <c r="J178" s="56" t="str">
        <f>IF(G178="","",INDEX(#REF!,MATCH(G178,D.1[Tên sản phẩm],0)))</f>
        <v/>
      </c>
      <c r="K178" s="56" t="str">
        <f t="shared" si="32"/>
        <v/>
      </c>
      <c r="L178" s="53"/>
      <c r="M178" s="57" t="str">
        <f t="shared" si="33"/>
        <v/>
      </c>
      <c r="N178" s="58"/>
      <c r="O178" s="56" t="str">
        <f t="shared" si="26"/>
        <v/>
      </c>
      <c r="P178" s="57" t="str">
        <f t="shared" si="34"/>
        <v/>
      </c>
      <c r="Q178" s="58" t="str">
        <f t="shared" ca="1" si="35"/>
        <v/>
      </c>
      <c r="R178" s="57" t="str">
        <f t="shared" si="36"/>
        <v/>
      </c>
      <c r="S178" s="57" t="str">
        <f ca="1">IF(AND(C178&lt;&gt;"",C178&lt;&gt;OFFSET(C178,1,0)),SUMIFS([Giá có thuế],[Số ĐK],C178),"")</f>
        <v/>
      </c>
      <c r="T178" s="53"/>
      <c r="U178" s="55" t="str">
        <f>IF(T178="","",'Thông Tin Chung'!#REF!)</f>
        <v/>
      </c>
      <c r="V178" s="57" t="str">
        <f t="shared" ca="1" si="37"/>
        <v/>
      </c>
      <c r="W178" s="59"/>
      <c r="X178" s="49" t="str">
        <f ca="1">IF(C178="","",IF(OR(D178&lt;NgayBatDau,D178&gt;NgayKetThuc),"Ngày tháng phải nằm trong kỳ báo cáo",IF(AND(F178&lt;&gt;"",COUNTIF(D.3[Tên nhà cung cấp],F178)=0),"Tên NCC chưa khai báo trong DSNCC",IF(AND(G178&lt;&gt;"",COUNTIF(D.1[Tên sản phẩm],G178)=0),"SP này chưa khai báo trong DSSP",""))))</f>
        <v/>
      </c>
    </row>
    <row r="179" spans="2:24" ht="27.75" customHeight="1">
      <c r="B179" s="69">
        <f t="shared" si="27"/>
        <v>176</v>
      </c>
      <c r="C179" s="49" t="str">
        <f t="shared" ca="1" si="28"/>
        <v/>
      </c>
      <c r="D179" s="50" t="str">
        <f t="shared" ca="1" si="29"/>
        <v/>
      </c>
      <c r="E179" s="51" t="str">
        <f t="shared" ca="1" si="30"/>
        <v/>
      </c>
      <c r="F179" s="52" t="str">
        <f t="shared" ca="1" si="31"/>
        <v/>
      </c>
      <c r="G179" s="53"/>
      <c r="H179" s="53" t="str">
        <f>IF(G179="","",INDEX(D.1[Quy cách],MATCH(G179,D.1[Tên sản phẩm],0)))</f>
        <v/>
      </c>
      <c r="I179" s="54" t="str">
        <f>IF(G179="","",INDEX(D.1[ĐVT],MATCH(G179,D.1[Tên sản phẩm],0)))</f>
        <v/>
      </c>
      <c r="J179" s="56" t="str">
        <f>IF(G179="","",INDEX(#REF!,MATCH(G179,D.1[Tên sản phẩm],0)))</f>
        <v/>
      </c>
      <c r="K179" s="56" t="str">
        <f t="shared" si="32"/>
        <v/>
      </c>
      <c r="L179" s="53"/>
      <c r="M179" s="57" t="str">
        <f t="shared" si="33"/>
        <v/>
      </c>
      <c r="N179" s="58"/>
      <c r="O179" s="56" t="str">
        <f t="shared" si="26"/>
        <v/>
      </c>
      <c r="P179" s="57" t="str">
        <f t="shared" si="34"/>
        <v/>
      </c>
      <c r="Q179" s="58" t="str">
        <f t="shared" ca="1" si="35"/>
        <v/>
      </c>
      <c r="R179" s="57" t="str">
        <f t="shared" si="36"/>
        <v/>
      </c>
      <c r="S179" s="57" t="str">
        <f ca="1">IF(AND(C179&lt;&gt;"",C179&lt;&gt;OFFSET(C179,1,0)),SUMIFS([Giá có thuế],[Số ĐK],C179),"")</f>
        <v/>
      </c>
      <c r="T179" s="53"/>
      <c r="U179" s="55" t="str">
        <f>IF(T179="","",'Thông Tin Chung'!#REF!)</f>
        <v/>
      </c>
      <c r="V179" s="57" t="str">
        <f t="shared" ca="1" si="37"/>
        <v/>
      </c>
      <c r="W179" s="59"/>
      <c r="X179" s="49" t="str">
        <f ca="1">IF(C179="","",IF(OR(D179&lt;NgayBatDau,D179&gt;NgayKetThuc),"Ngày tháng phải nằm trong kỳ báo cáo",IF(AND(F179&lt;&gt;"",COUNTIF(D.3[Tên nhà cung cấp],F179)=0),"Tên NCC chưa khai báo trong DSNCC",IF(AND(G179&lt;&gt;"",COUNTIF(D.1[Tên sản phẩm],G179)=0),"SP này chưa khai báo trong DSSP",""))))</f>
        <v/>
      </c>
    </row>
    <row r="180" spans="2:24" ht="27.75" customHeight="1">
      <c r="B180" s="69">
        <f t="shared" si="27"/>
        <v>177</v>
      </c>
      <c r="C180" s="49" t="str">
        <f t="shared" ca="1" si="28"/>
        <v/>
      </c>
      <c r="D180" s="50" t="str">
        <f t="shared" ca="1" si="29"/>
        <v/>
      </c>
      <c r="E180" s="51" t="str">
        <f t="shared" ca="1" si="30"/>
        <v/>
      </c>
      <c r="F180" s="52" t="str">
        <f t="shared" ca="1" si="31"/>
        <v/>
      </c>
      <c r="G180" s="53"/>
      <c r="H180" s="53" t="str">
        <f>IF(G180="","",INDEX(D.1[Quy cách],MATCH(G180,D.1[Tên sản phẩm],0)))</f>
        <v/>
      </c>
      <c r="I180" s="54" t="str">
        <f>IF(G180="","",INDEX(D.1[ĐVT],MATCH(G180,D.1[Tên sản phẩm],0)))</f>
        <v/>
      </c>
      <c r="J180" s="56" t="str">
        <f>IF(G180="","",INDEX(#REF!,MATCH(G180,D.1[Tên sản phẩm],0)))</f>
        <v/>
      </c>
      <c r="K180" s="56" t="str">
        <f t="shared" si="32"/>
        <v/>
      </c>
      <c r="L180" s="53"/>
      <c r="M180" s="57" t="str">
        <f t="shared" si="33"/>
        <v/>
      </c>
      <c r="N180" s="58"/>
      <c r="O180" s="56" t="str">
        <f t="shared" si="26"/>
        <v/>
      </c>
      <c r="P180" s="57" t="str">
        <f t="shared" si="34"/>
        <v/>
      </c>
      <c r="Q180" s="58" t="str">
        <f t="shared" ca="1" si="35"/>
        <v/>
      </c>
      <c r="R180" s="57" t="str">
        <f t="shared" si="36"/>
        <v/>
      </c>
      <c r="S180" s="57" t="str">
        <f ca="1">IF(AND(C180&lt;&gt;"",C180&lt;&gt;OFFSET(C180,1,0)),SUMIFS([Giá có thuế],[Số ĐK],C180),"")</f>
        <v/>
      </c>
      <c r="T180" s="53"/>
      <c r="U180" s="55" t="str">
        <f>IF(T180="","",'Thông Tin Chung'!#REF!)</f>
        <v/>
      </c>
      <c r="V180" s="57" t="str">
        <f t="shared" ca="1" si="37"/>
        <v/>
      </c>
      <c r="W180" s="59"/>
      <c r="X180" s="49" t="str">
        <f ca="1">IF(C180="","",IF(OR(D180&lt;NgayBatDau,D180&gt;NgayKetThuc),"Ngày tháng phải nằm trong kỳ báo cáo",IF(AND(F180&lt;&gt;"",COUNTIF(D.3[Tên nhà cung cấp],F180)=0),"Tên NCC chưa khai báo trong DSNCC",IF(AND(G180&lt;&gt;"",COUNTIF(D.1[Tên sản phẩm],G180)=0),"SP này chưa khai báo trong DSSP",""))))</f>
        <v/>
      </c>
    </row>
    <row r="181" spans="2:24" ht="27.75" customHeight="1">
      <c r="B181" s="69">
        <f t="shared" si="27"/>
        <v>178</v>
      </c>
      <c r="C181" s="49" t="str">
        <f t="shared" ca="1" si="28"/>
        <v/>
      </c>
      <c r="D181" s="50" t="str">
        <f t="shared" ca="1" si="29"/>
        <v/>
      </c>
      <c r="E181" s="51" t="str">
        <f t="shared" ca="1" si="30"/>
        <v/>
      </c>
      <c r="F181" s="52" t="str">
        <f t="shared" ca="1" si="31"/>
        <v/>
      </c>
      <c r="G181" s="53"/>
      <c r="H181" s="53" t="str">
        <f>IF(G181="","",INDEX(D.1[Quy cách],MATCH(G181,D.1[Tên sản phẩm],0)))</f>
        <v/>
      </c>
      <c r="I181" s="54" t="str">
        <f>IF(G181="","",INDEX(D.1[ĐVT],MATCH(G181,D.1[Tên sản phẩm],0)))</f>
        <v/>
      </c>
      <c r="J181" s="56" t="str">
        <f>IF(G181="","",INDEX(#REF!,MATCH(G181,D.1[Tên sản phẩm],0)))</f>
        <v/>
      </c>
      <c r="K181" s="56" t="str">
        <f t="shared" si="32"/>
        <v/>
      </c>
      <c r="L181" s="53"/>
      <c r="M181" s="57" t="str">
        <f t="shared" si="33"/>
        <v/>
      </c>
      <c r="N181" s="58"/>
      <c r="O181" s="56" t="str">
        <f t="shared" si="26"/>
        <v/>
      </c>
      <c r="P181" s="57" t="str">
        <f t="shared" si="34"/>
        <v/>
      </c>
      <c r="Q181" s="58" t="str">
        <f t="shared" ca="1" si="35"/>
        <v/>
      </c>
      <c r="R181" s="57" t="str">
        <f t="shared" si="36"/>
        <v/>
      </c>
      <c r="S181" s="57" t="str">
        <f ca="1">IF(AND(C181&lt;&gt;"",C181&lt;&gt;OFFSET(C181,1,0)),SUMIFS([Giá có thuế],[Số ĐK],C181),"")</f>
        <v/>
      </c>
      <c r="T181" s="53"/>
      <c r="U181" s="55" t="str">
        <f>IF(T181="","",'Thông Tin Chung'!#REF!)</f>
        <v/>
      </c>
      <c r="V181" s="57" t="str">
        <f t="shared" ca="1" si="37"/>
        <v/>
      </c>
      <c r="W181" s="59"/>
      <c r="X181" s="49" t="str">
        <f ca="1">IF(C181="","",IF(OR(D181&lt;NgayBatDau,D181&gt;NgayKetThuc),"Ngày tháng phải nằm trong kỳ báo cáo",IF(AND(F181&lt;&gt;"",COUNTIF(D.3[Tên nhà cung cấp],F181)=0),"Tên NCC chưa khai báo trong DSNCC",IF(AND(G181&lt;&gt;"",COUNTIF(D.1[Tên sản phẩm],G181)=0),"SP này chưa khai báo trong DSSP",""))))</f>
        <v/>
      </c>
    </row>
    <row r="182" spans="2:24" ht="27.75" customHeight="1">
      <c r="B182" s="69">
        <f t="shared" si="27"/>
        <v>179</v>
      </c>
      <c r="C182" s="49" t="str">
        <f t="shared" ca="1" si="28"/>
        <v/>
      </c>
      <c r="D182" s="50" t="str">
        <f t="shared" ca="1" si="29"/>
        <v/>
      </c>
      <c r="E182" s="51" t="str">
        <f t="shared" ca="1" si="30"/>
        <v/>
      </c>
      <c r="F182" s="52" t="str">
        <f t="shared" ca="1" si="31"/>
        <v/>
      </c>
      <c r="G182" s="53"/>
      <c r="H182" s="53" t="str">
        <f>IF(G182="","",INDEX(D.1[Quy cách],MATCH(G182,D.1[Tên sản phẩm],0)))</f>
        <v/>
      </c>
      <c r="I182" s="54" t="str">
        <f>IF(G182="","",INDEX(D.1[ĐVT],MATCH(G182,D.1[Tên sản phẩm],0)))</f>
        <v/>
      </c>
      <c r="J182" s="56" t="str">
        <f>IF(G182="","",INDEX(#REF!,MATCH(G182,D.1[Tên sản phẩm],0)))</f>
        <v/>
      </c>
      <c r="K182" s="56" t="str">
        <f t="shared" si="32"/>
        <v/>
      </c>
      <c r="L182" s="53"/>
      <c r="M182" s="57" t="str">
        <f t="shared" si="33"/>
        <v/>
      </c>
      <c r="N182" s="58"/>
      <c r="O182" s="56" t="str">
        <f t="shared" si="26"/>
        <v/>
      </c>
      <c r="P182" s="57" t="str">
        <f t="shared" si="34"/>
        <v/>
      </c>
      <c r="Q182" s="58" t="str">
        <f t="shared" ca="1" si="35"/>
        <v/>
      </c>
      <c r="R182" s="57" t="str">
        <f t="shared" si="36"/>
        <v/>
      </c>
      <c r="S182" s="57" t="str">
        <f ca="1">IF(AND(C182&lt;&gt;"",C182&lt;&gt;OFFSET(C182,1,0)),SUMIFS([Giá có thuế],[Số ĐK],C182),"")</f>
        <v/>
      </c>
      <c r="T182" s="53"/>
      <c r="U182" s="55" t="str">
        <f>IF(T182="","",'Thông Tin Chung'!#REF!)</f>
        <v/>
      </c>
      <c r="V182" s="57" t="str">
        <f t="shared" ca="1" si="37"/>
        <v/>
      </c>
      <c r="W182" s="59"/>
      <c r="X182" s="49" t="str">
        <f ca="1">IF(C182="","",IF(OR(D182&lt;NgayBatDau,D182&gt;NgayKetThuc),"Ngày tháng phải nằm trong kỳ báo cáo",IF(AND(F182&lt;&gt;"",COUNTIF(D.3[Tên nhà cung cấp],F182)=0),"Tên NCC chưa khai báo trong DSNCC",IF(AND(G182&lt;&gt;"",COUNTIF(D.1[Tên sản phẩm],G182)=0),"SP này chưa khai báo trong DSSP",""))))</f>
        <v/>
      </c>
    </row>
    <row r="183" spans="2:24" ht="27.75" customHeight="1">
      <c r="B183" s="69">
        <f t="shared" si="27"/>
        <v>180</v>
      </c>
      <c r="C183" s="49" t="str">
        <f t="shared" ca="1" si="28"/>
        <v/>
      </c>
      <c r="D183" s="50" t="str">
        <f t="shared" ca="1" si="29"/>
        <v/>
      </c>
      <c r="E183" s="51" t="str">
        <f t="shared" ca="1" si="30"/>
        <v/>
      </c>
      <c r="F183" s="52" t="str">
        <f t="shared" ca="1" si="31"/>
        <v/>
      </c>
      <c r="G183" s="53"/>
      <c r="H183" s="53" t="str">
        <f>IF(G183="","",INDEX(D.1[Quy cách],MATCH(G183,D.1[Tên sản phẩm],0)))</f>
        <v/>
      </c>
      <c r="I183" s="54" t="str">
        <f>IF(G183="","",INDEX(D.1[ĐVT],MATCH(G183,D.1[Tên sản phẩm],0)))</f>
        <v/>
      </c>
      <c r="J183" s="56" t="str">
        <f>IF(G183="","",INDEX(#REF!,MATCH(G183,D.1[Tên sản phẩm],0)))</f>
        <v/>
      </c>
      <c r="K183" s="56" t="str">
        <f t="shared" si="32"/>
        <v/>
      </c>
      <c r="L183" s="53"/>
      <c r="M183" s="57" t="str">
        <f t="shared" si="33"/>
        <v/>
      </c>
      <c r="N183" s="58"/>
      <c r="O183" s="56" t="str">
        <f t="shared" si="26"/>
        <v/>
      </c>
      <c r="P183" s="57" t="str">
        <f t="shared" si="34"/>
        <v/>
      </c>
      <c r="Q183" s="58" t="str">
        <f t="shared" ca="1" si="35"/>
        <v/>
      </c>
      <c r="R183" s="57" t="str">
        <f t="shared" si="36"/>
        <v/>
      </c>
      <c r="S183" s="57" t="str">
        <f ca="1">IF(AND(C183&lt;&gt;"",C183&lt;&gt;OFFSET(C183,1,0)),SUMIFS([Giá có thuế],[Số ĐK],C183),"")</f>
        <v/>
      </c>
      <c r="T183" s="53"/>
      <c r="U183" s="55" t="str">
        <f>IF(T183="","",'Thông Tin Chung'!#REF!)</f>
        <v/>
      </c>
      <c r="V183" s="57" t="str">
        <f t="shared" ca="1" si="37"/>
        <v/>
      </c>
      <c r="W183" s="59"/>
      <c r="X183" s="49" t="str">
        <f ca="1">IF(C183="","",IF(OR(D183&lt;NgayBatDau,D183&gt;NgayKetThuc),"Ngày tháng phải nằm trong kỳ báo cáo",IF(AND(F183&lt;&gt;"",COUNTIF(D.3[Tên nhà cung cấp],F183)=0),"Tên NCC chưa khai báo trong DSNCC",IF(AND(G183&lt;&gt;"",COUNTIF(D.1[Tên sản phẩm],G183)=0),"SP này chưa khai báo trong DSSP",""))))</f>
        <v/>
      </c>
    </row>
    <row r="184" spans="2:24" ht="27.75" customHeight="1">
      <c r="B184" s="69">
        <f t="shared" si="27"/>
        <v>181</v>
      </c>
      <c r="C184" s="49" t="str">
        <f t="shared" ca="1" si="28"/>
        <v/>
      </c>
      <c r="D184" s="50" t="str">
        <f t="shared" ca="1" si="29"/>
        <v/>
      </c>
      <c r="E184" s="51" t="str">
        <f t="shared" ca="1" si="30"/>
        <v/>
      </c>
      <c r="F184" s="52" t="str">
        <f t="shared" ca="1" si="31"/>
        <v/>
      </c>
      <c r="G184" s="53"/>
      <c r="H184" s="53" t="str">
        <f>IF(G184="","",INDEX(D.1[Quy cách],MATCH(G184,D.1[Tên sản phẩm],0)))</f>
        <v/>
      </c>
      <c r="I184" s="54" t="str">
        <f>IF(G184="","",INDEX(D.1[ĐVT],MATCH(G184,D.1[Tên sản phẩm],0)))</f>
        <v/>
      </c>
      <c r="J184" s="56" t="str">
        <f>IF(G184="","",INDEX(#REF!,MATCH(G184,D.1[Tên sản phẩm],0)))</f>
        <v/>
      </c>
      <c r="K184" s="56" t="str">
        <f t="shared" si="32"/>
        <v/>
      </c>
      <c r="L184" s="53"/>
      <c r="M184" s="57" t="str">
        <f t="shared" si="33"/>
        <v/>
      </c>
      <c r="N184" s="58"/>
      <c r="O184" s="56" t="str">
        <f t="shared" si="26"/>
        <v/>
      </c>
      <c r="P184" s="57" t="str">
        <f t="shared" si="34"/>
        <v/>
      </c>
      <c r="Q184" s="58" t="str">
        <f t="shared" ca="1" si="35"/>
        <v/>
      </c>
      <c r="R184" s="57" t="str">
        <f t="shared" si="36"/>
        <v/>
      </c>
      <c r="S184" s="57" t="str">
        <f ca="1">IF(AND(C184&lt;&gt;"",C184&lt;&gt;OFFSET(C184,1,0)),SUMIFS([Giá có thuế],[Số ĐK],C184),"")</f>
        <v/>
      </c>
      <c r="T184" s="53"/>
      <c r="U184" s="55" t="str">
        <f>IF(T184="","",'Thông Tin Chung'!#REF!)</f>
        <v/>
      </c>
      <c r="V184" s="57" t="str">
        <f t="shared" ca="1" si="37"/>
        <v/>
      </c>
      <c r="W184" s="59"/>
      <c r="X184" s="49" t="str">
        <f ca="1">IF(C184="","",IF(OR(D184&lt;NgayBatDau,D184&gt;NgayKetThuc),"Ngày tháng phải nằm trong kỳ báo cáo",IF(AND(F184&lt;&gt;"",COUNTIF(D.3[Tên nhà cung cấp],F184)=0),"Tên NCC chưa khai báo trong DSNCC",IF(AND(G184&lt;&gt;"",COUNTIF(D.1[Tên sản phẩm],G184)=0),"SP này chưa khai báo trong DSSP",""))))</f>
        <v/>
      </c>
    </row>
    <row r="185" spans="2:24" ht="27.75" customHeight="1">
      <c r="B185" s="69">
        <f t="shared" si="27"/>
        <v>182</v>
      </c>
      <c r="C185" s="49" t="str">
        <f t="shared" ca="1" si="28"/>
        <v/>
      </c>
      <c r="D185" s="50" t="str">
        <f t="shared" ca="1" si="29"/>
        <v/>
      </c>
      <c r="E185" s="51" t="str">
        <f t="shared" ca="1" si="30"/>
        <v/>
      </c>
      <c r="F185" s="52" t="str">
        <f t="shared" ca="1" si="31"/>
        <v/>
      </c>
      <c r="G185" s="53"/>
      <c r="H185" s="53" t="str">
        <f>IF(G185="","",INDEX(D.1[Quy cách],MATCH(G185,D.1[Tên sản phẩm],0)))</f>
        <v/>
      </c>
      <c r="I185" s="54" t="str">
        <f>IF(G185="","",INDEX(D.1[ĐVT],MATCH(G185,D.1[Tên sản phẩm],0)))</f>
        <v/>
      </c>
      <c r="J185" s="56" t="str">
        <f>IF(G185="","",INDEX(#REF!,MATCH(G185,D.1[Tên sản phẩm],0)))</f>
        <v/>
      </c>
      <c r="K185" s="56" t="str">
        <f t="shared" si="32"/>
        <v/>
      </c>
      <c r="L185" s="53"/>
      <c r="M185" s="57" t="str">
        <f t="shared" si="33"/>
        <v/>
      </c>
      <c r="N185" s="58"/>
      <c r="O185" s="56" t="str">
        <f t="shared" si="26"/>
        <v/>
      </c>
      <c r="P185" s="57" t="str">
        <f t="shared" si="34"/>
        <v/>
      </c>
      <c r="Q185" s="58" t="str">
        <f t="shared" ca="1" si="35"/>
        <v/>
      </c>
      <c r="R185" s="57" t="str">
        <f t="shared" si="36"/>
        <v/>
      </c>
      <c r="S185" s="57" t="str">
        <f ca="1">IF(AND(C185&lt;&gt;"",C185&lt;&gt;OFFSET(C185,1,0)),SUMIFS([Giá có thuế],[Số ĐK],C185),"")</f>
        <v/>
      </c>
      <c r="T185" s="53"/>
      <c r="U185" s="55" t="str">
        <f>IF(T185="","",'Thông Tin Chung'!#REF!)</f>
        <v/>
      </c>
      <c r="V185" s="57" t="str">
        <f t="shared" ca="1" si="37"/>
        <v/>
      </c>
      <c r="W185" s="59"/>
      <c r="X185" s="49" t="str">
        <f ca="1">IF(C185="","",IF(OR(D185&lt;NgayBatDau,D185&gt;NgayKetThuc),"Ngày tháng phải nằm trong kỳ báo cáo",IF(AND(F185&lt;&gt;"",COUNTIF(D.3[Tên nhà cung cấp],F185)=0),"Tên NCC chưa khai báo trong DSNCC",IF(AND(G185&lt;&gt;"",COUNTIF(D.1[Tên sản phẩm],G185)=0),"SP này chưa khai báo trong DSSP",""))))</f>
        <v/>
      </c>
    </row>
    <row r="186" spans="2:24" ht="27.75" customHeight="1">
      <c r="B186" s="69">
        <f t="shared" si="27"/>
        <v>183</v>
      </c>
      <c r="C186" s="49" t="str">
        <f t="shared" ca="1" si="28"/>
        <v/>
      </c>
      <c r="D186" s="50" t="str">
        <f t="shared" ca="1" si="29"/>
        <v/>
      </c>
      <c r="E186" s="51" t="str">
        <f t="shared" ca="1" si="30"/>
        <v/>
      </c>
      <c r="F186" s="52" t="str">
        <f t="shared" ca="1" si="31"/>
        <v/>
      </c>
      <c r="G186" s="53"/>
      <c r="H186" s="53" t="str">
        <f>IF(G186="","",INDEX(D.1[Quy cách],MATCH(G186,D.1[Tên sản phẩm],0)))</f>
        <v/>
      </c>
      <c r="I186" s="54" t="str">
        <f>IF(G186="","",INDEX(D.1[ĐVT],MATCH(G186,D.1[Tên sản phẩm],0)))</f>
        <v/>
      </c>
      <c r="J186" s="56" t="str">
        <f>IF(G186="","",INDEX(#REF!,MATCH(G186,D.1[Tên sản phẩm],0)))</f>
        <v/>
      </c>
      <c r="K186" s="56" t="str">
        <f t="shared" si="32"/>
        <v/>
      </c>
      <c r="L186" s="53"/>
      <c r="M186" s="57" t="str">
        <f t="shared" si="33"/>
        <v/>
      </c>
      <c r="N186" s="58"/>
      <c r="O186" s="56" t="str">
        <f t="shared" si="26"/>
        <v/>
      </c>
      <c r="P186" s="57" t="str">
        <f t="shared" si="34"/>
        <v/>
      </c>
      <c r="Q186" s="58" t="str">
        <f t="shared" ca="1" si="35"/>
        <v/>
      </c>
      <c r="R186" s="57" t="str">
        <f t="shared" si="36"/>
        <v/>
      </c>
      <c r="S186" s="57" t="str">
        <f ca="1">IF(AND(C186&lt;&gt;"",C186&lt;&gt;OFFSET(C186,1,0)),SUMIFS([Giá có thuế],[Số ĐK],C186),"")</f>
        <v/>
      </c>
      <c r="T186" s="53"/>
      <c r="U186" s="55" t="str">
        <f>IF(T186="","",'Thông Tin Chung'!#REF!)</f>
        <v/>
      </c>
      <c r="V186" s="57" t="str">
        <f t="shared" ca="1" si="37"/>
        <v/>
      </c>
      <c r="W186" s="59"/>
      <c r="X186" s="49" t="str">
        <f ca="1">IF(C186="","",IF(OR(D186&lt;NgayBatDau,D186&gt;NgayKetThuc),"Ngày tháng phải nằm trong kỳ báo cáo",IF(AND(F186&lt;&gt;"",COUNTIF(D.3[Tên nhà cung cấp],F186)=0),"Tên NCC chưa khai báo trong DSNCC",IF(AND(G186&lt;&gt;"",COUNTIF(D.1[Tên sản phẩm],G186)=0),"SP này chưa khai báo trong DSSP",""))))</f>
        <v/>
      </c>
    </row>
    <row r="187" spans="2:24" ht="27.75" customHeight="1">
      <c r="B187" s="69">
        <f t="shared" si="27"/>
        <v>184</v>
      </c>
      <c r="C187" s="49" t="str">
        <f t="shared" ca="1" si="28"/>
        <v/>
      </c>
      <c r="D187" s="50" t="str">
        <f t="shared" ca="1" si="29"/>
        <v/>
      </c>
      <c r="E187" s="51" t="str">
        <f t="shared" ca="1" si="30"/>
        <v/>
      </c>
      <c r="F187" s="52" t="str">
        <f t="shared" ca="1" si="31"/>
        <v/>
      </c>
      <c r="G187" s="53"/>
      <c r="H187" s="53" t="str">
        <f>IF(G187="","",INDEX(D.1[Quy cách],MATCH(G187,D.1[Tên sản phẩm],0)))</f>
        <v/>
      </c>
      <c r="I187" s="54" t="str">
        <f>IF(G187="","",INDEX(D.1[ĐVT],MATCH(G187,D.1[Tên sản phẩm],0)))</f>
        <v/>
      </c>
      <c r="J187" s="56" t="str">
        <f>IF(G187="","",INDEX(#REF!,MATCH(G187,D.1[Tên sản phẩm],0)))</f>
        <v/>
      </c>
      <c r="K187" s="56" t="str">
        <f t="shared" si="32"/>
        <v/>
      </c>
      <c r="L187" s="53"/>
      <c r="M187" s="57" t="str">
        <f t="shared" si="33"/>
        <v/>
      </c>
      <c r="N187" s="58"/>
      <c r="O187" s="56" t="str">
        <f t="shared" si="26"/>
        <v/>
      </c>
      <c r="P187" s="57" t="str">
        <f t="shared" si="34"/>
        <v/>
      </c>
      <c r="Q187" s="58" t="str">
        <f t="shared" ca="1" si="35"/>
        <v/>
      </c>
      <c r="R187" s="57" t="str">
        <f t="shared" si="36"/>
        <v/>
      </c>
      <c r="S187" s="57" t="str">
        <f ca="1">IF(AND(C187&lt;&gt;"",C187&lt;&gt;OFFSET(C187,1,0)),SUMIFS([Giá có thuế],[Số ĐK],C187),"")</f>
        <v/>
      </c>
      <c r="T187" s="53"/>
      <c r="U187" s="55" t="str">
        <f>IF(T187="","",'Thông Tin Chung'!#REF!)</f>
        <v/>
      </c>
      <c r="V187" s="57" t="str">
        <f t="shared" ca="1" si="37"/>
        <v/>
      </c>
      <c r="W187" s="59"/>
      <c r="X187" s="49" t="str">
        <f ca="1">IF(C187="","",IF(OR(D187&lt;NgayBatDau,D187&gt;NgayKetThuc),"Ngày tháng phải nằm trong kỳ báo cáo",IF(AND(F187&lt;&gt;"",COUNTIF(D.3[Tên nhà cung cấp],F187)=0),"Tên NCC chưa khai báo trong DSNCC",IF(AND(G187&lt;&gt;"",COUNTIF(D.1[Tên sản phẩm],G187)=0),"SP này chưa khai báo trong DSSP",""))))</f>
        <v/>
      </c>
    </row>
    <row r="188" spans="2:24" ht="27.75" customHeight="1">
      <c r="B188" s="69">
        <f t="shared" si="27"/>
        <v>185</v>
      </c>
      <c r="C188" s="49" t="str">
        <f t="shared" ca="1" si="28"/>
        <v/>
      </c>
      <c r="D188" s="50" t="str">
        <f t="shared" ca="1" si="29"/>
        <v/>
      </c>
      <c r="E188" s="51" t="str">
        <f t="shared" ca="1" si="30"/>
        <v/>
      </c>
      <c r="F188" s="52" t="str">
        <f t="shared" ca="1" si="31"/>
        <v/>
      </c>
      <c r="G188" s="53"/>
      <c r="H188" s="53" t="str">
        <f>IF(G188="","",INDEX(D.1[Quy cách],MATCH(G188,D.1[Tên sản phẩm],0)))</f>
        <v/>
      </c>
      <c r="I188" s="54" t="str">
        <f>IF(G188="","",INDEX(D.1[ĐVT],MATCH(G188,D.1[Tên sản phẩm],0)))</f>
        <v/>
      </c>
      <c r="J188" s="56" t="str">
        <f>IF(G188="","",INDEX(#REF!,MATCH(G188,D.1[Tên sản phẩm],0)))</f>
        <v/>
      </c>
      <c r="K188" s="56" t="str">
        <f t="shared" si="32"/>
        <v/>
      </c>
      <c r="L188" s="53"/>
      <c r="M188" s="57" t="str">
        <f t="shared" si="33"/>
        <v/>
      </c>
      <c r="N188" s="58"/>
      <c r="O188" s="56" t="str">
        <f t="shared" si="26"/>
        <v/>
      </c>
      <c r="P188" s="57" t="str">
        <f t="shared" si="34"/>
        <v/>
      </c>
      <c r="Q188" s="58" t="str">
        <f t="shared" ca="1" si="35"/>
        <v/>
      </c>
      <c r="R188" s="57" t="str">
        <f t="shared" si="36"/>
        <v/>
      </c>
      <c r="S188" s="57" t="str">
        <f ca="1">IF(AND(C188&lt;&gt;"",C188&lt;&gt;OFFSET(C188,1,0)),SUMIFS([Giá có thuế],[Số ĐK],C188),"")</f>
        <v/>
      </c>
      <c r="T188" s="53"/>
      <c r="U188" s="55" t="str">
        <f>IF(T188="","",'Thông Tin Chung'!#REF!)</f>
        <v/>
      </c>
      <c r="V188" s="57" t="str">
        <f t="shared" ca="1" si="37"/>
        <v/>
      </c>
      <c r="W188" s="59"/>
      <c r="X188" s="49" t="str">
        <f ca="1">IF(C188="","",IF(OR(D188&lt;NgayBatDau,D188&gt;NgayKetThuc),"Ngày tháng phải nằm trong kỳ báo cáo",IF(AND(F188&lt;&gt;"",COUNTIF(D.3[Tên nhà cung cấp],F188)=0),"Tên NCC chưa khai báo trong DSNCC",IF(AND(G188&lt;&gt;"",COUNTIF(D.1[Tên sản phẩm],G188)=0),"SP này chưa khai báo trong DSSP",""))))</f>
        <v/>
      </c>
    </row>
    <row r="189" spans="2:24" ht="27.75" customHeight="1">
      <c r="B189" s="69">
        <f t="shared" si="27"/>
        <v>186</v>
      </c>
      <c r="C189" s="49" t="str">
        <f t="shared" ca="1" si="28"/>
        <v/>
      </c>
      <c r="D189" s="50" t="str">
        <f t="shared" ca="1" si="29"/>
        <v/>
      </c>
      <c r="E189" s="51" t="str">
        <f t="shared" ca="1" si="30"/>
        <v/>
      </c>
      <c r="F189" s="52" t="str">
        <f t="shared" ca="1" si="31"/>
        <v/>
      </c>
      <c r="G189" s="53"/>
      <c r="H189" s="53" t="str">
        <f>IF(G189="","",INDEX(D.1[Quy cách],MATCH(G189,D.1[Tên sản phẩm],0)))</f>
        <v/>
      </c>
      <c r="I189" s="54" t="str">
        <f>IF(G189="","",INDEX(D.1[ĐVT],MATCH(G189,D.1[Tên sản phẩm],0)))</f>
        <v/>
      </c>
      <c r="J189" s="56" t="str">
        <f>IF(G189="","",INDEX(#REF!,MATCH(G189,D.1[Tên sản phẩm],0)))</f>
        <v/>
      </c>
      <c r="K189" s="56" t="str">
        <f t="shared" si="32"/>
        <v/>
      </c>
      <c r="L189" s="53"/>
      <c r="M189" s="57" t="str">
        <f t="shared" si="33"/>
        <v/>
      </c>
      <c r="N189" s="58"/>
      <c r="O189" s="56" t="str">
        <f t="shared" si="26"/>
        <v/>
      </c>
      <c r="P189" s="57" t="str">
        <f t="shared" si="34"/>
        <v/>
      </c>
      <c r="Q189" s="58" t="str">
        <f t="shared" ca="1" si="35"/>
        <v/>
      </c>
      <c r="R189" s="57" t="str">
        <f t="shared" si="36"/>
        <v/>
      </c>
      <c r="S189" s="57" t="str">
        <f ca="1">IF(AND(C189&lt;&gt;"",C189&lt;&gt;OFFSET(C189,1,0)),SUMIFS([Giá có thuế],[Số ĐK],C189),"")</f>
        <v/>
      </c>
      <c r="T189" s="53"/>
      <c r="U189" s="55" t="str">
        <f>IF(T189="","",'Thông Tin Chung'!#REF!)</f>
        <v/>
      </c>
      <c r="V189" s="57" t="str">
        <f t="shared" ca="1" si="37"/>
        <v/>
      </c>
      <c r="W189" s="59"/>
      <c r="X189" s="49" t="str">
        <f ca="1">IF(C189="","",IF(OR(D189&lt;NgayBatDau,D189&gt;NgayKetThuc),"Ngày tháng phải nằm trong kỳ báo cáo",IF(AND(F189&lt;&gt;"",COUNTIF(D.3[Tên nhà cung cấp],F189)=0),"Tên NCC chưa khai báo trong DSNCC",IF(AND(G189&lt;&gt;"",COUNTIF(D.1[Tên sản phẩm],G189)=0),"SP này chưa khai báo trong DSSP",""))))</f>
        <v/>
      </c>
    </row>
    <row r="190" spans="2:24" ht="27.75" customHeight="1">
      <c r="B190" s="69">
        <f t="shared" si="27"/>
        <v>187</v>
      </c>
      <c r="C190" s="49" t="str">
        <f t="shared" ca="1" si="28"/>
        <v/>
      </c>
      <c r="D190" s="50" t="str">
        <f t="shared" ca="1" si="29"/>
        <v/>
      </c>
      <c r="E190" s="51" t="str">
        <f t="shared" ca="1" si="30"/>
        <v/>
      </c>
      <c r="F190" s="52" t="str">
        <f t="shared" ca="1" si="31"/>
        <v/>
      </c>
      <c r="G190" s="53"/>
      <c r="H190" s="53" t="str">
        <f>IF(G190="","",INDEX(D.1[Quy cách],MATCH(G190,D.1[Tên sản phẩm],0)))</f>
        <v/>
      </c>
      <c r="I190" s="54" t="str">
        <f>IF(G190="","",INDEX(D.1[ĐVT],MATCH(G190,D.1[Tên sản phẩm],0)))</f>
        <v/>
      </c>
      <c r="J190" s="56" t="str">
        <f>IF(G190="","",INDEX(#REF!,MATCH(G190,D.1[Tên sản phẩm],0)))</f>
        <v/>
      </c>
      <c r="K190" s="56" t="str">
        <f t="shared" si="32"/>
        <v/>
      </c>
      <c r="L190" s="53"/>
      <c r="M190" s="57" t="str">
        <f t="shared" si="33"/>
        <v/>
      </c>
      <c r="N190" s="58"/>
      <c r="O190" s="56" t="str">
        <f t="shared" si="26"/>
        <v/>
      </c>
      <c r="P190" s="57" t="str">
        <f t="shared" si="34"/>
        <v/>
      </c>
      <c r="Q190" s="58" t="str">
        <f t="shared" ca="1" si="35"/>
        <v/>
      </c>
      <c r="R190" s="57" t="str">
        <f t="shared" si="36"/>
        <v/>
      </c>
      <c r="S190" s="57" t="str">
        <f ca="1">IF(AND(C190&lt;&gt;"",C190&lt;&gt;OFFSET(C190,1,0)),SUMIFS([Giá có thuế],[Số ĐK],C190),"")</f>
        <v/>
      </c>
      <c r="T190" s="53"/>
      <c r="U190" s="55" t="str">
        <f>IF(T190="","",'Thông Tin Chung'!#REF!)</f>
        <v/>
      </c>
      <c r="V190" s="57" t="str">
        <f t="shared" ca="1" si="37"/>
        <v/>
      </c>
      <c r="W190" s="59"/>
      <c r="X190" s="49" t="str">
        <f ca="1">IF(C190="","",IF(OR(D190&lt;NgayBatDau,D190&gt;NgayKetThuc),"Ngày tháng phải nằm trong kỳ báo cáo",IF(AND(F190&lt;&gt;"",COUNTIF(D.3[Tên nhà cung cấp],F190)=0),"Tên NCC chưa khai báo trong DSNCC",IF(AND(G190&lt;&gt;"",COUNTIF(D.1[Tên sản phẩm],G190)=0),"SP này chưa khai báo trong DSSP",""))))</f>
        <v/>
      </c>
    </row>
    <row r="191" spans="2:24" ht="27.75" customHeight="1">
      <c r="B191" s="69">
        <f t="shared" si="27"/>
        <v>188</v>
      </c>
      <c r="C191" s="49" t="str">
        <f t="shared" ca="1" si="28"/>
        <v/>
      </c>
      <c r="D191" s="50" t="str">
        <f t="shared" ca="1" si="29"/>
        <v/>
      </c>
      <c r="E191" s="51" t="str">
        <f t="shared" ca="1" si="30"/>
        <v/>
      </c>
      <c r="F191" s="52" t="str">
        <f t="shared" ca="1" si="31"/>
        <v/>
      </c>
      <c r="G191" s="53"/>
      <c r="H191" s="53" t="str">
        <f>IF(G191="","",INDEX(D.1[Quy cách],MATCH(G191,D.1[Tên sản phẩm],0)))</f>
        <v/>
      </c>
      <c r="I191" s="54" t="str">
        <f>IF(G191="","",INDEX(D.1[ĐVT],MATCH(G191,D.1[Tên sản phẩm],0)))</f>
        <v/>
      </c>
      <c r="J191" s="56" t="str">
        <f>IF(G191="","",INDEX(#REF!,MATCH(G191,D.1[Tên sản phẩm],0)))</f>
        <v/>
      </c>
      <c r="K191" s="56" t="str">
        <f t="shared" si="32"/>
        <v/>
      </c>
      <c r="L191" s="53"/>
      <c r="M191" s="57" t="str">
        <f t="shared" si="33"/>
        <v/>
      </c>
      <c r="N191" s="58"/>
      <c r="O191" s="56" t="str">
        <f t="shared" si="26"/>
        <v/>
      </c>
      <c r="P191" s="57" t="str">
        <f t="shared" si="34"/>
        <v/>
      </c>
      <c r="Q191" s="58" t="str">
        <f t="shared" ca="1" si="35"/>
        <v/>
      </c>
      <c r="R191" s="57" t="str">
        <f t="shared" si="36"/>
        <v/>
      </c>
      <c r="S191" s="57" t="str">
        <f ca="1">IF(AND(C191&lt;&gt;"",C191&lt;&gt;OFFSET(C191,1,0)),SUMIFS([Giá có thuế],[Số ĐK],C191),"")</f>
        <v/>
      </c>
      <c r="T191" s="53"/>
      <c r="U191" s="55" t="str">
        <f>IF(T191="","",'Thông Tin Chung'!#REF!)</f>
        <v/>
      </c>
      <c r="V191" s="57" t="str">
        <f t="shared" ca="1" si="37"/>
        <v/>
      </c>
      <c r="W191" s="59"/>
      <c r="X191" s="49" t="str">
        <f ca="1">IF(C191="","",IF(OR(D191&lt;NgayBatDau,D191&gt;NgayKetThuc),"Ngày tháng phải nằm trong kỳ báo cáo",IF(AND(F191&lt;&gt;"",COUNTIF(D.3[Tên nhà cung cấp],F191)=0),"Tên NCC chưa khai báo trong DSNCC",IF(AND(G191&lt;&gt;"",COUNTIF(D.1[Tên sản phẩm],G191)=0),"SP này chưa khai báo trong DSSP",""))))</f>
        <v/>
      </c>
    </row>
    <row r="192" spans="2:24" ht="27.75" customHeight="1">
      <c r="B192" s="69">
        <f t="shared" si="27"/>
        <v>189</v>
      </c>
      <c r="C192" s="49" t="str">
        <f t="shared" ca="1" si="28"/>
        <v/>
      </c>
      <c r="D192" s="50" t="str">
        <f t="shared" ca="1" si="29"/>
        <v/>
      </c>
      <c r="E192" s="51" t="str">
        <f t="shared" ca="1" si="30"/>
        <v/>
      </c>
      <c r="F192" s="52" t="str">
        <f t="shared" ca="1" si="31"/>
        <v/>
      </c>
      <c r="G192" s="53"/>
      <c r="H192" s="53" t="str">
        <f>IF(G192="","",INDEX(D.1[Quy cách],MATCH(G192,D.1[Tên sản phẩm],0)))</f>
        <v/>
      </c>
      <c r="I192" s="54" t="str">
        <f>IF(G192="","",INDEX(D.1[ĐVT],MATCH(G192,D.1[Tên sản phẩm],0)))</f>
        <v/>
      </c>
      <c r="J192" s="56" t="str">
        <f>IF(G192="","",INDEX(#REF!,MATCH(G192,D.1[Tên sản phẩm],0)))</f>
        <v/>
      </c>
      <c r="K192" s="56" t="str">
        <f t="shared" si="32"/>
        <v/>
      </c>
      <c r="L192" s="53"/>
      <c r="M192" s="57" t="str">
        <f t="shared" si="33"/>
        <v/>
      </c>
      <c r="N192" s="58"/>
      <c r="O192" s="56" t="str">
        <f t="shared" si="26"/>
        <v/>
      </c>
      <c r="P192" s="57" t="str">
        <f t="shared" si="34"/>
        <v/>
      </c>
      <c r="Q192" s="58" t="str">
        <f t="shared" ca="1" si="35"/>
        <v/>
      </c>
      <c r="R192" s="57" t="str">
        <f t="shared" si="36"/>
        <v/>
      </c>
      <c r="S192" s="57" t="str">
        <f ca="1">IF(AND(C192&lt;&gt;"",C192&lt;&gt;OFFSET(C192,1,0)),SUMIFS([Giá có thuế],[Số ĐK],C192),"")</f>
        <v/>
      </c>
      <c r="T192" s="53"/>
      <c r="U192" s="55" t="str">
        <f>IF(T192="","",'Thông Tin Chung'!#REF!)</f>
        <v/>
      </c>
      <c r="V192" s="57" t="str">
        <f t="shared" ca="1" si="37"/>
        <v/>
      </c>
      <c r="W192" s="59"/>
      <c r="X192" s="49" t="str">
        <f ca="1">IF(C192="","",IF(OR(D192&lt;NgayBatDau,D192&gt;NgayKetThuc),"Ngày tháng phải nằm trong kỳ báo cáo",IF(AND(F192&lt;&gt;"",COUNTIF(D.3[Tên nhà cung cấp],F192)=0),"Tên NCC chưa khai báo trong DSNCC",IF(AND(G192&lt;&gt;"",COUNTIF(D.1[Tên sản phẩm],G192)=0),"SP này chưa khai báo trong DSSP",""))))</f>
        <v/>
      </c>
    </row>
    <row r="193" spans="2:24" ht="27.75" customHeight="1">
      <c r="B193" s="69">
        <f t="shared" si="27"/>
        <v>190</v>
      </c>
      <c r="C193" s="49" t="str">
        <f t="shared" ca="1" si="28"/>
        <v/>
      </c>
      <c r="D193" s="50" t="str">
        <f t="shared" ca="1" si="29"/>
        <v/>
      </c>
      <c r="E193" s="51" t="str">
        <f t="shared" ca="1" si="30"/>
        <v/>
      </c>
      <c r="F193" s="52" t="str">
        <f t="shared" ca="1" si="31"/>
        <v/>
      </c>
      <c r="G193" s="53"/>
      <c r="H193" s="53" t="str">
        <f>IF(G193="","",INDEX(D.1[Quy cách],MATCH(G193,D.1[Tên sản phẩm],0)))</f>
        <v/>
      </c>
      <c r="I193" s="54" t="str">
        <f>IF(G193="","",INDEX(D.1[ĐVT],MATCH(G193,D.1[Tên sản phẩm],0)))</f>
        <v/>
      </c>
      <c r="J193" s="56" t="str">
        <f>IF(G193="","",INDEX(#REF!,MATCH(G193,D.1[Tên sản phẩm],0)))</f>
        <v/>
      </c>
      <c r="K193" s="56" t="str">
        <f t="shared" si="32"/>
        <v/>
      </c>
      <c r="L193" s="53"/>
      <c r="M193" s="57" t="str">
        <f t="shared" si="33"/>
        <v/>
      </c>
      <c r="N193" s="58"/>
      <c r="O193" s="56" t="str">
        <f t="shared" si="26"/>
        <v/>
      </c>
      <c r="P193" s="57" t="str">
        <f t="shared" si="34"/>
        <v/>
      </c>
      <c r="Q193" s="58" t="str">
        <f t="shared" ca="1" si="35"/>
        <v/>
      </c>
      <c r="R193" s="57" t="str">
        <f t="shared" si="36"/>
        <v/>
      </c>
      <c r="S193" s="57" t="str">
        <f ca="1">IF(AND(C193&lt;&gt;"",C193&lt;&gt;OFFSET(C193,1,0)),SUMIFS([Giá có thuế],[Số ĐK],C193),"")</f>
        <v/>
      </c>
      <c r="T193" s="53"/>
      <c r="U193" s="55" t="str">
        <f>IF(T193="","",'Thông Tin Chung'!#REF!)</f>
        <v/>
      </c>
      <c r="V193" s="57" t="str">
        <f t="shared" ca="1" si="37"/>
        <v/>
      </c>
      <c r="W193" s="59"/>
      <c r="X193" s="49" t="str">
        <f ca="1">IF(C193="","",IF(OR(D193&lt;NgayBatDau,D193&gt;NgayKetThuc),"Ngày tháng phải nằm trong kỳ báo cáo",IF(AND(F193&lt;&gt;"",COUNTIF(D.3[Tên nhà cung cấp],F193)=0),"Tên NCC chưa khai báo trong DSNCC",IF(AND(G193&lt;&gt;"",COUNTIF(D.1[Tên sản phẩm],G193)=0),"SP này chưa khai báo trong DSSP",""))))</f>
        <v/>
      </c>
    </row>
    <row r="194" spans="2:24" ht="27.75" customHeight="1">
      <c r="B194" s="69">
        <f t="shared" si="27"/>
        <v>191</v>
      </c>
      <c r="C194" s="49" t="str">
        <f t="shared" ca="1" si="28"/>
        <v/>
      </c>
      <c r="D194" s="50" t="str">
        <f t="shared" ca="1" si="29"/>
        <v/>
      </c>
      <c r="E194" s="51" t="str">
        <f t="shared" ca="1" si="30"/>
        <v/>
      </c>
      <c r="F194" s="52" t="str">
        <f t="shared" ca="1" si="31"/>
        <v/>
      </c>
      <c r="G194" s="53"/>
      <c r="H194" s="53" t="str">
        <f>IF(G194="","",INDEX(D.1[Quy cách],MATCH(G194,D.1[Tên sản phẩm],0)))</f>
        <v/>
      </c>
      <c r="I194" s="54" t="str">
        <f>IF(G194="","",INDEX(D.1[ĐVT],MATCH(G194,D.1[Tên sản phẩm],0)))</f>
        <v/>
      </c>
      <c r="J194" s="56" t="str">
        <f>IF(G194="","",INDEX(#REF!,MATCH(G194,D.1[Tên sản phẩm],0)))</f>
        <v/>
      </c>
      <c r="K194" s="56" t="str">
        <f t="shared" si="32"/>
        <v/>
      </c>
      <c r="L194" s="53"/>
      <c r="M194" s="57" t="str">
        <f t="shared" si="33"/>
        <v/>
      </c>
      <c r="N194" s="58"/>
      <c r="O194" s="56" t="str">
        <f t="shared" si="26"/>
        <v/>
      </c>
      <c r="P194" s="57" t="str">
        <f t="shared" si="34"/>
        <v/>
      </c>
      <c r="Q194" s="58" t="str">
        <f t="shared" ca="1" si="35"/>
        <v/>
      </c>
      <c r="R194" s="57" t="str">
        <f t="shared" si="36"/>
        <v/>
      </c>
      <c r="S194" s="57" t="str">
        <f ca="1">IF(AND(C194&lt;&gt;"",C194&lt;&gt;OFFSET(C194,1,0)),SUMIFS([Giá có thuế],[Số ĐK],C194),"")</f>
        <v/>
      </c>
      <c r="T194" s="53"/>
      <c r="U194" s="55" t="str">
        <f>IF(T194="","",'Thông Tin Chung'!#REF!)</f>
        <v/>
      </c>
      <c r="V194" s="57" t="str">
        <f t="shared" ca="1" si="37"/>
        <v/>
      </c>
      <c r="W194" s="59"/>
      <c r="X194" s="49" t="str">
        <f ca="1">IF(C194="","",IF(OR(D194&lt;NgayBatDau,D194&gt;NgayKetThuc),"Ngày tháng phải nằm trong kỳ báo cáo",IF(AND(F194&lt;&gt;"",COUNTIF(D.3[Tên nhà cung cấp],F194)=0),"Tên NCC chưa khai báo trong DSNCC",IF(AND(G194&lt;&gt;"",COUNTIF(D.1[Tên sản phẩm],G194)=0),"SP này chưa khai báo trong DSSP",""))))</f>
        <v/>
      </c>
    </row>
    <row r="195" spans="2:24" ht="27.75" customHeight="1">
      <c r="B195" s="69">
        <f t="shared" si="27"/>
        <v>192</v>
      </c>
      <c r="C195" s="49" t="str">
        <f t="shared" ca="1" si="28"/>
        <v/>
      </c>
      <c r="D195" s="50" t="str">
        <f t="shared" ca="1" si="29"/>
        <v/>
      </c>
      <c r="E195" s="51" t="str">
        <f t="shared" ca="1" si="30"/>
        <v/>
      </c>
      <c r="F195" s="52" t="str">
        <f t="shared" ca="1" si="31"/>
        <v/>
      </c>
      <c r="G195" s="53"/>
      <c r="H195" s="53" t="str">
        <f>IF(G195="","",INDEX(D.1[Quy cách],MATCH(G195,D.1[Tên sản phẩm],0)))</f>
        <v/>
      </c>
      <c r="I195" s="54" t="str">
        <f>IF(G195="","",INDEX(D.1[ĐVT],MATCH(G195,D.1[Tên sản phẩm],0)))</f>
        <v/>
      </c>
      <c r="J195" s="56" t="str">
        <f>IF(G195="","",INDEX(#REF!,MATCH(G195,D.1[Tên sản phẩm],0)))</f>
        <v/>
      </c>
      <c r="K195" s="56" t="str">
        <f t="shared" si="32"/>
        <v/>
      </c>
      <c r="L195" s="53"/>
      <c r="M195" s="57" t="str">
        <f t="shared" si="33"/>
        <v/>
      </c>
      <c r="N195" s="58"/>
      <c r="O195" s="56" t="str">
        <f t="shared" ref="O195:O258" si="38">IF(M195="","",M195*SUM(N195))</f>
        <v/>
      </c>
      <c r="P195" s="57" t="str">
        <f t="shared" si="34"/>
        <v/>
      </c>
      <c r="Q195" s="58" t="str">
        <f t="shared" ca="1" si="35"/>
        <v/>
      </c>
      <c r="R195" s="57" t="str">
        <f t="shared" si="36"/>
        <v/>
      </c>
      <c r="S195" s="57" t="str">
        <f ca="1">IF(AND(C195&lt;&gt;"",C195&lt;&gt;OFFSET(C195,1,0)),SUMIFS([Giá có thuế],[Số ĐK],C195),"")</f>
        <v/>
      </c>
      <c r="T195" s="53"/>
      <c r="U195" s="55" t="str">
        <f>IF(T195="","",'Thông Tin Chung'!#REF!)</f>
        <v/>
      </c>
      <c r="V195" s="57" t="str">
        <f t="shared" ca="1" si="37"/>
        <v/>
      </c>
      <c r="W195" s="59"/>
      <c r="X195" s="49" t="str">
        <f ca="1">IF(C195="","",IF(OR(D195&lt;NgayBatDau,D195&gt;NgayKetThuc),"Ngày tháng phải nằm trong kỳ báo cáo",IF(AND(F195&lt;&gt;"",COUNTIF(D.3[Tên nhà cung cấp],F195)=0),"Tên NCC chưa khai báo trong DSNCC",IF(AND(G195&lt;&gt;"",COUNTIF(D.1[Tên sản phẩm],G195)=0),"SP này chưa khai báo trong DSSP",""))))</f>
        <v/>
      </c>
    </row>
    <row r="196" spans="2:24" ht="27.75" customHeight="1">
      <c r="B196" s="69">
        <f t="shared" ref="B196:B259" si="39">ROW(A196)-3</f>
        <v>193</v>
      </c>
      <c r="C196" s="49" t="str">
        <f t="shared" ref="C196:C259" ca="1" si="40">IF(AND(D196="",E196="",F196=""),"",IF(AND(D196=OFFSET(D196,-1,0),E196=OFFSET(E196,-1,0),F196=OFFSET(F196,-1,0)),OFFSET(B196,-1,1),B196))</f>
        <v/>
      </c>
      <c r="D196" s="50" t="str">
        <f t="shared" ref="D196:D259" ca="1" si="41">IF(AND($G196&lt;&gt;"",B196&lt;&gt;1),OFFSET(C196,-1,1),"")</f>
        <v/>
      </c>
      <c r="E196" s="51" t="str">
        <f t="shared" ref="E196:E259" ca="1" si="42">IF(AND($G196&lt;&gt;"",B196&lt;&gt;1),OFFSET(D196,-1,1),"")</f>
        <v/>
      </c>
      <c r="F196" s="52" t="str">
        <f t="shared" ref="F196:F259" ca="1" si="43">IF(AND($G196&lt;&gt;"",B196&lt;&gt;1),OFFSET(E196,-1,1),"")</f>
        <v/>
      </c>
      <c r="G196" s="53"/>
      <c r="H196" s="53" t="str">
        <f>IF(G196="","",INDEX(D.1[Quy cách],MATCH(G196,D.1[Tên sản phẩm],0)))</f>
        <v/>
      </c>
      <c r="I196" s="54" t="str">
        <f>IF(G196="","",INDEX(D.1[ĐVT],MATCH(G196,D.1[Tên sản phẩm],0)))</f>
        <v/>
      </c>
      <c r="J196" s="56" t="str">
        <f>IF(G196="","",INDEX(#REF!,MATCH(G196,D.1[Tên sản phẩm],0)))</f>
        <v/>
      </c>
      <c r="K196" s="56" t="str">
        <f t="shared" ref="K196:K259" si="44">IF(OR(G196="",J196=""),"",1)</f>
        <v/>
      </c>
      <c r="L196" s="53"/>
      <c r="M196" s="57" t="str">
        <f t="shared" ref="M196:M259" si="45">IF(AND(J196&lt;&gt;"",K196&lt;&gt;""),J196*K196,"")</f>
        <v/>
      </c>
      <c r="N196" s="58"/>
      <c r="O196" s="56" t="str">
        <f t="shared" si="38"/>
        <v/>
      </c>
      <c r="P196" s="57" t="str">
        <f t="shared" ref="P196:P259" si="46">IF(M196="","",M196-SUM(O196))</f>
        <v/>
      </c>
      <c r="Q196" s="58" t="str">
        <f t="shared" ref="Q196:Q259" ca="1" si="47">IF(AND(P196&lt;&gt;"",C196=OFFSET(C196,-1,0)),OFFSET(P196,-1,1),"")</f>
        <v/>
      </c>
      <c r="R196" s="57" t="str">
        <f t="shared" ref="R196:R259" si="48">IF(P196="","",P196*SUM(1,Q196))</f>
        <v/>
      </c>
      <c r="S196" s="57" t="str">
        <f ca="1">IF(AND(C196&lt;&gt;"",C196&lt;&gt;OFFSET(C196,1,0)),SUMIFS([Giá có thuế],[Số ĐK],C196),"")</f>
        <v/>
      </c>
      <c r="T196" s="53"/>
      <c r="U196" s="55" t="str">
        <f>IF(T196="","",'Thông Tin Chung'!#REF!)</f>
        <v/>
      </c>
      <c r="V196" s="57" t="str">
        <f t="shared" ref="V196:V259" ca="1" si="49">IF(AND(S196&lt;&gt;"",T196&lt;&gt;"",S196&lt;&gt;0),S196-T196,"")</f>
        <v/>
      </c>
      <c r="W196" s="59"/>
      <c r="X196" s="49" t="str">
        <f ca="1">IF(C196="","",IF(OR(D196&lt;NgayBatDau,D196&gt;NgayKetThuc),"Ngày tháng phải nằm trong kỳ báo cáo",IF(AND(F196&lt;&gt;"",COUNTIF(D.3[Tên nhà cung cấp],F196)=0),"Tên NCC chưa khai báo trong DSNCC",IF(AND(G196&lt;&gt;"",COUNTIF(D.1[Tên sản phẩm],G196)=0),"SP này chưa khai báo trong DSSP",""))))</f>
        <v/>
      </c>
    </row>
    <row r="197" spans="2:24" ht="27.75" customHeight="1">
      <c r="B197" s="69">
        <f t="shared" si="39"/>
        <v>194</v>
      </c>
      <c r="C197" s="49" t="str">
        <f t="shared" ca="1" si="40"/>
        <v/>
      </c>
      <c r="D197" s="50" t="str">
        <f t="shared" ca="1" si="41"/>
        <v/>
      </c>
      <c r="E197" s="51" t="str">
        <f t="shared" ca="1" si="42"/>
        <v/>
      </c>
      <c r="F197" s="52" t="str">
        <f t="shared" ca="1" si="43"/>
        <v/>
      </c>
      <c r="G197" s="53"/>
      <c r="H197" s="53" t="str">
        <f>IF(G197="","",INDEX(D.1[Quy cách],MATCH(G197,D.1[Tên sản phẩm],0)))</f>
        <v/>
      </c>
      <c r="I197" s="54" t="str">
        <f>IF(G197="","",INDEX(D.1[ĐVT],MATCH(G197,D.1[Tên sản phẩm],0)))</f>
        <v/>
      </c>
      <c r="J197" s="56" t="str">
        <f>IF(G197="","",INDEX(#REF!,MATCH(G197,D.1[Tên sản phẩm],0)))</f>
        <v/>
      </c>
      <c r="K197" s="56" t="str">
        <f t="shared" si="44"/>
        <v/>
      </c>
      <c r="L197" s="53"/>
      <c r="M197" s="57" t="str">
        <f t="shared" si="45"/>
        <v/>
      </c>
      <c r="N197" s="58"/>
      <c r="O197" s="56" t="str">
        <f t="shared" si="38"/>
        <v/>
      </c>
      <c r="P197" s="57" t="str">
        <f t="shared" si="46"/>
        <v/>
      </c>
      <c r="Q197" s="58" t="str">
        <f t="shared" ca="1" si="47"/>
        <v/>
      </c>
      <c r="R197" s="57" t="str">
        <f t="shared" si="48"/>
        <v/>
      </c>
      <c r="S197" s="57" t="str">
        <f ca="1">IF(AND(C197&lt;&gt;"",C197&lt;&gt;OFFSET(C197,1,0)),SUMIFS([Giá có thuế],[Số ĐK],C197),"")</f>
        <v/>
      </c>
      <c r="T197" s="53"/>
      <c r="U197" s="55" t="str">
        <f>IF(T197="","",'Thông Tin Chung'!#REF!)</f>
        <v/>
      </c>
      <c r="V197" s="57" t="str">
        <f t="shared" ca="1" si="49"/>
        <v/>
      </c>
      <c r="W197" s="59"/>
      <c r="X197" s="49" t="str">
        <f ca="1">IF(C197="","",IF(OR(D197&lt;NgayBatDau,D197&gt;NgayKetThuc),"Ngày tháng phải nằm trong kỳ báo cáo",IF(AND(F197&lt;&gt;"",COUNTIF(D.3[Tên nhà cung cấp],F197)=0),"Tên NCC chưa khai báo trong DSNCC",IF(AND(G197&lt;&gt;"",COUNTIF(D.1[Tên sản phẩm],G197)=0),"SP này chưa khai báo trong DSSP",""))))</f>
        <v/>
      </c>
    </row>
    <row r="198" spans="2:24" ht="27.75" customHeight="1">
      <c r="B198" s="69">
        <f t="shared" si="39"/>
        <v>195</v>
      </c>
      <c r="C198" s="49" t="str">
        <f t="shared" ca="1" si="40"/>
        <v/>
      </c>
      <c r="D198" s="50" t="str">
        <f t="shared" ca="1" si="41"/>
        <v/>
      </c>
      <c r="E198" s="51" t="str">
        <f t="shared" ca="1" si="42"/>
        <v/>
      </c>
      <c r="F198" s="52" t="str">
        <f t="shared" ca="1" si="43"/>
        <v/>
      </c>
      <c r="G198" s="53"/>
      <c r="H198" s="53" t="str">
        <f>IF(G198="","",INDEX(D.1[Quy cách],MATCH(G198,D.1[Tên sản phẩm],0)))</f>
        <v/>
      </c>
      <c r="I198" s="54" t="str">
        <f>IF(G198="","",INDEX(D.1[ĐVT],MATCH(G198,D.1[Tên sản phẩm],0)))</f>
        <v/>
      </c>
      <c r="J198" s="56" t="str">
        <f>IF(G198="","",INDEX(#REF!,MATCH(G198,D.1[Tên sản phẩm],0)))</f>
        <v/>
      </c>
      <c r="K198" s="56" t="str">
        <f t="shared" si="44"/>
        <v/>
      </c>
      <c r="L198" s="53"/>
      <c r="M198" s="57" t="str">
        <f t="shared" si="45"/>
        <v/>
      </c>
      <c r="N198" s="58"/>
      <c r="O198" s="56" t="str">
        <f t="shared" si="38"/>
        <v/>
      </c>
      <c r="P198" s="57" t="str">
        <f t="shared" si="46"/>
        <v/>
      </c>
      <c r="Q198" s="58" t="str">
        <f t="shared" ca="1" si="47"/>
        <v/>
      </c>
      <c r="R198" s="57" t="str">
        <f t="shared" si="48"/>
        <v/>
      </c>
      <c r="S198" s="57" t="str">
        <f ca="1">IF(AND(C198&lt;&gt;"",C198&lt;&gt;OFFSET(C198,1,0)),SUMIFS([Giá có thuế],[Số ĐK],C198),"")</f>
        <v/>
      </c>
      <c r="T198" s="53"/>
      <c r="U198" s="55" t="str">
        <f>IF(T198="","",'Thông Tin Chung'!#REF!)</f>
        <v/>
      </c>
      <c r="V198" s="57" t="str">
        <f t="shared" ca="1" si="49"/>
        <v/>
      </c>
      <c r="W198" s="59"/>
      <c r="X198" s="49" t="str">
        <f ca="1">IF(C198="","",IF(OR(D198&lt;NgayBatDau,D198&gt;NgayKetThuc),"Ngày tháng phải nằm trong kỳ báo cáo",IF(AND(F198&lt;&gt;"",COUNTIF(D.3[Tên nhà cung cấp],F198)=0),"Tên NCC chưa khai báo trong DSNCC",IF(AND(G198&lt;&gt;"",COUNTIF(D.1[Tên sản phẩm],G198)=0),"SP này chưa khai báo trong DSSP",""))))</f>
        <v/>
      </c>
    </row>
    <row r="199" spans="2:24" ht="27.75" customHeight="1">
      <c r="B199" s="69">
        <f t="shared" si="39"/>
        <v>196</v>
      </c>
      <c r="C199" s="49" t="str">
        <f t="shared" ca="1" si="40"/>
        <v/>
      </c>
      <c r="D199" s="50" t="str">
        <f t="shared" ca="1" si="41"/>
        <v/>
      </c>
      <c r="E199" s="51" t="str">
        <f t="shared" ca="1" si="42"/>
        <v/>
      </c>
      <c r="F199" s="52" t="str">
        <f t="shared" ca="1" si="43"/>
        <v/>
      </c>
      <c r="G199" s="53"/>
      <c r="H199" s="53" t="str">
        <f>IF(G199="","",INDEX(D.1[Quy cách],MATCH(G199,D.1[Tên sản phẩm],0)))</f>
        <v/>
      </c>
      <c r="I199" s="54" t="str">
        <f>IF(G199="","",INDEX(D.1[ĐVT],MATCH(G199,D.1[Tên sản phẩm],0)))</f>
        <v/>
      </c>
      <c r="J199" s="56" t="str">
        <f>IF(G199="","",INDEX(#REF!,MATCH(G199,D.1[Tên sản phẩm],0)))</f>
        <v/>
      </c>
      <c r="K199" s="56" t="str">
        <f t="shared" si="44"/>
        <v/>
      </c>
      <c r="L199" s="53"/>
      <c r="M199" s="57" t="str">
        <f t="shared" si="45"/>
        <v/>
      </c>
      <c r="N199" s="58"/>
      <c r="O199" s="56" t="str">
        <f t="shared" si="38"/>
        <v/>
      </c>
      <c r="P199" s="57" t="str">
        <f t="shared" si="46"/>
        <v/>
      </c>
      <c r="Q199" s="58" t="str">
        <f t="shared" ca="1" si="47"/>
        <v/>
      </c>
      <c r="R199" s="57" t="str">
        <f t="shared" si="48"/>
        <v/>
      </c>
      <c r="S199" s="57" t="str">
        <f ca="1">IF(AND(C199&lt;&gt;"",C199&lt;&gt;OFFSET(C199,1,0)),SUMIFS([Giá có thuế],[Số ĐK],C199),"")</f>
        <v/>
      </c>
      <c r="T199" s="53"/>
      <c r="U199" s="55" t="str">
        <f>IF(T199="","",'Thông Tin Chung'!#REF!)</f>
        <v/>
      </c>
      <c r="V199" s="57" t="str">
        <f t="shared" ca="1" si="49"/>
        <v/>
      </c>
      <c r="W199" s="59"/>
      <c r="X199" s="49" t="str">
        <f ca="1">IF(C199="","",IF(OR(D199&lt;NgayBatDau,D199&gt;NgayKetThuc),"Ngày tháng phải nằm trong kỳ báo cáo",IF(AND(F199&lt;&gt;"",COUNTIF(D.3[Tên nhà cung cấp],F199)=0),"Tên NCC chưa khai báo trong DSNCC",IF(AND(G199&lt;&gt;"",COUNTIF(D.1[Tên sản phẩm],G199)=0),"SP này chưa khai báo trong DSSP",""))))</f>
        <v/>
      </c>
    </row>
    <row r="200" spans="2:24" ht="27.75" customHeight="1">
      <c r="B200" s="69">
        <f t="shared" si="39"/>
        <v>197</v>
      </c>
      <c r="C200" s="49" t="str">
        <f t="shared" ca="1" si="40"/>
        <v/>
      </c>
      <c r="D200" s="50" t="str">
        <f t="shared" ca="1" si="41"/>
        <v/>
      </c>
      <c r="E200" s="51" t="str">
        <f t="shared" ca="1" si="42"/>
        <v/>
      </c>
      <c r="F200" s="52" t="str">
        <f t="shared" ca="1" si="43"/>
        <v/>
      </c>
      <c r="G200" s="53"/>
      <c r="H200" s="53" t="str">
        <f>IF(G200="","",INDEX(D.1[Quy cách],MATCH(G200,D.1[Tên sản phẩm],0)))</f>
        <v/>
      </c>
      <c r="I200" s="54" t="str">
        <f>IF(G200="","",INDEX(D.1[ĐVT],MATCH(G200,D.1[Tên sản phẩm],0)))</f>
        <v/>
      </c>
      <c r="J200" s="56" t="str">
        <f>IF(G200="","",INDEX(#REF!,MATCH(G200,D.1[Tên sản phẩm],0)))</f>
        <v/>
      </c>
      <c r="K200" s="56" t="str">
        <f t="shared" si="44"/>
        <v/>
      </c>
      <c r="L200" s="53"/>
      <c r="M200" s="57" t="str">
        <f t="shared" si="45"/>
        <v/>
      </c>
      <c r="N200" s="58"/>
      <c r="O200" s="56" t="str">
        <f t="shared" si="38"/>
        <v/>
      </c>
      <c r="P200" s="57" t="str">
        <f t="shared" si="46"/>
        <v/>
      </c>
      <c r="Q200" s="58" t="str">
        <f t="shared" ca="1" si="47"/>
        <v/>
      </c>
      <c r="R200" s="57" t="str">
        <f t="shared" si="48"/>
        <v/>
      </c>
      <c r="S200" s="57" t="str">
        <f ca="1">IF(AND(C200&lt;&gt;"",C200&lt;&gt;OFFSET(C200,1,0)),SUMIFS([Giá có thuế],[Số ĐK],C200),"")</f>
        <v/>
      </c>
      <c r="T200" s="53"/>
      <c r="U200" s="55" t="str">
        <f>IF(T200="","",'Thông Tin Chung'!#REF!)</f>
        <v/>
      </c>
      <c r="V200" s="57" t="str">
        <f t="shared" ca="1" si="49"/>
        <v/>
      </c>
      <c r="W200" s="59"/>
      <c r="X200" s="49" t="str">
        <f ca="1">IF(C200="","",IF(OR(D200&lt;NgayBatDau,D200&gt;NgayKetThuc),"Ngày tháng phải nằm trong kỳ báo cáo",IF(AND(F200&lt;&gt;"",COUNTIF(D.3[Tên nhà cung cấp],F200)=0),"Tên NCC chưa khai báo trong DSNCC",IF(AND(G200&lt;&gt;"",COUNTIF(D.1[Tên sản phẩm],G200)=0),"SP này chưa khai báo trong DSSP",""))))</f>
        <v/>
      </c>
    </row>
    <row r="201" spans="2:24" ht="27.75" customHeight="1">
      <c r="B201" s="69">
        <f t="shared" si="39"/>
        <v>198</v>
      </c>
      <c r="C201" s="49" t="str">
        <f t="shared" ca="1" si="40"/>
        <v/>
      </c>
      <c r="D201" s="50" t="str">
        <f t="shared" ca="1" si="41"/>
        <v/>
      </c>
      <c r="E201" s="51" t="str">
        <f t="shared" ca="1" si="42"/>
        <v/>
      </c>
      <c r="F201" s="52" t="str">
        <f t="shared" ca="1" si="43"/>
        <v/>
      </c>
      <c r="G201" s="53"/>
      <c r="H201" s="53" t="str">
        <f>IF(G201="","",INDEX(D.1[Quy cách],MATCH(G201,D.1[Tên sản phẩm],0)))</f>
        <v/>
      </c>
      <c r="I201" s="54" t="str">
        <f>IF(G201="","",INDEX(D.1[ĐVT],MATCH(G201,D.1[Tên sản phẩm],0)))</f>
        <v/>
      </c>
      <c r="J201" s="56" t="str">
        <f>IF(G201="","",INDEX(#REF!,MATCH(G201,D.1[Tên sản phẩm],0)))</f>
        <v/>
      </c>
      <c r="K201" s="56" t="str">
        <f t="shared" si="44"/>
        <v/>
      </c>
      <c r="L201" s="53"/>
      <c r="M201" s="57" t="str">
        <f t="shared" si="45"/>
        <v/>
      </c>
      <c r="N201" s="58"/>
      <c r="O201" s="56" t="str">
        <f t="shared" si="38"/>
        <v/>
      </c>
      <c r="P201" s="57" t="str">
        <f t="shared" si="46"/>
        <v/>
      </c>
      <c r="Q201" s="58" t="str">
        <f t="shared" ca="1" si="47"/>
        <v/>
      </c>
      <c r="R201" s="57" t="str">
        <f t="shared" si="48"/>
        <v/>
      </c>
      <c r="S201" s="57" t="str">
        <f ca="1">IF(AND(C201&lt;&gt;"",C201&lt;&gt;OFFSET(C201,1,0)),SUMIFS([Giá có thuế],[Số ĐK],C201),"")</f>
        <v/>
      </c>
      <c r="T201" s="53"/>
      <c r="U201" s="55" t="str">
        <f>IF(T201="","",'Thông Tin Chung'!#REF!)</f>
        <v/>
      </c>
      <c r="V201" s="57" t="str">
        <f t="shared" ca="1" si="49"/>
        <v/>
      </c>
      <c r="W201" s="59"/>
      <c r="X201" s="49" t="str">
        <f ca="1">IF(C201="","",IF(OR(D201&lt;NgayBatDau,D201&gt;NgayKetThuc),"Ngày tháng phải nằm trong kỳ báo cáo",IF(AND(F201&lt;&gt;"",COUNTIF(D.3[Tên nhà cung cấp],F201)=0),"Tên NCC chưa khai báo trong DSNCC",IF(AND(G201&lt;&gt;"",COUNTIF(D.1[Tên sản phẩm],G201)=0),"SP này chưa khai báo trong DSSP",""))))</f>
        <v/>
      </c>
    </row>
    <row r="202" spans="2:24" ht="27.75" customHeight="1">
      <c r="B202" s="69">
        <f t="shared" si="39"/>
        <v>199</v>
      </c>
      <c r="C202" s="49" t="str">
        <f t="shared" ca="1" si="40"/>
        <v/>
      </c>
      <c r="D202" s="50" t="str">
        <f t="shared" ca="1" si="41"/>
        <v/>
      </c>
      <c r="E202" s="51" t="str">
        <f t="shared" ca="1" si="42"/>
        <v/>
      </c>
      <c r="F202" s="52" t="str">
        <f t="shared" ca="1" si="43"/>
        <v/>
      </c>
      <c r="G202" s="53"/>
      <c r="H202" s="53" t="str">
        <f>IF(G202="","",INDEX(D.1[Quy cách],MATCH(G202,D.1[Tên sản phẩm],0)))</f>
        <v/>
      </c>
      <c r="I202" s="54" t="str">
        <f>IF(G202="","",INDEX(D.1[ĐVT],MATCH(G202,D.1[Tên sản phẩm],0)))</f>
        <v/>
      </c>
      <c r="J202" s="56" t="str">
        <f>IF(G202="","",INDEX(#REF!,MATCH(G202,D.1[Tên sản phẩm],0)))</f>
        <v/>
      </c>
      <c r="K202" s="56" t="str">
        <f t="shared" si="44"/>
        <v/>
      </c>
      <c r="L202" s="53"/>
      <c r="M202" s="57" t="str">
        <f t="shared" si="45"/>
        <v/>
      </c>
      <c r="N202" s="58"/>
      <c r="O202" s="56" t="str">
        <f t="shared" si="38"/>
        <v/>
      </c>
      <c r="P202" s="57" t="str">
        <f t="shared" si="46"/>
        <v/>
      </c>
      <c r="Q202" s="58" t="str">
        <f t="shared" ca="1" si="47"/>
        <v/>
      </c>
      <c r="R202" s="57" t="str">
        <f t="shared" si="48"/>
        <v/>
      </c>
      <c r="S202" s="57" t="str">
        <f ca="1">IF(AND(C202&lt;&gt;"",C202&lt;&gt;OFFSET(C202,1,0)),SUMIFS([Giá có thuế],[Số ĐK],C202),"")</f>
        <v/>
      </c>
      <c r="T202" s="53"/>
      <c r="U202" s="55" t="str">
        <f>IF(T202="","",'Thông Tin Chung'!#REF!)</f>
        <v/>
      </c>
      <c r="V202" s="57" t="str">
        <f t="shared" ca="1" si="49"/>
        <v/>
      </c>
      <c r="W202" s="59"/>
      <c r="X202" s="49" t="str">
        <f ca="1">IF(C202="","",IF(OR(D202&lt;NgayBatDau,D202&gt;NgayKetThuc),"Ngày tháng phải nằm trong kỳ báo cáo",IF(AND(F202&lt;&gt;"",COUNTIF(D.3[Tên nhà cung cấp],F202)=0),"Tên NCC chưa khai báo trong DSNCC",IF(AND(G202&lt;&gt;"",COUNTIF(D.1[Tên sản phẩm],G202)=0),"SP này chưa khai báo trong DSSP",""))))</f>
        <v/>
      </c>
    </row>
    <row r="203" spans="2:24" ht="27.75" customHeight="1">
      <c r="B203" s="69">
        <f t="shared" si="39"/>
        <v>200</v>
      </c>
      <c r="C203" s="49" t="str">
        <f t="shared" ca="1" si="40"/>
        <v/>
      </c>
      <c r="D203" s="50" t="str">
        <f t="shared" ca="1" si="41"/>
        <v/>
      </c>
      <c r="E203" s="51" t="str">
        <f t="shared" ca="1" si="42"/>
        <v/>
      </c>
      <c r="F203" s="52" t="str">
        <f t="shared" ca="1" si="43"/>
        <v/>
      </c>
      <c r="G203" s="53"/>
      <c r="H203" s="53" t="str">
        <f>IF(G203="","",INDEX(D.1[Quy cách],MATCH(G203,D.1[Tên sản phẩm],0)))</f>
        <v/>
      </c>
      <c r="I203" s="54" t="str">
        <f>IF(G203="","",INDEX(D.1[ĐVT],MATCH(G203,D.1[Tên sản phẩm],0)))</f>
        <v/>
      </c>
      <c r="J203" s="56" t="str">
        <f>IF(G203="","",INDEX(#REF!,MATCH(G203,D.1[Tên sản phẩm],0)))</f>
        <v/>
      </c>
      <c r="K203" s="56" t="str">
        <f t="shared" si="44"/>
        <v/>
      </c>
      <c r="L203" s="53"/>
      <c r="M203" s="57" t="str">
        <f t="shared" si="45"/>
        <v/>
      </c>
      <c r="N203" s="58"/>
      <c r="O203" s="56" t="str">
        <f t="shared" si="38"/>
        <v/>
      </c>
      <c r="P203" s="57" t="str">
        <f t="shared" si="46"/>
        <v/>
      </c>
      <c r="Q203" s="58" t="str">
        <f t="shared" ca="1" si="47"/>
        <v/>
      </c>
      <c r="R203" s="57" t="str">
        <f t="shared" si="48"/>
        <v/>
      </c>
      <c r="S203" s="57" t="str">
        <f ca="1">IF(AND(C203&lt;&gt;"",C203&lt;&gt;OFFSET(C203,1,0)),SUMIFS([Giá có thuế],[Số ĐK],C203),"")</f>
        <v/>
      </c>
      <c r="T203" s="53"/>
      <c r="U203" s="55" t="str">
        <f>IF(T203="","",'Thông Tin Chung'!#REF!)</f>
        <v/>
      </c>
      <c r="V203" s="57" t="str">
        <f t="shared" ca="1" si="49"/>
        <v/>
      </c>
      <c r="W203" s="59"/>
      <c r="X203" s="49" t="str">
        <f ca="1">IF(C203="","",IF(OR(D203&lt;NgayBatDau,D203&gt;NgayKetThuc),"Ngày tháng phải nằm trong kỳ báo cáo",IF(AND(F203&lt;&gt;"",COUNTIF(D.3[Tên nhà cung cấp],F203)=0),"Tên NCC chưa khai báo trong DSNCC",IF(AND(G203&lt;&gt;"",COUNTIF(D.1[Tên sản phẩm],G203)=0),"SP này chưa khai báo trong DSSP",""))))</f>
        <v/>
      </c>
    </row>
    <row r="204" spans="2:24" ht="27.75" customHeight="1">
      <c r="B204" s="69">
        <f t="shared" si="39"/>
        <v>201</v>
      </c>
      <c r="C204" s="49" t="str">
        <f t="shared" ca="1" si="40"/>
        <v/>
      </c>
      <c r="D204" s="50" t="str">
        <f t="shared" ca="1" si="41"/>
        <v/>
      </c>
      <c r="E204" s="51" t="str">
        <f t="shared" ca="1" si="42"/>
        <v/>
      </c>
      <c r="F204" s="52" t="str">
        <f t="shared" ca="1" si="43"/>
        <v/>
      </c>
      <c r="G204" s="53"/>
      <c r="H204" s="53" t="str">
        <f>IF(G204="","",INDEX(D.1[Quy cách],MATCH(G204,D.1[Tên sản phẩm],0)))</f>
        <v/>
      </c>
      <c r="I204" s="54" t="str">
        <f>IF(G204="","",INDEX(D.1[ĐVT],MATCH(G204,D.1[Tên sản phẩm],0)))</f>
        <v/>
      </c>
      <c r="J204" s="56" t="str">
        <f>IF(G204="","",INDEX(#REF!,MATCH(G204,D.1[Tên sản phẩm],0)))</f>
        <v/>
      </c>
      <c r="K204" s="56" t="str">
        <f t="shared" si="44"/>
        <v/>
      </c>
      <c r="L204" s="53"/>
      <c r="M204" s="57" t="str">
        <f t="shared" si="45"/>
        <v/>
      </c>
      <c r="N204" s="58"/>
      <c r="O204" s="56" t="str">
        <f t="shared" si="38"/>
        <v/>
      </c>
      <c r="P204" s="57" t="str">
        <f t="shared" si="46"/>
        <v/>
      </c>
      <c r="Q204" s="58" t="str">
        <f t="shared" ca="1" si="47"/>
        <v/>
      </c>
      <c r="R204" s="57" t="str">
        <f t="shared" si="48"/>
        <v/>
      </c>
      <c r="S204" s="57" t="str">
        <f ca="1">IF(AND(C204&lt;&gt;"",C204&lt;&gt;OFFSET(C204,1,0)),SUMIFS([Giá có thuế],[Số ĐK],C204),"")</f>
        <v/>
      </c>
      <c r="T204" s="53"/>
      <c r="U204" s="55" t="str">
        <f>IF(T204="","",'Thông Tin Chung'!#REF!)</f>
        <v/>
      </c>
      <c r="V204" s="57" t="str">
        <f t="shared" ca="1" si="49"/>
        <v/>
      </c>
      <c r="W204" s="59"/>
      <c r="X204" s="49" t="str">
        <f ca="1">IF(C204="","",IF(OR(D204&lt;NgayBatDau,D204&gt;NgayKetThuc),"Ngày tháng phải nằm trong kỳ báo cáo",IF(AND(F204&lt;&gt;"",COUNTIF(D.3[Tên nhà cung cấp],F204)=0),"Tên NCC chưa khai báo trong DSNCC",IF(AND(G204&lt;&gt;"",COUNTIF(D.1[Tên sản phẩm],G204)=0),"SP này chưa khai báo trong DSSP",""))))</f>
        <v/>
      </c>
    </row>
    <row r="205" spans="2:24" ht="27.75" customHeight="1">
      <c r="B205" s="69">
        <f t="shared" si="39"/>
        <v>202</v>
      </c>
      <c r="C205" s="49" t="str">
        <f t="shared" ca="1" si="40"/>
        <v/>
      </c>
      <c r="D205" s="50" t="str">
        <f t="shared" ca="1" si="41"/>
        <v/>
      </c>
      <c r="E205" s="51" t="str">
        <f t="shared" ca="1" si="42"/>
        <v/>
      </c>
      <c r="F205" s="52" t="str">
        <f t="shared" ca="1" si="43"/>
        <v/>
      </c>
      <c r="G205" s="53"/>
      <c r="H205" s="53" t="str">
        <f>IF(G205="","",INDEX(D.1[Quy cách],MATCH(G205,D.1[Tên sản phẩm],0)))</f>
        <v/>
      </c>
      <c r="I205" s="54" t="str">
        <f>IF(G205="","",INDEX(D.1[ĐVT],MATCH(G205,D.1[Tên sản phẩm],0)))</f>
        <v/>
      </c>
      <c r="J205" s="56" t="str">
        <f>IF(G205="","",INDEX(#REF!,MATCH(G205,D.1[Tên sản phẩm],0)))</f>
        <v/>
      </c>
      <c r="K205" s="56" t="str">
        <f t="shared" si="44"/>
        <v/>
      </c>
      <c r="L205" s="53"/>
      <c r="M205" s="57" t="str">
        <f t="shared" si="45"/>
        <v/>
      </c>
      <c r="N205" s="58"/>
      <c r="O205" s="56" t="str">
        <f t="shared" si="38"/>
        <v/>
      </c>
      <c r="P205" s="57" t="str">
        <f t="shared" si="46"/>
        <v/>
      </c>
      <c r="Q205" s="58" t="str">
        <f t="shared" ca="1" si="47"/>
        <v/>
      </c>
      <c r="R205" s="57" t="str">
        <f t="shared" si="48"/>
        <v/>
      </c>
      <c r="S205" s="57" t="str">
        <f ca="1">IF(AND(C205&lt;&gt;"",C205&lt;&gt;OFFSET(C205,1,0)),SUMIFS([Giá có thuế],[Số ĐK],C205),"")</f>
        <v/>
      </c>
      <c r="T205" s="53"/>
      <c r="U205" s="55" t="str">
        <f>IF(T205="","",'Thông Tin Chung'!#REF!)</f>
        <v/>
      </c>
      <c r="V205" s="57" t="str">
        <f t="shared" ca="1" si="49"/>
        <v/>
      </c>
      <c r="W205" s="59"/>
      <c r="X205" s="49" t="str">
        <f ca="1">IF(C205="","",IF(OR(D205&lt;NgayBatDau,D205&gt;NgayKetThuc),"Ngày tháng phải nằm trong kỳ báo cáo",IF(AND(F205&lt;&gt;"",COUNTIF(D.3[Tên nhà cung cấp],F205)=0),"Tên NCC chưa khai báo trong DSNCC",IF(AND(G205&lt;&gt;"",COUNTIF(D.1[Tên sản phẩm],G205)=0),"SP này chưa khai báo trong DSSP",""))))</f>
        <v/>
      </c>
    </row>
    <row r="206" spans="2:24" ht="27.75" customHeight="1">
      <c r="B206" s="69">
        <f t="shared" si="39"/>
        <v>203</v>
      </c>
      <c r="C206" s="49" t="str">
        <f t="shared" ca="1" si="40"/>
        <v/>
      </c>
      <c r="D206" s="50" t="str">
        <f t="shared" ca="1" si="41"/>
        <v/>
      </c>
      <c r="E206" s="51" t="str">
        <f t="shared" ca="1" si="42"/>
        <v/>
      </c>
      <c r="F206" s="52" t="str">
        <f t="shared" ca="1" si="43"/>
        <v/>
      </c>
      <c r="G206" s="53"/>
      <c r="H206" s="53" t="str">
        <f>IF(G206="","",INDEX(D.1[Quy cách],MATCH(G206,D.1[Tên sản phẩm],0)))</f>
        <v/>
      </c>
      <c r="I206" s="54" t="str">
        <f>IF(G206="","",INDEX(D.1[ĐVT],MATCH(G206,D.1[Tên sản phẩm],0)))</f>
        <v/>
      </c>
      <c r="J206" s="56" t="str">
        <f>IF(G206="","",INDEX(#REF!,MATCH(G206,D.1[Tên sản phẩm],0)))</f>
        <v/>
      </c>
      <c r="K206" s="56" t="str">
        <f t="shared" si="44"/>
        <v/>
      </c>
      <c r="L206" s="53"/>
      <c r="M206" s="57" t="str">
        <f t="shared" si="45"/>
        <v/>
      </c>
      <c r="N206" s="58"/>
      <c r="O206" s="56" t="str">
        <f t="shared" si="38"/>
        <v/>
      </c>
      <c r="P206" s="57" t="str">
        <f t="shared" si="46"/>
        <v/>
      </c>
      <c r="Q206" s="58" t="str">
        <f t="shared" ca="1" si="47"/>
        <v/>
      </c>
      <c r="R206" s="57" t="str">
        <f t="shared" si="48"/>
        <v/>
      </c>
      <c r="S206" s="57" t="str">
        <f ca="1">IF(AND(C206&lt;&gt;"",C206&lt;&gt;OFFSET(C206,1,0)),SUMIFS([Giá có thuế],[Số ĐK],C206),"")</f>
        <v/>
      </c>
      <c r="T206" s="53"/>
      <c r="U206" s="55" t="str">
        <f>IF(T206="","",'Thông Tin Chung'!#REF!)</f>
        <v/>
      </c>
      <c r="V206" s="57" t="str">
        <f t="shared" ca="1" si="49"/>
        <v/>
      </c>
      <c r="W206" s="59"/>
      <c r="X206" s="49" t="str">
        <f ca="1">IF(C206="","",IF(OR(D206&lt;NgayBatDau,D206&gt;NgayKetThuc),"Ngày tháng phải nằm trong kỳ báo cáo",IF(AND(F206&lt;&gt;"",COUNTIF(D.3[Tên nhà cung cấp],F206)=0),"Tên NCC chưa khai báo trong DSNCC",IF(AND(G206&lt;&gt;"",COUNTIF(D.1[Tên sản phẩm],G206)=0),"SP này chưa khai báo trong DSSP",""))))</f>
        <v/>
      </c>
    </row>
    <row r="207" spans="2:24" ht="27.75" customHeight="1">
      <c r="B207" s="69">
        <f t="shared" si="39"/>
        <v>204</v>
      </c>
      <c r="C207" s="49" t="str">
        <f t="shared" ca="1" si="40"/>
        <v/>
      </c>
      <c r="D207" s="50" t="str">
        <f t="shared" ca="1" si="41"/>
        <v/>
      </c>
      <c r="E207" s="51" t="str">
        <f t="shared" ca="1" si="42"/>
        <v/>
      </c>
      <c r="F207" s="52" t="str">
        <f t="shared" ca="1" si="43"/>
        <v/>
      </c>
      <c r="G207" s="53"/>
      <c r="H207" s="53" t="str">
        <f>IF(G207="","",INDEX(D.1[Quy cách],MATCH(G207,D.1[Tên sản phẩm],0)))</f>
        <v/>
      </c>
      <c r="I207" s="54" t="str">
        <f>IF(G207="","",INDEX(D.1[ĐVT],MATCH(G207,D.1[Tên sản phẩm],0)))</f>
        <v/>
      </c>
      <c r="J207" s="56" t="str">
        <f>IF(G207="","",INDEX(#REF!,MATCH(G207,D.1[Tên sản phẩm],0)))</f>
        <v/>
      </c>
      <c r="K207" s="56" t="str">
        <f t="shared" si="44"/>
        <v/>
      </c>
      <c r="L207" s="53"/>
      <c r="M207" s="57" t="str">
        <f t="shared" si="45"/>
        <v/>
      </c>
      <c r="N207" s="58"/>
      <c r="O207" s="56" t="str">
        <f t="shared" si="38"/>
        <v/>
      </c>
      <c r="P207" s="57" t="str">
        <f t="shared" si="46"/>
        <v/>
      </c>
      <c r="Q207" s="58" t="str">
        <f t="shared" ca="1" si="47"/>
        <v/>
      </c>
      <c r="R207" s="57" t="str">
        <f t="shared" si="48"/>
        <v/>
      </c>
      <c r="S207" s="57" t="str">
        <f ca="1">IF(AND(C207&lt;&gt;"",C207&lt;&gt;OFFSET(C207,1,0)),SUMIFS([Giá có thuế],[Số ĐK],C207),"")</f>
        <v/>
      </c>
      <c r="T207" s="53"/>
      <c r="U207" s="55" t="str">
        <f>IF(T207="","",'Thông Tin Chung'!#REF!)</f>
        <v/>
      </c>
      <c r="V207" s="57" t="str">
        <f t="shared" ca="1" si="49"/>
        <v/>
      </c>
      <c r="W207" s="59"/>
      <c r="X207" s="49" t="str">
        <f ca="1">IF(C207="","",IF(OR(D207&lt;NgayBatDau,D207&gt;NgayKetThuc),"Ngày tháng phải nằm trong kỳ báo cáo",IF(AND(F207&lt;&gt;"",COUNTIF(D.3[Tên nhà cung cấp],F207)=0),"Tên NCC chưa khai báo trong DSNCC",IF(AND(G207&lt;&gt;"",COUNTIF(D.1[Tên sản phẩm],G207)=0),"SP này chưa khai báo trong DSSP",""))))</f>
        <v/>
      </c>
    </row>
    <row r="208" spans="2:24" ht="27.75" customHeight="1">
      <c r="B208" s="69">
        <f t="shared" si="39"/>
        <v>205</v>
      </c>
      <c r="C208" s="49" t="str">
        <f t="shared" ca="1" si="40"/>
        <v/>
      </c>
      <c r="D208" s="50" t="str">
        <f t="shared" ca="1" si="41"/>
        <v/>
      </c>
      <c r="E208" s="51" t="str">
        <f t="shared" ca="1" si="42"/>
        <v/>
      </c>
      <c r="F208" s="52" t="str">
        <f t="shared" ca="1" si="43"/>
        <v/>
      </c>
      <c r="G208" s="53"/>
      <c r="H208" s="53" t="str">
        <f>IF(G208="","",INDEX(D.1[Quy cách],MATCH(G208,D.1[Tên sản phẩm],0)))</f>
        <v/>
      </c>
      <c r="I208" s="54" t="str">
        <f>IF(G208="","",INDEX(D.1[ĐVT],MATCH(G208,D.1[Tên sản phẩm],0)))</f>
        <v/>
      </c>
      <c r="J208" s="56" t="str">
        <f>IF(G208="","",INDEX(#REF!,MATCH(G208,D.1[Tên sản phẩm],0)))</f>
        <v/>
      </c>
      <c r="K208" s="56" t="str">
        <f t="shared" si="44"/>
        <v/>
      </c>
      <c r="L208" s="53"/>
      <c r="M208" s="57" t="str">
        <f t="shared" si="45"/>
        <v/>
      </c>
      <c r="N208" s="58"/>
      <c r="O208" s="56" t="str">
        <f t="shared" si="38"/>
        <v/>
      </c>
      <c r="P208" s="57" t="str">
        <f t="shared" si="46"/>
        <v/>
      </c>
      <c r="Q208" s="58" t="str">
        <f t="shared" ca="1" si="47"/>
        <v/>
      </c>
      <c r="R208" s="57" t="str">
        <f t="shared" si="48"/>
        <v/>
      </c>
      <c r="S208" s="57" t="str">
        <f ca="1">IF(AND(C208&lt;&gt;"",C208&lt;&gt;OFFSET(C208,1,0)),SUMIFS([Giá có thuế],[Số ĐK],C208),"")</f>
        <v/>
      </c>
      <c r="T208" s="53"/>
      <c r="U208" s="55" t="str">
        <f>IF(T208="","",'Thông Tin Chung'!#REF!)</f>
        <v/>
      </c>
      <c r="V208" s="57" t="str">
        <f t="shared" ca="1" si="49"/>
        <v/>
      </c>
      <c r="W208" s="59"/>
      <c r="X208" s="49" t="str">
        <f ca="1">IF(C208="","",IF(OR(D208&lt;NgayBatDau,D208&gt;NgayKetThuc),"Ngày tháng phải nằm trong kỳ báo cáo",IF(AND(F208&lt;&gt;"",COUNTIF(D.3[Tên nhà cung cấp],F208)=0),"Tên NCC chưa khai báo trong DSNCC",IF(AND(G208&lt;&gt;"",COUNTIF(D.1[Tên sản phẩm],G208)=0),"SP này chưa khai báo trong DSSP",""))))</f>
        <v/>
      </c>
    </row>
    <row r="209" spans="2:24" ht="27.75" customHeight="1">
      <c r="B209" s="69">
        <f t="shared" si="39"/>
        <v>206</v>
      </c>
      <c r="C209" s="49" t="str">
        <f t="shared" ca="1" si="40"/>
        <v/>
      </c>
      <c r="D209" s="50" t="str">
        <f t="shared" ca="1" si="41"/>
        <v/>
      </c>
      <c r="E209" s="51" t="str">
        <f t="shared" ca="1" si="42"/>
        <v/>
      </c>
      <c r="F209" s="52" t="str">
        <f t="shared" ca="1" si="43"/>
        <v/>
      </c>
      <c r="G209" s="53"/>
      <c r="H209" s="53" t="str">
        <f>IF(G209="","",INDEX(D.1[Quy cách],MATCH(G209,D.1[Tên sản phẩm],0)))</f>
        <v/>
      </c>
      <c r="I209" s="54" t="str">
        <f>IF(G209="","",INDEX(D.1[ĐVT],MATCH(G209,D.1[Tên sản phẩm],0)))</f>
        <v/>
      </c>
      <c r="J209" s="56" t="str">
        <f>IF(G209="","",INDEX(#REF!,MATCH(G209,D.1[Tên sản phẩm],0)))</f>
        <v/>
      </c>
      <c r="K209" s="56" t="str">
        <f t="shared" si="44"/>
        <v/>
      </c>
      <c r="L209" s="53"/>
      <c r="M209" s="57" t="str">
        <f t="shared" si="45"/>
        <v/>
      </c>
      <c r="N209" s="58"/>
      <c r="O209" s="56" t="str">
        <f t="shared" si="38"/>
        <v/>
      </c>
      <c r="P209" s="57" t="str">
        <f t="shared" si="46"/>
        <v/>
      </c>
      <c r="Q209" s="58" t="str">
        <f t="shared" ca="1" si="47"/>
        <v/>
      </c>
      <c r="R209" s="57" t="str">
        <f t="shared" si="48"/>
        <v/>
      </c>
      <c r="S209" s="57" t="str">
        <f ca="1">IF(AND(C209&lt;&gt;"",C209&lt;&gt;OFFSET(C209,1,0)),SUMIFS([Giá có thuế],[Số ĐK],C209),"")</f>
        <v/>
      </c>
      <c r="T209" s="53"/>
      <c r="U209" s="55" t="str">
        <f>IF(T209="","",'Thông Tin Chung'!#REF!)</f>
        <v/>
      </c>
      <c r="V209" s="57" t="str">
        <f t="shared" ca="1" si="49"/>
        <v/>
      </c>
      <c r="W209" s="59"/>
      <c r="X209" s="49" t="str">
        <f ca="1">IF(C209="","",IF(OR(D209&lt;NgayBatDau,D209&gt;NgayKetThuc),"Ngày tháng phải nằm trong kỳ báo cáo",IF(AND(F209&lt;&gt;"",COUNTIF(D.3[Tên nhà cung cấp],F209)=0),"Tên NCC chưa khai báo trong DSNCC",IF(AND(G209&lt;&gt;"",COUNTIF(D.1[Tên sản phẩm],G209)=0),"SP này chưa khai báo trong DSSP",""))))</f>
        <v/>
      </c>
    </row>
    <row r="210" spans="2:24" ht="27.75" customHeight="1">
      <c r="B210" s="69">
        <f t="shared" si="39"/>
        <v>207</v>
      </c>
      <c r="C210" s="49" t="str">
        <f t="shared" ca="1" si="40"/>
        <v/>
      </c>
      <c r="D210" s="50" t="str">
        <f t="shared" ca="1" si="41"/>
        <v/>
      </c>
      <c r="E210" s="51" t="str">
        <f t="shared" ca="1" si="42"/>
        <v/>
      </c>
      <c r="F210" s="52" t="str">
        <f t="shared" ca="1" si="43"/>
        <v/>
      </c>
      <c r="G210" s="53"/>
      <c r="H210" s="53" t="str">
        <f>IF(G210="","",INDEX(D.1[Quy cách],MATCH(G210,D.1[Tên sản phẩm],0)))</f>
        <v/>
      </c>
      <c r="I210" s="54" t="str">
        <f>IF(G210="","",INDEX(D.1[ĐVT],MATCH(G210,D.1[Tên sản phẩm],0)))</f>
        <v/>
      </c>
      <c r="J210" s="56" t="str">
        <f>IF(G210="","",INDEX(#REF!,MATCH(G210,D.1[Tên sản phẩm],0)))</f>
        <v/>
      </c>
      <c r="K210" s="56" t="str">
        <f t="shared" si="44"/>
        <v/>
      </c>
      <c r="L210" s="53"/>
      <c r="M210" s="57" t="str">
        <f t="shared" si="45"/>
        <v/>
      </c>
      <c r="N210" s="58"/>
      <c r="O210" s="56" t="str">
        <f t="shared" si="38"/>
        <v/>
      </c>
      <c r="P210" s="57" t="str">
        <f t="shared" si="46"/>
        <v/>
      </c>
      <c r="Q210" s="58" t="str">
        <f t="shared" ca="1" si="47"/>
        <v/>
      </c>
      <c r="R210" s="57" t="str">
        <f t="shared" si="48"/>
        <v/>
      </c>
      <c r="S210" s="57" t="str">
        <f ca="1">IF(AND(C210&lt;&gt;"",C210&lt;&gt;OFFSET(C210,1,0)),SUMIFS([Giá có thuế],[Số ĐK],C210),"")</f>
        <v/>
      </c>
      <c r="T210" s="53"/>
      <c r="U210" s="55" t="str">
        <f>IF(T210="","",'Thông Tin Chung'!#REF!)</f>
        <v/>
      </c>
      <c r="V210" s="57" t="str">
        <f t="shared" ca="1" si="49"/>
        <v/>
      </c>
      <c r="W210" s="59"/>
      <c r="X210" s="49" t="str">
        <f ca="1">IF(C210="","",IF(OR(D210&lt;NgayBatDau,D210&gt;NgayKetThuc),"Ngày tháng phải nằm trong kỳ báo cáo",IF(AND(F210&lt;&gt;"",COUNTIF(D.3[Tên nhà cung cấp],F210)=0),"Tên NCC chưa khai báo trong DSNCC",IF(AND(G210&lt;&gt;"",COUNTIF(D.1[Tên sản phẩm],G210)=0),"SP này chưa khai báo trong DSSP",""))))</f>
        <v/>
      </c>
    </row>
    <row r="211" spans="2:24" ht="27.75" customHeight="1">
      <c r="B211" s="69">
        <f t="shared" si="39"/>
        <v>208</v>
      </c>
      <c r="C211" s="49" t="str">
        <f t="shared" ca="1" si="40"/>
        <v/>
      </c>
      <c r="D211" s="50" t="str">
        <f t="shared" ca="1" si="41"/>
        <v/>
      </c>
      <c r="E211" s="51" t="str">
        <f t="shared" ca="1" si="42"/>
        <v/>
      </c>
      <c r="F211" s="52" t="str">
        <f t="shared" ca="1" si="43"/>
        <v/>
      </c>
      <c r="G211" s="53"/>
      <c r="H211" s="53" t="str">
        <f>IF(G211="","",INDEX(D.1[Quy cách],MATCH(G211,D.1[Tên sản phẩm],0)))</f>
        <v/>
      </c>
      <c r="I211" s="54" t="str">
        <f>IF(G211="","",INDEX(D.1[ĐVT],MATCH(G211,D.1[Tên sản phẩm],0)))</f>
        <v/>
      </c>
      <c r="J211" s="56" t="str">
        <f>IF(G211="","",INDEX(#REF!,MATCH(G211,D.1[Tên sản phẩm],0)))</f>
        <v/>
      </c>
      <c r="K211" s="56" t="str">
        <f t="shared" si="44"/>
        <v/>
      </c>
      <c r="L211" s="53"/>
      <c r="M211" s="57" t="str">
        <f t="shared" si="45"/>
        <v/>
      </c>
      <c r="N211" s="58"/>
      <c r="O211" s="56" t="str">
        <f t="shared" si="38"/>
        <v/>
      </c>
      <c r="P211" s="57" t="str">
        <f t="shared" si="46"/>
        <v/>
      </c>
      <c r="Q211" s="58" t="str">
        <f t="shared" ca="1" si="47"/>
        <v/>
      </c>
      <c r="R211" s="57" t="str">
        <f t="shared" si="48"/>
        <v/>
      </c>
      <c r="S211" s="57" t="str">
        <f ca="1">IF(AND(C211&lt;&gt;"",C211&lt;&gt;OFFSET(C211,1,0)),SUMIFS([Giá có thuế],[Số ĐK],C211),"")</f>
        <v/>
      </c>
      <c r="T211" s="53"/>
      <c r="U211" s="55" t="str">
        <f>IF(T211="","",'Thông Tin Chung'!#REF!)</f>
        <v/>
      </c>
      <c r="V211" s="57" t="str">
        <f t="shared" ca="1" si="49"/>
        <v/>
      </c>
      <c r="W211" s="59"/>
      <c r="X211" s="49" t="str">
        <f ca="1">IF(C211="","",IF(OR(D211&lt;NgayBatDau,D211&gt;NgayKetThuc),"Ngày tháng phải nằm trong kỳ báo cáo",IF(AND(F211&lt;&gt;"",COUNTIF(D.3[Tên nhà cung cấp],F211)=0),"Tên NCC chưa khai báo trong DSNCC",IF(AND(G211&lt;&gt;"",COUNTIF(D.1[Tên sản phẩm],G211)=0),"SP này chưa khai báo trong DSSP",""))))</f>
        <v/>
      </c>
    </row>
    <row r="212" spans="2:24" ht="27.75" customHeight="1">
      <c r="B212" s="69">
        <f t="shared" si="39"/>
        <v>209</v>
      </c>
      <c r="C212" s="49" t="str">
        <f t="shared" ca="1" si="40"/>
        <v/>
      </c>
      <c r="D212" s="50" t="str">
        <f t="shared" ca="1" si="41"/>
        <v/>
      </c>
      <c r="E212" s="51" t="str">
        <f t="shared" ca="1" si="42"/>
        <v/>
      </c>
      <c r="F212" s="52" t="str">
        <f t="shared" ca="1" si="43"/>
        <v/>
      </c>
      <c r="G212" s="53"/>
      <c r="H212" s="53" t="str">
        <f>IF(G212="","",INDEX(D.1[Quy cách],MATCH(G212,D.1[Tên sản phẩm],0)))</f>
        <v/>
      </c>
      <c r="I212" s="54" t="str">
        <f>IF(G212="","",INDEX(D.1[ĐVT],MATCH(G212,D.1[Tên sản phẩm],0)))</f>
        <v/>
      </c>
      <c r="J212" s="56" t="str">
        <f>IF(G212="","",INDEX(#REF!,MATCH(G212,D.1[Tên sản phẩm],0)))</f>
        <v/>
      </c>
      <c r="K212" s="56" t="str">
        <f t="shared" si="44"/>
        <v/>
      </c>
      <c r="L212" s="53"/>
      <c r="M212" s="57" t="str">
        <f t="shared" si="45"/>
        <v/>
      </c>
      <c r="N212" s="58"/>
      <c r="O212" s="56" t="str">
        <f t="shared" si="38"/>
        <v/>
      </c>
      <c r="P212" s="57" t="str">
        <f t="shared" si="46"/>
        <v/>
      </c>
      <c r="Q212" s="58" t="str">
        <f t="shared" ca="1" si="47"/>
        <v/>
      </c>
      <c r="R212" s="57" t="str">
        <f t="shared" si="48"/>
        <v/>
      </c>
      <c r="S212" s="57" t="str">
        <f ca="1">IF(AND(C212&lt;&gt;"",C212&lt;&gt;OFFSET(C212,1,0)),SUMIFS([Giá có thuế],[Số ĐK],C212),"")</f>
        <v/>
      </c>
      <c r="T212" s="53"/>
      <c r="U212" s="55" t="str">
        <f>IF(T212="","",'Thông Tin Chung'!#REF!)</f>
        <v/>
      </c>
      <c r="V212" s="57" t="str">
        <f t="shared" ca="1" si="49"/>
        <v/>
      </c>
      <c r="W212" s="59"/>
      <c r="X212" s="49" t="str">
        <f ca="1">IF(C212="","",IF(OR(D212&lt;NgayBatDau,D212&gt;NgayKetThuc),"Ngày tháng phải nằm trong kỳ báo cáo",IF(AND(F212&lt;&gt;"",COUNTIF(D.3[Tên nhà cung cấp],F212)=0),"Tên NCC chưa khai báo trong DSNCC",IF(AND(G212&lt;&gt;"",COUNTIF(D.1[Tên sản phẩm],G212)=0),"SP này chưa khai báo trong DSSP",""))))</f>
        <v/>
      </c>
    </row>
    <row r="213" spans="2:24" ht="27.75" customHeight="1">
      <c r="B213" s="69">
        <f t="shared" si="39"/>
        <v>210</v>
      </c>
      <c r="C213" s="49" t="str">
        <f t="shared" ca="1" si="40"/>
        <v/>
      </c>
      <c r="D213" s="50" t="str">
        <f t="shared" ca="1" si="41"/>
        <v/>
      </c>
      <c r="E213" s="51" t="str">
        <f t="shared" ca="1" si="42"/>
        <v/>
      </c>
      <c r="F213" s="52" t="str">
        <f t="shared" ca="1" si="43"/>
        <v/>
      </c>
      <c r="G213" s="53"/>
      <c r="H213" s="53" t="str">
        <f>IF(G213="","",INDEX(D.1[Quy cách],MATCH(G213,D.1[Tên sản phẩm],0)))</f>
        <v/>
      </c>
      <c r="I213" s="54" t="str">
        <f>IF(G213="","",INDEX(D.1[ĐVT],MATCH(G213,D.1[Tên sản phẩm],0)))</f>
        <v/>
      </c>
      <c r="J213" s="56" t="str">
        <f>IF(G213="","",INDEX(#REF!,MATCH(G213,D.1[Tên sản phẩm],0)))</f>
        <v/>
      </c>
      <c r="K213" s="56" t="str">
        <f t="shared" si="44"/>
        <v/>
      </c>
      <c r="L213" s="53"/>
      <c r="M213" s="57" t="str">
        <f t="shared" si="45"/>
        <v/>
      </c>
      <c r="N213" s="58"/>
      <c r="O213" s="56" t="str">
        <f t="shared" si="38"/>
        <v/>
      </c>
      <c r="P213" s="57" t="str">
        <f t="shared" si="46"/>
        <v/>
      </c>
      <c r="Q213" s="58" t="str">
        <f t="shared" ca="1" si="47"/>
        <v/>
      </c>
      <c r="R213" s="57" t="str">
        <f t="shared" si="48"/>
        <v/>
      </c>
      <c r="S213" s="57" t="str">
        <f ca="1">IF(AND(C213&lt;&gt;"",C213&lt;&gt;OFFSET(C213,1,0)),SUMIFS([Giá có thuế],[Số ĐK],C213),"")</f>
        <v/>
      </c>
      <c r="T213" s="53"/>
      <c r="U213" s="55" t="str">
        <f>IF(T213="","",'Thông Tin Chung'!#REF!)</f>
        <v/>
      </c>
      <c r="V213" s="57" t="str">
        <f t="shared" ca="1" si="49"/>
        <v/>
      </c>
      <c r="W213" s="59"/>
      <c r="X213" s="49" t="str">
        <f ca="1">IF(C213="","",IF(OR(D213&lt;NgayBatDau,D213&gt;NgayKetThuc),"Ngày tháng phải nằm trong kỳ báo cáo",IF(AND(F213&lt;&gt;"",COUNTIF(D.3[Tên nhà cung cấp],F213)=0),"Tên NCC chưa khai báo trong DSNCC",IF(AND(G213&lt;&gt;"",COUNTIF(D.1[Tên sản phẩm],G213)=0),"SP này chưa khai báo trong DSSP",""))))</f>
        <v/>
      </c>
    </row>
    <row r="214" spans="2:24" ht="27.75" customHeight="1">
      <c r="B214" s="69">
        <f t="shared" si="39"/>
        <v>211</v>
      </c>
      <c r="C214" s="49" t="str">
        <f t="shared" ca="1" si="40"/>
        <v/>
      </c>
      <c r="D214" s="50" t="str">
        <f t="shared" ca="1" si="41"/>
        <v/>
      </c>
      <c r="E214" s="51" t="str">
        <f t="shared" ca="1" si="42"/>
        <v/>
      </c>
      <c r="F214" s="52" t="str">
        <f t="shared" ca="1" si="43"/>
        <v/>
      </c>
      <c r="G214" s="53"/>
      <c r="H214" s="53" t="str">
        <f>IF(G214="","",INDEX(D.1[Quy cách],MATCH(G214,D.1[Tên sản phẩm],0)))</f>
        <v/>
      </c>
      <c r="I214" s="54" t="str">
        <f>IF(G214="","",INDEX(D.1[ĐVT],MATCH(G214,D.1[Tên sản phẩm],0)))</f>
        <v/>
      </c>
      <c r="J214" s="56" t="str">
        <f>IF(G214="","",INDEX(#REF!,MATCH(G214,D.1[Tên sản phẩm],0)))</f>
        <v/>
      </c>
      <c r="K214" s="56" t="str">
        <f t="shared" si="44"/>
        <v/>
      </c>
      <c r="L214" s="53"/>
      <c r="M214" s="57" t="str">
        <f t="shared" si="45"/>
        <v/>
      </c>
      <c r="N214" s="58"/>
      <c r="O214" s="56" t="str">
        <f t="shared" si="38"/>
        <v/>
      </c>
      <c r="P214" s="57" t="str">
        <f t="shared" si="46"/>
        <v/>
      </c>
      <c r="Q214" s="58" t="str">
        <f t="shared" ca="1" si="47"/>
        <v/>
      </c>
      <c r="R214" s="57" t="str">
        <f t="shared" si="48"/>
        <v/>
      </c>
      <c r="S214" s="57" t="str">
        <f ca="1">IF(AND(C214&lt;&gt;"",C214&lt;&gt;OFFSET(C214,1,0)),SUMIFS([Giá có thuế],[Số ĐK],C214),"")</f>
        <v/>
      </c>
      <c r="T214" s="53"/>
      <c r="U214" s="55" t="str">
        <f>IF(T214="","",'Thông Tin Chung'!#REF!)</f>
        <v/>
      </c>
      <c r="V214" s="57" t="str">
        <f t="shared" ca="1" si="49"/>
        <v/>
      </c>
      <c r="W214" s="59"/>
      <c r="X214" s="49" t="str">
        <f ca="1">IF(C214="","",IF(OR(D214&lt;NgayBatDau,D214&gt;NgayKetThuc),"Ngày tháng phải nằm trong kỳ báo cáo",IF(AND(F214&lt;&gt;"",COUNTIF(D.3[Tên nhà cung cấp],F214)=0),"Tên NCC chưa khai báo trong DSNCC",IF(AND(G214&lt;&gt;"",COUNTIF(D.1[Tên sản phẩm],G214)=0),"SP này chưa khai báo trong DSSP",""))))</f>
        <v/>
      </c>
    </row>
    <row r="215" spans="2:24" ht="27.75" customHeight="1">
      <c r="B215" s="69">
        <f t="shared" si="39"/>
        <v>212</v>
      </c>
      <c r="C215" s="49" t="str">
        <f t="shared" ca="1" si="40"/>
        <v/>
      </c>
      <c r="D215" s="50" t="str">
        <f t="shared" ca="1" si="41"/>
        <v/>
      </c>
      <c r="E215" s="51" t="str">
        <f t="shared" ca="1" si="42"/>
        <v/>
      </c>
      <c r="F215" s="52" t="str">
        <f t="shared" ca="1" si="43"/>
        <v/>
      </c>
      <c r="G215" s="53"/>
      <c r="H215" s="53" t="str">
        <f>IF(G215="","",INDEX(D.1[Quy cách],MATCH(G215,D.1[Tên sản phẩm],0)))</f>
        <v/>
      </c>
      <c r="I215" s="54" t="str">
        <f>IF(G215="","",INDEX(D.1[ĐVT],MATCH(G215,D.1[Tên sản phẩm],0)))</f>
        <v/>
      </c>
      <c r="J215" s="56" t="str">
        <f>IF(G215="","",INDEX(#REF!,MATCH(G215,D.1[Tên sản phẩm],0)))</f>
        <v/>
      </c>
      <c r="K215" s="56" t="str">
        <f t="shared" si="44"/>
        <v/>
      </c>
      <c r="L215" s="53"/>
      <c r="M215" s="57" t="str">
        <f t="shared" si="45"/>
        <v/>
      </c>
      <c r="N215" s="58"/>
      <c r="O215" s="56" t="str">
        <f t="shared" si="38"/>
        <v/>
      </c>
      <c r="P215" s="57" t="str">
        <f t="shared" si="46"/>
        <v/>
      </c>
      <c r="Q215" s="58" t="str">
        <f t="shared" ca="1" si="47"/>
        <v/>
      </c>
      <c r="R215" s="57" t="str">
        <f t="shared" si="48"/>
        <v/>
      </c>
      <c r="S215" s="57" t="str">
        <f ca="1">IF(AND(C215&lt;&gt;"",C215&lt;&gt;OFFSET(C215,1,0)),SUMIFS([Giá có thuế],[Số ĐK],C215),"")</f>
        <v/>
      </c>
      <c r="T215" s="53"/>
      <c r="U215" s="55" t="str">
        <f>IF(T215="","",'Thông Tin Chung'!#REF!)</f>
        <v/>
      </c>
      <c r="V215" s="57" t="str">
        <f t="shared" ca="1" si="49"/>
        <v/>
      </c>
      <c r="W215" s="59"/>
      <c r="X215" s="49" t="str">
        <f ca="1">IF(C215="","",IF(OR(D215&lt;NgayBatDau,D215&gt;NgayKetThuc),"Ngày tháng phải nằm trong kỳ báo cáo",IF(AND(F215&lt;&gt;"",COUNTIF(D.3[Tên nhà cung cấp],F215)=0),"Tên NCC chưa khai báo trong DSNCC",IF(AND(G215&lt;&gt;"",COUNTIF(D.1[Tên sản phẩm],G215)=0),"SP này chưa khai báo trong DSSP",""))))</f>
        <v/>
      </c>
    </row>
    <row r="216" spans="2:24" ht="27.75" customHeight="1">
      <c r="B216" s="69">
        <f t="shared" si="39"/>
        <v>213</v>
      </c>
      <c r="C216" s="49" t="str">
        <f t="shared" ca="1" si="40"/>
        <v/>
      </c>
      <c r="D216" s="50" t="str">
        <f t="shared" ca="1" si="41"/>
        <v/>
      </c>
      <c r="E216" s="51" t="str">
        <f t="shared" ca="1" si="42"/>
        <v/>
      </c>
      <c r="F216" s="52" t="str">
        <f t="shared" ca="1" si="43"/>
        <v/>
      </c>
      <c r="G216" s="53"/>
      <c r="H216" s="53" t="str">
        <f>IF(G216="","",INDEX(D.1[Quy cách],MATCH(G216,D.1[Tên sản phẩm],0)))</f>
        <v/>
      </c>
      <c r="I216" s="54" t="str">
        <f>IF(G216="","",INDEX(D.1[ĐVT],MATCH(G216,D.1[Tên sản phẩm],0)))</f>
        <v/>
      </c>
      <c r="J216" s="56" t="str">
        <f>IF(G216="","",INDEX(#REF!,MATCH(G216,D.1[Tên sản phẩm],0)))</f>
        <v/>
      </c>
      <c r="K216" s="56" t="str">
        <f t="shared" si="44"/>
        <v/>
      </c>
      <c r="L216" s="53"/>
      <c r="M216" s="57" t="str">
        <f t="shared" si="45"/>
        <v/>
      </c>
      <c r="N216" s="58"/>
      <c r="O216" s="56" t="str">
        <f t="shared" si="38"/>
        <v/>
      </c>
      <c r="P216" s="57" t="str">
        <f t="shared" si="46"/>
        <v/>
      </c>
      <c r="Q216" s="58" t="str">
        <f t="shared" ca="1" si="47"/>
        <v/>
      </c>
      <c r="R216" s="57" t="str">
        <f t="shared" si="48"/>
        <v/>
      </c>
      <c r="S216" s="57" t="str">
        <f ca="1">IF(AND(C216&lt;&gt;"",C216&lt;&gt;OFFSET(C216,1,0)),SUMIFS([Giá có thuế],[Số ĐK],C216),"")</f>
        <v/>
      </c>
      <c r="T216" s="53"/>
      <c r="U216" s="55" t="str">
        <f>IF(T216="","",'Thông Tin Chung'!#REF!)</f>
        <v/>
      </c>
      <c r="V216" s="57" t="str">
        <f t="shared" ca="1" si="49"/>
        <v/>
      </c>
      <c r="W216" s="59"/>
      <c r="X216" s="49" t="str">
        <f ca="1">IF(C216="","",IF(OR(D216&lt;NgayBatDau,D216&gt;NgayKetThuc),"Ngày tháng phải nằm trong kỳ báo cáo",IF(AND(F216&lt;&gt;"",COUNTIF(D.3[Tên nhà cung cấp],F216)=0),"Tên NCC chưa khai báo trong DSNCC",IF(AND(G216&lt;&gt;"",COUNTIF(D.1[Tên sản phẩm],G216)=0),"SP này chưa khai báo trong DSSP",""))))</f>
        <v/>
      </c>
    </row>
    <row r="217" spans="2:24" ht="27.75" customHeight="1">
      <c r="B217" s="69">
        <f t="shared" si="39"/>
        <v>214</v>
      </c>
      <c r="C217" s="49" t="str">
        <f t="shared" ca="1" si="40"/>
        <v/>
      </c>
      <c r="D217" s="50" t="str">
        <f t="shared" ca="1" si="41"/>
        <v/>
      </c>
      <c r="E217" s="51" t="str">
        <f t="shared" ca="1" si="42"/>
        <v/>
      </c>
      <c r="F217" s="52" t="str">
        <f t="shared" ca="1" si="43"/>
        <v/>
      </c>
      <c r="G217" s="53"/>
      <c r="H217" s="53" t="str">
        <f>IF(G217="","",INDEX(D.1[Quy cách],MATCH(G217,D.1[Tên sản phẩm],0)))</f>
        <v/>
      </c>
      <c r="I217" s="54" t="str">
        <f>IF(G217="","",INDEX(D.1[ĐVT],MATCH(G217,D.1[Tên sản phẩm],0)))</f>
        <v/>
      </c>
      <c r="J217" s="56" t="str">
        <f>IF(G217="","",INDEX(#REF!,MATCH(G217,D.1[Tên sản phẩm],0)))</f>
        <v/>
      </c>
      <c r="K217" s="56" t="str">
        <f t="shared" si="44"/>
        <v/>
      </c>
      <c r="L217" s="53"/>
      <c r="M217" s="57" t="str">
        <f t="shared" si="45"/>
        <v/>
      </c>
      <c r="N217" s="58"/>
      <c r="O217" s="56" t="str">
        <f t="shared" si="38"/>
        <v/>
      </c>
      <c r="P217" s="57" t="str">
        <f t="shared" si="46"/>
        <v/>
      </c>
      <c r="Q217" s="58" t="str">
        <f t="shared" ca="1" si="47"/>
        <v/>
      </c>
      <c r="R217" s="57" t="str">
        <f t="shared" si="48"/>
        <v/>
      </c>
      <c r="S217" s="57" t="str">
        <f ca="1">IF(AND(C217&lt;&gt;"",C217&lt;&gt;OFFSET(C217,1,0)),SUMIFS([Giá có thuế],[Số ĐK],C217),"")</f>
        <v/>
      </c>
      <c r="T217" s="53"/>
      <c r="U217" s="55" t="str">
        <f>IF(T217="","",'Thông Tin Chung'!#REF!)</f>
        <v/>
      </c>
      <c r="V217" s="57" t="str">
        <f t="shared" ca="1" si="49"/>
        <v/>
      </c>
      <c r="W217" s="59"/>
      <c r="X217" s="49" t="str">
        <f ca="1">IF(C217="","",IF(OR(D217&lt;NgayBatDau,D217&gt;NgayKetThuc),"Ngày tháng phải nằm trong kỳ báo cáo",IF(AND(F217&lt;&gt;"",COUNTIF(D.3[Tên nhà cung cấp],F217)=0),"Tên NCC chưa khai báo trong DSNCC",IF(AND(G217&lt;&gt;"",COUNTIF(D.1[Tên sản phẩm],G217)=0),"SP này chưa khai báo trong DSSP",""))))</f>
        <v/>
      </c>
    </row>
    <row r="218" spans="2:24" ht="27.75" customHeight="1">
      <c r="B218" s="69">
        <f t="shared" si="39"/>
        <v>215</v>
      </c>
      <c r="C218" s="49" t="str">
        <f t="shared" ca="1" si="40"/>
        <v/>
      </c>
      <c r="D218" s="50" t="str">
        <f t="shared" ca="1" si="41"/>
        <v/>
      </c>
      <c r="E218" s="51" t="str">
        <f t="shared" ca="1" si="42"/>
        <v/>
      </c>
      <c r="F218" s="52" t="str">
        <f t="shared" ca="1" si="43"/>
        <v/>
      </c>
      <c r="G218" s="53"/>
      <c r="H218" s="53" t="str">
        <f>IF(G218="","",INDEX(D.1[Quy cách],MATCH(G218,D.1[Tên sản phẩm],0)))</f>
        <v/>
      </c>
      <c r="I218" s="54" t="str">
        <f>IF(G218="","",INDEX(D.1[ĐVT],MATCH(G218,D.1[Tên sản phẩm],0)))</f>
        <v/>
      </c>
      <c r="J218" s="56" t="str">
        <f>IF(G218="","",INDEX(#REF!,MATCH(G218,D.1[Tên sản phẩm],0)))</f>
        <v/>
      </c>
      <c r="K218" s="56" t="str">
        <f t="shared" si="44"/>
        <v/>
      </c>
      <c r="L218" s="53"/>
      <c r="M218" s="57" t="str">
        <f t="shared" si="45"/>
        <v/>
      </c>
      <c r="N218" s="58"/>
      <c r="O218" s="56" t="str">
        <f t="shared" si="38"/>
        <v/>
      </c>
      <c r="P218" s="57" t="str">
        <f t="shared" si="46"/>
        <v/>
      </c>
      <c r="Q218" s="58" t="str">
        <f t="shared" ca="1" si="47"/>
        <v/>
      </c>
      <c r="R218" s="57" t="str">
        <f t="shared" si="48"/>
        <v/>
      </c>
      <c r="S218" s="57" t="str">
        <f ca="1">IF(AND(C218&lt;&gt;"",C218&lt;&gt;OFFSET(C218,1,0)),SUMIFS([Giá có thuế],[Số ĐK],C218),"")</f>
        <v/>
      </c>
      <c r="T218" s="53"/>
      <c r="U218" s="55" t="str">
        <f>IF(T218="","",'Thông Tin Chung'!#REF!)</f>
        <v/>
      </c>
      <c r="V218" s="57" t="str">
        <f t="shared" ca="1" si="49"/>
        <v/>
      </c>
      <c r="W218" s="59"/>
      <c r="X218" s="49" t="str">
        <f ca="1">IF(C218="","",IF(OR(D218&lt;NgayBatDau,D218&gt;NgayKetThuc),"Ngày tháng phải nằm trong kỳ báo cáo",IF(AND(F218&lt;&gt;"",COUNTIF(D.3[Tên nhà cung cấp],F218)=0),"Tên NCC chưa khai báo trong DSNCC",IF(AND(G218&lt;&gt;"",COUNTIF(D.1[Tên sản phẩm],G218)=0),"SP này chưa khai báo trong DSSP",""))))</f>
        <v/>
      </c>
    </row>
    <row r="219" spans="2:24" ht="27.75" customHeight="1">
      <c r="B219" s="69">
        <f t="shared" si="39"/>
        <v>216</v>
      </c>
      <c r="C219" s="49" t="str">
        <f t="shared" ca="1" si="40"/>
        <v/>
      </c>
      <c r="D219" s="50" t="str">
        <f t="shared" ca="1" si="41"/>
        <v/>
      </c>
      <c r="E219" s="51" t="str">
        <f t="shared" ca="1" si="42"/>
        <v/>
      </c>
      <c r="F219" s="52" t="str">
        <f t="shared" ca="1" si="43"/>
        <v/>
      </c>
      <c r="G219" s="53"/>
      <c r="H219" s="53" t="str">
        <f>IF(G219="","",INDEX(D.1[Quy cách],MATCH(G219,D.1[Tên sản phẩm],0)))</f>
        <v/>
      </c>
      <c r="I219" s="54" t="str">
        <f>IF(G219="","",INDEX(D.1[ĐVT],MATCH(G219,D.1[Tên sản phẩm],0)))</f>
        <v/>
      </c>
      <c r="J219" s="56" t="str">
        <f>IF(G219="","",INDEX(#REF!,MATCH(G219,D.1[Tên sản phẩm],0)))</f>
        <v/>
      </c>
      <c r="K219" s="56" t="str">
        <f t="shared" si="44"/>
        <v/>
      </c>
      <c r="L219" s="53"/>
      <c r="M219" s="57" t="str">
        <f t="shared" si="45"/>
        <v/>
      </c>
      <c r="N219" s="58"/>
      <c r="O219" s="56" t="str">
        <f t="shared" si="38"/>
        <v/>
      </c>
      <c r="P219" s="57" t="str">
        <f t="shared" si="46"/>
        <v/>
      </c>
      <c r="Q219" s="58" t="str">
        <f t="shared" ca="1" si="47"/>
        <v/>
      </c>
      <c r="R219" s="57" t="str">
        <f t="shared" si="48"/>
        <v/>
      </c>
      <c r="S219" s="57" t="str">
        <f ca="1">IF(AND(C219&lt;&gt;"",C219&lt;&gt;OFFSET(C219,1,0)),SUMIFS([Giá có thuế],[Số ĐK],C219),"")</f>
        <v/>
      </c>
      <c r="T219" s="53"/>
      <c r="U219" s="55" t="str">
        <f>IF(T219="","",'Thông Tin Chung'!#REF!)</f>
        <v/>
      </c>
      <c r="V219" s="57" t="str">
        <f t="shared" ca="1" si="49"/>
        <v/>
      </c>
      <c r="W219" s="59"/>
      <c r="X219" s="49" t="str">
        <f ca="1">IF(C219="","",IF(OR(D219&lt;NgayBatDau,D219&gt;NgayKetThuc),"Ngày tháng phải nằm trong kỳ báo cáo",IF(AND(F219&lt;&gt;"",COUNTIF(D.3[Tên nhà cung cấp],F219)=0),"Tên NCC chưa khai báo trong DSNCC",IF(AND(G219&lt;&gt;"",COUNTIF(D.1[Tên sản phẩm],G219)=0),"SP này chưa khai báo trong DSSP",""))))</f>
        <v/>
      </c>
    </row>
    <row r="220" spans="2:24" ht="27.75" customHeight="1">
      <c r="B220" s="69">
        <f t="shared" si="39"/>
        <v>217</v>
      </c>
      <c r="C220" s="49" t="str">
        <f t="shared" ca="1" si="40"/>
        <v/>
      </c>
      <c r="D220" s="50" t="str">
        <f t="shared" ca="1" si="41"/>
        <v/>
      </c>
      <c r="E220" s="51" t="str">
        <f t="shared" ca="1" si="42"/>
        <v/>
      </c>
      <c r="F220" s="52" t="str">
        <f t="shared" ca="1" si="43"/>
        <v/>
      </c>
      <c r="G220" s="53"/>
      <c r="H220" s="53" t="str">
        <f>IF(G220="","",INDEX(D.1[Quy cách],MATCH(G220,D.1[Tên sản phẩm],0)))</f>
        <v/>
      </c>
      <c r="I220" s="54" t="str">
        <f>IF(G220="","",INDEX(D.1[ĐVT],MATCH(G220,D.1[Tên sản phẩm],0)))</f>
        <v/>
      </c>
      <c r="J220" s="56" t="str">
        <f>IF(G220="","",INDEX(#REF!,MATCH(G220,D.1[Tên sản phẩm],0)))</f>
        <v/>
      </c>
      <c r="K220" s="56" t="str">
        <f t="shared" si="44"/>
        <v/>
      </c>
      <c r="L220" s="53"/>
      <c r="M220" s="57" t="str">
        <f t="shared" si="45"/>
        <v/>
      </c>
      <c r="N220" s="58"/>
      <c r="O220" s="56" t="str">
        <f t="shared" si="38"/>
        <v/>
      </c>
      <c r="P220" s="57" t="str">
        <f t="shared" si="46"/>
        <v/>
      </c>
      <c r="Q220" s="58" t="str">
        <f t="shared" ca="1" si="47"/>
        <v/>
      </c>
      <c r="R220" s="57" t="str">
        <f t="shared" si="48"/>
        <v/>
      </c>
      <c r="S220" s="57" t="str">
        <f ca="1">IF(AND(C220&lt;&gt;"",C220&lt;&gt;OFFSET(C220,1,0)),SUMIFS([Giá có thuế],[Số ĐK],C220),"")</f>
        <v/>
      </c>
      <c r="T220" s="53"/>
      <c r="U220" s="55" t="str">
        <f>IF(T220="","",'Thông Tin Chung'!#REF!)</f>
        <v/>
      </c>
      <c r="V220" s="57" t="str">
        <f t="shared" ca="1" si="49"/>
        <v/>
      </c>
      <c r="W220" s="59"/>
      <c r="X220" s="49" t="str">
        <f ca="1">IF(C220="","",IF(OR(D220&lt;NgayBatDau,D220&gt;NgayKetThuc),"Ngày tháng phải nằm trong kỳ báo cáo",IF(AND(F220&lt;&gt;"",COUNTIF(D.3[Tên nhà cung cấp],F220)=0),"Tên NCC chưa khai báo trong DSNCC",IF(AND(G220&lt;&gt;"",COUNTIF(D.1[Tên sản phẩm],G220)=0),"SP này chưa khai báo trong DSSP",""))))</f>
        <v/>
      </c>
    </row>
    <row r="221" spans="2:24" ht="27.75" customHeight="1">
      <c r="B221" s="69">
        <f t="shared" si="39"/>
        <v>218</v>
      </c>
      <c r="C221" s="49" t="str">
        <f t="shared" ca="1" si="40"/>
        <v/>
      </c>
      <c r="D221" s="50" t="str">
        <f t="shared" ca="1" si="41"/>
        <v/>
      </c>
      <c r="E221" s="51" t="str">
        <f t="shared" ca="1" si="42"/>
        <v/>
      </c>
      <c r="F221" s="52" t="str">
        <f t="shared" ca="1" si="43"/>
        <v/>
      </c>
      <c r="G221" s="53"/>
      <c r="H221" s="53" t="str">
        <f>IF(G221="","",INDEX(D.1[Quy cách],MATCH(G221,D.1[Tên sản phẩm],0)))</f>
        <v/>
      </c>
      <c r="I221" s="54" t="str">
        <f>IF(G221="","",INDEX(D.1[ĐVT],MATCH(G221,D.1[Tên sản phẩm],0)))</f>
        <v/>
      </c>
      <c r="J221" s="56" t="str">
        <f>IF(G221="","",INDEX(#REF!,MATCH(G221,D.1[Tên sản phẩm],0)))</f>
        <v/>
      </c>
      <c r="K221" s="56" t="str">
        <f t="shared" si="44"/>
        <v/>
      </c>
      <c r="L221" s="53"/>
      <c r="M221" s="57" t="str">
        <f t="shared" si="45"/>
        <v/>
      </c>
      <c r="N221" s="58"/>
      <c r="O221" s="56" t="str">
        <f t="shared" si="38"/>
        <v/>
      </c>
      <c r="P221" s="57" t="str">
        <f t="shared" si="46"/>
        <v/>
      </c>
      <c r="Q221" s="58" t="str">
        <f t="shared" ca="1" si="47"/>
        <v/>
      </c>
      <c r="R221" s="57" t="str">
        <f t="shared" si="48"/>
        <v/>
      </c>
      <c r="S221" s="57" t="str">
        <f ca="1">IF(AND(C221&lt;&gt;"",C221&lt;&gt;OFFSET(C221,1,0)),SUMIFS([Giá có thuế],[Số ĐK],C221),"")</f>
        <v/>
      </c>
      <c r="T221" s="53"/>
      <c r="U221" s="55" t="str">
        <f>IF(T221="","",'Thông Tin Chung'!#REF!)</f>
        <v/>
      </c>
      <c r="V221" s="57" t="str">
        <f t="shared" ca="1" si="49"/>
        <v/>
      </c>
      <c r="W221" s="59"/>
      <c r="X221" s="49" t="str">
        <f ca="1">IF(C221="","",IF(OR(D221&lt;NgayBatDau,D221&gt;NgayKetThuc),"Ngày tháng phải nằm trong kỳ báo cáo",IF(AND(F221&lt;&gt;"",COUNTIF(D.3[Tên nhà cung cấp],F221)=0),"Tên NCC chưa khai báo trong DSNCC",IF(AND(G221&lt;&gt;"",COUNTIF(D.1[Tên sản phẩm],G221)=0),"SP này chưa khai báo trong DSSP",""))))</f>
        <v/>
      </c>
    </row>
    <row r="222" spans="2:24" ht="27.75" customHeight="1">
      <c r="B222" s="69">
        <f t="shared" si="39"/>
        <v>219</v>
      </c>
      <c r="C222" s="49" t="str">
        <f t="shared" ca="1" si="40"/>
        <v/>
      </c>
      <c r="D222" s="50" t="str">
        <f t="shared" ca="1" si="41"/>
        <v/>
      </c>
      <c r="E222" s="51" t="str">
        <f t="shared" ca="1" si="42"/>
        <v/>
      </c>
      <c r="F222" s="52" t="str">
        <f t="shared" ca="1" si="43"/>
        <v/>
      </c>
      <c r="G222" s="53"/>
      <c r="H222" s="53" t="str">
        <f>IF(G222="","",INDEX(D.1[Quy cách],MATCH(G222,D.1[Tên sản phẩm],0)))</f>
        <v/>
      </c>
      <c r="I222" s="54" t="str">
        <f>IF(G222="","",INDEX(D.1[ĐVT],MATCH(G222,D.1[Tên sản phẩm],0)))</f>
        <v/>
      </c>
      <c r="J222" s="56" t="str">
        <f>IF(G222="","",INDEX(#REF!,MATCH(G222,D.1[Tên sản phẩm],0)))</f>
        <v/>
      </c>
      <c r="K222" s="56" t="str">
        <f t="shared" si="44"/>
        <v/>
      </c>
      <c r="L222" s="53"/>
      <c r="M222" s="57" t="str">
        <f t="shared" si="45"/>
        <v/>
      </c>
      <c r="N222" s="58"/>
      <c r="O222" s="56" t="str">
        <f t="shared" si="38"/>
        <v/>
      </c>
      <c r="P222" s="57" t="str">
        <f t="shared" si="46"/>
        <v/>
      </c>
      <c r="Q222" s="58" t="str">
        <f t="shared" ca="1" si="47"/>
        <v/>
      </c>
      <c r="R222" s="57" t="str">
        <f t="shared" si="48"/>
        <v/>
      </c>
      <c r="S222" s="57" t="str">
        <f ca="1">IF(AND(C222&lt;&gt;"",C222&lt;&gt;OFFSET(C222,1,0)),SUMIFS([Giá có thuế],[Số ĐK],C222),"")</f>
        <v/>
      </c>
      <c r="T222" s="53"/>
      <c r="U222" s="55" t="str">
        <f>IF(T222="","",'Thông Tin Chung'!#REF!)</f>
        <v/>
      </c>
      <c r="V222" s="57" t="str">
        <f t="shared" ca="1" si="49"/>
        <v/>
      </c>
      <c r="W222" s="59"/>
      <c r="X222" s="49" t="str">
        <f ca="1">IF(C222="","",IF(OR(D222&lt;NgayBatDau,D222&gt;NgayKetThuc),"Ngày tháng phải nằm trong kỳ báo cáo",IF(AND(F222&lt;&gt;"",COUNTIF(D.3[Tên nhà cung cấp],F222)=0),"Tên NCC chưa khai báo trong DSNCC",IF(AND(G222&lt;&gt;"",COUNTIF(D.1[Tên sản phẩm],G222)=0),"SP này chưa khai báo trong DSSP",""))))</f>
        <v/>
      </c>
    </row>
    <row r="223" spans="2:24" ht="27.75" customHeight="1">
      <c r="B223" s="69">
        <f t="shared" si="39"/>
        <v>220</v>
      </c>
      <c r="C223" s="49" t="str">
        <f t="shared" ca="1" si="40"/>
        <v/>
      </c>
      <c r="D223" s="50" t="str">
        <f t="shared" ca="1" si="41"/>
        <v/>
      </c>
      <c r="E223" s="51" t="str">
        <f t="shared" ca="1" si="42"/>
        <v/>
      </c>
      <c r="F223" s="52" t="str">
        <f t="shared" ca="1" si="43"/>
        <v/>
      </c>
      <c r="G223" s="53"/>
      <c r="H223" s="53" t="str">
        <f>IF(G223="","",INDEX(D.1[Quy cách],MATCH(G223,D.1[Tên sản phẩm],0)))</f>
        <v/>
      </c>
      <c r="I223" s="54" t="str">
        <f>IF(G223="","",INDEX(D.1[ĐVT],MATCH(G223,D.1[Tên sản phẩm],0)))</f>
        <v/>
      </c>
      <c r="J223" s="56" t="str">
        <f>IF(G223="","",INDEX(#REF!,MATCH(G223,D.1[Tên sản phẩm],0)))</f>
        <v/>
      </c>
      <c r="K223" s="56" t="str">
        <f t="shared" si="44"/>
        <v/>
      </c>
      <c r="L223" s="53"/>
      <c r="M223" s="57" t="str">
        <f t="shared" si="45"/>
        <v/>
      </c>
      <c r="N223" s="58"/>
      <c r="O223" s="56" t="str">
        <f t="shared" si="38"/>
        <v/>
      </c>
      <c r="P223" s="57" t="str">
        <f t="shared" si="46"/>
        <v/>
      </c>
      <c r="Q223" s="58" t="str">
        <f t="shared" ca="1" si="47"/>
        <v/>
      </c>
      <c r="R223" s="57" t="str">
        <f t="shared" si="48"/>
        <v/>
      </c>
      <c r="S223" s="57" t="str">
        <f ca="1">IF(AND(C223&lt;&gt;"",C223&lt;&gt;OFFSET(C223,1,0)),SUMIFS([Giá có thuế],[Số ĐK],C223),"")</f>
        <v/>
      </c>
      <c r="T223" s="53"/>
      <c r="U223" s="55" t="str">
        <f>IF(T223="","",'Thông Tin Chung'!#REF!)</f>
        <v/>
      </c>
      <c r="V223" s="57" t="str">
        <f t="shared" ca="1" si="49"/>
        <v/>
      </c>
      <c r="W223" s="59"/>
      <c r="X223" s="49" t="str">
        <f ca="1">IF(C223="","",IF(OR(D223&lt;NgayBatDau,D223&gt;NgayKetThuc),"Ngày tháng phải nằm trong kỳ báo cáo",IF(AND(F223&lt;&gt;"",COUNTIF(D.3[Tên nhà cung cấp],F223)=0),"Tên NCC chưa khai báo trong DSNCC",IF(AND(G223&lt;&gt;"",COUNTIF(D.1[Tên sản phẩm],G223)=0),"SP này chưa khai báo trong DSSP",""))))</f>
        <v/>
      </c>
    </row>
    <row r="224" spans="2:24" ht="27.75" customHeight="1">
      <c r="B224" s="69">
        <f t="shared" si="39"/>
        <v>221</v>
      </c>
      <c r="C224" s="49" t="str">
        <f t="shared" ca="1" si="40"/>
        <v/>
      </c>
      <c r="D224" s="50" t="str">
        <f t="shared" ca="1" si="41"/>
        <v/>
      </c>
      <c r="E224" s="51" t="str">
        <f t="shared" ca="1" si="42"/>
        <v/>
      </c>
      <c r="F224" s="52" t="str">
        <f t="shared" ca="1" si="43"/>
        <v/>
      </c>
      <c r="G224" s="53"/>
      <c r="H224" s="53" t="str">
        <f>IF(G224="","",INDEX(D.1[Quy cách],MATCH(G224,D.1[Tên sản phẩm],0)))</f>
        <v/>
      </c>
      <c r="I224" s="54" t="str">
        <f>IF(G224="","",INDEX(D.1[ĐVT],MATCH(G224,D.1[Tên sản phẩm],0)))</f>
        <v/>
      </c>
      <c r="J224" s="56" t="str">
        <f>IF(G224="","",INDEX(#REF!,MATCH(G224,D.1[Tên sản phẩm],0)))</f>
        <v/>
      </c>
      <c r="K224" s="56" t="str">
        <f t="shared" si="44"/>
        <v/>
      </c>
      <c r="L224" s="53"/>
      <c r="M224" s="57" t="str">
        <f t="shared" si="45"/>
        <v/>
      </c>
      <c r="N224" s="58"/>
      <c r="O224" s="56" t="str">
        <f t="shared" si="38"/>
        <v/>
      </c>
      <c r="P224" s="57" t="str">
        <f t="shared" si="46"/>
        <v/>
      </c>
      <c r="Q224" s="58" t="str">
        <f t="shared" ca="1" si="47"/>
        <v/>
      </c>
      <c r="R224" s="57" t="str">
        <f t="shared" si="48"/>
        <v/>
      </c>
      <c r="S224" s="57" t="str">
        <f ca="1">IF(AND(C224&lt;&gt;"",C224&lt;&gt;OFFSET(C224,1,0)),SUMIFS([Giá có thuế],[Số ĐK],C224),"")</f>
        <v/>
      </c>
      <c r="T224" s="53"/>
      <c r="U224" s="55" t="str">
        <f>IF(T224="","",'Thông Tin Chung'!#REF!)</f>
        <v/>
      </c>
      <c r="V224" s="57" t="str">
        <f t="shared" ca="1" si="49"/>
        <v/>
      </c>
      <c r="W224" s="59"/>
      <c r="X224" s="49" t="str">
        <f ca="1">IF(C224="","",IF(OR(D224&lt;NgayBatDau,D224&gt;NgayKetThuc),"Ngày tháng phải nằm trong kỳ báo cáo",IF(AND(F224&lt;&gt;"",COUNTIF(D.3[Tên nhà cung cấp],F224)=0),"Tên NCC chưa khai báo trong DSNCC",IF(AND(G224&lt;&gt;"",COUNTIF(D.1[Tên sản phẩm],G224)=0),"SP này chưa khai báo trong DSSP",""))))</f>
        <v/>
      </c>
    </row>
    <row r="225" spans="2:24" ht="27.75" customHeight="1">
      <c r="B225" s="69">
        <f t="shared" si="39"/>
        <v>222</v>
      </c>
      <c r="C225" s="49" t="str">
        <f t="shared" ca="1" si="40"/>
        <v/>
      </c>
      <c r="D225" s="50" t="str">
        <f t="shared" ca="1" si="41"/>
        <v/>
      </c>
      <c r="E225" s="51" t="str">
        <f t="shared" ca="1" si="42"/>
        <v/>
      </c>
      <c r="F225" s="52" t="str">
        <f t="shared" ca="1" si="43"/>
        <v/>
      </c>
      <c r="G225" s="53"/>
      <c r="H225" s="53" t="str">
        <f>IF(G225="","",INDEX(D.1[Quy cách],MATCH(G225,D.1[Tên sản phẩm],0)))</f>
        <v/>
      </c>
      <c r="I225" s="54" t="str">
        <f>IF(G225="","",INDEX(D.1[ĐVT],MATCH(G225,D.1[Tên sản phẩm],0)))</f>
        <v/>
      </c>
      <c r="J225" s="56" t="str">
        <f>IF(G225="","",INDEX(#REF!,MATCH(G225,D.1[Tên sản phẩm],0)))</f>
        <v/>
      </c>
      <c r="K225" s="56" t="str">
        <f t="shared" si="44"/>
        <v/>
      </c>
      <c r="L225" s="53"/>
      <c r="M225" s="57" t="str">
        <f t="shared" si="45"/>
        <v/>
      </c>
      <c r="N225" s="58"/>
      <c r="O225" s="56" t="str">
        <f t="shared" si="38"/>
        <v/>
      </c>
      <c r="P225" s="57" t="str">
        <f t="shared" si="46"/>
        <v/>
      </c>
      <c r="Q225" s="58" t="str">
        <f t="shared" ca="1" si="47"/>
        <v/>
      </c>
      <c r="R225" s="57" t="str">
        <f t="shared" si="48"/>
        <v/>
      </c>
      <c r="S225" s="57" t="str">
        <f ca="1">IF(AND(C225&lt;&gt;"",C225&lt;&gt;OFFSET(C225,1,0)),SUMIFS([Giá có thuế],[Số ĐK],C225),"")</f>
        <v/>
      </c>
      <c r="T225" s="53"/>
      <c r="U225" s="55" t="str">
        <f>IF(T225="","",'Thông Tin Chung'!#REF!)</f>
        <v/>
      </c>
      <c r="V225" s="57" t="str">
        <f t="shared" ca="1" si="49"/>
        <v/>
      </c>
      <c r="W225" s="59"/>
      <c r="X225" s="49" t="str">
        <f ca="1">IF(C225="","",IF(OR(D225&lt;NgayBatDau,D225&gt;NgayKetThuc),"Ngày tháng phải nằm trong kỳ báo cáo",IF(AND(F225&lt;&gt;"",COUNTIF(D.3[Tên nhà cung cấp],F225)=0),"Tên NCC chưa khai báo trong DSNCC",IF(AND(G225&lt;&gt;"",COUNTIF(D.1[Tên sản phẩm],G225)=0),"SP này chưa khai báo trong DSSP",""))))</f>
        <v/>
      </c>
    </row>
    <row r="226" spans="2:24" ht="27.75" customHeight="1">
      <c r="B226" s="69">
        <f t="shared" si="39"/>
        <v>223</v>
      </c>
      <c r="C226" s="49" t="str">
        <f t="shared" ca="1" si="40"/>
        <v/>
      </c>
      <c r="D226" s="50" t="str">
        <f t="shared" ca="1" si="41"/>
        <v/>
      </c>
      <c r="E226" s="51" t="str">
        <f t="shared" ca="1" si="42"/>
        <v/>
      </c>
      <c r="F226" s="52" t="str">
        <f t="shared" ca="1" si="43"/>
        <v/>
      </c>
      <c r="G226" s="53"/>
      <c r="H226" s="53" t="str">
        <f>IF(G226="","",INDEX(D.1[Quy cách],MATCH(G226,D.1[Tên sản phẩm],0)))</f>
        <v/>
      </c>
      <c r="I226" s="54" t="str">
        <f>IF(G226="","",INDEX(D.1[ĐVT],MATCH(G226,D.1[Tên sản phẩm],0)))</f>
        <v/>
      </c>
      <c r="J226" s="56" t="str">
        <f>IF(G226="","",INDEX(#REF!,MATCH(G226,D.1[Tên sản phẩm],0)))</f>
        <v/>
      </c>
      <c r="K226" s="56" t="str">
        <f t="shared" si="44"/>
        <v/>
      </c>
      <c r="L226" s="53"/>
      <c r="M226" s="57" t="str">
        <f t="shared" si="45"/>
        <v/>
      </c>
      <c r="N226" s="58"/>
      <c r="O226" s="56" t="str">
        <f t="shared" si="38"/>
        <v/>
      </c>
      <c r="P226" s="57" t="str">
        <f t="shared" si="46"/>
        <v/>
      </c>
      <c r="Q226" s="58" t="str">
        <f t="shared" ca="1" si="47"/>
        <v/>
      </c>
      <c r="R226" s="57" t="str">
        <f t="shared" si="48"/>
        <v/>
      </c>
      <c r="S226" s="57" t="str">
        <f ca="1">IF(AND(C226&lt;&gt;"",C226&lt;&gt;OFFSET(C226,1,0)),SUMIFS([Giá có thuế],[Số ĐK],C226),"")</f>
        <v/>
      </c>
      <c r="T226" s="53"/>
      <c r="U226" s="55" t="str">
        <f>IF(T226="","",'Thông Tin Chung'!#REF!)</f>
        <v/>
      </c>
      <c r="V226" s="57" t="str">
        <f t="shared" ca="1" si="49"/>
        <v/>
      </c>
      <c r="W226" s="59"/>
      <c r="X226" s="49" t="str">
        <f ca="1">IF(C226="","",IF(OR(D226&lt;NgayBatDau,D226&gt;NgayKetThuc),"Ngày tháng phải nằm trong kỳ báo cáo",IF(AND(F226&lt;&gt;"",COUNTIF(D.3[Tên nhà cung cấp],F226)=0),"Tên NCC chưa khai báo trong DSNCC",IF(AND(G226&lt;&gt;"",COUNTIF(D.1[Tên sản phẩm],G226)=0),"SP này chưa khai báo trong DSSP",""))))</f>
        <v/>
      </c>
    </row>
    <row r="227" spans="2:24" ht="27.75" customHeight="1">
      <c r="B227" s="69">
        <f t="shared" si="39"/>
        <v>224</v>
      </c>
      <c r="C227" s="49" t="str">
        <f t="shared" ca="1" si="40"/>
        <v/>
      </c>
      <c r="D227" s="50" t="str">
        <f t="shared" ca="1" si="41"/>
        <v/>
      </c>
      <c r="E227" s="51" t="str">
        <f t="shared" ca="1" si="42"/>
        <v/>
      </c>
      <c r="F227" s="52" t="str">
        <f t="shared" ca="1" si="43"/>
        <v/>
      </c>
      <c r="G227" s="53"/>
      <c r="H227" s="53" t="str">
        <f>IF(G227="","",INDEX(D.1[Quy cách],MATCH(G227,D.1[Tên sản phẩm],0)))</f>
        <v/>
      </c>
      <c r="I227" s="54" t="str">
        <f>IF(G227="","",INDEX(D.1[ĐVT],MATCH(G227,D.1[Tên sản phẩm],0)))</f>
        <v/>
      </c>
      <c r="J227" s="56" t="str">
        <f>IF(G227="","",INDEX(#REF!,MATCH(G227,D.1[Tên sản phẩm],0)))</f>
        <v/>
      </c>
      <c r="K227" s="56" t="str">
        <f t="shared" si="44"/>
        <v/>
      </c>
      <c r="L227" s="53"/>
      <c r="M227" s="57" t="str">
        <f t="shared" si="45"/>
        <v/>
      </c>
      <c r="N227" s="58"/>
      <c r="O227" s="56" t="str">
        <f t="shared" si="38"/>
        <v/>
      </c>
      <c r="P227" s="57" t="str">
        <f t="shared" si="46"/>
        <v/>
      </c>
      <c r="Q227" s="58" t="str">
        <f t="shared" ca="1" si="47"/>
        <v/>
      </c>
      <c r="R227" s="57" t="str">
        <f t="shared" si="48"/>
        <v/>
      </c>
      <c r="S227" s="57" t="str">
        <f ca="1">IF(AND(C227&lt;&gt;"",C227&lt;&gt;OFFSET(C227,1,0)),SUMIFS([Giá có thuế],[Số ĐK],C227),"")</f>
        <v/>
      </c>
      <c r="T227" s="53"/>
      <c r="U227" s="55" t="str">
        <f>IF(T227="","",'Thông Tin Chung'!#REF!)</f>
        <v/>
      </c>
      <c r="V227" s="57" t="str">
        <f t="shared" ca="1" si="49"/>
        <v/>
      </c>
      <c r="W227" s="59"/>
      <c r="X227" s="49" t="str">
        <f ca="1">IF(C227="","",IF(OR(D227&lt;NgayBatDau,D227&gt;NgayKetThuc),"Ngày tháng phải nằm trong kỳ báo cáo",IF(AND(F227&lt;&gt;"",COUNTIF(D.3[Tên nhà cung cấp],F227)=0),"Tên NCC chưa khai báo trong DSNCC",IF(AND(G227&lt;&gt;"",COUNTIF(D.1[Tên sản phẩm],G227)=0),"SP này chưa khai báo trong DSSP",""))))</f>
        <v/>
      </c>
    </row>
    <row r="228" spans="2:24" ht="27.75" customHeight="1">
      <c r="B228" s="69">
        <f t="shared" si="39"/>
        <v>225</v>
      </c>
      <c r="C228" s="49" t="str">
        <f t="shared" ca="1" si="40"/>
        <v/>
      </c>
      <c r="D228" s="50" t="str">
        <f t="shared" ca="1" si="41"/>
        <v/>
      </c>
      <c r="E228" s="51" t="str">
        <f t="shared" ca="1" si="42"/>
        <v/>
      </c>
      <c r="F228" s="52" t="str">
        <f t="shared" ca="1" si="43"/>
        <v/>
      </c>
      <c r="G228" s="53"/>
      <c r="H228" s="53" t="str">
        <f>IF(G228="","",INDEX(D.1[Quy cách],MATCH(G228,D.1[Tên sản phẩm],0)))</f>
        <v/>
      </c>
      <c r="I228" s="54" t="str">
        <f>IF(G228="","",INDEX(D.1[ĐVT],MATCH(G228,D.1[Tên sản phẩm],0)))</f>
        <v/>
      </c>
      <c r="J228" s="56" t="str">
        <f>IF(G228="","",INDEX(#REF!,MATCH(G228,D.1[Tên sản phẩm],0)))</f>
        <v/>
      </c>
      <c r="K228" s="56" t="str">
        <f t="shared" si="44"/>
        <v/>
      </c>
      <c r="L228" s="53"/>
      <c r="M228" s="57" t="str">
        <f t="shared" si="45"/>
        <v/>
      </c>
      <c r="N228" s="58"/>
      <c r="O228" s="56" t="str">
        <f t="shared" si="38"/>
        <v/>
      </c>
      <c r="P228" s="57" t="str">
        <f t="shared" si="46"/>
        <v/>
      </c>
      <c r="Q228" s="58" t="str">
        <f t="shared" ca="1" si="47"/>
        <v/>
      </c>
      <c r="R228" s="57" t="str">
        <f t="shared" si="48"/>
        <v/>
      </c>
      <c r="S228" s="57" t="str">
        <f ca="1">IF(AND(C228&lt;&gt;"",C228&lt;&gt;OFFSET(C228,1,0)),SUMIFS([Giá có thuế],[Số ĐK],C228),"")</f>
        <v/>
      </c>
      <c r="T228" s="53"/>
      <c r="U228" s="55" t="str">
        <f>IF(T228="","",'Thông Tin Chung'!#REF!)</f>
        <v/>
      </c>
      <c r="V228" s="57" t="str">
        <f t="shared" ca="1" si="49"/>
        <v/>
      </c>
      <c r="W228" s="59"/>
      <c r="X228" s="49" t="str">
        <f ca="1">IF(C228="","",IF(OR(D228&lt;NgayBatDau,D228&gt;NgayKetThuc),"Ngày tháng phải nằm trong kỳ báo cáo",IF(AND(F228&lt;&gt;"",COUNTIF(D.3[Tên nhà cung cấp],F228)=0),"Tên NCC chưa khai báo trong DSNCC",IF(AND(G228&lt;&gt;"",COUNTIF(D.1[Tên sản phẩm],G228)=0),"SP này chưa khai báo trong DSSP",""))))</f>
        <v/>
      </c>
    </row>
    <row r="229" spans="2:24" ht="27.75" customHeight="1">
      <c r="B229" s="69">
        <f t="shared" si="39"/>
        <v>226</v>
      </c>
      <c r="C229" s="49" t="str">
        <f t="shared" ca="1" si="40"/>
        <v/>
      </c>
      <c r="D229" s="50" t="str">
        <f t="shared" ca="1" si="41"/>
        <v/>
      </c>
      <c r="E229" s="51" t="str">
        <f t="shared" ca="1" si="42"/>
        <v/>
      </c>
      <c r="F229" s="52" t="str">
        <f t="shared" ca="1" si="43"/>
        <v/>
      </c>
      <c r="G229" s="53"/>
      <c r="H229" s="53" t="str">
        <f>IF(G229="","",INDEX(D.1[Quy cách],MATCH(G229,D.1[Tên sản phẩm],0)))</f>
        <v/>
      </c>
      <c r="I229" s="54" t="str">
        <f>IF(G229="","",INDEX(D.1[ĐVT],MATCH(G229,D.1[Tên sản phẩm],0)))</f>
        <v/>
      </c>
      <c r="J229" s="56" t="str">
        <f>IF(G229="","",INDEX(#REF!,MATCH(G229,D.1[Tên sản phẩm],0)))</f>
        <v/>
      </c>
      <c r="K229" s="56" t="str">
        <f t="shared" si="44"/>
        <v/>
      </c>
      <c r="L229" s="53"/>
      <c r="M229" s="57" t="str">
        <f t="shared" si="45"/>
        <v/>
      </c>
      <c r="N229" s="58"/>
      <c r="O229" s="56" t="str">
        <f t="shared" si="38"/>
        <v/>
      </c>
      <c r="P229" s="57" t="str">
        <f t="shared" si="46"/>
        <v/>
      </c>
      <c r="Q229" s="58" t="str">
        <f t="shared" ca="1" si="47"/>
        <v/>
      </c>
      <c r="R229" s="57" t="str">
        <f t="shared" si="48"/>
        <v/>
      </c>
      <c r="S229" s="57" t="str">
        <f ca="1">IF(AND(C229&lt;&gt;"",C229&lt;&gt;OFFSET(C229,1,0)),SUMIFS([Giá có thuế],[Số ĐK],C229),"")</f>
        <v/>
      </c>
      <c r="T229" s="53"/>
      <c r="U229" s="55" t="str">
        <f>IF(T229="","",'Thông Tin Chung'!#REF!)</f>
        <v/>
      </c>
      <c r="V229" s="57" t="str">
        <f t="shared" ca="1" si="49"/>
        <v/>
      </c>
      <c r="W229" s="59"/>
      <c r="X229" s="49" t="str">
        <f ca="1">IF(C229="","",IF(OR(D229&lt;NgayBatDau,D229&gt;NgayKetThuc),"Ngày tháng phải nằm trong kỳ báo cáo",IF(AND(F229&lt;&gt;"",COUNTIF(D.3[Tên nhà cung cấp],F229)=0),"Tên NCC chưa khai báo trong DSNCC",IF(AND(G229&lt;&gt;"",COUNTIF(D.1[Tên sản phẩm],G229)=0),"SP này chưa khai báo trong DSSP",""))))</f>
        <v/>
      </c>
    </row>
    <row r="230" spans="2:24" ht="27.75" customHeight="1">
      <c r="B230" s="69">
        <f t="shared" si="39"/>
        <v>227</v>
      </c>
      <c r="C230" s="49" t="str">
        <f t="shared" ca="1" si="40"/>
        <v/>
      </c>
      <c r="D230" s="50" t="str">
        <f t="shared" ca="1" si="41"/>
        <v/>
      </c>
      <c r="E230" s="51" t="str">
        <f t="shared" ca="1" si="42"/>
        <v/>
      </c>
      <c r="F230" s="52" t="str">
        <f t="shared" ca="1" si="43"/>
        <v/>
      </c>
      <c r="G230" s="53"/>
      <c r="H230" s="53" t="str">
        <f>IF(G230="","",INDEX(D.1[Quy cách],MATCH(G230,D.1[Tên sản phẩm],0)))</f>
        <v/>
      </c>
      <c r="I230" s="54" t="str">
        <f>IF(G230="","",INDEX(D.1[ĐVT],MATCH(G230,D.1[Tên sản phẩm],0)))</f>
        <v/>
      </c>
      <c r="J230" s="56" t="str">
        <f>IF(G230="","",INDEX(#REF!,MATCH(G230,D.1[Tên sản phẩm],0)))</f>
        <v/>
      </c>
      <c r="K230" s="56" t="str">
        <f t="shared" si="44"/>
        <v/>
      </c>
      <c r="L230" s="53"/>
      <c r="M230" s="57" t="str">
        <f t="shared" si="45"/>
        <v/>
      </c>
      <c r="N230" s="58"/>
      <c r="O230" s="56" t="str">
        <f t="shared" si="38"/>
        <v/>
      </c>
      <c r="P230" s="57" t="str">
        <f t="shared" si="46"/>
        <v/>
      </c>
      <c r="Q230" s="58" t="str">
        <f t="shared" ca="1" si="47"/>
        <v/>
      </c>
      <c r="R230" s="57" t="str">
        <f t="shared" si="48"/>
        <v/>
      </c>
      <c r="S230" s="57" t="str">
        <f ca="1">IF(AND(C230&lt;&gt;"",C230&lt;&gt;OFFSET(C230,1,0)),SUMIFS([Giá có thuế],[Số ĐK],C230),"")</f>
        <v/>
      </c>
      <c r="T230" s="53"/>
      <c r="U230" s="55" t="str">
        <f>IF(T230="","",'Thông Tin Chung'!#REF!)</f>
        <v/>
      </c>
      <c r="V230" s="57" t="str">
        <f t="shared" ca="1" si="49"/>
        <v/>
      </c>
      <c r="W230" s="59"/>
      <c r="X230" s="49" t="str">
        <f ca="1">IF(C230="","",IF(OR(D230&lt;NgayBatDau,D230&gt;NgayKetThuc),"Ngày tháng phải nằm trong kỳ báo cáo",IF(AND(F230&lt;&gt;"",COUNTIF(D.3[Tên nhà cung cấp],F230)=0),"Tên NCC chưa khai báo trong DSNCC",IF(AND(G230&lt;&gt;"",COUNTIF(D.1[Tên sản phẩm],G230)=0),"SP này chưa khai báo trong DSSP",""))))</f>
        <v/>
      </c>
    </row>
    <row r="231" spans="2:24" ht="27.75" customHeight="1">
      <c r="B231" s="69">
        <f t="shared" si="39"/>
        <v>228</v>
      </c>
      <c r="C231" s="49" t="str">
        <f t="shared" ca="1" si="40"/>
        <v/>
      </c>
      <c r="D231" s="50" t="str">
        <f t="shared" ca="1" si="41"/>
        <v/>
      </c>
      <c r="E231" s="51" t="str">
        <f t="shared" ca="1" si="42"/>
        <v/>
      </c>
      <c r="F231" s="52" t="str">
        <f t="shared" ca="1" si="43"/>
        <v/>
      </c>
      <c r="G231" s="53"/>
      <c r="H231" s="53" t="str">
        <f>IF(G231="","",INDEX(D.1[Quy cách],MATCH(G231,D.1[Tên sản phẩm],0)))</f>
        <v/>
      </c>
      <c r="I231" s="54" t="str">
        <f>IF(G231="","",INDEX(D.1[ĐVT],MATCH(G231,D.1[Tên sản phẩm],0)))</f>
        <v/>
      </c>
      <c r="J231" s="56" t="str">
        <f>IF(G231="","",INDEX(#REF!,MATCH(G231,D.1[Tên sản phẩm],0)))</f>
        <v/>
      </c>
      <c r="K231" s="56" t="str">
        <f t="shared" si="44"/>
        <v/>
      </c>
      <c r="L231" s="53"/>
      <c r="M231" s="57" t="str">
        <f t="shared" si="45"/>
        <v/>
      </c>
      <c r="N231" s="58"/>
      <c r="O231" s="56" t="str">
        <f t="shared" si="38"/>
        <v/>
      </c>
      <c r="P231" s="57" t="str">
        <f t="shared" si="46"/>
        <v/>
      </c>
      <c r="Q231" s="58" t="str">
        <f t="shared" ca="1" si="47"/>
        <v/>
      </c>
      <c r="R231" s="57" t="str">
        <f t="shared" si="48"/>
        <v/>
      </c>
      <c r="S231" s="57" t="str">
        <f ca="1">IF(AND(C231&lt;&gt;"",C231&lt;&gt;OFFSET(C231,1,0)),SUMIFS([Giá có thuế],[Số ĐK],C231),"")</f>
        <v/>
      </c>
      <c r="T231" s="53"/>
      <c r="U231" s="55" t="str">
        <f>IF(T231="","",'Thông Tin Chung'!#REF!)</f>
        <v/>
      </c>
      <c r="V231" s="57" t="str">
        <f t="shared" ca="1" si="49"/>
        <v/>
      </c>
      <c r="W231" s="59"/>
      <c r="X231" s="49" t="str">
        <f ca="1">IF(C231="","",IF(OR(D231&lt;NgayBatDau,D231&gt;NgayKetThuc),"Ngày tháng phải nằm trong kỳ báo cáo",IF(AND(F231&lt;&gt;"",COUNTIF(D.3[Tên nhà cung cấp],F231)=0),"Tên NCC chưa khai báo trong DSNCC",IF(AND(G231&lt;&gt;"",COUNTIF(D.1[Tên sản phẩm],G231)=0),"SP này chưa khai báo trong DSSP",""))))</f>
        <v/>
      </c>
    </row>
    <row r="232" spans="2:24" ht="27.75" customHeight="1">
      <c r="B232" s="69">
        <f t="shared" si="39"/>
        <v>229</v>
      </c>
      <c r="C232" s="49" t="str">
        <f t="shared" ca="1" si="40"/>
        <v/>
      </c>
      <c r="D232" s="50" t="str">
        <f t="shared" ca="1" si="41"/>
        <v/>
      </c>
      <c r="E232" s="51" t="str">
        <f t="shared" ca="1" si="42"/>
        <v/>
      </c>
      <c r="F232" s="52" t="str">
        <f t="shared" ca="1" si="43"/>
        <v/>
      </c>
      <c r="G232" s="53"/>
      <c r="H232" s="53" t="str">
        <f>IF(G232="","",INDEX(D.1[Quy cách],MATCH(G232,D.1[Tên sản phẩm],0)))</f>
        <v/>
      </c>
      <c r="I232" s="54" t="str">
        <f>IF(G232="","",INDEX(D.1[ĐVT],MATCH(G232,D.1[Tên sản phẩm],0)))</f>
        <v/>
      </c>
      <c r="J232" s="56" t="str">
        <f>IF(G232="","",INDEX(#REF!,MATCH(G232,D.1[Tên sản phẩm],0)))</f>
        <v/>
      </c>
      <c r="K232" s="56" t="str">
        <f t="shared" si="44"/>
        <v/>
      </c>
      <c r="L232" s="53"/>
      <c r="M232" s="57" t="str">
        <f t="shared" si="45"/>
        <v/>
      </c>
      <c r="N232" s="58"/>
      <c r="O232" s="56" t="str">
        <f t="shared" si="38"/>
        <v/>
      </c>
      <c r="P232" s="57" t="str">
        <f t="shared" si="46"/>
        <v/>
      </c>
      <c r="Q232" s="58" t="str">
        <f t="shared" ca="1" si="47"/>
        <v/>
      </c>
      <c r="R232" s="57" t="str">
        <f t="shared" si="48"/>
        <v/>
      </c>
      <c r="S232" s="57" t="str">
        <f ca="1">IF(AND(C232&lt;&gt;"",C232&lt;&gt;OFFSET(C232,1,0)),SUMIFS([Giá có thuế],[Số ĐK],C232),"")</f>
        <v/>
      </c>
      <c r="T232" s="53"/>
      <c r="U232" s="55" t="str">
        <f>IF(T232="","",'Thông Tin Chung'!#REF!)</f>
        <v/>
      </c>
      <c r="V232" s="57" t="str">
        <f t="shared" ca="1" si="49"/>
        <v/>
      </c>
      <c r="W232" s="59"/>
      <c r="X232" s="49" t="str">
        <f ca="1">IF(C232="","",IF(OR(D232&lt;NgayBatDau,D232&gt;NgayKetThuc),"Ngày tháng phải nằm trong kỳ báo cáo",IF(AND(F232&lt;&gt;"",COUNTIF(D.3[Tên nhà cung cấp],F232)=0),"Tên NCC chưa khai báo trong DSNCC",IF(AND(G232&lt;&gt;"",COUNTIF(D.1[Tên sản phẩm],G232)=0),"SP này chưa khai báo trong DSSP",""))))</f>
        <v/>
      </c>
    </row>
    <row r="233" spans="2:24" ht="27.75" customHeight="1">
      <c r="B233" s="69">
        <f t="shared" si="39"/>
        <v>230</v>
      </c>
      <c r="C233" s="49" t="str">
        <f t="shared" ca="1" si="40"/>
        <v/>
      </c>
      <c r="D233" s="50" t="str">
        <f t="shared" ca="1" si="41"/>
        <v/>
      </c>
      <c r="E233" s="51" t="str">
        <f t="shared" ca="1" si="42"/>
        <v/>
      </c>
      <c r="F233" s="52" t="str">
        <f t="shared" ca="1" si="43"/>
        <v/>
      </c>
      <c r="G233" s="53"/>
      <c r="H233" s="53" t="str">
        <f>IF(G233="","",INDEX(D.1[Quy cách],MATCH(G233,D.1[Tên sản phẩm],0)))</f>
        <v/>
      </c>
      <c r="I233" s="54" t="str">
        <f>IF(G233="","",INDEX(D.1[ĐVT],MATCH(G233,D.1[Tên sản phẩm],0)))</f>
        <v/>
      </c>
      <c r="J233" s="56" t="str">
        <f>IF(G233="","",INDEX(#REF!,MATCH(G233,D.1[Tên sản phẩm],0)))</f>
        <v/>
      </c>
      <c r="K233" s="56" t="str">
        <f t="shared" si="44"/>
        <v/>
      </c>
      <c r="L233" s="53"/>
      <c r="M233" s="57" t="str">
        <f t="shared" si="45"/>
        <v/>
      </c>
      <c r="N233" s="58"/>
      <c r="O233" s="56" t="str">
        <f t="shared" si="38"/>
        <v/>
      </c>
      <c r="P233" s="57" t="str">
        <f t="shared" si="46"/>
        <v/>
      </c>
      <c r="Q233" s="58" t="str">
        <f t="shared" ca="1" si="47"/>
        <v/>
      </c>
      <c r="R233" s="57" t="str">
        <f t="shared" si="48"/>
        <v/>
      </c>
      <c r="S233" s="57" t="str">
        <f ca="1">IF(AND(C233&lt;&gt;"",C233&lt;&gt;OFFSET(C233,1,0)),SUMIFS([Giá có thuế],[Số ĐK],C233),"")</f>
        <v/>
      </c>
      <c r="T233" s="53"/>
      <c r="U233" s="55" t="str">
        <f>IF(T233="","",'Thông Tin Chung'!#REF!)</f>
        <v/>
      </c>
      <c r="V233" s="57" t="str">
        <f t="shared" ca="1" si="49"/>
        <v/>
      </c>
      <c r="W233" s="59"/>
      <c r="X233" s="49" t="str">
        <f ca="1">IF(C233="","",IF(OR(D233&lt;NgayBatDau,D233&gt;NgayKetThuc),"Ngày tháng phải nằm trong kỳ báo cáo",IF(AND(F233&lt;&gt;"",COUNTIF(D.3[Tên nhà cung cấp],F233)=0),"Tên NCC chưa khai báo trong DSNCC",IF(AND(G233&lt;&gt;"",COUNTIF(D.1[Tên sản phẩm],G233)=0),"SP này chưa khai báo trong DSSP",""))))</f>
        <v/>
      </c>
    </row>
    <row r="234" spans="2:24" ht="27.75" customHeight="1">
      <c r="B234" s="69">
        <f t="shared" si="39"/>
        <v>231</v>
      </c>
      <c r="C234" s="49" t="str">
        <f t="shared" ca="1" si="40"/>
        <v/>
      </c>
      <c r="D234" s="50" t="str">
        <f t="shared" ca="1" si="41"/>
        <v/>
      </c>
      <c r="E234" s="51" t="str">
        <f t="shared" ca="1" si="42"/>
        <v/>
      </c>
      <c r="F234" s="52" t="str">
        <f t="shared" ca="1" si="43"/>
        <v/>
      </c>
      <c r="G234" s="53"/>
      <c r="H234" s="53" t="str">
        <f>IF(G234="","",INDEX(D.1[Quy cách],MATCH(G234,D.1[Tên sản phẩm],0)))</f>
        <v/>
      </c>
      <c r="I234" s="54" t="str">
        <f>IF(G234="","",INDEX(D.1[ĐVT],MATCH(G234,D.1[Tên sản phẩm],0)))</f>
        <v/>
      </c>
      <c r="J234" s="56" t="str">
        <f>IF(G234="","",INDEX(#REF!,MATCH(G234,D.1[Tên sản phẩm],0)))</f>
        <v/>
      </c>
      <c r="K234" s="56" t="str">
        <f t="shared" si="44"/>
        <v/>
      </c>
      <c r="L234" s="53"/>
      <c r="M234" s="57" t="str">
        <f t="shared" si="45"/>
        <v/>
      </c>
      <c r="N234" s="58"/>
      <c r="O234" s="56" t="str">
        <f t="shared" si="38"/>
        <v/>
      </c>
      <c r="P234" s="57" t="str">
        <f t="shared" si="46"/>
        <v/>
      </c>
      <c r="Q234" s="58" t="str">
        <f t="shared" ca="1" si="47"/>
        <v/>
      </c>
      <c r="R234" s="57" t="str">
        <f t="shared" si="48"/>
        <v/>
      </c>
      <c r="S234" s="57" t="str">
        <f ca="1">IF(AND(C234&lt;&gt;"",C234&lt;&gt;OFFSET(C234,1,0)),SUMIFS([Giá có thuế],[Số ĐK],C234),"")</f>
        <v/>
      </c>
      <c r="T234" s="53"/>
      <c r="U234" s="55" t="str">
        <f>IF(T234="","",'Thông Tin Chung'!#REF!)</f>
        <v/>
      </c>
      <c r="V234" s="57" t="str">
        <f t="shared" ca="1" si="49"/>
        <v/>
      </c>
      <c r="W234" s="59"/>
      <c r="X234" s="49" t="str">
        <f ca="1">IF(C234="","",IF(OR(D234&lt;NgayBatDau,D234&gt;NgayKetThuc),"Ngày tháng phải nằm trong kỳ báo cáo",IF(AND(F234&lt;&gt;"",COUNTIF(D.3[Tên nhà cung cấp],F234)=0),"Tên NCC chưa khai báo trong DSNCC",IF(AND(G234&lt;&gt;"",COUNTIF(D.1[Tên sản phẩm],G234)=0),"SP này chưa khai báo trong DSSP",""))))</f>
        <v/>
      </c>
    </row>
    <row r="235" spans="2:24" ht="27.75" customHeight="1">
      <c r="B235" s="69">
        <f t="shared" si="39"/>
        <v>232</v>
      </c>
      <c r="C235" s="49" t="str">
        <f t="shared" ca="1" si="40"/>
        <v/>
      </c>
      <c r="D235" s="50" t="str">
        <f t="shared" ca="1" si="41"/>
        <v/>
      </c>
      <c r="E235" s="51" t="str">
        <f t="shared" ca="1" si="42"/>
        <v/>
      </c>
      <c r="F235" s="52" t="str">
        <f t="shared" ca="1" si="43"/>
        <v/>
      </c>
      <c r="G235" s="53"/>
      <c r="H235" s="53" t="str">
        <f>IF(G235="","",INDEX(D.1[Quy cách],MATCH(G235,D.1[Tên sản phẩm],0)))</f>
        <v/>
      </c>
      <c r="I235" s="54" t="str">
        <f>IF(G235="","",INDEX(D.1[ĐVT],MATCH(G235,D.1[Tên sản phẩm],0)))</f>
        <v/>
      </c>
      <c r="J235" s="56" t="str">
        <f>IF(G235="","",INDEX(#REF!,MATCH(G235,D.1[Tên sản phẩm],0)))</f>
        <v/>
      </c>
      <c r="K235" s="56" t="str">
        <f t="shared" si="44"/>
        <v/>
      </c>
      <c r="L235" s="53"/>
      <c r="M235" s="57" t="str">
        <f t="shared" si="45"/>
        <v/>
      </c>
      <c r="N235" s="58"/>
      <c r="O235" s="56" t="str">
        <f t="shared" si="38"/>
        <v/>
      </c>
      <c r="P235" s="57" t="str">
        <f t="shared" si="46"/>
        <v/>
      </c>
      <c r="Q235" s="58" t="str">
        <f t="shared" ca="1" si="47"/>
        <v/>
      </c>
      <c r="R235" s="57" t="str">
        <f t="shared" si="48"/>
        <v/>
      </c>
      <c r="S235" s="57" t="str">
        <f ca="1">IF(AND(C235&lt;&gt;"",C235&lt;&gt;OFFSET(C235,1,0)),SUMIFS([Giá có thuế],[Số ĐK],C235),"")</f>
        <v/>
      </c>
      <c r="T235" s="53"/>
      <c r="U235" s="55" t="str">
        <f>IF(T235="","",'Thông Tin Chung'!#REF!)</f>
        <v/>
      </c>
      <c r="V235" s="57" t="str">
        <f t="shared" ca="1" si="49"/>
        <v/>
      </c>
      <c r="W235" s="59"/>
      <c r="X235" s="49" t="str">
        <f ca="1">IF(C235="","",IF(OR(D235&lt;NgayBatDau,D235&gt;NgayKetThuc),"Ngày tháng phải nằm trong kỳ báo cáo",IF(AND(F235&lt;&gt;"",COUNTIF(D.3[Tên nhà cung cấp],F235)=0),"Tên NCC chưa khai báo trong DSNCC",IF(AND(G235&lt;&gt;"",COUNTIF(D.1[Tên sản phẩm],G235)=0),"SP này chưa khai báo trong DSSP",""))))</f>
        <v/>
      </c>
    </row>
    <row r="236" spans="2:24" ht="27.75" customHeight="1">
      <c r="B236" s="69">
        <f t="shared" si="39"/>
        <v>233</v>
      </c>
      <c r="C236" s="49" t="str">
        <f t="shared" ca="1" si="40"/>
        <v/>
      </c>
      <c r="D236" s="50" t="str">
        <f t="shared" ca="1" si="41"/>
        <v/>
      </c>
      <c r="E236" s="51" t="str">
        <f t="shared" ca="1" si="42"/>
        <v/>
      </c>
      <c r="F236" s="52" t="str">
        <f t="shared" ca="1" si="43"/>
        <v/>
      </c>
      <c r="G236" s="53"/>
      <c r="H236" s="53" t="str">
        <f>IF(G236="","",INDEX(D.1[Quy cách],MATCH(G236,D.1[Tên sản phẩm],0)))</f>
        <v/>
      </c>
      <c r="I236" s="54" t="str">
        <f>IF(G236="","",INDEX(D.1[ĐVT],MATCH(G236,D.1[Tên sản phẩm],0)))</f>
        <v/>
      </c>
      <c r="J236" s="56" t="str">
        <f>IF(G236="","",INDEX(#REF!,MATCH(G236,D.1[Tên sản phẩm],0)))</f>
        <v/>
      </c>
      <c r="K236" s="56" t="str">
        <f t="shared" si="44"/>
        <v/>
      </c>
      <c r="L236" s="53"/>
      <c r="M236" s="57" t="str">
        <f t="shared" si="45"/>
        <v/>
      </c>
      <c r="N236" s="58"/>
      <c r="O236" s="56" t="str">
        <f t="shared" si="38"/>
        <v/>
      </c>
      <c r="P236" s="57" t="str">
        <f t="shared" si="46"/>
        <v/>
      </c>
      <c r="Q236" s="58" t="str">
        <f t="shared" ca="1" si="47"/>
        <v/>
      </c>
      <c r="R236" s="57" t="str">
        <f t="shared" si="48"/>
        <v/>
      </c>
      <c r="S236" s="57" t="str">
        <f ca="1">IF(AND(C236&lt;&gt;"",C236&lt;&gt;OFFSET(C236,1,0)),SUMIFS([Giá có thuế],[Số ĐK],C236),"")</f>
        <v/>
      </c>
      <c r="T236" s="53"/>
      <c r="U236" s="55" t="str">
        <f>IF(T236="","",'Thông Tin Chung'!#REF!)</f>
        <v/>
      </c>
      <c r="V236" s="57" t="str">
        <f t="shared" ca="1" si="49"/>
        <v/>
      </c>
      <c r="W236" s="59"/>
      <c r="X236" s="49" t="str">
        <f ca="1">IF(C236="","",IF(OR(D236&lt;NgayBatDau,D236&gt;NgayKetThuc),"Ngày tháng phải nằm trong kỳ báo cáo",IF(AND(F236&lt;&gt;"",COUNTIF(D.3[Tên nhà cung cấp],F236)=0),"Tên NCC chưa khai báo trong DSNCC",IF(AND(G236&lt;&gt;"",COUNTIF(D.1[Tên sản phẩm],G236)=0),"SP này chưa khai báo trong DSSP",""))))</f>
        <v/>
      </c>
    </row>
    <row r="237" spans="2:24" ht="27.75" customHeight="1">
      <c r="B237" s="69">
        <f t="shared" si="39"/>
        <v>234</v>
      </c>
      <c r="C237" s="49" t="str">
        <f t="shared" ca="1" si="40"/>
        <v/>
      </c>
      <c r="D237" s="50" t="str">
        <f t="shared" ca="1" si="41"/>
        <v/>
      </c>
      <c r="E237" s="51" t="str">
        <f t="shared" ca="1" si="42"/>
        <v/>
      </c>
      <c r="F237" s="52" t="str">
        <f t="shared" ca="1" si="43"/>
        <v/>
      </c>
      <c r="G237" s="53"/>
      <c r="H237" s="53" t="str">
        <f>IF(G237="","",INDEX(D.1[Quy cách],MATCH(G237,D.1[Tên sản phẩm],0)))</f>
        <v/>
      </c>
      <c r="I237" s="54" t="str">
        <f>IF(G237="","",INDEX(D.1[ĐVT],MATCH(G237,D.1[Tên sản phẩm],0)))</f>
        <v/>
      </c>
      <c r="J237" s="56" t="str">
        <f>IF(G237="","",INDEX(#REF!,MATCH(G237,D.1[Tên sản phẩm],0)))</f>
        <v/>
      </c>
      <c r="K237" s="56" t="str">
        <f t="shared" si="44"/>
        <v/>
      </c>
      <c r="L237" s="53"/>
      <c r="M237" s="57" t="str">
        <f t="shared" si="45"/>
        <v/>
      </c>
      <c r="N237" s="58"/>
      <c r="O237" s="56" t="str">
        <f t="shared" si="38"/>
        <v/>
      </c>
      <c r="P237" s="57" t="str">
        <f t="shared" si="46"/>
        <v/>
      </c>
      <c r="Q237" s="58" t="str">
        <f t="shared" ca="1" si="47"/>
        <v/>
      </c>
      <c r="R237" s="57" t="str">
        <f t="shared" si="48"/>
        <v/>
      </c>
      <c r="S237" s="57" t="str">
        <f ca="1">IF(AND(C237&lt;&gt;"",C237&lt;&gt;OFFSET(C237,1,0)),SUMIFS([Giá có thuế],[Số ĐK],C237),"")</f>
        <v/>
      </c>
      <c r="T237" s="53"/>
      <c r="U237" s="55" t="str">
        <f>IF(T237="","",'Thông Tin Chung'!#REF!)</f>
        <v/>
      </c>
      <c r="V237" s="57" t="str">
        <f t="shared" ca="1" si="49"/>
        <v/>
      </c>
      <c r="W237" s="59"/>
      <c r="X237" s="49" t="str">
        <f ca="1">IF(C237="","",IF(OR(D237&lt;NgayBatDau,D237&gt;NgayKetThuc),"Ngày tháng phải nằm trong kỳ báo cáo",IF(AND(F237&lt;&gt;"",COUNTIF(D.3[Tên nhà cung cấp],F237)=0),"Tên NCC chưa khai báo trong DSNCC",IF(AND(G237&lt;&gt;"",COUNTIF(D.1[Tên sản phẩm],G237)=0),"SP này chưa khai báo trong DSSP",""))))</f>
        <v/>
      </c>
    </row>
    <row r="238" spans="2:24" ht="27.75" customHeight="1">
      <c r="B238" s="69">
        <f t="shared" si="39"/>
        <v>235</v>
      </c>
      <c r="C238" s="49" t="str">
        <f t="shared" ca="1" si="40"/>
        <v/>
      </c>
      <c r="D238" s="50" t="str">
        <f t="shared" ca="1" si="41"/>
        <v/>
      </c>
      <c r="E238" s="51" t="str">
        <f t="shared" ca="1" si="42"/>
        <v/>
      </c>
      <c r="F238" s="52" t="str">
        <f t="shared" ca="1" si="43"/>
        <v/>
      </c>
      <c r="G238" s="53"/>
      <c r="H238" s="53" t="str">
        <f>IF(G238="","",INDEX(D.1[Quy cách],MATCH(G238,D.1[Tên sản phẩm],0)))</f>
        <v/>
      </c>
      <c r="I238" s="54" t="str">
        <f>IF(G238="","",INDEX(D.1[ĐVT],MATCH(G238,D.1[Tên sản phẩm],0)))</f>
        <v/>
      </c>
      <c r="J238" s="56" t="str">
        <f>IF(G238="","",INDEX(#REF!,MATCH(G238,D.1[Tên sản phẩm],0)))</f>
        <v/>
      </c>
      <c r="K238" s="56" t="str">
        <f t="shared" si="44"/>
        <v/>
      </c>
      <c r="L238" s="53"/>
      <c r="M238" s="57" t="str">
        <f t="shared" si="45"/>
        <v/>
      </c>
      <c r="N238" s="58"/>
      <c r="O238" s="56" t="str">
        <f t="shared" si="38"/>
        <v/>
      </c>
      <c r="P238" s="57" t="str">
        <f t="shared" si="46"/>
        <v/>
      </c>
      <c r="Q238" s="58" t="str">
        <f t="shared" ca="1" si="47"/>
        <v/>
      </c>
      <c r="R238" s="57" t="str">
        <f t="shared" si="48"/>
        <v/>
      </c>
      <c r="S238" s="57" t="str">
        <f ca="1">IF(AND(C238&lt;&gt;"",C238&lt;&gt;OFFSET(C238,1,0)),SUMIFS([Giá có thuế],[Số ĐK],C238),"")</f>
        <v/>
      </c>
      <c r="T238" s="53"/>
      <c r="U238" s="55" t="str">
        <f>IF(T238="","",'Thông Tin Chung'!#REF!)</f>
        <v/>
      </c>
      <c r="V238" s="57" t="str">
        <f t="shared" ca="1" si="49"/>
        <v/>
      </c>
      <c r="W238" s="59"/>
      <c r="X238" s="49" t="str">
        <f ca="1">IF(C238="","",IF(OR(D238&lt;NgayBatDau,D238&gt;NgayKetThuc),"Ngày tháng phải nằm trong kỳ báo cáo",IF(AND(F238&lt;&gt;"",COUNTIF(D.3[Tên nhà cung cấp],F238)=0),"Tên NCC chưa khai báo trong DSNCC",IF(AND(G238&lt;&gt;"",COUNTIF(D.1[Tên sản phẩm],G238)=0),"SP này chưa khai báo trong DSSP",""))))</f>
        <v/>
      </c>
    </row>
    <row r="239" spans="2:24" ht="27.75" customHeight="1">
      <c r="B239" s="69">
        <f t="shared" si="39"/>
        <v>236</v>
      </c>
      <c r="C239" s="49" t="str">
        <f t="shared" ca="1" si="40"/>
        <v/>
      </c>
      <c r="D239" s="50" t="str">
        <f t="shared" ca="1" si="41"/>
        <v/>
      </c>
      <c r="E239" s="51" t="str">
        <f t="shared" ca="1" si="42"/>
        <v/>
      </c>
      <c r="F239" s="52" t="str">
        <f t="shared" ca="1" si="43"/>
        <v/>
      </c>
      <c r="G239" s="53"/>
      <c r="H239" s="53" t="str">
        <f>IF(G239="","",INDEX(D.1[Quy cách],MATCH(G239,D.1[Tên sản phẩm],0)))</f>
        <v/>
      </c>
      <c r="I239" s="54" t="str">
        <f>IF(G239="","",INDEX(D.1[ĐVT],MATCH(G239,D.1[Tên sản phẩm],0)))</f>
        <v/>
      </c>
      <c r="J239" s="56" t="str">
        <f>IF(G239="","",INDEX(#REF!,MATCH(G239,D.1[Tên sản phẩm],0)))</f>
        <v/>
      </c>
      <c r="K239" s="56" t="str">
        <f t="shared" si="44"/>
        <v/>
      </c>
      <c r="L239" s="53"/>
      <c r="M239" s="57" t="str">
        <f t="shared" si="45"/>
        <v/>
      </c>
      <c r="N239" s="58"/>
      <c r="O239" s="56" t="str">
        <f t="shared" si="38"/>
        <v/>
      </c>
      <c r="P239" s="57" t="str">
        <f t="shared" si="46"/>
        <v/>
      </c>
      <c r="Q239" s="58" t="str">
        <f t="shared" ca="1" si="47"/>
        <v/>
      </c>
      <c r="R239" s="57" t="str">
        <f t="shared" si="48"/>
        <v/>
      </c>
      <c r="S239" s="57" t="str">
        <f ca="1">IF(AND(C239&lt;&gt;"",C239&lt;&gt;OFFSET(C239,1,0)),SUMIFS([Giá có thuế],[Số ĐK],C239),"")</f>
        <v/>
      </c>
      <c r="T239" s="53"/>
      <c r="U239" s="55" t="str">
        <f>IF(T239="","",'Thông Tin Chung'!#REF!)</f>
        <v/>
      </c>
      <c r="V239" s="57" t="str">
        <f t="shared" ca="1" si="49"/>
        <v/>
      </c>
      <c r="W239" s="59"/>
      <c r="X239" s="49" t="str">
        <f ca="1">IF(C239="","",IF(OR(D239&lt;NgayBatDau,D239&gt;NgayKetThuc),"Ngày tháng phải nằm trong kỳ báo cáo",IF(AND(F239&lt;&gt;"",COUNTIF(D.3[Tên nhà cung cấp],F239)=0),"Tên NCC chưa khai báo trong DSNCC",IF(AND(G239&lt;&gt;"",COUNTIF(D.1[Tên sản phẩm],G239)=0),"SP này chưa khai báo trong DSSP",""))))</f>
        <v/>
      </c>
    </row>
    <row r="240" spans="2:24" ht="27.75" customHeight="1">
      <c r="B240" s="69">
        <f t="shared" si="39"/>
        <v>237</v>
      </c>
      <c r="C240" s="49" t="str">
        <f t="shared" ca="1" si="40"/>
        <v/>
      </c>
      <c r="D240" s="50" t="str">
        <f t="shared" ca="1" si="41"/>
        <v/>
      </c>
      <c r="E240" s="51" t="str">
        <f t="shared" ca="1" si="42"/>
        <v/>
      </c>
      <c r="F240" s="52" t="str">
        <f t="shared" ca="1" si="43"/>
        <v/>
      </c>
      <c r="G240" s="53"/>
      <c r="H240" s="53" t="str">
        <f>IF(G240="","",INDEX(D.1[Quy cách],MATCH(G240,D.1[Tên sản phẩm],0)))</f>
        <v/>
      </c>
      <c r="I240" s="54" t="str">
        <f>IF(G240="","",INDEX(D.1[ĐVT],MATCH(G240,D.1[Tên sản phẩm],0)))</f>
        <v/>
      </c>
      <c r="J240" s="56" t="str">
        <f>IF(G240="","",INDEX(#REF!,MATCH(G240,D.1[Tên sản phẩm],0)))</f>
        <v/>
      </c>
      <c r="K240" s="56" t="str">
        <f t="shared" si="44"/>
        <v/>
      </c>
      <c r="L240" s="53"/>
      <c r="M240" s="57" t="str">
        <f t="shared" si="45"/>
        <v/>
      </c>
      <c r="N240" s="58"/>
      <c r="O240" s="56" t="str">
        <f t="shared" si="38"/>
        <v/>
      </c>
      <c r="P240" s="57" t="str">
        <f t="shared" si="46"/>
        <v/>
      </c>
      <c r="Q240" s="58" t="str">
        <f t="shared" ca="1" si="47"/>
        <v/>
      </c>
      <c r="R240" s="57" t="str">
        <f t="shared" si="48"/>
        <v/>
      </c>
      <c r="S240" s="57" t="str">
        <f ca="1">IF(AND(C240&lt;&gt;"",C240&lt;&gt;OFFSET(C240,1,0)),SUMIFS([Giá có thuế],[Số ĐK],C240),"")</f>
        <v/>
      </c>
      <c r="T240" s="53"/>
      <c r="U240" s="55" t="str">
        <f>IF(T240="","",'Thông Tin Chung'!#REF!)</f>
        <v/>
      </c>
      <c r="V240" s="57" t="str">
        <f t="shared" ca="1" si="49"/>
        <v/>
      </c>
      <c r="W240" s="59"/>
      <c r="X240" s="49" t="str">
        <f ca="1">IF(C240="","",IF(OR(D240&lt;NgayBatDau,D240&gt;NgayKetThuc),"Ngày tháng phải nằm trong kỳ báo cáo",IF(AND(F240&lt;&gt;"",COUNTIF(D.3[Tên nhà cung cấp],F240)=0),"Tên NCC chưa khai báo trong DSNCC",IF(AND(G240&lt;&gt;"",COUNTIF(D.1[Tên sản phẩm],G240)=0),"SP này chưa khai báo trong DSSP",""))))</f>
        <v/>
      </c>
    </row>
    <row r="241" spans="2:24" ht="27.75" customHeight="1">
      <c r="B241" s="69">
        <f t="shared" si="39"/>
        <v>238</v>
      </c>
      <c r="C241" s="49" t="str">
        <f t="shared" ca="1" si="40"/>
        <v/>
      </c>
      <c r="D241" s="50" t="str">
        <f t="shared" ca="1" si="41"/>
        <v/>
      </c>
      <c r="E241" s="51" t="str">
        <f t="shared" ca="1" si="42"/>
        <v/>
      </c>
      <c r="F241" s="52" t="str">
        <f t="shared" ca="1" si="43"/>
        <v/>
      </c>
      <c r="G241" s="53"/>
      <c r="H241" s="53" t="str">
        <f>IF(G241="","",INDEX(D.1[Quy cách],MATCH(G241,D.1[Tên sản phẩm],0)))</f>
        <v/>
      </c>
      <c r="I241" s="54" t="str">
        <f>IF(G241="","",INDEX(D.1[ĐVT],MATCH(G241,D.1[Tên sản phẩm],0)))</f>
        <v/>
      </c>
      <c r="J241" s="56" t="str">
        <f>IF(G241="","",INDEX(#REF!,MATCH(G241,D.1[Tên sản phẩm],0)))</f>
        <v/>
      </c>
      <c r="K241" s="56" t="str">
        <f t="shared" si="44"/>
        <v/>
      </c>
      <c r="L241" s="53"/>
      <c r="M241" s="57" t="str">
        <f t="shared" si="45"/>
        <v/>
      </c>
      <c r="N241" s="58"/>
      <c r="O241" s="56" t="str">
        <f t="shared" si="38"/>
        <v/>
      </c>
      <c r="P241" s="57" t="str">
        <f t="shared" si="46"/>
        <v/>
      </c>
      <c r="Q241" s="58" t="str">
        <f t="shared" ca="1" si="47"/>
        <v/>
      </c>
      <c r="R241" s="57" t="str">
        <f t="shared" si="48"/>
        <v/>
      </c>
      <c r="S241" s="57" t="str">
        <f ca="1">IF(AND(C241&lt;&gt;"",C241&lt;&gt;OFFSET(C241,1,0)),SUMIFS([Giá có thuế],[Số ĐK],C241),"")</f>
        <v/>
      </c>
      <c r="T241" s="53"/>
      <c r="U241" s="55" t="str">
        <f>IF(T241="","",'Thông Tin Chung'!#REF!)</f>
        <v/>
      </c>
      <c r="V241" s="57" t="str">
        <f t="shared" ca="1" si="49"/>
        <v/>
      </c>
      <c r="W241" s="59"/>
      <c r="X241" s="49" t="str">
        <f ca="1">IF(C241="","",IF(OR(D241&lt;NgayBatDau,D241&gt;NgayKetThuc),"Ngày tháng phải nằm trong kỳ báo cáo",IF(AND(F241&lt;&gt;"",COUNTIF(D.3[Tên nhà cung cấp],F241)=0),"Tên NCC chưa khai báo trong DSNCC",IF(AND(G241&lt;&gt;"",COUNTIF(D.1[Tên sản phẩm],G241)=0),"SP này chưa khai báo trong DSSP",""))))</f>
        <v/>
      </c>
    </row>
    <row r="242" spans="2:24" ht="27.75" customHeight="1">
      <c r="B242" s="69">
        <f t="shared" si="39"/>
        <v>239</v>
      </c>
      <c r="C242" s="49" t="str">
        <f t="shared" ca="1" si="40"/>
        <v/>
      </c>
      <c r="D242" s="50" t="str">
        <f t="shared" ca="1" si="41"/>
        <v/>
      </c>
      <c r="E242" s="51" t="str">
        <f t="shared" ca="1" si="42"/>
        <v/>
      </c>
      <c r="F242" s="52" t="str">
        <f t="shared" ca="1" si="43"/>
        <v/>
      </c>
      <c r="G242" s="53"/>
      <c r="H242" s="53" t="str">
        <f>IF(G242="","",INDEX(D.1[Quy cách],MATCH(G242,D.1[Tên sản phẩm],0)))</f>
        <v/>
      </c>
      <c r="I242" s="54" t="str">
        <f>IF(G242="","",INDEX(D.1[ĐVT],MATCH(G242,D.1[Tên sản phẩm],0)))</f>
        <v/>
      </c>
      <c r="J242" s="56" t="str">
        <f>IF(G242="","",INDEX(#REF!,MATCH(G242,D.1[Tên sản phẩm],0)))</f>
        <v/>
      </c>
      <c r="K242" s="56" t="str">
        <f t="shared" si="44"/>
        <v/>
      </c>
      <c r="L242" s="53"/>
      <c r="M242" s="57" t="str">
        <f t="shared" si="45"/>
        <v/>
      </c>
      <c r="N242" s="58"/>
      <c r="O242" s="56" t="str">
        <f t="shared" si="38"/>
        <v/>
      </c>
      <c r="P242" s="57" t="str">
        <f t="shared" si="46"/>
        <v/>
      </c>
      <c r="Q242" s="58" t="str">
        <f t="shared" ca="1" si="47"/>
        <v/>
      </c>
      <c r="R242" s="57" t="str">
        <f t="shared" si="48"/>
        <v/>
      </c>
      <c r="S242" s="57" t="str">
        <f ca="1">IF(AND(C242&lt;&gt;"",C242&lt;&gt;OFFSET(C242,1,0)),SUMIFS([Giá có thuế],[Số ĐK],C242),"")</f>
        <v/>
      </c>
      <c r="T242" s="53"/>
      <c r="U242" s="55" t="str">
        <f>IF(T242="","",'Thông Tin Chung'!#REF!)</f>
        <v/>
      </c>
      <c r="V242" s="57" t="str">
        <f t="shared" ca="1" si="49"/>
        <v/>
      </c>
      <c r="W242" s="59"/>
      <c r="X242" s="49" t="str">
        <f ca="1">IF(C242="","",IF(OR(D242&lt;NgayBatDau,D242&gt;NgayKetThuc),"Ngày tháng phải nằm trong kỳ báo cáo",IF(AND(F242&lt;&gt;"",COUNTIF(D.3[Tên nhà cung cấp],F242)=0),"Tên NCC chưa khai báo trong DSNCC",IF(AND(G242&lt;&gt;"",COUNTIF(D.1[Tên sản phẩm],G242)=0),"SP này chưa khai báo trong DSSP",""))))</f>
        <v/>
      </c>
    </row>
    <row r="243" spans="2:24" ht="27.75" customHeight="1">
      <c r="B243" s="69">
        <f t="shared" si="39"/>
        <v>240</v>
      </c>
      <c r="C243" s="49" t="str">
        <f t="shared" ca="1" si="40"/>
        <v/>
      </c>
      <c r="D243" s="50" t="str">
        <f t="shared" ca="1" si="41"/>
        <v/>
      </c>
      <c r="E243" s="51" t="str">
        <f t="shared" ca="1" si="42"/>
        <v/>
      </c>
      <c r="F243" s="52" t="str">
        <f t="shared" ca="1" si="43"/>
        <v/>
      </c>
      <c r="G243" s="53"/>
      <c r="H243" s="53" t="str">
        <f>IF(G243="","",INDEX(D.1[Quy cách],MATCH(G243,D.1[Tên sản phẩm],0)))</f>
        <v/>
      </c>
      <c r="I243" s="54" t="str">
        <f>IF(G243="","",INDEX(D.1[ĐVT],MATCH(G243,D.1[Tên sản phẩm],0)))</f>
        <v/>
      </c>
      <c r="J243" s="56" t="str">
        <f>IF(G243="","",INDEX(#REF!,MATCH(G243,D.1[Tên sản phẩm],0)))</f>
        <v/>
      </c>
      <c r="K243" s="56" t="str">
        <f t="shared" si="44"/>
        <v/>
      </c>
      <c r="L243" s="53"/>
      <c r="M243" s="57" t="str">
        <f t="shared" si="45"/>
        <v/>
      </c>
      <c r="N243" s="58"/>
      <c r="O243" s="56" t="str">
        <f t="shared" si="38"/>
        <v/>
      </c>
      <c r="P243" s="57" t="str">
        <f t="shared" si="46"/>
        <v/>
      </c>
      <c r="Q243" s="58" t="str">
        <f t="shared" ca="1" si="47"/>
        <v/>
      </c>
      <c r="R243" s="57" t="str">
        <f t="shared" si="48"/>
        <v/>
      </c>
      <c r="S243" s="57" t="str">
        <f ca="1">IF(AND(C243&lt;&gt;"",C243&lt;&gt;OFFSET(C243,1,0)),SUMIFS([Giá có thuế],[Số ĐK],C243),"")</f>
        <v/>
      </c>
      <c r="T243" s="53"/>
      <c r="U243" s="55" t="str">
        <f>IF(T243="","",'Thông Tin Chung'!#REF!)</f>
        <v/>
      </c>
      <c r="V243" s="57" t="str">
        <f t="shared" ca="1" si="49"/>
        <v/>
      </c>
      <c r="W243" s="59"/>
      <c r="X243" s="49" t="str">
        <f ca="1">IF(C243="","",IF(OR(D243&lt;NgayBatDau,D243&gt;NgayKetThuc),"Ngày tháng phải nằm trong kỳ báo cáo",IF(AND(F243&lt;&gt;"",COUNTIF(D.3[Tên nhà cung cấp],F243)=0),"Tên NCC chưa khai báo trong DSNCC",IF(AND(G243&lt;&gt;"",COUNTIF(D.1[Tên sản phẩm],G243)=0),"SP này chưa khai báo trong DSSP",""))))</f>
        <v/>
      </c>
    </row>
    <row r="244" spans="2:24" ht="27.75" customHeight="1">
      <c r="B244" s="69">
        <f t="shared" si="39"/>
        <v>241</v>
      </c>
      <c r="C244" s="49" t="str">
        <f t="shared" ca="1" si="40"/>
        <v/>
      </c>
      <c r="D244" s="50" t="str">
        <f t="shared" ca="1" si="41"/>
        <v/>
      </c>
      <c r="E244" s="51" t="str">
        <f t="shared" ca="1" si="42"/>
        <v/>
      </c>
      <c r="F244" s="52" t="str">
        <f t="shared" ca="1" si="43"/>
        <v/>
      </c>
      <c r="G244" s="53"/>
      <c r="H244" s="53" t="str">
        <f>IF(G244="","",INDEX(D.1[Quy cách],MATCH(G244,D.1[Tên sản phẩm],0)))</f>
        <v/>
      </c>
      <c r="I244" s="54" t="str">
        <f>IF(G244="","",INDEX(D.1[ĐVT],MATCH(G244,D.1[Tên sản phẩm],0)))</f>
        <v/>
      </c>
      <c r="J244" s="56" t="str">
        <f>IF(G244="","",INDEX(#REF!,MATCH(G244,D.1[Tên sản phẩm],0)))</f>
        <v/>
      </c>
      <c r="K244" s="56" t="str">
        <f t="shared" si="44"/>
        <v/>
      </c>
      <c r="L244" s="53"/>
      <c r="M244" s="57" t="str">
        <f t="shared" si="45"/>
        <v/>
      </c>
      <c r="N244" s="58"/>
      <c r="O244" s="56" t="str">
        <f t="shared" si="38"/>
        <v/>
      </c>
      <c r="P244" s="57" t="str">
        <f t="shared" si="46"/>
        <v/>
      </c>
      <c r="Q244" s="58" t="str">
        <f t="shared" ca="1" si="47"/>
        <v/>
      </c>
      <c r="R244" s="57" t="str">
        <f t="shared" si="48"/>
        <v/>
      </c>
      <c r="S244" s="57" t="str">
        <f ca="1">IF(AND(C244&lt;&gt;"",C244&lt;&gt;OFFSET(C244,1,0)),SUMIFS([Giá có thuế],[Số ĐK],C244),"")</f>
        <v/>
      </c>
      <c r="T244" s="53"/>
      <c r="U244" s="55" t="str">
        <f>IF(T244="","",'Thông Tin Chung'!#REF!)</f>
        <v/>
      </c>
      <c r="V244" s="57" t="str">
        <f t="shared" ca="1" si="49"/>
        <v/>
      </c>
      <c r="W244" s="59"/>
      <c r="X244" s="49" t="str">
        <f ca="1">IF(C244="","",IF(OR(D244&lt;NgayBatDau,D244&gt;NgayKetThuc),"Ngày tháng phải nằm trong kỳ báo cáo",IF(AND(F244&lt;&gt;"",COUNTIF(D.3[Tên nhà cung cấp],F244)=0),"Tên NCC chưa khai báo trong DSNCC",IF(AND(G244&lt;&gt;"",COUNTIF(D.1[Tên sản phẩm],G244)=0),"SP này chưa khai báo trong DSSP",""))))</f>
        <v/>
      </c>
    </row>
    <row r="245" spans="2:24" ht="27.75" customHeight="1">
      <c r="B245" s="69">
        <f t="shared" si="39"/>
        <v>242</v>
      </c>
      <c r="C245" s="49" t="str">
        <f t="shared" ca="1" si="40"/>
        <v/>
      </c>
      <c r="D245" s="50" t="str">
        <f t="shared" ca="1" si="41"/>
        <v/>
      </c>
      <c r="E245" s="51" t="str">
        <f t="shared" ca="1" si="42"/>
        <v/>
      </c>
      <c r="F245" s="52" t="str">
        <f t="shared" ca="1" si="43"/>
        <v/>
      </c>
      <c r="G245" s="53"/>
      <c r="H245" s="53" t="str">
        <f>IF(G245="","",INDEX(D.1[Quy cách],MATCH(G245,D.1[Tên sản phẩm],0)))</f>
        <v/>
      </c>
      <c r="I245" s="54" t="str">
        <f>IF(G245="","",INDEX(D.1[ĐVT],MATCH(G245,D.1[Tên sản phẩm],0)))</f>
        <v/>
      </c>
      <c r="J245" s="56" t="str">
        <f>IF(G245="","",INDEX(#REF!,MATCH(G245,D.1[Tên sản phẩm],0)))</f>
        <v/>
      </c>
      <c r="K245" s="56" t="str">
        <f t="shared" si="44"/>
        <v/>
      </c>
      <c r="L245" s="53"/>
      <c r="M245" s="57" t="str">
        <f t="shared" si="45"/>
        <v/>
      </c>
      <c r="N245" s="58"/>
      <c r="O245" s="56" t="str">
        <f t="shared" si="38"/>
        <v/>
      </c>
      <c r="P245" s="57" t="str">
        <f t="shared" si="46"/>
        <v/>
      </c>
      <c r="Q245" s="58" t="str">
        <f t="shared" ca="1" si="47"/>
        <v/>
      </c>
      <c r="R245" s="57" t="str">
        <f t="shared" si="48"/>
        <v/>
      </c>
      <c r="S245" s="57" t="str">
        <f ca="1">IF(AND(C245&lt;&gt;"",C245&lt;&gt;OFFSET(C245,1,0)),SUMIFS([Giá có thuế],[Số ĐK],C245),"")</f>
        <v/>
      </c>
      <c r="T245" s="53"/>
      <c r="U245" s="55" t="str">
        <f>IF(T245="","",'Thông Tin Chung'!#REF!)</f>
        <v/>
      </c>
      <c r="V245" s="57" t="str">
        <f t="shared" ca="1" si="49"/>
        <v/>
      </c>
      <c r="W245" s="59"/>
      <c r="X245" s="49" t="str">
        <f ca="1">IF(C245="","",IF(OR(D245&lt;NgayBatDau,D245&gt;NgayKetThuc),"Ngày tháng phải nằm trong kỳ báo cáo",IF(AND(F245&lt;&gt;"",COUNTIF(D.3[Tên nhà cung cấp],F245)=0),"Tên NCC chưa khai báo trong DSNCC",IF(AND(G245&lt;&gt;"",COUNTIF(D.1[Tên sản phẩm],G245)=0),"SP này chưa khai báo trong DSSP",""))))</f>
        <v/>
      </c>
    </row>
    <row r="246" spans="2:24" ht="27.75" customHeight="1">
      <c r="B246" s="69">
        <f t="shared" si="39"/>
        <v>243</v>
      </c>
      <c r="C246" s="49" t="str">
        <f t="shared" ca="1" si="40"/>
        <v/>
      </c>
      <c r="D246" s="50" t="str">
        <f t="shared" ca="1" si="41"/>
        <v/>
      </c>
      <c r="E246" s="51" t="str">
        <f t="shared" ca="1" si="42"/>
        <v/>
      </c>
      <c r="F246" s="52" t="str">
        <f t="shared" ca="1" si="43"/>
        <v/>
      </c>
      <c r="G246" s="53"/>
      <c r="H246" s="53" t="str">
        <f>IF(G246="","",INDEX(D.1[Quy cách],MATCH(G246,D.1[Tên sản phẩm],0)))</f>
        <v/>
      </c>
      <c r="I246" s="54" t="str">
        <f>IF(G246="","",INDEX(D.1[ĐVT],MATCH(G246,D.1[Tên sản phẩm],0)))</f>
        <v/>
      </c>
      <c r="J246" s="56" t="str">
        <f>IF(G246="","",INDEX(#REF!,MATCH(G246,D.1[Tên sản phẩm],0)))</f>
        <v/>
      </c>
      <c r="K246" s="56" t="str">
        <f t="shared" si="44"/>
        <v/>
      </c>
      <c r="L246" s="53"/>
      <c r="M246" s="57" t="str">
        <f t="shared" si="45"/>
        <v/>
      </c>
      <c r="N246" s="58"/>
      <c r="O246" s="56" t="str">
        <f t="shared" si="38"/>
        <v/>
      </c>
      <c r="P246" s="57" t="str">
        <f t="shared" si="46"/>
        <v/>
      </c>
      <c r="Q246" s="58" t="str">
        <f t="shared" ca="1" si="47"/>
        <v/>
      </c>
      <c r="R246" s="57" t="str">
        <f t="shared" si="48"/>
        <v/>
      </c>
      <c r="S246" s="57" t="str">
        <f ca="1">IF(AND(C246&lt;&gt;"",C246&lt;&gt;OFFSET(C246,1,0)),SUMIFS([Giá có thuế],[Số ĐK],C246),"")</f>
        <v/>
      </c>
      <c r="T246" s="53"/>
      <c r="U246" s="55" t="str">
        <f>IF(T246="","",'Thông Tin Chung'!#REF!)</f>
        <v/>
      </c>
      <c r="V246" s="57" t="str">
        <f t="shared" ca="1" si="49"/>
        <v/>
      </c>
      <c r="W246" s="59"/>
      <c r="X246" s="49" t="str">
        <f ca="1">IF(C246="","",IF(OR(D246&lt;NgayBatDau,D246&gt;NgayKetThuc),"Ngày tháng phải nằm trong kỳ báo cáo",IF(AND(F246&lt;&gt;"",COUNTIF(D.3[Tên nhà cung cấp],F246)=0),"Tên NCC chưa khai báo trong DSNCC",IF(AND(G246&lt;&gt;"",COUNTIF(D.1[Tên sản phẩm],G246)=0),"SP này chưa khai báo trong DSSP",""))))</f>
        <v/>
      </c>
    </row>
    <row r="247" spans="2:24" ht="27.75" customHeight="1">
      <c r="B247" s="69">
        <f t="shared" si="39"/>
        <v>244</v>
      </c>
      <c r="C247" s="49" t="str">
        <f t="shared" ca="1" si="40"/>
        <v/>
      </c>
      <c r="D247" s="50" t="str">
        <f t="shared" ca="1" si="41"/>
        <v/>
      </c>
      <c r="E247" s="51" t="str">
        <f t="shared" ca="1" si="42"/>
        <v/>
      </c>
      <c r="F247" s="52" t="str">
        <f t="shared" ca="1" si="43"/>
        <v/>
      </c>
      <c r="G247" s="53"/>
      <c r="H247" s="53" t="str">
        <f>IF(G247="","",INDEX(D.1[Quy cách],MATCH(G247,D.1[Tên sản phẩm],0)))</f>
        <v/>
      </c>
      <c r="I247" s="54" t="str">
        <f>IF(G247="","",INDEX(D.1[ĐVT],MATCH(G247,D.1[Tên sản phẩm],0)))</f>
        <v/>
      </c>
      <c r="J247" s="56" t="str">
        <f>IF(G247="","",INDEX(#REF!,MATCH(G247,D.1[Tên sản phẩm],0)))</f>
        <v/>
      </c>
      <c r="K247" s="56" t="str">
        <f t="shared" si="44"/>
        <v/>
      </c>
      <c r="L247" s="53"/>
      <c r="M247" s="57" t="str">
        <f t="shared" si="45"/>
        <v/>
      </c>
      <c r="N247" s="58"/>
      <c r="O247" s="56" t="str">
        <f t="shared" si="38"/>
        <v/>
      </c>
      <c r="P247" s="57" t="str">
        <f t="shared" si="46"/>
        <v/>
      </c>
      <c r="Q247" s="58" t="str">
        <f t="shared" ca="1" si="47"/>
        <v/>
      </c>
      <c r="R247" s="57" t="str">
        <f t="shared" si="48"/>
        <v/>
      </c>
      <c r="S247" s="57" t="str">
        <f ca="1">IF(AND(C247&lt;&gt;"",C247&lt;&gt;OFFSET(C247,1,0)),SUMIFS([Giá có thuế],[Số ĐK],C247),"")</f>
        <v/>
      </c>
      <c r="T247" s="53"/>
      <c r="U247" s="55" t="str">
        <f>IF(T247="","",'Thông Tin Chung'!#REF!)</f>
        <v/>
      </c>
      <c r="V247" s="57" t="str">
        <f t="shared" ca="1" si="49"/>
        <v/>
      </c>
      <c r="W247" s="59"/>
      <c r="X247" s="49" t="str">
        <f ca="1">IF(C247="","",IF(OR(D247&lt;NgayBatDau,D247&gt;NgayKetThuc),"Ngày tháng phải nằm trong kỳ báo cáo",IF(AND(F247&lt;&gt;"",COUNTIF(D.3[Tên nhà cung cấp],F247)=0),"Tên NCC chưa khai báo trong DSNCC",IF(AND(G247&lt;&gt;"",COUNTIF(D.1[Tên sản phẩm],G247)=0),"SP này chưa khai báo trong DSSP",""))))</f>
        <v/>
      </c>
    </row>
    <row r="248" spans="2:24" ht="27.75" customHeight="1">
      <c r="B248" s="69">
        <f t="shared" si="39"/>
        <v>245</v>
      </c>
      <c r="C248" s="49" t="str">
        <f t="shared" ca="1" si="40"/>
        <v/>
      </c>
      <c r="D248" s="50" t="str">
        <f t="shared" ca="1" si="41"/>
        <v/>
      </c>
      <c r="E248" s="51" t="str">
        <f t="shared" ca="1" si="42"/>
        <v/>
      </c>
      <c r="F248" s="52" t="str">
        <f t="shared" ca="1" si="43"/>
        <v/>
      </c>
      <c r="G248" s="53"/>
      <c r="H248" s="53" t="str">
        <f>IF(G248="","",INDEX(D.1[Quy cách],MATCH(G248,D.1[Tên sản phẩm],0)))</f>
        <v/>
      </c>
      <c r="I248" s="54" t="str">
        <f>IF(G248="","",INDEX(D.1[ĐVT],MATCH(G248,D.1[Tên sản phẩm],0)))</f>
        <v/>
      </c>
      <c r="J248" s="56" t="str">
        <f>IF(G248="","",INDEX(#REF!,MATCH(G248,D.1[Tên sản phẩm],0)))</f>
        <v/>
      </c>
      <c r="K248" s="56" t="str">
        <f t="shared" si="44"/>
        <v/>
      </c>
      <c r="L248" s="53"/>
      <c r="M248" s="57" t="str">
        <f t="shared" si="45"/>
        <v/>
      </c>
      <c r="N248" s="58"/>
      <c r="O248" s="56" t="str">
        <f t="shared" si="38"/>
        <v/>
      </c>
      <c r="P248" s="57" t="str">
        <f t="shared" si="46"/>
        <v/>
      </c>
      <c r="Q248" s="58" t="str">
        <f t="shared" ca="1" si="47"/>
        <v/>
      </c>
      <c r="R248" s="57" t="str">
        <f t="shared" si="48"/>
        <v/>
      </c>
      <c r="S248" s="57" t="str">
        <f ca="1">IF(AND(C248&lt;&gt;"",C248&lt;&gt;OFFSET(C248,1,0)),SUMIFS([Giá có thuế],[Số ĐK],C248),"")</f>
        <v/>
      </c>
      <c r="T248" s="53"/>
      <c r="U248" s="55" t="str">
        <f>IF(T248="","",'Thông Tin Chung'!#REF!)</f>
        <v/>
      </c>
      <c r="V248" s="57" t="str">
        <f t="shared" ca="1" si="49"/>
        <v/>
      </c>
      <c r="W248" s="59"/>
      <c r="X248" s="49" t="str">
        <f ca="1">IF(C248="","",IF(OR(D248&lt;NgayBatDau,D248&gt;NgayKetThuc),"Ngày tháng phải nằm trong kỳ báo cáo",IF(AND(F248&lt;&gt;"",COUNTIF(D.3[Tên nhà cung cấp],F248)=0),"Tên NCC chưa khai báo trong DSNCC",IF(AND(G248&lt;&gt;"",COUNTIF(D.1[Tên sản phẩm],G248)=0),"SP này chưa khai báo trong DSSP",""))))</f>
        <v/>
      </c>
    </row>
    <row r="249" spans="2:24" ht="27.75" customHeight="1">
      <c r="B249" s="69">
        <f t="shared" si="39"/>
        <v>246</v>
      </c>
      <c r="C249" s="49" t="str">
        <f t="shared" ca="1" si="40"/>
        <v/>
      </c>
      <c r="D249" s="50" t="str">
        <f t="shared" ca="1" si="41"/>
        <v/>
      </c>
      <c r="E249" s="51" t="str">
        <f t="shared" ca="1" si="42"/>
        <v/>
      </c>
      <c r="F249" s="52" t="str">
        <f t="shared" ca="1" si="43"/>
        <v/>
      </c>
      <c r="G249" s="53"/>
      <c r="H249" s="53" t="str">
        <f>IF(G249="","",INDEX(D.1[Quy cách],MATCH(G249,D.1[Tên sản phẩm],0)))</f>
        <v/>
      </c>
      <c r="I249" s="54" t="str">
        <f>IF(G249="","",INDEX(D.1[ĐVT],MATCH(G249,D.1[Tên sản phẩm],0)))</f>
        <v/>
      </c>
      <c r="J249" s="56" t="str">
        <f>IF(G249="","",INDEX(#REF!,MATCH(G249,D.1[Tên sản phẩm],0)))</f>
        <v/>
      </c>
      <c r="K249" s="56" t="str">
        <f t="shared" si="44"/>
        <v/>
      </c>
      <c r="L249" s="53"/>
      <c r="M249" s="57" t="str">
        <f t="shared" si="45"/>
        <v/>
      </c>
      <c r="N249" s="58"/>
      <c r="O249" s="56" t="str">
        <f t="shared" si="38"/>
        <v/>
      </c>
      <c r="P249" s="57" t="str">
        <f t="shared" si="46"/>
        <v/>
      </c>
      <c r="Q249" s="58" t="str">
        <f t="shared" ca="1" si="47"/>
        <v/>
      </c>
      <c r="R249" s="57" t="str">
        <f t="shared" si="48"/>
        <v/>
      </c>
      <c r="S249" s="57" t="str">
        <f ca="1">IF(AND(C249&lt;&gt;"",C249&lt;&gt;OFFSET(C249,1,0)),SUMIFS([Giá có thuế],[Số ĐK],C249),"")</f>
        <v/>
      </c>
      <c r="T249" s="53"/>
      <c r="U249" s="55" t="str">
        <f>IF(T249="","",'Thông Tin Chung'!#REF!)</f>
        <v/>
      </c>
      <c r="V249" s="57" t="str">
        <f t="shared" ca="1" si="49"/>
        <v/>
      </c>
      <c r="W249" s="59"/>
      <c r="X249" s="49" t="str">
        <f ca="1">IF(C249="","",IF(OR(D249&lt;NgayBatDau,D249&gt;NgayKetThuc),"Ngày tháng phải nằm trong kỳ báo cáo",IF(AND(F249&lt;&gt;"",COUNTIF(D.3[Tên nhà cung cấp],F249)=0),"Tên NCC chưa khai báo trong DSNCC",IF(AND(G249&lt;&gt;"",COUNTIF(D.1[Tên sản phẩm],G249)=0),"SP này chưa khai báo trong DSSP",""))))</f>
        <v/>
      </c>
    </row>
    <row r="250" spans="2:24" ht="27.75" customHeight="1">
      <c r="B250" s="69">
        <f t="shared" si="39"/>
        <v>247</v>
      </c>
      <c r="C250" s="49" t="str">
        <f t="shared" ca="1" si="40"/>
        <v/>
      </c>
      <c r="D250" s="50" t="str">
        <f t="shared" ca="1" si="41"/>
        <v/>
      </c>
      <c r="E250" s="51" t="str">
        <f t="shared" ca="1" si="42"/>
        <v/>
      </c>
      <c r="F250" s="52" t="str">
        <f t="shared" ca="1" si="43"/>
        <v/>
      </c>
      <c r="G250" s="53"/>
      <c r="H250" s="53" t="str">
        <f>IF(G250="","",INDEX(D.1[Quy cách],MATCH(G250,D.1[Tên sản phẩm],0)))</f>
        <v/>
      </c>
      <c r="I250" s="54" t="str">
        <f>IF(G250="","",INDEX(D.1[ĐVT],MATCH(G250,D.1[Tên sản phẩm],0)))</f>
        <v/>
      </c>
      <c r="J250" s="56" t="str">
        <f>IF(G250="","",INDEX(#REF!,MATCH(G250,D.1[Tên sản phẩm],0)))</f>
        <v/>
      </c>
      <c r="K250" s="56" t="str">
        <f t="shared" si="44"/>
        <v/>
      </c>
      <c r="L250" s="53"/>
      <c r="M250" s="57" t="str">
        <f t="shared" si="45"/>
        <v/>
      </c>
      <c r="N250" s="58"/>
      <c r="O250" s="56" t="str">
        <f t="shared" si="38"/>
        <v/>
      </c>
      <c r="P250" s="57" t="str">
        <f t="shared" si="46"/>
        <v/>
      </c>
      <c r="Q250" s="58" t="str">
        <f t="shared" ca="1" si="47"/>
        <v/>
      </c>
      <c r="R250" s="57" t="str">
        <f t="shared" si="48"/>
        <v/>
      </c>
      <c r="S250" s="57" t="str">
        <f ca="1">IF(AND(C250&lt;&gt;"",C250&lt;&gt;OFFSET(C250,1,0)),SUMIFS([Giá có thuế],[Số ĐK],C250),"")</f>
        <v/>
      </c>
      <c r="T250" s="53"/>
      <c r="U250" s="55" t="str">
        <f>IF(T250="","",'Thông Tin Chung'!#REF!)</f>
        <v/>
      </c>
      <c r="V250" s="57" t="str">
        <f t="shared" ca="1" si="49"/>
        <v/>
      </c>
      <c r="W250" s="59"/>
      <c r="X250" s="49" t="str">
        <f ca="1">IF(C250="","",IF(OR(D250&lt;NgayBatDau,D250&gt;NgayKetThuc),"Ngày tháng phải nằm trong kỳ báo cáo",IF(AND(F250&lt;&gt;"",COUNTIF(D.3[Tên nhà cung cấp],F250)=0),"Tên NCC chưa khai báo trong DSNCC",IF(AND(G250&lt;&gt;"",COUNTIF(D.1[Tên sản phẩm],G250)=0),"SP này chưa khai báo trong DSSP",""))))</f>
        <v/>
      </c>
    </row>
    <row r="251" spans="2:24" ht="27.75" customHeight="1">
      <c r="B251" s="69">
        <f t="shared" si="39"/>
        <v>248</v>
      </c>
      <c r="C251" s="49" t="str">
        <f t="shared" ca="1" si="40"/>
        <v/>
      </c>
      <c r="D251" s="50" t="str">
        <f t="shared" ca="1" si="41"/>
        <v/>
      </c>
      <c r="E251" s="51" t="str">
        <f t="shared" ca="1" si="42"/>
        <v/>
      </c>
      <c r="F251" s="52" t="str">
        <f t="shared" ca="1" si="43"/>
        <v/>
      </c>
      <c r="G251" s="53"/>
      <c r="H251" s="53" t="str">
        <f>IF(G251="","",INDEX(D.1[Quy cách],MATCH(G251,D.1[Tên sản phẩm],0)))</f>
        <v/>
      </c>
      <c r="I251" s="54" t="str">
        <f>IF(G251="","",INDEX(D.1[ĐVT],MATCH(G251,D.1[Tên sản phẩm],0)))</f>
        <v/>
      </c>
      <c r="J251" s="56" t="str">
        <f>IF(G251="","",INDEX(#REF!,MATCH(G251,D.1[Tên sản phẩm],0)))</f>
        <v/>
      </c>
      <c r="K251" s="56" t="str">
        <f t="shared" si="44"/>
        <v/>
      </c>
      <c r="L251" s="53"/>
      <c r="M251" s="57" t="str">
        <f t="shared" si="45"/>
        <v/>
      </c>
      <c r="N251" s="58"/>
      <c r="O251" s="56" t="str">
        <f t="shared" si="38"/>
        <v/>
      </c>
      <c r="P251" s="57" t="str">
        <f t="shared" si="46"/>
        <v/>
      </c>
      <c r="Q251" s="58" t="str">
        <f t="shared" ca="1" si="47"/>
        <v/>
      </c>
      <c r="R251" s="57" t="str">
        <f t="shared" si="48"/>
        <v/>
      </c>
      <c r="S251" s="57" t="str">
        <f ca="1">IF(AND(C251&lt;&gt;"",C251&lt;&gt;OFFSET(C251,1,0)),SUMIFS([Giá có thuế],[Số ĐK],C251),"")</f>
        <v/>
      </c>
      <c r="T251" s="53"/>
      <c r="U251" s="55" t="str">
        <f>IF(T251="","",'Thông Tin Chung'!#REF!)</f>
        <v/>
      </c>
      <c r="V251" s="57" t="str">
        <f t="shared" ca="1" si="49"/>
        <v/>
      </c>
      <c r="W251" s="59"/>
      <c r="X251" s="49" t="str">
        <f ca="1">IF(C251="","",IF(OR(D251&lt;NgayBatDau,D251&gt;NgayKetThuc),"Ngày tháng phải nằm trong kỳ báo cáo",IF(AND(F251&lt;&gt;"",COUNTIF(D.3[Tên nhà cung cấp],F251)=0),"Tên NCC chưa khai báo trong DSNCC",IF(AND(G251&lt;&gt;"",COUNTIF(D.1[Tên sản phẩm],G251)=0),"SP này chưa khai báo trong DSSP",""))))</f>
        <v/>
      </c>
    </row>
    <row r="252" spans="2:24" ht="27.75" customHeight="1">
      <c r="B252" s="69">
        <f t="shared" si="39"/>
        <v>249</v>
      </c>
      <c r="C252" s="49" t="str">
        <f t="shared" ca="1" si="40"/>
        <v/>
      </c>
      <c r="D252" s="50" t="str">
        <f t="shared" ca="1" si="41"/>
        <v/>
      </c>
      <c r="E252" s="51" t="str">
        <f t="shared" ca="1" si="42"/>
        <v/>
      </c>
      <c r="F252" s="52" t="str">
        <f t="shared" ca="1" si="43"/>
        <v/>
      </c>
      <c r="G252" s="53"/>
      <c r="H252" s="53" t="str">
        <f>IF(G252="","",INDEX(D.1[Quy cách],MATCH(G252,D.1[Tên sản phẩm],0)))</f>
        <v/>
      </c>
      <c r="I252" s="54" t="str">
        <f>IF(G252="","",INDEX(D.1[ĐVT],MATCH(G252,D.1[Tên sản phẩm],0)))</f>
        <v/>
      </c>
      <c r="J252" s="56" t="str">
        <f>IF(G252="","",INDEX(#REF!,MATCH(G252,D.1[Tên sản phẩm],0)))</f>
        <v/>
      </c>
      <c r="K252" s="56" t="str">
        <f t="shared" si="44"/>
        <v/>
      </c>
      <c r="L252" s="53"/>
      <c r="M252" s="57" t="str">
        <f t="shared" si="45"/>
        <v/>
      </c>
      <c r="N252" s="58"/>
      <c r="O252" s="56" t="str">
        <f t="shared" si="38"/>
        <v/>
      </c>
      <c r="P252" s="57" t="str">
        <f t="shared" si="46"/>
        <v/>
      </c>
      <c r="Q252" s="58" t="str">
        <f t="shared" ca="1" si="47"/>
        <v/>
      </c>
      <c r="R252" s="57" t="str">
        <f t="shared" si="48"/>
        <v/>
      </c>
      <c r="S252" s="57" t="str">
        <f ca="1">IF(AND(C252&lt;&gt;"",C252&lt;&gt;OFFSET(C252,1,0)),SUMIFS([Giá có thuế],[Số ĐK],C252),"")</f>
        <v/>
      </c>
      <c r="T252" s="53"/>
      <c r="U252" s="55" t="str">
        <f>IF(T252="","",'Thông Tin Chung'!#REF!)</f>
        <v/>
      </c>
      <c r="V252" s="57" t="str">
        <f t="shared" ca="1" si="49"/>
        <v/>
      </c>
      <c r="W252" s="59"/>
      <c r="X252" s="49" t="str">
        <f ca="1">IF(C252="","",IF(OR(D252&lt;NgayBatDau,D252&gt;NgayKetThuc),"Ngày tháng phải nằm trong kỳ báo cáo",IF(AND(F252&lt;&gt;"",COUNTIF(D.3[Tên nhà cung cấp],F252)=0),"Tên NCC chưa khai báo trong DSNCC",IF(AND(G252&lt;&gt;"",COUNTIF(D.1[Tên sản phẩm],G252)=0),"SP này chưa khai báo trong DSSP",""))))</f>
        <v/>
      </c>
    </row>
    <row r="253" spans="2:24" ht="27.75" customHeight="1">
      <c r="B253" s="69">
        <f t="shared" si="39"/>
        <v>250</v>
      </c>
      <c r="C253" s="49" t="str">
        <f t="shared" ca="1" si="40"/>
        <v/>
      </c>
      <c r="D253" s="50" t="str">
        <f t="shared" ca="1" si="41"/>
        <v/>
      </c>
      <c r="E253" s="51" t="str">
        <f t="shared" ca="1" si="42"/>
        <v/>
      </c>
      <c r="F253" s="52" t="str">
        <f t="shared" ca="1" si="43"/>
        <v/>
      </c>
      <c r="G253" s="53"/>
      <c r="H253" s="53" t="str">
        <f>IF(G253="","",INDEX(D.1[Quy cách],MATCH(G253,D.1[Tên sản phẩm],0)))</f>
        <v/>
      </c>
      <c r="I253" s="54" t="str">
        <f>IF(G253="","",INDEX(D.1[ĐVT],MATCH(G253,D.1[Tên sản phẩm],0)))</f>
        <v/>
      </c>
      <c r="J253" s="56" t="str">
        <f>IF(G253="","",INDEX(#REF!,MATCH(G253,D.1[Tên sản phẩm],0)))</f>
        <v/>
      </c>
      <c r="K253" s="56" t="str">
        <f t="shared" si="44"/>
        <v/>
      </c>
      <c r="L253" s="53"/>
      <c r="M253" s="57" t="str">
        <f t="shared" si="45"/>
        <v/>
      </c>
      <c r="N253" s="58"/>
      <c r="O253" s="56" t="str">
        <f t="shared" si="38"/>
        <v/>
      </c>
      <c r="P253" s="57" t="str">
        <f t="shared" si="46"/>
        <v/>
      </c>
      <c r="Q253" s="58" t="str">
        <f t="shared" ca="1" si="47"/>
        <v/>
      </c>
      <c r="R253" s="57" t="str">
        <f t="shared" si="48"/>
        <v/>
      </c>
      <c r="S253" s="57" t="str">
        <f ca="1">IF(AND(C253&lt;&gt;"",C253&lt;&gt;OFFSET(C253,1,0)),SUMIFS([Giá có thuế],[Số ĐK],C253),"")</f>
        <v/>
      </c>
      <c r="T253" s="53"/>
      <c r="U253" s="55" t="str">
        <f>IF(T253="","",'Thông Tin Chung'!#REF!)</f>
        <v/>
      </c>
      <c r="V253" s="57" t="str">
        <f t="shared" ca="1" si="49"/>
        <v/>
      </c>
      <c r="W253" s="59"/>
      <c r="X253" s="49" t="str">
        <f ca="1">IF(C253="","",IF(OR(D253&lt;NgayBatDau,D253&gt;NgayKetThuc),"Ngày tháng phải nằm trong kỳ báo cáo",IF(AND(F253&lt;&gt;"",COUNTIF(D.3[Tên nhà cung cấp],F253)=0),"Tên NCC chưa khai báo trong DSNCC",IF(AND(G253&lt;&gt;"",COUNTIF(D.1[Tên sản phẩm],G253)=0),"SP này chưa khai báo trong DSSP",""))))</f>
        <v/>
      </c>
    </row>
    <row r="254" spans="2:24" ht="27.75" customHeight="1">
      <c r="B254" s="69">
        <f t="shared" si="39"/>
        <v>251</v>
      </c>
      <c r="C254" s="49" t="str">
        <f t="shared" ca="1" si="40"/>
        <v/>
      </c>
      <c r="D254" s="50" t="str">
        <f t="shared" ca="1" si="41"/>
        <v/>
      </c>
      <c r="E254" s="51" t="str">
        <f t="shared" ca="1" si="42"/>
        <v/>
      </c>
      <c r="F254" s="52" t="str">
        <f t="shared" ca="1" si="43"/>
        <v/>
      </c>
      <c r="G254" s="53"/>
      <c r="H254" s="53" t="str">
        <f>IF(G254="","",INDEX(D.1[Quy cách],MATCH(G254,D.1[Tên sản phẩm],0)))</f>
        <v/>
      </c>
      <c r="I254" s="54" t="str">
        <f>IF(G254="","",INDEX(D.1[ĐVT],MATCH(G254,D.1[Tên sản phẩm],0)))</f>
        <v/>
      </c>
      <c r="J254" s="56" t="str">
        <f>IF(G254="","",INDEX(#REF!,MATCH(G254,D.1[Tên sản phẩm],0)))</f>
        <v/>
      </c>
      <c r="K254" s="56" t="str">
        <f t="shared" si="44"/>
        <v/>
      </c>
      <c r="L254" s="53"/>
      <c r="M254" s="57" t="str">
        <f t="shared" si="45"/>
        <v/>
      </c>
      <c r="N254" s="58"/>
      <c r="O254" s="56" t="str">
        <f t="shared" si="38"/>
        <v/>
      </c>
      <c r="P254" s="57" t="str">
        <f t="shared" si="46"/>
        <v/>
      </c>
      <c r="Q254" s="58" t="str">
        <f t="shared" ca="1" si="47"/>
        <v/>
      </c>
      <c r="R254" s="57" t="str">
        <f t="shared" si="48"/>
        <v/>
      </c>
      <c r="S254" s="57" t="str">
        <f ca="1">IF(AND(C254&lt;&gt;"",C254&lt;&gt;OFFSET(C254,1,0)),SUMIFS([Giá có thuế],[Số ĐK],C254),"")</f>
        <v/>
      </c>
      <c r="T254" s="53"/>
      <c r="U254" s="55" t="str">
        <f>IF(T254="","",'Thông Tin Chung'!#REF!)</f>
        <v/>
      </c>
      <c r="V254" s="57" t="str">
        <f t="shared" ca="1" si="49"/>
        <v/>
      </c>
      <c r="W254" s="59"/>
      <c r="X254" s="49" t="str">
        <f ca="1">IF(C254="","",IF(OR(D254&lt;NgayBatDau,D254&gt;NgayKetThuc),"Ngày tháng phải nằm trong kỳ báo cáo",IF(AND(F254&lt;&gt;"",COUNTIF(D.3[Tên nhà cung cấp],F254)=0),"Tên NCC chưa khai báo trong DSNCC",IF(AND(G254&lt;&gt;"",COUNTIF(D.1[Tên sản phẩm],G254)=0),"SP này chưa khai báo trong DSSP",""))))</f>
        <v/>
      </c>
    </row>
    <row r="255" spans="2:24" ht="27.75" customHeight="1">
      <c r="B255" s="69">
        <f t="shared" si="39"/>
        <v>252</v>
      </c>
      <c r="C255" s="49" t="str">
        <f t="shared" ca="1" si="40"/>
        <v/>
      </c>
      <c r="D255" s="50" t="str">
        <f t="shared" ca="1" si="41"/>
        <v/>
      </c>
      <c r="E255" s="51" t="str">
        <f t="shared" ca="1" si="42"/>
        <v/>
      </c>
      <c r="F255" s="52" t="str">
        <f t="shared" ca="1" si="43"/>
        <v/>
      </c>
      <c r="G255" s="53"/>
      <c r="H255" s="53" t="str">
        <f>IF(G255="","",INDEX(D.1[Quy cách],MATCH(G255,D.1[Tên sản phẩm],0)))</f>
        <v/>
      </c>
      <c r="I255" s="54" t="str">
        <f>IF(G255="","",INDEX(D.1[ĐVT],MATCH(G255,D.1[Tên sản phẩm],0)))</f>
        <v/>
      </c>
      <c r="J255" s="56" t="str">
        <f>IF(G255="","",INDEX(#REF!,MATCH(G255,D.1[Tên sản phẩm],0)))</f>
        <v/>
      </c>
      <c r="K255" s="56" t="str">
        <f t="shared" si="44"/>
        <v/>
      </c>
      <c r="L255" s="53"/>
      <c r="M255" s="57" t="str">
        <f t="shared" si="45"/>
        <v/>
      </c>
      <c r="N255" s="58"/>
      <c r="O255" s="56" t="str">
        <f t="shared" si="38"/>
        <v/>
      </c>
      <c r="P255" s="57" t="str">
        <f t="shared" si="46"/>
        <v/>
      </c>
      <c r="Q255" s="58" t="str">
        <f t="shared" ca="1" si="47"/>
        <v/>
      </c>
      <c r="R255" s="57" t="str">
        <f t="shared" si="48"/>
        <v/>
      </c>
      <c r="S255" s="57" t="str">
        <f ca="1">IF(AND(C255&lt;&gt;"",C255&lt;&gt;OFFSET(C255,1,0)),SUMIFS([Giá có thuế],[Số ĐK],C255),"")</f>
        <v/>
      </c>
      <c r="T255" s="53"/>
      <c r="U255" s="55" t="str">
        <f>IF(T255="","",'Thông Tin Chung'!#REF!)</f>
        <v/>
      </c>
      <c r="V255" s="57" t="str">
        <f t="shared" ca="1" si="49"/>
        <v/>
      </c>
      <c r="W255" s="59"/>
      <c r="X255" s="49" t="str">
        <f ca="1">IF(C255="","",IF(OR(D255&lt;NgayBatDau,D255&gt;NgayKetThuc),"Ngày tháng phải nằm trong kỳ báo cáo",IF(AND(F255&lt;&gt;"",COUNTIF(D.3[Tên nhà cung cấp],F255)=0),"Tên NCC chưa khai báo trong DSNCC",IF(AND(G255&lt;&gt;"",COUNTIF(D.1[Tên sản phẩm],G255)=0),"SP này chưa khai báo trong DSSP",""))))</f>
        <v/>
      </c>
    </row>
    <row r="256" spans="2:24" ht="27.75" customHeight="1">
      <c r="B256" s="69">
        <f t="shared" si="39"/>
        <v>253</v>
      </c>
      <c r="C256" s="49" t="str">
        <f t="shared" ca="1" si="40"/>
        <v/>
      </c>
      <c r="D256" s="50" t="str">
        <f t="shared" ca="1" si="41"/>
        <v/>
      </c>
      <c r="E256" s="51" t="str">
        <f t="shared" ca="1" si="42"/>
        <v/>
      </c>
      <c r="F256" s="52" t="str">
        <f t="shared" ca="1" si="43"/>
        <v/>
      </c>
      <c r="G256" s="53"/>
      <c r="H256" s="53" t="str">
        <f>IF(G256="","",INDEX(D.1[Quy cách],MATCH(G256,D.1[Tên sản phẩm],0)))</f>
        <v/>
      </c>
      <c r="I256" s="54" t="str">
        <f>IF(G256="","",INDEX(D.1[ĐVT],MATCH(G256,D.1[Tên sản phẩm],0)))</f>
        <v/>
      </c>
      <c r="J256" s="56" t="str">
        <f>IF(G256="","",INDEX(#REF!,MATCH(G256,D.1[Tên sản phẩm],0)))</f>
        <v/>
      </c>
      <c r="K256" s="56" t="str">
        <f t="shared" si="44"/>
        <v/>
      </c>
      <c r="L256" s="53"/>
      <c r="M256" s="57" t="str">
        <f t="shared" si="45"/>
        <v/>
      </c>
      <c r="N256" s="58"/>
      <c r="O256" s="56" t="str">
        <f t="shared" si="38"/>
        <v/>
      </c>
      <c r="P256" s="57" t="str">
        <f t="shared" si="46"/>
        <v/>
      </c>
      <c r="Q256" s="58" t="str">
        <f t="shared" ca="1" si="47"/>
        <v/>
      </c>
      <c r="R256" s="57" t="str">
        <f t="shared" si="48"/>
        <v/>
      </c>
      <c r="S256" s="57" t="str">
        <f ca="1">IF(AND(C256&lt;&gt;"",C256&lt;&gt;OFFSET(C256,1,0)),SUMIFS([Giá có thuế],[Số ĐK],C256),"")</f>
        <v/>
      </c>
      <c r="T256" s="53"/>
      <c r="U256" s="55" t="str">
        <f>IF(T256="","",'Thông Tin Chung'!#REF!)</f>
        <v/>
      </c>
      <c r="V256" s="57" t="str">
        <f t="shared" ca="1" si="49"/>
        <v/>
      </c>
      <c r="W256" s="59"/>
      <c r="X256" s="49" t="str">
        <f ca="1">IF(C256="","",IF(OR(D256&lt;NgayBatDau,D256&gt;NgayKetThuc),"Ngày tháng phải nằm trong kỳ báo cáo",IF(AND(F256&lt;&gt;"",COUNTIF(D.3[Tên nhà cung cấp],F256)=0),"Tên NCC chưa khai báo trong DSNCC",IF(AND(G256&lt;&gt;"",COUNTIF(D.1[Tên sản phẩm],G256)=0),"SP này chưa khai báo trong DSSP",""))))</f>
        <v/>
      </c>
    </row>
    <row r="257" spans="2:24" ht="27.75" customHeight="1">
      <c r="B257" s="69">
        <f t="shared" si="39"/>
        <v>254</v>
      </c>
      <c r="C257" s="49" t="str">
        <f t="shared" ca="1" si="40"/>
        <v/>
      </c>
      <c r="D257" s="50" t="str">
        <f t="shared" ca="1" si="41"/>
        <v/>
      </c>
      <c r="E257" s="51" t="str">
        <f t="shared" ca="1" si="42"/>
        <v/>
      </c>
      <c r="F257" s="52" t="str">
        <f t="shared" ca="1" si="43"/>
        <v/>
      </c>
      <c r="G257" s="53"/>
      <c r="H257" s="53" t="str">
        <f>IF(G257="","",INDEX(D.1[Quy cách],MATCH(G257,D.1[Tên sản phẩm],0)))</f>
        <v/>
      </c>
      <c r="I257" s="54" t="str">
        <f>IF(G257="","",INDEX(D.1[ĐVT],MATCH(G257,D.1[Tên sản phẩm],0)))</f>
        <v/>
      </c>
      <c r="J257" s="56" t="str">
        <f>IF(G257="","",INDEX(#REF!,MATCH(G257,D.1[Tên sản phẩm],0)))</f>
        <v/>
      </c>
      <c r="K257" s="56" t="str">
        <f t="shared" si="44"/>
        <v/>
      </c>
      <c r="L257" s="53"/>
      <c r="M257" s="57" t="str">
        <f t="shared" si="45"/>
        <v/>
      </c>
      <c r="N257" s="58"/>
      <c r="O257" s="56" t="str">
        <f t="shared" si="38"/>
        <v/>
      </c>
      <c r="P257" s="57" t="str">
        <f t="shared" si="46"/>
        <v/>
      </c>
      <c r="Q257" s="58" t="str">
        <f t="shared" ca="1" si="47"/>
        <v/>
      </c>
      <c r="R257" s="57" t="str">
        <f t="shared" si="48"/>
        <v/>
      </c>
      <c r="S257" s="57" t="str">
        <f ca="1">IF(AND(C257&lt;&gt;"",C257&lt;&gt;OFFSET(C257,1,0)),SUMIFS([Giá có thuế],[Số ĐK],C257),"")</f>
        <v/>
      </c>
      <c r="T257" s="53"/>
      <c r="U257" s="55" t="str">
        <f>IF(T257="","",'Thông Tin Chung'!#REF!)</f>
        <v/>
      </c>
      <c r="V257" s="57" t="str">
        <f t="shared" ca="1" si="49"/>
        <v/>
      </c>
      <c r="W257" s="59"/>
      <c r="X257" s="49" t="str">
        <f ca="1">IF(C257="","",IF(OR(D257&lt;NgayBatDau,D257&gt;NgayKetThuc),"Ngày tháng phải nằm trong kỳ báo cáo",IF(AND(F257&lt;&gt;"",COUNTIF(D.3[Tên nhà cung cấp],F257)=0),"Tên NCC chưa khai báo trong DSNCC",IF(AND(G257&lt;&gt;"",COUNTIF(D.1[Tên sản phẩm],G257)=0),"SP này chưa khai báo trong DSSP",""))))</f>
        <v/>
      </c>
    </row>
    <row r="258" spans="2:24" ht="27.75" customHeight="1">
      <c r="B258" s="69">
        <f t="shared" si="39"/>
        <v>255</v>
      </c>
      <c r="C258" s="49" t="str">
        <f t="shared" ca="1" si="40"/>
        <v/>
      </c>
      <c r="D258" s="50" t="str">
        <f t="shared" ca="1" si="41"/>
        <v/>
      </c>
      <c r="E258" s="51" t="str">
        <f t="shared" ca="1" si="42"/>
        <v/>
      </c>
      <c r="F258" s="52" t="str">
        <f t="shared" ca="1" si="43"/>
        <v/>
      </c>
      <c r="G258" s="53"/>
      <c r="H258" s="53" t="str">
        <f>IF(G258="","",INDEX(D.1[Quy cách],MATCH(G258,D.1[Tên sản phẩm],0)))</f>
        <v/>
      </c>
      <c r="I258" s="54" t="str">
        <f>IF(G258="","",INDEX(D.1[ĐVT],MATCH(G258,D.1[Tên sản phẩm],0)))</f>
        <v/>
      </c>
      <c r="J258" s="56" t="str">
        <f>IF(G258="","",INDEX(#REF!,MATCH(G258,D.1[Tên sản phẩm],0)))</f>
        <v/>
      </c>
      <c r="K258" s="56" t="str">
        <f t="shared" si="44"/>
        <v/>
      </c>
      <c r="L258" s="53"/>
      <c r="M258" s="57" t="str">
        <f t="shared" si="45"/>
        <v/>
      </c>
      <c r="N258" s="58"/>
      <c r="O258" s="56" t="str">
        <f t="shared" si="38"/>
        <v/>
      </c>
      <c r="P258" s="57" t="str">
        <f t="shared" si="46"/>
        <v/>
      </c>
      <c r="Q258" s="58" t="str">
        <f t="shared" ca="1" si="47"/>
        <v/>
      </c>
      <c r="R258" s="57" t="str">
        <f t="shared" si="48"/>
        <v/>
      </c>
      <c r="S258" s="57" t="str">
        <f ca="1">IF(AND(C258&lt;&gt;"",C258&lt;&gt;OFFSET(C258,1,0)),SUMIFS([Giá có thuế],[Số ĐK],C258),"")</f>
        <v/>
      </c>
      <c r="T258" s="53"/>
      <c r="U258" s="55" t="str">
        <f>IF(T258="","",'Thông Tin Chung'!#REF!)</f>
        <v/>
      </c>
      <c r="V258" s="57" t="str">
        <f t="shared" ca="1" si="49"/>
        <v/>
      </c>
      <c r="W258" s="59"/>
      <c r="X258" s="49" t="str">
        <f ca="1">IF(C258="","",IF(OR(D258&lt;NgayBatDau,D258&gt;NgayKetThuc),"Ngày tháng phải nằm trong kỳ báo cáo",IF(AND(F258&lt;&gt;"",COUNTIF(D.3[Tên nhà cung cấp],F258)=0),"Tên NCC chưa khai báo trong DSNCC",IF(AND(G258&lt;&gt;"",COUNTIF(D.1[Tên sản phẩm],G258)=0),"SP này chưa khai báo trong DSSP",""))))</f>
        <v/>
      </c>
    </row>
    <row r="259" spans="2:24" ht="27.75" customHeight="1">
      <c r="B259" s="69">
        <f t="shared" si="39"/>
        <v>256</v>
      </c>
      <c r="C259" s="49" t="str">
        <f t="shared" ca="1" si="40"/>
        <v/>
      </c>
      <c r="D259" s="50" t="str">
        <f t="shared" ca="1" si="41"/>
        <v/>
      </c>
      <c r="E259" s="51" t="str">
        <f t="shared" ca="1" si="42"/>
        <v/>
      </c>
      <c r="F259" s="52" t="str">
        <f t="shared" ca="1" si="43"/>
        <v/>
      </c>
      <c r="G259" s="53"/>
      <c r="H259" s="53" t="str">
        <f>IF(G259="","",INDEX(D.1[Quy cách],MATCH(G259,D.1[Tên sản phẩm],0)))</f>
        <v/>
      </c>
      <c r="I259" s="54" t="str">
        <f>IF(G259="","",INDEX(D.1[ĐVT],MATCH(G259,D.1[Tên sản phẩm],0)))</f>
        <v/>
      </c>
      <c r="J259" s="56" t="str">
        <f>IF(G259="","",INDEX(#REF!,MATCH(G259,D.1[Tên sản phẩm],0)))</f>
        <v/>
      </c>
      <c r="K259" s="56" t="str">
        <f t="shared" si="44"/>
        <v/>
      </c>
      <c r="L259" s="53"/>
      <c r="M259" s="57" t="str">
        <f t="shared" si="45"/>
        <v/>
      </c>
      <c r="N259" s="58"/>
      <c r="O259" s="56" t="str">
        <f t="shared" ref="O259:O322" si="50">IF(M259="","",M259*SUM(N259))</f>
        <v/>
      </c>
      <c r="P259" s="57" t="str">
        <f t="shared" si="46"/>
        <v/>
      </c>
      <c r="Q259" s="58" t="str">
        <f t="shared" ca="1" si="47"/>
        <v/>
      </c>
      <c r="R259" s="57" t="str">
        <f t="shared" si="48"/>
        <v/>
      </c>
      <c r="S259" s="57" t="str">
        <f ca="1">IF(AND(C259&lt;&gt;"",C259&lt;&gt;OFFSET(C259,1,0)),SUMIFS([Giá có thuế],[Số ĐK],C259),"")</f>
        <v/>
      </c>
      <c r="T259" s="53"/>
      <c r="U259" s="55" t="str">
        <f>IF(T259="","",'Thông Tin Chung'!#REF!)</f>
        <v/>
      </c>
      <c r="V259" s="57" t="str">
        <f t="shared" ca="1" si="49"/>
        <v/>
      </c>
      <c r="W259" s="59"/>
      <c r="X259" s="49" t="str">
        <f ca="1">IF(C259="","",IF(OR(D259&lt;NgayBatDau,D259&gt;NgayKetThuc),"Ngày tháng phải nằm trong kỳ báo cáo",IF(AND(F259&lt;&gt;"",COUNTIF(D.3[Tên nhà cung cấp],F259)=0),"Tên NCC chưa khai báo trong DSNCC",IF(AND(G259&lt;&gt;"",COUNTIF(D.1[Tên sản phẩm],G259)=0),"SP này chưa khai báo trong DSSP",""))))</f>
        <v/>
      </c>
    </row>
    <row r="260" spans="2:24" ht="27.75" customHeight="1">
      <c r="B260" s="69">
        <f t="shared" ref="B260:B323" si="51">ROW(A260)-3</f>
        <v>257</v>
      </c>
      <c r="C260" s="49" t="str">
        <f t="shared" ref="C260:C323" ca="1" si="52">IF(AND(D260="",E260="",F260=""),"",IF(AND(D260=OFFSET(D260,-1,0),E260=OFFSET(E260,-1,0),F260=OFFSET(F260,-1,0)),OFFSET(B260,-1,1),B260))</f>
        <v/>
      </c>
      <c r="D260" s="50" t="str">
        <f t="shared" ref="D260:D323" ca="1" si="53">IF(AND($G260&lt;&gt;"",B260&lt;&gt;1),OFFSET(C260,-1,1),"")</f>
        <v/>
      </c>
      <c r="E260" s="51" t="str">
        <f t="shared" ref="E260:E323" ca="1" si="54">IF(AND($G260&lt;&gt;"",B260&lt;&gt;1),OFFSET(D260,-1,1),"")</f>
        <v/>
      </c>
      <c r="F260" s="52" t="str">
        <f t="shared" ref="F260:F323" ca="1" si="55">IF(AND($G260&lt;&gt;"",B260&lt;&gt;1),OFFSET(E260,-1,1),"")</f>
        <v/>
      </c>
      <c r="G260" s="53"/>
      <c r="H260" s="53" t="str">
        <f>IF(G260="","",INDEX(D.1[Quy cách],MATCH(G260,D.1[Tên sản phẩm],0)))</f>
        <v/>
      </c>
      <c r="I260" s="54" t="str">
        <f>IF(G260="","",INDEX(D.1[ĐVT],MATCH(G260,D.1[Tên sản phẩm],0)))</f>
        <v/>
      </c>
      <c r="J260" s="56" t="str">
        <f>IF(G260="","",INDEX(#REF!,MATCH(G260,D.1[Tên sản phẩm],0)))</f>
        <v/>
      </c>
      <c r="K260" s="56" t="str">
        <f t="shared" ref="K260:K323" si="56">IF(OR(G260="",J260=""),"",1)</f>
        <v/>
      </c>
      <c r="L260" s="53"/>
      <c r="M260" s="57" t="str">
        <f t="shared" ref="M260:M323" si="57">IF(AND(J260&lt;&gt;"",K260&lt;&gt;""),J260*K260,"")</f>
        <v/>
      </c>
      <c r="N260" s="58"/>
      <c r="O260" s="56" t="str">
        <f t="shared" si="50"/>
        <v/>
      </c>
      <c r="P260" s="57" t="str">
        <f t="shared" ref="P260:P323" si="58">IF(M260="","",M260-SUM(O260))</f>
        <v/>
      </c>
      <c r="Q260" s="58" t="str">
        <f t="shared" ref="Q260:Q323" ca="1" si="59">IF(AND(P260&lt;&gt;"",C260=OFFSET(C260,-1,0)),OFFSET(P260,-1,1),"")</f>
        <v/>
      </c>
      <c r="R260" s="57" t="str">
        <f t="shared" ref="R260:R323" si="60">IF(P260="","",P260*SUM(1,Q260))</f>
        <v/>
      </c>
      <c r="S260" s="57" t="str">
        <f ca="1">IF(AND(C260&lt;&gt;"",C260&lt;&gt;OFFSET(C260,1,0)),SUMIFS([Giá có thuế],[Số ĐK],C260),"")</f>
        <v/>
      </c>
      <c r="T260" s="53"/>
      <c r="U260" s="55" t="str">
        <f>IF(T260="","",'Thông Tin Chung'!#REF!)</f>
        <v/>
      </c>
      <c r="V260" s="57" t="str">
        <f t="shared" ref="V260:V323" ca="1" si="61">IF(AND(S260&lt;&gt;"",T260&lt;&gt;"",S260&lt;&gt;0),S260-T260,"")</f>
        <v/>
      </c>
      <c r="W260" s="59"/>
      <c r="X260" s="49" t="str">
        <f ca="1">IF(C260="","",IF(OR(D260&lt;NgayBatDau,D260&gt;NgayKetThuc),"Ngày tháng phải nằm trong kỳ báo cáo",IF(AND(F260&lt;&gt;"",COUNTIF(D.3[Tên nhà cung cấp],F260)=0),"Tên NCC chưa khai báo trong DSNCC",IF(AND(G260&lt;&gt;"",COUNTIF(D.1[Tên sản phẩm],G260)=0),"SP này chưa khai báo trong DSSP",""))))</f>
        <v/>
      </c>
    </row>
    <row r="261" spans="2:24" ht="27.75" customHeight="1">
      <c r="B261" s="69">
        <f t="shared" si="51"/>
        <v>258</v>
      </c>
      <c r="C261" s="49" t="str">
        <f t="shared" ca="1" si="52"/>
        <v/>
      </c>
      <c r="D261" s="50" t="str">
        <f t="shared" ca="1" si="53"/>
        <v/>
      </c>
      <c r="E261" s="51" t="str">
        <f t="shared" ca="1" si="54"/>
        <v/>
      </c>
      <c r="F261" s="52" t="str">
        <f t="shared" ca="1" si="55"/>
        <v/>
      </c>
      <c r="G261" s="53"/>
      <c r="H261" s="53" t="str">
        <f>IF(G261="","",INDEX(D.1[Quy cách],MATCH(G261,D.1[Tên sản phẩm],0)))</f>
        <v/>
      </c>
      <c r="I261" s="54" t="str">
        <f>IF(G261="","",INDEX(D.1[ĐVT],MATCH(G261,D.1[Tên sản phẩm],0)))</f>
        <v/>
      </c>
      <c r="J261" s="56" t="str">
        <f>IF(G261="","",INDEX(#REF!,MATCH(G261,D.1[Tên sản phẩm],0)))</f>
        <v/>
      </c>
      <c r="K261" s="56" t="str">
        <f t="shared" si="56"/>
        <v/>
      </c>
      <c r="L261" s="53"/>
      <c r="M261" s="57" t="str">
        <f t="shared" si="57"/>
        <v/>
      </c>
      <c r="N261" s="58"/>
      <c r="O261" s="56" t="str">
        <f t="shared" si="50"/>
        <v/>
      </c>
      <c r="P261" s="57" t="str">
        <f t="shared" si="58"/>
        <v/>
      </c>
      <c r="Q261" s="58" t="str">
        <f t="shared" ca="1" si="59"/>
        <v/>
      </c>
      <c r="R261" s="57" t="str">
        <f t="shared" si="60"/>
        <v/>
      </c>
      <c r="S261" s="57" t="str">
        <f ca="1">IF(AND(C261&lt;&gt;"",C261&lt;&gt;OFFSET(C261,1,0)),SUMIFS([Giá có thuế],[Số ĐK],C261),"")</f>
        <v/>
      </c>
      <c r="T261" s="53"/>
      <c r="U261" s="55" t="str">
        <f>IF(T261="","",'Thông Tin Chung'!#REF!)</f>
        <v/>
      </c>
      <c r="V261" s="57" t="str">
        <f t="shared" ca="1" si="61"/>
        <v/>
      </c>
      <c r="W261" s="59"/>
      <c r="X261" s="49" t="str">
        <f ca="1">IF(C261="","",IF(OR(D261&lt;NgayBatDau,D261&gt;NgayKetThuc),"Ngày tháng phải nằm trong kỳ báo cáo",IF(AND(F261&lt;&gt;"",COUNTIF(D.3[Tên nhà cung cấp],F261)=0),"Tên NCC chưa khai báo trong DSNCC",IF(AND(G261&lt;&gt;"",COUNTIF(D.1[Tên sản phẩm],G261)=0),"SP này chưa khai báo trong DSSP",""))))</f>
        <v/>
      </c>
    </row>
    <row r="262" spans="2:24" ht="27.75" customHeight="1">
      <c r="B262" s="69">
        <f t="shared" si="51"/>
        <v>259</v>
      </c>
      <c r="C262" s="49" t="str">
        <f t="shared" ca="1" si="52"/>
        <v/>
      </c>
      <c r="D262" s="50" t="str">
        <f t="shared" ca="1" si="53"/>
        <v/>
      </c>
      <c r="E262" s="51" t="str">
        <f t="shared" ca="1" si="54"/>
        <v/>
      </c>
      <c r="F262" s="52" t="str">
        <f t="shared" ca="1" si="55"/>
        <v/>
      </c>
      <c r="G262" s="53"/>
      <c r="H262" s="53" t="str">
        <f>IF(G262="","",INDEX(D.1[Quy cách],MATCH(G262,D.1[Tên sản phẩm],0)))</f>
        <v/>
      </c>
      <c r="I262" s="54" t="str">
        <f>IF(G262="","",INDEX(D.1[ĐVT],MATCH(G262,D.1[Tên sản phẩm],0)))</f>
        <v/>
      </c>
      <c r="J262" s="56" t="str">
        <f>IF(G262="","",INDEX(#REF!,MATCH(G262,D.1[Tên sản phẩm],0)))</f>
        <v/>
      </c>
      <c r="K262" s="56" t="str">
        <f t="shared" si="56"/>
        <v/>
      </c>
      <c r="L262" s="53"/>
      <c r="M262" s="57" t="str">
        <f t="shared" si="57"/>
        <v/>
      </c>
      <c r="N262" s="58"/>
      <c r="O262" s="56" t="str">
        <f t="shared" si="50"/>
        <v/>
      </c>
      <c r="P262" s="57" t="str">
        <f t="shared" si="58"/>
        <v/>
      </c>
      <c r="Q262" s="58" t="str">
        <f t="shared" ca="1" si="59"/>
        <v/>
      </c>
      <c r="R262" s="57" t="str">
        <f t="shared" si="60"/>
        <v/>
      </c>
      <c r="S262" s="57" t="str">
        <f ca="1">IF(AND(C262&lt;&gt;"",C262&lt;&gt;OFFSET(C262,1,0)),SUMIFS([Giá có thuế],[Số ĐK],C262),"")</f>
        <v/>
      </c>
      <c r="T262" s="53"/>
      <c r="U262" s="55" t="str">
        <f>IF(T262="","",'Thông Tin Chung'!#REF!)</f>
        <v/>
      </c>
      <c r="V262" s="57" t="str">
        <f t="shared" ca="1" si="61"/>
        <v/>
      </c>
      <c r="W262" s="59"/>
      <c r="X262" s="49" t="str">
        <f ca="1">IF(C262="","",IF(OR(D262&lt;NgayBatDau,D262&gt;NgayKetThuc),"Ngày tháng phải nằm trong kỳ báo cáo",IF(AND(F262&lt;&gt;"",COUNTIF(D.3[Tên nhà cung cấp],F262)=0),"Tên NCC chưa khai báo trong DSNCC",IF(AND(G262&lt;&gt;"",COUNTIF(D.1[Tên sản phẩm],G262)=0),"SP này chưa khai báo trong DSSP",""))))</f>
        <v/>
      </c>
    </row>
    <row r="263" spans="2:24" ht="27.75" customHeight="1">
      <c r="B263" s="69">
        <f t="shared" si="51"/>
        <v>260</v>
      </c>
      <c r="C263" s="49" t="str">
        <f t="shared" ca="1" si="52"/>
        <v/>
      </c>
      <c r="D263" s="50" t="str">
        <f t="shared" ca="1" si="53"/>
        <v/>
      </c>
      <c r="E263" s="51" t="str">
        <f t="shared" ca="1" si="54"/>
        <v/>
      </c>
      <c r="F263" s="52" t="str">
        <f t="shared" ca="1" si="55"/>
        <v/>
      </c>
      <c r="G263" s="53"/>
      <c r="H263" s="53" t="str">
        <f>IF(G263="","",INDEX(D.1[Quy cách],MATCH(G263,D.1[Tên sản phẩm],0)))</f>
        <v/>
      </c>
      <c r="I263" s="54" t="str">
        <f>IF(G263="","",INDEX(D.1[ĐVT],MATCH(G263,D.1[Tên sản phẩm],0)))</f>
        <v/>
      </c>
      <c r="J263" s="56" t="str">
        <f>IF(G263="","",INDEX(#REF!,MATCH(G263,D.1[Tên sản phẩm],0)))</f>
        <v/>
      </c>
      <c r="K263" s="56" t="str">
        <f t="shared" si="56"/>
        <v/>
      </c>
      <c r="L263" s="53"/>
      <c r="M263" s="57" t="str">
        <f t="shared" si="57"/>
        <v/>
      </c>
      <c r="N263" s="58"/>
      <c r="O263" s="56" t="str">
        <f t="shared" si="50"/>
        <v/>
      </c>
      <c r="P263" s="57" t="str">
        <f t="shared" si="58"/>
        <v/>
      </c>
      <c r="Q263" s="58" t="str">
        <f t="shared" ca="1" si="59"/>
        <v/>
      </c>
      <c r="R263" s="57" t="str">
        <f t="shared" si="60"/>
        <v/>
      </c>
      <c r="S263" s="57" t="str">
        <f ca="1">IF(AND(C263&lt;&gt;"",C263&lt;&gt;OFFSET(C263,1,0)),SUMIFS([Giá có thuế],[Số ĐK],C263),"")</f>
        <v/>
      </c>
      <c r="T263" s="53"/>
      <c r="U263" s="55" t="str">
        <f>IF(T263="","",'Thông Tin Chung'!#REF!)</f>
        <v/>
      </c>
      <c r="V263" s="57" t="str">
        <f t="shared" ca="1" si="61"/>
        <v/>
      </c>
      <c r="W263" s="59"/>
      <c r="X263" s="49" t="str">
        <f ca="1">IF(C263="","",IF(OR(D263&lt;NgayBatDau,D263&gt;NgayKetThuc),"Ngày tháng phải nằm trong kỳ báo cáo",IF(AND(F263&lt;&gt;"",COUNTIF(D.3[Tên nhà cung cấp],F263)=0),"Tên NCC chưa khai báo trong DSNCC",IF(AND(G263&lt;&gt;"",COUNTIF(D.1[Tên sản phẩm],G263)=0),"SP này chưa khai báo trong DSSP",""))))</f>
        <v/>
      </c>
    </row>
    <row r="264" spans="2:24" ht="27.75" customHeight="1">
      <c r="B264" s="69">
        <f t="shared" si="51"/>
        <v>261</v>
      </c>
      <c r="C264" s="49" t="str">
        <f t="shared" ca="1" si="52"/>
        <v/>
      </c>
      <c r="D264" s="50" t="str">
        <f t="shared" ca="1" si="53"/>
        <v/>
      </c>
      <c r="E264" s="51" t="str">
        <f t="shared" ca="1" si="54"/>
        <v/>
      </c>
      <c r="F264" s="52" t="str">
        <f t="shared" ca="1" si="55"/>
        <v/>
      </c>
      <c r="G264" s="53"/>
      <c r="H264" s="53" t="str">
        <f>IF(G264="","",INDEX(D.1[Quy cách],MATCH(G264,D.1[Tên sản phẩm],0)))</f>
        <v/>
      </c>
      <c r="I264" s="54" t="str">
        <f>IF(G264="","",INDEX(D.1[ĐVT],MATCH(G264,D.1[Tên sản phẩm],0)))</f>
        <v/>
      </c>
      <c r="J264" s="56" t="str">
        <f>IF(G264="","",INDEX(#REF!,MATCH(G264,D.1[Tên sản phẩm],0)))</f>
        <v/>
      </c>
      <c r="K264" s="56" t="str">
        <f t="shared" si="56"/>
        <v/>
      </c>
      <c r="L264" s="53"/>
      <c r="M264" s="57" t="str">
        <f t="shared" si="57"/>
        <v/>
      </c>
      <c r="N264" s="58"/>
      <c r="O264" s="56" t="str">
        <f t="shared" si="50"/>
        <v/>
      </c>
      <c r="P264" s="57" t="str">
        <f t="shared" si="58"/>
        <v/>
      </c>
      <c r="Q264" s="58" t="str">
        <f t="shared" ca="1" si="59"/>
        <v/>
      </c>
      <c r="R264" s="57" t="str">
        <f t="shared" si="60"/>
        <v/>
      </c>
      <c r="S264" s="57" t="str">
        <f ca="1">IF(AND(C264&lt;&gt;"",C264&lt;&gt;OFFSET(C264,1,0)),SUMIFS([Giá có thuế],[Số ĐK],C264),"")</f>
        <v/>
      </c>
      <c r="T264" s="53"/>
      <c r="U264" s="55" t="str">
        <f>IF(T264="","",'Thông Tin Chung'!#REF!)</f>
        <v/>
      </c>
      <c r="V264" s="57" t="str">
        <f t="shared" ca="1" si="61"/>
        <v/>
      </c>
      <c r="W264" s="59"/>
      <c r="X264" s="49" t="str">
        <f ca="1">IF(C264="","",IF(OR(D264&lt;NgayBatDau,D264&gt;NgayKetThuc),"Ngày tháng phải nằm trong kỳ báo cáo",IF(AND(F264&lt;&gt;"",COUNTIF(D.3[Tên nhà cung cấp],F264)=0),"Tên NCC chưa khai báo trong DSNCC",IF(AND(G264&lt;&gt;"",COUNTIF(D.1[Tên sản phẩm],G264)=0),"SP này chưa khai báo trong DSSP",""))))</f>
        <v/>
      </c>
    </row>
    <row r="265" spans="2:24" ht="27.75" customHeight="1">
      <c r="B265" s="69">
        <f t="shared" si="51"/>
        <v>262</v>
      </c>
      <c r="C265" s="49" t="str">
        <f t="shared" ca="1" si="52"/>
        <v/>
      </c>
      <c r="D265" s="50" t="str">
        <f t="shared" ca="1" si="53"/>
        <v/>
      </c>
      <c r="E265" s="51" t="str">
        <f t="shared" ca="1" si="54"/>
        <v/>
      </c>
      <c r="F265" s="52" t="str">
        <f t="shared" ca="1" si="55"/>
        <v/>
      </c>
      <c r="G265" s="53"/>
      <c r="H265" s="53" t="str">
        <f>IF(G265="","",INDEX(D.1[Quy cách],MATCH(G265,D.1[Tên sản phẩm],0)))</f>
        <v/>
      </c>
      <c r="I265" s="54" t="str">
        <f>IF(G265="","",INDEX(D.1[ĐVT],MATCH(G265,D.1[Tên sản phẩm],0)))</f>
        <v/>
      </c>
      <c r="J265" s="56" t="str">
        <f>IF(G265="","",INDEX(#REF!,MATCH(G265,D.1[Tên sản phẩm],0)))</f>
        <v/>
      </c>
      <c r="K265" s="56" t="str">
        <f t="shared" si="56"/>
        <v/>
      </c>
      <c r="L265" s="53"/>
      <c r="M265" s="57" t="str">
        <f t="shared" si="57"/>
        <v/>
      </c>
      <c r="N265" s="58"/>
      <c r="O265" s="56" t="str">
        <f t="shared" si="50"/>
        <v/>
      </c>
      <c r="P265" s="57" t="str">
        <f t="shared" si="58"/>
        <v/>
      </c>
      <c r="Q265" s="58" t="str">
        <f t="shared" ca="1" si="59"/>
        <v/>
      </c>
      <c r="R265" s="57" t="str">
        <f t="shared" si="60"/>
        <v/>
      </c>
      <c r="S265" s="57" t="str">
        <f ca="1">IF(AND(C265&lt;&gt;"",C265&lt;&gt;OFFSET(C265,1,0)),SUMIFS([Giá có thuế],[Số ĐK],C265),"")</f>
        <v/>
      </c>
      <c r="T265" s="53"/>
      <c r="U265" s="55" t="str">
        <f>IF(T265="","",'Thông Tin Chung'!#REF!)</f>
        <v/>
      </c>
      <c r="V265" s="57" t="str">
        <f t="shared" ca="1" si="61"/>
        <v/>
      </c>
      <c r="W265" s="59"/>
      <c r="X265" s="49" t="str">
        <f ca="1">IF(C265="","",IF(OR(D265&lt;NgayBatDau,D265&gt;NgayKetThuc),"Ngày tháng phải nằm trong kỳ báo cáo",IF(AND(F265&lt;&gt;"",COUNTIF(D.3[Tên nhà cung cấp],F265)=0),"Tên NCC chưa khai báo trong DSNCC",IF(AND(G265&lt;&gt;"",COUNTIF(D.1[Tên sản phẩm],G265)=0),"SP này chưa khai báo trong DSSP",""))))</f>
        <v/>
      </c>
    </row>
    <row r="266" spans="2:24" ht="27.75" customHeight="1">
      <c r="B266" s="69">
        <f t="shared" si="51"/>
        <v>263</v>
      </c>
      <c r="C266" s="49" t="str">
        <f t="shared" ca="1" si="52"/>
        <v/>
      </c>
      <c r="D266" s="50" t="str">
        <f t="shared" ca="1" si="53"/>
        <v/>
      </c>
      <c r="E266" s="51" t="str">
        <f t="shared" ca="1" si="54"/>
        <v/>
      </c>
      <c r="F266" s="52" t="str">
        <f t="shared" ca="1" si="55"/>
        <v/>
      </c>
      <c r="G266" s="53"/>
      <c r="H266" s="53" t="str">
        <f>IF(G266="","",INDEX(D.1[Quy cách],MATCH(G266,D.1[Tên sản phẩm],0)))</f>
        <v/>
      </c>
      <c r="I266" s="54" t="str">
        <f>IF(G266="","",INDEX(D.1[ĐVT],MATCH(G266,D.1[Tên sản phẩm],0)))</f>
        <v/>
      </c>
      <c r="J266" s="56" t="str">
        <f>IF(G266="","",INDEX(#REF!,MATCH(G266,D.1[Tên sản phẩm],0)))</f>
        <v/>
      </c>
      <c r="K266" s="56" t="str">
        <f t="shared" si="56"/>
        <v/>
      </c>
      <c r="L266" s="53"/>
      <c r="M266" s="57" t="str">
        <f t="shared" si="57"/>
        <v/>
      </c>
      <c r="N266" s="58"/>
      <c r="O266" s="56" t="str">
        <f t="shared" si="50"/>
        <v/>
      </c>
      <c r="P266" s="57" t="str">
        <f t="shared" si="58"/>
        <v/>
      </c>
      <c r="Q266" s="58" t="str">
        <f t="shared" ca="1" si="59"/>
        <v/>
      </c>
      <c r="R266" s="57" t="str">
        <f t="shared" si="60"/>
        <v/>
      </c>
      <c r="S266" s="57" t="str">
        <f ca="1">IF(AND(C266&lt;&gt;"",C266&lt;&gt;OFFSET(C266,1,0)),SUMIFS([Giá có thuế],[Số ĐK],C266),"")</f>
        <v/>
      </c>
      <c r="T266" s="53"/>
      <c r="U266" s="55" t="str">
        <f>IF(T266="","",'Thông Tin Chung'!#REF!)</f>
        <v/>
      </c>
      <c r="V266" s="57" t="str">
        <f t="shared" ca="1" si="61"/>
        <v/>
      </c>
      <c r="W266" s="59"/>
      <c r="X266" s="49" t="str">
        <f ca="1">IF(C266="","",IF(OR(D266&lt;NgayBatDau,D266&gt;NgayKetThuc),"Ngày tháng phải nằm trong kỳ báo cáo",IF(AND(F266&lt;&gt;"",COUNTIF(D.3[Tên nhà cung cấp],F266)=0),"Tên NCC chưa khai báo trong DSNCC",IF(AND(G266&lt;&gt;"",COUNTIF(D.1[Tên sản phẩm],G266)=0),"SP này chưa khai báo trong DSSP",""))))</f>
        <v/>
      </c>
    </row>
    <row r="267" spans="2:24" ht="27.75" customHeight="1">
      <c r="B267" s="69">
        <f t="shared" si="51"/>
        <v>264</v>
      </c>
      <c r="C267" s="49" t="str">
        <f t="shared" ca="1" si="52"/>
        <v/>
      </c>
      <c r="D267" s="50" t="str">
        <f t="shared" ca="1" si="53"/>
        <v/>
      </c>
      <c r="E267" s="51" t="str">
        <f t="shared" ca="1" si="54"/>
        <v/>
      </c>
      <c r="F267" s="52" t="str">
        <f t="shared" ca="1" si="55"/>
        <v/>
      </c>
      <c r="G267" s="53"/>
      <c r="H267" s="53" t="str">
        <f>IF(G267="","",INDEX(D.1[Quy cách],MATCH(G267,D.1[Tên sản phẩm],0)))</f>
        <v/>
      </c>
      <c r="I267" s="54" t="str">
        <f>IF(G267="","",INDEX(D.1[ĐVT],MATCH(G267,D.1[Tên sản phẩm],0)))</f>
        <v/>
      </c>
      <c r="J267" s="56" t="str">
        <f>IF(G267="","",INDEX(#REF!,MATCH(G267,D.1[Tên sản phẩm],0)))</f>
        <v/>
      </c>
      <c r="K267" s="56" t="str">
        <f t="shared" si="56"/>
        <v/>
      </c>
      <c r="L267" s="53"/>
      <c r="M267" s="57" t="str">
        <f t="shared" si="57"/>
        <v/>
      </c>
      <c r="N267" s="58"/>
      <c r="O267" s="56" t="str">
        <f t="shared" si="50"/>
        <v/>
      </c>
      <c r="P267" s="57" t="str">
        <f t="shared" si="58"/>
        <v/>
      </c>
      <c r="Q267" s="58" t="str">
        <f t="shared" ca="1" si="59"/>
        <v/>
      </c>
      <c r="R267" s="57" t="str">
        <f t="shared" si="60"/>
        <v/>
      </c>
      <c r="S267" s="57" t="str">
        <f ca="1">IF(AND(C267&lt;&gt;"",C267&lt;&gt;OFFSET(C267,1,0)),SUMIFS([Giá có thuế],[Số ĐK],C267),"")</f>
        <v/>
      </c>
      <c r="T267" s="53"/>
      <c r="U267" s="55" t="str">
        <f>IF(T267="","",'Thông Tin Chung'!#REF!)</f>
        <v/>
      </c>
      <c r="V267" s="57" t="str">
        <f t="shared" ca="1" si="61"/>
        <v/>
      </c>
      <c r="W267" s="59"/>
      <c r="X267" s="49" t="str">
        <f ca="1">IF(C267="","",IF(OR(D267&lt;NgayBatDau,D267&gt;NgayKetThuc),"Ngày tháng phải nằm trong kỳ báo cáo",IF(AND(F267&lt;&gt;"",COUNTIF(D.3[Tên nhà cung cấp],F267)=0),"Tên NCC chưa khai báo trong DSNCC",IF(AND(G267&lt;&gt;"",COUNTIF(D.1[Tên sản phẩm],G267)=0),"SP này chưa khai báo trong DSSP",""))))</f>
        <v/>
      </c>
    </row>
    <row r="268" spans="2:24" ht="27.75" customHeight="1">
      <c r="B268" s="69">
        <f t="shared" si="51"/>
        <v>265</v>
      </c>
      <c r="C268" s="49" t="str">
        <f t="shared" ca="1" si="52"/>
        <v/>
      </c>
      <c r="D268" s="50" t="str">
        <f t="shared" ca="1" si="53"/>
        <v/>
      </c>
      <c r="E268" s="51" t="str">
        <f t="shared" ca="1" si="54"/>
        <v/>
      </c>
      <c r="F268" s="52" t="str">
        <f t="shared" ca="1" si="55"/>
        <v/>
      </c>
      <c r="G268" s="53"/>
      <c r="H268" s="53" t="str">
        <f>IF(G268="","",INDEX(D.1[Quy cách],MATCH(G268,D.1[Tên sản phẩm],0)))</f>
        <v/>
      </c>
      <c r="I268" s="54" t="str">
        <f>IF(G268="","",INDEX(D.1[ĐVT],MATCH(G268,D.1[Tên sản phẩm],0)))</f>
        <v/>
      </c>
      <c r="J268" s="56" t="str">
        <f>IF(G268="","",INDEX(#REF!,MATCH(G268,D.1[Tên sản phẩm],0)))</f>
        <v/>
      </c>
      <c r="K268" s="56" t="str">
        <f t="shared" si="56"/>
        <v/>
      </c>
      <c r="L268" s="53"/>
      <c r="M268" s="57" t="str">
        <f t="shared" si="57"/>
        <v/>
      </c>
      <c r="N268" s="58"/>
      <c r="O268" s="56" t="str">
        <f t="shared" si="50"/>
        <v/>
      </c>
      <c r="P268" s="57" t="str">
        <f t="shared" si="58"/>
        <v/>
      </c>
      <c r="Q268" s="58" t="str">
        <f t="shared" ca="1" si="59"/>
        <v/>
      </c>
      <c r="R268" s="57" t="str">
        <f t="shared" si="60"/>
        <v/>
      </c>
      <c r="S268" s="57" t="str">
        <f ca="1">IF(AND(C268&lt;&gt;"",C268&lt;&gt;OFFSET(C268,1,0)),SUMIFS([Giá có thuế],[Số ĐK],C268),"")</f>
        <v/>
      </c>
      <c r="T268" s="53"/>
      <c r="U268" s="55" t="str">
        <f>IF(T268="","",'Thông Tin Chung'!#REF!)</f>
        <v/>
      </c>
      <c r="V268" s="57" t="str">
        <f t="shared" ca="1" si="61"/>
        <v/>
      </c>
      <c r="W268" s="59"/>
      <c r="X268" s="49" t="str">
        <f ca="1">IF(C268="","",IF(OR(D268&lt;NgayBatDau,D268&gt;NgayKetThuc),"Ngày tháng phải nằm trong kỳ báo cáo",IF(AND(F268&lt;&gt;"",COUNTIF(D.3[Tên nhà cung cấp],F268)=0),"Tên NCC chưa khai báo trong DSNCC",IF(AND(G268&lt;&gt;"",COUNTIF(D.1[Tên sản phẩm],G268)=0),"SP này chưa khai báo trong DSSP",""))))</f>
        <v/>
      </c>
    </row>
    <row r="269" spans="2:24" ht="27.75" customHeight="1">
      <c r="B269" s="69">
        <f t="shared" si="51"/>
        <v>266</v>
      </c>
      <c r="C269" s="49" t="str">
        <f t="shared" ca="1" si="52"/>
        <v/>
      </c>
      <c r="D269" s="50" t="str">
        <f t="shared" ca="1" si="53"/>
        <v/>
      </c>
      <c r="E269" s="51" t="str">
        <f t="shared" ca="1" si="54"/>
        <v/>
      </c>
      <c r="F269" s="52" t="str">
        <f t="shared" ca="1" si="55"/>
        <v/>
      </c>
      <c r="G269" s="53"/>
      <c r="H269" s="53" t="str">
        <f>IF(G269="","",INDEX(D.1[Quy cách],MATCH(G269,D.1[Tên sản phẩm],0)))</f>
        <v/>
      </c>
      <c r="I269" s="54" t="str">
        <f>IF(G269="","",INDEX(D.1[ĐVT],MATCH(G269,D.1[Tên sản phẩm],0)))</f>
        <v/>
      </c>
      <c r="J269" s="56" t="str">
        <f>IF(G269="","",INDEX(#REF!,MATCH(G269,D.1[Tên sản phẩm],0)))</f>
        <v/>
      </c>
      <c r="K269" s="56" t="str">
        <f t="shared" si="56"/>
        <v/>
      </c>
      <c r="L269" s="53"/>
      <c r="M269" s="57" t="str">
        <f t="shared" si="57"/>
        <v/>
      </c>
      <c r="N269" s="58"/>
      <c r="O269" s="56" t="str">
        <f t="shared" si="50"/>
        <v/>
      </c>
      <c r="P269" s="57" t="str">
        <f t="shared" si="58"/>
        <v/>
      </c>
      <c r="Q269" s="58" t="str">
        <f t="shared" ca="1" si="59"/>
        <v/>
      </c>
      <c r="R269" s="57" t="str">
        <f t="shared" si="60"/>
        <v/>
      </c>
      <c r="S269" s="57" t="str">
        <f ca="1">IF(AND(C269&lt;&gt;"",C269&lt;&gt;OFFSET(C269,1,0)),SUMIFS([Giá có thuế],[Số ĐK],C269),"")</f>
        <v/>
      </c>
      <c r="T269" s="53"/>
      <c r="U269" s="55" t="str">
        <f>IF(T269="","",'Thông Tin Chung'!#REF!)</f>
        <v/>
      </c>
      <c r="V269" s="57" t="str">
        <f t="shared" ca="1" si="61"/>
        <v/>
      </c>
      <c r="W269" s="59"/>
      <c r="X269" s="49" t="str">
        <f ca="1">IF(C269="","",IF(OR(D269&lt;NgayBatDau,D269&gt;NgayKetThuc),"Ngày tháng phải nằm trong kỳ báo cáo",IF(AND(F269&lt;&gt;"",COUNTIF(D.3[Tên nhà cung cấp],F269)=0),"Tên NCC chưa khai báo trong DSNCC",IF(AND(G269&lt;&gt;"",COUNTIF(D.1[Tên sản phẩm],G269)=0),"SP này chưa khai báo trong DSSP",""))))</f>
        <v/>
      </c>
    </row>
    <row r="270" spans="2:24" ht="27.75" customHeight="1">
      <c r="B270" s="69">
        <f t="shared" si="51"/>
        <v>267</v>
      </c>
      <c r="C270" s="49" t="str">
        <f t="shared" ca="1" si="52"/>
        <v/>
      </c>
      <c r="D270" s="50" t="str">
        <f t="shared" ca="1" si="53"/>
        <v/>
      </c>
      <c r="E270" s="51" t="str">
        <f t="shared" ca="1" si="54"/>
        <v/>
      </c>
      <c r="F270" s="52" t="str">
        <f t="shared" ca="1" si="55"/>
        <v/>
      </c>
      <c r="G270" s="53"/>
      <c r="H270" s="53" t="str">
        <f>IF(G270="","",INDEX(D.1[Quy cách],MATCH(G270,D.1[Tên sản phẩm],0)))</f>
        <v/>
      </c>
      <c r="I270" s="54" t="str">
        <f>IF(G270="","",INDEX(D.1[ĐVT],MATCH(G270,D.1[Tên sản phẩm],0)))</f>
        <v/>
      </c>
      <c r="J270" s="56" t="str">
        <f>IF(G270="","",INDEX(#REF!,MATCH(G270,D.1[Tên sản phẩm],0)))</f>
        <v/>
      </c>
      <c r="K270" s="56" t="str">
        <f t="shared" si="56"/>
        <v/>
      </c>
      <c r="L270" s="53"/>
      <c r="M270" s="57" t="str">
        <f t="shared" si="57"/>
        <v/>
      </c>
      <c r="N270" s="58"/>
      <c r="O270" s="56" t="str">
        <f t="shared" si="50"/>
        <v/>
      </c>
      <c r="P270" s="57" t="str">
        <f t="shared" si="58"/>
        <v/>
      </c>
      <c r="Q270" s="58" t="str">
        <f t="shared" ca="1" si="59"/>
        <v/>
      </c>
      <c r="R270" s="57" t="str">
        <f t="shared" si="60"/>
        <v/>
      </c>
      <c r="S270" s="57" t="str">
        <f ca="1">IF(AND(C270&lt;&gt;"",C270&lt;&gt;OFFSET(C270,1,0)),SUMIFS([Giá có thuế],[Số ĐK],C270),"")</f>
        <v/>
      </c>
      <c r="T270" s="53"/>
      <c r="U270" s="55" t="str">
        <f>IF(T270="","",'Thông Tin Chung'!#REF!)</f>
        <v/>
      </c>
      <c r="V270" s="57" t="str">
        <f t="shared" ca="1" si="61"/>
        <v/>
      </c>
      <c r="W270" s="59"/>
      <c r="X270" s="49" t="str">
        <f ca="1">IF(C270="","",IF(OR(D270&lt;NgayBatDau,D270&gt;NgayKetThuc),"Ngày tháng phải nằm trong kỳ báo cáo",IF(AND(F270&lt;&gt;"",COUNTIF(D.3[Tên nhà cung cấp],F270)=0),"Tên NCC chưa khai báo trong DSNCC",IF(AND(G270&lt;&gt;"",COUNTIF(D.1[Tên sản phẩm],G270)=0),"SP này chưa khai báo trong DSSP",""))))</f>
        <v/>
      </c>
    </row>
    <row r="271" spans="2:24" ht="27.75" customHeight="1">
      <c r="B271" s="69">
        <f t="shared" si="51"/>
        <v>268</v>
      </c>
      <c r="C271" s="49" t="str">
        <f t="shared" ca="1" si="52"/>
        <v/>
      </c>
      <c r="D271" s="50" t="str">
        <f t="shared" ca="1" si="53"/>
        <v/>
      </c>
      <c r="E271" s="51" t="str">
        <f t="shared" ca="1" si="54"/>
        <v/>
      </c>
      <c r="F271" s="52" t="str">
        <f t="shared" ca="1" si="55"/>
        <v/>
      </c>
      <c r="G271" s="53"/>
      <c r="H271" s="53" t="str">
        <f>IF(G271="","",INDEX(D.1[Quy cách],MATCH(G271,D.1[Tên sản phẩm],0)))</f>
        <v/>
      </c>
      <c r="I271" s="54" t="str">
        <f>IF(G271="","",INDEX(D.1[ĐVT],MATCH(G271,D.1[Tên sản phẩm],0)))</f>
        <v/>
      </c>
      <c r="J271" s="56" t="str">
        <f>IF(G271="","",INDEX(#REF!,MATCH(G271,D.1[Tên sản phẩm],0)))</f>
        <v/>
      </c>
      <c r="K271" s="56" t="str">
        <f t="shared" si="56"/>
        <v/>
      </c>
      <c r="L271" s="53"/>
      <c r="M271" s="57" t="str">
        <f t="shared" si="57"/>
        <v/>
      </c>
      <c r="N271" s="58"/>
      <c r="O271" s="56" t="str">
        <f t="shared" si="50"/>
        <v/>
      </c>
      <c r="P271" s="57" t="str">
        <f t="shared" si="58"/>
        <v/>
      </c>
      <c r="Q271" s="58" t="str">
        <f t="shared" ca="1" si="59"/>
        <v/>
      </c>
      <c r="R271" s="57" t="str">
        <f t="shared" si="60"/>
        <v/>
      </c>
      <c r="S271" s="57" t="str">
        <f ca="1">IF(AND(C271&lt;&gt;"",C271&lt;&gt;OFFSET(C271,1,0)),SUMIFS([Giá có thuế],[Số ĐK],C271),"")</f>
        <v/>
      </c>
      <c r="T271" s="53"/>
      <c r="U271" s="55" t="str">
        <f>IF(T271="","",'Thông Tin Chung'!#REF!)</f>
        <v/>
      </c>
      <c r="V271" s="57" t="str">
        <f t="shared" ca="1" si="61"/>
        <v/>
      </c>
      <c r="W271" s="59"/>
      <c r="X271" s="49" t="str">
        <f ca="1">IF(C271="","",IF(OR(D271&lt;NgayBatDau,D271&gt;NgayKetThuc),"Ngày tháng phải nằm trong kỳ báo cáo",IF(AND(F271&lt;&gt;"",COUNTIF(D.3[Tên nhà cung cấp],F271)=0),"Tên NCC chưa khai báo trong DSNCC",IF(AND(G271&lt;&gt;"",COUNTIF(D.1[Tên sản phẩm],G271)=0),"SP này chưa khai báo trong DSSP",""))))</f>
        <v/>
      </c>
    </row>
    <row r="272" spans="2:24" ht="27.75" customHeight="1">
      <c r="B272" s="69">
        <f t="shared" si="51"/>
        <v>269</v>
      </c>
      <c r="C272" s="49" t="str">
        <f t="shared" ca="1" si="52"/>
        <v/>
      </c>
      <c r="D272" s="50" t="str">
        <f t="shared" ca="1" si="53"/>
        <v/>
      </c>
      <c r="E272" s="51" t="str">
        <f t="shared" ca="1" si="54"/>
        <v/>
      </c>
      <c r="F272" s="52" t="str">
        <f t="shared" ca="1" si="55"/>
        <v/>
      </c>
      <c r="G272" s="53"/>
      <c r="H272" s="53" t="str">
        <f>IF(G272="","",INDEX(D.1[Quy cách],MATCH(G272,D.1[Tên sản phẩm],0)))</f>
        <v/>
      </c>
      <c r="I272" s="54" t="str">
        <f>IF(G272="","",INDEX(D.1[ĐVT],MATCH(G272,D.1[Tên sản phẩm],0)))</f>
        <v/>
      </c>
      <c r="J272" s="56" t="str">
        <f>IF(G272="","",INDEX(#REF!,MATCH(G272,D.1[Tên sản phẩm],0)))</f>
        <v/>
      </c>
      <c r="K272" s="56" t="str">
        <f t="shared" si="56"/>
        <v/>
      </c>
      <c r="L272" s="53"/>
      <c r="M272" s="57" t="str">
        <f t="shared" si="57"/>
        <v/>
      </c>
      <c r="N272" s="58"/>
      <c r="O272" s="56" t="str">
        <f t="shared" si="50"/>
        <v/>
      </c>
      <c r="P272" s="57" t="str">
        <f t="shared" si="58"/>
        <v/>
      </c>
      <c r="Q272" s="58" t="str">
        <f t="shared" ca="1" si="59"/>
        <v/>
      </c>
      <c r="R272" s="57" t="str">
        <f t="shared" si="60"/>
        <v/>
      </c>
      <c r="S272" s="57" t="str">
        <f ca="1">IF(AND(C272&lt;&gt;"",C272&lt;&gt;OFFSET(C272,1,0)),SUMIFS([Giá có thuế],[Số ĐK],C272),"")</f>
        <v/>
      </c>
      <c r="T272" s="53"/>
      <c r="U272" s="55" t="str">
        <f>IF(T272="","",'Thông Tin Chung'!#REF!)</f>
        <v/>
      </c>
      <c r="V272" s="57" t="str">
        <f t="shared" ca="1" si="61"/>
        <v/>
      </c>
      <c r="W272" s="59"/>
      <c r="X272" s="49" t="str">
        <f ca="1">IF(C272="","",IF(OR(D272&lt;NgayBatDau,D272&gt;NgayKetThuc),"Ngày tháng phải nằm trong kỳ báo cáo",IF(AND(F272&lt;&gt;"",COUNTIF(D.3[Tên nhà cung cấp],F272)=0),"Tên NCC chưa khai báo trong DSNCC",IF(AND(G272&lt;&gt;"",COUNTIF(D.1[Tên sản phẩm],G272)=0),"SP này chưa khai báo trong DSSP",""))))</f>
        <v/>
      </c>
    </row>
    <row r="273" spans="2:24" ht="27.75" customHeight="1">
      <c r="B273" s="69">
        <f t="shared" si="51"/>
        <v>270</v>
      </c>
      <c r="C273" s="49" t="str">
        <f t="shared" ca="1" si="52"/>
        <v/>
      </c>
      <c r="D273" s="50" t="str">
        <f t="shared" ca="1" si="53"/>
        <v/>
      </c>
      <c r="E273" s="51" t="str">
        <f t="shared" ca="1" si="54"/>
        <v/>
      </c>
      <c r="F273" s="52" t="str">
        <f t="shared" ca="1" si="55"/>
        <v/>
      </c>
      <c r="G273" s="53"/>
      <c r="H273" s="53" t="str">
        <f>IF(G273="","",INDEX(D.1[Quy cách],MATCH(G273,D.1[Tên sản phẩm],0)))</f>
        <v/>
      </c>
      <c r="I273" s="54" t="str">
        <f>IF(G273="","",INDEX(D.1[ĐVT],MATCH(G273,D.1[Tên sản phẩm],0)))</f>
        <v/>
      </c>
      <c r="J273" s="56" t="str">
        <f>IF(G273="","",INDEX(#REF!,MATCH(G273,D.1[Tên sản phẩm],0)))</f>
        <v/>
      </c>
      <c r="K273" s="56" t="str">
        <f t="shared" si="56"/>
        <v/>
      </c>
      <c r="L273" s="53"/>
      <c r="M273" s="57" t="str">
        <f t="shared" si="57"/>
        <v/>
      </c>
      <c r="N273" s="58"/>
      <c r="O273" s="56" t="str">
        <f t="shared" si="50"/>
        <v/>
      </c>
      <c r="P273" s="57" t="str">
        <f t="shared" si="58"/>
        <v/>
      </c>
      <c r="Q273" s="58" t="str">
        <f t="shared" ca="1" si="59"/>
        <v/>
      </c>
      <c r="R273" s="57" t="str">
        <f t="shared" si="60"/>
        <v/>
      </c>
      <c r="S273" s="57" t="str">
        <f ca="1">IF(AND(C273&lt;&gt;"",C273&lt;&gt;OFFSET(C273,1,0)),SUMIFS([Giá có thuế],[Số ĐK],C273),"")</f>
        <v/>
      </c>
      <c r="T273" s="53"/>
      <c r="U273" s="55" t="str">
        <f>IF(T273="","",'Thông Tin Chung'!#REF!)</f>
        <v/>
      </c>
      <c r="V273" s="57" t="str">
        <f t="shared" ca="1" si="61"/>
        <v/>
      </c>
      <c r="W273" s="59"/>
      <c r="X273" s="49" t="str">
        <f ca="1">IF(C273="","",IF(OR(D273&lt;NgayBatDau,D273&gt;NgayKetThuc),"Ngày tháng phải nằm trong kỳ báo cáo",IF(AND(F273&lt;&gt;"",COUNTIF(D.3[Tên nhà cung cấp],F273)=0),"Tên NCC chưa khai báo trong DSNCC",IF(AND(G273&lt;&gt;"",COUNTIF(D.1[Tên sản phẩm],G273)=0),"SP này chưa khai báo trong DSSP",""))))</f>
        <v/>
      </c>
    </row>
    <row r="274" spans="2:24" ht="27.75" customHeight="1">
      <c r="B274" s="69">
        <f t="shared" si="51"/>
        <v>271</v>
      </c>
      <c r="C274" s="49" t="str">
        <f t="shared" ca="1" si="52"/>
        <v/>
      </c>
      <c r="D274" s="50" t="str">
        <f t="shared" ca="1" si="53"/>
        <v/>
      </c>
      <c r="E274" s="51" t="str">
        <f t="shared" ca="1" si="54"/>
        <v/>
      </c>
      <c r="F274" s="52" t="str">
        <f t="shared" ca="1" si="55"/>
        <v/>
      </c>
      <c r="G274" s="53"/>
      <c r="H274" s="53" t="str">
        <f>IF(G274="","",INDEX(D.1[Quy cách],MATCH(G274,D.1[Tên sản phẩm],0)))</f>
        <v/>
      </c>
      <c r="I274" s="54" t="str">
        <f>IF(G274="","",INDEX(D.1[ĐVT],MATCH(G274,D.1[Tên sản phẩm],0)))</f>
        <v/>
      </c>
      <c r="J274" s="56" t="str">
        <f>IF(G274="","",INDEX(#REF!,MATCH(G274,D.1[Tên sản phẩm],0)))</f>
        <v/>
      </c>
      <c r="K274" s="56" t="str">
        <f t="shared" si="56"/>
        <v/>
      </c>
      <c r="L274" s="53"/>
      <c r="M274" s="57" t="str">
        <f t="shared" si="57"/>
        <v/>
      </c>
      <c r="N274" s="58"/>
      <c r="O274" s="56" t="str">
        <f t="shared" si="50"/>
        <v/>
      </c>
      <c r="P274" s="57" t="str">
        <f t="shared" si="58"/>
        <v/>
      </c>
      <c r="Q274" s="58" t="str">
        <f t="shared" ca="1" si="59"/>
        <v/>
      </c>
      <c r="R274" s="57" t="str">
        <f t="shared" si="60"/>
        <v/>
      </c>
      <c r="S274" s="57" t="str">
        <f ca="1">IF(AND(C274&lt;&gt;"",C274&lt;&gt;OFFSET(C274,1,0)),SUMIFS([Giá có thuế],[Số ĐK],C274),"")</f>
        <v/>
      </c>
      <c r="T274" s="53"/>
      <c r="U274" s="55" t="str">
        <f>IF(T274="","",'Thông Tin Chung'!#REF!)</f>
        <v/>
      </c>
      <c r="V274" s="57" t="str">
        <f t="shared" ca="1" si="61"/>
        <v/>
      </c>
      <c r="W274" s="59"/>
      <c r="X274" s="49" t="str">
        <f ca="1">IF(C274="","",IF(OR(D274&lt;NgayBatDau,D274&gt;NgayKetThuc),"Ngày tháng phải nằm trong kỳ báo cáo",IF(AND(F274&lt;&gt;"",COUNTIF(D.3[Tên nhà cung cấp],F274)=0),"Tên NCC chưa khai báo trong DSNCC",IF(AND(G274&lt;&gt;"",COUNTIF(D.1[Tên sản phẩm],G274)=0),"SP này chưa khai báo trong DSSP",""))))</f>
        <v/>
      </c>
    </row>
    <row r="275" spans="2:24" ht="27.75" customHeight="1">
      <c r="B275" s="69">
        <f t="shared" si="51"/>
        <v>272</v>
      </c>
      <c r="C275" s="49" t="str">
        <f t="shared" ca="1" si="52"/>
        <v/>
      </c>
      <c r="D275" s="50" t="str">
        <f t="shared" ca="1" si="53"/>
        <v/>
      </c>
      <c r="E275" s="51" t="str">
        <f t="shared" ca="1" si="54"/>
        <v/>
      </c>
      <c r="F275" s="52" t="str">
        <f t="shared" ca="1" si="55"/>
        <v/>
      </c>
      <c r="G275" s="53"/>
      <c r="H275" s="53" t="str">
        <f>IF(G275="","",INDEX(D.1[Quy cách],MATCH(G275,D.1[Tên sản phẩm],0)))</f>
        <v/>
      </c>
      <c r="I275" s="54" t="str">
        <f>IF(G275="","",INDEX(D.1[ĐVT],MATCH(G275,D.1[Tên sản phẩm],0)))</f>
        <v/>
      </c>
      <c r="J275" s="56" t="str">
        <f>IF(G275="","",INDEX(#REF!,MATCH(G275,D.1[Tên sản phẩm],0)))</f>
        <v/>
      </c>
      <c r="K275" s="56" t="str">
        <f t="shared" si="56"/>
        <v/>
      </c>
      <c r="L275" s="53"/>
      <c r="M275" s="57" t="str">
        <f t="shared" si="57"/>
        <v/>
      </c>
      <c r="N275" s="58"/>
      <c r="O275" s="56" t="str">
        <f t="shared" si="50"/>
        <v/>
      </c>
      <c r="P275" s="57" t="str">
        <f t="shared" si="58"/>
        <v/>
      </c>
      <c r="Q275" s="58" t="str">
        <f t="shared" ca="1" si="59"/>
        <v/>
      </c>
      <c r="R275" s="57" t="str">
        <f t="shared" si="60"/>
        <v/>
      </c>
      <c r="S275" s="57" t="str">
        <f ca="1">IF(AND(C275&lt;&gt;"",C275&lt;&gt;OFFSET(C275,1,0)),SUMIFS([Giá có thuế],[Số ĐK],C275),"")</f>
        <v/>
      </c>
      <c r="T275" s="53"/>
      <c r="U275" s="55" t="str">
        <f>IF(T275="","",'Thông Tin Chung'!#REF!)</f>
        <v/>
      </c>
      <c r="V275" s="57" t="str">
        <f t="shared" ca="1" si="61"/>
        <v/>
      </c>
      <c r="W275" s="59"/>
      <c r="X275" s="49" t="str">
        <f ca="1">IF(C275="","",IF(OR(D275&lt;NgayBatDau,D275&gt;NgayKetThuc),"Ngày tháng phải nằm trong kỳ báo cáo",IF(AND(F275&lt;&gt;"",COUNTIF(D.3[Tên nhà cung cấp],F275)=0),"Tên NCC chưa khai báo trong DSNCC",IF(AND(G275&lt;&gt;"",COUNTIF(D.1[Tên sản phẩm],G275)=0),"SP này chưa khai báo trong DSSP",""))))</f>
        <v/>
      </c>
    </row>
    <row r="276" spans="2:24" ht="27.75" customHeight="1">
      <c r="B276" s="69">
        <f t="shared" si="51"/>
        <v>273</v>
      </c>
      <c r="C276" s="49" t="str">
        <f t="shared" ca="1" si="52"/>
        <v/>
      </c>
      <c r="D276" s="50" t="str">
        <f t="shared" ca="1" si="53"/>
        <v/>
      </c>
      <c r="E276" s="51" t="str">
        <f t="shared" ca="1" si="54"/>
        <v/>
      </c>
      <c r="F276" s="52" t="str">
        <f t="shared" ca="1" si="55"/>
        <v/>
      </c>
      <c r="G276" s="53"/>
      <c r="H276" s="53" t="str">
        <f>IF(G276="","",INDEX(D.1[Quy cách],MATCH(G276,D.1[Tên sản phẩm],0)))</f>
        <v/>
      </c>
      <c r="I276" s="54" t="str">
        <f>IF(G276="","",INDEX(D.1[ĐVT],MATCH(G276,D.1[Tên sản phẩm],0)))</f>
        <v/>
      </c>
      <c r="J276" s="56" t="str">
        <f>IF(G276="","",INDEX(#REF!,MATCH(G276,D.1[Tên sản phẩm],0)))</f>
        <v/>
      </c>
      <c r="K276" s="56" t="str">
        <f t="shared" si="56"/>
        <v/>
      </c>
      <c r="L276" s="53"/>
      <c r="M276" s="57" t="str">
        <f t="shared" si="57"/>
        <v/>
      </c>
      <c r="N276" s="58"/>
      <c r="O276" s="56" t="str">
        <f t="shared" si="50"/>
        <v/>
      </c>
      <c r="P276" s="57" t="str">
        <f t="shared" si="58"/>
        <v/>
      </c>
      <c r="Q276" s="58" t="str">
        <f t="shared" ca="1" si="59"/>
        <v/>
      </c>
      <c r="R276" s="57" t="str">
        <f t="shared" si="60"/>
        <v/>
      </c>
      <c r="S276" s="57" t="str">
        <f ca="1">IF(AND(C276&lt;&gt;"",C276&lt;&gt;OFFSET(C276,1,0)),SUMIFS([Giá có thuế],[Số ĐK],C276),"")</f>
        <v/>
      </c>
      <c r="T276" s="53"/>
      <c r="U276" s="55" t="str">
        <f>IF(T276="","",'Thông Tin Chung'!#REF!)</f>
        <v/>
      </c>
      <c r="V276" s="57" t="str">
        <f t="shared" ca="1" si="61"/>
        <v/>
      </c>
      <c r="W276" s="59"/>
      <c r="X276" s="49" t="str">
        <f ca="1">IF(C276="","",IF(OR(D276&lt;NgayBatDau,D276&gt;NgayKetThuc),"Ngày tháng phải nằm trong kỳ báo cáo",IF(AND(F276&lt;&gt;"",COUNTIF(D.3[Tên nhà cung cấp],F276)=0),"Tên NCC chưa khai báo trong DSNCC",IF(AND(G276&lt;&gt;"",COUNTIF(D.1[Tên sản phẩm],G276)=0),"SP này chưa khai báo trong DSSP",""))))</f>
        <v/>
      </c>
    </row>
    <row r="277" spans="2:24" ht="27.75" customHeight="1">
      <c r="B277" s="69">
        <f t="shared" si="51"/>
        <v>274</v>
      </c>
      <c r="C277" s="49" t="str">
        <f t="shared" ca="1" si="52"/>
        <v/>
      </c>
      <c r="D277" s="50" t="str">
        <f t="shared" ca="1" si="53"/>
        <v/>
      </c>
      <c r="E277" s="51" t="str">
        <f t="shared" ca="1" si="54"/>
        <v/>
      </c>
      <c r="F277" s="52" t="str">
        <f t="shared" ca="1" si="55"/>
        <v/>
      </c>
      <c r="G277" s="53"/>
      <c r="H277" s="53" t="str">
        <f>IF(G277="","",INDEX(D.1[Quy cách],MATCH(G277,D.1[Tên sản phẩm],0)))</f>
        <v/>
      </c>
      <c r="I277" s="54" t="str">
        <f>IF(G277="","",INDEX(D.1[ĐVT],MATCH(G277,D.1[Tên sản phẩm],0)))</f>
        <v/>
      </c>
      <c r="J277" s="56" t="str">
        <f>IF(G277="","",INDEX(#REF!,MATCH(G277,D.1[Tên sản phẩm],0)))</f>
        <v/>
      </c>
      <c r="K277" s="56" t="str">
        <f t="shared" si="56"/>
        <v/>
      </c>
      <c r="L277" s="53"/>
      <c r="M277" s="57" t="str">
        <f t="shared" si="57"/>
        <v/>
      </c>
      <c r="N277" s="58"/>
      <c r="O277" s="56" t="str">
        <f t="shared" si="50"/>
        <v/>
      </c>
      <c r="P277" s="57" t="str">
        <f t="shared" si="58"/>
        <v/>
      </c>
      <c r="Q277" s="58" t="str">
        <f t="shared" ca="1" si="59"/>
        <v/>
      </c>
      <c r="R277" s="57" t="str">
        <f t="shared" si="60"/>
        <v/>
      </c>
      <c r="S277" s="57" t="str">
        <f ca="1">IF(AND(C277&lt;&gt;"",C277&lt;&gt;OFFSET(C277,1,0)),SUMIFS([Giá có thuế],[Số ĐK],C277),"")</f>
        <v/>
      </c>
      <c r="T277" s="53"/>
      <c r="U277" s="55" t="str">
        <f>IF(T277="","",'Thông Tin Chung'!#REF!)</f>
        <v/>
      </c>
      <c r="V277" s="57" t="str">
        <f t="shared" ca="1" si="61"/>
        <v/>
      </c>
      <c r="W277" s="59"/>
      <c r="X277" s="49" t="str">
        <f ca="1">IF(C277="","",IF(OR(D277&lt;NgayBatDau,D277&gt;NgayKetThuc),"Ngày tháng phải nằm trong kỳ báo cáo",IF(AND(F277&lt;&gt;"",COUNTIF(D.3[Tên nhà cung cấp],F277)=0),"Tên NCC chưa khai báo trong DSNCC",IF(AND(G277&lt;&gt;"",COUNTIF(D.1[Tên sản phẩm],G277)=0),"SP này chưa khai báo trong DSSP",""))))</f>
        <v/>
      </c>
    </row>
    <row r="278" spans="2:24" ht="27.75" customHeight="1">
      <c r="B278" s="69">
        <f t="shared" si="51"/>
        <v>275</v>
      </c>
      <c r="C278" s="49" t="str">
        <f t="shared" ca="1" si="52"/>
        <v/>
      </c>
      <c r="D278" s="50" t="str">
        <f t="shared" ca="1" si="53"/>
        <v/>
      </c>
      <c r="E278" s="51" t="str">
        <f t="shared" ca="1" si="54"/>
        <v/>
      </c>
      <c r="F278" s="52" t="str">
        <f t="shared" ca="1" si="55"/>
        <v/>
      </c>
      <c r="G278" s="53"/>
      <c r="H278" s="53" t="str">
        <f>IF(G278="","",INDEX(D.1[Quy cách],MATCH(G278,D.1[Tên sản phẩm],0)))</f>
        <v/>
      </c>
      <c r="I278" s="54" t="str">
        <f>IF(G278="","",INDEX(D.1[ĐVT],MATCH(G278,D.1[Tên sản phẩm],0)))</f>
        <v/>
      </c>
      <c r="J278" s="56" t="str">
        <f>IF(G278="","",INDEX(#REF!,MATCH(G278,D.1[Tên sản phẩm],0)))</f>
        <v/>
      </c>
      <c r="K278" s="56" t="str">
        <f t="shared" si="56"/>
        <v/>
      </c>
      <c r="L278" s="53"/>
      <c r="M278" s="57" t="str">
        <f t="shared" si="57"/>
        <v/>
      </c>
      <c r="N278" s="58"/>
      <c r="O278" s="56" t="str">
        <f t="shared" si="50"/>
        <v/>
      </c>
      <c r="P278" s="57" t="str">
        <f t="shared" si="58"/>
        <v/>
      </c>
      <c r="Q278" s="58" t="str">
        <f t="shared" ca="1" si="59"/>
        <v/>
      </c>
      <c r="R278" s="57" t="str">
        <f t="shared" si="60"/>
        <v/>
      </c>
      <c r="S278" s="57" t="str">
        <f ca="1">IF(AND(C278&lt;&gt;"",C278&lt;&gt;OFFSET(C278,1,0)),SUMIFS([Giá có thuế],[Số ĐK],C278),"")</f>
        <v/>
      </c>
      <c r="T278" s="53"/>
      <c r="U278" s="55" t="str">
        <f>IF(T278="","",'Thông Tin Chung'!#REF!)</f>
        <v/>
      </c>
      <c r="V278" s="57" t="str">
        <f t="shared" ca="1" si="61"/>
        <v/>
      </c>
      <c r="W278" s="59"/>
      <c r="X278" s="49" t="str">
        <f ca="1">IF(C278="","",IF(OR(D278&lt;NgayBatDau,D278&gt;NgayKetThuc),"Ngày tháng phải nằm trong kỳ báo cáo",IF(AND(F278&lt;&gt;"",COUNTIF(D.3[Tên nhà cung cấp],F278)=0),"Tên NCC chưa khai báo trong DSNCC",IF(AND(G278&lt;&gt;"",COUNTIF(D.1[Tên sản phẩm],G278)=0),"SP này chưa khai báo trong DSSP",""))))</f>
        <v/>
      </c>
    </row>
    <row r="279" spans="2:24" ht="27.75" customHeight="1">
      <c r="B279" s="69">
        <f t="shared" si="51"/>
        <v>276</v>
      </c>
      <c r="C279" s="49" t="str">
        <f t="shared" ca="1" si="52"/>
        <v/>
      </c>
      <c r="D279" s="50" t="str">
        <f t="shared" ca="1" si="53"/>
        <v/>
      </c>
      <c r="E279" s="51" t="str">
        <f t="shared" ca="1" si="54"/>
        <v/>
      </c>
      <c r="F279" s="52" t="str">
        <f t="shared" ca="1" si="55"/>
        <v/>
      </c>
      <c r="G279" s="53"/>
      <c r="H279" s="53" t="str">
        <f>IF(G279="","",INDEX(D.1[Quy cách],MATCH(G279,D.1[Tên sản phẩm],0)))</f>
        <v/>
      </c>
      <c r="I279" s="54" t="str">
        <f>IF(G279="","",INDEX(D.1[ĐVT],MATCH(G279,D.1[Tên sản phẩm],0)))</f>
        <v/>
      </c>
      <c r="J279" s="56" t="str">
        <f>IF(G279="","",INDEX(#REF!,MATCH(G279,D.1[Tên sản phẩm],0)))</f>
        <v/>
      </c>
      <c r="K279" s="56" t="str">
        <f t="shared" si="56"/>
        <v/>
      </c>
      <c r="L279" s="53"/>
      <c r="M279" s="57" t="str">
        <f t="shared" si="57"/>
        <v/>
      </c>
      <c r="N279" s="58"/>
      <c r="O279" s="56" t="str">
        <f t="shared" si="50"/>
        <v/>
      </c>
      <c r="P279" s="57" t="str">
        <f t="shared" si="58"/>
        <v/>
      </c>
      <c r="Q279" s="58" t="str">
        <f t="shared" ca="1" si="59"/>
        <v/>
      </c>
      <c r="R279" s="57" t="str">
        <f t="shared" si="60"/>
        <v/>
      </c>
      <c r="S279" s="57" t="str">
        <f ca="1">IF(AND(C279&lt;&gt;"",C279&lt;&gt;OFFSET(C279,1,0)),SUMIFS([Giá có thuế],[Số ĐK],C279),"")</f>
        <v/>
      </c>
      <c r="T279" s="53"/>
      <c r="U279" s="55" t="str">
        <f>IF(T279="","",'Thông Tin Chung'!#REF!)</f>
        <v/>
      </c>
      <c r="V279" s="57" t="str">
        <f t="shared" ca="1" si="61"/>
        <v/>
      </c>
      <c r="W279" s="59"/>
      <c r="X279" s="49" t="str">
        <f ca="1">IF(C279="","",IF(OR(D279&lt;NgayBatDau,D279&gt;NgayKetThuc),"Ngày tháng phải nằm trong kỳ báo cáo",IF(AND(F279&lt;&gt;"",COUNTIF(D.3[Tên nhà cung cấp],F279)=0),"Tên NCC chưa khai báo trong DSNCC",IF(AND(G279&lt;&gt;"",COUNTIF(D.1[Tên sản phẩm],G279)=0),"SP này chưa khai báo trong DSSP",""))))</f>
        <v/>
      </c>
    </row>
    <row r="280" spans="2:24" ht="27.75" customHeight="1">
      <c r="B280" s="69">
        <f t="shared" si="51"/>
        <v>277</v>
      </c>
      <c r="C280" s="49" t="str">
        <f t="shared" ca="1" si="52"/>
        <v/>
      </c>
      <c r="D280" s="50" t="str">
        <f t="shared" ca="1" si="53"/>
        <v/>
      </c>
      <c r="E280" s="51" t="str">
        <f t="shared" ca="1" si="54"/>
        <v/>
      </c>
      <c r="F280" s="52" t="str">
        <f t="shared" ca="1" si="55"/>
        <v/>
      </c>
      <c r="G280" s="53"/>
      <c r="H280" s="53" t="str">
        <f>IF(G280="","",INDEX(D.1[Quy cách],MATCH(G280,D.1[Tên sản phẩm],0)))</f>
        <v/>
      </c>
      <c r="I280" s="54" t="str">
        <f>IF(G280="","",INDEX(D.1[ĐVT],MATCH(G280,D.1[Tên sản phẩm],0)))</f>
        <v/>
      </c>
      <c r="J280" s="56" t="str">
        <f>IF(G280="","",INDEX(#REF!,MATCH(G280,D.1[Tên sản phẩm],0)))</f>
        <v/>
      </c>
      <c r="K280" s="56" t="str">
        <f t="shared" si="56"/>
        <v/>
      </c>
      <c r="L280" s="53"/>
      <c r="M280" s="57" t="str">
        <f t="shared" si="57"/>
        <v/>
      </c>
      <c r="N280" s="58"/>
      <c r="O280" s="56" t="str">
        <f t="shared" si="50"/>
        <v/>
      </c>
      <c r="P280" s="57" t="str">
        <f t="shared" si="58"/>
        <v/>
      </c>
      <c r="Q280" s="58" t="str">
        <f t="shared" ca="1" si="59"/>
        <v/>
      </c>
      <c r="R280" s="57" t="str">
        <f t="shared" si="60"/>
        <v/>
      </c>
      <c r="S280" s="57" t="str">
        <f ca="1">IF(AND(C280&lt;&gt;"",C280&lt;&gt;OFFSET(C280,1,0)),SUMIFS([Giá có thuế],[Số ĐK],C280),"")</f>
        <v/>
      </c>
      <c r="T280" s="53"/>
      <c r="U280" s="55" t="str">
        <f>IF(T280="","",'Thông Tin Chung'!#REF!)</f>
        <v/>
      </c>
      <c r="V280" s="57" t="str">
        <f t="shared" ca="1" si="61"/>
        <v/>
      </c>
      <c r="W280" s="59"/>
      <c r="X280" s="49" t="str">
        <f ca="1">IF(C280="","",IF(OR(D280&lt;NgayBatDau,D280&gt;NgayKetThuc),"Ngày tháng phải nằm trong kỳ báo cáo",IF(AND(F280&lt;&gt;"",COUNTIF(D.3[Tên nhà cung cấp],F280)=0),"Tên NCC chưa khai báo trong DSNCC",IF(AND(G280&lt;&gt;"",COUNTIF(D.1[Tên sản phẩm],G280)=0),"SP này chưa khai báo trong DSSP",""))))</f>
        <v/>
      </c>
    </row>
    <row r="281" spans="2:24" ht="27.75" customHeight="1">
      <c r="B281" s="69">
        <f t="shared" si="51"/>
        <v>278</v>
      </c>
      <c r="C281" s="49" t="str">
        <f t="shared" ca="1" si="52"/>
        <v/>
      </c>
      <c r="D281" s="50" t="str">
        <f t="shared" ca="1" si="53"/>
        <v/>
      </c>
      <c r="E281" s="51" t="str">
        <f t="shared" ca="1" si="54"/>
        <v/>
      </c>
      <c r="F281" s="52" t="str">
        <f t="shared" ca="1" si="55"/>
        <v/>
      </c>
      <c r="G281" s="53"/>
      <c r="H281" s="53" t="str">
        <f>IF(G281="","",INDEX(D.1[Quy cách],MATCH(G281,D.1[Tên sản phẩm],0)))</f>
        <v/>
      </c>
      <c r="I281" s="54" t="str">
        <f>IF(G281="","",INDEX(D.1[ĐVT],MATCH(G281,D.1[Tên sản phẩm],0)))</f>
        <v/>
      </c>
      <c r="J281" s="56" t="str">
        <f>IF(G281="","",INDEX(#REF!,MATCH(G281,D.1[Tên sản phẩm],0)))</f>
        <v/>
      </c>
      <c r="K281" s="56" t="str">
        <f t="shared" si="56"/>
        <v/>
      </c>
      <c r="L281" s="53"/>
      <c r="M281" s="57" t="str">
        <f t="shared" si="57"/>
        <v/>
      </c>
      <c r="N281" s="58"/>
      <c r="O281" s="56" t="str">
        <f t="shared" si="50"/>
        <v/>
      </c>
      <c r="P281" s="57" t="str">
        <f t="shared" si="58"/>
        <v/>
      </c>
      <c r="Q281" s="58" t="str">
        <f t="shared" ca="1" si="59"/>
        <v/>
      </c>
      <c r="R281" s="57" t="str">
        <f t="shared" si="60"/>
        <v/>
      </c>
      <c r="S281" s="57" t="str">
        <f ca="1">IF(AND(C281&lt;&gt;"",C281&lt;&gt;OFFSET(C281,1,0)),SUMIFS([Giá có thuế],[Số ĐK],C281),"")</f>
        <v/>
      </c>
      <c r="T281" s="53"/>
      <c r="U281" s="55" t="str">
        <f>IF(T281="","",'Thông Tin Chung'!#REF!)</f>
        <v/>
      </c>
      <c r="V281" s="57" t="str">
        <f t="shared" ca="1" si="61"/>
        <v/>
      </c>
      <c r="W281" s="59"/>
      <c r="X281" s="49" t="str">
        <f ca="1">IF(C281="","",IF(OR(D281&lt;NgayBatDau,D281&gt;NgayKetThuc),"Ngày tháng phải nằm trong kỳ báo cáo",IF(AND(F281&lt;&gt;"",COUNTIF(D.3[Tên nhà cung cấp],F281)=0),"Tên NCC chưa khai báo trong DSNCC",IF(AND(G281&lt;&gt;"",COUNTIF(D.1[Tên sản phẩm],G281)=0),"SP này chưa khai báo trong DSSP",""))))</f>
        <v/>
      </c>
    </row>
    <row r="282" spans="2:24" ht="27.75" customHeight="1">
      <c r="B282" s="69">
        <f t="shared" si="51"/>
        <v>279</v>
      </c>
      <c r="C282" s="49" t="str">
        <f t="shared" ca="1" si="52"/>
        <v/>
      </c>
      <c r="D282" s="50" t="str">
        <f t="shared" ca="1" si="53"/>
        <v/>
      </c>
      <c r="E282" s="51" t="str">
        <f t="shared" ca="1" si="54"/>
        <v/>
      </c>
      <c r="F282" s="52" t="str">
        <f t="shared" ca="1" si="55"/>
        <v/>
      </c>
      <c r="G282" s="53"/>
      <c r="H282" s="53" t="str">
        <f>IF(G282="","",INDEX(D.1[Quy cách],MATCH(G282,D.1[Tên sản phẩm],0)))</f>
        <v/>
      </c>
      <c r="I282" s="54" t="str">
        <f>IF(G282="","",INDEX(D.1[ĐVT],MATCH(G282,D.1[Tên sản phẩm],0)))</f>
        <v/>
      </c>
      <c r="J282" s="56" t="str">
        <f>IF(G282="","",INDEX(#REF!,MATCH(G282,D.1[Tên sản phẩm],0)))</f>
        <v/>
      </c>
      <c r="K282" s="56" t="str">
        <f t="shared" si="56"/>
        <v/>
      </c>
      <c r="L282" s="53"/>
      <c r="M282" s="57" t="str">
        <f t="shared" si="57"/>
        <v/>
      </c>
      <c r="N282" s="58"/>
      <c r="O282" s="56" t="str">
        <f t="shared" si="50"/>
        <v/>
      </c>
      <c r="P282" s="57" t="str">
        <f t="shared" si="58"/>
        <v/>
      </c>
      <c r="Q282" s="58" t="str">
        <f t="shared" ca="1" si="59"/>
        <v/>
      </c>
      <c r="R282" s="57" t="str">
        <f t="shared" si="60"/>
        <v/>
      </c>
      <c r="S282" s="57" t="str">
        <f ca="1">IF(AND(C282&lt;&gt;"",C282&lt;&gt;OFFSET(C282,1,0)),SUMIFS([Giá có thuế],[Số ĐK],C282),"")</f>
        <v/>
      </c>
      <c r="T282" s="53"/>
      <c r="U282" s="55" t="str">
        <f>IF(T282="","",'Thông Tin Chung'!#REF!)</f>
        <v/>
      </c>
      <c r="V282" s="57" t="str">
        <f t="shared" ca="1" si="61"/>
        <v/>
      </c>
      <c r="W282" s="59"/>
      <c r="X282" s="49" t="str">
        <f ca="1">IF(C282="","",IF(OR(D282&lt;NgayBatDau,D282&gt;NgayKetThuc),"Ngày tháng phải nằm trong kỳ báo cáo",IF(AND(F282&lt;&gt;"",COUNTIF(D.3[Tên nhà cung cấp],F282)=0),"Tên NCC chưa khai báo trong DSNCC",IF(AND(G282&lt;&gt;"",COUNTIF(D.1[Tên sản phẩm],G282)=0),"SP này chưa khai báo trong DSSP",""))))</f>
        <v/>
      </c>
    </row>
    <row r="283" spans="2:24" ht="27.75" customHeight="1">
      <c r="B283" s="69">
        <f t="shared" si="51"/>
        <v>280</v>
      </c>
      <c r="C283" s="49" t="str">
        <f t="shared" ca="1" si="52"/>
        <v/>
      </c>
      <c r="D283" s="50" t="str">
        <f t="shared" ca="1" si="53"/>
        <v/>
      </c>
      <c r="E283" s="51" t="str">
        <f t="shared" ca="1" si="54"/>
        <v/>
      </c>
      <c r="F283" s="52" t="str">
        <f t="shared" ca="1" si="55"/>
        <v/>
      </c>
      <c r="G283" s="53"/>
      <c r="H283" s="53" t="str">
        <f>IF(G283="","",INDEX(D.1[Quy cách],MATCH(G283,D.1[Tên sản phẩm],0)))</f>
        <v/>
      </c>
      <c r="I283" s="54" t="str">
        <f>IF(G283="","",INDEX(D.1[ĐVT],MATCH(G283,D.1[Tên sản phẩm],0)))</f>
        <v/>
      </c>
      <c r="J283" s="56" t="str">
        <f>IF(G283="","",INDEX(#REF!,MATCH(G283,D.1[Tên sản phẩm],0)))</f>
        <v/>
      </c>
      <c r="K283" s="56" t="str">
        <f t="shared" si="56"/>
        <v/>
      </c>
      <c r="L283" s="53"/>
      <c r="M283" s="57" t="str">
        <f t="shared" si="57"/>
        <v/>
      </c>
      <c r="N283" s="58"/>
      <c r="O283" s="56" t="str">
        <f t="shared" si="50"/>
        <v/>
      </c>
      <c r="P283" s="57" t="str">
        <f t="shared" si="58"/>
        <v/>
      </c>
      <c r="Q283" s="58" t="str">
        <f t="shared" ca="1" si="59"/>
        <v/>
      </c>
      <c r="R283" s="57" t="str">
        <f t="shared" si="60"/>
        <v/>
      </c>
      <c r="S283" s="57" t="str">
        <f ca="1">IF(AND(C283&lt;&gt;"",C283&lt;&gt;OFFSET(C283,1,0)),SUMIFS([Giá có thuế],[Số ĐK],C283),"")</f>
        <v/>
      </c>
      <c r="T283" s="53"/>
      <c r="U283" s="55" t="str">
        <f>IF(T283="","",'Thông Tin Chung'!#REF!)</f>
        <v/>
      </c>
      <c r="V283" s="57" t="str">
        <f t="shared" ca="1" si="61"/>
        <v/>
      </c>
      <c r="W283" s="59"/>
      <c r="X283" s="49" t="str">
        <f ca="1">IF(C283="","",IF(OR(D283&lt;NgayBatDau,D283&gt;NgayKetThuc),"Ngày tháng phải nằm trong kỳ báo cáo",IF(AND(F283&lt;&gt;"",COUNTIF(D.3[Tên nhà cung cấp],F283)=0),"Tên NCC chưa khai báo trong DSNCC",IF(AND(G283&lt;&gt;"",COUNTIF(D.1[Tên sản phẩm],G283)=0),"SP này chưa khai báo trong DSSP",""))))</f>
        <v/>
      </c>
    </row>
    <row r="284" spans="2:24" ht="27.75" customHeight="1">
      <c r="B284" s="69">
        <f t="shared" si="51"/>
        <v>281</v>
      </c>
      <c r="C284" s="49" t="str">
        <f t="shared" ca="1" si="52"/>
        <v/>
      </c>
      <c r="D284" s="50" t="str">
        <f t="shared" ca="1" si="53"/>
        <v/>
      </c>
      <c r="E284" s="51" t="str">
        <f t="shared" ca="1" si="54"/>
        <v/>
      </c>
      <c r="F284" s="52" t="str">
        <f t="shared" ca="1" si="55"/>
        <v/>
      </c>
      <c r="G284" s="53"/>
      <c r="H284" s="53" t="str">
        <f>IF(G284="","",INDEX(D.1[Quy cách],MATCH(G284,D.1[Tên sản phẩm],0)))</f>
        <v/>
      </c>
      <c r="I284" s="54" t="str">
        <f>IF(G284="","",INDEX(D.1[ĐVT],MATCH(G284,D.1[Tên sản phẩm],0)))</f>
        <v/>
      </c>
      <c r="J284" s="56" t="str">
        <f>IF(G284="","",INDEX(#REF!,MATCH(G284,D.1[Tên sản phẩm],0)))</f>
        <v/>
      </c>
      <c r="K284" s="56" t="str">
        <f t="shared" si="56"/>
        <v/>
      </c>
      <c r="L284" s="53"/>
      <c r="M284" s="57" t="str">
        <f t="shared" si="57"/>
        <v/>
      </c>
      <c r="N284" s="58"/>
      <c r="O284" s="56" t="str">
        <f t="shared" si="50"/>
        <v/>
      </c>
      <c r="P284" s="57" t="str">
        <f t="shared" si="58"/>
        <v/>
      </c>
      <c r="Q284" s="58" t="str">
        <f t="shared" ca="1" si="59"/>
        <v/>
      </c>
      <c r="R284" s="57" t="str">
        <f t="shared" si="60"/>
        <v/>
      </c>
      <c r="S284" s="57" t="str">
        <f ca="1">IF(AND(C284&lt;&gt;"",C284&lt;&gt;OFFSET(C284,1,0)),SUMIFS([Giá có thuế],[Số ĐK],C284),"")</f>
        <v/>
      </c>
      <c r="T284" s="53"/>
      <c r="U284" s="55" t="str">
        <f>IF(T284="","",'Thông Tin Chung'!#REF!)</f>
        <v/>
      </c>
      <c r="V284" s="57" t="str">
        <f t="shared" ca="1" si="61"/>
        <v/>
      </c>
      <c r="W284" s="59"/>
      <c r="X284" s="49" t="str">
        <f ca="1">IF(C284="","",IF(OR(D284&lt;NgayBatDau,D284&gt;NgayKetThuc),"Ngày tháng phải nằm trong kỳ báo cáo",IF(AND(F284&lt;&gt;"",COUNTIF(D.3[Tên nhà cung cấp],F284)=0),"Tên NCC chưa khai báo trong DSNCC",IF(AND(G284&lt;&gt;"",COUNTIF(D.1[Tên sản phẩm],G284)=0),"SP này chưa khai báo trong DSSP",""))))</f>
        <v/>
      </c>
    </row>
    <row r="285" spans="2:24" ht="27.75" customHeight="1">
      <c r="B285" s="69">
        <f t="shared" si="51"/>
        <v>282</v>
      </c>
      <c r="C285" s="49" t="str">
        <f t="shared" ca="1" si="52"/>
        <v/>
      </c>
      <c r="D285" s="50" t="str">
        <f t="shared" ca="1" si="53"/>
        <v/>
      </c>
      <c r="E285" s="51" t="str">
        <f t="shared" ca="1" si="54"/>
        <v/>
      </c>
      <c r="F285" s="52" t="str">
        <f t="shared" ca="1" si="55"/>
        <v/>
      </c>
      <c r="G285" s="53"/>
      <c r="H285" s="53" t="str">
        <f>IF(G285="","",INDEX(D.1[Quy cách],MATCH(G285,D.1[Tên sản phẩm],0)))</f>
        <v/>
      </c>
      <c r="I285" s="54" t="str">
        <f>IF(G285="","",INDEX(D.1[ĐVT],MATCH(G285,D.1[Tên sản phẩm],0)))</f>
        <v/>
      </c>
      <c r="J285" s="56" t="str">
        <f>IF(G285="","",INDEX(#REF!,MATCH(G285,D.1[Tên sản phẩm],0)))</f>
        <v/>
      </c>
      <c r="K285" s="56" t="str">
        <f t="shared" si="56"/>
        <v/>
      </c>
      <c r="L285" s="53"/>
      <c r="M285" s="57" t="str">
        <f t="shared" si="57"/>
        <v/>
      </c>
      <c r="N285" s="58"/>
      <c r="O285" s="56" t="str">
        <f t="shared" si="50"/>
        <v/>
      </c>
      <c r="P285" s="57" t="str">
        <f t="shared" si="58"/>
        <v/>
      </c>
      <c r="Q285" s="58" t="str">
        <f t="shared" ca="1" si="59"/>
        <v/>
      </c>
      <c r="R285" s="57" t="str">
        <f t="shared" si="60"/>
        <v/>
      </c>
      <c r="S285" s="57" t="str">
        <f ca="1">IF(AND(C285&lt;&gt;"",C285&lt;&gt;OFFSET(C285,1,0)),SUMIFS([Giá có thuế],[Số ĐK],C285),"")</f>
        <v/>
      </c>
      <c r="T285" s="53"/>
      <c r="U285" s="55" t="str">
        <f>IF(T285="","",'Thông Tin Chung'!#REF!)</f>
        <v/>
      </c>
      <c r="V285" s="57" t="str">
        <f t="shared" ca="1" si="61"/>
        <v/>
      </c>
      <c r="W285" s="59"/>
      <c r="X285" s="49" t="str">
        <f ca="1">IF(C285="","",IF(OR(D285&lt;NgayBatDau,D285&gt;NgayKetThuc),"Ngày tháng phải nằm trong kỳ báo cáo",IF(AND(F285&lt;&gt;"",COUNTIF(D.3[Tên nhà cung cấp],F285)=0),"Tên NCC chưa khai báo trong DSNCC",IF(AND(G285&lt;&gt;"",COUNTIF(D.1[Tên sản phẩm],G285)=0),"SP này chưa khai báo trong DSSP",""))))</f>
        <v/>
      </c>
    </row>
    <row r="286" spans="2:24" ht="27.75" customHeight="1">
      <c r="B286" s="69">
        <f t="shared" si="51"/>
        <v>283</v>
      </c>
      <c r="C286" s="49" t="str">
        <f t="shared" ca="1" si="52"/>
        <v/>
      </c>
      <c r="D286" s="50" t="str">
        <f t="shared" ca="1" si="53"/>
        <v/>
      </c>
      <c r="E286" s="51" t="str">
        <f t="shared" ca="1" si="54"/>
        <v/>
      </c>
      <c r="F286" s="52" t="str">
        <f t="shared" ca="1" si="55"/>
        <v/>
      </c>
      <c r="G286" s="53"/>
      <c r="H286" s="53" t="str">
        <f>IF(G286="","",INDEX(D.1[Quy cách],MATCH(G286,D.1[Tên sản phẩm],0)))</f>
        <v/>
      </c>
      <c r="I286" s="54" t="str">
        <f>IF(G286="","",INDEX(D.1[ĐVT],MATCH(G286,D.1[Tên sản phẩm],0)))</f>
        <v/>
      </c>
      <c r="J286" s="56" t="str">
        <f>IF(G286="","",INDEX(#REF!,MATCH(G286,D.1[Tên sản phẩm],0)))</f>
        <v/>
      </c>
      <c r="K286" s="56" t="str">
        <f t="shared" si="56"/>
        <v/>
      </c>
      <c r="L286" s="53"/>
      <c r="M286" s="57" t="str">
        <f t="shared" si="57"/>
        <v/>
      </c>
      <c r="N286" s="58"/>
      <c r="O286" s="56" t="str">
        <f t="shared" si="50"/>
        <v/>
      </c>
      <c r="P286" s="57" t="str">
        <f t="shared" si="58"/>
        <v/>
      </c>
      <c r="Q286" s="58" t="str">
        <f t="shared" ca="1" si="59"/>
        <v/>
      </c>
      <c r="R286" s="57" t="str">
        <f t="shared" si="60"/>
        <v/>
      </c>
      <c r="S286" s="57" t="str">
        <f ca="1">IF(AND(C286&lt;&gt;"",C286&lt;&gt;OFFSET(C286,1,0)),SUMIFS([Giá có thuế],[Số ĐK],C286),"")</f>
        <v/>
      </c>
      <c r="T286" s="53"/>
      <c r="U286" s="55" t="str">
        <f>IF(T286="","",'Thông Tin Chung'!#REF!)</f>
        <v/>
      </c>
      <c r="V286" s="57" t="str">
        <f t="shared" ca="1" si="61"/>
        <v/>
      </c>
      <c r="W286" s="59"/>
      <c r="X286" s="49" t="str">
        <f ca="1">IF(C286="","",IF(OR(D286&lt;NgayBatDau,D286&gt;NgayKetThuc),"Ngày tháng phải nằm trong kỳ báo cáo",IF(AND(F286&lt;&gt;"",COUNTIF(D.3[Tên nhà cung cấp],F286)=0),"Tên NCC chưa khai báo trong DSNCC",IF(AND(G286&lt;&gt;"",COUNTIF(D.1[Tên sản phẩm],G286)=0),"SP này chưa khai báo trong DSSP",""))))</f>
        <v/>
      </c>
    </row>
    <row r="287" spans="2:24" ht="27.75" customHeight="1">
      <c r="B287" s="69">
        <f t="shared" si="51"/>
        <v>284</v>
      </c>
      <c r="C287" s="49" t="str">
        <f t="shared" ca="1" si="52"/>
        <v/>
      </c>
      <c r="D287" s="50" t="str">
        <f t="shared" ca="1" si="53"/>
        <v/>
      </c>
      <c r="E287" s="51" t="str">
        <f t="shared" ca="1" si="54"/>
        <v/>
      </c>
      <c r="F287" s="52" t="str">
        <f t="shared" ca="1" si="55"/>
        <v/>
      </c>
      <c r="G287" s="53"/>
      <c r="H287" s="53" t="str">
        <f>IF(G287="","",INDEX(D.1[Quy cách],MATCH(G287,D.1[Tên sản phẩm],0)))</f>
        <v/>
      </c>
      <c r="I287" s="54" t="str">
        <f>IF(G287="","",INDEX(D.1[ĐVT],MATCH(G287,D.1[Tên sản phẩm],0)))</f>
        <v/>
      </c>
      <c r="J287" s="56" t="str">
        <f>IF(G287="","",INDEX(#REF!,MATCH(G287,D.1[Tên sản phẩm],0)))</f>
        <v/>
      </c>
      <c r="K287" s="56" t="str">
        <f t="shared" si="56"/>
        <v/>
      </c>
      <c r="L287" s="53"/>
      <c r="M287" s="57" t="str">
        <f t="shared" si="57"/>
        <v/>
      </c>
      <c r="N287" s="58"/>
      <c r="O287" s="56" t="str">
        <f t="shared" si="50"/>
        <v/>
      </c>
      <c r="P287" s="57" t="str">
        <f t="shared" si="58"/>
        <v/>
      </c>
      <c r="Q287" s="58" t="str">
        <f t="shared" ca="1" si="59"/>
        <v/>
      </c>
      <c r="R287" s="57" t="str">
        <f t="shared" si="60"/>
        <v/>
      </c>
      <c r="S287" s="57" t="str">
        <f ca="1">IF(AND(C287&lt;&gt;"",C287&lt;&gt;OFFSET(C287,1,0)),SUMIFS([Giá có thuế],[Số ĐK],C287),"")</f>
        <v/>
      </c>
      <c r="T287" s="53"/>
      <c r="U287" s="55" t="str">
        <f>IF(T287="","",'Thông Tin Chung'!#REF!)</f>
        <v/>
      </c>
      <c r="V287" s="57" t="str">
        <f t="shared" ca="1" si="61"/>
        <v/>
      </c>
      <c r="W287" s="59"/>
      <c r="X287" s="49" t="str">
        <f ca="1">IF(C287="","",IF(OR(D287&lt;NgayBatDau,D287&gt;NgayKetThuc),"Ngày tháng phải nằm trong kỳ báo cáo",IF(AND(F287&lt;&gt;"",COUNTIF(D.3[Tên nhà cung cấp],F287)=0),"Tên NCC chưa khai báo trong DSNCC",IF(AND(G287&lt;&gt;"",COUNTIF(D.1[Tên sản phẩm],G287)=0),"SP này chưa khai báo trong DSSP",""))))</f>
        <v/>
      </c>
    </row>
    <row r="288" spans="2:24" ht="27.75" customHeight="1">
      <c r="B288" s="69">
        <f t="shared" si="51"/>
        <v>285</v>
      </c>
      <c r="C288" s="49" t="str">
        <f t="shared" ca="1" si="52"/>
        <v/>
      </c>
      <c r="D288" s="50" t="str">
        <f t="shared" ca="1" si="53"/>
        <v/>
      </c>
      <c r="E288" s="51" t="str">
        <f t="shared" ca="1" si="54"/>
        <v/>
      </c>
      <c r="F288" s="52" t="str">
        <f t="shared" ca="1" si="55"/>
        <v/>
      </c>
      <c r="G288" s="53"/>
      <c r="H288" s="53" t="str">
        <f>IF(G288="","",INDEX(D.1[Quy cách],MATCH(G288,D.1[Tên sản phẩm],0)))</f>
        <v/>
      </c>
      <c r="I288" s="54" t="str">
        <f>IF(G288="","",INDEX(D.1[ĐVT],MATCH(G288,D.1[Tên sản phẩm],0)))</f>
        <v/>
      </c>
      <c r="J288" s="56" t="str">
        <f>IF(G288="","",INDEX(#REF!,MATCH(G288,D.1[Tên sản phẩm],0)))</f>
        <v/>
      </c>
      <c r="K288" s="56" t="str">
        <f t="shared" si="56"/>
        <v/>
      </c>
      <c r="L288" s="53"/>
      <c r="M288" s="57" t="str">
        <f t="shared" si="57"/>
        <v/>
      </c>
      <c r="N288" s="58"/>
      <c r="O288" s="56" t="str">
        <f t="shared" si="50"/>
        <v/>
      </c>
      <c r="P288" s="57" t="str">
        <f t="shared" si="58"/>
        <v/>
      </c>
      <c r="Q288" s="58" t="str">
        <f t="shared" ca="1" si="59"/>
        <v/>
      </c>
      <c r="R288" s="57" t="str">
        <f t="shared" si="60"/>
        <v/>
      </c>
      <c r="S288" s="57" t="str">
        <f ca="1">IF(AND(C288&lt;&gt;"",C288&lt;&gt;OFFSET(C288,1,0)),SUMIFS([Giá có thuế],[Số ĐK],C288),"")</f>
        <v/>
      </c>
      <c r="T288" s="53"/>
      <c r="U288" s="55" t="str">
        <f>IF(T288="","",'Thông Tin Chung'!#REF!)</f>
        <v/>
      </c>
      <c r="V288" s="57" t="str">
        <f t="shared" ca="1" si="61"/>
        <v/>
      </c>
      <c r="W288" s="59"/>
      <c r="X288" s="49" t="str">
        <f ca="1">IF(C288="","",IF(OR(D288&lt;NgayBatDau,D288&gt;NgayKetThuc),"Ngày tháng phải nằm trong kỳ báo cáo",IF(AND(F288&lt;&gt;"",COUNTIF(D.3[Tên nhà cung cấp],F288)=0),"Tên NCC chưa khai báo trong DSNCC",IF(AND(G288&lt;&gt;"",COUNTIF(D.1[Tên sản phẩm],G288)=0),"SP này chưa khai báo trong DSSP",""))))</f>
        <v/>
      </c>
    </row>
    <row r="289" spans="2:24" ht="27.75" customHeight="1">
      <c r="B289" s="69">
        <f t="shared" si="51"/>
        <v>286</v>
      </c>
      <c r="C289" s="49" t="str">
        <f t="shared" ca="1" si="52"/>
        <v/>
      </c>
      <c r="D289" s="50" t="str">
        <f t="shared" ca="1" si="53"/>
        <v/>
      </c>
      <c r="E289" s="51" t="str">
        <f t="shared" ca="1" si="54"/>
        <v/>
      </c>
      <c r="F289" s="52" t="str">
        <f t="shared" ca="1" si="55"/>
        <v/>
      </c>
      <c r="G289" s="53"/>
      <c r="H289" s="53" t="str">
        <f>IF(G289="","",INDEX(D.1[Quy cách],MATCH(G289,D.1[Tên sản phẩm],0)))</f>
        <v/>
      </c>
      <c r="I289" s="54" t="str">
        <f>IF(G289="","",INDEX(D.1[ĐVT],MATCH(G289,D.1[Tên sản phẩm],0)))</f>
        <v/>
      </c>
      <c r="J289" s="56" t="str">
        <f>IF(G289="","",INDEX(#REF!,MATCH(G289,D.1[Tên sản phẩm],0)))</f>
        <v/>
      </c>
      <c r="K289" s="56" t="str">
        <f t="shared" si="56"/>
        <v/>
      </c>
      <c r="L289" s="53"/>
      <c r="M289" s="57" t="str">
        <f t="shared" si="57"/>
        <v/>
      </c>
      <c r="N289" s="58"/>
      <c r="O289" s="56" t="str">
        <f t="shared" si="50"/>
        <v/>
      </c>
      <c r="P289" s="57" t="str">
        <f t="shared" si="58"/>
        <v/>
      </c>
      <c r="Q289" s="58" t="str">
        <f t="shared" ca="1" si="59"/>
        <v/>
      </c>
      <c r="R289" s="57" t="str">
        <f t="shared" si="60"/>
        <v/>
      </c>
      <c r="S289" s="57" t="str">
        <f ca="1">IF(AND(C289&lt;&gt;"",C289&lt;&gt;OFFSET(C289,1,0)),SUMIFS([Giá có thuế],[Số ĐK],C289),"")</f>
        <v/>
      </c>
      <c r="T289" s="53"/>
      <c r="U289" s="55" t="str">
        <f>IF(T289="","",'Thông Tin Chung'!#REF!)</f>
        <v/>
      </c>
      <c r="V289" s="57" t="str">
        <f t="shared" ca="1" si="61"/>
        <v/>
      </c>
      <c r="W289" s="59"/>
      <c r="X289" s="49" t="str">
        <f ca="1">IF(C289="","",IF(OR(D289&lt;NgayBatDau,D289&gt;NgayKetThuc),"Ngày tháng phải nằm trong kỳ báo cáo",IF(AND(F289&lt;&gt;"",COUNTIF(D.3[Tên nhà cung cấp],F289)=0),"Tên NCC chưa khai báo trong DSNCC",IF(AND(G289&lt;&gt;"",COUNTIF(D.1[Tên sản phẩm],G289)=0),"SP này chưa khai báo trong DSSP",""))))</f>
        <v/>
      </c>
    </row>
    <row r="290" spans="2:24" ht="27.75" customHeight="1">
      <c r="B290" s="69">
        <f t="shared" si="51"/>
        <v>287</v>
      </c>
      <c r="C290" s="49" t="str">
        <f t="shared" ca="1" si="52"/>
        <v/>
      </c>
      <c r="D290" s="50" t="str">
        <f t="shared" ca="1" si="53"/>
        <v/>
      </c>
      <c r="E290" s="51" t="str">
        <f t="shared" ca="1" si="54"/>
        <v/>
      </c>
      <c r="F290" s="52" t="str">
        <f t="shared" ca="1" si="55"/>
        <v/>
      </c>
      <c r="G290" s="53"/>
      <c r="H290" s="53" t="str">
        <f>IF(G290="","",INDEX(D.1[Quy cách],MATCH(G290,D.1[Tên sản phẩm],0)))</f>
        <v/>
      </c>
      <c r="I290" s="54" t="str">
        <f>IF(G290="","",INDEX(D.1[ĐVT],MATCH(G290,D.1[Tên sản phẩm],0)))</f>
        <v/>
      </c>
      <c r="J290" s="56" t="str">
        <f>IF(G290="","",INDEX(#REF!,MATCH(G290,D.1[Tên sản phẩm],0)))</f>
        <v/>
      </c>
      <c r="K290" s="56" t="str">
        <f t="shared" si="56"/>
        <v/>
      </c>
      <c r="L290" s="53"/>
      <c r="M290" s="57" t="str">
        <f t="shared" si="57"/>
        <v/>
      </c>
      <c r="N290" s="58"/>
      <c r="O290" s="56" t="str">
        <f t="shared" si="50"/>
        <v/>
      </c>
      <c r="P290" s="57" t="str">
        <f t="shared" si="58"/>
        <v/>
      </c>
      <c r="Q290" s="58" t="str">
        <f t="shared" ca="1" si="59"/>
        <v/>
      </c>
      <c r="R290" s="57" t="str">
        <f t="shared" si="60"/>
        <v/>
      </c>
      <c r="S290" s="57" t="str">
        <f ca="1">IF(AND(C290&lt;&gt;"",C290&lt;&gt;OFFSET(C290,1,0)),SUMIFS([Giá có thuế],[Số ĐK],C290),"")</f>
        <v/>
      </c>
      <c r="T290" s="53"/>
      <c r="U290" s="55" t="str">
        <f>IF(T290="","",'Thông Tin Chung'!#REF!)</f>
        <v/>
      </c>
      <c r="V290" s="57" t="str">
        <f t="shared" ca="1" si="61"/>
        <v/>
      </c>
      <c r="W290" s="59"/>
      <c r="X290" s="49" t="str">
        <f ca="1">IF(C290="","",IF(OR(D290&lt;NgayBatDau,D290&gt;NgayKetThuc),"Ngày tháng phải nằm trong kỳ báo cáo",IF(AND(F290&lt;&gt;"",COUNTIF(D.3[Tên nhà cung cấp],F290)=0),"Tên NCC chưa khai báo trong DSNCC",IF(AND(G290&lt;&gt;"",COUNTIF(D.1[Tên sản phẩm],G290)=0),"SP này chưa khai báo trong DSSP",""))))</f>
        <v/>
      </c>
    </row>
    <row r="291" spans="2:24" ht="27.75" customHeight="1">
      <c r="B291" s="69">
        <f t="shared" si="51"/>
        <v>288</v>
      </c>
      <c r="C291" s="49" t="str">
        <f t="shared" ca="1" si="52"/>
        <v/>
      </c>
      <c r="D291" s="50" t="str">
        <f t="shared" ca="1" si="53"/>
        <v/>
      </c>
      <c r="E291" s="51" t="str">
        <f t="shared" ca="1" si="54"/>
        <v/>
      </c>
      <c r="F291" s="52" t="str">
        <f t="shared" ca="1" si="55"/>
        <v/>
      </c>
      <c r="G291" s="53"/>
      <c r="H291" s="53" t="str">
        <f>IF(G291="","",INDEX(D.1[Quy cách],MATCH(G291,D.1[Tên sản phẩm],0)))</f>
        <v/>
      </c>
      <c r="I291" s="54" t="str">
        <f>IF(G291="","",INDEX(D.1[ĐVT],MATCH(G291,D.1[Tên sản phẩm],0)))</f>
        <v/>
      </c>
      <c r="J291" s="56" t="str">
        <f>IF(G291="","",INDEX(#REF!,MATCH(G291,D.1[Tên sản phẩm],0)))</f>
        <v/>
      </c>
      <c r="K291" s="56" t="str">
        <f t="shared" si="56"/>
        <v/>
      </c>
      <c r="L291" s="53"/>
      <c r="M291" s="57" t="str">
        <f t="shared" si="57"/>
        <v/>
      </c>
      <c r="N291" s="58"/>
      <c r="O291" s="56" t="str">
        <f t="shared" si="50"/>
        <v/>
      </c>
      <c r="P291" s="57" t="str">
        <f t="shared" si="58"/>
        <v/>
      </c>
      <c r="Q291" s="58" t="str">
        <f t="shared" ca="1" si="59"/>
        <v/>
      </c>
      <c r="R291" s="57" t="str">
        <f t="shared" si="60"/>
        <v/>
      </c>
      <c r="S291" s="57" t="str">
        <f ca="1">IF(AND(C291&lt;&gt;"",C291&lt;&gt;OFFSET(C291,1,0)),SUMIFS([Giá có thuế],[Số ĐK],C291),"")</f>
        <v/>
      </c>
      <c r="T291" s="53"/>
      <c r="U291" s="55" t="str">
        <f>IF(T291="","",'Thông Tin Chung'!#REF!)</f>
        <v/>
      </c>
      <c r="V291" s="57" t="str">
        <f t="shared" ca="1" si="61"/>
        <v/>
      </c>
      <c r="W291" s="59"/>
      <c r="X291" s="49" t="str">
        <f ca="1">IF(C291="","",IF(OR(D291&lt;NgayBatDau,D291&gt;NgayKetThuc),"Ngày tháng phải nằm trong kỳ báo cáo",IF(AND(F291&lt;&gt;"",COUNTIF(D.3[Tên nhà cung cấp],F291)=0),"Tên NCC chưa khai báo trong DSNCC",IF(AND(G291&lt;&gt;"",COUNTIF(D.1[Tên sản phẩm],G291)=0),"SP này chưa khai báo trong DSSP",""))))</f>
        <v/>
      </c>
    </row>
    <row r="292" spans="2:24" ht="27.75" customHeight="1">
      <c r="B292" s="69">
        <f t="shared" si="51"/>
        <v>289</v>
      </c>
      <c r="C292" s="49" t="str">
        <f t="shared" ca="1" si="52"/>
        <v/>
      </c>
      <c r="D292" s="50" t="str">
        <f t="shared" ca="1" si="53"/>
        <v/>
      </c>
      <c r="E292" s="51" t="str">
        <f t="shared" ca="1" si="54"/>
        <v/>
      </c>
      <c r="F292" s="52" t="str">
        <f t="shared" ca="1" si="55"/>
        <v/>
      </c>
      <c r="G292" s="53"/>
      <c r="H292" s="53" t="str">
        <f>IF(G292="","",INDEX(D.1[Quy cách],MATCH(G292,D.1[Tên sản phẩm],0)))</f>
        <v/>
      </c>
      <c r="I292" s="54" t="str">
        <f>IF(G292="","",INDEX(D.1[ĐVT],MATCH(G292,D.1[Tên sản phẩm],0)))</f>
        <v/>
      </c>
      <c r="J292" s="56" t="str">
        <f>IF(G292="","",INDEX(#REF!,MATCH(G292,D.1[Tên sản phẩm],0)))</f>
        <v/>
      </c>
      <c r="K292" s="56" t="str">
        <f t="shared" si="56"/>
        <v/>
      </c>
      <c r="L292" s="53"/>
      <c r="M292" s="57" t="str">
        <f t="shared" si="57"/>
        <v/>
      </c>
      <c r="N292" s="58"/>
      <c r="O292" s="56" t="str">
        <f t="shared" si="50"/>
        <v/>
      </c>
      <c r="P292" s="57" t="str">
        <f t="shared" si="58"/>
        <v/>
      </c>
      <c r="Q292" s="58" t="str">
        <f t="shared" ca="1" si="59"/>
        <v/>
      </c>
      <c r="R292" s="57" t="str">
        <f t="shared" si="60"/>
        <v/>
      </c>
      <c r="S292" s="57" t="str">
        <f ca="1">IF(AND(C292&lt;&gt;"",C292&lt;&gt;OFFSET(C292,1,0)),SUMIFS([Giá có thuế],[Số ĐK],C292),"")</f>
        <v/>
      </c>
      <c r="T292" s="53"/>
      <c r="U292" s="55" t="str">
        <f>IF(T292="","",'Thông Tin Chung'!#REF!)</f>
        <v/>
      </c>
      <c r="V292" s="57" t="str">
        <f t="shared" ca="1" si="61"/>
        <v/>
      </c>
      <c r="W292" s="59"/>
      <c r="X292" s="49" t="str">
        <f ca="1">IF(C292="","",IF(OR(D292&lt;NgayBatDau,D292&gt;NgayKetThuc),"Ngày tháng phải nằm trong kỳ báo cáo",IF(AND(F292&lt;&gt;"",COUNTIF(D.3[Tên nhà cung cấp],F292)=0),"Tên NCC chưa khai báo trong DSNCC",IF(AND(G292&lt;&gt;"",COUNTIF(D.1[Tên sản phẩm],G292)=0),"SP này chưa khai báo trong DSSP",""))))</f>
        <v/>
      </c>
    </row>
    <row r="293" spans="2:24" ht="27.75" customHeight="1">
      <c r="B293" s="69">
        <f t="shared" si="51"/>
        <v>290</v>
      </c>
      <c r="C293" s="49" t="str">
        <f t="shared" ca="1" si="52"/>
        <v/>
      </c>
      <c r="D293" s="50" t="str">
        <f t="shared" ca="1" si="53"/>
        <v/>
      </c>
      <c r="E293" s="51" t="str">
        <f t="shared" ca="1" si="54"/>
        <v/>
      </c>
      <c r="F293" s="52" t="str">
        <f t="shared" ca="1" si="55"/>
        <v/>
      </c>
      <c r="G293" s="53"/>
      <c r="H293" s="53" t="str">
        <f>IF(G293="","",INDEX(D.1[Quy cách],MATCH(G293,D.1[Tên sản phẩm],0)))</f>
        <v/>
      </c>
      <c r="I293" s="54" t="str">
        <f>IF(G293="","",INDEX(D.1[ĐVT],MATCH(G293,D.1[Tên sản phẩm],0)))</f>
        <v/>
      </c>
      <c r="J293" s="56" t="str">
        <f>IF(G293="","",INDEX(#REF!,MATCH(G293,D.1[Tên sản phẩm],0)))</f>
        <v/>
      </c>
      <c r="K293" s="56" t="str">
        <f t="shared" si="56"/>
        <v/>
      </c>
      <c r="L293" s="53"/>
      <c r="M293" s="57" t="str">
        <f t="shared" si="57"/>
        <v/>
      </c>
      <c r="N293" s="58"/>
      <c r="O293" s="56" t="str">
        <f t="shared" si="50"/>
        <v/>
      </c>
      <c r="P293" s="57" t="str">
        <f t="shared" si="58"/>
        <v/>
      </c>
      <c r="Q293" s="58" t="str">
        <f t="shared" ca="1" si="59"/>
        <v/>
      </c>
      <c r="R293" s="57" t="str">
        <f t="shared" si="60"/>
        <v/>
      </c>
      <c r="S293" s="57" t="str">
        <f ca="1">IF(AND(C293&lt;&gt;"",C293&lt;&gt;OFFSET(C293,1,0)),SUMIFS([Giá có thuế],[Số ĐK],C293),"")</f>
        <v/>
      </c>
      <c r="T293" s="53"/>
      <c r="U293" s="55" t="str">
        <f>IF(T293="","",'Thông Tin Chung'!#REF!)</f>
        <v/>
      </c>
      <c r="V293" s="57" t="str">
        <f t="shared" ca="1" si="61"/>
        <v/>
      </c>
      <c r="W293" s="59"/>
      <c r="X293" s="49" t="str">
        <f ca="1">IF(C293="","",IF(OR(D293&lt;NgayBatDau,D293&gt;NgayKetThuc),"Ngày tháng phải nằm trong kỳ báo cáo",IF(AND(F293&lt;&gt;"",COUNTIF(D.3[Tên nhà cung cấp],F293)=0),"Tên NCC chưa khai báo trong DSNCC",IF(AND(G293&lt;&gt;"",COUNTIF(D.1[Tên sản phẩm],G293)=0),"SP này chưa khai báo trong DSSP",""))))</f>
        <v/>
      </c>
    </row>
    <row r="294" spans="2:24" ht="27.75" customHeight="1">
      <c r="B294" s="69">
        <f t="shared" si="51"/>
        <v>291</v>
      </c>
      <c r="C294" s="49" t="str">
        <f t="shared" ca="1" si="52"/>
        <v/>
      </c>
      <c r="D294" s="50" t="str">
        <f t="shared" ca="1" si="53"/>
        <v/>
      </c>
      <c r="E294" s="51" t="str">
        <f t="shared" ca="1" si="54"/>
        <v/>
      </c>
      <c r="F294" s="52" t="str">
        <f t="shared" ca="1" si="55"/>
        <v/>
      </c>
      <c r="G294" s="53"/>
      <c r="H294" s="53" t="str">
        <f>IF(G294="","",INDEX(D.1[Quy cách],MATCH(G294,D.1[Tên sản phẩm],0)))</f>
        <v/>
      </c>
      <c r="I294" s="54" t="str">
        <f>IF(G294="","",INDEX(D.1[ĐVT],MATCH(G294,D.1[Tên sản phẩm],0)))</f>
        <v/>
      </c>
      <c r="J294" s="56" t="str">
        <f>IF(G294="","",INDEX(#REF!,MATCH(G294,D.1[Tên sản phẩm],0)))</f>
        <v/>
      </c>
      <c r="K294" s="56" t="str">
        <f t="shared" si="56"/>
        <v/>
      </c>
      <c r="L294" s="53"/>
      <c r="M294" s="57" t="str">
        <f t="shared" si="57"/>
        <v/>
      </c>
      <c r="N294" s="58"/>
      <c r="O294" s="56" t="str">
        <f t="shared" si="50"/>
        <v/>
      </c>
      <c r="P294" s="57" t="str">
        <f t="shared" si="58"/>
        <v/>
      </c>
      <c r="Q294" s="58" t="str">
        <f t="shared" ca="1" si="59"/>
        <v/>
      </c>
      <c r="R294" s="57" t="str">
        <f t="shared" si="60"/>
        <v/>
      </c>
      <c r="S294" s="57" t="str">
        <f ca="1">IF(AND(C294&lt;&gt;"",C294&lt;&gt;OFFSET(C294,1,0)),SUMIFS([Giá có thuế],[Số ĐK],C294),"")</f>
        <v/>
      </c>
      <c r="T294" s="53"/>
      <c r="U294" s="55" t="str">
        <f>IF(T294="","",'Thông Tin Chung'!#REF!)</f>
        <v/>
      </c>
      <c r="V294" s="57" t="str">
        <f t="shared" ca="1" si="61"/>
        <v/>
      </c>
      <c r="W294" s="59"/>
      <c r="X294" s="49" t="str">
        <f ca="1">IF(C294="","",IF(OR(D294&lt;NgayBatDau,D294&gt;NgayKetThuc),"Ngày tháng phải nằm trong kỳ báo cáo",IF(AND(F294&lt;&gt;"",COUNTIF(D.3[Tên nhà cung cấp],F294)=0),"Tên NCC chưa khai báo trong DSNCC",IF(AND(G294&lt;&gt;"",COUNTIF(D.1[Tên sản phẩm],G294)=0),"SP này chưa khai báo trong DSSP",""))))</f>
        <v/>
      </c>
    </row>
    <row r="295" spans="2:24" ht="27.75" customHeight="1">
      <c r="B295" s="69">
        <f t="shared" si="51"/>
        <v>292</v>
      </c>
      <c r="C295" s="49" t="str">
        <f t="shared" ca="1" si="52"/>
        <v/>
      </c>
      <c r="D295" s="50" t="str">
        <f t="shared" ca="1" si="53"/>
        <v/>
      </c>
      <c r="E295" s="51" t="str">
        <f t="shared" ca="1" si="54"/>
        <v/>
      </c>
      <c r="F295" s="52" t="str">
        <f t="shared" ca="1" si="55"/>
        <v/>
      </c>
      <c r="G295" s="53"/>
      <c r="H295" s="53" t="str">
        <f>IF(G295="","",INDEX(D.1[Quy cách],MATCH(G295,D.1[Tên sản phẩm],0)))</f>
        <v/>
      </c>
      <c r="I295" s="54" t="str">
        <f>IF(G295="","",INDEX(D.1[ĐVT],MATCH(G295,D.1[Tên sản phẩm],0)))</f>
        <v/>
      </c>
      <c r="J295" s="56" t="str">
        <f>IF(G295="","",INDEX(#REF!,MATCH(G295,D.1[Tên sản phẩm],0)))</f>
        <v/>
      </c>
      <c r="K295" s="56" t="str">
        <f t="shared" si="56"/>
        <v/>
      </c>
      <c r="L295" s="53"/>
      <c r="M295" s="57" t="str">
        <f t="shared" si="57"/>
        <v/>
      </c>
      <c r="N295" s="58"/>
      <c r="O295" s="56" t="str">
        <f t="shared" si="50"/>
        <v/>
      </c>
      <c r="P295" s="57" t="str">
        <f t="shared" si="58"/>
        <v/>
      </c>
      <c r="Q295" s="58" t="str">
        <f t="shared" ca="1" si="59"/>
        <v/>
      </c>
      <c r="R295" s="57" t="str">
        <f t="shared" si="60"/>
        <v/>
      </c>
      <c r="S295" s="57" t="str">
        <f ca="1">IF(AND(C295&lt;&gt;"",C295&lt;&gt;OFFSET(C295,1,0)),SUMIFS([Giá có thuế],[Số ĐK],C295),"")</f>
        <v/>
      </c>
      <c r="T295" s="53"/>
      <c r="U295" s="55" t="str">
        <f>IF(T295="","",'Thông Tin Chung'!#REF!)</f>
        <v/>
      </c>
      <c r="V295" s="57" t="str">
        <f t="shared" ca="1" si="61"/>
        <v/>
      </c>
      <c r="W295" s="59"/>
      <c r="X295" s="49" t="str">
        <f ca="1">IF(C295="","",IF(OR(D295&lt;NgayBatDau,D295&gt;NgayKetThuc),"Ngày tháng phải nằm trong kỳ báo cáo",IF(AND(F295&lt;&gt;"",COUNTIF(D.3[Tên nhà cung cấp],F295)=0),"Tên NCC chưa khai báo trong DSNCC",IF(AND(G295&lt;&gt;"",COUNTIF(D.1[Tên sản phẩm],G295)=0),"SP này chưa khai báo trong DSSP",""))))</f>
        <v/>
      </c>
    </row>
    <row r="296" spans="2:24" ht="27.75" customHeight="1">
      <c r="B296" s="69">
        <f t="shared" si="51"/>
        <v>293</v>
      </c>
      <c r="C296" s="49" t="str">
        <f t="shared" ca="1" si="52"/>
        <v/>
      </c>
      <c r="D296" s="50" t="str">
        <f t="shared" ca="1" si="53"/>
        <v/>
      </c>
      <c r="E296" s="51" t="str">
        <f t="shared" ca="1" si="54"/>
        <v/>
      </c>
      <c r="F296" s="52" t="str">
        <f t="shared" ca="1" si="55"/>
        <v/>
      </c>
      <c r="G296" s="53"/>
      <c r="H296" s="53" t="str">
        <f>IF(G296="","",INDEX(D.1[Quy cách],MATCH(G296,D.1[Tên sản phẩm],0)))</f>
        <v/>
      </c>
      <c r="I296" s="54" t="str">
        <f>IF(G296="","",INDEX(D.1[ĐVT],MATCH(G296,D.1[Tên sản phẩm],0)))</f>
        <v/>
      </c>
      <c r="J296" s="56" t="str">
        <f>IF(G296="","",INDEX(#REF!,MATCH(G296,D.1[Tên sản phẩm],0)))</f>
        <v/>
      </c>
      <c r="K296" s="56" t="str">
        <f t="shared" si="56"/>
        <v/>
      </c>
      <c r="L296" s="53"/>
      <c r="M296" s="57" t="str">
        <f t="shared" si="57"/>
        <v/>
      </c>
      <c r="N296" s="58"/>
      <c r="O296" s="56" t="str">
        <f t="shared" si="50"/>
        <v/>
      </c>
      <c r="P296" s="57" t="str">
        <f t="shared" si="58"/>
        <v/>
      </c>
      <c r="Q296" s="58" t="str">
        <f t="shared" ca="1" si="59"/>
        <v/>
      </c>
      <c r="R296" s="57" t="str">
        <f t="shared" si="60"/>
        <v/>
      </c>
      <c r="S296" s="57" t="str">
        <f ca="1">IF(AND(C296&lt;&gt;"",C296&lt;&gt;OFFSET(C296,1,0)),SUMIFS([Giá có thuế],[Số ĐK],C296),"")</f>
        <v/>
      </c>
      <c r="T296" s="53"/>
      <c r="U296" s="55" t="str">
        <f>IF(T296="","",'Thông Tin Chung'!#REF!)</f>
        <v/>
      </c>
      <c r="V296" s="57" t="str">
        <f t="shared" ca="1" si="61"/>
        <v/>
      </c>
      <c r="W296" s="59"/>
      <c r="X296" s="49" t="str">
        <f ca="1">IF(C296="","",IF(OR(D296&lt;NgayBatDau,D296&gt;NgayKetThuc),"Ngày tháng phải nằm trong kỳ báo cáo",IF(AND(F296&lt;&gt;"",COUNTIF(D.3[Tên nhà cung cấp],F296)=0),"Tên NCC chưa khai báo trong DSNCC",IF(AND(G296&lt;&gt;"",COUNTIF(D.1[Tên sản phẩm],G296)=0),"SP này chưa khai báo trong DSSP",""))))</f>
        <v/>
      </c>
    </row>
    <row r="297" spans="2:24" ht="27.75" customHeight="1">
      <c r="B297" s="69">
        <f t="shared" si="51"/>
        <v>294</v>
      </c>
      <c r="C297" s="49" t="str">
        <f t="shared" ca="1" si="52"/>
        <v/>
      </c>
      <c r="D297" s="50" t="str">
        <f t="shared" ca="1" si="53"/>
        <v/>
      </c>
      <c r="E297" s="51" t="str">
        <f t="shared" ca="1" si="54"/>
        <v/>
      </c>
      <c r="F297" s="52" t="str">
        <f t="shared" ca="1" si="55"/>
        <v/>
      </c>
      <c r="G297" s="53"/>
      <c r="H297" s="53" t="str">
        <f>IF(G297="","",INDEX(D.1[Quy cách],MATCH(G297,D.1[Tên sản phẩm],0)))</f>
        <v/>
      </c>
      <c r="I297" s="54" t="str">
        <f>IF(G297="","",INDEX(D.1[ĐVT],MATCH(G297,D.1[Tên sản phẩm],0)))</f>
        <v/>
      </c>
      <c r="J297" s="56" t="str">
        <f>IF(G297="","",INDEX(#REF!,MATCH(G297,D.1[Tên sản phẩm],0)))</f>
        <v/>
      </c>
      <c r="K297" s="56" t="str">
        <f t="shared" si="56"/>
        <v/>
      </c>
      <c r="L297" s="53"/>
      <c r="M297" s="57" t="str">
        <f t="shared" si="57"/>
        <v/>
      </c>
      <c r="N297" s="58"/>
      <c r="O297" s="56" t="str">
        <f t="shared" si="50"/>
        <v/>
      </c>
      <c r="P297" s="57" t="str">
        <f t="shared" si="58"/>
        <v/>
      </c>
      <c r="Q297" s="58" t="str">
        <f t="shared" ca="1" si="59"/>
        <v/>
      </c>
      <c r="R297" s="57" t="str">
        <f t="shared" si="60"/>
        <v/>
      </c>
      <c r="S297" s="57" t="str">
        <f ca="1">IF(AND(C297&lt;&gt;"",C297&lt;&gt;OFFSET(C297,1,0)),SUMIFS([Giá có thuế],[Số ĐK],C297),"")</f>
        <v/>
      </c>
      <c r="T297" s="53"/>
      <c r="U297" s="55" t="str">
        <f>IF(T297="","",'Thông Tin Chung'!#REF!)</f>
        <v/>
      </c>
      <c r="V297" s="57" t="str">
        <f t="shared" ca="1" si="61"/>
        <v/>
      </c>
      <c r="W297" s="59"/>
      <c r="X297" s="49" t="str">
        <f ca="1">IF(C297="","",IF(OR(D297&lt;NgayBatDau,D297&gt;NgayKetThuc),"Ngày tháng phải nằm trong kỳ báo cáo",IF(AND(F297&lt;&gt;"",COUNTIF(D.3[Tên nhà cung cấp],F297)=0),"Tên NCC chưa khai báo trong DSNCC",IF(AND(G297&lt;&gt;"",COUNTIF(D.1[Tên sản phẩm],G297)=0),"SP này chưa khai báo trong DSSP",""))))</f>
        <v/>
      </c>
    </row>
    <row r="298" spans="2:24" ht="27.75" customHeight="1">
      <c r="B298" s="69">
        <f t="shared" si="51"/>
        <v>295</v>
      </c>
      <c r="C298" s="49" t="str">
        <f t="shared" ca="1" si="52"/>
        <v/>
      </c>
      <c r="D298" s="50" t="str">
        <f t="shared" ca="1" si="53"/>
        <v/>
      </c>
      <c r="E298" s="51" t="str">
        <f t="shared" ca="1" si="54"/>
        <v/>
      </c>
      <c r="F298" s="52" t="str">
        <f t="shared" ca="1" si="55"/>
        <v/>
      </c>
      <c r="G298" s="53"/>
      <c r="H298" s="53" t="str">
        <f>IF(G298="","",INDEX(D.1[Quy cách],MATCH(G298,D.1[Tên sản phẩm],0)))</f>
        <v/>
      </c>
      <c r="I298" s="54" t="str">
        <f>IF(G298="","",INDEX(D.1[ĐVT],MATCH(G298,D.1[Tên sản phẩm],0)))</f>
        <v/>
      </c>
      <c r="J298" s="56" t="str">
        <f>IF(G298="","",INDEX(#REF!,MATCH(G298,D.1[Tên sản phẩm],0)))</f>
        <v/>
      </c>
      <c r="K298" s="56" t="str">
        <f t="shared" si="56"/>
        <v/>
      </c>
      <c r="L298" s="53"/>
      <c r="M298" s="57" t="str">
        <f t="shared" si="57"/>
        <v/>
      </c>
      <c r="N298" s="58"/>
      <c r="O298" s="56" t="str">
        <f t="shared" si="50"/>
        <v/>
      </c>
      <c r="P298" s="57" t="str">
        <f t="shared" si="58"/>
        <v/>
      </c>
      <c r="Q298" s="58" t="str">
        <f t="shared" ca="1" si="59"/>
        <v/>
      </c>
      <c r="R298" s="57" t="str">
        <f t="shared" si="60"/>
        <v/>
      </c>
      <c r="S298" s="57" t="str">
        <f ca="1">IF(AND(C298&lt;&gt;"",C298&lt;&gt;OFFSET(C298,1,0)),SUMIFS([Giá có thuế],[Số ĐK],C298),"")</f>
        <v/>
      </c>
      <c r="T298" s="53"/>
      <c r="U298" s="55" t="str">
        <f>IF(T298="","",'Thông Tin Chung'!#REF!)</f>
        <v/>
      </c>
      <c r="V298" s="57" t="str">
        <f t="shared" ca="1" si="61"/>
        <v/>
      </c>
      <c r="W298" s="59"/>
      <c r="X298" s="49" t="str">
        <f ca="1">IF(C298="","",IF(OR(D298&lt;NgayBatDau,D298&gt;NgayKetThuc),"Ngày tháng phải nằm trong kỳ báo cáo",IF(AND(F298&lt;&gt;"",COUNTIF(D.3[Tên nhà cung cấp],F298)=0),"Tên NCC chưa khai báo trong DSNCC",IF(AND(G298&lt;&gt;"",COUNTIF(D.1[Tên sản phẩm],G298)=0),"SP này chưa khai báo trong DSSP",""))))</f>
        <v/>
      </c>
    </row>
    <row r="299" spans="2:24" ht="27.75" customHeight="1">
      <c r="B299" s="69">
        <f t="shared" si="51"/>
        <v>296</v>
      </c>
      <c r="C299" s="49" t="str">
        <f t="shared" ca="1" si="52"/>
        <v/>
      </c>
      <c r="D299" s="50" t="str">
        <f t="shared" ca="1" si="53"/>
        <v/>
      </c>
      <c r="E299" s="51" t="str">
        <f t="shared" ca="1" si="54"/>
        <v/>
      </c>
      <c r="F299" s="52" t="str">
        <f t="shared" ca="1" si="55"/>
        <v/>
      </c>
      <c r="G299" s="53"/>
      <c r="H299" s="53" t="str">
        <f>IF(G299="","",INDEX(D.1[Quy cách],MATCH(G299,D.1[Tên sản phẩm],0)))</f>
        <v/>
      </c>
      <c r="I299" s="54" t="str">
        <f>IF(G299="","",INDEX(D.1[ĐVT],MATCH(G299,D.1[Tên sản phẩm],0)))</f>
        <v/>
      </c>
      <c r="J299" s="56" t="str">
        <f>IF(G299="","",INDEX(#REF!,MATCH(G299,D.1[Tên sản phẩm],0)))</f>
        <v/>
      </c>
      <c r="K299" s="56" t="str">
        <f t="shared" si="56"/>
        <v/>
      </c>
      <c r="L299" s="53"/>
      <c r="M299" s="57" t="str">
        <f t="shared" si="57"/>
        <v/>
      </c>
      <c r="N299" s="58"/>
      <c r="O299" s="56" t="str">
        <f t="shared" si="50"/>
        <v/>
      </c>
      <c r="P299" s="57" t="str">
        <f t="shared" si="58"/>
        <v/>
      </c>
      <c r="Q299" s="58" t="str">
        <f t="shared" ca="1" si="59"/>
        <v/>
      </c>
      <c r="R299" s="57" t="str">
        <f t="shared" si="60"/>
        <v/>
      </c>
      <c r="S299" s="57" t="str">
        <f ca="1">IF(AND(C299&lt;&gt;"",C299&lt;&gt;OFFSET(C299,1,0)),SUMIFS([Giá có thuế],[Số ĐK],C299),"")</f>
        <v/>
      </c>
      <c r="T299" s="53"/>
      <c r="U299" s="55" t="str">
        <f>IF(T299="","",'Thông Tin Chung'!#REF!)</f>
        <v/>
      </c>
      <c r="V299" s="57" t="str">
        <f t="shared" ca="1" si="61"/>
        <v/>
      </c>
      <c r="W299" s="59"/>
      <c r="X299" s="49" t="str">
        <f ca="1">IF(C299="","",IF(OR(D299&lt;NgayBatDau,D299&gt;NgayKetThuc),"Ngày tháng phải nằm trong kỳ báo cáo",IF(AND(F299&lt;&gt;"",COUNTIF(D.3[Tên nhà cung cấp],F299)=0),"Tên NCC chưa khai báo trong DSNCC",IF(AND(G299&lt;&gt;"",COUNTIF(D.1[Tên sản phẩm],G299)=0),"SP này chưa khai báo trong DSSP",""))))</f>
        <v/>
      </c>
    </row>
    <row r="300" spans="2:24" ht="27.75" customHeight="1">
      <c r="B300" s="69">
        <f t="shared" si="51"/>
        <v>297</v>
      </c>
      <c r="C300" s="49" t="str">
        <f t="shared" ca="1" si="52"/>
        <v/>
      </c>
      <c r="D300" s="50" t="str">
        <f t="shared" ca="1" si="53"/>
        <v/>
      </c>
      <c r="E300" s="51" t="str">
        <f t="shared" ca="1" si="54"/>
        <v/>
      </c>
      <c r="F300" s="52" t="str">
        <f t="shared" ca="1" si="55"/>
        <v/>
      </c>
      <c r="G300" s="53"/>
      <c r="H300" s="53" t="str">
        <f>IF(G300="","",INDEX(D.1[Quy cách],MATCH(G300,D.1[Tên sản phẩm],0)))</f>
        <v/>
      </c>
      <c r="I300" s="54" t="str">
        <f>IF(G300="","",INDEX(D.1[ĐVT],MATCH(G300,D.1[Tên sản phẩm],0)))</f>
        <v/>
      </c>
      <c r="J300" s="56" t="str">
        <f>IF(G300="","",INDEX(#REF!,MATCH(G300,D.1[Tên sản phẩm],0)))</f>
        <v/>
      </c>
      <c r="K300" s="56" t="str">
        <f t="shared" si="56"/>
        <v/>
      </c>
      <c r="L300" s="53"/>
      <c r="M300" s="57" t="str">
        <f t="shared" si="57"/>
        <v/>
      </c>
      <c r="N300" s="58"/>
      <c r="O300" s="56" t="str">
        <f t="shared" si="50"/>
        <v/>
      </c>
      <c r="P300" s="57" t="str">
        <f t="shared" si="58"/>
        <v/>
      </c>
      <c r="Q300" s="58" t="str">
        <f t="shared" ca="1" si="59"/>
        <v/>
      </c>
      <c r="R300" s="57" t="str">
        <f t="shared" si="60"/>
        <v/>
      </c>
      <c r="S300" s="57" t="str">
        <f ca="1">IF(AND(C300&lt;&gt;"",C300&lt;&gt;OFFSET(C300,1,0)),SUMIFS([Giá có thuế],[Số ĐK],C300),"")</f>
        <v/>
      </c>
      <c r="T300" s="53"/>
      <c r="U300" s="55" t="str">
        <f>IF(T300="","",'Thông Tin Chung'!#REF!)</f>
        <v/>
      </c>
      <c r="V300" s="57" t="str">
        <f t="shared" ca="1" si="61"/>
        <v/>
      </c>
      <c r="W300" s="59"/>
      <c r="X300" s="49" t="str">
        <f ca="1">IF(C300="","",IF(OR(D300&lt;NgayBatDau,D300&gt;NgayKetThuc),"Ngày tháng phải nằm trong kỳ báo cáo",IF(AND(F300&lt;&gt;"",COUNTIF(D.3[Tên nhà cung cấp],F300)=0),"Tên NCC chưa khai báo trong DSNCC",IF(AND(G300&lt;&gt;"",COUNTIF(D.1[Tên sản phẩm],G300)=0),"SP này chưa khai báo trong DSSP",""))))</f>
        <v/>
      </c>
    </row>
    <row r="301" spans="2:24" ht="27.75" customHeight="1">
      <c r="B301" s="69">
        <f t="shared" si="51"/>
        <v>298</v>
      </c>
      <c r="C301" s="49" t="str">
        <f t="shared" ca="1" si="52"/>
        <v/>
      </c>
      <c r="D301" s="50" t="str">
        <f t="shared" ca="1" si="53"/>
        <v/>
      </c>
      <c r="E301" s="51" t="str">
        <f t="shared" ca="1" si="54"/>
        <v/>
      </c>
      <c r="F301" s="52" t="str">
        <f t="shared" ca="1" si="55"/>
        <v/>
      </c>
      <c r="G301" s="53"/>
      <c r="H301" s="53" t="str">
        <f>IF(G301="","",INDEX(D.1[Quy cách],MATCH(G301,D.1[Tên sản phẩm],0)))</f>
        <v/>
      </c>
      <c r="I301" s="54" t="str">
        <f>IF(G301="","",INDEX(D.1[ĐVT],MATCH(G301,D.1[Tên sản phẩm],0)))</f>
        <v/>
      </c>
      <c r="J301" s="56" t="str">
        <f>IF(G301="","",INDEX(#REF!,MATCH(G301,D.1[Tên sản phẩm],0)))</f>
        <v/>
      </c>
      <c r="K301" s="56" t="str">
        <f t="shared" si="56"/>
        <v/>
      </c>
      <c r="L301" s="53"/>
      <c r="M301" s="57" t="str">
        <f t="shared" si="57"/>
        <v/>
      </c>
      <c r="N301" s="58"/>
      <c r="O301" s="56" t="str">
        <f t="shared" si="50"/>
        <v/>
      </c>
      <c r="P301" s="57" t="str">
        <f t="shared" si="58"/>
        <v/>
      </c>
      <c r="Q301" s="58" t="str">
        <f t="shared" ca="1" si="59"/>
        <v/>
      </c>
      <c r="R301" s="57" t="str">
        <f t="shared" si="60"/>
        <v/>
      </c>
      <c r="S301" s="57" t="str">
        <f ca="1">IF(AND(C301&lt;&gt;"",C301&lt;&gt;OFFSET(C301,1,0)),SUMIFS([Giá có thuế],[Số ĐK],C301),"")</f>
        <v/>
      </c>
      <c r="T301" s="53"/>
      <c r="U301" s="55" t="str">
        <f>IF(T301="","",'Thông Tin Chung'!#REF!)</f>
        <v/>
      </c>
      <c r="V301" s="57" t="str">
        <f t="shared" ca="1" si="61"/>
        <v/>
      </c>
      <c r="W301" s="59"/>
      <c r="X301" s="49" t="str">
        <f ca="1">IF(C301="","",IF(OR(D301&lt;NgayBatDau,D301&gt;NgayKetThuc),"Ngày tháng phải nằm trong kỳ báo cáo",IF(AND(F301&lt;&gt;"",COUNTIF(D.3[Tên nhà cung cấp],F301)=0),"Tên NCC chưa khai báo trong DSNCC",IF(AND(G301&lt;&gt;"",COUNTIF(D.1[Tên sản phẩm],G301)=0),"SP này chưa khai báo trong DSSP",""))))</f>
        <v/>
      </c>
    </row>
    <row r="302" spans="2:24" ht="27.75" customHeight="1">
      <c r="B302" s="69">
        <f t="shared" si="51"/>
        <v>299</v>
      </c>
      <c r="C302" s="49" t="str">
        <f t="shared" ca="1" si="52"/>
        <v/>
      </c>
      <c r="D302" s="50" t="str">
        <f t="shared" ca="1" si="53"/>
        <v/>
      </c>
      <c r="E302" s="51" t="str">
        <f t="shared" ca="1" si="54"/>
        <v/>
      </c>
      <c r="F302" s="52" t="str">
        <f t="shared" ca="1" si="55"/>
        <v/>
      </c>
      <c r="G302" s="53"/>
      <c r="H302" s="53" t="str">
        <f>IF(G302="","",INDEX(D.1[Quy cách],MATCH(G302,D.1[Tên sản phẩm],0)))</f>
        <v/>
      </c>
      <c r="I302" s="54" t="str">
        <f>IF(G302="","",INDEX(D.1[ĐVT],MATCH(G302,D.1[Tên sản phẩm],0)))</f>
        <v/>
      </c>
      <c r="J302" s="56" t="str">
        <f>IF(G302="","",INDEX(#REF!,MATCH(G302,D.1[Tên sản phẩm],0)))</f>
        <v/>
      </c>
      <c r="K302" s="56" t="str">
        <f t="shared" si="56"/>
        <v/>
      </c>
      <c r="L302" s="53"/>
      <c r="M302" s="57" t="str">
        <f t="shared" si="57"/>
        <v/>
      </c>
      <c r="N302" s="58"/>
      <c r="O302" s="56" t="str">
        <f t="shared" si="50"/>
        <v/>
      </c>
      <c r="P302" s="57" t="str">
        <f t="shared" si="58"/>
        <v/>
      </c>
      <c r="Q302" s="58" t="str">
        <f t="shared" ca="1" si="59"/>
        <v/>
      </c>
      <c r="R302" s="57" t="str">
        <f t="shared" si="60"/>
        <v/>
      </c>
      <c r="S302" s="57" t="str">
        <f ca="1">IF(AND(C302&lt;&gt;"",C302&lt;&gt;OFFSET(C302,1,0)),SUMIFS([Giá có thuế],[Số ĐK],C302),"")</f>
        <v/>
      </c>
      <c r="T302" s="53"/>
      <c r="U302" s="55" t="str">
        <f>IF(T302="","",'Thông Tin Chung'!#REF!)</f>
        <v/>
      </c>
      <c r="V302" s="57" t="str">
        <f t="shared" ca="1" si="61"/>
        <v/>
      </c>
      <c r="W302" s="59"/>
      <c r="X302" s="49" t="str">
        <f ca="1">IF(C302="","",IF(OR(D302&lt;NgayBatDau,D302&gt;NgayKetThuc),"Ngày tháng phải nằm trong kỳ báo cáo",IF(AND(F302&lt;&gt;"",COUNTIF(D.3[Tên nhà cung cấp],F302)=0),"Tên NCC chưa khai báo trong DSNCC",IF(AND(G302&lt;&gt;"",COUNTIF(D.1[Tên sản phẩm],G302)=0),"SP này chưa khai báo trong DSSP",""))))</f>
        <v/>
      </c>
    </row>
    <row r="303" spans="2:24" ht="27.75" customHeight="1">
      <c r="B303" s="69">
        <f t="shared" si="51"/>
        <v>300</v>
      </c>
      <c r="C303" s="49" t="str">
        <f t="shared" ca="1" si="52"/>
        <v/>
      </c>
      <c r="D303" s="50" t="str">
        <f t="shared" ca="1" si="53"/>
        <v/>
      </c>
      <c r="E303" s="51" t="str">
        <f t="shared" ca="1" si="54"/>
        <v/>
      </c>
      <c r="F303" s="52" t="str">
        <f t="shared" ca="1" si="55"/>
        <v/>
      </c>
      <c r="G303" s="53"/>
      <c r="H303" s="53" t="str">
        <f>IF(G303="","",INDEX(D.1[Quy cách],MATCH(G303,D.1[Tên sản phẩm],0)))</f>
        <v/>
      </c>
      <c r="I303" s="54" t="str">
        <f>IF(G303="","",INDEX(D.1[ĐVT],MATCH(G303,D.1[Tên sản phẩm],0)))</f>
        <v/>
      </c>
      <c r="J303" s="56" t="str">
        <f>IF(G303="","",INDEX(#REF!,MATCH(G303,D.1[Tên sản phẩm],0)))</f>
        <v/>
      </c>
      <c r="K303" s="56" t="str">
        <f t="shared" si="56"/>
        <v/>
      </c>
      <c r="L303" s="53"/>
      <c r="M303" s="57" t="str">
        <f t="shared" si="57"/>
        <v/>
      </c>
      <c r="N303" s="58"/>
      <c r="O303" s="56" t="str">
        <f t="shared" si="50"/>
        <v/>
      </c>
      <c r="P303" s="57" t="str">
        <f t="shared" si="58"/>
        <v/>
      </c>
      <c r="Q303" s="58" t="str">
        <f t="shared" ca="1" si="59"/>
        <v/>
      </c>
      <c r="R303" s="57" t="str">
        <f t="shared" si="60"/>
        <v/>
      </c>
      <c r="S303" s="57" t="str">
        <f ca="1">IF(AND(C303&lt;&gt;"",C303&lt;&gt;OFFSET(C303,1,0)),SUMIFS([Giá có thuế],[Số ĐK],C303),"")</f>
        <v/>
      </c>
      <c r="T303" s="53"/>
      <c r="U303" s="55" t="str">
        <f>IF(T303="","",'Thông Tin Chung'!#REF!)</f>
        <v/>
      </c>
      <c r="V303" s="57" t="str">
        <f t="shared" ca="1" si="61"/>
        <v/>
      </c>
      <c r="W303" s="59"/>
      <c r="X303" s="49" t="str">
        <f ca="1">IF(C303="","",IF(OR(D303&lt;NgayBatDau,D303&gt;NgayKetThuc),"Ngày tháng phải nằm trong kỳ báo cáo",IF(AND(F303&lt;&gt;"",COUNTIF(D.3[Tên nhà cung cấp],F303)=0),"Tên NCC chưa khai báo trong DSNCC",IF(AND(G303&lt;&gt;"",COUNTIF(D.1[Tên sản phẩm],G303)=0),"SP này chưa khai báo trong DSSP",""))))</f>
        <v/>
      </c>
    </row>
    <row r="304" spans="2:24" ht="27.75" customHeight="1">
      <c r="B304" s="69">
        <f t="shared" si="51"/>
        <v>301</v>
      </c>
      <c r="C304" s="49" t="str">
        <f t="shared" ca="1" si="52"/>
        <v/>
      </c>
      <c r="D304" s="50" t="str">
        <f t="shared" ca="1" si="53"/>
        <v/>
      </c>
      <c r="E304" s="51" t="str">
        <f t="shared" ca="1" si="54"/>
        <v/>
      </c>
      <c r="F304" s="52" t="str">
        <f t="shared" ca="1" si="55"/>
        <v/>
      </c>
      <c r="G304" s="53"/>
      <c r="H304" s="53" t="str">
        <f>IF(G304="","",INDEX(D.1[Quy cách],MATCH(G304,D.1[Tên sản phẩm],0)))</f>
        <v/>
      </c>
      <c r="I304" s="54" t="str">
        <f>IF(G304="","",INDEX(D.1[ĐVT],MATCH(G304,D.1[Tên sản phẩm],0)))</f>
        <v/>
      </c>
      <c r="J304" s="56" t="str">
        <f>IF(G304="","",INDEX(#REF!,MATCH(G304,D.1[Tên sản phẩm],0)))</f>
        <v/>
      </c>
      <c r="K304" s="56" t="str">
        <f t="shared" si="56"/>
        <v/>
      </c>
      <c r="L304" s="53"/>
      <c r="M304" s="57" t="str">
        <f t="shared" si="57"/>
        <v/>
      </c>
      <c r="N304" s="58"/>
      <c r="O304" s="56" t="str">
        <f t="shared" si="50"/>
        <v/>
      </c>
      <c r="P304" s="57" t="str">
        <f t="shared" si="58"/>
        <v/>
      </c>
      <c r="Q304" s="58" t="str">
        <f t="shared" ca="1" si="59"/>
        <v/>
      </c>
      <c r="R304" s="57" t="str">
        <f t="shared" si="60"/>
        <v/>
      </c>
      <c r="S304" s="57" t="str">
        <f ca="1">IF(AND(C304&lt;&gt;"",C304&lt;&gt;OFFSET(C304,1,0)),SUMIFS([Giá có thuế],[Số ĐK],C304),"")</f>
        <v/>
      </c>
      <c r="T304" s="53"/>
      <c r="U304" s="55" t="str">
        <f>IF(T304="","",'Thông Tin Chung'!#REF!)</f>
        <v/>
      </c>
      <c r="V304" s="57" t="str">
        <f t="shared" ca="1" si="61"/>
        <v/>
      </c>
      <c r="W304" s="59"/>
      <c r="X304" s="49" t="str">
        <f ca="1">IF(C304="","",IF(OR(D304&lt;NgayBatDau,D304&gt;NgayKetThuc),"Ngày tháng phải nằm trong kỳ báo cáo",IF(AND(F304&lt;&gt;"",COUNTIF(D.3[Tên nhà cung cấp],F304)=0),"Tên NCC chưa khai báo trong DSNCC",IF(AND(G304&lt;&gt;"",COUNTIF(D.1[Tên sản phẩm],G304)=0),"SP này chưa khai báo trong DSSP",""))))</f>
        <v/>
      </c>
    </row>
    <row r="305" spans="2:24" ht="27.75" customHeight="1">
      <c r="B305" s="69">
        <f t="shared" si="51"/>
        <v>302</v>
      </c>
      <c r="C305" s="49" t="str">
        <f t="shared" ca="1" si="52"/>
        <v/>
      </c>
      <c r="D305" s="50" t="str">
        <f t="shared" ca="1" si="53"/>
        <v/>
      </c>
      <c r="E305" s="51" t="str">
        <f t="shared" ca="1" si="54"/>
        <v/>
      </c>
      <c r="F305" s="52" t="str">
        <f t="shared" ca="1" si="55"/>
        <v/>
      </c>
      <c r="G305" s="53"/>
      <c r="H305" s="53" t="str">
        <f>IF(G305="","",INDEX(D.1[Quy cách],MATCH(G305,D.1[Tên sản phẩm],0)))</f>
        <v/>
      </c>
      <c r="I305" s="54" t="str">
        <f>IF(G305="","",INDEX(D.1[ĐVT],MATCH(G305,D.1[Tên sản phẩm],0)))</f>
        <v/>
      </c>
      <c r="J305" s="56" t="str">
        <f>IF(G305="","",INDEX(#REF!,MATCH(G305,D.1[Tên sản phẩm],0)))</f>
        <v/>
      </c>
      <c r="K305" s="56" t="str">
        <f t="shared" si="56"/>
        <v/>
      </c>
      <c r="L305" s="53"/>
      <c r="M305" s="57" t="str">
        <f t="shared" si="57"/>
        <v/>
      </c>
      <c r="N305" s="58"/>
      <c r="O305" s="56" t="str">
        <f t="shared" si="50"/>
        <v/>
      </c>
      <c r="P305" s="57" t="str">
        <f t="shared" si="58"/>
        <v/>
      </c>
      <c r="Q305" s="58" t="str">
        <f t="shared" ca="1" si="59"/>
        <v/>
      </c>
      <c r="R305" s="57" t="str">
        <f t="shared" si="60"/>
        <v/>
      </c>
      <c r="S305" s="57" t="str">
        <f ca="1">IF(AND(C305&lt;&gt;"",C305&lt;&gt;OFFSET(C305,1,0)),SUMIFS([Giá có thuế],[Số ĐK],C305),"")</f>
        <v/>
      </c>
      <c r="T305" s="53"/>
      <c r="U305" s="55" t="str">
        <f>IF(T305="","",'Thông Tin Chung'!#REF!)</f>
        <v/>
      </c>
      <c r="V305" s="57" t="str">
        <f t="shared" ca="1" si="61"/>
        <v/>
      </c>
      <c r="W305" s="59"/>
      <c r="X305" s="49" t="str">
        <f ca="1">IF(C305="","",IF(OR(D305&lt;NgayBatDau,D305&gt;NgayKetThuc),"Ngày tháng phải nằm trong kỳ báo cáo",IF(AND(F305&lt;&gt;"",COUNTIF(D.3[Tên nhà cung cấp],F305)=0),"Tên NCC chưa khai báo trong DSNCC",IF(AND(G305&lt;&gt;"",COUNTIF(D.1[Tên sản phẩm],G305)=0),"SP này chưa khai báo trong DSSP",""))))</f>
        <v/>
      </c>
    </row>
    <row r="306" spans="2:24" ht="27.75" customHeight="1">
      <c r="B306" s="69">
        <f t="shared" si="51"/>
        <v>303</v>
      </c>
      <c r="C306" s="49" t="str">
        <f t="shared" ca="1" si="52"/>
        <v/>
      </c>
      <c r="D306" s="50" t="str">
        <f t="shared" ca="1" si="53"/>
        <v/>
      </c>
      <c r="E306" s="51" t="str">
        <f t="shared" ca="1" si="54"/>
        <v/>
      </c>
      <c r="F306" s="52" t="str">
        <f t="shared" ca="1" si="55"/>
        <v/>
      </c>
      <c r="G306" s="53"/>
      <c r="H306" s="53" t="str">
        <f>IF(G306="","",INDEX(D.1[Quy cách],MATCH(G306,D.1[Tên sản phẩm],0)))</f>
        <v/>
      </c>
      <c r="I306" s="54" t="str">
        <f>IF(G306="","",INDEX(D.1[ĐVT],MATCH(G306,D.1[Tên sản phẩm],0)))</f>
        <v/>
      </c>
      <c r="J306" s="56" t="str">
        <f>IF(G306="","",INDEX(#REF!,MATCH(G306,D.1[Tên sản phẩm],0)))</f>
        <v/>
      </c>
      <c r="K306" s="56" t="str">
        <f t="shared" si="56"/>
        <v/>
      </c>
      <c r="L306" s="53"/>
      <c r="M306" s="57" t="str">
        <f t="shared" si="57"/>
        <v/>
      </c>
      <c r="N306" s="58"/>
      <c r="O306" s="56" t="str">
        <f t="shared" si="50"/>
        <v/>
      </c>
      <c r="P306" s="57" t="str">
        <f t="shared" si="58"/>
        <v/>
      </c>
      <c r="Q306" s="58" t="str">
        <f t="shared" ca="1" si="59"/>
        <v/>
      </c>
      <c r="R306" s="57" t="str">
        <f t="shared" si="60"/>
        <v/>
      </c>
      <c r="S306" s="57" t="str">
        <f ca="1">IF(AND(C306&lt;&gt;"",C306&lt;&gt;OFFSET(C306,1,0)),SUMIFS([Giá có thuế],[Số ĐK],C306),"")</f>
        <v/>
      </c>
      <c r="T306" s="53"/>
      <c r="U306" s="55" t="str">
        <f>IF(T306="","",'Thông Tin Chung'!#REF!)</f>
        <v/>
      </c>
      <c r="V306" s="57" t="str">
        <f t="shared" ca="1" si="61"/>
        <v/>
      </c>
      <c r="W306" s="59"/>
      <c r="X306" s="49" t="str">
        <f ca="1">IF(C306="","",IF(OR(D306&lt;NgayBatDau,D306&gt;NgayKetThuc),"Ngày tháng phải nằm trong kỳ báo cáo",IF(AND(F306&lt;&gt;"",COUNTIF(D.3[Tên nhà cung cấp],F306)=0),"Tên NCC chưa khai báo trong DSNCC",IF(AND(G306&lt;&gt;"",COUNTIF(D.1[Tên sản phẩm],G306)=0),"SP này chưa khai báo trong DSSP",""))))</f>
        <v/>
      </c>
    </row>
    <row r="307" spans="2:24" ht="27.75" customHeight="1">
      <c r="B307" s="69">
        <f t="shared" si="51"/>
        <v>304</v>
      </c>
      <c r="C307" s="49" t="str">
        <f t="shared" ca="1" si="52"/>
        <v/>
      </c>
      <c r="D307" s="50" t="str">
        <f t="shared" ca="1" si="53"/>
        <v/>
      </c>
      <c r="E307" s="51" t="str">
        <f t="shared" ca="1" si="54"/>
        <v/>
      </c>
      <c r="F307" s="52" t="str">
        <f t="shared" ca="1" si="55"/>
        <v/>
      </c>
      <c r="G307" s="53"/>
      <c r="H307" s="53" t="str">
        <f>IF(G307="","",INDEX(D.1[Quy cách],MATCH(G307,D.1[Tên sản phẩm],0)))</f>
        <v/>
      </c>
      <c r="I307" s="54" t="str">
        <f>IF(G307="","",INDEX(D.1[ĐVT],MATCH(G307,D.1[Tên sản phẩm],0)))</f>
        <v/>
      </c>
      <c r="J307" s="56" t="str">
        <f>IF(G307="","",INDEX(#REF!,MATCH(G307,D.1[Tên sản phẩm],0)))</f>
        <v/>
      </c>
      <c r="K307" s="56" t="str">
        <f t="shared" si="56"/>
        <v/>
      </c>
      <c r="L307" s="53"/>
      <c r="M307" s="57" t="str">
        <f t="shared" si="57"/>
        <v/>
      </c>
      <c r="N307" s="58"/>
      <c r="O307" s="56" t="str">
        <f t="shared" si="50"/>
        <v/>
      </c>
      <c r="P307" s="57" t="str">
        <f t="shared" si="58"/>
        <v/>
      </c>
      <c r="Q307" s="58" t="str">
        <f t="shared" ca="1" si="59"/>
        <v/>
      </c>
      <c r="R307" s="57" t="str">
        <f t="shared" si="60"/>
        <v/>
      </c>
      <c r="S307" s="57" t="str">
        <f ca="1">IF(AND(C307&lt;&gt;"",C307&lt;&gt;OFFSET(C307,1,0)),SUMIFS([Giá có thuế],[Số ĐK],C307),"")</f>
        <v/>
      </c>
      <c r="T307" s="53"/>
      <c r="U307" s="55" t="str">
        <f>IF(T307="","",'Thông Tin Chung'!#REF!)</f>
        <v/>
      </c>
      <c r="V307" s="57" t="str">
        <f t="shared" ca="1" si="61"/>
        <v/>
      </c>
      <c r="W307" s="59"/>
      <c r="X307" s="49" t="str">
        <f ca="1">IF(C307="","",IF(OR(D307&lt;NgayBatDau,D307&gt;NgayKetThuc),"Ngày tháng phải nằm trong kỳ báo cáo",IF(AND(F307&lt;&gt;"",COUNTIF(D.3[Tên nhà cung cấp],F307)=0),"Tên NCC chưa khai báo trong DSNCC",IF(AND(G307&lt;&gt;"",COUNTIF(D.1[Tên sản phẩm],G307)=0),"SP này chưa khai báo trong DSSP",""))))</f>
        <v/>
      </c>
    </row>
    <row r="308" spans="2:24" ht="27.75" customHeight="1">
      <c r="B308" s="69">
        <f t="shared" si="51"/>
        <v>305</v>
      </c>
      <c r="C308" s="49" t="str">
        <f t="shared" ca="1" si="52"/>
        <v/>
      </c>
      <c r="D308" s="50" t="str">
        <f t="shared" ca="1" si="53"/>
        <v/>
      </c>
      <c r="E308" s="51" t="str">
        <f t="shared" ca="1" si="54"/>
        <v/>
      </c>
      <c r="F308" s="52" t="str">
        <f t="shared" ca="1" si="55"/>
        <v/>
      </c>
      <c r="G308" s="53"/>
      <c r="H308" s="53" t="str">
        <f>IF(G308="","",INDEX(D.1[Quy cách],MATCH(G308,D.1[Tên sản phẩm],0)))</f>
        <v/>
      </c>
      <c r="I308" s="54" t="str">
        <f>IF(G308="","",INDEX(D.1[ĐVT],MATCH(G308,D.1[Tên sản phẩm],0)))</f>
        <v/>
      </c>
      <c r="J308" s="56" t="str">
        <f>IF(G308="","",INDEX(#REF!,MATCH(G308,D.1[Tên sản phẩm],0)))</f>
        <v/>
      </c>
      <c r="K308" s="56" t="str">
        <f t="shared" si="56"/>
        <v/>
      </c>
      <c r="L308" s="53"/>
      <c r="M308" s="57" t="str">
        <f t="shared" si="57"/>
        <v/>
      </c>
      <c r="N308" s="58"/>
      <c r="O308" s="56" t="str">
        <f t="shared" si="50"/>
        <v/>
      </c>
      <c r="P308" s="57" t="str">
        <f t="shared" si="58"/>
        <v/>
      </c>
      <c r="Q308" s="58" t="str">
        <f t="shared" ca="1" si="59"/>
        <v/>
      </c>
      <c r="R308" s="57" t="str">
        <f t="shared" si="60"/>
        <v/>
      </c>
      <c r="S308" s="57" t="str">
        <f ca="1">IF(AND(C308&lt;&gt;"",C308&lt;&gt;OFFSET(C308,1,0)),SUMIFS([Giá có thuế],[Số ĐK],C308),"")</f>
        <v/>
      </c>
      <c r="T308" s="53"/>
      <c r="U308" s="55" t="str">
        <f>IF(T308="","",'Thông Tin Chung'!#REF!)</f>
        <v/>
      </c>
      <c r="V308" s="57" t="str">
        <f t="shared" ca="1" si="61"/>
        <v/>
      </c>
      <c r="W308" s="59"/>
      <c r="X308" s="49" t="str">
        <f ca="1">IF(C308="","",IF(OR(D308&lt;NgayBatDau,D308&gt;NgayKetThuc),"Ngày tháng phải nằm trong kỳ báo cáo",IF(AND(F308&lt;&gt;"",COUNTIF(D.3[Tên nhà cung cấp],F308)=0),"Tên NCC chưa khai báo trong DSNCC",IF(AND(G308&lt;&gt;"",COUNTIF(D.1[Tên sản phẩm],G308)=0),"SP này chưa khai báo trong DSSP",""))))</f>
        <v/>
      </c>
    </row>
    <row r="309" spans="2:24" ht="27.75" customHeight="1">
      <c r="B309" s="69">
        <f t="shared" si="51"/>
        <v>306</v>
      </c>
      <c r="C309" s="49" t="str">
        <f t="shared" ca="1" si="52"/>
        <v/>
      </c>
      <c r="D309" s="50" t="str">
        <f t="shared" ca="1" si="53"/>
        <v/>
      </c>
      <c r="E309" s="51" t="str">
        <f t="shared" ca="1" si="54"/>
        <v/>
      </c>
      <c r="F309" s="52" t="str">
        <f t="shared" ca="1" si="55"/>
        <v/>
      </c>
      <c r="G309" s="53"/>
      <c r="H309" s="53" t="str">
        <f>IF(G309="","",INDEX(D.1[Quy cách],MATCH(G309,D.1[Tên sản phẩm],0)))</f>
        <v/>
      </c>
      <c r="I309" s="54" t="str">
        <f>IF(G309="","",INDEX(D.1[ĐVT],MATCH(G309,D.1[Tên sản phẩm],0)))</f>
        <v/>
      </c>
      <c r="J309" s="56" t="str">
        <f>IF(G309="","",INDEX(#REF!,MATCH(G309,D.1[Tên sản phẩm],0)))</f>
        <v/>
      </c>
      <c r="K309" s="56" t="str">
        <f t="shared" si="56"/>
        <v/>
      </c>
      <c r="L309" s="53"/>
      <c r="M309" s="57" t="str">
        <f t="shared" si="57"/>
        <v/>
      </c>
      <c r="N309" s="58"/>
      <c r="O309" s="56" t="str">
        <f t="shared" si="50"/>
        <v/>
      </c>
      <c r="P309" s="57" t="str">
        <f t="shared" si="58"/>
        <v/>
      </c>
      <c r="Q309" s="58" t="str">
        <f t="shared" ca="1" si="59"/>
        <v/>
      </c>
      <c r="R309" s="57" t="str">
        <f t="shared" si="60"/>
        <v/>
      </c>
      <c r="S309" s="57" t="str">
        <f ca="1">IF(AND(C309&lt;&gt;"",C309&lt;&gt;OFFSET(C309,1,0)),SUMIFS([Giá có thuế],[Số ĐK],C309),"")</f>
        <v/>
      </c>
      <c r="T309" s="53"/>
      <c r="U309" s="55" t="str">
        <f>IF(T309="","",'Thông Tin Chung'!#REF!)</f>
        <v/>
      </c>
      <c r="V309" s="57" t="str">
        <f t="shared" ca="1" si="61"/>
        <v/>
      </c>
      <c r="W309" s="59"/>
      <c r="X309" s="49" t="str">
        <f ca="1">IF(C309="","",IF(OR(D309&lt;NgayBatDau,D309&gt;NgayKetThuc),"Ngày tháng phải nằm trong kỳ báo cáo",IF(AND(F309&lt;&gt;"",COUNTIF(D.3[Tên nhà cung cấp],F309)=0),"Tên NCC chưa khai báo trong DSNCC",IF(AND(G309&lt;&gt;"",COUNTIF(D.1[Tên sản phẩm],G309)=0),"SP này chưa khai báo trong DSSP",""))))</f>
        <v/>
      </c>
    </row>
    <row r="310" spans="2:24" ht="27.75" customHeight="1">
      <c r="B310" s="69">
        <f t="shared" si="51"/>
        <v>307</v>
      </c>
      <c r="C310" s="49" t="str">
        <f t="shared" ca="1" si="52"/>
        <v/>
      </c>
      <c r="D310" s="50" t="str">
        <f t="shared" ca="1" si="53"/>
        <v/>
      </c>
      <c r="E310" s="51" t="str">
        <f t="shared" ca="1" si="54"/>
        <v/>
      </c>
      <c r="F310" s="52" t="str">
        <f t="shared" ca="1" si="55"/>
        <v/>
      </c>
      <c r="G310" s="53"/>
      <c r="H310" s="53" t="str">
        <f>IF(G310="","",INDEX(D.1[Quy cách],MATCH(G310,D.1[Tên sản phẩm],0)))</f>
        <v/>
      </c>
      <c r="I310" s="54" t="str">
        <f>IF(G310="","",INDEX(D.1[ĐVT],MATCH(G310,D.1[Tên sản phẩm],0)))</f>
        <v/>
      </c>
      <c r="J310" s="56" t="str">
        <f>IF(G310="","",INDEX(#REF!,MATCH(G310,D.1[Tên sản phẩm],0)))</f>
        <v/>
      </c>
      <c r="K310" s="56" t="str">
        <f t="shared" si="56"/>
        <v/>
      </c>
      <c r="L310" s="53"/>
      <c r="M310" s="57" t="str">
        <f t="shared" si="57"/>
        <v/>
      </c>
      <c r="N310" s="58"/>
      <c r="O310" s="56" t="str">
        <f t="shared" si="50"/>
        <v/>
      </c>
      <c r="P310" s="57" t="str">
        <f t="shared" si="58"/>
        <v/>
      </c>
      <c r="Q310" s="58" t="str">
        <f t="shared" ca="1" si="59"/>
        <v/>
      </c>
      <c r="R310" s="57" t="str">
        <f t="shared" si="60"/>
        <v/>
      </c>
      <c r="S310" s="57" t="str">
        <f ca="1">IF(AND(C310&lt;&gt;"",C310&lt;&gt;OFFSET(C310,1,0)),SUMIFS([Giá có thuế],[Số ĐK],C310),"")</f>
        <v/>
      </c>
      <c r="T310" s="53"/>
      <c r="U310" s="55" t="str">
        <f>IF(T310="","",'Thông Tin Chung'!#REF!)</f>
        <v/>
      </c>
      <c r="V310" s="57" t="str">
        <f t="shared" ca="1" si="61"/>
        <v/>
      </c>
      <c r="W310" s="59"/>
      <c r="X310" s="49" t="str">
        <f ca="1">IF(C310="","",IF(OR(D310&lt;NgayBatDau,D310&gt;NgayKetThuc),"Ngày tháng phải nằm trong kỳ báo cáo",IF(AND(F310&lt;&gt;"",COUNTIF(D.3[Tên nhà cung cấp],F310)=0),"Tên NCC chưa khai báo trong DSNCC",IF(AND(G310&lt;&gt;"",COUNTIF(D.1[Tên sản phẩm],G310)=0),"SP này chưa khai báo trong DSSP",""))))</f>
        <v/>
      </c>
    </row>
    <row r="311" spans="2:24" ht="27.75" customHeight="1">
      <c r="B311" s="69">
        <f t="shared" si="51"/>
        <v>308</v>
      </c>
      <c r="C311" s="49" t="str">
        <f t="shared" ca="1" si="52"/>
        <v/>
      </c>
      <c r="D311" s="50" t="str">
        <f t="shared" ca="1" si="53"/>
        <v/>
      </c>
      <c r="E311" s="51" t="str">
        <f t="shared" ca="1" si="54"/>
        <v/>
      </c>
      <c r="F311" s="52" t="str">
        <f t="shared" ca="1" si="55"/>
        <v/>
      </c>
      <c r="G311" s="53"/>
      <c r="H311" s="53" t="str">
        <f>IF(G311="","",INDEX(D.1[Quy cách],MATCH(G311,D.1[Tên sản phẩm],0)))</f>
        <v/>
      </c>
      <c r="I311" s="54" t="str">
        <f>IF(G311="","",INDEX(D.1[ĐVT],MATCH(G311,D.1[Tên sản phẩm],0)))</f>
        <v/>
      </c>
      <c r="J311" s="56" t="str">
        <f>IF(G311="","",INDEX(#REF!,MATCH(G311,D.1[Tên sản phẩm],0)))</f>
        <v/>
      </c>
      <c r="K311" s="56" t="str">
        <f t="shared" si="56"/>
        <v/>
      </c>
      <c r="L311" s="53"/>
      <c r="M311" s="57" t="str">
        <f t="shared" si="57"/>
        <v/>
      </c>
      <c r="N311" s="58"/>
      <c r="O311" s="56" t="str">
        <f t="shared" si="50"/>
        <v/>
      </c>
      <c r="P311" s="57" t="str">
        <f t="shared" si="58"/>
        <v/>
      </c>
      <c r="Q311" s="58" t="str">
        <f t="shared" ca="1" si="59"/>
        <v/>
      </c>
      <c r="R311" s="57" t="str">
        <f t="shared" si="60"/>
        <v/>
      </c>
      <c r="S311" s="57" t="str">
        <f ca="1">IF(AND(C311&lt;&gt;"",C311&lt;&gt;OFFSET(C311,1,0)),SUMIFS([Giá có thuế],[Số ĐK],C311),"")</f>
        <v/>
      </c>
      <c r="T311" s="53"/>
      <c r="U311" s="55" t="str">
        <f>IF(T311="","",'Thông Tin Chung'!#REF!)</f>
        <v/>
      </c>
      <c r="V311" s="57" t="str">
        <f t="shared" ca="1" si="61"/>
        <v/>
      </c>
      <c r="W311" s="59"/>
      <c r="X311" s="49" t="str">
        <f ca="1">IF(C311="","",IF(OR(D311&lt;NgayBatDau,D311&gt;NgayKetThuc),"Ngày tháng phải nằm trong kỳ báo cáo",IF(AND(F311&lt;&gt;"",COUNTIF(D.3[Tên nhà cung cấp],F311)=0),"Tên NCC chưa khai báo trong DSNCC",IF(AND(G311&lt;&gt;"",COUNTIF(D.1[Tên sản phẩm],G311)=0),"SP này chưa khai báo trong DSSP",""))))</f>
        <v/>
      </c>
    </row>
    <row r="312" spans="2:24" ht="27.75" customHeight="1">
      <c r="B312" s="69">
        <f t="shared" si="51"/>
        <v>309</v>
      </c>
      <c r="C312" s="49" t="str">
        <f t="shared" ca="1" si="52"/>
        <v/>
      </c>
      <c r="D312" s="50" t="str">
        <f t="shared" ca="1" si="53"/>
        <v/>
      </c>
      <c r="E312" s="51" t="str">
        <f t="shared" ca="1" si="54"/>
        <v/>
      </c>
      <c r="F312" s="52" t="str">
        <f t="shared" ca="1" si="55"/>
        <v/>
      </c>
      <c r="G312" s="53"/>
      <c r="H312" s="53" t="str">
        <f>IF(G312="","",INDEX(D.1[Quy cách],MATCH(G312,D.1[Tên sản phẩm],0)))</f>
        <v/>
      </c>
      <c r="I312" s="54" t="str">
        <f>IF(G312="","",INDEX(D.1[ĐVT],MATCH(G312,D.1[Tên sản phẩm],0)))</f>
        <v/>
      </c>
      <c r="J312" s="56" t="str">
        <f>IF(G312="","",INDEX(#REF!,MATCH(G312,D.1[Tên sản phẩm],0)))</f>
        <v/>
      </c>
      <c r="K312" s="56" t="str">
        <f t="shared" si="56"/>
        <v/>
      </c>
      <c r="L312" s="53"/>
      <c r="M312" s="57" t="str">
        <f t="shared" si="57"/>
        <v/>
      </c>
      <c r="N312" s="58"/>
      <c r="O312" s="56" t="str">
        <f t="shared" si="50"/>
        <v/>
      </c>
      <c r="P312" s="57" t="str">
        <f t="shared" si="58"/>
        <v/>
      </c>
      <c r="Q312" s="58" t="str">
        <f t="shared" ca="1" si="59"/>
        <v/>
      </c>
      <c r="R312" s="57" t="str">
        <f t="shared" si="60"/>
        <v/>
      </c>
      <c r="S312" s="57" t="str">
        <f ca="1">IF(AND(C312&lt;&gt;"",C312&lt;&gt;OFFSET(C312,1,0)),SUMIFS([Giá có thuế],[Số ĐK],C312),"")</f>
        <v/>
      </c>
      <c r="T312" s="53"/>
      <c r="U312" s="55" t="str">
        <f>IF(T312="","",'Thông Tin Chung'!#REF!)</f>
        <v/>
      </c>
      <c r="V312" s="57" t="str">
        <f t="shared" ca="1" si="61"/>
        <v/>
      </c>
      <c r="W312" s="59"/>
      <c r="X312" s="49" t="str">
        <f ca="1">IF(C312="","",IF(OR(D312&lt;NgayBatDau,D312&gt;NgayKetThuc),"Ngày tháng phải nằm trong kỳ báo cáo",IF(AND(F312&lt;&gt;"",COUNTIF(D.3[Tên nhà cung cấp],F312)=0),"Tên NCC chưa khai báo trong DSNCC",IF(AND(G312&lt;&gt;"",COUNTIF(D.1[Tên sản phẩm],G312)=0),"SP này chưa khai báo trong DSSP",""))))</f>
        <v/>
      </c>
    </row>
    <row r="313" spans="2:24" ht="27.75" customHeight="1">
      <c r="B313" s="69">
        <f t="shared" si="51"/>
        <v>310</v>
      </c>
      <c r="C313" s="49" t="str">
        <f t="shared" ca="1" si="52"/>
        <v/>
      </c>
      <c r="D313" s="50" t="str">
        <f t="shared" ca="1" si="53"/>
        <v/>
      </c>
      <c r="E313" s="51" t="str">
        <f t="shared" ca="1" si="54"/>
        <v/>
      </c>
      <c r="F313" s="52" t="str">
        <f t="shared" ca="1" si="55"/>
        <v/>
      </c>
      <c r="G313" s="53"/>
      <c r="H313" s="53" t="str">
        <f>IF(G313="","",INDEX(D.1[Quy cách],MATCH(G313,D.1[Tên sản phẩm],0)))</f>
        <v/>
      </c>
      <c r="I313" s="54" t="str">
        <f>IF(G313="","",INDEX(D.1[ĐVT],MATCH(G313,D.1[Tên sản phẩm],0)))</f>
        <v/>
      </c>
      <c r="J313" s="56" t="str">
        <f>IF(G313="","",INDEX(#REF!,MATCH(G313,D.1[Tên sản phẩm],0)))</f>
        <v/>
      </c>
      <c r="K313" s="56" t="str">
        <f t="shared" si="56"/>
        <v/>
      </c>
      <c r="L313" s="53"/>
      <c r="M313" s="57" t="str">
        <f t="shared" si="57"/>
        <v/>
      </c>
      <c r="N313" s="58"/>
      <c r="O313" s="56" t="str">
        <f t="shared" si="50"/>
        <v/>
      </c>
      <c r="P313" s="57" t="str">
        <f t="shared" si="58"/>
        <v/>
      </c>
      <c r="Q313" s="58" t="str">
        <f t="shared" ca="1" si="59"/>
        <v/>
      </c>
      <c r="R313" s="57" t="str">
        <f t="shared" si="60"/>
        <v/>
      </c>
      <c r="S313" s="57" t="str">
        <f ca="1">IF(AND(C313&lt;&gt;"",C313&lt;&gt;OFFSET(C313,1,0)),SUMIFS([Giá có thuế],[Số ĐK],C313),"")</f>
        <v/>
      </c>
      <c r="T313" s="53"/>
      <c r="U313" s="55" t="str">
        <f>IF(T313="","",'Thông Tin Chung'!#REF!)</f>
        <v/>
      </c>
      <c r="V313" s="57" t="str">
        <f t="shared" ca="1" si="61"/>
        <v/>
      </c>
      <c r="W313" s="59"/>
      <c r="X313" s="49" t="str">
        <f ca="1">IF(C313="","",IF(OR(D313&lt;NgayBatDau,D313&gt;NgayKetThuc),"Ngày tháng phải nằm trong kỳ báo cáo",IF(AND(F313&lt;&gt;"",COUNTIF(D.3[Tên nhà cung cấp],F313)=0),"Tên NCC chưa khai báo trong DSNCC",IF(AND(G313&lt;&gt;"",COUNTIF(D.1[Tên sản phẩm],G313)=0),"SP này chưa khai báo trong DSSP",""))))</f>
        <v/>
      </c>
    </row>
    <row r="314" spans="2:24" ht="27.75" customHeight="1">
      <c r="B314" s="69">
        <f t="shared" si="51"/>
        <v>311</v>
      </c>
      <c r="C314" s="49" t="str">
        <f t="shared" ca="1" si="52"/>
        <v/>
      </c>
      <c r="D314" s="50" t="str">
        <f t="shared" ca="1" si="53"/>
        <v/>
      </c>
      <c r="E314" s="51" t="str">
        <f t="shared" ca="1" si="54"/>
        <v/>
      </c>
      <c r="F314" s="52" t="str">
        <f t="shared" ca="1" si="55"/>
        <v/>
      </c>
      <c r="G314" s="53"/>
      <c r="H314" s="53" t="str">
        <f>IF(G314="","",INDEX(D.1[Quy cách],MATCH(G314,D.1[Tên sản phẩm],0)))</f>
        <v/>
      </c>
      <c r="I314" s="54" t="str">
        <f>IF(G314="","",INDEX(D.1[ĐVT],MATCH(G314,D.1[Tên sản phẩm],0)))</f>
        <v/>
      </c>
      <c r="J314" s="56" t="str">
        <f>IF(G314="","",INDEX(#REF!,MATCH(G314,D.1[Tên sản phẩm],0)))</f>
        <v/>
      </c>
      <c r="K314" s="56" t="str">
        <f t="shared" si="56"/>
        <v/>
      </c>
      <c r="L314" s="53"/>
      <c r="M314" s="57" t="str">
        <f t="shared" si="57"/>
        <v/>
      </c>
      <c r="N314" s="58"/>
      <c r="O314" s="56" t="str">
        <f t="shared" si="50"/>
        <v/>
      </c>
      <c r="P314" s="57" t="str">
        <f t="shared" si="58"/>
        <v/>
      </c>
      <c r="Q314" s="58" t="str">
        <f t="shared" ca="1" si="59"/>
        <v/>
      </c>
      <c r="R314" s="57" t="str">
        <f t="shared" si="60"/>
        <v/>
      </c>
      <c r="S314" s="57" t="str">
        <f ca="1">IF(AND(C314&lt;&gt;"",C314&lt;&gt;OFFSET(C314,1,0)),SUMIFS([Giá có thuế],[Số ĐK],C314),"")</f>
        <v/>
      </c>
      <c r="T314" s="53"/>
      <c r="U314" s="55" t="str">
        <f>IF(T314="","",'Thông Tin Chung'!#REF!)</f>
        <v/>
      </c>
      <c r="V314" s="57" t="str">
        <f t="shared" ca="1" si="61"/>
        <v/>
      </c>
      <c r="W314" s="59"/>
      <c r="X314" s="49" t="str">
        <f ca="1">IF(C314="","",IF(OR(D314&lt;NgayBatDau,D314&gt;NgayKetThuc),"Ngày tháng phải nằm trong kỳ báo cáo",IF(AND(F314&lt;&gt;"",COUNTIF(D.3[Tên nhà cung cấp],F314)=0),"Tên NCC chưa khai báo trong DSNCC",IF(AND(G314&lt;&gt;"",COUNTIF(D.1[Tên sản phẩm],G314)=0),"SP này chưa khai báo trong DSSP",""))))</f>
        <v/>
      </c>
    </row>
    <row r="315" spans="2:24" ht="27.75" customHeight="1">
      <c r="B315" s="69">
        <f t="shared" si="51"/>
        <v>312</v>
      </c>
      <c r="C315" s="49" t="str">
        <f t="shared" ca="1" si="52"/>
        <v/>
      </c>
      <c r="D315" s="50" t="str">
        <f t="shared" ca="1" si="53"/>
        <v/>
      </c>
      <c r="E315" s="51" t="str">
        <f t="shared" ca="1" si="54"/>
        <v/>
      </c>
      <c r="F315" s="52" t="str">
        <f t="shared" ca="1" si="55"/>
        <v/>
      </c>
      <c r="G315" s="53"/>
      <c r="H315" s="53" t="str">
        <f>IF(G315="","",INDEX(D.1[Quy cách],MATCH(G315,D.1[Tên sản phẩm],0)))</f>
        <v/>
      </c>
      <c r="I315" s="54" t="str">
        <f>IF(G315="","",INDEX(D.1[ĐVT],MATCH(G315,D.1[Tên sản phẩm],0)))</f>
        <v/>
      </c>
      <c r="J315" s="56" t="str">
        <f>IF(G315="","",INDEX(#REF!,MATCH(G315,D.1[Tên sản phẩm],0)))</f>
        <v/>
      </c>
      <c r="K315" s="56" t="str">
        <f t="shared" si="56"/>
        <v/>
      </c>
      <c r="L315" s="53"/>
      <c r="M315" s="57" t="str">
        <f t="shared" si="57"/>
        <v/>
      </c>
      <c r="N315" s="58"/>
      <c r="O315" s="56" t="str">
        <f t="shared" si="50"/>
        <v/>
      </c>
      <c r="P315" s="57" t="str">
        <f t="shared" si="58"/>
        <v/>
      </c>
      <c r="Q315" s="58" t="str">
        <f t="shared" ca="1" si="59"/>
        <v/>
      </c>
      <c r="R315" s="57" t="str">
        <f t="shared" si="60"/>
        <v/>
      </c>
      <c r="S315" s="57" t="str">
        <f ca="1">IF(AND(C315&lt;&gt;"",C315&lt;&gt;OFFSET(C315,1,0)),SUMIFS([Giá có thuế],[Số ĐK],C315),"")</f>
        <v/>
      </c>
      <c r="T315" s="53"/>
      <c r="U315" s="55" t="str">
        <f>IF(T315="","",'Thông Tin Chung'!#REF!)</f>
        <v/>
      </c>
      <c r="V315" s="57" t="str">
        <f t="shared" ca="1" si="61"/>
        <v/>
      </c>
      <c r="W315" s="59"/>
      <c r="X315" s="49" t="str">
        <f ca="1">IF(C315="","",IF(OR(D315&lt;NgayBatDau,D315&gt;NgayKetThuc),"Ngày tháng phải nằm trong kỳ báo cáo",IF(AND(F315&lt;&gt;"",COUNTIF(D.3[Tên nhà cung cấp],F315)=0),"Tên NCC chưa khai báo trong DSNCC",IF(AND(G315&lt;&gt;"",COUNTIF(D.1[Tên sản phẩm],G315)=0),"SP này chưa khai báo trong DSSP",""))))</f>
        <v/>
      </c>
    </row>
    <row r="316" spans="2:24" ht="27.75" customHeight="1">
      <c r="B316" s="69">
        <f t="shared" si="51"/>
        <v>313</v>
      </c>
      <c r="C316" s="49" t="str">
        <f t="shared" ca="1" si="52"/>
        <v/>
      </c>
      <c r="D316" s="50" t="str">
        <f t="shared" ca="1" si="53"/>
        <v/>
      </c>
      <c r="E316" s="51" t="str">
        <f t="shared" ca="1" si="54"/>
        <v/>
      </c>
      <c r="F316" s="52" t="str">
        <f t="shared" ca="1" si="55"/>
        <v/>
      </c>
      <c r="G316" s="53"/>
      <c r="H316" s="53" t="str">
        <f>IF(G316="","",INDEX(D.1[Quy cách],MATCH(G316,D.1[Tên sản phẩm],0)))</f>
        <v/>
      </c>
      <c r="I316" s="54" t="str">
        <f>IF(G316="","",INDEX(D.1[ĐVT],MATCH(G316,D.1[Tên sản phẩm],0)))</f>
        <v/>
      </c>
      <c r="J316" s="56" t="str">
        <f>IF(G316="","",INDEX(#REF!,MATCH(G316,D.1[Tên sản phẩm],0)))</f>
        <v/>
      </c>
      <c r="K316" s="56" t="str">
        <f t="shared" si="56"/>
        <v/>
      </c>
      <c r="L316" s="53"/>
      <c r="M316" s="57" t="str">
        <f t="shared" si="57"/>
        <v/>
      </c>
      <c r="N316" s="58"/>
      <c r="O316" s="56" t="str">
        <f t="shared" si="50"/>
        <v/>
      </c>
      <c r="P316" s="57" t="str">
        <f t="shared" si="58"/>
        <v/>
      </c>
      <c r="Q316" s="58" t="str">
        <f t="shared" ca="1" si="59"/>
        <v/>
      </c>
      <c r="R316" s="57" t="str">
        <f t="shared" si="60"/>
        <v/>
      </c>
      <c r="S316" s="57" t="str">
        <f ca="1">IF(AND(C316&lt;&gt;"",C316&lt;&gt;OFFSET(C316,1,0)),SUMIFS([Giá có thuế],[Số ĐK],C316),"")</f>
        <v/>
      </c>
      <c r="T316" s="53"/>
      <c r="U316" s="55" t="str">
        <f>IF(T316="","",'Thông Tin Chung'!#REF!)</f>
        <v/>
      </c>
      <c r="V316" s="57" t="str">
        <f t="shared" ca="1" si="61"/>
        <v/>
      </c>
      <c r="W316" s="59"/>
      <c r="X316" s="49" t="str">
        <f ca="1">IF(C316="","",IF(OR(D316&lt;NgayBatDau,D316&gt;NgayKetThuc),"Ngày tháng phải nằm trong kỳ báo cáo",IF(AND(F316&lt;&gt;"",COUNTIF(D.3[Tên nhà cung cấp],F316)=0),"Tên NCC chưa khai báo trong DSNCC",IF(AND(G316&lt;&gt;"",COUNTIF(D.1[Tên sản phẩm],G316)=0),"SP này chưa khai báo trong DSSP",""))))</f>
        <v/>
      </c>
    </row>
    <row r="317" spans="2:24" ht="27.75" customHeight="1">
      <c r="B317" s="69">
        <f t="shared" si="51"/>
        <v>314</v>
      </c>
      <c r="C317" s="49" t="str">
        <f t="shared" ca="1" si="52"/>
        <v/>
      </c>
      <c r="D317" s="50" t="str">
        <f t="shared" ca="1" si="53"/>
        <v/>
      </c>
      <c r="E317" s="51" t="str">
        <f t="shared" ca="1" si="54"/>
        <v/>
      </c>
      <c r="F317" s="52" t="str">
        <f t="shared" ca="1" si="55"/>
        <v/>
      </c>
      <c r="G317" s="53"/>
      <c r="H317" s="53" t="str">
        <f>IF(G317="","",INDEX(D.1[Quy cách],MATCH(G317,D.1[Tên sản phẩm],0)))</f>
        <v/>
      </c>
      <c r="I317" s="54" t="str">
        <f>IF(G317="","",INDEX(D.1[ĐVT],MATCH(G317,D.1[Tên sản phẩm],0)))</f>
        <v/>
      </c>
      <c r="J317" s="56" t="str">
        <f>IF(G317="","",INDEX(#REF!,MATCH(G317,D.1[Tên sản phẩm],0)))</f>
        <v/>
      </c>
      <c r="K317" s="56" t="str">
        <f t="shared" si="56"/>
        <v/>
      </c>
      <c r="L317" s="53"/>
      <c r="M317" s="57" t="str">
        <f t="shared" si="57"/>
        <v/>
      </c>
      <c r="N317" s="58"/>
      <c r="O317" s="56" t="str">
        <f t="shared" si="50"/>
        <v/>
      </c>
      <c r="P317" s="57" t="str">
        <f t="shared" si="58"/>
        <v/>
      </c>
      <c r="Q317" s="58" t="str">
        <f t="shared" ca="1" si="59"/>
        <v/>
      </c>
      <c r="R317" s="57" t="str">
        <f t="shared" si="60"/>
        <v/>
      </c>
      <c r="S317" s="57" t="str">
        <f ca="1">IF(AND(C317&lt;&gt;"",C317&lt;&gt;OFFSET(C317,1,0)),SUMIFS([Giá có thuế],[Số ĐK],C317),"")</f>
        <v/>
      </c>
      <c r="T317" s="53"/>
      <c r="U317" s="55" t="str">
        <f>IF(T317="","",'Thông Tin Chung'!#REF!)</f>
        <v/>
      </c>
      <c r="V317" s="57" t="str">
        <f t="shared" ca="1" si="61"/>
        <v/>
      </c>
      <c r="W317" s="59"/>
      <c r="X317" s="49" t="str">
        <f ca="1">IF(C317="","",IF(OR(D317&lt;NgayBatDau,D317&gt;NgayKetThuc),"Ngày tháng phải nằm trong kỳ báo cáo",IF(AND(F317&lt;&gt;"",COUNTIF(D.3[Tên nhà cung cấp],F317)=0),"Tên NCC chưa khai báo trong DSNCC",IF(AND(G317&lt;&gt;"",COUNTIF(D.1[Tên sản phẩm],G317)=0),"SP này chưa khai báo trong DSSP",""))))</f>
        <v/>
      </c>
    </row>
    <row r="318" spans="2:24" ht="27.75" customHeight="1">
      <c r="B318" s="69">
        <f t="shared" si="51"/>
        <v>315</v>
      </c>
      <c r="C318" s="49" t="str">
        <f t="shared" ca="1" si="52"/>
        <v/>
      </c>
      <c r="D318" s="50" t="str">
        <f t="shared" ca="1" si="53"/>
        <v/>
      </c>
      <c r="E318" s="51" t="str">
        <f t="shared" ca="1" si="54"/>
        <v/>
      </c>
      <c r="F318" s="52" t="str">
        <f t="shared" ca="1" si="55"/>
        <v/>
      </c>
      <c r="G318" s="53"/>
      <c r="H318" s="53" t="str">
        <f>IF(G318="","",INDEX(D.1[Quy cách],MATCH(G318,D.1[Tên sản phẩm],0)))</f>
        <v/>
      </c>
      <c r="I318" s="54" t="str">
        <f>IF(G318="","",INDEX(D.1[ĐVT],MATCH(G318,D.1[Tên sản phẩm],0)))</f>
        <v/>
      </c>
      <c r="J318" s="56" t="str">
        <f>IF(G318="","",INDEX(#REF!,MATCH(G318,D.1[Tên sản phẩm],0)))</f>
        <v/>
      </c>
      <c r="K318" s="56" t="str">
        <f t="shared" si="56"/>
        <v/>
      </c>
      <c r="L318" s="53"/>
      <c r="M318" s="57" t="str">
        <f t="shared" si="57"/>
        <v/>
      </c>
      <c r="N318" s="58"/>
      <c r="O318" s="56" t="str">
        <f t="shared" si="50"/>
        <v/>
      </c>
      <c r="P318" s="57" t="str">
        <f t="shared" si="58"/>
        <v/>
      </c>
      <c r="Q318" s="58" t="str">
        <f t="shared" ca="1" si="59"/>
        <v/>
      </c>
      <c r="R318" s="57" t="str">
        <f t="shared" si="60"/>
        <v/>
      </c>
      <c r="S318" s="57" t="str">
        <f ca="1">IF(AND(C318&lt;&gt;"",C318&lt;&gt;OFFSET(C318,1,0)),SUMIFS([Giá có thuế],[Số ĐK],C318),"")</f>
        <v/>
      </c>
      <c r="T318" s="53"/>
      <c r="U318" s="55" t="str">
        <f>IF(T318="","",'Thông Tin Chung'!#REF!)</f>
        <v/>
      </c>
      <c r="V318" s="57" t="str">
        <f t="shared" ca="1" si="61"/>
        <v/>
      </c>
      <c r="W318" s="59"/>
      <c r="X318" s="49" t="str">
        <f ca="1">IF(C318="","",IF(OR(D318&lt;NgayBatDau,D318&gt;NgayKetThuc),"Ngày tháng phải nằm trong kỳ báo cáo",IF(AND(F318&lt;&gt;"",COUNTIF(D.3[Tên nhà cung cấp],F318)=0),"Tên NCC chưa khai báo trong DSNCC",IF(AND(G318&lt;&gt;"",COUNTIF(D.1[Tên sản phẩm],G318)=0),"SP này chưa khai báo trong DSSP",""))))</f>
        <v/>
      </c>
    </row>
    <row r="319" spans="2:24" ht="27.75" customHeight="1">
      <c r="B319" s="69">
        <f t="shared" si="51"/>
        <v>316</v>
      </c>
      <c r="C319" s="49" t="str">
        <f t="shared" ca="1" si="52"/>
        <v/>
      </c>
      <c r="D319" s="50" t="str">
        <f t="shared" ca="1" si="53"/>
        <v/>
      </c>
      <c r="E319" s="51" t="str">
        <f t="shared" ca="1" si="54"/>
        <v/>
      </c>
      <c r="F319" s="52" t="str">
        <f t="shared" ca="1" si="55"/>
        <v/>
      </c>
      <c r="G319" s="53"/>
      <c r="H319" s="53" t="str">
        <f>IF(G319="","",INDEX(D.1[Quy cách],MATCH(G319,D.1[Tên sản phẩm],0)))</f>
        <v/>
      </c>
      <c r="I319" s="54" t="str">
        <f>IF(G319="","",INDEX(D.1[ĐVT],MATCH(G319,D.1[Tên sản phẩm],0)))</f>
        <v/>
      </c>
      <c r="J319" s="56" t="str">
        <f>IF(G319="","",INDEX(#REF!,MATCH(G319,D.1[Tên sản phẩm],0)))</f>
        <v/>
      </c>
      <c r="K319" s="56" t="str">
        <f t="shared" si="56"/>
        <v/>
      </c>
      <c r="L319" s="53"/>
      <c r="M319" s="57" t="str">
        <f t="shared" si="57"/>
        <v/>
      </c>
      <c r="N319" s="58"/>
      <c r="O319" s="56" t="str">
        <f t="shared" si="50"/>
        <v/>
      </c>
      <c r="P319" s="57" t="str">
        <f t="shared" si="58"/>
        <v/>
      </c>
      <c r="Q319" s="58" t="str">
        <f t="shared" ca="1" si="59"/>
        <v/>
      </c>
      <c r="R319" s="57" t="str">
        <f t="shared" si="60"/>
        <v/>
      </c>
      <c r="S319" s="57" t="str">
        <f ca="1">IF(AND(C319&lt;&gt;"",C319&lt;&gt;OFFSET(C319,1,0)),SUMIFS([Giá có thuế],[Số ĐK],C319),"")</f>
        <v/>
      </c>
      <c r="T319" s="53"/>
      <c r="U319" s="55" t="str">
        <f>IF(T319="","",'Thông Tin Chung'!#REF!)</f>
        <v/>
      </c>
      <c r="V319" s="57" t="str">
        <f t="shared" ca="1" si="61"/>
        <v/>
      </c>
      <c r="W319" s="59"/>
      <c r="X319" s="49" t="str">
        <f ca="1">IF(C319="","",IF(OR(D319&lt;NgayBatDau,D319&gt;NgayKetThuc),"Ngày tháng phải nằm trong kỳ báo cáo",IF(AND(F319&lt;&gt;"",COUNTIF(D.3[Tên nhà cung cấp],F319)=0),"Tên NCC chưa khai báo trong DSNCC",IF(AND(G319&lt;&gt;"",COUNTIF(D.1[Tên sản phẩm],G319)=0),"SP này chưa khai báo trong DSSP",""))))</f>
        <v/>
      </c>
    </row>
    <row r="320" spans="2:24" ht="27.75" customHeight="1">
      <c r="B320" s="69">
        <f t="shared" si="51"/>
        <v>317</v>
      </c>
      <c r="C320" s="49" t="str">
        <f t="shared" ca="1" si="52"/>
        <v/>
      </c>
      <c r="D320" s="50" t="str">
        <f t="shared" ca="1" si="53"/>
        <v/>
      </c>
      <c r="E320" s="51" t="str">
        <f t="shared" ca="1" si="54"/>
        <v/>
      </c>
      <c r="F320" s="52" t="str">
        <f t="shared" ca="1" si="55"/>
        <v/>
      </c>
      <c r="G320" s="53"/>
      <c r="H320" s="53" t="str">
        <f>IF(G320="","",INDEX(D.1[Quy cách],MATCH(G320,D.1[Tên sản phẩm],0)))</f>
        <v/>
      </c>
      <c r="I320" s="54" t="str">
        <f>IF(G320="","",INDEX(D.1[ĐVT],MATCH(G320,D.1[Tên sản phẩm],0)))</f>
        <v/>
      </c>
      <c r="J320" s="56" t="str">
        <f>IF(G320="","",INDEX(#REF!,MATCH(G320,D.1[Tên sản phẩm],0)))</f>
        <v/>
      </c>
      <c r="K320" s="56" t="str">
        <f t="shared" si="56"/>
        <v/>
      </c>
      <c r="L320" s="53"/>
      <c r="M320" s="57" t="str">
        <f t="shared" si="57"/>
        <v/>
      </c>
      <c r="N320" s="58"/>
      <c r="O320" s="56" t="str">
        <f t="shared" si="50"/>
        <v/>
      </c>
      <c r="P320" s="57" t="str">
        <f t="shared" si="58"/>
        <v/>
      </c>
      <c r="Q320" s="58" t="str">
        <f t="shared" ca="1" si="59"/>
        <v/>
      </c>
      <c r="R320" s="57" t="str">
        <f t="shared" si="60"/>
        <v/>
      </c>
      <c r="S320" s="57" t="str">
        <f ca="1">IF(AND(C320&lt;&gt;"",C320&lt;&gt;OFFSET(C320,1,0)),SUMIFS([Giá có thuế],[Số ĐK],C320),"")</f>
        <v/>
      </c>
      <c r="T320" s="53"/>
      <c r="U320" s="55" t="str">
        <f>IF(T320="","",'Thông Tin Chung'!#REF!)</f>
        <v/>
      </c>
      <c r="V320" s="57" t="str">
        <f t="shared" ca="1" si="61"/>
        <v/>
      </c>
      <c r="W320" s="59"/>
      <c r="X320" s="49" t="str">
        <f ca="1">IF(C320="","",IF(OR(D320&lt;NgayBatDau,D320&gt;NgayKetThuc),"Ngày tháng phải nằm trong kỳ báo cáo",IF(AND(F320&lt;&gt;"",COUNTIF(D.3[Tên nhà cung cấp],F320)=0),"Tên NCC chưa khai báo trong DSNCC",IF(AND(G320&lt;&gt;"",COUNTIF(D.1[Tên sản phẩm],G320)=0),"SP này chưa khai báo trong DSSP",""))))</f>
        <v/>
      </c>
    </row>
    <row r="321" spans="2:24" ht="27.75" customHeight="1">
      <c r="B321" s="69">
        <f t="shared" si="51"/>
        <v>318</v>
      </c>
      <c r="C321" s="49" t="str">
        <f t="shared" ca="1" si="52"/>
        <v/>
      </c>
      <c r="D321" s="50" t="str">
        <f t="shared" ca="1" si="53"/>
        <v/>
      </c>
      <c r="E321" s="51" t="str">
        <f t="shared" ca="1" si="54"/>
        <v/>
      </c>
      <c r="F321" s="52" t="str">
        <f t="shared" ca="1" si="55"/>
        <v/>
      </c>
      <c r="G321" s="53"/>
      <c r="H321" s="53" t="str">
        <f>IF(G321="","",INDEX(D.1[Quy cách],MATCH(G321,D.1[Tên sản phẩm],0)))</f>
        <v/>
      </c>
      <c r="I321" s="54" t="str">
        <f>IF(G321="","",INDEX(D.1[ĐVT],MATCH(G321,D.1[Tên sản phẩm],0)))</f>
        <v/>
      </c>
      <c r="J321" s="56" t="str">
        <f>IF(G321="","",INDEX(#REF!,MATCH(G321,D.1[Tên sản phẩm],0)))</f>
        <v/>
      </c>
      <c r="K321" s="56" t="str">
        <f t="shared" si="56"/>
        <v/>
      </c>
      <c r="L321" s="53"/>
      <c r="M321" s="57" t="str">
        <f t="shared" si="57"/>
        <v/>
      </c>
      <c r="N321" s="58"/>
      <c r="O321" s="56" t="str">
        <f t="shared" si="50"/>
        <v/>
      </c>
      <c r="P321" s="57" t="str">
        <f t="shared" si="58"/>
        <v/>
      </c>
      <c r="Q321" s="58" t="str">
        <f t="shared" ca="1" si="59"/>
        <v/>
      </c>
      <c r="R321" s="57" t="str">
        <f t="shared" si="60"/>
        <v/>
      </c>
      <c r="S321" s="57" t="str">
        <f ca="1">IF(AND(C321&lt;&gt;"",C321&lt;&gt;OFFSET(C321,1,0)),SUMIFS([Giá có thuế],[Số ĐK],C321),"")</f>
        <v/>
      </c>
      <c r="T321" s="53"/>
      <c r="U321" s="55" t="str">
        <f>IF(T321="","",'Thông Tin Chung'!#REF!)</f>
        <v/>
      </c>
      <c r="V321" s="57" t="str">
        <f t="shared" ca="1" si="61"/>
        <v/>
      </c>
      <c r="W321" s="59"/>
      <c r="X321" s="49" t="str">
        <f ca="1">IF(C321="","",IF(OR(D321&lt;NgayBatDau,D321&gt;NgayKetThuc),"Ngày tháng phải nằm trong kỳ báo cáo",IF(AND(F321&lt;&gt;"",COUNTIF(D.3[Tên nhà cung cấp],F321)=0),"Tên NCC chưa khai báo trong DSNCC",IF(AND(G321&lt;&gt;"",COUNTIF(D.1[Tên sản phẩm],G321)=0),"SP này chưa khai báo trong DSSP",""))))</f>
        <v/>
      </c>
    </row>
    <row r="322" spans="2:24" ht="27.75" customHeight="1">
      <c r="B322" s="69">
        <f t="shared" si="51"/>
        <v>319</v>
      </c>
      <c r="C322" s="49" t="str">
        <f t="shared" ca="1" si="52"/>
        <v/>
      </c>
      <c r="D322" s="50" t="str">
        <f t="shared" ca="1" si="53"/>
        <v/>
      </c>
      <c r="E322" s="51" t="str">
        <f t="shared" ca="1" si="54"/>
        <v/>
      </c>
      <c r="F322" s="52" t="str">
        <f t="shared" ca="1" si="55"/>
        <v/>
      </c>
      <c r="G322" s="53"/>
      <c r="H322" s="53" t="str">
        <f>IF(G322="","",INDEX(D.1[Quy cách],MATCH(G322,D.1[Tên sản phẩm],0)))</f>
        <v/>
      </c>
      <c r="I322" s="54" t="str">
        <f>IF(G322="","",INDEX(D.1[ĐVT],MATCH(G322,D.1[Tên sản phẩm],0)))</f>
        <v/>
      </c>
      <c r="J322" s="56" t="str">
        <f>IF(G322="","",INDEX(#REF!,MATCH(G322,D.1[Tên sản phẩm],0)))</f>
        <v/>
      </c>
      <c r="K322" s="56" t="str">
        <f t="shared" si="56"/>
        <v/>
      </c>
      <c r="L322" s="53"/>
      <c r="M322" s="57" t="str">
        <f t="shared" si="57"/>
        <v/>
      </c>
      <c r="N322" s="58"/>
      <c r="O322" s="56" t="str">
        <f t="shared" si="50"/>
        <v/>
      </c>
      <c r="P322" s="57" t="str">
        <f t="shared" si="58"/>
        <v/>
      </c>
      <c r="Q322" s="58" t="str">
        <f t="shared" ca="1" si="59"/>
        <v/>
      </c>
      <c r="R322" s="57" t="str">
        <f t="shared" si="60"/>
        <v/>
      </c>
      <c r="S322" s="57" t="str">
        <f ca="1">IF(AND(C322&lt;&gt;"",C322&lt;&gt;OFFSET(C322,1,0)),SUMIFS([Giá có thuế],[Số ĐK],C322),"")</f>
        <v/>
      </c>
      <c r="T322" s="53"/>
      <c r="U322" s="55" t="str">
        <f>IF(T322="","",'Thông Tin Chung'!#REF!)</f>
        <v/>
      </c>
      <c r="V322" s="57" t="str">
        <f t="shared" ca="1" si="61"/>
        <v/>
      </c>
      <c r="W322" s="59"/>
      <c r="X322" s="49" t="str">
        <f ca="1">IF(C322="","",IF(OR(D322&lt;NgayBatDau,D322&gt;NgayKetThuc),"Ngày tháng phải nằm trong kỳ báo cáo",IF(AND(F322&lt;&gt;"",COUNTIF(D.3[Tên nhà cung cấp],F322)=0),"Tên NCC chưa khai báo trong DSNCC",IF(AND(G322&lt;&gt;"",COUNTIF(D.1[Tên sản phẩm],G322)=0),"SP này chưa khai báo trong DSSP",""))))</f>
        <v/>
      </c>
    </row>
    <row r="323" spans="2:24" ht="27.75" customHeight="1">
      <c r="B323" s="69">
        <f t="shared" si="51"/>
        <v>320</v>
      </c>
      <c r="C323" s="49" t="str">
        <f t="shared" ca="1" si="52"/>
        <v/>
      </c>
      <c r="D323" s="50" t="str">
        <f t="shared" ca="1" si="53"/>
        <v/>
      </c>
      <c r="E323" s="51" t="str">
        <f t="shared" ca="1" si="54"/>
        <v/>
      </c>
      <c r="F323" s="52" t="str">
        <f t="shared" ca="1" si="55"/>
        <v/>
      </c>
      <c r="G323" s="53"/>
      <c r="H323" s="53" t="str">
        <f>IF(G323="","",INDEX(D.1[Quy cách],MATCH(G323,D.1[Tên sản phẩm],0)))</f>
        <v/>
      </c>
      <c r="I323" s="54" t="str">
        <f>IF(G323="","",INDEX(D.1[ĐVT],MATCH(G323,D.1[Tên sản phẩm],0)))</f>
        <v/>
      </c>
      <c r="J323" s="56" t="str">
        <f>IF(G323="","",INDEX(#REF!,MATCH(G323,D.1[Tên sản phẩm],0)))</f>
        <v/>
      </c>
      <c r="K323" s="56" t="str">
        <f t="shared" si="56"/>
        <v/>
      </c>
      <c r="L323" s="53"/>
      <c r="M323" s="57" t="str">
        <f t="shared" si="57"/>
        <v/>
      </c>
      <c r="N323" s="58"/>
      <c r="O323" s="56" t="str">
        <f t="shared" ref="O323:O386" si="62">IF(M323="","",M323*SUM(N323))</f>
        <v/>
      </c>
      <c r="P323" s="57" t="str">
        <f t="shared" si="58"/>
        <v/>
      </c>
      <c r="Q323" s="58" t="str">
        <f t="shared" ca="1" si="59"/>
        <v/>
      </c>
      <c r="R323" s="57" t="str">
        <f t="shared" si="60"/>
        <v/>
      </c>
      <c r="S323" s="57" t="str">
        <f ca="1">IF(AND(C323&lt;&gt;"",C323&lt;&gt;OFFSET(C323,1,0)),SUMIFS([Giá có thuế],[Số ĐK],C323),"")</f>
        <v/>
      </c>
      <c r="T323" s="53"/>
      <c r="U323" s="55" t="str">
        <f>IF(T323="","",'Thông Tin Chung'!#REF!)</f>
        <v/>
      </c>
      <c r="V323" s="57" t="str">
        <f t="shared" ca="1" si="61"/>
        <v/>
      </c>
      <c r="W323" s="59"/>
      <c r="X323" s="49" t="str">
        <f ca="1">IF(C323="","",IF(OR(D323&lt;NgayBatDau,D323&gt;NgayKetThuc),"Ngày tháng phải nằm trong kỳ báo cáo",IF(AND(F323&lt;&gt;"",COUNTIF(D.3[Tên nhà cung cấp],F323)=0),"Tên NCC chưa khai báo trong DSNCC",IF(AND(G323&lt;&gt;"",COUNTIF(D.1[Tên sản phẩm],G323)=0),"SP này chưa khai báo trong DSSP",""))))</f>
        <v/>
      </c>
    </row>
    <row r="324" spans="2:24" ht="27.75" customHeight="1">
      <c r="B324" s="69">
        <f t="shared" ref="B324:B387" si="63">ROW(A324)-3</f>
        <v>321</v>
      </c>
      <c r="C324" s="49" t="str">
        <f t="shared" ref="C324:C387" ca="1" si="64">IF(AND(D324="",E324="",F324=""),"",IF(AND(D324=OFFSET(D324,-1,0),E324=OFFSET(E324,-1,0),F324=OFFSET(F324,-1,0)),OFFSET(B324,-1,1),B324))</f>
        <v/>
      </c>
      <c r="D324" s="50" t="str">
        <f t="shared" ref="D324:D387" ca="1" si="65">IF(AND($G324&lt;&gt;"",B324&lt;&gt;1),OFFSET(C324,-1,1),"")</f>
        <v/>
      </c>
      <c r="E324" s="51" t="str">
        <f t="shared" ref="E324:E387" ca="1" si="66">IF(AND($G324&lt;&gt;"",B324&lt;&gt;1),OFFSET(D324,-1,1),"")</f>
        <v/>
      </c>
      <c r="F324" s="52" t="str">
        <f t="shared" ref="F324:F387" ca="1" si="67">IF(AND($G324&lt;&gt;"",B324&lt;&gt;1),OFFSET(E324,-1,1),"")</f>
        <v/>
      </c>
      <c r="G324" s="53"/>
      <c r="H324" s="53" t="str">
        <f>IF(G324="","",INDEX(D.1[Quy cách],MATCH(G324,D.1[Tên sản phẩm],0)))</f>
        <v/>
      </c>
      <c r="I324" s="54" t="str">
        <f>IF(G324="","",INDEX(D.1[ĐVT],MATCH(G324,D.1[Tên sản phẩm],0)))</f>
        <v/>
      </c>
      <c r="J324" s="56" t="str">
        <f>IF(G324="","",INDEX(#REF!,MATCH(G324,D.1[Tên sản phẩm],0)))</f>
        <v/>
      </c>
      <c r="K324" s="56" t="str">
        <f t="shared" ref="K324:K387" si="68">IF(OR(G324="",J324=""),"",1)</f>
        <v/>
      </c>
      <c r="L324" s="53"/>
      <c r="M324" s="57" t="str">
        <f t="shared" ref="M324:M387" si="69">IF(AND(J324&lt;&gt;"",K324&lt;&gt;""),J324*K324,"")</f>
        <v/>
      </c>
      <c r="N324" s="58"/>
      <c r="O324" s="56" t="str">
        <f t="shared" si="62"/>
        <v/>
      </c>
      <c r="P324" s="57" t="str">
        <f t="shared" ref="P324:P387" si="70">IF(M324="","",M324-SUM(O324))</f>
        <v/>
      </c>
      <c r="Q324" s="58" t="str">
        <f t="shared" ref="Q324:Q387" ca="1" si="71">IF(AND(P324&lt;&gt;"",C324=OFFSET(C324,-1,0)),OFFSET(P324,-1,1),"")</f>
        <v/>
      </c>
      <c r="R324" s="57" t="str">
        <f t="shared" ref="R324:R387" si="72">IF(P324="","",P324*SUM(1,Q324))</f>
        <v/>
      </c>
      <c r="S324" s="57" t="str">
        <f ca="1">IF(AND(C324&lt;&gt;"",C324&lt;&gt;OFFSET(C324,1,0)),SUMIFS([Giá có thuế],[Số ĐK],C324),"")</f>
        <v/>
      </c>
      <c r="T324" s="53"/>
      <c r="U324" s="55" t="str">
        <f>IF(T324="","",'Thông Tin Chung'!#REF!)</f>
        <v/>
      </c>
      <c r="V324" s="57" t="str">
        <f t="shared" ref="V324:V387" ca="1" si="73">IF(AND(S324&lt;&gt;"",T324&lt;&gt;"",S324&lt;&gt;0),S324-T324,"")</f>
        <v/>
      </c>
      <c r="W324" s="59"/>
      <c r="X324" s="49" t="str">
        <f ca="1">IF(C324="","",IF(OR(D324&lt;NgayBatDau,D324&gt;NgayKetThuc),"Ngày tháng phải nằm trong kỳ báo cáo",IF(AND(F324&lt;&gt;"",COUNTIF(D.3[Tên nhà cung cấp],F324)=0),"Tên NCC chưa khai báo trong DSNCC",IF(AND(G324&lt;&gt;"",COUNTIF(D.1[Tên sản phẩm],G324)=0),"SP này chưa khai báo trong DSSP",""))))</f>
        <v/>
      </c>
    </row>
    <row r="325" spans="2:24" ht="27.75" customHeight="1">
      <c r="B325" s="69">
        <f t="shared" si="63"/>
        <v>322</v>
      </c>
      <c r="C325" s="49" t="str">
        <f t="shared" ca="1" si="64"/>
        <v/>
      </c>
      <c r="D325" s="50" t="str">
        <f t="shared" ca="1" si="65"/>
        <v/>
      </c>
      <c r="E325" s="51" t="str">
        <f t="shared" ca="1" si="66"/>
        <v/>
      </c>
      <c r="F325" s="52" t="str">
        <f t="shared" ca="1" si="67"/>
        <v/>
      </c>
      <c r="G325" s="53"/>
      <c r="H325" s="53" t="str">
        <f>IF(G325="","",INDEX(D.1[Quy cách],MATCH(G325,D.1[Tên sản phẩm],0)))</f>
        <v/>
      </c>
      <c r="I325" s="54" t="str">
        <f>IF(G325="","",INDEX(D.1[ĐVT],MATCH(G325,D.1[Tên sản phẩm],0)))</f>
        <v/>
      </c>
      <c r="J325" s="56" t="str">
        <f>IF(G325="","",INDEX(#REF!,MATCH(G325,D.1[Tên sản phẩm],0)))</f>
        <v/>
      </c>
      <c r="K325" s="56" t="str">
        <f t="shared" si="68"/>
        <v/>
      </c>
      <c r="L325" s="53"/>
      <c r="M325" s="57" t="str">
        <f t="shared" si="69"/>
        <v/>
      </c>
      <c r="N325" s="58"/>
      <c r="O325" s="56" t="str">
        <f t="shared" si="62"/>
        <v/>
      </c>
      <c r="P325" s="57" t="str">
        <f t="shared" si="70"/>
        <v/>
      </c>
      <c r="Q325" s="58" t="str">
        <f t="shared" ca="1" si="71"/>
        <v/>
      </c>
      <c r="R325" s="57" t="str">
        <f t="shared" si="72"/>
        <v/>
      </c>
      <c r="S325" s="57" t="str">
        <f ca="1">IF(AND(C325&lt;&gt;"",C325&lt;&gt;OFFSET(C325,1,0)),SUMIFS([Giá có thuế],[Số ĐK],C325),"")</f>
        <v/>
      </c>
      <c r="T325" s="53"/>
      <c r="U325" s="55" t="str">
        <f>IF(T325="","",'Thông Tin Chung'!#REF!)</f>
        <v/>
      </c>
      <c r="V325" s="57" t="str">
        <f t="shared" ca="1" si="73"/>
        <v/>
      </c>
      <c r="W325" s="59"/>
      <c r="X325" s="49" t="str">
        <f ca="1">IF(C325="","",IF(OR(D325&lt;NgayBatDau,D325&gt;NgayKetThuc),"Ngày tháng phải nằm trong kỳ báo cáo",IF(AND(F325&lt;&gt;"",COUNTIF(D.3[Tên nhà cung cấp],F325)=0),"Tên NCC chưa khai báo trong DSNCC",IF(AND(G325&lt;&gt;"",COUNTIF(D.1[Tên sản phẩm],G325)=0),"SP này chưa khai báo trong DSSP",""))))</f>
        <v/>
      </c>
    </row>
    <row r="326" spans="2:24" ht="27.75" customHeight="1">
      <c r="B326" s="69">
        <f t="shared" si="63"/>
        <v>323</v>
      </c>
      <c r="C326" s="49" t="str">
        <f t="shared" ca="1" si="64"/>
        <v/>
      </c>
      <c r="D326" s="50" t="str">
        <f t="shared" ca="1" si="65"/>
        <v/>
      </c>
      <c r="E326" s="51" t="str">
        <f t="shared" ca="1" si="66"/>
        <v/>
      </c>
      <c r="F326" s="52" t="str">
        <f t="shared" ca="1" si="67"/>
        <v/>
      </c>
      <c r="G326" s="53"/>
      <c r="H326" s="53" t="str">
        <f>IF(G326="","",INDEX(D.1[Quy cách],MATCH(G326,D.1[Tên sản phẩm],0)))</f>
        <v/>
      </c>
      <c r="I326" s="54" t="str">
        <f>IF(G326="","",INDEX(D.1[ĐVT],MATCH(G326,D.1[Tên sản phẩm],0)))</f>
        <v/>
      </c>
      <c r="J326" s="56" t="str">
        <f>IF(G326="","",INDEX(#REF!,MATCH(G326,D.1[Tên sản phẩm],0)))</f>
        <v/>
      </c>
      <c r="K326" s="56" t="str">
        <f t="shared" si="68"/>
        <v/>
      </c>
      <c r="L326" s="53"/>
      <c r="M326" s="57" t="str">
        <f t="shared" si="69"/>
        <v/>
      </c>
      <c r="N326" s="58"/>
      <c r="O326" s="56" t="str">
        <f t="shared" si="62"/>
        <v/>
      </c>
      <c r="P326" s="57" t="str">
        <f t="shared" si="70"/>
        <v/>
      </c>
      <c r="Q326" s="58" t="str">
        <f t="shared" ca="1" si="71"/>
        <v/>
      </c>
      <c r="R326" s="57" t="str">
        <f t="shared" si="72"/>
        <v/>
      </c>
      <c r="S326" s="57" t="str">
        <f ca="1">IF(AND(C326&lt;&gt;"",C326&lt;&gt;OFFSET(C326,1,0)),SUMIFS([Giá có thuế],[Số ĐK],C326),"")</f>
        <v/>
      </c>
      <c r="T326" s="53"/>
      <c r="U326" s="55" t="str">
        <f>IF(T326="","",'Thông Tin Chung'!#REF!)</f>
        <v/>
      </c>
      <c r="V326" s="57" t="str">
        <f t="shared" ca="1" si="73"/>
        <v/>
      </c>
      <c r="W326" s="59"/>
      <c r="X326" s="49" t="str">
        <f ca="1">IF(C326="","",IF(OR(D326&lt;NgayBatDau,D326&gt;NgayKetThuc),"Ngày tháng phải nằm trong kỳ báo cáo",IF(AND(F326&lt;&gt;"",COUNTIF(D.3[Tên nhà cung cấp],F326)=0),"Tên NCC chưa khai báo trong DSNCC",IF(AND(G326&lt;&gt;"",COUNTIF(D.1[Tên sản phẩm],G326)=0),"SP này chưa khai báo trong DSSP",""))))</f>
        <v/>
      </c>
    </row>
    <row r="327" spans="2:24" ht="27.75" customHeight="1">
      <c r="B327" s="69">
        <f t="shared" si="63"/>
        <v>324</v>
      </c>
      <c r="C327" s="49" t="str">
        <f t="shared" ca="1" si="64"/>
        <v/>
      </c>
      <c r="D327" s="50" t="str">
        <f t="shared" ca="1" si="65"/>
        <v/>
      </c>
      <c r="E327" s="51" t="str">
        <f t="shared" ca="1" si="66"/>
        <v/>
      </c>
      <c r="F327" s="52" t="str">
        <f t="shared" ca="1" si="67"/>
        <v/>
      </c>
      <c r="G327" s="53"/>
      <c r="H327" s="53" t="str">
        <f>IF(G327="","",INDEX(D.1[Quy cách],MATCH(G327,D.1[Tên sản phẩm],0)))</f>
        <v/>
      </c>
      <c r="I327" s="54" t="str">
        <f>IF(G327="","",INDEX(D.1[ĐVT],MATCH(G327,D.1[Tên sản phẩm],0)))</f>
        <v/>
      </c>
      <c r="J327" s="56" t="str">
        <f>IF(G327="","",INDEX(#REF!,MATCH(G327,D.1[Tên sản phẩm],0)))</f>
        <v/>
      </c>
      <c r="K327" s="56" t="str">
        <f t="shared" si="68"/>
        <v/>
      </c>
      <c r="L327" s="53"/>
      <c r="M327" s="57" t="str">
        <f t="shared" si="69"/>
        <v/>
      </c>
      <c r="N327" s="58"/>
      <c r="O327" s="56" t="str">
        <f t="shared" si="62"/>
        <v/>
      </c>
      <c r="P327" s="57" t="str">
        <f t="shared" si="70"/>
        <v/>
      </c>
      <c r="Q327" s="58" t="str">
        <f t="shared" ca="1" si="71"/>
        <v/>
      </c>
      <c r="R327" s="57" t="str">
        <f t="shared" si="72"/>
        <v/>
      </c>
      <c r="S327" s="57" t="str">
        <f ca="1">IF(AND(C327&lt;&gt;"",C327&lt;&gt;OFFSET(C327,1,0)),SUMIFS([Giá có thuế],[Số ĐK],C327),"")</f>
        <v/>
      </c>
      <c r="T327" s="53"/>
      <c r="U327" s="55" t="str">
        <f>IF(T327="","",'Thông Tin Chung'!#REF!)</f>
        <v/>
      </c>
      <c r="V327" s="57" t="str">
        <f t="shared" ca="1" si="73"/>
        <v/>
      </c>
      <c r="W327" s="59"/>
      <c r="X327" s="49" t="str">
        <f ca="1">IF(C327="","",IF(OR(D327&lt;NgayBatDau,D327&gt;NgayKetThuc),"Ngày tháng phải nằm trong kỳ báo cáo",IF(AND(F327&lt;&gt;"",COUNTIF(D.3[Tên nhà cung cấp],F327)=0),"Tên NCC chưa khai báo trong DSNCC",IF(AND(G327&lt;&gt;"",COUNTIF(D.1[Tên sản phẩm],G327)=0),"SP này chưa khai báo trong DSSP",""))))</f>
        <v/>
      </c>
    </row>
    <row r="328" spans="2:24" ht="27.75" customHeight="1">
      <c r="B328" s="69">
        <f t="shared" si="63"/>
        <v>325</v>
      </c>
      <c r="C328" s="49" t="str">
        <f t="shared" ca="1" si="64"/>
        <v/>
      </c>
      <c r="D328" s="50" t="str">
        <f t="shared" ca="1" si="65"/>
        <v/>
      </c>
      <c r="E328" s="51" t="str">
        <f t="shared" ca="1" si="66"/>
        <v/>
      </c>
      <c r="F328" s="52" t="str">
        <f t="shared" ca="1" si="67"/>
        <v/>
      </c>
      <c r="G328" s="53"/>
      <c r="H328" s="53" t="str">
        <f>IF(G328="","",INDEX(D.1[Quy cách],MATCH(G328,D.1[Tên sản phẩm],0)))</f>
        <v/>
      </c>
      <c r="I328" s="54" t="str">
        <f>IF(G328="","",INDEX(D.1[ĐVT],MATCH(G328,D.1[Tên sản phẩm],0)))</f>
        <v/>
      </c>
      <c r="J328" s="56" t="str">
        <f>IF(G328="","",INDEX(#REF!,MATCH(G328,D.1[Tên sản phẩm],0)))</f>
        <v/>
      </c>
      <c r="K328" s="56" t="str">
        <f t="shared" si="68"/>
        <v/>
      </c>
      <c r="L328" s="53"/>
      <c r="M328" s="57" t="str">
        <f t="shared" si="69"/>
        <v/>
      </c>
      <c r="N328" s="58"/>
      <c r="O328" s="56" t="str">
        <f t="shared" si="62"/>
        <v/>
      </c>
      <c r="P328" s="57" t="str">
        <f t="shared" si="70"/>
        <v/>
      </c>
      <c r="Q328" s="58" t="str">
        <f t="shared" ca="1" si="71"/>
        <v/>
      </c>
      <c r="R328" s="57" t="str">
        <f t="shared" si="72"/>
        <v/>
      </c>
      <c r="S328" s="57" t="str">
        <f ca="1">IF(AND(C328&lt;&gt;"",C328&lt;&gt;OFFSET(C328,1,0)),SUMIFS([Giá có thuế],[Số ĐK],C328),"")</f>
        <v/>
      </c>
      <c r="T328" s="53"/>
      <c r="U328" s="55" t="str">
        <f>IF(T328="","",'Thông Tin Chung'!#REF!)</f>
        <v/>
      </c>
      <c r="V328" s="57" t="str">
        <f t="shared" ca="1" si="73"/>
        <v/>
      </c>
      <c r="W328" s="59"/>
      <c r="X328" s="49" t="str">
        <f ca="1">IF(C328="","",IF(OR(D328&lt;NgayBatDau,D328&gt;NgayKetThuc),"Ngày tháng phải nằm trong kỳ báo cáo",IF(AND(F328&lt;&gt;"",COUNTIF(D.3[Tên nhà cung cấp],F328)=0),"Tên NCC chưa khai báo trong DSNCC",IF(AND(G328&lt;&gt;"",COUNTIF(D.1[Tên sản phẩm],G328)=0),"SP này chưa khai báo trong DSSP",""))))</f>
        <v/>
      </c>
    </row>
    <row r="329" spans="2:24" ht="27.75" customHeight="1">
      <c r="B329" s="69">
        <f t="shared" si="63"/>
        <v>326</v>
      </c>
      <c r="C329" s="49" t="str">
        <f t="shared" ca="1" si="64"/>
        <v/>
      </c>
      <c r="D329" s="50" t="str">
        <f t="shared" ca="1" si="65"/>
        <v/>
      </c>
      <c r="E329" s="51" t="str">
        <f t="shared" ca="1" si="66"/>
        <v/>
      </c>
      <c r="F329" s="52" t="str">
        <f t="shared" ca="1" si="67"/>
        <v/>
      </c>
      <c r="G329" s="53"/>
      <c r="H329" s="53" t="str">
        <f>IF(G329="","",INDEX(D.1[Quy cách],MATCH(G329,D.1[Tên sản phẩm],0)))</f>
        <v/>
      </c>
      <c r="I329" s="54" t="str">
        <f>IF(G329="","",INDEX(D.1[ĐVT],MATCH(G329,D.1[Tên sản phẩm],0)))</f>
        <v/>
      </c>
      <c r="J329" s="56" t="str">
        <f>IF(G329="","",INDEX(#REF!,MATCH(G329,D.1[Tên sản phẩm],0)))</f>
        <v/>
      </c>
      <c r="K329" s="56" t="str">
        <f t="shared" si="68"/>
        <v/>
      </c>
      <c r="L329" s="53"/>
      <c r="M329" s="57" t="str">
        <f t="shared" si="69"/>
        <v/>
      </c>
      <c r="N329" s="58"/>
      <c r="O329" s="56" t="str">
        <f t="shared" si="62"/>
        <v/>
      </c>
      <c r="P329" s="57" t="str">
        <f t="shared" si="70"/>
        <v/>
      </c>
      <c r="Q329" s="58" t="str">
        <f t="shared" ca="1" si="71"/>
        <v/>
      </c>
      <c r="R329" s="57" t="str">
        <f t="shared" si="72"/>
        <v/>
      </c>
      <c r="S329" s="57" t="str">
        <f ca="1">IF(AND(C329&lt;&gt;"",C329&lt;&gt;OFFSET(C329,1,0)),SUMIFS([Giá có thuế],[Số ĐK],C329),"")</f>
        <v/>
      </c>
      <c r="T329" s="53"/>
      <c r="U329" s="55" t="str">
        <f>IF(T329="","",'Thông Tin Chung'!#REF!)</f>
        <v/>
      </c>
      <c r="V329" s="57" t="str">
        <f t="shared" ca="1" si="73"/>
        <v/>
      </c>
      <c r="W329" s="59"/>
      <c r="X329" s="49" t="str">
        <f ca="1">IF(C329="","",IF(OR(D329&lt;NgayBatDau,D329&gt;NgayKetThuc),"Ngày tháng phải nằm trong kỳ báo cáo",IF(AND(F329&lt;&gt;"",COUNTIF(D.3[Tên nhà cung cấp],F329)=0),"Tên NCC chưa khai báo trong DSNCC",IF(AND(G329&lt;&gt;"",COUNTIF(D.1[Tên sản phẩm],G329)=0),"SP này chưa khai báo trong DSSP",""))))</f>
        <v/>
      </c>
    </row>
    <row r="330" spans="2:24" ht="27.75" customHeight="1">
      <c r="B330" s="69">
        <f t="shared" si="63"/>
        <v>327</v>
      </c>
      <c r="C330" s="49" t="str">
        <f t="shared" ca="1" si="64"/>
        <v/>
      </c>
      <c r="D330" s="50" t="str">
        <f t="shared" ca="1" si="65"/>
        <v/>
      </c>
      <c r="E330" s="51" t="str">
        <f t="shared" ca="1" si="66"/>
        <v/>
      </c>
      <c r="F330" s="52" t="str">
        <f t="shared" ca="1" si="67"/>
        <v/>
      </c>
      <c r="G330" s="53"/>
      <c r="H330" s="53" t="str">
        <f>IF(G330="","",INDEX(D.1[Quy cách],MATCH(G330,D.1[Tên sản phẩm],0)))</f>
        <v/>
      </c>
      <c r="I330" s="54" t="str">
        <f>IF(G330="","",INDEX(D.1[ĐVT],MATCH(G330,D.1[Tên sản phẩm],0)))</f>
        <v/>
      </c>
      <c r="J330" s="56" t="str">
        <f>IF(G330="","",INDEX(#REF!,MATCH(G330,D.1[Tên sản phẩm],0)))</f>
        <v/>
      </c>
      <c r="K330" s="56" t="str">
        <f t="shared" si="68"/>
        <v/>
      </c>
      <c r="L330" s="53"/>
      <c r="M330" s="57" t="str">
        <f t="shared" si="69"/>
        <v/>
      </c>
      <c r="N330" s="58"/>
      <c r="O330" s="56" t="str">
        <f t="shared" si="62"/>
        <v/>
      </c>
      <c r="P330" s="57" t="str">
        <f t="shared" si="70"/>
        <v/>
      </c>
      <c r="Q330" s="58" t="str">
        <f t="shared" ca="1" si="71"/>
        <v/>
      </c>
      <c r="R330" s="57" t="str">
        <f t="shared" si="72"/>
        <v/>
      </c>
      <c r="S330" s="57" t="str">
        <f ca="1">IF(AND(C330&lt;&gt;"",C330&lt;&gt;OFFSET(C330,1,0)),SUMIFS([Giá có thuế],[Số ĐK],C330),"")</f>
        <v/>
      </c>
      <c r="T330" s="53"/>
      <c r="U330" s="55" t="str">
        <f>IF(T330="","",'Thông Tin Chung'!#REF!)</f>
        <v/>
      </c>
      <c r="V330" s="57" t="str">
        <f t="shared" ca="1" si="73"/>
        <v/>
      </c>
      <c r="W330" s="59"/>
      <c r="X330" s="49" t="str">
        <f ca="1">IF(C330="","",IF(OR(D330&lt;NgayBatDau,D330&gt;NgayKetThuc),"Ngày tháng phải nằm trong kỳ báo cáo",IF(AND(F330&lt;&gt;"",COUNTIF(D.3[Tên nhà cung cấp],F330)=0),"Tên NCC chưa khai báo trong DSNCC",IF(AND(G330&lt;&gt;"",COUNTIF(D.1[Tên sản phẩm],G330)=0),"SP này chưa khai báo trong DSSP",""))))</f>
        <v/>
      </c>
    </row>
    <row r="331" spans="2:24" ht="27.75" customHeight="1">
      <c r="B331" s="69">
        <f t="shared" si="63"/>
        <v>328</v>
      </c>
      <c r="C331" s="49" t="str">
        <f t="shared" ca="1" si="64"/>
        <v/>
      </c>
      <c r="D331" s="50" t="str">
        <f t="shared" ca="1" si="65"/>
        <v/>
      </c>
      <c r="E331" s="51" t="str">
        <f t="shared" ca="1" si="66"/>
        <v/>
      </c>
      <c r="F331" s="52" t="str">
        <f t="shared" ca="1" si="67"/>
        <v/>
      </c>
      <c r="G331" s="53"/>
      <c r="H331" s="53" t="str">
        <f>IF(G331="","",INDEX(D.1[Quy cách],MATCH(G331,D.1[Tên sản phẩm],0)))</f>
        <v/>
      </c>
      <c r="I331" s="54" t="str">
        <f>IF(G331="","",INDEX(D.1[ĐVT],MATCH(G331,D.1[Tên sản phẩm],0)))</f>
        <v/>
      </c>
      <c r="J331" s="56" t="str">
        <f>IF(G331="","",INDEX(#REF!,MATCH(G331,D.1[Tên sản phẩm],0)))</f>
        <v/>
      </c>
      <c r="K331" s="56" t="str">
        <f t="shared" si="68"/>
        <v/>
      </c>
      <c r="L331" s="53"/>
      <c r="M331" s="57" t="str">
        <f t="shared" si="69"/>
        <v/>
      </c>
      <c r="N331" s="58"/>
      <c r="O331" s="56" t="str">
        <f t="shared" si="62"/>
        <v/>
      </c>
      <c r="P331" s="57" t="str">
        <f t="shared" si="70"/>
        <v/>
      </c>
      <c r="Q331" s="58" t="str">
        <f t="shared" ca="1" si="71"/>
        <v/>
      </c>
      <c r="R331" s="57" t="str">
        <f t="shared" si="72"/>
        <v/>
      </c>
      <c r="S331" s="57" t="str">
        <f ca="1">IF(AND(C331&lt;&gt;"",C331&lt;&gt;OFFSET(C331,1,0)),SUMIFS([Giá có thuế],[Số ĐK],C331),"")</f>
        <v/>
      </c>
      <c r="T331" s="53"/>
      <c r="U331" s="55" t="str">
        <f>IF(T331="","",'Thông Tin Chung'!#REF!)</f>
        <v/>
      </c>
      <c r="V331" s="57" t="str">
        <f t="shared" ca="1" si="73"/>
        <v/>
      </c>
      <c r="W331" s="59"/>
      <c r="X331" s="49" t="str">
        <f ca="1">IF(C331="","",IF(OR(D331&lt;NgayBatDau,D331&gt;NgayKetThuc),"Ngày tháng phải nằm trong kỳ báo cáo",IF(AND(F331&lt;&gt;"",COUNTIF(D.3[Tên nhà cung cấp],F331)=0),"Tên NCC chưa khai báo trong DSNCC",IF(AND(G331&lt;&gt;"",COUNTIF(D.1[Tên sản phẩm],G331)=0),"SP này chưa khai báo trong DSSP",""))))</f>
        <v/>
      </c>
    </row>
    <row r="332" spans="2:24" ht="27.75" customHeight="1">
      <c r="B332" s="69">
        <f t="shared" si="63"/>
        <v>329</v>
      </c>
      <c r="C332" s="49" t="str">
        <f t="shared" ca="1" si="64"/>
        <v/>
      </c>
      <c r="D332" s="50" t="str">
        <f t="shared" ca="1" si="65"/>
        <v/>
      </c>
      <c r="E332" s="51" t="str">
        <f t="shared" ca="1" si="66"/>
        <v/>
      </c>
      <c r="F332" s="52" t="str">
        <f t="shared" ca="1" si="67"/>
        <v/>
      </c>
      <c r="G332" s="53"/>
      <c r="H332" s="53" t="str">
        <f>IF(G332="","",INDEX(D.1[Quy cách],MATCH(G332,D.1[Tên sản phẩm],0)))</f>
        <v/>
      </c>
      <c r="I332" s="54" t="str">
        <f>IF(G332="","",INDEX(D.1[ĐVT],MATCH(G332,D.1[Tên sản phẩm],0)))</f>
        <v/>
      </c>
      <c r="J332" s="56" t="str">
        <f>IF(G332="","",INDEX(#REF!,MATCH(G332,D.1[Tên sản phẩm],0)))</f>
        <v/>
      </c>
      <c r="K332" s="56" t="str">
        <f t="shared" si="68"/>
        <v/>
      </c>
      <c r="L332" s="53"/>
      <c r="M332" s="57" t="str">
        <f t="shared" si="69"/>
        <v/>
      </c>
      <c r="N332" s="58"/>
      <c r="O332" s="56" t="str">
        <f t="shared" si="62"/>
        <v/>
      </c>
      <c r="P332" s="57" t="str">
        <f t="shared" si="70"/>
        <v/>
      </c>
      <c r="Q332" s="58" t="str">
        <f t="shared" ca="1" si="71"/>
        <v/>
      </c>
      <c r="R332" s="57" t="str">
        <f t="shared" si="72"/>
        <v/>
      </c>
      <c r="S332" s="57" t="str">
        <f ca="1">IF(AND(C332&lt;&gt;"",C332&lt;&gt;OFFSET(C332,1,0)),SUMIFS([Giá có thuế],[Số ĐK],C332),"")</f>
        <v/>
      </c>
      <c r="T332" s="53"/>
      <c r="U332" s="55" t="str">
        <f>IF(T332="","",'Thông Tin Chung'!#REF!)</f>
        <v/>
      </c>
      <c r="V332" s="57" t="str">
        <f t="shared" ca="1" si="73"/>
        <v/>
      </c>
      <c r="W332" s="59"/>
      <c r="X332" s="49" t="str">
        <f ca="1">IF(C332="","",IF(OR(D332&lt;NgayBatDau,D332&gt;NgayKetThuc),"Ngày tháng phải nằm trong kỳ báo cáo",IF(AND(F332&lt;&gt;"",COUNTIF(D.3[Tên nhà cung cấp],F332)=0),"Tên NCC chưa khai báo trong DSNCC",IF(AND(G332&lt;&gt;"",COUNTIF(D.1[Tên sản phẩm],G332)=0),"SP này chưa khai báo trong DSSP",""))))</f>
        <v/>
      </c>
    </row>
    <row r="333" spans="2:24" ht="27.75" customHeight="1">
      <c r="B333" s="69">
        <f t="shared" si="63"/>
        <v>330</v>
      </c>
      <c r="C333" s="49" t="str">
        <f t="shared" ca="1" si="64"/>
        <v/>
      </c>
      <c r="D333" s="50" t="str">
        <f t="shared" ca="1" si="65"/>
        <v/>
      </c>
      <c r="E333" s="51" t="str">
        <f t="shared" ca="1" si="66"/>
        <v/>
      </c>
      <c r="F333" s="52" t="str">
        <f t="shared" ca="1" si="67"/>
        <v/>
      </c>
      <c r="G333" s="53"/>
      <c r="H333" s="53" t="str">
        <f>IF(G333="","",INDEX(D.1[Quy cách],MATCH(G333,D.1[Tên sản phẩm],0)))</f>
        <v/>
      </c>
      <c r="I333" s="54" t="str">
        <f>IF(G333="","",INDEX(D.1[ĐVT],MATCH(G333,D.1[Tên sản phẩm],0)))</f>
        <v/>
      </c>
      <c r="J333" s="56" t="str">
        <f>IF(G333="","",INDEX(#REF!,MATCH(G333,D.1[Tên sản phẩm],0)))</f>
        <v/>
      </c>
      <c r="K333" s="56" t="str">
        <f t="shared" si="68"/>
        <v/>
      </c>
      <c r="L333" s="53"/>
      <c r="M333" s="57" t="str">
        <f t="shared" si="69"/>
        <v/>
      </c>
      <c r="N333" s="58"/>
      <c r="O333" s="56" t="str">
        <f t="shared" si="62"/>
        <v/>
      </c>
      <c r="P333" s="57" t="str">
        <f t="shared" si="70"/>
        <v/>
      </c>
      <c r="Q333" s="58" t="str">
        <f t="shared" ca="1" si="71"/>
        <v/>
      </c>
      <c r="R333" s="57" t="str">
        <f t="shared" si="72"/>
        <v/>
      </c>
      <c r="S333" s="57" t="str">
        <f ca="1">IF(AND(C333&lt;&gt;"",C333&lt;&gt;OFFSET(C333,1,0)),SUMIFS([Giá có thuế],[Số ĐK],C333),"")</f>
        <v/>
      </c>
      <c r="T333" s="53"/>
      <c r="U333" s="55" t="str">
        <f>IF(T333="","",'Thông Tin Chung'!#REF!)</f>
        <v/>
      </c>
      <c r="V333" s="57" t="str">
        <f t="shared" ca="1" si="73"/>
        <v/>
      </c>
      <c r="W333" s="59"/>
      <c r="X333" s="49" t="str">
        <f ca="1">IF(C333="","",IF(OR(D333&lt;NgayBatDau,D333&gt;NgayKetThuc),"Ngày tháng phải nằm trong kỳ báo cáo",IF(AND(F333&lt;&gt;"",COUNTIF(D.3[Tên nhà cung cấp],F333)=0),"Tên NCC chưa khai báo trong DSNCC",IF(AND(G333&lt;&gt;"",COUNTIF(D.1[Tên sản phẩm],G333)=0),"SP này chưa khai báo trong DSSP",""))))</f>
        <v/>
      </c>
    </row>
    <row r="334" spans="2:24" ht="27.75" customHeight="1">
      <c r="B334" s="69">
        <f t="shared" si="63"/>
        <v>331</v>
      </c>
      <c r="C334" s="49" t="str">
        <f t="shared" ca="1" si="64"/>
        <v/>
      </c>
      <c r="D334" s="50" t="str">
        <f t="shared" ca="1" si="65"/>
        <v/>
      </c>
      <c r="E334" s="51" t="str">
        <f t="shared" ca="1" si="66"/>
        <v/>
      </c>
      <c r="F334" s="52" t="str">
        <f t="shared" ca="1" si="67"/>
        <v/>
      </c>
      <c r="G334" s="53"/>
      <c r="H334" s="53" t="str">
        <f>IF(G334="","",INDEX(D.1[Quy cách],MATCH(G334,D.1[Tên sản phẩm],0)))</f>
        <v/>
      </c>
      <c r="I334" s="54" t="str">
        <f>IF(G334="","",INDEX(D.1[ĐVT],MATCH(G334,D.1[Tên sản phẩm],0)))</f>
        <v/>
      </c>
      <c r="J334" s="56" t="str">
        <f>IF(G334="","",INDEX(#REF!,MATCH(G334,D.1[Tên sản phẩm],0)))</f>
        <v/>
      </c>
      <c r="K334" s="56" t="str">
        <f t="shared" si="68"/>
        <v/>
      </c>
      <c r="L334" s="53"/>
      <c r="M334" s="57" t="str">
        <f t="shared" si="69"/>
        <v/>
      </c>
      <c r="N334" s="58"/>
      <c r="O334" s="56" t="str">
        <f t="shared" si="62"/>
        <v/>
      </c>
      <c r="P334" s="57" t="str">
        <f t="shared" si="70"/>
        <v/>
      </c>
      <c r="Q334" s="58" t="str">
        <f t="shared" ca="1" si="71"/>
        <v/>
      </c>
      <c r="R334" s="57" t="str">
        <f t="shared" si="72"/>
        <v/>
      </c>
      <c r="S334" s="57" t="str">
        <f ca="1">IF(AND(C334&lt;&gt;"",C334&lt;&gt;OFFSET(C334,1,0)),SUMIFS([Giá có thuế],[Số ĐK],C334),"")</f>
        <v/>
      </c>
      <c r="T334" s="53"/>
      <c r="U334" s="55" t="str">
        <f>IF(T334="","",'Thông Tin Chung'!#REF!)</f>
        <v/>
      </c>
      <c r="V334" s="57" t="str">
        <f t="shared" ca="1" si="73"/>
        <v/>
      </c>
      <c r="W334" s="59"/>
      <c r="X334" s="49" t="str">
        <f ca="1">IF(C334="","",IF(OR(D334&lt;NgayBatDau,D334&gt;NgayKetThuc),"Ngày tháng phải nằm trong kỳ báo cáo",IF(AND(F334&lt;&gt;"",COUNTIF(D.3[Tên nhà cung cấp],F334)=0),"Tên NCC chưa khai báo trong DSNCC",IF(AND(G334&lt;&gt;"",COUNTIF(D.1[Tên sản phẩm],G334)=0),"SP này chưa khai báo trong DSSP",""))))</f>
        <v/>
      </c>
    </row>
    <row r="335" spans="2:24" ht="27.75" customHeight="1">
      <c r="B335" s="69">
        <f t="shared" si="63"/>
        <v>332</v>
      </c>
      <c r="C335" s="49" t="str">
        <f t="shared" ca="1" si="64"/>
        <v/>
      </c>
      <c r="D335" s="50" t="str">
        <f t="shared" ca="1" si="65"/>
        <v/>
      </c>
      <c r="E335" s="51" t="str">
        <f t="shared" ca="1" si="66"/>
        <v/>
      </c>
      <c r="F335" s="52" t="str">
        <f t="shared" ca="1" si="67"/>
        <v/>
      </c>
      <c r="G335" s="53"/>
      <c r="H335" s="53" t="str">
        <f>IF(G335="","",INDEX(D.1[Quy cách],MATCH(G335,D.1[Tên sản phẩm],0)))</f>
        <v/>
      </c>
      <c r="I335" s="54" t="str">
        <f>IF(G335="","",INDEX(D.1[ĐVT],MATCH(G335,D.1[Tên sản phẩm],0)))</f>
        <v/>
      </c>
      <c r="J335" s="56" t="str">
        <f>IF(G335="","",INDEX(#REF!,MATCH(G335,D.1[Tên sản phẩm],0)))</f>
        <v/>
      </c>
      <c r="K335" s="56" t="str">
        <f t="shared" si="68"/>
        <v/>
      </c>
      <c r="L335" s="53"/>
      <c r="M335" s="57" t="str">
        <f t="shared" si="69"/>
        <v/>
      </c>
      <c r="N335" s="58"/>
      <c r="O335" s="56" t="str">
        <f t="shared" si="62"/>
        <v/>
      </c>
      <c r="P335" s="57" t="str">
        <f t="shared" si="70"/>
        <v/>
      </c>
      <c r="Q335" s="58" t="str">
        <f t="shared" ca="1" si="71"/>
        <v/>
      </c>
      <c r="R335" s="57" t="str">
        <f t="shared" si="72"/>
        <v/>
      </c>
      <c r="S335" s="57" t="str">
        <f ca="1">IF(AND(C335&lt;&gt;"",C335&lt;&gt;OFFSET(C335,1,0)),SUMIFS([Giá có thuế],[Số ĐK],C335),"")</f>
        <v/>
      </c>
      <c r="T335" s="53"/>
      <c r="U335" s="55" t="str">
        <f>IF(T335="","",'Thông Tin Chung'!#REF!)</f>
        <v/>
      </c>
      <c r="V335" s="57" t="str">
        <f t="shared" ca="1" si="73"/>
        <v/>
      </c>
      <c r="W335" s="59"/>
      <c r="X335" s="49" t="str">
        <f ca="1">IF(C335="","",IF(OR(D335&lt;NgayBatDau,D335&gt;NgayKetThuc),"Ngày tháng phải nằm trong kỳ báo cáo",IF(AND(F335&lt;&gt;"",COUNTIF(D.3[Tên nhà cung cấp],F335)=0),"Tên NCC chưa khai báo trong DSNCC",IF(AND(G335&lt;&gt;"",COUNTIF(D.1[Tên sản phẩm],G335)=0),"SP này chưa khai báo trong DSSP",""))))</f>
        <v/>
      </c>
    </row>
    <row r="336" spans="2:24" ht="27.75" customHeight="1">
      <c r="B336" s="69">
        <f t="shared" si="63"/>
        <v>333</v>
      </c>
      <c r="C336" s="49" t="str">
        <f t="shared" ca="1" si="64"/>
        <v/>
      </c>
      <c r="D336" s="50" t="str">
        <f t="shared" ca="1" si="65"/>
        <v/>
      </c>
      <c r="E336" s="51" t="str">
        <f t="shared" ca="1" si="66"/>
        <v/>
      </c>
      <c r="F336" s="52" t="str">
        <f t="shared" ca="1" si="67"/>
        <v/>
      </c>
      <c r="G336" s="53"/>
      <c r="H336" s="53" t="str">
        <f>IF(G336="","",INDEX(D.1[Quy cách],MATCH(G336,D.1[Tên sản phẩm],0)))</f>
        <v/>
      </c>
      <c r="I336" s="54" t="str">
        <f>IF(G336="","",INDEX(D.1[ĐVT],MATCH(G336,D.1[Tên sản phẩm],0)))</f>
        <v/>
      </c>
      <c r="J336" s="56" t="str">
        <f>IF(G336="","",INDEX(#REF!,MATCH(G336,D.1[Tên sản phẩm],0)))</f>
        <v/>
      </c>
      <c r="K336" s="56" t="str">
        <f t="shared" si="68"/>
        <v/>
      </c>
      <c r="L336" s="53"/>
      <c r="M336" s="57" t="str">
        <f t="shared" si="69"/>
        <v/>
      </c>
      <c r="N336" s="58"/>
      <c r="O336" s="56" t="str">
        <f t="shared" si="62"/>
        <v/>
      </c>
      <c r="P336" s="57" t="str">
        <f t="shared" si="70"/>
        <v/>
      </c>
      <c r="Q336" s="58" t="str">
        <f t="shared" ca="1" si="71"/>
        <v/>
      </c>
      <c r="R336" s="57" t="str">
        <f t="shared" si="72"/>
        <v/>
      </c>
      <c r="S336" s="57" t="str">
        <f ca="1">IF(AND(C336&lt;&gt;"",C336&lt;&gt;OFFSET(C336,1,0)),SUMIFS([Giá có thuế],[Số ĐK],C336),"")</f>
        <v/>
      </c>
      <c r="T336" s="53"/>
      <c r="U336" s="55" t="str">
        <f>IF(T336="","",'Thông Tin Chung'!#REF!)</f>
        <v/>
      </c>
      <c r="V336" s="57" t="str">
        <f t="shared" ca="1" si="73"/>
        <v/>
      </c>
      <c r="W336" s="59"/>
      <c r="X336" s="49" t="str">
        <f ca="1">IF(C336="","",IF(OR(D336&lt;NgayBatDau,D336&gt;NgayKetThuc),"Ngày tháng phải nằm trong kỳ báo cáo",IF(AND(F336&lt;&gt;"",COUNTIF(D.3[Tên nhà cung cấp],F336)=0),"Tên NCC chưa khai báo trong DSNCC",IF(AND(G336&lt;&gt;"",COUNTIF(D.1[Tên sản phẩm],G336)=0),"SP này chưa khai báo trong DSSP",""))))</f>
        <v/>
      </c>
    </row>
    <row r="337" spans="2:24" ht="27.75" customHeight="1">
      <c r="B337" s="69">
        <f t="shared" si="63"/>
        <v>334</v>
      </c>
      <c r="C337" s="49" t="str">
        <f t="shared" ca="1" si="64"/>
        <v/>
      </c>
      <c r="D337" s="50" t="str">
        <f t="shared" ca="1" si="65"/>
        <v/>
      </c>
      <c r="E337" s="51" t="str">
        <f t="shared" ca="1" si="66"/>
        <v/>
      </c>
      <c r="F337" s="52" t="str">
        <f t="shared" ca="1" si="67"/>
        <v/>
      </c>
      <c r="G337" s="53"/>
      <c r="H337" s="53" t="str">
        <f>IF(G337="","",INDEX(D.1[Quy cách],MATCH(G337,D.1[Tên sản phẩm],0)))</f>
        <v/>
      </c>
      <c r="I337" s="54" t="str">
        <f>IF(G337="","",INDEX(D.1[ĐVT],MATCH(G337,D.1[Tên sản phẩm],0)))</f>
        <v/>
      </c>
      <c r="J337" s="56" t="str">
        <f>IF(G337="","",INDEX(#REF!,MATCH(G337,D.1[Tên sản phẩm],0)))</f>
        <v/>
      </c>
      <c r="K337" s="56" t="str">
        <f t="shared" si="68"/>
        <v/>
      </c>
      <c r="L337" s="53"/>
      <c r="M337" s="57" t="str">
        <f t="shared" si="69"/>
        <v/>
      </c>
      <c r="N337" s="58"/>
      <c r="O337" s="56" t="str">
        <f t="shared" si="62"/>
        <v/>
      </c>
      <c r="P337" s="57" t="str">
        <f t="shared" si="70"/>
        <v/>
      </c>
      <c r="Q337" s="58" t="str">
        <f t="shared" ca="1" si="71"/>
        <v/>
      </c>
      <c r="R337" s="57" t="str">
        <f t="shared" si="72"/>
        <v/>
      </c>
      <c r="S337" s="57" t="str">
        <f ca="1">IF(AND(C337&lt;&gt;"",C337&lt;&gt;OFFSET(C337,1,0)),SUMIFS([Giá có thuế],[Số ĐK],C337),"")</f>
        <v/>
      </c>
      <c r="T337" s="53"/>
      <c r="U337" s="55" t="str">
        <f>IF(T337="","",'Thông Tin Chung'!#REF!)</f>
        <v/>
      </c>
      <c r="V337" s="57" t="str">
        <f t="shared" ca="1" si="73"/>
        <v/>
      </c>
      <c r="W337" s="59"/>
      <c r="X337" s="49" t="str">
        <f ca="1">IF(C337="","",IF(OR(D337&lt;NgayBatDau,D337&gt;NgayKetThuc),"Ngày tháng phải nằm trong kỳ báo cáo",IF(AND(F337&lt;&gt;"",COUNTIF(D.3[Tên nhà cung cấp],F337)=0),"Tên NCC chưa khai báo trong DSNCC",IF(AND(G337&lt;&gt;"",COUNTIF(D.1[Tên sản phẩm],G337)=0),"SP này chưa khai báo trong DSSP",""))))</f>
        <v/>
      </c>
    </row>
    <row r="338" spans="2:24" ht="27.75" customHeight="1">
      <c r="B338" s="69">
        <f t="shared" si="63"/>
        <v>335</v>
      </c>
      <c r="C338" s="49" t="str">
        <f t="shared" ca="1" si="64"/>
        <v/>
      </c>
      <c r="D338" s="50" t="str">
        <f t="shared" ca="1" si="65"/>
        <v/>
      </c>
      <c r="E338" s="51" t="str">
        <f t="shared" ca="1" si="66"/>
        <v/>
      </c>
      <c r="F338" s="52" t="str">
        <f t="shared" ca="1" si="67"/>
        <v/>
      </c>
      <c r="G338" s="53"/>
      <c r="H338" s="53" t="str">
        <f>IF(G338="","",INDEX(D.1[Quy cách],MATCH(G338,D.1[Tên sản phẩm],0)))</f>
        <v/>
      </c>
      <c r="I338" s="54" t="str">
        <f>IF(G338="","",INDEX(D.1[ĐVT],MATCH(G338,D.1[Tên sản phẩm],0)))</f>
        <v/>
      </c>
      <c r="J338" s="56" t="str">
        <f>IF(G338="","",INDEX(#REF!,MATCH(G338,D.1[Tên sản phẩm],0)))</f>
        <v/>
      </c>
      <c r="K338" s="56" t="str">
        <f t="shared" si="68"/>
        <v/>
      </c>
      <c r="L338" s="53"/>
      <c r="M338" s="57" t="str">
        <f t="shared" si="69"/>
        <v/>
      </c>
      <c r="N338" s="58"/>
      <c r="O338" s="56" t="str">
        <f t="shared" si="62"/>
        <v/>
      </c>
      <c r="P338" s="57" t="str">
        <f t="shared" si="70"/>
        <v/>
      </c>
      <c r="Q338" s="58" t="str">
        <f t="shared" ca="1" si="71"/>
        <v/>
      </c>
      <c r="R338" s="57" t="str">
        <f t="shared" si="72"/>
        <v/>
      </c>
      <c r="S338" s="57" t="str">
        <f ca="1">IF(AND(C338&lt;&gt;"",C338&lt;&gt;OFFSET(C338,1,0)),SUMIFS([Giá có thuế],[Số ĐK],C338),"")</f>
        <v/>
      </c>
      <c r="T338" s="53"/>
      <c r="U338" s="55" t="str">
        <f>IF(T338="","",'Thông Tin Chung'!#REF!)</f>
        <v/>
      </c>
      <c r="V338" s="57" t="str">
        <f t="shared" ca="1" si="73"/>
        <v/>
      </c>
      <c r="W338" s="59"/>
      <c r="X338" s="49" t="str">
        <f ca="1">IF(C338="","",IF(OR(D338&lt;NgayBatDau,D338&gt;NgayKetThuc),"Ngày tháng phải nằm trong kỳ báo cáo",IF(AND(F338&lt;&gt;"",COUNTIF(D.3[Tên nhà cung cấp],F338)=0),"Tên NCC chưa khai báo trong DSNCC",IF(AND(G338&lt;&gt;"",COUNTIF(D.1[Tên sản phẩm],G338)=0),"SP này chưa khai báo trong DSSP",""))))</f>
        <v/>
      </c>
    </row>
    <row r="339" spans="2:24" ht="27.75" customHeight="1">
      <c r="B339" s="69">
        <f t="shared" si="63"/>
        <v>336</v>
      </c>
      <c r="C339" s="49" t="str">
        <f t="shared" ca="1" si="64"/>
        <v/>
      </c>
      <c r="D339" s="50" t="str">
        <f t="shared" ca="1" si="65"/>
        <v/>
      </c>
      <c r="E339" s="51" t="str">
        <f t="shared" ca="1" si="66"/>
        <v/>
      </c>
      <c r="F339" s="52" t="str">
        <f t="shared" ca="1" si="67"/>
        <v/>
      </c>
      <c r="G339" s="53"/>
      <c r="H339" s="53" t="str">
        <f>IF(G339="","",INDEX(D.1[Quy cách],MATCH(G339,D.1[Tên sản phẩm],0)))</f>
        <v/>
      </c>
      <c r="I339" s="54" t="str">
        <f>IF(G339="","",INDEX(D.1[ĐVT],MATCH(G339,D.1[Tên sản phẩm],0)))</f>
        <v/>
      </c>
      <c r="J339" s="56" t="str">
        <f>IF(G339="","",INDEX(#REF!,MATCH(G339,D.1[Tên sản phẩm],0)))</f>
        <v/>
      </c>
      <c r="K339" s="56" t="str">
        <f t="shared" si="68"/>
        <v/>
      </c>
      <c r="L339" s="53"/>
      <c r="M339" s="57" t="str">
        <f t="shared" si="69"/>
        <v/>
      </c>
      <c r="N339" s="58"/>
      <c r="O339" s="56" t="str">
        <f t="shared" si="62"/>
        <v/>
      </c>
      <c r="P339" s="57" t="str">
        <f t="shared" si="70"/>
        <v/>
      </c>
      <c r="Q339" s="58" t="str">
        <f t="shared" ca="1" si="71"/>
        <v/>
      </c>
      <c r="R339" s="57" t="str">
        <f t="shared" si="72"/>
        <v/>
      </c>
      <c r="S339" s="57" t="str">
        <f ca="1">IF(AND(C339&lt;&gt;"",C339&lt;&gt;OFFSET(C339,1,0)),SUMIFS([Giá có thuế],[Số ĐK],C339),"")</f>
        <v/>
      </c>
      <c r="T339" s="53"/>
      <c r="U339" s="55" t="str">
        <f>IF(T339="","",'Thông Tin Chung'!#REF!)</f>
        <v/>
      </c>
      <c r="V339" s="57" t="str">
        <f t="shared" ca="1" si="73"/>
        <v/>
      </c>
      <c r="W339" s="59"/>
      <c r="X339" s="49" t="str">
        <f ca="1">IF(C339="","",IF(OR(D339&lt;NgayBatDau,D339&gt;NgayKetThuc),"Ngày tháng phải nằm trong kỳ báo cáo",IF(AND(F339&lt;&gt;"",COUNTIF(D.3[Tên nhà cung cấp],F339)=0),"Tên NCC chưa khai báo trong DSNCC",IF(AND(G339&lt;&gt;"",COUNTIF(D.1[Tên sản phẩm],G339)=0),"SP này chưa khai báo trong DSSP",""))))</f>
        <v/>
      </c>
    </row>
    <row r="340" spans="2:24" ht="27.75" customHeight="1">
      <c r="B340" s="69">
        <f t="shared" si="63"/>
        <v>337</v>
      </c>
      <c r="C340" s="49" t="str">
        <f t="shared" ca="1" si="64"/>
        <v/>
      </c>
      <c r="D340" s="50" t="str">
        <f t="shared" ca="1" si="65"/>
        <v/>
      </c>
      <c r="E340" s="51" t="str">
        <f t="shared" ca="1" si="66"/>
        <v/>
      </c>
      <c r="F340" s="52" t="str">
        <f t="shared" ca="1" si="67"/>
        <v/>
      </c>
      <c r="G340" s="53"/>
      <c r="H340" s="53" t="str">
        <f>IF(G340="","",INDEX(D.1[Quy cách],MATCH(G340,D.1[Tên sản phẩm],0)))</f>
        <v/>
      </c>
      <c r="I340" s="54" t="str">
        <f>IF(G340="","",INDEX(D.1[ĐVT],MATCH(G340,D.1[Tên sản phẩm],0)))</f>
        <v/>
      </c>
      <c r="J340" s="56" t="str">
        <f>IF(G340="","",INDEX(#REF!,MATCH(G340,D.1[Tên sản phẩm],0)))</f>
        <v/>
      </c>
      <c r="K340" s="56" t="str">
        <f t="shared" si="68"/>
        <v/>
      </c>
      <c r="L340" s="53"/>
      <c r="M340" s="57" t="str">
        <f t="shared" si="69"/>
        <v/>
      </c>
      <c r="N340" s="58"/>
      <c r="O340" s="56" t="str">
        <f t="shared" si="62"/>
        <v/>
      </c>
      <c r="P340" s="57" t="str">
        <f t="shared" si="70"/>
        <v/>
      </c>
      <c r="Q340" s="58" t="str">
        <f t="shared" ca="1" si="71"/>
        <v/>
      </c>
      <c r="R340" s="57" t="str">
        <f t="shared" si="72"/>
        <v/>
      </c>
      <c r="S340" s="57" t="str">
        <f ca="1">IF(AND(C340&lt;&gt;"",C340&lt;&gt;OFFSET(C340,1,0)),SUMIFS([Giá có thuế],[Số ĐK],C340),"")</f>
        <v/>
      </c>
      <c r="T340" s="53"/>
      <c r="U340" s="55" t="str">
        <f>IF(T340="","",'Thông Tin Chung'!#REF!)</f>
        <v/>
      </c>
      <c r="V340" s="57" t="str">
        <f t="shared" ca="1" si="73"/>
        <v/>
      </c>
      <c r="W340" s="59"/>
      <c r="X340" s="49" t="str">
        <f ca="1">IF(C340="","",IF(OR(D340&lt;NgayBatDau,D340&gt;NgayKetThuc),"Ngày tháng phải nằm trong kỳ báo cáo",IF(AND(F340&lt;&gt;"",COUNTIF(D.3[Tên nhà cung cấp],F340)=0),"Tên NCC chưa khai báo trong DSNCC",IF(AND(G340&lt;&gt;"",COUNTIF(D.1[Tên sản phẩm],G340)=0),"SP này chưa khai báo trong DSSP",""))))</f>
        <v/>
      </c>
    </row>
    <row r="341" spans="2:24" ht="27.75" customHeight="1">
      <c r="B341" s="69">
        <f t="shared" si="63"/>
        <v>338</v>
      </c>
      <c r="C341" s="49" t="str">
        <f t="shared" ca="1" si="64"/>
        <v/>
      </c>
      <c r="D341" s="50" t="str">
        <f t="shared" ca="1" si="65"/>
        <v/>
      </c>
      <c r="E341" s="51" t="str">
        <f t="shared" ca="1" si="66"/>
        <v/>
      </c>
      <c r="F341" s="52" t="str">
        <f t="shared" ca="1" si="67"/>
        <v/>
      </c>
      <c r="G341" s="53"/>
      <c r="H341" s="53" t="str">
        <f>IF(G341="","",INDEX(D.1[Quy cách],MATCH(G341,D.1[Tên sản phẩm],0)))</f>
        <v/>
      </c>
      <c r="I341" s="54" t="str">
        <f>IF(G341="","",INDEX(D.1[ĐVT],MATCH(G341,D.1[Tên sản phẩm],0)))</f>
        <v/>
      </c>
      <c r="J341" s="56" t="str">
        <f>IF(G341="","",INDEX(#REF!,MATCH(G341,D.1[Tên sản phẩm],0)))</f>
        <v/>
      </c>
      <c r="K341" s="56" t="str">
        <f t="shared" si="68"/>
        <v/>
      </c>
      <c r="L341" s="53"/>
      <c r="M341" s="57" t="str">
        <f t="shared" si="69"/>
        <v/>
      </c>
      <c r="N341" s="58"/>
      <c r="O341" s="56" t="str">
        <f t="shared" si="62"/>
        <v/>
      </c>
      <c r="P341" s="57" t="str">
        <f t="shared" si="70"/>
        <v/>
      </c>
      <c r="Q341" s="58" t="str">
        <f t="shared" ca="1" si="71"/>
        <v/>
      </c>
      <c r="R341" s="57" t="str">
        <f t="shared" si="72"/>
        <v/>
      </c>
      <c r="S341" s="57" t="str">
        <f ca="1">IF(AND(C341&lt;&gt;"",C341&lt;&gt;OFFSET(C341,1,0)),SUMIFS([Giá có thuế],[Số ĐK],C341),"")</f>
        <v/>
      </c>
      <c r="T341" s="53"/>
      <c r="U341" s="55" t="str">
        <f>IF(T341="","",'Thông Tin Chung'!#REF!)</f>
        <v/>
      </c>
      <c r="V341" s="57" t="str">
        <f t="shared" ca="1" si="73"/>
        <v/>
      </c>
      <c r="W341" s="59"/>
      <c r="X341" s="49" t="str">
        <f ca="1">IF(C341="","",IF(OR(D341&lt;NgayBatDau,D341&gt;NgayKetThuc),"Ngày tháng phải nằm trong kỳ báo cáo",IF(AND(F341&lt;&gt;"",COUNTIF(D.3[Tên nhà cung cấp],F341)=0),"Tên NCC chưa khai báo trong DSNCC",IF(AND(G341&lt;&gt;"",COUNTIF(D.1[Tên sản phẩm],G341)=0),"SP này chưa khai báo trong DSSP",""))))</f>
        <v/>
      </c>
    </row>
    <row r="342" spans="2:24" ht="27.75" customHeight="1">
      <c r="B342" s="69">
        <f t="shared" si="63"/>
        <v>339</v>
      </c>
      <c r="C342" s="49" t="str">
        <f t="shared" ca="1" si="64"/>
        <v/>
      </c>
      <c r="D342" s="50" t="str">
        <f t="shared" ca="1" si="65"/>
        <v/>
      </c>
      <c r="E342" s="51" t="str">
        <f t="shared" ca="1" si="66"/>
        <v/>
      </c>
      <c r="F342" s="52" t="str">
        <f t="shared" ca="1" si="67"/>
        <v/>
      </c>
      <c r="G342" s="53"/>
      <c r="H342" s="53" t="str">
        <f>IF(G342="","",INDEX(D.1[Quy cách],MATCH(G342,D.1[Tên sản phẩm],0)))</f>
        <v/>
      </c>
      <c r="I342" s="54" t="str">
        <f>IF(G342="","",INDEX(D.1[ĐVT],MATCH(G342,D.1[Tên sản phẩm],0)))</f>
        <v/>
      </c>
      <c r="J342" s="56" t="str">
        <f>IF(G342="","",INDEX(#REF!,MATCH(G342,D.1[Tên sản phẩm],0)))</f>
        <v/>
      </c>
      <c r="K342" s="56" t="str">
        <f t="shared" si="68"/>
        <v/>
      </c>
      <c r="L342" s="53"/>
      <c r="M342" s="57" t="str">
        <f t="shared" si="69"/>
        <v/>
      </c>
      <c r="N342" s="58"/>
      <c r="O342" s="56" t="str">
        <f t="shared" si="62"/>
        <v/>
      </c>
      <c r="P342" s="57" t="str">
        <f t="shared" si="70"/>
        <v/>
      </c>
      <c r="Q342" s="58" t="str">
        <f t="shared" ca="1" si="71"/>
        <v/>
      </c>
      <c r="R342" s="57" t="str">
        <f t="shared" si="72"/>
        <v/>
      </c>
      <c r="S342" s="57" t="str">
        <f ca="1">IF(AND(C342&lt;&gt;"",C342&lt;&gt;OFFSET(C342,1,0)),SUMIFS([Giá có thuế],[Số ĐK],C342),"")</f>
        <v/>
      </c>
      <c r="T342" s="53"/>
      <c r="U342" s="55" t="str">
        <f>IF(T342="","",'Thông Tin Chung'!#REF!)</f>
        <v/>
      </c>
      <c r="V342" s="57" t="str">
        <f t="shared" ca="1" si="73"/>
        <v/>
      </c>
      <c r="W342" s="59"/>
      <c r="X342" s="49" t="str">
        <f ca="1">IF(C342="","",IF(OR(D342&lt;NgayBatDau,D342&gt;NgayKetThuc),"Ngày tháng phải nằm trong kỳ báo cáo",IF(AND(F342&lt;&gt;"",COUNTIF(D.3[Tên nhà cung cấp],F342)=0),"Tên NCC chưa khai báo trong DSNCC",IF(AND(G342&lt;&gt;"",COUNTIF(D.1[Tên sản phẩm],G342)=0),"SP này chưa khai báo trong DSSP",""))))</f>
        <v/>
      </c>
    </row>
    <row r="343" spans="2:24" ht="27.75" customHeight="1">
      <c r="B343" s="69">
        <f t="shared" si="63"/>
        <v>340</v>
      </c>
      <c r="C343" s="49" t="str">
        <f t="shared" ca="1" si="64"/>
        <v/>
      </c>
      <c r="D343" s="50" t="str">
        <f t="shared" ca="1" si="65"/>
        <v/>
      </c>
      <c r="E343" s="51" t="str">
        <f t="shared" ca="1" si="66"/>
        <v/>
      </c>
      <c r="F343" s="52" t="str">
        <f t="shared" ca="1" si="67"/>
        <v/>
      </c>
      <c r="G343" s="53"/>
      <c r="H343" s="53" t="str">
        <f>IF(G343="","",INDEX(D.1[Quy cách],MATCH(G343,D.1[Tên sản phẩm],0)))</f>
        <v/>
      </c>
      <c r="I343" s="54" t="str">
        <f>IF(G343="","",INDEX(D.1[ĐVT],MATCH(G343,D.1[Tên sản phẩm],0)))</f>
        <v/>
      </c>
      <c r="J343" s="56" t="str">
        <f>IF(G343="","",INDEX(#REF!,MATCH(G343,D.1[Tên sản phẩm],0)))</f>
        <v/>
      </c>
      <c r="K343" s="56" t="str">
        <f t="shared" si="68"/>
        <v/>
      </c>
      <c r="L343" s="53"/>
      <c r="M343" s="57" t="str">
        <f t="shared" si="69"/>
        <v/>
      </c>
      <c r="N343" s="58"/>
      <c r="O343" s="56" t="str">
        <f t="shared" si="62"/>
        <v/>
      </c>
      <c r="P343" s="57" t="str">
        <f t="shared" si="70"/>
        <v/>
      </c>
      <c r="Q343" s="58" t="str">
        <f t="shared" ca="1" si="71"/>
        <v/>
      </c>
      <c r="R343" s="57" t="str">
        <f t="shared" si="72"/>
        <v/>
      </c>
      <c r="S343" s="57" t="str">
        <f ca="1">IF(AND(C343&lt;&gt;"",C343&lt;&gt;OFFSET(C343,1,0)),SUMIFS([Giá có thuế],[Số ĐK],C343),"")</f>
        <v/>
      </c>
      <c r="T343" s="53"/>
      <c r="U343" s="55" t="str">
        <f>IF(T343="","",'Thông Tin Chung'!#REF!)</f>
        <v/>
      </c>
      <c r="V343" s="57" t="str">
        <f t="shared" ca="1" si="73"/>
        <v/>
      </c>
      <c r="W343" s="59"/>
      <c r="X343" s="49" t="str">
        <f ca="1">IF(C343="","",IF(OR(D343&lt;NgayBatDau,D343&gt;NgayKetThuc),"Ngày tháng phải nằm trong kỳ báo cáo",IF(AND(F343&lt;&gt;"",COUNTIF(D.3[Tên nhà cung cấp],F343)=0),"Tên NCC chưa khai báo trong DSNCC",IF(AND(G343&lt;&gt;"",COUNTIF(D.1[Tên sản phẩm],G343)=0),"SP này chưa khai báo trong DSSP",""))))</f>
        <v/>
      </c>
    </row>
    <row r="344" spans="2:24" ht="27.75" customHeight="1">
      <c r="B344" s="69">
        <f t="shared" si="63"/>
        <v>341</v>
      </c>
      <c r="C344" s="49" t="str">
        <f t="shared" ca="1" si="64"/>
        <v/>
      </c>
      <c r="D344" s="50" t="str">
        <f t="shared" ca="1" si="65"/>
        <v/>
      </c>
      <c r="E344" s="51" t="str">
        <f t="shared" ca="1" si="66"/>
        <v/>
      </c>
      <c r="F344" s="52" t="str">
        <f t="shared" ca="1" si="67"/>
        <v/>
      </c>
      <c r="G344" s="53"/>
      <c r="H344" s="53" t="str">
        <f>IF(G344="","",INDEX(D.1[Quy cách],MATCH(G344,D.1[Tên sản phẩm],0)))</f>
        <v/>
      </c>
      <c r="I344" s="54" t="str">
        <f>IF(G344="","",INDEX(D.1[ĐVT],MATCH(G344,D.1[Tên sản phẩm],0)))</f>
        <v/>
      </c>
      <c r="J344" s="56" t="str">
        <f>IF(G344="","",INDEX(#REF!,MATCH(G344,D.1[Tên sản phẩm],0)))</f>
        <v/>
      </c>
      <c r="K344" s="56" t="str">
        <f t="shared" si="68"/>
        <v/>
      </c>
      <c r="L344" s="53"/>
      <c r="M344" s="57" t="str">
        <f t="shared" si="69"/>
        <v/>
      </c>
      <c r="N344" s="58"/>
      <c r="O344" s="56" t="str">
        <f t="shared" si="62"/>
        <v/>
      </c>
      <c r="P344" s="57" t="str">
        <f t="shared" si="70"/>
        <v/>
      </c>
      <c r="Q344" s="58" t="str">
        <f t="shared" ca="1" si="71"/>
        <v/>
      </c>
      <c r="R344" s="57" t="str">
        <f t="shared" si="72"/>
        <v/>
      </c>
      <c r="S344" s="57" t="str">
        <f ca="1">IF(AND(C344&lt;&gt;"",C344&lt;&gt;OFFSET(C344,1,0)),SUMIFS([Giá có thuế],[Số ĐK],C344),"")</f>
        <v/>
      </c>
      <c r="T344" s="53"/>
      <c r="U344" s="55" t="str">
        <f>IF(T344="","",'Thông Tin Chung'!#REF!)</f>
        <v/>
      </c>
      <c r="V344" s="57" t="str">
        <f t="shared" ca="1" si="73"/>
        <v/>
      </c>
      <c r="W344" s="59"/>
      <c r="X344" s="49" t="str">
        <f ca="1">IF(C344="","",IF(OR(D344&lt;NgayBatDau,D344&gt;NgayKetThuc),"Ngày tháng phải nằm trong kỳ báo cáo",IF(AND(F344&lt;&gt;"",COUNTIF(D.3[Tên nhà cung cấp],F344)=0),"Tên NCC chưa khai báo trong DSNCC",IF(AND(G344&lt;&gt;"",COUNTIF(D.1[Tên sản phẩm],G344)=0),"SP này chưa khai báo trong DSSP",""))))</f>
        <v/>
      </c>
    </row>
    <row r="345" spans="2:24" ht="27.75" customHeight="1">
      <c r="B345" s="69">
        <f t="shared" si="63"/>
        <v>342</v>
      </c>
      <c r="C345" s="49" t="str">
        <f t="shared" ca="1" si="64"/>
        <v/>
      </c>
      <c r="D345" s="50" t="str">
        <f t="shared" ca="1" si="65"/>
        <v/>
      </c>
      <c r="E345" s="51" t="str">
        <f t="shared" ca="1" si="66"/>
        <v/>
      </c>
      <c r="F345" s="52" t="str">
        <f t="shared" ca="1" si="67"/>
        <v/>
      </c>
      <c r="G345" s="53"/>
      <c r="H345" s="53" t="str">
        <f>IF(G345="","",INDEX(D.1[Quy cách],MATCH(G345,D.1[Tên sản phẩm],0)))</f>
        <v/>
      </c>
      <c r="I345" s="54" t="str">
        <f>IF(G345="","",INDEX(D.1[ĐVT],MATCH(G345,D.1[Tên sản phẩm],0)))</f>
        <v/>
      </c>
      <c r="J345" s="56" t="str">
        <f>IF(G345="","",INDEX(#REF!,MATCH(G345,D.1[Tên sản phẩm],0)))</f>
        <v/>
      </c>
      <c r="K345" s="56" t="str">
        <f t="shared" si="68"/>
        <v/>
      </c>
      <c r="L345" s="53"/>
      <c r="M345" s="57" t="str">
        <f t="shared" si="69"/>
        <v/>
      </c>
      <c r="N345" s="58"/>
      <c r="O345" s="56" t="str">
        <f t="shared" si="62"/>
        <v/>
      </c>
      <c r="P345" s="57" t="str">
        <f t="shared" si="70"/>
        <v/>
      </c>
      <c r="Q345" s="58" t="str">
        <f t="shared" ca="1" si="71"/>
        <v/>
      </c>
      <c r="R345" s="57" t="str">
        <f t="shared" si="72"/>
        <v/>
      </c>
      <c r="S345" s="57" t="str">
        <f ca="1">IF(AND(C345&lt;&gt;"",C345&lt;&gt;OFFSET(C345,1,0)),SUMIFS([Giá có thuế],[Số ĐK],C345),"")</f>
        <v/>
      </c>
      <c r="T345" s="53"/>
      <c r="U345" s="55" t="str">
        <f>IF(T345="","",'Thông Tin Chung'!#REF!)</f>
        <v/>
      </c>
      <c r="V345" s="57" t="str">
        <f t="shared" ca="1" si="73"/>
        <v/>
      </c>
      <c r="W345" s="59"/>
      <c r="X345" s="49" t="str">
        <f ca="1">IF(C345="","",IF(OR(D345&lt;NgayBatDau,D345&gt;NgayKetThuc),"Ngày tháng phải nằm trong kỳ báo cáo",IF(AND(F345&lt;&gt;"",COUNTIF(D.3[Tên nhà cung cấp],F345)=0),"Tên NCC chưa khai báo trong DSNCC",IF(AND(G345&lt;&gt;"",COUNTIF(D.1[Tên sản phẩm],G345)=0),"SP này chưa khai báo trong DSSP",""))))</f>
        <v/>
      </c>
    </row>
    <row r="346" spans="2:24" ht="27.75" customHeight="1">
      <c r="B346" s="69">
        <f t="shared" si="63"/>
        <v>343</v>
      </c>
      <c r="C346" s="49" t="str">
        <f t="shared" ca="1" si="64"/>
        <v/>
      </c>
      <c r="D346" s="50" t="str">
        <f t="shared" ca="1" si="65"/>
        <v/>
      </c>
      <c r="E346" s="51" t="str">
        <f t="shared" ca="1" si="66"/>
        <v/>
      </c>
      <c r="F346" s="52" t="str">
        <f t="shared" ca="1" si="67"/>
        <v/>
      </c>
      <c r="G346" s="53"/>
      <c r="H346" s="53" t="str">
        <f>IF(G346="","",INDEX(D.1[Quy cách],MATCH(G346,D.1[Tên sản phẩm],0)))</f>
        <v/>
      </c>
      <c r="I346" s="54" t="str">
        <f>IF(G346="","",INDEX(D.1[ĐVT],MATCH(G346,D.1[Tên sản phẩm],0)))</f>
        <v/>
      </c>
      <c r="J346" s="56" t="str">
        <f>IF(G346="","",INDEX(#REF!,MATCH(G346,D.1[Tên sản phẩm],0)))</f>
        <v/>
      </c>
      <c r="K346" s="56" t="str">
        <f t="shared" si="68"/>
        <v/>
      </c>
      <c r="L346" s="53"/>
      <c r="M346" s="57" t="str">
        <f t="shared" si="69"/>
        <v/>
      </c>
      <c r="N346" s="58"/>
      <c r="O346" s="56" t="str">
        <f t="shared" si="62"/>
        <v/>
      </c>
      <c r="P346" s="57" t="str">
        <f t="shared" si="70"/>
        <v/>
      </c>
      <c r="Q346" s="58" t="str">
        <f t="shared" ca="1" si="71"/>
        <v/>
      </c>
      <c r="R346" s="57" t="str">
        <f t="shared" si="72"/>
        <v/>
      </c>
      <c r="S346" s="57" t="str">
        <f ca="1">IF(AND(C346&lt;&gt;"",C346&lt;&gt;OFFSET(C346,1,0)),SUMIFS([Giá có thuế],[Số ĐK],C346),"")</f>
        <v/>
      </c>
      <c r="T346" s="53"/>
      <c r="U346" s="55" t="str">
        <f>IF(T346="","",'Thông Tin Chung'!#REF!)</f>
        <v/>
      </c>
      <c r="V346" s="57" t="str">
        <f t="shared" ca="1" si="73"/>
        <v/>
      </c>
      <c r="W346" s="59"/>
      <c r="X346" s="49" t="str">
        <f ca="1">IF(C346="","",IF(OR(D346&lt;NgayBatDau,D346&gt;NgayKetThuc),"Ngày tháng phải nằm trong kỳ báo cáo",IF(AND(F346&lt;&gt;"",COUNTIF(D.3[Tên nhà cung cấp],F346)=0),"Tên NCC chưa khai báo trong DSNCC",IF(AND(G346&lt;&gt;"",COUNTIF(D.1[Tên sản phẩm],G346)=0),"SP này chưa khai báo trong DSSP",""))))</f>
        <v/>
      </c>
    </row>
    <row r="347" spans="2:24" ht="27.75" customHeight="1">
      <c r="B347" s="69">
        <f t="shared" si="63"/>
        <v>344</v>
      </c>
      <c r="C347" s="49" t="str">
        <f t="shared" ca="1" si="64"/>
        <v/>
      </c>
      <c r="D347" s="50" t="str">
        <f t="shared" ca="1" si="65"/>
        <v/>
      </c>
      <c r="E347" s="51" t="str">
        <f t="shared" ca="1" si="66"/>
        <v/>
      </c>
      <c r="F347" s="52" t="str">
        <f t="shared" ca="1" si="67"/>
        <v/>
      </c>
      <c r="G347" s="53"/>
      <c r="H347" s="53" t="str">
        <f>IF(G347="","",INDEX(D.1[Quy cách],MATCH(G347,D.1[Tên sản phẩm],0)))</f>
        <v/>
      </c>
      <c r="I347" s="54" t="str">
        <f>IF(G347="","",INDEX(D.1[ĐVT],MATCH(G347,D.1[Tên sản phẩm],0)))</f>
        <v/>
      </c>
      <c r="J347" s="56" t="str">
        <f>IF(G347="","",INDEX(#REF!,MATCH(G347,D.1[Tên sản phẩm],0)))</f>
        <v/>
      </c>
      <c r="K347" s="56" t="str">
        <f t="shared" si="68"/>
        <v/>
      </c>
      <c r="L347" s="53"/>
      <c r="M347" s="57" t="str">
        <f t="shared" si="69"/>
        <v/>
      </c>
      <c r="N347" s="58"/>
      <c r="O347" s="56" t="str">
        <f t="shared" si="62"/>
        <v/>
      </c>
      <c r="P347" s="57" t="str">
        <f t="shared" si="70"/>
        <v/>
      </c>
      <c r="Q347" s="58" t="str">
        <f t="shared" ca="1" si="71"/>
        <v/>
      </c>
      <c r="R347" s="57" t="str">
        <f t="shared" si="72"/>
        <v/>
      </c>
      <c r="S347" s="57" t="str">
        <f ca="1">IF(AND(C347&lt;&gt;"",C347&lt;&gt;OFFSET(C347,1,0)),SUMIFS([Giá có thuế],[Số ĐK],C347),"")</f>
        <v/>
      </c>
      <c r="T347" s="53"/>
      <c r="U347" s="55" t="str">
        <f>IF(T347="","",'Thông Tin Chung'!#REF!)</f>
        <v/>
      </c>
      <c r="V347" s="57" t="str">
        <f t="shared" ca="1" si="73"/>
        <v/>
      </c>
      <c r="W347" s="59"/>
      <c r="X347" s="49" t="str">
        <f ca="1">IF(C347="","",IF(OR(D347&lt;NgayBatDau,D347&gt;NgayKetThuc),"Ngày tháng phải nằm trong kỳ báo cáo",IF(AND(F347&lt;&gt;"",COUNTIF(D.3[Tên nhà cung cấp],F347)=0),"Tên NCC chưa khai báo trong DSNCC",IF(AND(G347&lt;&gt;"",COUNTIF(D.1[Tên sản phẩm],G347)=0),"SP này chưa khai báo trong DSSP",""))))</f>
        <v/>
      </c>
    </row>
    <row r="348" spans="2:24" ht="27.75" customHeight="1">
      <c r="B348" s="69">
        <f t="shared" si="63"/>
        <v>345</v>
      </c>
      <c r="C348" s="49" t="str">
        <f t="shared" ca="1" si="64"/>
        <v/>
      </c>
      <c r="D348" s="50" t="str">
        <f t="shared" ca="1" si="65"/>
        <v/>
      </c>
      <c r="E348" s="51" t="str">
        <f t="shared" ca="1" si="66"/>
        <v/>
      </c>
      <c r="F348" s="52" t="str">
        <f t="shared" ca="1" si="67"/>
        <v/>
      </c>
      <c r="G348" s="53"/>
      <c r="H348" s="53" t="str">
        <f>IF(G348="","",INDEX(D.1[Quy cách],MATCH(G348,D.1[Tên sản phẩm],0)))</f>
        <v/>
      </c>
      <c r="I348" s="54" t="str">
        <f>IF(G348="","",INDEX(D.1[ĐVT],MATCH(G348,D.1[Tên sản phẩm],0)))</f>
        <v/>
      </c>
      <c r="J348" s="56" t="str">
        <f>IF(G348="","",INDEX(#REF!,MATCH(G348,D.1[Tên sản phẩm],0)))</f>
        <v/>
      </c>
      <c r="K348" s="56" t="str">
        <f t="shared" si="68"/>
        <v/>
      </c>
      <c r="L348" s="53"/>
      <c r="M348" s="57" t="str">
        <f t="shared" si="69"/>
        <v/>
      </c>
      <c r="N348" s="58"/>
      <c r="O348" s="56" t="str">
        <f t="shared" si="62"/>
        <v/>
      </c>
      <c r="P348" s="57" t="str">
        <f t="shared" si="70"/>
        <v/>
      </c>
      <c r="Q348" s="58" t="str">
        <f t="shared" ca="1" si="71"/>
        <v/>
      </c>
      <c r="R348" s="57" t="str">
        <f t="shared" si="72"/>
        <v/>
      </c>
      <c r="S348" s="57" t="str">
        <f ca="1">IF(AND(C348&lt;&gt;"",C348&lt;&gt;OFFSET(C348,1,0)),SUMIFS([Giá có thuế],[Số ĐK],C348),"")</f>
        <v/>
      </c>
      <c r="T348" s="53"/>
      <c r="U348" s="55" t="str">
        <f>IF(T348="","",'Thông Tin Chung'!#REF!)</f>
        <v/>
      </c>
      <c r="V348" s="57" t="str">
        <f t="shared" ca="1" si="73"/>
        <v/>
      </c>
      <c r="W348" s="59"/>
      <c r="X348" s="49" t="str">
        <f ca="1">IF(C348="","",IF(OR(D348&lt;NgayBatDau,D348&gt;NgayKetThuc),"Ngày tháng phải nằm trong kỳ báo cáo",IF(AND(F348&lt;&gt;"",COUNTIF(D.3[Tên nhà cung cấp],F348)=0),"Tên NCC chưa khai báo trong DSNCC",IF(AND(G348&lt;&gt;"",COUNTIF(D.1[Tên sản phẩm],G348)=0),"SP này chưa khai báo trong DSSP",""))))</f>
        <v/>
      </c>
    </row>
    <row r="349" spans="2:24" ht="27.75" customHeight="1">
      <c r="B349" s="69">
        <f t="shared" si="63"/>
        <v>346</v>
      </c>
      <c r="C349" s="49" t="str">
        <f t="shared" ca="1" si="64"/>
        <v/>
      </c>
      <c r="D349" s="50" t="str">
        <f t="shared" ca="1" si="65"/>
        <v/>
      </c>
      <c r="E349" s="51" t="str">
        <f t="shared" ca="1" si="66"/>
        <v/>
      </c>
      <c r="F349" s="52" t="str">
        <f t="shared" ca="1" si="67"/>
        <v/>
      </c>
      <c r="G349" s="53"/>
      <c r="H349" s="53" t="str">
        <f>IF(G349="","",INDEX(D.1[Quy cách],MATCH(G349,D.1[Tên sản phẩm],0)))</f>
        <v/>
      </c>
      <c r="I349" s="54" t="str">
        <f>IF(G349="","",INDEX(D.1[ĐVT],MATCH(G349,D.1[Tên sản phẩm],0)))</f>
        <v/>
      </c>
      <c r="J349" s="56" t="str">
        <f>IF(G349="","",INDEX(#REF!,MATCH(G349,D.1[Tên sản phẩm],0)))</f>
        <v/>
      </c>
      <c r="K349" s="56" t="str">
        <f t="shared" si="68"/>
        <v/>
      </c>
      <c r="L349" s="53"/>
      <c r="M349" s="57" t="str">
        <f t="shared" si="69"/>
        <v/>
      </c>
      <c r="N349" s="58"/>
      <c r="O349" s="56" t="str">
        <f t="shared" si="62"/>
        <v/>
      </c>
      <c r="P349" s="57" t="str">
        <f t="shared" si="70"/>
        <v/>
      </c>
      <c r="Q349" s="58" t="str">
        <f t="shared" ca="1" si="71"/>
        <v/>
      </c>
      <c r="R349" s="57" t="str">
        <f t="shared" si="72"/>
        <v/>
      </c>
      <c r="S349" s="57" t="str">
        <f ca="1">IF(AND(C349&lt;&gt;"",C349&lt;&gt;OFFSET(C349,1,0)),SUMIFS([Giá có thuế],[Số ĐK],C349),"")</f>
        <v/>
      </c>
      <c r="T349" s="53"/>
      <c r="U349" s="55" t="str">
        <f>IF(T349="","",'Thông Tin Chung'!#REF!)</f>
        <v/>
      </c>
      <c r="V349" s="57" t="str">
        <f t="shared" ca="1" si="73"/>
        <v/>
      </c>
      <c r="W349" s="59"/>
      <c r="X349" s="49" t="str">
        <f ca="1">IF(C349="","",IF(OR(D349&lt;NgayBatDau,D349&gt;NgayKetThuc),"Ngày tháng phải nằm trong kỳ báo cáo",IF(AND(F349&lt;&gt;"",COUNTIF(D.3[Tên nhà cung cấp],F349)=0),"Tên NCC chưa khai báo trong DSNCC",IF(AND(G349&lt;&gt;"",COUNTIF(D.1[Tên sản phẩm],G349)=0),"SP này chưa khai báo trong DSSP",""))))</f>
        <v/>
      </c>
    </row>
    <row r="350" spans="2:24" ht="27.75" customHeight="1">
      <c r="B350" s="69">
        <f t="shared" si="63"/>
        <v>347</v>
      </c>
      <c r="C350" s="49" t="str">
        <f t="shared" ca="1" si="64"/>
        <v/>
      </c>
      <c r="D350" s="50" t="str">
        <f t="shared" ca="1" si="65"/>
        <v/>
      </c>
      <c r="E350" s="51" t="str">
        <f t="shared" ca="1" si="66"/>
        <v/>
      </c>
      <c r="F350" s="52" t="str">
        <f t="shared" ca="1" si="67"/>
        <v/>
      </c>
      <c r="G350" s="53"/>
      <c r="H350" s="53" t="str">
        <f>IF(G350="","",INDEX(D.1[Quy cách],MATCH(G350,D.1[Tên sản phẩm],0)))</f>
        <v/>
      </c>
      <c r="I350" s="54" t="str">
        <f>IF(G350="","",INDEX(D.1[ĐVT],MATCH(G350,D.1[Tên sản phẩm],0)))</f>
        <v/>
      </c>
      <c r="J350" s="56" t="str">
        <f>IF(G350="","",INDEX(#REF!,MATCH(G350,D.1[Tên sản phẩm],0)))</f>
        <v/>
      </c>
      <c r="K350" s="56" t="str">
        <f t="shared" si="68"/>
        <v/>
      </c>
      <c r="L350" s="53"/>
      <c r="M350" s="57" t="str">
        <f t="shared" si="69"/>
        <v/>
      </c>
      <c r="N350" s="58"/>
      <c r="O350" s="56" t="str">
        <f t="shared" si="62"/>
        <v/>
      </c>
      <c r="P350" s="57" t="str">
        <f t="shared" si="70"/>
        <v/>
      </c>
      <c r="Q350" s="58" t="str">
        <f t="shared" ca="1" si="71"/>
        <v/>
      </c>
      <c r="R350" s="57" t="str">
        <f t="shared" si="72"/>
        <v/>
      </c>
      <c r="S350" s="57" t="str">
        <f ca="1">IF(AND(C350&lt;&gt;"",C350&lt;&gt;OFFSET(C350,1,0)),SUMIFS([Giá có thuế],[Số ĐK],C350),"")</f>
        <v/>
      </c>
      <c r="T350" s="53"/>
      <c r="U350" s="55" t="str">
        <f>IF(T350="","",'Thông Tin Chung'!#REF!)</f>
        <v/>
      </c>
      <c r="V350" s="57" t="str">
        <f t="shared" ca="1" si="73"/>
        <v/>
      </c>
      <c r="W350" s="59"/>
      <c r="X350" s="49" t="str">
        <f ca="1">IF(C350="","",IF(OR(D350&lt;NgayBatDau,D350&gt;NgayKetThuc),"Ngày tháng phải nằm trong kỳ báo cáo",IF(AND(F350&lt;&gt;"",COUNTIF(D.3[Tên nhà cung cấp],F350)=0),"Tên NCC chưa khai báo trong DSNCC",IF(AND(G350&lt;&gt;"",COUNTIF(D.1[Tên sản phẩm],G350)=0),"SP này chưa khai báo trong DSSP",""))))</f>
        <v/>
      </c>
    </row>
    <row r="351" spans="2:24" ht="27.75" customHeight="1">
      <c r="B351" s="69">
        <f t="shared" si="63"/>
        <v>348</v>
      </c>
      <c r="C351" s="49" t="str">
        <f t="shared" ca="1" si="64"/>
        <v/>
      </c>
      <c r="D351" s="50" t="str">
        <f t="shared" ca="1" si="65"/>
        <v/>
      </c>
      <c r="E351" s="51" t="str">
        <f t="shared" ca="1" si="66"/>
        <v/>
      </c>
      <c r="F351" s="52" t="str">
        <f t="shared" ca="1" si="67"/>
        <v/>
      </c>
      <c r="G351" s="53"/>
      <c r="H351" s="53" t="str">
        <f>IF(G351="","",INDEX(D.1[Quy cách],MATCH(G351,D.1[Tên sản phẩm],0)))</f>
        <v/>
      </c>
      <c r="I351" s="54" t="str">
        <f>IF(G351="","",INDEX(D.1[ĐVT],MATCH(G351,D.1[Tên sản phẩm],0)))</f>
        <v/>
      </c>
      <c r="J351" s="56" t="str">
        <f>IF(G351="","",INDEX(#REF!,MATCH(G351,D.1[Tên sản phẩm],0)))</f>
        <v/>
      </c>
      <c r="K351" s="56" t="str">
        <f t="shared" si="68"/>
        <v/>
      </c>
      <c r="L351" s="53"/>
      <c r="M351" s="57" t="str">
        <f t="shared" si="69"/>
        <v/>
      </c>
      <c r="N351" s="58"/>
      <c r="O351" s="56" t="str">
        <f t="shared" si="62"/>
        <v/>
      </c>
      <c r="P351" s="57" t="str">
        <f t="shared" si="70"/>
        <v/>
      </c>
      <c r="Q351" s="58" t="str">
        <f t="shared" ca="1" si="71"/>
        <v/>
      </c>
      <c r="R351" s="57" t="str">
        <f t="shared" si="72"/>
        <v/>
      </c>
      <c r="S351" s="57" t="str">
        <f ca="1">IF(AND(C351&lt;&gt;"",C351&lt;&gt;OFFSET(C351,1,0)),SUMIFS([Giá có thuế],[Số ĐK],C351),"")</f>
        <v/>
      </c>
      <c r="T351" s="53"/>
      <c r="U351" s="55" t="str">
        <f>IF(T351="","",'Thông Tin Chung'!#REF!)</f>
        <v/>
      </c>
      <c r="V351" s="57" t="str">
        <f t="shared" ca="1" si="73"/>
        <v/>
      </c>
      <c r="W351" s="59"/>
      <c r="X351" s="49" t="str">
        <f ca="1">IF(C351="","",IF(OR(D351&lt;NgayBatDau,D351&gt;NgayKetThuc),"Ngày tháng phải nằm trong kỳ báo cáo",IF(AND(F351&lt;&gt;"",COUNTIF(D.3[Tên nhà cung cấp],F351)=0),"Tên NCC chưa khai báo trong DSNCC",IF(AND(G351&lt;&gt;"",COUNTIF(D.1[Tên sản phẩm],G351)=0),"SP này chưa khai báo trong DSSP",""))))</f>
        <v/>
      </c>
    </row>
    <row r="352" spans="2:24" ht="27.75" customHeight="1">
      <c r="B352" s="69">
        <f t="shared" si="63"/>
        <v>349</v>
      </c>
      <c r="C352" s="49" t="str">
        <f t="shared" ca="1" si="64"/>
        <v/>
      </c>
      <c r="D352" s="50" t="str">
        <f t="shared" ca="1" si="65"/>
        <v/>
      </c>
      <c r="E352" s="51" t="str">
        <f t="shared" ca="1" si="66"/>
        <v/>
      </c>
      <c r="F352" s="52" t="str">
        <f t="shared" ca="1" si="67"/>
        <v/>
      </c>
      <c r="G352" s="53"/>
      <c r="H352" s="53" t="str">
        <f>IF(G352="","",INDEX(D.1[Quy cách],MATCH(G352,D.1[Tên sản phẩm],0)))</f>
        <v/>
      </c>
      <c r="I352" s="54" t="str">
        <f>IF(G352="","",INDEX(D.1[ĐVT],MATCH(G352,D.1[Tên sản phẩm],0)))</f>
        <v/>
      </c>
      <c r="J352" s="56" t="str">
        <f>IF(G352="","",INDEX(#REF!,MATCH(G352,D.1[Tên sản phẩm],0)))</f>
        <v/>
      </c>
      <c r="K352" s="56" t="str">
        <f t="shared" si="68"/>
        <v/>
      </c>
      <c r="L352" s="53"/>
      <c r="M352" s="57" t="str">
        <f t="shared" si="69"/>
        <v/>
      </c>
      <c r="N352" s="58"/>
      <c r="O352" s="56" t="str">
        <f t="shared" si="62"/>
        <v/>
      </c>
      <c r="P352" s="57" t="str">
        <f t="shared" si="70"/>
        <v/>
      </c>
      <c r="Q352" s="58" t="str">
        <f t="shared" ca="1" si="71"/>
        <v/>
      </c>
      <c r="R352" s="57" t="str">
        <f t="shared" si="72"/>
        <v/>
      </c>
      <c r="S352" s="57" t="str">
        <f ca="1">IF(AND(C352&lt;&gt;"",C352&lt;&gt;OFFSET(C352,1,0)),SUMIFS([Giá có thuế],[Số ĐK],C352),"")</f>
        <v/>
      </c>
      <c r="T352" s="53"/>
      <c r="U352" s="55" t="str">
        <f>IF(T352="","",'Thông Tin Chung'!#REF!)</f>
        <v/>
      </c>
      <c r="V352" s="57" t="str">
        <f t="shared" ca="1" si="73"/>
        <v/>
      </c>
      <c r="W352" s="59"/>
      <c r="X352" s="49" t="str">
        <f ca="1">IF(C352="","",IF(OR(D352&lt;NgayBatDau,D352&gt;NgayKetThuc),"Ngày tháng phải nằm trong kỳ báo cáo",IF(AND(F352&lt;&gt;"",COUNTIF(D.3[Tên nhà cung cấp],F352)=0),"Tên NCC chưa khai báo trong DSNCC",IF(AND(G352&lt;&gt;"",COUNTIF(D.1[Tên sản phẩm],G352)=0),"SP này chưa khai báo trong DSSP",""))))</f>
        <v/>
      </c>
    </row>
    <row r="353" spans="2:24" ht="27.75" customHeight="1">
      <c r="B353" s="69">
        <f t="shared" si="63"/>
        <v>350</v>
      </c>
      <c r="C353" s="49" t="str">
        <f t="shared" ca="1" si="64"/>
        <v/>
      </c>
      <c r="D353" s="50" t="str">
        <f t="shared" ca="1" si="65"/>
        <v/>
      </c>
      <c r="E353" s="51" t="str">
        <f t="shared" ca="1" si="66"/>
        <v/>
      </c>
      <c r="F353" s="52" t="str">
        <f t="shared" ca="1" si="67"/>
        <v/>
      </c>
      <c r="G353" s="53"/>
      <c r="H353" s="53" t="str">
        <f>IF(G353="","",INDEX(D.1[Quy cách],MATCH(G353,D.1[Tên sản phẩm],0)))</f>
        <v/>
      </c>
      <c r="I353" s="54" t="str">
        <f>IF(G353="","",INDEX(D.1[ĐVT],MATCH(G353,D.1[Tên sản phẩm],0)))</f>
        <v/>
      </c>
      <c r="J353" s="56" t="str">
        <f>IF(G353="","",INDEX(#REF!,MATCH(G353,D.1[Tên sản phẩm],0)))</f>
        <v/>
      </c>
      <c r="K353" s="56" t="str">
        <f t="shared" si="68"/>
        <v/>
      </c>
      <c r="L353" s="53"/>
      <c r="M353" s="57" t="str">
        <f t="shared" si="69"/>
        <v/>
      </c>
      <c r="N353" s="58"/>
      <c r="O353" s="56" t="str">
        <f t="shared" si="62"/>
        <v/>
      </c>
      <c r="P353" s="57" t="str">
        <f t="shared" si="70"/>
        <v/>
      </c>
      <c r="Q353" s="58" t="str">
        <f t="shared" ca="1" si="71"/>
        <v/>
      </c>
      <c r="R353" s="57" t="str">
        <f t="shared" si="72"/>
        <v/>
      </c>
      <c r="S353" s="57" t="str">
        <f ca="1">IF(AND(C353&lt;&gt;"",C353&lt;&gt;OFFSET(C353,1,0)),SUMIFS([Giá có thuế],[Số ĐK],C353),"")</f>
        <v/>
      </c>
      <c r="T353" s="53"/>
      <c r="U353" s="55" t="str">
        <f>IF(T353="","",'Thông Tin Chung'!#REF!)</f>
        <v/>
      </c>
      <c r="V353" s="57" t="str">
        <f t="shared" ca="1" si="73"/>
        <v/>
      </c>
      <c r="W353" s="59"/>
      <c r="X353" s="49" t="str">
        <f ca="1">IF(C353="","",IF(OR(D353&lt;NgayBatDau,D353&gt;NgayKetThuc),"Ngày tháng phải nằm trong kỳ báo cáo",IF(AND(F353&lt;&gt;"",COUNTIF(D.3[Tên nhà cung cấp],F353)=0),"Tên NCC chưa khai báo trong DSNCC",IF(AND(G353&lt;&gt;"",COUNTIF(D.1[Tên sản phẩm],G353)=0),"SP này chưa khai báo trong DSSP",""))))</f>
        <v/>
      </c>
    </row>
    <row r="354" spans="2:24" ht="27.75" customHeight="1">
      <c r="B354" s="69">
        <f t="shared" si="63"/>
        <v>351</v>
      </c>
      <c r="C354" s="49" t="str">
        <f t="shared" ca="1" si="64"/>
        <v/>
      </c>
      <c r="D354" s="50" t="str">
        <f t="shared" ca="1" si="65"/>
        <v/>
      </c>
      <c r="E354" s="51" t="str">
        <f t="shared" ca="1" si="66"/>
        <v/>
      </c>
      <c r="F354" s="52" t="str">
        <f t="shared" ca="1" si="67"/>
        <v/>
      </c>
      <c r="G354" s="53"/>
      <c r="H354" s="53" t="str">
        <f>IF(G354="","",INDEX(D.1[Quy cách],MATCH(G354,D.1[Tên sản phẩm],0)))</f>
        <v/>
      </c>
      <c r="I354" s="54" t="str">
        <f>IF(G354="","",INDEX(D.1[ĐVT],MATCH(G354,D.1[Tên sản phẩm],0)))</f>
        <v/>
      </c>
      <c r="J354" s="56" t="str">
        <f>IF(G354="","",INDEX(#REF!,MATCH(G354,D.1[Tên sản phẩm],0)))</f>
        <v/>
      </c>
      <c r="K354" s="56" t="str">
        <f t="shared" si="68"/>
        <v/>
      </c>
      <c r="L354" s="53"/>
      <c r="M354" s="57" t="str">
        <f t="shared" si="69"/>
        <v/>
      </c>
      <c r="N354" s="58"/>
      <c r="O354" s="56" t="str">
        <f t="shared" si="62"/>
        <v/>
      </c>
      <c r="P354" s="57" t="str">
        <f t="shared" si="70"/>
        <v/>
      </c>
      <c r="Q354" s="58" t="str">
        <f t="shared" ca="1" si="71"/>
        <v/>
      </c>
      <c r="R354" s="57" t="str">
        <f t="shared" si="72"/>
        <v/>
      </c>
      <c r="S354" s="57" t="str">
        <f ca="1">IF(AND(C354&lt;&gt;"",C354&lt;&gt;OFFSET(C354,1,0)),SUMIFS([Giá có thuế],[Số ĐK],C354),"")</f>
        <v/>
      </c>
      <c r="T354" s="53"/>
      <c r="U354" s="55" t="str">
        <f>IF(T354="","",'Thông Tin Chung'!#REF!)</f>
        <v/>
      </c>
      <c r="V354" s="57" t="str">
        <f t="shared" ca="1" si="73"/>
        <v/>
      </c>
      <c r="W354" s="59"/>
      <c r="X354" s="49" t="str">
        <f ca="1">IF(C354="","",IF(OR(D354&lt;NgayBatDau,D354&gt;NgayKetThuc),"Ngày tháng phải nằm trong kỳ báo cáo",IF(AND(F354&lt;&gt;"",COUNTIF(D.3[Tên nhà cung cấp],F354)=0),"Tên NCC chưa khai báo trong DSNCC",IF(AND(G354&lt;&gt;"",COUNTIF(D.1[Tên sản phẩm],G354)=0),"SP này chưa khai báo trong DSSP",""))))</f>
        <v/>
      </c>
    </row>
    <row r="355" spans="2:24" ht="27.75" customHeight="1">
      <c r="B355" s="69">
        <f t="shared" si="63"/>
        <v>352</v>
      </c>
      <c r="C355" s="49" t="str">
        <f t="shared" ca="1" si="64"/>
        <v/>
      </c>
      <c r="D355" s="50" t="str">
        <f t="shared" ca="1" si="65"/>
        <v/>
      </c>
      <c r="E355" s="51" t="str">
        <f t="shared" ca="1" si="66"/>
        <v/>
      </c>
      <c r="F355" s="52" t="str">
        <f t="shared" ca="1" si="67"/>
        <v/>
      </c>
      <c r="G355" s="53"/>
      <c r="H355" s="53" t="str">
        <f>IF(G355="","",INDEX(D.1[Quy cách],MATCH(G355,D.1[Tên sản phẩm],0)))</f>
        <v/>
      </c>
      <c r="I355" s="54" t="str">
        <f>IF(G355="","",INDEX(D.1[ĐVT],MATCH(G355,D.1[Tên sản phẩm],0)))</f>
        <v/>
      </c>
      <c r="J355" s="56" t="str">
        <f>IF(G355="","",INDEX(#REF!,MATCH(G355,D.1[Tên sản phẩm],0)))</f>
        <v/>
      </c>
      <c r="K355" s="56" t="str">
        <f t="shared" si="68"/>
        <v/>
      </c>
      <c r="L355" s="53"/>
      <c r="M355" s="57" t="str">
        <f t="shared" si="69"/>
        <v/>
      </c>
      <c r="N355" s="58"/>
      <c r="O355" s="56" t="str">
        <f t="shared" si="62"/>
        <v/>
      </c>
      <c r="P355" s="57" t="str">
        <f t="shared" si="70"/>
        <v/>
      </c>
      <c r="Q355" s="58" t="str">
        <f t="shared" ca="1" si="71"/>
        <v/>
      </c>
      <c r="R355" s="57" t="str">
        <f t="shared" si="72"/>
        <v/>
      </c>
      <c r="S355" s="57" t="str">
        <f ca="1">IF(AND(C355&lt;&gt;"",C355&lt;&gt;OFFSET(C355,1,0)),SUMIFS([Giá có thuế],[Số ĐK],C355),"")</f>
        <v/>
      </c>
      <c r="T355" s="53"/>
      <c r="U355" s="55" t="str">
        <f>IF(T355="","",'Thông Tin Chung'!#REF!)</f>
        <v/>
      </c>
      <c r="V355" s="57" t="str">
        <f t="shared" ca="1" si="73"/>
        <v/>
      </c>
      <c r="W355" s="59"/>
      <c r="X355" s="49" t="str">
        <f ca="1">IF(C355="","",IF(OR(D355&lt;NgayBatDau,D355&gt;NgayKetThuc),"Ngày tháng phải nằm trong kỳ báo cáo",IF(AND(F355&lt;&gt;"",COUNTIF(D.3[Tên nhà cung cấp],F355)=0),"Tên NCC chưa khai báo trong DSNCC",IF(AND(G355&lt;&gt;"",COUNTIF(D.1[Tên sản phẩm],G355)=0),"SP này chưa khai báo trong DSSP",""))))</f>
        <v/>
      </c>
    </row>
    <row r="356" spans="2:24" ht="27.75" customHeight="1">
      <c r="B356" s="69">
        <f t="shared" si="63"/>
        <v>353</v>
      </c>
      <c r="C356" s="49" t="str">
        <f t="shared" ca="1" si="64"/>
        <v/>
      </c>
      <c r="D356" s="50" t="str">
        <f t="shared" ca="1" si="65"/>
        <v/>
      </c>
      <c r="E356" s="51" t="str">
        <f t="shared" ca="1" si="66"/>
        <v/>
      </c>
      <c r="F356" s="52" t="str">
        <f t="shared" ca="1" si="67"/>
        <v/>
      </c>
      <c r="G356" s="53"/>
      <c r="H356" s="53" t="str">
        <f>IF(G356="","",INDEX(D.1[Quy cách],MATCH(G356,D.1[Tên sản phẩm],0)))</f>
        <v/>
      </c>
      <c r="I356" s="54" t="str">
        <f>IF(G356="","",INDEX(D.1[ĐVT],MATCH(G356,D.1[Tên sản phẩm],0)))</f>
        <v/>
      </c>
      <c r="J356" s="56" t="str">
        <f>IF(G356="","",INDEX(#REF!,MATCH(G356,D.1[Tên sản phẩm],0)))</f>
        <v/>
      </c>
      <c r="K356" s="56" t="str">
        <f t="shared" si="68"/>
        <v/>
      </c>
      <c r="L356" s="53"/>
      <c r="M356" s="57" t="str">
        <f t="shared" si="69"/>
        <v/>
      </c>
      <c r="N356" s="58"/>
      <c r="O356" s="56" t="str">
        <f t="shared" si="62"/>
        <v/>
      </c>
      <c r="P356" s="57" t="str">
        <f t="shared" si="70"/>
        <v/>
      </c>
      <c r="Q356" s="58" t="str">
        <f t="shared" ca="1" si="71"/>
        <v/>
      </c>
      <c r="R356" s="57" t="str">
        <f t="shared" si="72"/>
        <v/>
      </c>
      <c r="S356" s="57" t="str">
        <f ca="1">IF(AND(C356&lt;&gt;"",C356&lt;&gt;OFFSET(C356,1,0)),SUMIFS([Giá có thuế],[Số ĐK],C356),"")</f>
        <v/>
      </c>
      <c r="T356" s="53"/>
      <c r="U356" s="55" t="str">
        <f>IF(T356="","",'Thông Tin Chung'!#REF!)</f>
        <v/>
      </c>
      <c r="V356" s="57" t="str">
        <f t="shared" ca="1" si="73"/>
        <v/>
      </c>
      <c r="W356" s="59"/>
      <c r="X356" s="49" t="str">
        <f ca="1">IF(C356="","",IF(OR(D356&lt;NgayBatDau,D356&gt;NgayKetThuc),"Ngày tháng phải nằm trong kỳ báo cáo",IF(AND(F356&lt;&gt;"",COUNTIF(D.3[Tên nhà cung cấp],F356)=0),"Tên NCC chưa khai báo trong DSNCC",IF(AND(G356&lt;&gt;"",COUNTIF(D.1[Tên sản phẩm],G356)=0),"SP này chưa khai báo trong DSSP",""))))</f>
        <v/>
      </c>
    </row>
    <row r="357" spans="2:24" ht="27.75" customHeight="1">
      <c r="B357" s="69">
        <f t="shared" si="63"/>
        <v>354</v>
      </c>
      <c r="C357" s="49" t="str">
        <f t="shared" ca="1" si="64"/>
        <v/>
      </c>
      <c r="D357" s="50" t="str">
        <f t="shared" ca="1" si="65"/>
        <v/>
      </c>
      <c r="E357" s="51" t="str">
        <f t="shared" ca="1" si="66"/>
        <v/>
      </c>
      <c r="F357" s="52" t="str">
        <f t="shared" ca="1" si="67"/>
        <v/>
      </c>
      <c r="G357" s="53"/>
      <c r="H357" s="53" t="str">
        <f>IF(G357="","",INDEX(D.1[Quy cách],MATCH(G357,D.1[Tên sản phẩm],0)))</f>
        <v/>
      </c>
      <c r="I357" s="54" t="str">
        <f>IF(G357="","",INDEX(D.1[ĐVT],MATCH(G357,D.1[Tên sản phẩm],0)))</f>
        <v/>
      </c>
      <c r="J357" s="56" t="str">
        <f>IF(G357="","",INDEX(#REF!,MATCH(G357,D.1[Tên sản phẩm],0)))</f>
        <v/>
      </c>
      <c r="K357" s="56" t="str">
        <f t="shared" si="68"/>
        <v/>
      </c>
      <c r="L357" s="53"/>
      <c r="M357" s="57" t="str">
        <f t="shared" si="69"/>
        <v/>
      </c>
      <c r="N357" s="58"/>
      <c r="O357" s="56" t="str">
        <f t="shared" si="62"/>
        <v/>
      </c>
      <c r="P357" s="57" t="str">
        <f t="shared" si="70"/>
        <v/>
      </c>
      <c r="Q357" s="58" t="str">
        <f t="shared" ca="1" si="71"/>
        <v/>
      </c>
      <c r="R357" s="57" t="str">
        <f t="shared" si="72"/>
        <v/>
      </c>
      <c r="S357" s="57" t="str">
        <f ca="1">IF(AND(C357&lt;&gt;"",C357&lt;&gt;OFFSET(C357,1,0)),SUMIFS([Giá có thuế],[Số ĐK],C357),"")</f>
        <v/>
      </c>
      <c r="T357" s="53"/>
      <c r="U357" s="55" t="str">
        <f>IF(T357="","",'Thông Tin Chung'!#REF!)</f>
        <v/>
      </c>
      <c r="V357" s="57" t="str">
        <f t="shared" ca="1" si="73"/>
        <v/>
      </c>
      <c r="W357" s="59"/>
      <c r="X357" s="49" t="str">
        <f ca="1">IF(C357="","",IF(OR(D357&lt;NgayBatDau,D357&gt;NgayKetThuc),"Ngày tháng phải nằm trong kỳ báo cáo",IF(AND(F357&lt;&gt;"",COUNTIF(D.3[Tên nhà cung cấp],F357)=0),"Tên NCC chưa khai báo trong DSNCC",IF(AND(G357&lt;&gt;"",COUNTIF(D.1[Tên sản phẩm],G357)=0),"SP này chưa khai báo trong DSSP",""))))</f>
        <v/>
      </c>
    </row>
    <row r="358" spans="2:24" ht="27.75" customHeight="1">
      <c r="B358" s="69">
        <f t="shared" si="63"/>
        <v>355</v>
      </c>
      <c r="C358" s="49" t="str">
        <f t="shared" ca="1" si="64"/>
        <v/>
      </c>
      <c r="D358" s="50" t="str">
        <f t="shared" ca="1" si="65"/>
        <v/>
      </c>
      <c r="E358" s="51" t="str">
        <f t="shared" ca="1" si="66"/>
        <v/>
      </c>
      <c r="F358" s="52" t="str">
        <f t="shared" ca="1" si="67"/>
        <v/>
      </c>
      <c r="G358" s="53"/>
      <c r="H358" s="53" t="str">
        <f>IF(G358="","",INDEX(D.1[Quy cách],MATCH(G358,D.1[Tên sản phẩm],0)))</f>
        <v/>
      </c>
      <c r="I358" s="54" t="str">
        <f>IF(G358="","",INDEX(D.1[ĐVT],MATCH(G358,D.1[Tên sản phẩm],0)))</f>
        <v/>
      </c>
      <c r="J358" s="56" t="str">
        <f>IF(G358="","",INDEX(#REF!,MATCH(G358,D.1[Tên sản phẩm],0)))</f>
        <v/>
      </c>
      <c r="K358" s="56" t="str">
        <f t="shared" si="68"/>
        <v/>
      </c>
      <c r="L358" s="53"/>
      <c r="M358" s="57" t="str">
        <f t="shared" si="69"/>
        <v/>
      </c>
      <c r="N358" s="58"/>
      <c r="O358" s="56" t="str">
        <f t="shared" si="62"/>
        <v/>
      </c>
      <c r="P358" s="57" t="str">
        <f t="shared" si="70"/>
        <v/>
      </c>
      <c r="Q358" s="58" t="str">
        <f t="shared" ca="1" si="71"/>
        <v/>
      </c>
      <c r="R358" s="57" t="str">
        <f t="shared" si="72"/>
        <v/>
      </c>
      <c r="S358" s="57" t="str">
        <f ca="1">IF(AND(C358&lt;&gt;"",C358&lt;&gt;OFFSET(C358,1,0)),SUMIFS([Giá có thuế],[Số ĐK],C358),"")</f>
        <v/>
      </c>
      <c r="T358" s="53"/>
      <c r="U358" s="55" t="str">
        <f>IF(T358="","",'Thông Tin Chung'!#REF!)</f>
        <v/>
      </c>
      <c r="V358" s="57" t="str">
        <f t="shared" ca="1" si="73"/>
        <v/>
      </c>
      <c r="W358" s="59"/>
      <c r="X358" s="49" t="str">
        <f ca="1">IF(C358="","",IF(OR(D358&lt;NgayBatDau,D358&gt;NgayKetThuc),"Ngày tháng phải nằm trong kỳ báo cáo",IF(AND(F358&lt;&gt;"",COUNTIF(D.3[Tên nhà cung cấp],F358)=0),"Tên NCC chưa khai báo trong DSNCC",IF(AND(G358&lt;&gt;"",COUNTIF(D.1[Tên sản phẩm],G358)=0),"SP này chưa khai báo trong DSSP",""))))</f>
        <v/>
      </c>
    </row>
    <row r="359" spans="2:24" ht="27.75" customHeight="1">
      <c r="B359" s="69">
        <f t="shared" si="63"/>
        <v>356</v>
      </c>
      <c r="C359" s="49" t="str">
        <f t="shared" ca="1" si="64"/>
        <v/>
      </c>
      <c r="D359" s="50" t="str">
        <f t="shared" ca="1" si="65"/>
        <v/>
      </c>
      <c r="E359" s="51" t="str">
        <f t="shared" ca="1" si="66"/>
        <v/>
      </c>
      <c r="F359" s="52" t="str">
        <f t="shared" ca="1" si="67"/>
        <v/>
      </c>
      <c r="G359" s="53"/>
      <c r="H359" s="53" t="str">
        <f>IF(G359="","",INDEX(D.1[Quy cách],MATCH(G359,D.1[Tên sản phẩm],0)))</f>
        <v/>
      </c>
      <c r="I359" s="54" t="str">
        <f>IF(G359="","",INDEX(D.1[ĐVT],MATCH(G359,D.1[Tên sản phẩm],0)))</f>
        <v/>
      </c>
      <c r="J359" s="56" t="str">
        <f>IF(G359="","",INDEX(#REF!,MATCH(G359,D.1[Tên sản phẩm],0)))</f>
        <v/>
      </c>
      <c r="K359" s="56" t="str">
        <f t="shared" si="68"/>
        <v/>
      </c>
      <c r="L359" s="53"/>
      <c r="M359" s="57" t="str">
        <f t="shared" si="69"/>
        <v/>
      </c>
      <c r="N359" s="58"/>
      <c r="O359" s="56" t="str">
        <f t="shared" si="62"/>
        <v/>
      </c>
      <c r="P359" s="57" t="str">
        <f t="shared" si="70"/>
        <v/>
      </c>
      <c r="Q359" s="58" t="str">
        <f t="shared" ca="1" si="71"/>
        <v/>
      </c>
      <c r="R359" s="57" t="str">
        <f t="shared" si="72"/>
        <v/>
      </c>
      <c r="S359" s="57" t="str">
        <f ca="1">IF(AND(C359&lt;&gt;"",C359&lt;&gt;OFFSET(C359,1,0)),SUMIFS([Giá có thuế],[Số ĐK],C359),"")</f>
        <v/>
      </c>
      <c r="T359" s="53"/>
      <c r="U359" s="55" t="str">
        <f>IF(T359="","",'Thông Tin Chung'!#REF!)</f>
        <v/>
      </c>
      <c r="V359" s="57" t="str">
        <f t="shared" ca="1" si="73"/>
        <v/>
      </c>
      <c r="W359" s="59"/>
      <c r="X359" s="49" t="str">
        <f ca="1">IF(C359="","",IF(OR(D359&lt;NgayBatDau,D359&gt;NgayKetThuc),"Ngày tháng phải nằm trong kỳ báo cáo",IF(AND(F359&lt;&gt;"",COUNTIF(D.3[Tên nhà cung cấp],F359)=0),"Tên NCC chưa khai báo trong DSNCC",IF(AND(G359&lt;&gt;"",COUNTIF(D.1[Tên sản phẩm],G359)=0),"SP này chưa khai báo trong DSSP",""))))</f>
        <v/>
      </c>
    </row>
    <row r="360" spans="2:24" ht="27.75" customHeight="1">
      <c r="B360" s="69">
        <f t="shared" si="63"/>
        <v>357</v>
      </c>
      <c r="C360" s="49" t="str">
        <f t="shared" ca="1" si="64"/>
        <v/>
      </c>
      <c r="D360" s="50" t="str">
        <f t="shared" ca="1" si="65"/>
        <v/>
      </c>
      <c r="E360" s="51" t="str">
        <f t="shared" ca="1" si="66"/>
        <v/>
      </c>
      <c r="F360" s="52" t="str">
        <f t="shared" ca="1" si="67"/>
        <v/>
      </c>
      <c r="G360" s="53"/>
      <c r="H360" s="53" t="str">
        <f>IF(G360="","",INDEX(D.1[Quy cách],MATCH(G360,D.1[Tên sản phẩm],0)))</f>
        <v/>
      </c>
      <c r="I360" s="54" t="str">
        <f>IF(G360="","",INDEX(D.1[ĐVT],MATCH(G360,D.1[Tên sản phẩm],0)))</f>
        <v/>
      </c>
      <c r="J360" s="56" t="str">
        <f>IF(G360="","",INDEX(#REF!,MATCH(G360,D.1[Tên sản phẩm],0)))</f>
        <v/>
      </c>
      <c r="K360" s="56" t="str">
        <f t="shared" si="68"/>
        <v/>
      </c>
      <c r="L360" s="53"/>
      <c r="M360" s="57" t="str">
        <f t="shared" si="69"/>
        <v/>
      </c>
      <c r="N360" s="58"/>
      <c r="O360" s="56" t="str">
        <f t="shared" si="62"/>
        <v/>
      </c>
      <c r="P360" s="57" t="str">
        <f t="shared" si="70"/>
        <v/>
      </c>
      <c r="Q360" s="58" t="str">
        <f t="shared" ca="1" si="71"/>
        <v/>
      </c>
      <c r="R360" s="57" t="str">
        <f t="shared" si="72"/>
        <v/>
      </c>
      <c r="S360" s="57" t="str">
        <f ca="1">IF(AND(C360&lt;&gt;"",C360&lt;&gt;OFFSET(C360,1,0)),SUMIFS([Giá có thuế],[Số ĐK],C360),"")</f>
        <v/>
      </c>
      <c r="T360" s="53"/>
      <c r="U360" s="55" t="str">
        <f>IF(T360="","",'Thông Tin Chung'!#REF!)</f>
        <v/>
      </c>
      <c r="V360" s="57" t="str">
        <f t="shared" ca="1" si="73"/>
        <v/>
      </c>
      <c r="W360" s="59"/>
      <c r="X360" s="49" t="str">
        <f ca="1">IF(C360="","",IF(OR(D360&lt;NgayBatDau,D360&gt;NgayKetThuc),"Ngày tháng phải nằm trong kỳ báo cáo",IF(AND(F360&lt;&gt;"",COUNTIF(D.3[Tên nhà cung cấp],F360)=0),"Tên NCC chưa khai báo trong DSNCC",IF(AND(G360&lt;&gt;"",COUNTIF(D.1[Tên sản phẩm],G360)=0),"SP này chưa khai báo trong DSSP",""))))</f>
        <v/>
      </c>
    </row>
    <row r="361" spans="2:24" ht="27.75" customHeight="1">
      <c r="B361" s="69">
        <f t="shared" si="63"/>
        <v>358</v>
      </c>
      <c r="C361" s="49" t="str">
        <f t="shared" ca="1" si="64"/>
        <v/>
      </c>
      <c r="D361" s="50" t="str">
        <f t="shared" ca="1" si="65"/>
        <v/>
      </c>
      <c r="E361" s="51" t="str">
        <f t="shared" ca="1" si="66"/>
        <v/>
      </c>
      <c r="F361" s="52" t="str">
        <f t="shared" ca="1" si="67"/>
        <v/>
      </c>
      <c r="G361" s="53"/>
      <c r="H361" s="53" t="str">
        <f>IF(G361="","",INDEX(D.1[Quy cách],MATCH(G361,D.1[Tên sản phẩm],0)))</f>
        <v/>
      </c>
      <c r="I361" s="54" t="str">
        <f>IF(G361="","",INDEX(D.1[ĐVT],MATCH(G361,D.1[Tên sản phẩm],0)))</f>
        <v/>
      </c>
      <c r="J361" s="56" t="str">
        <f>IF(G361="","",INDEX(#REF!,MATCH(G361,D.1[Tên sản phẩm],0)))</f>
        <v/>
      </c>
      <c r="K361" s="56" t="str">
        <f t="shared" si="68"/>
        <v/>
      </c>
      <c r="L361" s="53"/>
      <c r="M361" s="57" t="str">
        <f t="shared" si="69"/>
        <v/>
      </c>
      <c r="N361" s="58"/>
      <c r="O361" s="56" t="str">
        <f t="shared" si="62"/>
        <v/>
      </c>
      <c r="P361" s="57" t="str">
        <f t="shared" si="70"/>
        <v/>
      </c>
      <c r="Q361" s="58" t="str">
        <f t="shared" ca="1" si="71"/>
        <v/>
      </c>
      <c r="R361" s="57" t="str">
        <f t="shared" si="72"/>
        <v/>
      </c>
      <c r="S361" s="57" t="str">
        <f ca="1">IF(AND(C361&lt;&gt;"",C361&lt;&gt;OFFSET(C361,1,0)),SUMIFS([Giá có thuế],[Số ĐK],C361),"")</f>
        <v/>
      </c>
      <c r="T361" s="53"/>
      <c r="U361" s="55" t="str">
        <f>IF(T361="","",'Thông Tin Chung'!#REF!)</f>
        <v/>
      </c>
      <c r="V361" s="57" t="str">
        <f t="shared" ca="1" si="73"/>
        <v/>
      </c>
      <c r="W361" s="59"/>
      <c r="X361" s="49" t="str">
        <f ca="1">IF(C361="","",IF(OR(D361&lt;NgayBatDau,D361&gt;NgayKetThuc),"Ngày tháng phải nằm trong kỳ báo cáo",IF(AND(F361&lt;&gt;"",COUNTIF(D.3[Tên nhà cung cấp],F361)=0),"Tên NCC chưa khai báo trong DSNCC",IF(AND(G361&lt;&gt;"",COUNTIF(D.1[Tên sản phẩm],G361)=0),"SP này chưa khai báo trong DSSP",""))))</f>
        <v/>
      </c>
    </row>
    <row r="362" spans="2:24" ht="27.75" customHeight="1">
      <c r="B362" s="69">
        <f t="shared" si="63"/>
        <v>359</v>
      </c>
      <c r="C362" s="49" t="str">
        <f t="shared" ca="1" si="64"/>
        <v/>
      </c>
      <c r="D362" s="50" t="str">
        <f t="shared" ca="1" si="65"/>
        <v/>
      </c>
      <c r="E362" s="51" t="str">
        <f t="shared" ca="1" si="66"/>
        <v/>
      </c>
      <c r="F362" s="52" t="str">
        <f t="shared" ca="1" si="67"/>
        <v/>
      </c>
      <c r="G362" s="53"/>
      <c r="H362" s="53" t="str">
        <f>IF(G362="","",INDEX(D.1[Quy cách],MATCH(G362,D.1[Tên sản phẩm],0)))</f>
        <v/>
      </c>
      <c r="I362" s="54" t="str">
        <f>IF(G362="","",INDEX(D.1[ĐVT],MATCH(G362,D.1[Tên sản phẩm],0)))</f>
        <v/>
      </c>
      <c r="J362" s="56" t="str">
        <f>IF(G362="","",INDEX(#REF!,MATCH(G362,D.1[Tên sản phẩm],0)))</f>
        <v/>
      </c>
      <c r="K362" s="56" t="str">
        <f t="shared" si="68"/>
        <v/>
      </c>
      <c r="L362" s="53"/>
      <c r="M362" s="57" t="str">
        <f t="shared" si="69"/>
        <v/>
      </c>
      <c r="N362" s="58"/>
      <c r="O362" s="56" t="str">
        <f t="shared" si="62"/>
        <v/>
      </c>
      <c r="P362" s="57" t="str">
        <f t="shared" si="70"/>
        <v/>
      </c>
      <c r="Q362" s="58" t="str">
        <f t="shared" ca="1" si="71"/>
        <v/>
      </c>
      <c r="R362" s="57" t="str">
        <f t="shared" si="72"/>
        <v/>
      </c>
      <c r="S362" s="57" t="str">
        <f ca="1">IF(AND(C362&lt;&gt;"",C362&lt;&gt;OFFSET(C362,1,0)),SUMIFS([Giá có thuế],[Số ĐK],C362),"")</f>
        <v/>
      </c>
      <c r="T362" s="53"/>
      <c r="U362" s="55" t="str">
        <f>IF(T362="","",'Thông Tin Chung'!#REF!)</f>
        <v/>
      </c>
      <c r="V362" s="57" t="str">
        <f t="shared" ca="1" si="73"/>
        <v/>
      </c>
      <c r="W362" s="59"/>
      <c r="X362" s="49" t="str">
        <f ca="1">IF(C362="","",IF(OR(D362&lt;NgayBatDau,D362&gt;NgayKetThuc),"Ngày tháng phải nằm trong kỳ báo cáo",IF(AND(F362&lt;&gt;"",COUNTIF(D.3[Tên nhà cung cấp],F362)=0),"Tên NCC chưa khai báo trong DSNCC",IF(AND(G362&lt;&gt;"",COUNTIF(D.1[Tên sản phẩm],G362)=0),"SP này chưa khai báo trong DSSP",""))))</f>
        <v/>
      </c>
    </row>
    <row r="363" spans="2:24" ht="27.75" customHeight="1">
      <c r="B363" s="69">
        <f t="shared" si="63"/>
        <v>360</v>
      </c>
      <c r="C363" s="49" t="str">
        <f t="shared" ca="1" si="64"/>
        <v/>
      </c>
      <c r="D363" s="50" t="str">
        <f t="shared" ca="1" si="65"/>
        <v/>
      </c>
      <c r="E363" s="51" t="str">
        <f t="shared" ca="1" si="66"/>
        <v/>
      </c>
      <c r="F363" s="52" t="str">
        <f t="shared" ca="1" si="67"/>
        <v/>
      </c>
      <c r="G363" s="53"/>
      <c r="H363" s="53" t="str">
        <f>IF(G363="","",INDEX(D.1[Quy cách],MATCH(G363,D.1[Tên sản phẩm],0)))</f>
        <v/>
      </c>
      <c r="I363" s="54" t="str">
        <f>IF(G363="","",INDEX(D.1[ĐVT],MATCH(G363,D.1[Tên sản phẩm],0)))</f>
        <v/>
      </c>
      <c r="J363" s="56" t="str">
        <f>IF(G363="","",INDEX(#REF!,MATCH(G363,D.1[Tên sản phẩm],0)))</f>
        <v/>
      </c>
      <c r="K363" s="56" t="str">
        <f t="shared" si="68"/>
        <v/>
      </c>
      <c r="L363" s="53"/>
      <c r="M363" s="57" t="str">
        <f t="shared" si="69"/>
        <v/>
      </c>
      <c r="N363" s="58"/>
      <c r="O363" s="56" t="str">
        <f t="shared" si="62"/>
        <v/>
      </c>
      <c r="P363" s="57" t="str">
        <f t="shared" si="70"/>
        <v/>
      </c>
      <c r="Q363" s="58" t="str">
        <f t="shared" ca="1" si="71"/>
        <v/>
      </c>
      <c r="R363" s="57" t="str">
        <f t="shared" si="72"/>
        <v/>
      </c>
      <c r="S363" s="57" t="str">
        <f ca="1">IF(AND(C363&lt;&gt;"",C363&lt;&gt;OFFSET(C363,1,0)),SUMIFS([Giá có thuế],[Số ĐK],C363),"")</f>
        <v/>
      </c>
      <c r="T363" s="53"/>
      <c r="U363" s="55" t="str">
        <f>IF(T363="","",'Thông Tin Chung'!#REF!)</f>
        <v/>
      </c>
      <c r="V363" s="57" t="str">
        <f t="shared" ca="1" si="73"/>
        <v/>
      </c>
      <c r="W363" s="59"/>
      <c r="X363" s="49" t="str">
        <f ca="1">IF(C363="","",IF(OR(D363&lt;NgayBatDau,D363&gt;NgayKetThuc),"Ngày tháng phải nằm trong kỳ báo cáo",IF(AND(F363&lt;&gt;"",COUNTIF(D.3[Tên nhà cung cấp],F363)=0),"Tên NCC chưa khai báo trong DSNCC",IF(AND(G363&lt;&gt;"",COUNTIF(D.1[Tên sản phẩm],G363)=0),"SP này chưa khai báo trong DSSP",""))))</f>
        <v/>
      </c>
    </row>
    <row r="364" spans="2:24" ht="27.75" customHeight="1">
      <c r="B364" s="69">
        <f t="shared" si="63"/>
        <v>361</v>
      </c>
      <c r="C364" s="49" t="str">
        <f t="shared" ca="1" si="64"/>
        <v/>
      </c>
      <c r="D364" s="50" t="str">
        <f t="shared" ca="1" si="65"/>
        <v/>
      </c>
      <c r="E364" s="51" t="str">
        <f t="shared" ca="1" si="66"/>
        <v/>
      </c>
      <c r="F364" s="52" t="str">
        <f t="shared" ca="1" si="67"/>
        <v/>
      </c>
      <c r="G364" s="53"/>
      <c r="H364" s="53" t="str">
        <f>IF(G364="","",INDEX(D.1[Quy cách],MATCH(G364,D.1[Tên sản phẩm],0)))</f>
        <v/>
      </c>
      <c r="I364" s="54" t="str">
        <f>IF(G364="","",INDEX(D.1[ĐVT],MATCH(G364,D.1[Tên sản phẩm],0)))</f>
        <v/>
      </c>
      <c r="J364" s="56" t="str">
        <f>IF(G364="","",INDEX(#REF!,MATCH(G364,D.1[Tên sản phẩm],0)))</f>
        <v/>
      </c>
      <c r="K364" s="56" t="str">
        <f t="shared" si="68"/>
        <v/>
      </c>
      <c r="L364" s="53"/>
      <c r="M364" s="57" t="str">
        <f t="shared" si="69"/>
        <v/>
      </c>
      <c r="N364" s="58"/>
      <c r="O364" s="56" t="str">
        <f t="shared" si="62"/>
        <v/>
      </c>
      <c r="P364" s="57" t="str">
        <f t="shared" si="70"/>
        <v/>
      </c>
      <c r="Q364" s="58" t="str">
        <f t="shared" ca="1" si="71"/>
        <v/>
      </c>
      <c r="R364" s="57" t="str">
        <f t="shared" si="72"/>
        <v/>
      </c>
      <c r="S364" s="57" t="str">
        <f ca="1">IF(AND(C364&lt;&gt;"",C364&lt;&gt;OFFSET(C364,1,0)),SUMIFS([Giá có thuế],[Số ĐK],C364),"")</f>
        <v/>
      </c>
      <c r="T364" s="53"/>
      <c r="U364" s="55" t="str">
        <f>IF(T364="","",'Thông Tin Chung'!#REF!)</f>
        <v/>
      </c>
      <c r="V364" s="57" t="str">
        <f t="shared" ca="1" si="73"/>
        <v/>
      </c>
      <c r="W364" s="59"/>
      <c r="X364" s="49" t="str">
        <f ca="1">IF(C364="","",IF(OR(D364&lt;NgayBatDau,D364&gt;NgayKetThuc),"Ngày tháng phải nằm trong kỳ báo cáo",IF(AND(F364&lt;&gt;"",COUNTIF(D.3[Tên nhà cung cấp],F364)=0),"Tên NCC chưa khai báo trong DSNCC",IF(AND(G364&lt;&gt;"",COUNTIF(D.1[Tên sản phẩm],G364)=0),"SP này chưa khai báo trong DSSP",""))))</f>
        <v/>
      </c>
    </row>
    <row r="365" spans="2:24" ht="27.75" customHeight="1">
      <c r="B365" s="69">
        <f t="shared" si="63"/>
        <v>362</v>
      </c>
      <c r="C365" s="49" t="str">
        <f t="shared" ca="1" si="64"/>
        <v/>
      </c>
      <c r="D365" s="50" t="str">
        <f t="shared" ca="1" si="65"/>
        <v/>
      </c>
      <c r="E365" s="51" t="str">
        <f t="shared" ca="1" si="66"/>
        <v/>
      </c>
      <c r="F365" s="52" t="str">
        <f t="shared" ca="1" si="67"/>
        <v/>
      </c>
      <c r="G365" s="53"/>
      <c r="H365" s="53" t="str">
        <f>IF(G365="","",INDEX(D.1[Quy cách],MATCH(G365,D.1[Tên sản phẩm],0)))</f>
        <v/>
      </c>
      <c r="I365" s="54" t="str">
        <f>IF(G365="","",INDEX(D.1[ĐVT],MATCH(G365,D.1[Tên sản phẩm],0)))</f>
        <v/>
      </c>
      <c r="J365" s="56" t="str">
        <f>IF(G365="","",INDEX(#REF!,MATCH(G365,D.1[Tên sản phẩm],0)))</f>
        <v/>
      </c>
      <c r="K365" s="56" t="str">
        <f t="shared" si="68"/>
        <v/>
      </c>
      <c r="L365" s="53"/>
      <c r="M365" s="57" t="str">
        <f t="shared" si="69"/>
        <v/>
      </c>
      <c r="N365" s="58"/>
      <c r="O365" s="56" t="str">
        <f t="shared" si="62"/>
        <v/>
      </c>
      <c r="P365" s="57" t="str">
        <f t="shared" si="70"/>
        <v/>
      </c>
      <c r="Q365" s="58" t="str">
        <f t="shared" ca="1" si="71"/>
        <v/>
      </c>
      <c r="R365" s="57" t="str">
        <f t="shared" si="72"/>
        <v/>
      </c>
      <c r="S365" s="57" t="str">
        <f ca="1">IF(AND(C365&lt;&gt;"",C365&lt;&gt;OFFSET(C365,1,0)),SUMIFS([Giá có thuế],[Số ĐK],C365),"")</f>
        <v/>
      </c>
      <c r="T365" s="53"/>
      <c r="U365" s="55" t="str">
        <f>IF(T365="","",'Thông Tin Chung'!#REF!)</f>
        <v/>
      </c>
      <c r="V365" s="57" t="str">
        <f t="shared" ca="1" si="73"/>
        <v/>
      </c>
      <c r="W365" s="59"/>
      <c r="X365" s="49" t="str">
        <f ca="1">IF(C365="","",IF(OR(D365&lt;NgayBatDau,D365&gt;NgayKetThuc),"Ngày tháng phải nằm trong kỳ báo cáo",IF(AND(F365&lt;&gt;"",COUNTIF(D.3[Tên nhà cung cấp],F365)=0),"Tên NCC chưa khai báo trong DSNCC",IF(AND(G365&lt;&gt;"",COUNTIF(D.1[Tên sản phẩm],G365)=0),"SP này chưa khai báo trong DSSP",""))))</f>
        <v/>
      </c>
    </row>
    <row r="366" spans="2:24" ht="27.75" customHeight="1">
      <c r="B366" s="69">
        <f t="shared" si="63"/>
        <v>363</v>
      </c>
      <c r="C366" s="49" t="str">
        <f t="shared" ca="1" si="64"/>
        <v/>
      </c>
      <c r="D366" s="50" t="str">
        <f t="shared" ca="1" si="65"/>
        <v/>
      </c>
      <c r="E366" s="51" t="str">
        <f t="shared" ca="1" si="66"/>
        <v/>
      </c>
      <c r="F366" s="52" t="str">
        <f t="shared" ca="1" si="67"/>
        <v/>
      </c>
      <c r="G366" s="53"/>
      <c r="H366" s="53" t="str">
        <f>IF(G366="","",INDEX(D.1[Quy cách],MATCH(G366,D.1[Tên sản phẩm],0)))</f>
        <v/>
      </c>
      <c r="I366" s="54" t="str">
        <f>IF(G366="","",INDEX(D.1[ĐVT],MATCH(G366,D.1[Tên sản phẩm],0)))</f>
        <v/>
      </c>
      <c r="J366" s="56" t="str">
        <f>IF(G366="","",INDEX(#REF!,MATCH(G366,D.1[Tên sản phẩm],0)))</f>
        <v/>
      </c>
      <c r="K366" s="56" t="str">
        <f t="shared" si="68"/>
        <v/>
      </c>
      <c r="L366" s="53"/>
      <c r="M366" s="57" t="str">
        <f t="shared" si="69"/>
        <v/>
      </c>
      <c r="N366" s="58"/>
      <c r="O366" s="56" t="str">
        <f t="shared" si="62"/>
        <v/>
      </c>
      <c r="P366" s="57" t="str">
        <f t="shared" si="70"/>
        <v/>
      </c>
      <c r="Q366" s="58" t="str">
        <f t="shared" ca="1" si="71"/>
        <v/>
      </c>
      <c r="R366" s="57" t="str">
        <f t="shared" si="72"/>
        <v/>
      </c>
      <c r="S366" s="57" t="str">
        <f ca="1">IF(AND(C366&lt;&gt;"",C366&lt;&gt;OFFSET(C366,1,0)),SUMIFS([Giá có thuế],[Số ĐK],C366),"")</f>
        <v/>
      </c>
      <c r="T366" s="53"/>
      <c r="U366" s="55" t="str">
        <f>IF(T366="","",'Thông Tin Chung'!#REF!)</f>
        <v/>
      </c>
      <c r="V366" s="57" t="str">
        <f t="shared" ca="1" si="73"/>
        <v/>
      </c>
      <c r="W366" s="59"/>
      <c r="X366" s="49" t="str">
        <f ca="1">IF(C366="","",IF(OR(D366&lt;NgayBatDau,D366&gt;NgayKetThuc),"Ngày tháng phải nằm trong kỳ báo cáo",IF(AND(F366&lt;&gt;"",COUNTIF(D.3[Tên nhà cung cấp],F366)=0),"Tên NCC chưa khai báo trong DSNCC",IF(AND(G366&lt;&gt;"",COUNTIF(D.1[Tên sản phẩm],G366)=0),"SP này chưa khai báo trong DSSP",""))))</f>
        <v/>
      </c>
    </row>
    <row r="367" spans="2:24" ht="27.75" customHeight="1">
      <c r="B367" s="69">
        <f t="shared" si="63"/>
        <v>364</v>
      </c>
      <c r="C367" s="49" t="str">
        <f t="shared" ca="1" si="64"/>
        <v/>
      </c>
      <c r="D367" s="50" t="str">
        <f t="shared" ca="1" si="65"/>
        <v/>
      </c>
      <c r="E367" s="51" t="str">
        <f t="shared" ca="1" si="66"/>
        <v/>
      </c>
      <c r="F367" s="52" t="str">
        <f t="shared" ca="1" si="67"/>
        <v/>
      </c>
      <c r="G367" s="53"/>
      <c r="H367" s="53" t="str">
        <f>IF(G367="","",INDEX(D.1[Quy cách],MATCH(G367,D.1[Tên sản phẩm],0)))</f>
        <v/>
      </c>
      <c r="I367" s="54" t="str">
        <f>IF(G367="","",INDEX(D.1[ĐVT],MATCH(G367,D.1[Tên sản phẩm],0)))</f>
        <v/>
      </c>
      <c r="J367" s="56" t="str">
        <f>IF(G367="","",INDEX(#REF!,MATCH(G367,D.1[Tên sản phẩm],0)))</f>
        <v/>
      </c>
      <c r="K367" s="56" t="str">
        <f t="shared" si="68"/>
        <v/>
      </c>
      <c r="L367" s="53"/>
      <c r="M367" s="57" t="str">
        <f t="shared" si="69"/>
        <v/>
      </c>
      <c r="N367" s="58"/>
      <c r="O367" s="56" t="str">
        <f t="shared" si="62"/>
        <v/>
      </c>
      <c r="P367" s="57" t="str">
        <f t="shared" si="70"/>
        <v/>
      </c>
      <c r="Q367" s="58" t="str">
        <f t="shared" ca="1" si="71"/>
        <v/>
      </c>
      <c r="R367" s="57" t="str">
        <f t="shared" si="72"/>
        <v/>
      </c>
      <c r="S367" s="57" t="str">
        <f ca="1">IF(AND(C367&lt;&gt;"",C367&lt;&gt;OFFSET(C367,1,0)),SUMIFS([Giá có thuế],[Số ĐK],C367),"")</f>
        <v/>
      </c>
      <c r="T367" s="53"/>
      <c r="U367" s="55" t="str">
        <f>IF(T367="","",'Thông Tin Chung'!#REF!)</f>
        <v/>
      </c>
      <c r="V367" s="57" t="str">
        <f t="shared" ca="1" si="73"/>
        <v/>
      </c>
      <c r="W367" s="59"/>
      <c r="X367" s="49" t="str">
        <f ca="1">IF(C367="","",IF(OR(D367&lt;NgayBatDau,D367&gt;NgayKetThuc),"Ngày tháng phải nằm trong kỳ báo cáo",IF(AND(F367&lt;&gt;"",COUNTIF(D.3[Tên nhà cung cấp],F367)=0),"Tên NCC chưa khai báo trong DSNCC",IF(AND(G367&lt;&gt;"",COUNTIF(D.1[Tên sản phẩm],G367)=0),"SP này chưa khai báo trong DSSP",""))))</f>
        <v/>
      </c>
    </row>
    <row r="368" spans="2:24" ht="27.75" customHeight="1">
      <c r="B368" s="69">
        <f t="shared" si="63"/>
        <v>365</v>
      </c>
      <c r="C368" s="49" t="str">
        <f t="shared" ca="1" si="64"/>
        <v/>
      </c>
      <c r="D368" s="50" t="str">
        <f t="shared" ca="1" si="65"/>
        <v/>
      </c>
      <c r="E368" s="51" t="str">
        <f t="shared" ca="1" si="66"/>
        <v/>
      </c>
      <c r="F368" s="52" t="str">
        <f t="shared" ca="1" si="67"/>
        <v/>
      </c>
      <c r="G368" s="53"/>
      <c r="H368" s="53" t="str">
        <f>IF(G368="","",INDEX(D.1[Quy cách],MATCH(G368,D.1[Tên sản phẩm],0)))</f>
        <v/>
      </c>
      <c r="I368" s="54" t="str">
        <f>IF(G368="","",INDEX(D.1[ĐVT],MATCH(G368,D.1[Tên sản phẩm],0)))</f>
        <v/>
      </c>
      <c r="J368" s="56" t="str">
        <f>IF(G368="","",INDEX(#REF!,MATCH(G368,D.1[Tên sản phẩm],0)))</f>
        <v/>
      </c>
      <c r="K368" s="56" t="str">
        <f t="shared" si="68"/>
        <v/>
      </c>
      <c r="L368" s="53"/>
      <c r="M368" s="57" t="str">
        <f t="shared" si="69"/>
        <v/>
      </c>
      <c r="N368" s="58"/>
      <c r="O368" s="56" t="str">
        <f t="shared" si="62"/>
        <v/>
      </c>
      <c r="P368" s="57" t="str">
        <f t="shared" si="70"/>
        <v/>
      </c>
      <c r="Q368" s="58" t="str">
        <f t="shared" ca="1" si="71"/>
        <v/>
      </c>
      <c r="R368" s="57" t="str">
        <f t="shared" si="72"/>
        <v/>
      </c>
      <c r="S368" s="57" t="str">
        <f ca="1">IF(AND(C368&lt;&gt;"",C368&lt;&gt;OFFSET(C368,1,0)),SUMIFS([Giá có thuế],[Số ĐK],C368),"")</f>
        <v/>
      </c>
      <c r="T368" s="53"/>
      <c r="U368" s="55" t="str">
        <f>IF(T368="","",'Thông Tin Chung'!#REF!)</f>
        <v/>
      </c>
      <c r="V368" s="57" t="str">
        <f t="shared" ca="1" si="73"/>
        <v/>
      </c>
      <c r="W368" s="59"/>
      <c r="X368" s="49" t="str">
        <f ca="1">IF(C368="","",IF(OR(D368&lt;NgayBatDau,D368&gt;NgayKetThuc),"Ngày tháng phải nằm trong kỳ báo cáo",IF(AND(F368&lt;&gt;"",COUNTIF(D.3[Tên nhà cung cấp],F368)=0),"Tên NCC chưa khai báo trong DSNCC",IF(AND(G368&lt;&gt;"",COUNTIF(D.1[Tên sản phẩm],G368)=0),"SP này chưa khai báo trong DSSP",""))))</f>
        <v/>
      </c>
    </row>
    <row r="369" spans="2:24" ht="27.75" customHeight="1">
      <c r="B369" s="69">
        <f t="shared" si="63"/>
        <v>366</v>
      </c>
      <c r="C369" s="49" t="str">
        <f t="shared" ca="1" si="64"/>
        <v/>
      </c>
      <c r="D369" s="50" t="str">
        <f t="shared" ca="1" si="65"/>
        <v/>
      </c>
      <c r="E369" s="51" t="str">
        <f t="shared" ca="1" si="66"/>
        <v/>
      </c>
      <c r="F369" s="52" t="str">
        <f t="shared" ca="1" si="67"/>
        <v/>
      </c>
      <c r="G369" s="53"/>
      <c r="H369" s="53" t="str">
        <f>IF(G369="","",INDEX(D.1[Quy cách],MATCH(G369,D.1[Tên sản phẩm],0)))</f>
        <v/>
      </c>
      <c r="I369" s="54" t="str">
        <f>IF(G369="","",INDEX(D.1[ĐVT],MATCH(G369,D.1[Tên sản phẩm],0)))</f>
        <v/>
      </c>
      <c r="J369" s="56" t="str">
        <f>IF(G369="","",INDEX(#REF!,MATCH(G369,D.1[Tên sản phẩm],0)))</f>
        <v/>
      </c>
      <c r="K369" s="56" t="str">
        <f t="shared" si="68"/>
        <v/>
      </c>
      <c r="L369" s="53"/>
      <c r="M369" s="57" t="str">
        <f t="shared" si="69"/>
        <v/>
      </c>
      <c r="N369" s="58"/>
      <c r="O369" s="56" t="str">
        <f t="shared" si="62"/>
        <v/>
      </c>
      <c r="P369" s="57" t="str">
        <f t="shared" si="70"/>
        <v/>
      </c>
      <c r="Q369" s="58" t="str">
        <f t="shared" ca="1" si="71"/>
        <v/>
      </c>
      <c r="R369" s="57" t="str">
        <f t="shared" si="72"/>
        <v/>
      </c>
      <c r="S369" s="57" t="str">
        <f ca="1">IF(AND(C369&lt;&gt;"",C369&lt;&gt;OFFSET(C369,1,0)),SUMIFS([Giá có thuế],[Số ĐK],C369),"")</f>
        <v/>
      </c>
      <c r="T369" s="53"/>
      <c r="U369" s="55" t="str">
        <f>IF(T369="","",'Thông Tin Chung'!#REF!)</f>
        <v/>
      </c>
      <c r="V369" s="57" t="str">
        <f t="shared" ca="1" si="73"/>
        <v/>
      </c>
      <c r="W369" s="59"/>
      <c r="X369" s="49" t="str">
        <f ca="1">IF(C369="","",IF(OR(D369&lt;NgayBatDau,D369&gt;NgayKetThuc),"Ngày tháng phải nằm trong kỳ báo cáo",IF(AND(F369&lt;&gt;"",COUNTIF(D.3[Tên nhà cung cấp],F369)=0),"Tên NCC chưa khai báo trong DSNCC",IF(AND(G369&lt;&gt;"",COUNTIF(D.1[Tên sản phẩm],G369)=0),"SP này chưa khai báo trong DSSP",""))))</f>
        <v/>
      </c>
    </row>
    <row r="370" spans="2:24" ht="27.75" customHeight="1">
      <c r="B370" s="69">
        <f t="shared" si="63"/>
        <v>367</v>
      </c>
      <c r="C370" s="49" t="str">
        <f t="shared" ca="1" si="64"/>
        <v/>
      </c>
      <c r="D370" s="50" t="str">
        <f t="shared" ca="1" si="65"/>
        <v/>
      </c>
      <c r="E370" s="51" t="str">
        <f t="shared" ca="1" si="66"/>
        <v/>
      </c>
      <c r="F370" s="52" t="str">
        <f t="shared" ca="1" si="67"/>
        <v/>
      </c>
      <c r="G370" s="53"/>
      <c r="H370" s="53" t="str">
        <f>IF(G370="","",INDEX(D.1[Quy cách],MATCH(G370,D.1[Tên sản phẩm],0)))</f>
        <v/>
      </c>
      <c r="I370" s="54" t="str">
        <f>IF(G370="","",INDEX(D.1[ĐVT],MATCH(G370,D.1[Tên sản phẩm],0)))</f>
        <v/>
      </c>
      <c r="J370" s="56" t="str">
        <f>IF(G370="","",INDEX(#REF!,MATCH(G370,D.1[Tên sản phẩm],0)))</f>
        <v/>
      </c>
      <c r="K370" s="56" t="str">
        <f t="shared" si="68"/>
        <v/>
      </c>
      <c r="L370" s="53"/>
      <c r="M370" s="57" t="str">
        <f t="shared" si="69"/>
        <v/>
      </c>
      <c r="N370" s="58"/>
      <c r="O370" s="56" t="str">
        <f t="shared" si="62"/>
        <v/>
      </c>
      <c r="P370" s="57" t="str">
        <f t="shared" si="70"/>
        <v/>
      </c>
      <c r="Q370" s="58" t="str">
        <f t="shared" ca="1" si="71"/>
        <v/>
      </c>
      <c r="R370" s="57" t="str">
        <f t="shared" si="72"/>
        <v/>
      </c>
      <c r="S370" s="57" t="str">
        <f ca="1">IF(AND(C370&lt;&gt;"",C370&lt;&gt;OFFSET(C370,1,0)),SUMIFS([Giá có thuế],[Số ĐK],C370),"")</f>
        <v/>
      </c>
      <c r="T370" s="53"/>
      <c r="U370" s="55" t="str">
        <f>IF(T370="","",'Thông Tin Chung'!#REF!)</f>
        <v/>
      </c>
      <c r="V370" s="57" t="str">
        <f t="shared" ca="1" si="73"/>
        <v/>
      </c>
      <c r="W370" s="59"/>
      <c r="X370" s="49" t="str">
        <f ca="1">IF(C370="","",IF(OR(D370&lt;NgayBatDau,D370&gt;NgayKetThuc),"Ngày tháng phải nằm trong kỳ báo cáo",IF(AND(F370&lt;&gt;"",COUNTIF(D.3[Tên nhà cung cấp],F370)=0),"Tên NCC chưa khai báo trong DSNCC",IF(AND(G370&lt;&gt;"",COUNTIF(D.1[Tên sản phẩm],G370)=0),"SP này chưa khai báo trong DSSP",""))))</f>
        <v/>
      </c>
    </row>
    <row r="371" spans="2:24" ht="27.75" customHeight="1">
      <c r="B371" s="69">
        <f t="shared" si="63"/>
        <v>368</v>
      </c>
      <c r="C371" s="49" t="str">
        <f t="shared" ca="1" si="64"/>
        <v/>
      </c>
      <c r="D371" s="50" t="str">
        <f t="shared" ca="1" si="65"/>
        <v/>
      </c>
      <c r="E371" s="51" t="str">
        <f t="shared" ca="1" si="66"/>
        <v/>
      </c>
      <c r="F371" s="52" t="str">
        <f t="shared" ca="1" si="67"/>
        <v/>
      </c>
      <c r="G371" s="53"/>
      <c r="H371" s="53" t="str">
        <f>IF(G371="","",INDEX(D.1[Quy cách],MATCH(G371,D.1[Tên sản phẩm],0)))</f>
        <v/>
      </c>
      <c r="I371" s="54" t="str">
        <f>IF(G371="","",INDEX(D.1[ĐVT],MATCH(G371,D.1[Tên sản phẩm],0)))</f>
        <v/>
      </c>
      <c r="J371" s="56" t="str">
        <f>IF(G371="","",INDEX(#REF!,MATCH(G371,D.1[Tên sản phẩm],0)))</f>
        <v/>
      </c>
      <c r="K371" s="56" t="str">
        <f t="shared" si="68"/>
        <v/>
      </c>
      <c r="L371" s="53"/>
      <c r="M371" s="57" t="str">
        <f t="shared" si="69"/>
        <v/>
      </c>
      <c r="N371" s="58"/>
      <c r="O371" s="56" t="str">
        <f t="shared" si="62"/>
        <v/>
      </c>
      <c r="P371" s="57" t="str">
        <f t="shared" si="70"/>
        <v/>
      </c>
      <c r="Q371" s="58" t="str">
        <f t="shared" ca="1" si="71"/>
        <v/>
      </c>
      <c r="R371" s="57" t="str">
        <f t="shared" si="72"/>
        <v/>
      </c>
      <c r="S371" s="57" t="str">
        <f ca="1">IF(AND(C371&lt;&gt;"",C371&lt;&gt;OFFSET(C371,1,0)),SUMIFS([Giá có thuế],[Số ĐK],C371),"")</f>
        <v/>
      </c>
      <c r="T371" s="53"/>
      <c r="U371" s="55" t="str">
        <f>IF(T371="","",'Thông Tin Chung'!#REF!)</f>
        <v/>
      </c>
      <c r="V371" s="57" t="str">
        <f t="shared" ca="1" si="73"/>
        <v/>
      </c>
      <c r="W371" s="59"/>
      <c r="X371" s="49" t="str">
        <f ca="1">IF(C371="","",IF(OR(D371&lt;NgayBatDau,D371&gt;NgayKetThuc),"Ngày tháng phải nằm trong kỳ báo cáo",IF(AND(F371&lt;&gt;"",COUNTIF(D.3[Tên nhà cung cấp],F371)=0),"Tên NCC chưa khai báo trong DSNCC",IF(AND(G371&lt;&gt;"",COUNTIF(D.1[Tên sản phẩm],G371)=0),"SP này chưa khai báo trong DSSP",""))))</f>
        <v/>
      </c>
    </row>
    <row r="372" spans="2:24" ht="27.75" customHeight="1">
      <c r="B372" s="69">
        <f t="shared" si="63"/>
        <v>369</v>
      </c>
      <c r="C372" s="49" t="str">
        <f t="shared" ca="1" si="64"/>
        <v/>
      </c>
      <c r="D372" s="50" t="str">
        <f t="shared" ca="1" si="65"/>
        <v/>
      </c>
      <c r="E372" s="51" t="str">
        <f t="shared" ca="1" si="66"/>
        <v/>
      </c>
      <c r="F372" s="52" t="str">
        <f t="shared" ca="1" si="67"/>
        <v/>
      </c>
      <c r="G372" s="53"/>
      <c r="H372" s="53" t="str">
        <f>IF(G372="","",INDEX(D.1[Quy cách],MATCH(G372,D.1[Tên sản phẩm],0)))</f>
        <v/>
      </c>
      <c r="I372" s="54" t="str">
        <f>IF(G372="","",INDEX(D.1[ĐVT],MATCH(G372,D.1[Tên sản phẩm],0)))</f>
        <v/>
      </c>
      <c r="J372" s="56" t="str">
        <f>IF(G372="","",INDEX(#REF!,MATCH(G372,D.1[Tên sản phẩm],0)))</f>
        <v/>
      </c>
      <c r="K372" s="56" t="str">
        <f t="shared" si="68"/>
        <v/>
      </c>
      <c r="L372" s="53"/>
      <c r="M372" s="57" t="str">
        <f t="shared" si="69"/>
        <v/>
      </c>
      <c r="N372" s="58"/>
      <c r="O372" s="56" t="str">
        <f t="shared" si="62"/>
        <v/>
      </c>
      <c r="P372" s="57" t="str">
        <f t="shared" si="70"/>
        <v/>
      </c>
      <c r="Q372" s="58" t="str">
        <f t="shared" ca="1" si="71"/>
        <v/>
      </c>
      <c r="R372" s="57" t="str">
        <f t="shared" si="72"/>
        <v/>
      </c>
      <c r="S372" s="57" t="str">
        <f ca="1">IF(AND(C372&lt;&gt;"",C372&lt;&gt;OFFSET(C372,1,0)),SUMIFS([Giá có thuế],[Số ĐK],C372),"")</f>
        <v/>
      </c>
      <c r="T372" s="53"/>
      <c r="U372" s="55" t="str">
        <f>IF(T372="","",'Thông Tin Chung'!#REF!)</f>
        <v/>
      </c>
      <c r="V372" s="57" t="str">
        <f t="shared" ca="1" si="73"/>
        <v/>
      </c>
      <c r="W372" s="59"/>
      <c r="X372" s="49" t="str">
        <f ca="1">IF(C372="","",IF(OR(D372&lt;NgayBatDau,D372&gt;NgayKetThuc),"Ngày tháng phải nằm trong kỳ báo cáo",IF(AND(F372&lt;&gt;"",COUNTIF(D.3[Tên nhà cung cấp],F372)=0),"Tên NCC chưa khai báo trong DSNCC",IF(AND(G372&lt;&gt;"",COUNTIF(D.1[Tên sản phẩm],G372)=0),"SP này chưa khai báo trong DSSP",""))))</f>
        <v/>
      </c>
    </row>
    <row r="373" spans="2:24" ht="27.75" customHeight="1">
      <c r="B373" s="69">
        <f t="shared" si="63"/>
        <v>370</v>
      </c>
      <c r="C373" s="49" t="str">
        <f t="shared" ca="1" si="64"/>
        <v/>
      </c>
      <c r="D373" s="50" t="str">
        <f t="shared" ca="1" si="65"/>
        <v/>
      </c>
      <c r="E373" s="51" t="str">
        <f t="shared" ca="1" si="66"/>
        <v/>
      </c>
      <c r="F373" s="52" t="str">
        <f t="shared" ca="1" si="67"/>
        <v/>
      </c>
      <c r="G373" s="53"/>
      <c r="H373" s="53" t="str">
        <f>IF(G373="","",INDEX(D.1[Quy cách],MATCH(G373,D.1[Tên sản phẩm],0)))</f>
        <v/>
      </c>
      <c r="I373" s="54" t="str">
        <f>IF(G373="","",INDEX(D.1[ĐVT],MATCH(G373,D.1[Tên sản phẩm],0)))</f>
        <v/>
      </c>
      <c r="J373" s="56" t="str">
        <f>IF(G373="","",INDEX(#REF!,MATCH(G373,D.1[Tên sản phẩm],0)))</f>
        <v/>
      </c>
      <c r="K373" s="56" t="str">
        <f t="shared" si="68"/>
        <v/>
      </c>
      <c r="L373" s="53"/>
      <c r="M373" s="57" t="str">
        <f t="shared" si="69"/>
        <v/>
      </c>
      <c r="N373" s="58"/>
      <c r="O373" s="56" t="str">
        <f t="shared" si="62"/>
        <v/>
      </c>
      <c r="P373" s="57" t="str">
        <f t="shared" si="70"/>
        <v/>
      </c>
      <c r="Q373" s="58" t="str">
        <f t="shared" ca="1" si="71"/>
        <v/>
      </c>
      <c r="R373" s="57" t="str">
        <f t="shared" si="72"/>
        <v/>
      </c>
      <c r="S373" s="57" t="str">
        <f ca="1">IF(AND(C373&lt;&gt;"",C373&lt;&gt;OFFSET(C373,1,0)),SUMIFS([Giá có thuế],[Số ĐK],C373),"")</f>
        <v/>
      </c>
      <c r="T373" s="53"/>
      <c r="U373" s="55" t="str">
        <f>IF(T373="","",'Thông Tin Chung'!#REF!)</f>
        <v/>
      </c>
      <c r="V373" s="57" t="str">
        <f t="shared" ca="1" si="73"/>
        <v/>
      </c>
      <c r="W373" s="59"/>
      <c r="X373" s="49" t="str">
        <f ca="1">IF(C373="","",IF(OR(D373&lt;NgayBatDau,D373&gt;NgayKetThuc),"Ngày tháng phải nằm trong kỳ báo cáo",IF(AND(F373&lt;&gt;"",COUNTIF(D.3[Tên nhà cung cấp],F373)=0),"Tên NCC chưa khai báo trong DSNCC",IF(AND(G373&lt;&gt;"",COUNTIF(D.1[Tên sản phẩm],G373)=0),"SP này chưa khai báo trong DSSP",""))))</f>
        <v/>
      </c>
    </row>
    <row r="374" spans="2:24" ht="27.75" customHeight="1">
      <c r="B374" s="69">
        <f t="shared" si="63"/>
        <v>371</v>
      </c>
      <c r="C374" s="49" t="str">
        <f t="shared" ca="1" si="64"/>
        <v/>
      </c>
      <c r="D374" s="50" t="str">
        <f t="shared" ca="1" si="65"/>
        <v/>
      </c>
      <c r="E374" s="51" t="str">
        <f t="shared" ca="1" si="66"/>
        <v/>
      </c>
      <c r="F374" s="52" t="str">
        <f t="shared" ca="1" si="67"/>
        <v/>
      </c>
      <c r="G374" s="53"/>
      <c r="H374" s="53" t="str">
        <f>IF(G374="","",INDEX(D.1[Quy cách],MATCH(G374,D.1[Tên sản phẩm],0)))</f>
        <v/>
      </c>
      <c r="I374" s="54" t="str">
        <f>IF(G374="","",INDEX(D.1[ĐVT],MATCH(G374,D.1[Tên sản phẩm],0)))</f>
        <v/>
      </c>
      <c r="J374" s="56" t="str">
        <f>IF(G374="","",INDEX(#REF!,MATCH(G374,D.1[Tên sản phẩm],0)))</f>
        <v/>
      </c>
      <c r="K374" s="56" t="str">
        <f t="shared" si="68"/>
        <v/>
      </c>
      <c r="L374" s="53"/>
      <c r="M374" s="57" t="str">
        <f t="shared" si="69"/>
        <v/>
      </c>
      <c r="N374" s="58"/>
      <c r="O374" s="56" t="str">
        <f t="shared" si="62"/>
        <v/>
      </c>
      <c r="P374" s="57" t="str">
        <f t="shared" si="70"/>
        <v/>
      </c>
      <c r="Q374" s="58" t="str">
        <f t="shared" ca="1" si="71"/>
        <v/>
      </c>
      <c r="R374" s="57" t="str">
        <f t="shared" si="72"/>
        <v/>
      </c>
      <c r="S374" s="57" t="str">
        <f ca="1">IF(AND(C374&lt;&gt;"",C374&lt;&gt;OFFSET(C374,1,0)),SUMIFS([Giá có thuế],[Số ĐK],C374),"")</f>
        <v/>
      </c>
      <c r="T374" s="53"/>
      <c r="U374" s="55" t="str">
        <f>IF(T374="","",'Thông Tin Chung'!#REF!)</f>
        <v/>
      </c>
      <c r="V374" s="57" t="str">
        <f t="shared" ca="1" si="73"/>
        <v/>
      </c>
      <c r="W374" s="59"/>
      <c r="X374" s="49" t="str">
        <f ca="1">IF(C374="","",IF(OR(D374&lt;NgayBatDau,D374&gt;NgayKetThuc),"Ngày tháng phải nằm trong kỳ báo cáo",IF(AND(F374&lt;&gt;"",COUNTIF(D.3[Tên nhà cung cấp],F374)=0),"Tên NCC chưa khai báo trong DSNCC",IF(AND(G374&lt;&gt;"",COUNTIF(D.1[Tên sản phẩm],G374)=0),"SP này chưa khai báo trong DSSP",""))))</f>
        <v/>
      </c>
    </row>
    <row r="375" spans="2:24" ht="27.75" customHeight="1">
      <c r="B375" s="69">
        <f t="shared" si="63"/>
        <v>372</v>
      </c>
      <c r="C375" s="49" t="str">
        <f t="shared" ca="1" si="64"/>
        <v/>
      </c>
      <c r="D375" s="50" t="str">
        <f t="shared" ca="1" si="65"/>
        <v/>
      </c>
      <c r="E375" s="51" t="str">
        <f t="shared" ca="1" si="66"/>
        <v/>
      </c>
      <c r="F375" s="52" t="str">
        <f t="shared" ca="1" si="67"/>
        <v/>
      </c>
      <c r="G375" s="53"/>
      <c r="H375" s="53" t="str">
        <f>IF(G375="","",INDEX(D.1[Quy cách],MATCH(G375,D.1[Tên sản phẩm],0)))</f>
        <v/>
      </c>
      <c r="I375" s="54" t="str">
        <f>IF(G375="","",INDEX(D.1[ĐVT],MATCH(G375,D.1[Tên sản phẩm],0)))</f>
        <v/>
      </c>
      <c r="J375" s="56" t="str">
        <f>IF(G375="","",INDEX(#REF!,MATCH(G375,D.1[Tên sản phẩm],0)))</f>
        <v/>
      </c>
      <c r="K375" s="56" t="str">
        <f t="shared" si="68"/>
        <v/>
      </c>
      <c r="L375" s="53"/>
      <c r="M375" s="57" t="str">
        <f t="shared" si="69"/>
        <v/>
      </c>
      <c r="N375" s="58"/>
      <c r="O375" s="56" t="str">
        <f t="shared" si="62"/>
        <v/>
      </c>
      <c r="P375" s="57" t="str">
        <f t="shared" si="70"/>
        <v/>
      </c>
      <c r="Q375" s="58" t="str">
        <f t="shared" ca="1" si="71"/>
        <v/>
      </c>
      <c r="R375" s="57" t="str">
        <f t="shared" si="72"/>
        <v/>
      </c>
      <c r="S375" s="57" t="str">
        <f ca="1">IF(AND(C375&lt;&gt;"",C375&lt;&gt;OFFSET(C375,1,0)),SUMIFS([Giá có thuế],[Số ĐK],C375),"")</f>
        <v/>
      </c>
      <c r="T375" s="53"/>
      <c r="U375" s="55" t="str">
        <f>IF(T375="","",'Thông Tin Chung'!#REF!)</f>
        <v/>
      </c>
      <c r="V375" s="57" t="str">
        <f t="shared" ca="1" si="73"/>
        <v/>
      </c>
      <c r="W375" s="59"/>
      <c r="X375" s="49" t="str">
        <f ca="1">IF(C375="","",IF(OR(D375&lt;NgayBatDau,D375&gt;NgayKetThuc),"Ngày tháng phải nằm trong kỳ báo cáo",IF(AND(F375&lt;&gt;"",COUNTIF(D.3[Tên nhà cung cấp],F375)=0),"Tên NCC chưa khai báo trong DSNCC",IF(AND(G375&lt;&gt;"",COUNTIF(D.1[Tên sản phẩm],G375)=0),"SP này chưa khai báo trong DSSP",""))))</f>
        <v/>
      </c>
    </row>
    <row r="376" spans="2:24" ht="27.75" customHeight="1">
      <c r="B376" s="69">
        <f t="shared" si="63"/>
        <v>373</v>
      </c>
      <c r="C376" s="49" t="str">
        <f t="shared" ca="1" si="64"/>
        <v/>
      </c>
      <c r="D376" s="50" t="str">
        <f t="shared" ca="1" si="65"/>
        <v/>
      </c>
      <c r="E376" s="51" t="str">
        <f t="shared" ca="1" si="66"/>
        <v/>
      </c>
      <c r="F376" s="52" t="str">
        <f t="shared" ca="1" si="67"/>
        <v/>
      </c>
      <c r="G376" s="53"/>
      <c r="H376" s="53" t="str">
        <f>IF(G376="","",INDEX(D.1[Quy cách],MATCH(G376,D.1[Tên sản phẩm],0)))</f>
        <v/>
      </c>
      <c r="I376" s="54" t="str">
        <f>IF(G376="","",INDEX(D.1[ĐVT],MATCH(G376,D.1[Tên sản phẩm],0)))</f>
        <v/>
      </c>
      <c r="J376" s="56" t="str">
        <f>IF(G376="","",INDEX(#REF!,MATCH(G376,D.1[Tên sản phẩm],0)))</f>
        <v/>
      </c>
      <c r="K376" s="56" t="str">
        <f t="shared" si="68"/>
        <v/>
      </c>
      <c r="L376" s="53"/>
      <c r="M376" s="57" t="str">
        <f t="shared" si="69"/>
        <v/>
      </c>
      <c r="N376" s="58"/>
      <c r="O376" s="56" t="str">
        <f t="shared" si="62"/>
        <v/>
      </c>
      <c r="P376" s="57" t="str">
        <f t="shared" si="70"/>
        <v/>
      </c>
      <c r="Q376" s="58" t="str">
        <f t="shared" ca="1" si="71"/>
        <v/>
      </c>
      <c r="R376" s="57" t="str">
        <f t="shared" si="72"/>
        <v/>
      </c>
      <c r="S376" s="57" t="str">
        <f ca="1">IF(AND(C376&lt;&gt;"",C376&lt;&gt;OFFSET(C376,1,0)),SUMIFS([Giá có thuế],[Số ĐK],C376),"")</f>
        <v/>
      </c>
      <c r="T376" s="53"/>
      <c r="U376" s="55" t="str">
        <f>IF(T376="","",'Thông Tin Chung'!#REF!)</f>
        <v/>
      </c>
      <c r="V376" s="57" t="str">
        <f t="shared" ca="1" si="73"/>
        <v/>
      </c>
      <c r="W376" s="59"/>
      <c r="X376" s="49" t="str">
        <f ca="1">IF(C376="","",IF(OR(D376&lt;NgayBatDau,D376&gt;NgayKetThuc),"Ngày tháng phải nằm trong kỳ báo cáo",IF(AND(F376&lt;&gt;"",COUNTIF(D.3[Tên nhà cung cấp],F376)=0),"Tên NCC chưa khai báo trong DSNCC",IF(AND(G376&lt;&gt;"",COUNTIF(D.1[Tên sản phẩm],G376)=0),"SP này chưa khai báo trong DSSP",""))))</f>
        <v/>
      </c>
    </row>
    <row r="377" spans="2:24" ht="27.75" customHeight="1">
      <c r="B377" s="69">
        <f t="shared" si="63"/>
        <v>374</v>
      </c>
      <c r="C377" s="49" t="str">
        <f t="shared" ca="1" si="64"/>
        <v/>
      </c>
      <c r="D377" s="50" t="str">
        <f t="shared" ca="1" si="65"/>
        <v/>
      </c>
      <c r="E377" s="51" t="str">
        <f t="shared" ca="1" si="66"/>
        <v/>
      </c>
      <c r="F377" s="52" t="str">
        <f t="shared" ca="1" si="67"/>
        <v/>
      </c>
      <c r="G377" s="53"/>
      <c r="H377" s="53" t="str">
        <f>IF(G377="","",INDEX(D.1[Quy cách],MATCH(G377,D.1[Tên sản phẩm],0)))</f>
        <v/>
      </c>
      <c r="I377" s="54" t="str">
        <f>IF(G377="","",INDEX(D.1[ĐVT],MATCH(G377,D.1[Tên sản phẩm],0)))</f>
        <v/>
      </c>
      <c r="J377" s="56" t="str">
        <f>IF(G377="","",INDEX(#REF!,MATCH(G377,D.1[Tên sản phẩm],0)))</f>
        <v/>
      </c>
      <c r="K377" s="56" t="str">
        <f t="shared" si="68"/>
        <v/>
      </c>
      <c r="L377" s="53"/>
      <c r="M377" s="57" t="str">
        <f t="shared" si="69"/>
        <v/>
      </c>
      <c r="N377" s="58"/>
      <c r="O377" s="56" t="str">
        <f t="shared" si="62"/>
        <v/>
      </c>
      <c r="P377" s="57" t="str">
        <f t="shared" si="70"/>
        <v/>
      </c>
      <c r="Q377" s="58" t="str">
        <f t="shared" ca="1" si="71"/>
        <v/>
      </c>
      <c r="R377" s="57" t="str">
        <f t="shared" si="72"/>
        <v/>
      </c>
      <c r="S377" s="57" t="str">
        <f ca="1">IF(AND(C377&lt;&gt;"",C377&lt;&gt;OFFSET(C377,1,0)),SUMIFS([Giá có thuế],[Số ĐK],C377),"")</f>
        <v/>
      </c>
      <c r="T377" s="53"/>
      <c r="U377" s="55" t="str">
        <f>IF(T377="","",'Thông Tin Chung'!#REF!)</f>
        <v/>
      </c>
      <c r="V377" s="57" t="str">
        <f t="shared" ca="1" si="73"/>
        <v/>
      </c>
      <c r="W377" s="59"/>
      <c r="X377" s="49" t="str">
        <f ca="1">IF(C377="","",IF(OR(D377&lt;NgayBatDau,D377&gt;NgayKetThuc),"Ngày tháng phải nằm trong kỳ báo cáo",IF(AND(F377&lt;&gt;"",COUNTIF(D.3[Tên nhà cung cấp],F377)=0),"Tên NCC chưa khai báo trong DSNCC",IF(AND(G377&lt;&gt;"",COUNTIF(D.1[Tên sản phẩm],G377)=0),"SP này chưa khai báo trong DSSP",""))))</f>
        <v/>
      </c>
    </row>
    <row r="378" spans="2:24" ht="27.75" customHeight="1">
      <c r="B378" s="69">
        <f t="shared" si="63"/>
        <v>375</v>
      </c>
      <c r="C378" s="49" t="str">
        <f t="shared" ca="1" si="64"/>
        <v/>
      </c>
      <c r="D378" s="50" t="str">
        <f t="shared" ca="1" si="65"/>
        <v/>
      </c>
      <c r="E378" s="51" t="str">
        <f t="shared" ca="1" si="66"/>
        <v/>
      </c>
      <c r="F378" s="52" t="str">
        <f t="shared" ca="1" si="67"/>
        <v/>
      </c>
      <c r="G378" s="53"/>
      <c r="H378" s="53" t="str">
        <f>IF(G378="","",INDEX(D.1[Quy cách],MATCH(G378,D.1[Tên sản phẩm],0)))</f>
        <v/>
      </c>
      <c r="I378" s="54" t="str">
        <f>IF(G378="","",INDEX(D.1[ĐVT],MATCH(G378,D.1[Tên sản phẩm],0)))</f>
        <v/>
      </c>
      <c r="J378" s="56" t="str">
        <f>IF(G378="","",INDEX(#REF!,MATCH(G378,D.1[Tên sản phẩm],0)))</f>
        <v/>
      </c>
      <c r="K378" s="56" t="str">
        <f t="shared" si="68"/>
        <v/>
      </c>
      <c r="L378" s="53"/>
      <c r="M378" s="57" t="str">
        <f t="shared" si="69"/>
        <v/>
      </c>
      <c r="N378" s="58"/>
      <c r="O378" s="56" t="str">
        <f t="shared" si="62"/>
        <v/>
      </c>
      <c r="P378" s="57" t="str">
        <f t="shared" si="70"/>
        <v/>
      </c>
      <c r="Q378" s="58" t="str">
        <f t="shared" ca="1" si="71"/>
        <v/>
      </c>
      <c r="R378" s="57" t="str">
        <f t="shared" si="72"/>
        <v/>
      </c>
      <c r="S378" s="57" t="str">
        <f ca="1">IF(AND(C378&lt;&gt;"",C378&lt;&gt;OFFSET(C378,1,0)),SUMIFS([Giá có thuế],[Số ĐK],C378),"")</f>
        <v/>
      </c>
      <c r="T378" s="53"/>
      <c r="U378" s="55" t="str">
        <f>IF(T378="","",'Thông Tin Chung'!#REF!)</f>
        <v/>
      </c>
      <c r="V378" s="57" t="str">
        <f t="shared" ca="1" si="73"/>
        <v/>
      </c>
      <c r="W378" s="59"/>
      <c r="X378" s="49" t="str">
        <f ca="1">IF(C378="","",IF(OR(D378&lt;NgayBatDau,D378&gt;NgayKetThuc),"Ngày tháng phải nằm trong kỳ báo cáo",IF(AND(F378&lt;&gt;"",COUNTIF(D.3[Tên nhà cung cấp],F378)=0),"Tên NCC chưa khai báo trong DSNCC",IF(AND(G378&lt;&gt;"",COUNTIF(D.1[Tên sản phẩm],G378)=0),"SP này chưa khai báo trong DSSP",""))))</f>
        <v/>
      </c>
    </row>
    <row r="379" spans="2:24" ht="27.75" customHeight="1">
      <c r="B379" s="69">
        <f t="shared" si="63"/>
        <v>376</v>
      </c>
      <c r="C379" s="49" t="str">
        <f t="shared" ca="1" si="64"/>
        <v/>
      </c>
      <c r="D379" s="50" t="str">
        <f t="shared" ca="1" si="65"/>
        <v/>
      </c>
      <c r="E379" s="51" t="str">
        <f t="shared" ca="1" si="66"/>
        <v/>
      </c>
      <c r="F379" s="52" t="str">
        <f t="shared" ca="1" si="67"/>
        <v/>
      </c>
      <c r="G379" s="53"/>
      <c r="H379" s="53" t="str">
        <f>IF(G379="","",INDEX(D.1[Quy cách],MATCH(G379,D.1[Tên sản phẩm],0)))</f>
        <v/>
      </c>
      <c r="I379" s="54" t="str">
        <f>IF(G379="","",INDEX(D.1[ĐVT],MATCH(G379,D.1[Tên sản phẩm],0)))</f>
        <v/>
      </c>
      <c r="J379" s="56" t="str">
        <f>IF(G379="","",INDEX(#REF!,MATCH(G379,D.1[Tên sản phẩm],0)))</f>
        <v/>
      </c>
      <c r="K379" s="56" t="str">
        <f t="shared" si="68"/>
        <v/>
      </c>
      <c r="L379" s="53"/>
      <c r="M379" s="57" t="str">
        <f t="shared" si="69"/>
        <v/>
      </c>
      <c r="N379" s="58"/>
      <c r="O379" s="56" t="str">
        <f t="shared" si="62"/>
        <v/>
      </c>
      <c r="P379" s="57" t="str">
        <f t="shared" si="70"/>
        <v/>
      </c>
      <c r="Q379" s="58" t="str">
        <f t="shared" ca="1" si="71"/>
        <v/>
      </c>
      <c r="R379" s="57" t="str">
        <f t="shared" si="72"/>
        <v/>
      </c>
      <c r="S379" s="57" t="str">
        <f ca="1">IF(AND(C379&lt;&gt;"",C379&lt;&gt;OFFSET(C379,1,0)),SUMIFS([Giá có thuế],[Số ĐK],C379),"")</f>
        <v/>
      </c>
      <c r="T379" s="53"/>
      <c r="U379" s="55" t="str">
        <f>IF(T379="","",'Thông Tin Chung'!#REF!)</f>
        <v/>
      </c>
      <c r="V379" s="57" t="str">
        <f t="shared" ca="1" si="73"/>
        <v/>
      </c>
      <c r="W379" s="59"/>
      <c r="X379" s="49" t="str">
        <f ca="1">IF(C379="","",IF(OR(D379&lt;NgayBatDau,D379&gt;NgayKetThuc),"Ngày tháng phải nằm trong kỳ báo cáo",IF(AND(F379&lt;&gt;"",COUNTIF(D.3[Tên nhà cung cấp],F379)=0),"Tên NCC chưa khai báo trong DSNCC",IF(AND(G379&lt;&gt;"",COUNTIF(D.1[Tên sản phẩm],G379)=0),"SP này chưa khai báo trong DSSP",""))))</f>
        <v/>
      </c>
    </row>
    <row r="380" spans="2:24" ht="27.75" customHeight="1">
      <c r="B380" s="69">
        <f t="shared" si="63"/>
        <v>377</v>
      </c>
      <c r="C380" s="49" t="str">
        <f t="shared" ca="1" si="64"/>
        <v/>
      </c>
      <c r="D380" s="50" t="str">
        <f t="shared" ca="1" si="65"/>
        <v/>
      </c>
      <c r="E380" s="51" t="str">
        <f t="shared" ca="1" si="66"/>
        <v/>
      </c>
      <c r="F380" s="52" t="str">
        <f t="shared" ca="1" si="67"/>
        <v/>
      </c>
      <c r="G380" s="53"/>
      <c r="H380" s="53" t="str">
        <f>IF(G380="","",INDEX(D.1[Quy cách],MATCH(G380,D.1[Tên sản phẩm],0)))</f>
        <v/>
      </c>
      <c r="I380" s="54" t="str">
        <f>IF(G380="","",INDEX(D.1[ĐVT],MATCH(G380,D.1[Tên sản phẩm],0)))</f>
        <v/>
      </c>
      <c r="J380" s="56" t="str">
        <f>IF(G380="","",INDEX(#REF!,MATCH(G380,D.1[Tên sản phẩm],0)))</f>
        <v/>
      </c>
      <c r="K380" s="56" t="str">
        <f t="shared" si="68"/>
        <v/>
      </c>
      <c r="L380" s="53"/>
      <c r="M380" s="57" t="str">
        <f t="shared" si="69"/>
        <v/>
      </c>
      <c r="N380" s="58"/>
      <c r="O380" s="56" t="str">
        <f t="shared" si="62"/>
        <v/>
      </c>
      <c r="P380" s="57" t="str">
        <f t="shared" si="70"/>
        <v/>
      </c>
      <c r="Q380" s="58" t="str">
        <f t="shared" ca="1" si="71"/>
        <v/>
      </c>
      <c r="R380" s="57" t="str">
        <f t="shared" si="72"/>
        <v/>
      </c>
      <c r="S380" s="57" t="str">
        <f ca="1">IF(AND(C380&lt;&gt;"",C380&lt;&gt;OFFSET(C380,1,0)),SUMIFS([Giá có thuế],[Số ĐK],C380),"")</f>
        <v/>
      </c>
      <c r="T380" s="53"/>
      <c r="U380" s="55" t="str">
        <f>IF(T380="","",'Thông Tin Chung'!#REF!)</f>
        <v/>
      </c>
      <c r="V380" s="57" t="str">
        <f t="shared" ca="1" si="73"/>
        <v/>
      </c>
      <c r="W380" s="59"/>
      <c r="X380" s="49" t="str">
        <f ca="1">IF(C380="","",IF(OR(D380&lt;NgayBatDau,D380&gt;NgayKetThuc),"Ngày tháng phải nằm trong kỳ báo cáo",IF(AND(F380&lt;&gt;"",COUNTIF(D.3[Tên nhà cung cấp],F380)=0),"Tên NCC chưa khai báo trong DSNCC",IF(AND(G380&lt;&gt;"",COUNTIF(D.1[Tên sản phẩm],G380)=0),"SP này chưa khai báo trong DSSP",""))))</f>
        <v/>
      </c>
    </row>
    <row r="381" spans="2:24" ht="27.75" customHeight="1">
      <c r="B381" s="69">
        <f t="shared" si="63"/>
        <v>378</v>
      </c>
      <c r="C381" s="49" t="str">
        <f t="shared" ca="1" si="64"/>
        <v/>
      </c>
      <c r="D381" s="50" t="str">
        <f t="shared" ca="1" si="65"/>
        <v/>
      </c>
      <c r="E381" s="51" t="str">
        <f t="shared" ca="1" si="66"/>
        <v/>
      </c>
      <c r="F381" s="52" t="str">
        <f t="shared" ca="1" si="67"/>
        <v/>
      </c>
      <c r="G381" s="53"/>
      <c r="H381" s="53" t="str">
        <f>IF(G381="","",INDEX(D.1[Quy cách],MATCH(G381,D.1[Tên sản phẩm],0)))</f>
        <v/>
      </c>
      <c r="I381" s="54" t="str">
        <f>IF(G381="","",INDEX(D.1[ĐVT],MATCH(G381,D.1[Tên sản phẩm],0)))</f>
        <v/>
      </c>
      <c r="J381" s="56" t="str">
        <f>IF(G381="","",INDEX(#REF!,MATCH(G381,D.1[Tên sản phẩm],0)))</f>
        <v/>
      </c>
      <c r="K381" s="56" t="str">
        <f t="shared" si="68"/>
        <v/>
      </c>
      <c r="L381" s="53"/>
      <c r="M381" s="57" t="str">
        <f t="shared" si="69"/>
        <v/>
      </c>
      <c r="N381" s="58"/>
      <c r="O381" s="56" t="str">
        <f t="shared" si="62"/>
        <v/>
      </c>
      <c r="P381" s="57" t="str">
        <f t="shared" si="70"/>
        <v/>
      </c>
      <c r="Q381" s="58" t="str">
        <f t="shared" ca="1" si="71"/>
        <v/>
      </c>
      <c r="R381" s="57" t="str">
        <f t="shared" si="72"/>
        <v/>
      </c>
      <c r="S381" s="57" t="str">
        <f ca="1">IF(AND(C381&lt;&gt;"",C381&lt;&gt;OFFSET(C381,1,0)),SUMIFS([Giá có thuế],[Số ĐK],C381),"")</f>
        <v/>
      </c>
      <c r="T381" s="53"/>
      <c r="U381" s="55" t="str">
        <f>IF(T381="","",'Thông Tin Chung'!#REF!)</f>
        <v/>
      </c>
      <c r="V381" s="57" t="str">
        <f t="shared" ca="1" si="73"/>
        <v/>
      </c>
      <c r="W381" s="59"/>
      <c r="X381" s="49" t="str">
        <f ca="1">IF(C381="","",IF(OR(D381&lt;NgayBatDau,D381&gt;NgayKetThuc),"Ngày tháng phải nằm trong kỳ báo cáo",IF(AND(F381&lt;&gt;"",COUNTIF(D.3[Tên nhà cung cấp],F381)=0),"Tên NCC chưa khai báo trong DSNCC",IF(AND(G381&lt;&gt;"",COUNTIF(D.1[Tên sản phẩm],G381)=0),"SP này chưa khai báo trong DSSP",""))))</f>
        <v/>
      </c>
    </row>
    <row r="382" spans="2:24" ht="27.75" customHeight="1">
      <c r="B382" s="69">
        <f t="shared" si="63"/>
        <v>379</v>
      </c>
      <c r="C382" s="49" t="str">
        <f t="shared" ca="1" si="64"/>
        <v/>
      </c>
      <c r="D382" s="50" t="str">
        <f t="shared" ca="1" si="65"/>
        <v/>
      </c>
      <c r="E382" s="51" t="str">
        <f t="shared" ca="1" si="66"/>
        <v/>
      </c>
      <c r="F382" s="52" t="str">
        <f t="shared" ca="1" si="67"/>
        <v/>
      </c>
      <c r="G382" s="53"/>
      <c r="H382" s="53" t="str">
        <f>IF(G382="","",INDEX(D.1[Quy cách],MATCH(G382,D.1[Tên sản phẩm],0)))</f>
        <v/>
      </c>
      <c r="I382" s="54" t="str">
        <f>IF(G382="","",INDEX(D.1[ĐVT],MATCH(G382,D.1[Tên sản phẩm],0)))</f>
        <v/>
      </c>
      <c r="J382" s="56" t="str">
        <f>IF(G382="","",INDEX(#REF!,MATCH(G382,D.1[Tên sản phẩm],0)))</f>
        <v/>
      </c>
      <c r="K382" s="56" t="str">
        <f t="shared" si="68"/>
        <v/>
      </c>
      <c r="L382" s="53"/>
      <c r="M382" s="57" t="str">
        <f t="shared" si="69"/>
        <v/>
      </c>
      <c r="N382" s="58"/>
      <c r="O382" s="56" t="str">
        <f t="shared" si="62"/>
        <v/>
      </c>
      <c r="P382" s="57" t="str">
        <f t="shared" si="70"/>
        <v/>
      </c>
      <c r="Q382" s="58" t="str">
        <f t="shared" ca="1" si="71"/>
        <v/>
      </c>
      <c r="R382" s="57" t="str">
        <f t="shared" si="72"/>
        <v/>
      </c>
      <c r="S382" s="57" t="str">
        <f ca="1">IF(AND(C382&lt;&gt;"",C382&lt;&gt;OFFSET(C382,1,0)),SUMIFS([Giá có thuế],[Số ĐK],C382),"")</f>
        <v/>
      </c>
      <c r="T382" s="53"/>
      <c r="U382" s="55" t="str">
        <f>IF(T382="","",'Thông Tin Chung'!#REF!)</f>
        <v/>
      </c>
      <c r="V382" s="57" t="str">
        <f t="shared" ca="1" si="73"/>
        <v/>
      </c>
      <c r="W382" s="59"/>
      <c r="X382" s="49" t="str">
        <f ca="1">IF(C382="","",IF(OR(D382&lt;NgayBatDau,D382&gt;NgayKetThuc),"Ngày tháng phải nằm trong kỳ báo cáo",IF(AND(F382&lt;&gt;"",COUNTIF(D.3[Tên nhà cung cấp],F382)=0),"Tên NCC chưa khai báo trong DSNCC",IF(AND(G382&lt;&gt;"",COUNTIF(D.1[Tên sản phẩm],G382)=0),"SP này chưa khai báo trong DSSP",""))))</f>
        <v/>
      </c>
    </row>
    <row r="383" spans="2:24" ht="27.75" customHeight="1">
      <c r="B383" s="69">
        <f t="shared" si="63"/>
        <v>380</v>
      </c>
      <c r="C383" s="49" t="str">
        <f t="shared" ca="1" si="64"/>
        <v/>
      </c>
      <c r="D383" s="50" t="str">
        <f t="shared" ca="1" si="65"/>
        <v/>
      </c>
      <c r="E383" s="51" t="str">
        <f t="shared" ca="1" si="66"/>
        <v/>
      </c>
      <c r="F383" s="52" t="str">
        <f t="shared" ca="1" si="67"/>
        <v/>
      </c>
      <c r="G383" s="53"/>
      <c r="H383" s="53" t="str">
        <f>IF(G383="","",INDEX(D.1[Quy cách],MATCH(G383,D.1[Tên sản phẩm],0)))</f>
        <v/>
      </c>
      <c r="I383" s="54" t="str">
        <f>IF(G383="","",INDEX(D.1[ĐVT],MATCH(G383,D.1[Tên sản phẩm],0)))</f>
        <v/>
      </c>
      <c r="J383" s="56" t="str">
        <f>IF(G383="","",INDEX(#REF!,MATCH(G383,D.1[Tên sản phẩm],0)))</f>
        <v/>
      </c>
      <c r="K383" s="56" t="str">
        <f t="shared" si="68"/>
        <v/>
      </c>
      <c r="L383" s="53"/>
      <c r="M383" s="57" t="str">
        <f t="shared" si="69"/>
        <v/>
      </c>
      <c r="N383" s="58"/>
      <c r="O383" s="56" t="str">
        <f t="shared" si="62"/>
        <v/>
      </c>
      <c r="P383" s="57" t="str">
        <f t="shared" si="70"/>
        <v/>
      </c>
      <c r="Q383" s="58" t="str">
        <f t="shared" ca="1" si="71"/>
        <v/>
      </c>
      <c r="R383" s="57" t="str">
        <f t="shared" si="72"/>
        <v/>
      </c>
      <c r="S383" s="57" t="str">
        <f ca="1">IF(AND(C383&lt;&gt;"",C383&lt;&gt;OFFSET(C383,1,0)),SUMIFS([Giá có thuế],[Số ĐK],C383),"")</f>
        <v/>
      </c>
      <c r="T383" s="53"/>
      <c r="U383" s="55" t="str">
        <f>IF(T383="","",'Thông Tin Chung'!#REF!)</f>
        <v/>
      </c>
      <c r="V383" s="57" t="str">
        <f t="shared" ca="1" si="73"/>
        <v/>
      </c>
      <c r="W383" s="59"/>
      <c r="X383" s="49" t="str">
        <f ca="1">IF(C383="","",IF(OR(D383&lt;NgayBatDau,D383&gt;NgayKetThuc),"Ngày tháng phải nằm trong kỳ báo cáo",IF(AND(F383&lt;&gt;"",COUNTIF(D.3[Tên nhà cung cấp],F383)=0),"Tên NCC chưa khai báo trong DSNCC",IF(AND(G383&lt;&gt;"",COUNTIF(D.1[Tên sản phẩm],G383)=0),"SP này chưa khai báo trong DSSP",""))))</f>
        <v/>
      </c>
    </row>
    <row r="384" spans="2:24" ht="27.75" customHeight="1">
      <c r="B384" s="69">
        <f t="shared" si="63"/>
        <v>381</v>
      </c>
      <c r="C384" s="49" t="str">
        <f t="shared" ca="1" si="64"/>
        <v/>
      </c>
      <c r="D384" s="50" t="str">
        <f t="shared" ca="1" si="65"/>
        <v/>
      </c>
      <c r="E384" s="51" t="str">
        <f t="shared" ca="1" si="66"/>
        <v/>
      </c>
      <c r="F384" s="52" t="str">
        <f t="shared" ca="1" si="67"/>
        <v/>
      </c>
      <c r="G384" s="53"/>
      <c r="H384" s="53" t="str">
        <f>IF(G384="","",INDEX(D.1[Quy cách],MATCH(G384,D.1[Tên sản phẩm],0)))</f>
        <v/>
      </c>
      <c r="I384" s="54" t="str">
        <f>IF(G384="","",INDEX(D.1[ĐVT],MATCH(G384,D.1[Tên sản phẩm],0)))</f>
        <v/>
      </c>
      <c r="J384" s="56" t="str">
        <f>IF(G384="","",INDEX(#REF!,MATCH(G384,D.1[Tên sản phẩm],0)))</f>
        <v/>
      </c>
      <c r="K384" s="56" t="str">
        <f t="shared" si="68"/>
        <v/>
      </c>
      <c r="L384" s="53"/>
      <c r="M384" s="57" t="str">
        <f t="shared" si="69"/>
        <v/>
      </c>
      <c r="N384" s="58"/>
      <c r="O384" s="56" t="str">
        <f t="shared" si="62"/>
        <v/>
      </c>
      <c r="P384" s="57" t="str">
        <f t="shared" si="70"/>
        <v/>
      </c>
      <c r="Q384" s="58" t="str">
        <f t="shared" ca="1" si="71"/>
        <v/>
      </c>
      <c r="R384" s="57" t="str">
        <f t="shared" si="72"/>
        <v/>
      </c>
      <c r="S384" s="57" t="str">
        <f ca="1">IF(AND(C384&lt;&gt;"",C384&lt;&gt;OFFSET(C384,1,0)),SUMIFS([Giá có thuế],[Số ĐK],C384),"")</f>
        <v/>
      </c>
      <c r="T384" s="53"/>
      <c r="U384" s="55" t="str">
        <f>IF(T384="","",'Thông Tin Chung'!#REF!)</f>
        <v/>
      </c>
      <c r="V384" s="57" t="str">
        <f t="shared" ca="1" si="73"/>
        <v/>
      </c>
      <c r="W384" s="59"/>
      <c r="X384" s="49" t="str">
        <f ca="1">IF(C384="","",IF(OR(D384&lt;NgayBatDau,D384&gt;NgayKetThuc),"Ngày tháng phải nằm trong kỳ báo cáo",IF(AND(F384&lt;&gt;"",COUNTIF(D.3[Tên nhà cung cấp],F384)=0),"Tên NCC chưa khai báo trong DSNCC",IF(AND(G384&lt;&gt;"",COUNTIF(D.1[Tên sản phẩm],G384)=0),"SP này chưa khai báo trong DSSP",""))))</f>
        <v/>
      </c>
    </row>
    <row r="385" spans="2:24" ht="27.75" customHeight="1">
      <c r="B385" s="69">
        <f t="shared" si="63"/>
        <v>382</v>
      </c>
      <c r="C385" s="49" t="str">
        <f t="shared" ca="1" si="64"/>
        <v/>
      </c>
      <c r="D385" s="50" t="str">
        <f t="shared" ca="1" si="65"/>
        <v/>
      </c>
      <c r="E385" s="51" t="str">
        <f t="shared" ca="1" si="66"/>
        <v/>
      </c>
      <c r="F385" s="52" t="str">
        <f t="shared" ca="1" si="67"/>
        <v/>
      </c>
      <c r="G385" s="53"/>
      <c r="H385" s="53" t="str">
        <f>IF(G385="","",INDEX(D.1[Quy cách],MATCH(G385,D.1[Tên sản phẩm],0)))</f>
        <v/>
      </c>
      <c r="I385" s="54" t="str">
        <f>IF(G385="","",INDEX(D.1[ĐVT],MATCH(G385,D.1[Tên sản phẩm],0)))</f>
        <v/>
      </c>
      <c r="J385" s="56" t="str">
        <f>IF(G385="","",INDEX(#REF!,MATCH(G385,D.1[Tên sản phẩm],0)))</f>
        <v/>
      </c>
      <c r="K385" s="56" t="str">
        <f t="shared" si="68"/>
        <v/>
      </c>
      <c r="L385" s="53"/>
      <c r="M385" s="57" t="str">
        <f t="shared" si="69"/>
        <v/>
      </c>
      <c r="N385" s="58"/>
      <c r="O385" s="56" t="str">
        <f t="shared" si="62"/>
        <v/>
      </c>
      <c r="P385" s="57" t="str">
        <f t="shared" si="70"/>
        <v/>
      </c>
      <c r="Q385" s="58" t="str">
        <f t="shared" ca="1" si="71"/>
        <v/>
      </c>
      <c r="R385" s="57" t="str">
        <f t="shared" si="72"/>
        <v/>
      </c>
      <c r="S385" s="57" t="str">
        <f ca="1">IF(AND(C385&lt;&gt;"",C385&lt;&gt;OFFSET(C385,1,0)),SUMIFS([Giá có thuế],[Số ĐK],C385),"")</f>
        <v/>
      </c>
      <c r="T385" s="53"/>
      <c r="U385" s="55" t="str">
        <f>IF(T385="","",'Thông Tin Chung'!#REF!)</f>
        <v/>
      </c>
      <c r="V385" s="57" t="str">
        <f t="shared" ca="1" si="73"/>
        <v/>
      </c>
      <c r="W385" s="59"/>
      <c r="X385" s="49" t="str">
        <f ca="1">IF(C385="","",IF(OR(D385&lt;NgayBatDau,D385&gt;NgayKetThuc),"Ngày tháng phải nằm trong kỳ báo cáo",IF(AND(F385&lt;&gt;"",COUNTIF(D.3[Tên nhà cung cấp],F385)=0),"Tên NCC chưa khai báo trong DSNCC",IF(AND(G385&lt;&gt;"",COUNTIF(D.1[Tên sản phẩm],G385)=0),"SP này chưa khai báo trong DSSP",""))))</f>
        <v/>
      </c>
    </row>
    <row r="386" spans="2:24" ht="27.75" customHeight="1">
      <c r="B386" s="69">
        <f t="shared" si="63"/>
        <v>383</v>
      </c>
      <c r="C386" s="49" t="str">
        <f t="shared" ca="1" si="64"/>
        <v/>
      </c>
      <c r="D386" s="50" t="str">
        <f t="shared" ca="1" si="65"/>
        <v/>
      </c>
      <c r="E386" s="51" t="str">
        <f t="shared" ca="1" si="66"/>
        <v/>
      </c>
      <c r="F386" s="52" t="str">
        <f t="shared" ca="1" si="67"/>
        <v/>
      </c>
      <c r="G386" s="53"/>
      <c r="H386" s="53" t="str">
        <f>IF(G386="","",INDEX(D.1[Quy cách],MATCH(G386,D.1[Tên sản phẩm],0)))</f>
        <v/>
      </c>
      <c r="I386" s="54" t="str">
        <f>IF(G386="","",INDEX(D.1[ĐVT],MATCH(G386,D.1[Tên sản phẩm],0)))</f>
        <v/>
      </c>
      <c r="J386" s="56" t="str">
        <f>IF(G386="","",INDEX(#REF!,MATCH(G386,D.1[Tên sản phẩm],0)))</f>
        <v/>
      </c>
      <c r="K386" s="56" t="str">
        <f t="shared" si="68"/>
        <v/>
      </c>
      <c r="L386" s="53"/>
      <c r="M386" s="57" t="str">
        <f t="shared" si="69"/>
        <v/>
      </c>
      <c r="N386" s="58"/>
      <c r="O386" s="56" t="str">
        <f t="shared" si="62"/>
        <v/>
      </c>
      <c r="P386" s="57" t="str">
        <f t="shared" si="70"/>
        <v/>
      </c>
      <c r="Q386" s="58" t="str">
        <f t="shared" ca="1" si="71"/>
        <v/>
      </c>
      <c r="R386" s="57" t="str">
        <f t="shared" si="72"/>
        <v/>
      </c>
      <c r="S386" s="57" t="str">
        <f ca="1">IF(AND(C386&lt;&gt;"",C386&lt;&gt;OFFSET(C386,1,0)),SUMIFS([Giá có thuế],[Số ĐK],C386),"")</f>
        <v/>
      </c>
      <c r="T386" s="53"/>
      <c r="U386" s="55" t="str">
        <f>IF(T386="","",'Thông Tin Chung'!#REF!)</f>
        <v/>
      </c>
      <c r="V386" s="57" t="str">
        <f t="shared" ca="1" si="73"/>
        <v/>
      </c>
      <c r="W386" s="59"/>
      <c r="X386" s="49" t="str">
        <f ca="1">IF(C386="","",IF(OR(D386&lt;NgayBatDau,D386&gt;NgayKetThuc),"Ngày tháng phải nằm trong kỳ báo cáo",IF(AND(F386&lt;&gt;"",COUNTIF(D.3[Tên nhà cung cấp],F386)=0),"Tên NCC chưa khai báo trong DSNCC",IF(AND(G386&lt;&gt;"",COUNTIF(D.1[Tên sản phẩm],G386)=0),"SP này chưa khai báo trong DSSP",""))))</f>
        <v/>
      </c>
    </row>
    <row r="387" spans="2:24" ht="27.75" customHeight="1">
      <c r="B387" s="69">
        <f t="shared" si="63"/>
        <v>384</v>
      </c>
      <c r="C387" s="49" t="str">
        <f t="shared" ca="1" si="64"/>
        <v/>
      </c>
      <c r="D387" s="50" t="str">
        <f t="shared" ca="1" si="65"/>
        <v/>
      </c>
      <c r="E387" s="51" t="str">
        <f t="shared" ca="1" si="66"/>
        <v/>
      </c>
      <c r="F387" s="52" t="str">
        <f t="shared" ca="1" si="67"/>
        <v/>
      </c>
      <c r="G387" s="53"/>
      <c r="H387" s="53" t="str">
        <f>IF(G387="","",INDEX(D.1[Quy cách],MATCH(G387,D.1[Tên sản phẩm],0)))</f>
        <v/>
      </c>
      <c r="I387" s="54" t="str">
        <f>IF(G387="","",INDEX(D.1[ĐVT],MATCH(G387,D.1[Tên sản phẩm],0)))</f>
        <v/>
      </c>
      <c r="J387" s="56" t="str">
        <f>IF(G387="","",INDEX(#REF!,MATCH(G387,D.1[Tên sản phẩm],0)))</f>
        <v/>
      </c>
      <c r="K387" s="56" t="str">
        <f t="shared" si="68"/>
        <v/>
      </c>
      <c r="L387" s="53"/>
      <c r="M387" s="57" t="str">
        <f t="shared" si="69"/>
        <v/>
      </c>
      <c r="N387" s="58"/>
      <c r="O387" s="56" t="str">
        <f t="shared" ref="O387:O450" si="74">IF(M387="","",M387*SUM(N387))</f>
        <v/>
      </c>
      <c r="P387" s="57" t="str">
        <f t="shared" si="70"/>
        <v/>
      </c>
      <c r="Q387" s="58" t="str">
        <f t="shared" ca="1" si="71"/>
        <v/>
      </c>
      <c r="R387" s="57" t="str">
        <f t="shared" si="72"/>
        <v/>
      </c>
      <c r="S387" s="57" t="str">
        <f ca="1">IF(AND(C387&lt;&gt;"",C387&lt;&gt;OFFSET(C387,1,0)),SUMIFS([Giá có thuế],[Số ĐK],C387),"")</f>
        <v/>
      </c>
      <c r="T387" s="53"/>
      <c r="U387" s="55" t="str">
        <f>IF(T387="","",'Thông Tin Chung'!#REF!)</f>
        <v/>
      </c>
      <c r="V387" s="57" t="str">
        <f t="shared" ca="1" si="73"/>
        <v/>
      </c>
      <c r="W387" s="59"/>
      <c r="X387" s="49" t="str">
        <f ca="1">IF(C387="","",IF(OR(D387&lt;NgayBatDau,D387&gt;NgayKetThuc),"Ngày tháng phải nằm trong kỳ báo cáo",IF(AND(F387&lt;&gt;"",COUNTIF(D.3[Tên nhà cung cấp],F387)=0),"Tên NCC chưa khai báo trong DSNCC",IF(AND(G387&lt;&gt;"",COUNTIF(D.1[Tên sản phẩm],G387)=0),"SP này chưa khai báo trong DSSP",""))))</f>
        <v/>
      </c>
    </row>
    <row r="388" spans="2:24" ht="27.75" customHeight="1">
      <c r="B388" s="69">
        <f t="shared" ref="B388:B451" si="75">ROW(A388)-3</f>
        <v>385</v>
      </c>
      <c r="C388" s="49" t="str">
        <f t="shared" ref="C388:C451" ca="1" si="76">IF(AND(D388="",E388="",F388=""),"",IF(AND(D388=OFFSET(D388,-1,0),E388=OFFSET(E388,-1,0),F388=OFFSET(F388,-1,0)),OFFSET(B388,-1,1),B388))</f>
        <v/>
      </c>
      <c r="D388" s="50" t="str">
        <f t="shared" ref="D388:D451" ca="1" si="77">IF(AND($G388&lt;&gt;"",B388&lt;&gt;1),OFFSET(C388,-1,1),"")</f>
        <v/>
      </c>
      <c r="E388" s="51" t="str">
        <f t="shared" ref="E388:E451" ca="1" si="78">IF(AND($G388&lt;&gt;"",B388&lt;&gt;1),OFFSET(D388,-1,1),"")</f>
        <v/>
      </c>
      <c r="F388" s="52" t="str">
        <f t="shared" ref="F388:F451" ca="1" si="79">IF(AND($G388&lt;&gt;"",B388&lt;&gt;1),OFFSET(E388,-1,1),"")</f>
        <v/>
      </c>
      <c r="G388" s="53"/>
      <c r="H388" s="53" t="str">
        <f>IF(G388="","",INDEX(D.1[Quy cách],MATCH(G388,D.1[Tên sản phẩm],0)))</f>
        <v/>
      </c>
      <c r="I388" s="54" t="str">
        <f>IF(G388="","",INDEX(D.1[ĐVT],MATCH(G388,D.1[Tên sản phẩm],0)))</f>
        <v/>
      </c>
      <c r="J388" s="56" t="str">
        <f>IF(G388="","",INDEX(#REF!,MATCH(G388,D.1[Tên sản phẩm],0)))</f>
        <v/>
      </c>
      <c r="K388" s="56" t="str">
        <f t="shared" ref="K388:K451" si="80">IF(OR(G388="",J388=""),"",1)</f>
        <v/>
      </c>
      <c r="L388" s="53"/>
      <c r="M388" s="57" t="str">
        <f t="shared" ref="M388:M451" si="81">IF(AND(J388&lt;&gt;"",K388&lt;&gt;""),J388*K388,"")</f>
        <v/>
      </c>
      <c r="N388" s="58"/>
      <c r="O388" s="56" t="str">
        <f t="shared" si="74"/>
        <v/>
      </c>
      <c r="P388" s="57" t="str">
        <f t="shared" ref="P388:P451" si="82">IF(M388="","",M388-SUM(O388))</f>
        <v/>
      </c>
      <c r="Q388" s="58" t="str">
        <f t="shared" ref="Q388:Q451" ca="1" si="83">IF(AND(P388&lt;&gt;"",C388=OFFSET(C388,-1,0)),OFFSET(P388,-1,1),"")</f>
        <v/>
      </c>
      <c r="R388" s="57" t="str">
        <f t="shared" ref="R388:R451" si="84">IF(P388="","",P388*SUM(1,Q388))</f>
        <v/>
      </c>
      <c r="S388" s="57" t="str">
        <f ca="1">IF(AND(C388&lt;&gt;"",C388&lt;&gt;OFFSET(C388,1,0)),SUMIFS([Giá có thuế],[Số ĐK],C388),"")</f>
        <v/>
      </c>
      <c r="T388" s="53"/>
      <c r="U388" s="55" t="str">
        <f>IF(T388="","",'Thông Tin Chung'!#REF!)</f>
        <v/>
      </c>
      <c r="V388" s="57" t="str">
        <f t="shared" ref="V388:V451" ca="1" si="85">IF(AND(S388&lt;&gt;"",T388&lt;&gt;"",S388&lt;&gt;0),S388-T388,"")</f>
        <v/>
      </c>
      <c r="W388" s="59"/>
      <c r="X388" s="49" t="str">
        <f ca="1">IF(C388="","",IF(OR(D388&lt;NgayBatDau,D388&gt;NgayKetThuc),"Ngày tháng phải nằm trong kỳ báo cáo",IF(AND(F388&lt;&gt;"",COUNTIF(D.3[Tên nhà cung cấp],F388)=0),"Tên NCC chưa khai báo trong DSNCC",IF(AND(G388&lt;&gt;"",COUNTIF(D.1[Tên sản phẩm],G388)=0),"SP này chưa khai báo trong DSSP",""))))</f>
        <v/>
      </c>
    </row>
    <row r="389" spans="2:24" ht="27.75" customHeight="1">
      <c r="B389" s="69">
        <f t="shared" si="75"/>
        <v>386</v>
      </c>
      <c r="C389" s="49" t="str">
        <f t="shared" ca="1" si="76"/>
        <v/>
      </c>
      <c r="D389" s="50" t="str">
        <f t="shared" ca="1" si="77"/>
        <v/>
      </c>
      <c r="E389" s="51" t="str">
        <f t="shared" ca="1" si="78"/>
        <v/>
      </c>
      <c r="F389" s="52" t="str">
        <f t="shared" ca="1" si="79"/>
        <v/>
      </c>
      <c r="G389" s="53"/>
      <c r="H389" s="53" t="str">
        <f>IF(G389="","",INDEX(D.1[Quy cách],MATCH(G389,D.1[Tên sản phẩm],0)))</f>
        <v/>
      </c>
      <c r="I389" s="54" t="str">
        <f>IF(G389="","",INDEX(D.1[ĐVT],MATCH(G389,D.1[Tên sản phẩm],0)))</f>
        <v/>
      </c>
      <c r="J389" s="56" t="str">
        <f>IF(G389="","",INDEX(#REF!,MATCH(G389,D.1[Tên sản phẩm],0)))</f>
        <v/>
      </c>
      <c r="K389" s="56" t="str">
        <f t="shared" si="80"/>
        <v/>
      </c>
      <c r="L389" s="53"/>
      <c r="M389" s="57" t="str">
        <f t="shared" si="81"/>
        <v/>
      </c>
      <c r="N389" s="58"/>
      <c r="O389" s="56" t="str">
        <f t="shared" si="74"/>
        <v/>
      </c>
      <c r="P389" s="57" t="str">
        <f t="shared" si="82"/>
        <v/>
      </c>
      <c r="Q389" s="58" t="str">
        <f t="shared" ca="1" si="83"/>
        <v/>
      </c>
      <c r="R389" s="57" t="str">
        <f t="shared" si="84"/>
        <v/>
      </c>
      <c r="S389" s="57" t="str">
        <f ca="1">IF(AND(C389&lt;&gt;"",C389&lt;&gt;OFFSET(C389,1,0)),SUMIFS([Giá có thuế],[Số ĐK],C389),"")</f>
        <v/>
      </c>
      <c r="T389" s="53"/>
      <c r="U389" s="55" t="str">
        <f>IF(T389="","",'Thông Tin Chung'!#REF!)</f>
        <v/>
      </c>
      <c r="V389" s="57" t="str">
        <f t="shared" ca="1" si="85"/>
        <v/>
      </c>
      <c r="W389" s="59"/>
      <c r="X389" s="49" t="str">
        <f ca="1">IF(C389="","",IF(OR(D389&lt;NgayBatDau,D389&gt;NgayKetThuc),"Ngày tháng phải nằm trong kỳ báo cáo",IF(AND(F389&lt;&gt;"",COUNTIF(D.3[Tên nhà cung cấp],F389)=0),"Tên NCC chưa khai báo trong DSNCC",IF(AND(G389&lt;&gt;"",COUNTIF(D.1[Tên sản phẩm],G389)=0),"SP này chưa khai báo trong DSSP",""))))</f>
        <v/>
      </c>
    </row>
    <row r="390" spans="2:24" ht="27.75" customHeight="1">
      <c r="B390" s="69">
        <f t="shared" si="75"/>
        <v>387</v>
      </c>
      <c r="C390" s="49" t="str">
        <f t="shared" ca="1" si="76"/>
        <v/>
      </c>
      <c r="D390" s="50" t="str">
        <f t="shared" ca="1" si="77"/>
        <v/>
      </c>
      <c r="E390" s="51" t="str">
        <f t="shared" ca="1" si="78"/>
        <v/>
      </c>
      <c r="F390" s="52" t="str">
        <f t="shared" ca="1" si="79"/>
        <v/>
      </c>
      <c r="G390" s="53"/>
      <c r="H390" s="53" t="str">
        <f>IF(G390="","",INDEX(D.1[Quy cách],MATCH(G390,D.1[Tên sản phẩm],0)))</f>
        <v/>
      </c>
      <c r="I390" s="54" t="str">
        <f>IF(G390="","",INDEX(D.1[ĐVT],MATCH(G390,D.1[Tên sản phẩm],0)))</f>
        <v/>
      </c>
      <c r="J390" s="56" t="str">
        <f>IF(G390="","",INDEX(#REF!,MATCH(G390,D.1[Tên sản phẩm],0)))</f>
        <v/>
      </c>
      <c r="K390" s="56" t="str">
        <f t="shared" si="80"/>
        <v/>
      </c>
      <c r="L390" s="53"/>
      <c r="M390" s="57" t="str">
        <f t="shared" si="81"/>
        <v/>
      </c>
      <c r="N390" s="58"/>
      <c r="O390" s="56" t="str">
        <f t="shared" si="74"/>
        <v/>
      </c>
      <c r="P390" s="57" t="str">
        <f t="shared" si="82"/>
        <v/>
      </c>
      <c r="Q390" s="58" t="str">
        <f t="shared" ca="1" si="83"/>
        <v/>
      </c>
      <c r="R390" s="57" t="str">
        <f t="shared" si="84"/>
        <v/>
      </c>
      <c r="S390" s="57" t="str">
        <f ca="1">IF(AND(C390&lt;&gt;"",C390&lt;&gt;OFFSET(C390,1,0)),SUMIFS([Giá có thuế],[Số ĐK],C390),"")</f>
        <v/>
      </c>
      <c r="T390" s="53"/>
      <c r="U390" s="55" t="str">
        <f>IF(T390="","",'Thông Tin Chung'!#REF!)</f>
        <v/>
      </c>
      <c r="V390" s="57" t="str">
        <f t="shared" ca="1" si="85"/>
        <v/>
      </c>
      <c r="W390" s="59"/>
      <c r="X390" s="49" t="str">
        <f ca="1">IF(C390="","",IF(OR(D390&lt;NgayBatDau,D390&gt;NgayKetThuc),"Ngày tháng phải nằm trong kỳ báo cáo",IF(AND(F390&lt;&gt;"",COUNTIF(D.3[Tên nhà cung cấp],F390)=0),"Tên NCC chưa khai báo trong DSNCC",IF(AND(G390&lt;&gt;"",COUNTIF(D.1[Tên sản phẩm],G390)=0),"SP này chưa khai báo trong DSSP",""))))</f>
        <v/>
      </c>
    </row>
    <row r="391" spans="2:24" ht="27.75" customHeight="1">
      <c r="B391" s="69">
        <f t="shared" si="75"/>
        <v>388</v>
      </c>
      <c r="C391" s="49" t="str">
        <f t="shared" ca="1" si="76"/>
        <v/>
      </c>
      <c r="D391" s="50" t="str">
        <f t="shared" ca="1" si="77"/>
        <v/>
      </c>
      <c r="E391" s="51" t="str">
        <f t="shared" ca="1" si="78"/>
        <v/>
      </c>
      <c r="F391" s="52" t="str">
        <f t="shared" ca="1" si="79"/>
        <v/>
      </c>
      <c r="G391" s="53"/>
      <c r="H391" s="53" t="str">
        <f>IF(G391="","",INDEX(D.1[Quy cách],MATCH(G391,D.1[Tên sản phẩm],0)))</f>
        <v/>
      </c>
      <c r="I391" s="54" t="str">
        <f>IF(G391="","",INDEX(D.1[ĐVT],MATCH(G391,D.1[Tên sản phẩm],0)))</f>
        <v/>
      </c>
      <c r="J391" s="56" t="str">
        <f>IF(G391="","",INDEX(#REF!,MATCH(G391,D.1[Tên sản phẩm],0)))</f>
        <v/>
      </c>
      <c r="K391" s="56" t="str">
        <f t="shared" si="80"/>
        <v/>
      </c>
      <c r="L391" s="53"/>
      <c r="M391" s="57" t="str">
        <f t="shared" si="81"/>
        <v/>
      </c>
      <c r="N391" s="58"/>
      <c r="O391" s="56" t="str">
        <f t="shared" si="74"/>
        <v/>
      </c>
      <c r="P391" s="57" t="str">
        <f t="shared" si="82"/>
        <v/>
      </c>
      <c r="Q391" s="58" t="str">
        <f t="shared" ca="1" si="83"/>
        <v/>
      </c>
      <c r="R391" s="57" t="str">
        <f t="shared" si="84"/>
        <v/>
      </c>
      <c r="S391" s="57" t="str">
        <f ca="1">IF(AND(C391&lt;&gt;"",C391&lt;&gt;OFFSET(C391,1,0)),SUMIFS([Giá có thuế],[Số ĐK],C391),"")</f>
        <v/>
      </c>
      <c r="T391" s="53"/>
      <c r="U391" s="55" t="str">
        <f>IF(T391="","",'Thông Tin Chung'!#REF!)</f>
        <v/>
      </c>
      <c r="V391" s="57" t="str">
        <f t="shared" ca="1" si="85"/>
        <v/>
      </c>
      <c r="W391" s="59"/>
      <c r="X391" s="49" t="str">
        <f ca="1">IF(C391="","",IF(OR(D391&lt;NgayBatDau,D391&gt;NgayKetThuc),"Ngày tháng phải nằm trong kỳ báo cáo",IF(AND(F391&lt;&gt;"",COUNTIF(D.3[Tên nhà cung cấp],F391)=0),"Tên NCC chưa khai báo trong DSNCC",IF(AND(G391&lt;&gt;"",COUNTIF(D.1[Tên sản phẩm],G391)=0),"SP này chưa khai báo trong DSSP",""))))</f>
        <v/>
      </c>
    </row>
    <row r="392" spans="2:24" ht="27.75" customHeight="1">
      <c r="B392" s="69">
        <f t="shared" si="75"/>
        <v>389</v>
      </c>
      <c r="C392" s="49" t="str">
        <f t="shared" ca="1" si="76"/>
        <v/>
      </c>
      <c r="D392" s="50" t="str">
        <f t="shared" ca="1" si="77"/>
        <v/>
      </c>
      <c r="E392" s="51" t="str">
        <f t="shared" ca="1" si="78"/>
        <v/>
      </c>
      <c r="F392" s="52" t="str">
        <f t="shared" ca="1" si="79"/>
        <v/>
      </c>
      <c r="G392" s="53"/>
      <c r="H392" s="53" t="str">
        <f>IF(G392="","",INDEX(D.1[Quy cách],MATCH(G392,D.1[Tên sản phẩm],0)))</f>
        <v/>
      </c>
      <c r="I392" s="54" t="str">
        <f>IF(G392="","",INDEX(D.1[ĐVT],MATCH(G392,D.1[Tên sản phẩm],0)))</f>
        <v/>
      </c>
      <c r="J392" s="56" t="str">
        <f>IF(G392="","",INDEX(#REF!,MATCH(G392,D.1[Tên sản phẩm],0)))</f>
        <v/>
      </c>
      <c r="K392" s="56" t="str">
        <f t="shared" si="80"/>
        <v/>
      </c>
      <c r="L392" s="53"/>
      <c r="M392" s="57" t="str">
        <f t="shared" si="81"/>
        <v/>
      </c>
      <c r="N392" s="58"/>
      <c r="O392" s="56" t="str">
        <f t="shared" si="74"/>
        <v/>
      </c>
      <c r="P392" s="57" t="str">
        <f t="shared" si="82"/>
        <v/>
      </c>
      <c r="Q392" s="58" t="str">
        <f t="shared" ca="1" si="83"/>
        <v/>
      </c>
      <c r="R392" s="57" t="str">
        <f t="shared" si="84"/>
        <v/>
      </c>
      <c r="S392" s="57" t="str">
        <f ca="1">IF(AND(C392&lt;&gt;"",C392&lt;&gt;OFFSET(C392,1,0)),SUMIFS([Giá có thuế],[Số ĐK],C392),"")</f>
        <v/>
      </c>
      <c r="T392" s="53"/>
      <c r="U392" s="55" t="str">
        <f>IF(T392="","",'Thông Tin Chung'!#REF!)</f>
        <v/>
      </c>
      <c r="V392" s="57" t="str">
        <f t="shared" ca="1" si="85"/>
        <v/>
      </c>
      <c r="W392" s="59"/>
      <c r="X392" s="49" t="str">
        <f ca="1">IF(C392="","",IF(OR(D392&lt;NgayBatDau,D392&gt;NgayKetThuc),"Ngày tháng phải nằm trong kỳ báo cáo",IF(AND(F392&lt;&gt;"",COUNTIF(D.3[Tên nhà cung cấp],F392)=0),"Tên NCC chưa khai báo trong DSNCC",IF(AND(G392&lt;&gt;"",COUNTIF(D.1[Tên sản phẩm],G392)=0),"SP này chưa khai báo trong DSSP",""))))</f>
        <v/>
      </c>
    </row>
    <row r="393" spans="2:24" ht="27.75" customHeight="1">
      <c r="B393" s="69">
        <f t="shared" si="75"/>
        <v>390</v>
      </c>
      <c r="C393" s="49" t="str">
        <f t="shared" ca="1" si="76"/>
        <v/>
      </c>
      <c r="D393" s="50" t="str">
        <f t="shared" ca="1" si="77"/>
        <v/>
      </c>
      <c r="E393" s="51" t="str">
        <f t="shared" ca="1" si="78"/>
        <v/>
      </c>
      <c r="F393" s="52" t="str">
        <f t="shared" ca="1" si="79"/>
        <v/>
      </c>
      <c r="G393" s="53"/>
      <c r="H393" s="53" t="str">
        <f>IF(G393="","",INDEX(D.1[Quy cách],MATCH(G393,D.1[Tên sản phẩm],0)))</f>
        <v/>
      </c>
      <c r="I393" s="54" t="str">
        <f>IF(G393="","",INDEX(D.1[ĐVT],MATCH(G393,D.1[Tên sản phẩm],0)))</f>
        <v/>
      </c>
      <c r="J393" s="56" t="str">
        <f>IF(G393="","",INDEX(#REF!,MATCH(G393,D.1[Tên sản phẩm],0)))</f>
        <v/>
      </c>
      <c r="K393" s="56" t="str">
        <f t="shared" si="80"/>
        <v/>
      </c>
      <c r="L393" s="53"/>
      <c r="M393" s="57" t="str">
        <f t="shared" si="81"/>
        <v/>
      </c>
      <c r="N393" s="58"/>
      <c r="O393" s="56" t="str">
        <f t="shared" si="74"/>
        <v/>
      </c>
      <c r="P393" s="57" t="str">
        <f t="shared" si="82"/>
        <v/>
      </c>
      <c r="Q393" s="58" t="str">
        <f t="shared" ca="1" si="83"/>
        <v/>
      </c>
      <c r="R393" s="57" t="str">
        <f t="shared" si="84"/>
        <v/>
      </c>
      <c r="S393" s="57" t="str">
        <f ca="1">IF(AND(C393&lt;&gt;"",C393&lt;&gt;OFFSET(C393,1,0)),SUMIFS([Giá có thuế],[Số ĐK],C393),"")</f>
        <v/>
      </c>
      <c r="T393" s="53"/>
      <c r="U393" s="55" t="str">
        <f>IF(T393="","",'Thông Tin Chung'!#REF!)</f>
        <v/>
      </c>
      <c r="V393" s="57" t="str">
        <f t="shared" ca="1" si="85"/>
        <v/>
      </c>
      <c r="W393" s="59"/>
      <c r="X393" s="49" t="str">
        <f ca="1">IF(C393="","",IF(OR(D393&lt;NgayBatDau,D393&gt;NgayKetThuc),"Ngày tháng phải nằm trong kỳ báo cáo",IF(AND(F393&lt;&gt;"",COUNTIF(D.3[Tên nhà cung cấp],F393)=0),"Tên NCC chưa khai báo trong DSNCC",IF(AND(G393&lt;&gt;"",COUNTIF(D.1[Tên sản phẩm],G393)=0),"SP này chưa khai báo trong DSSP",""))))</f>
        <v/>
      </c>
    </row>
    <row r="394" spans="2:24" ht="27.75" customHeight="1">
      <c r="B394" s="69">
        <f t="shared" si="75"/>
        <v>391</v>
      </c>
      <c r="C394" s="49" t="str">
        <f t="shared" ca="1" si="76"/>
        <v/>
      </c>
      <c r="D394" s="50" t="str">
        <f t="shared" ca="1" si="77"/>
        <v/>
      </c>
      <c r="E394" s="51" t="str">
        <f t="shared" ca="1" si="78"/>
        <v/>
      </c>
      <c r="F394" s="52" t="str">
        <f t="shared" ca="1" si="79"/>
        <v/>
      </c>
      <c r="G394" s="53"/>
      <c r="H394" s="53" t="str">
        <f>IF(G394="","",INDEX(D.1[Quy cách],MATCH(G394,D.1[Tên sản phẩm],0)))</f>
        <v/>
      </c>
      <c r="I394" s="54" t="str">
        <f>IF(G394="","",INDEX(D.1[ĐVT],MATCH(G394,D.1[Tên sản phẩm],0)))</f>
        <v/>
      </c>
      <c r="J394" s="56" t="str">
        <f>IF(G394="","",INDEX(#REF!,MATCH(G394,D.1[Tên sản phẩm],0)))</f>
        <v/>
      </c>
      <c r="K394" s="56" t="str">
        <f t="shared" si="80"/>
        <v/>
      </c>
      <c r="L394" s="53"/>
      <c r="M394" s="57" t="str">
        <f t="shared" si="81"/>
        <v/>
      </c>
      <c r="N394" s="58"/>
      <c r="O394" s="56" t="str">
        <f t="shared" si="74"/>
        <v/>
      </c>
      <c r="P394" s="57" t="str">
        <f t="shared" si="82"/>
        <v/>
      </c>
      <c r="Q394" s="58" t="str">
        <f t="shared" ca="1" si="83"/>
        <v/>
      </c>
      <c r="R394" s="57" t="str">
        <f t="shared" si="84"/>
        <v/>
      </c>
      <c r="S394" s="57" t="str">
        <f ca="1">IF(AND(C394&lt;&gt;"",C394&lt;&gt;OFFSET(C394,1,0)),SUMIFS([Giá có thuế],[Số ĐK],C394),"")</f>
        <v/>
      </c>
      <c r="T394" s="53"/>
      <c r="U394" s="55" t="str">
        <f>IF(T394="","",'Thông Tin Chung'!#REF!)</f>
        <v/>
      </c>
      <c r="V394" s="57" t="str">
        <f t="shared" ca="1" si="85"/>
        <v/>
      </c>
      <c r="W394" s="59"/>
      <c r="X394" s="49" t="str">
        <f ca="1">IF(C394="","",IF(OR(D394&lt;NgayBatDau,D394&gt;NgayKetThuc),"Ngày tháng phải nằm trong kỳ báo cáo",IF(AND(F394&lt;&gt;"",COUNTIF(D.3[Tên nhà cung cấp],F394)=0),"Tên NCC chưa khai báo trong DSNCC",IF(AND(G394&lt;&gt;"",COUNTIF(D.1[Tên sản phẩm],G394)=0),"SP này chưa khai báo trong DSSP",""))))</f>
        <v/>
      </c>
    </row>
    <row r="395" spans="2:24" ht="27.75" customHeight="1">
      <c r="B395" s="69">
        <f t="shared" si="75"/>
        <v>392</v>
      </c>
      <c r="C395" s="49" t="str">
        <f t="shared" ca="1" si="76"/>
        <v/>
      </c>
      <c r="D395" s="50" t="str">
        <f t="shared" ca="1" si="77"/>
        <v/>
      </c>
      <c r="E395" s="51" t="str">
        <f t="shared" ca="1" si="78"/>
        <v/>
      </c>
      <c r="F395" s="52" t="str">
        <f t="shared" ca="1" si="79"/>
        <v/>
      </c>
      <c r="G395" s="53"/>
      <c r="H395" s="53" t="str">
        <f>IF(G395="","",INDEX(D.1[Quy cách],MATCH(G395,D.1[Tên sản phẩm],0)))</f>
        <v/>
      </c>
      <c r="I395" s="54" t="str">
        <f>IF(G395="","",INDEX(D.1[ĐVT],MATCH(G395,D.1[Tên sản phẩm],0)))</f>
        <v/>
      </c>
      <c r="J395" s="56" t="str">
        <f>IF(G395="","",INDEX(#REF!,MATCH(G395,D.1[Tên sản phẩm],0)))</f>
        <v/>
      </c>
      <c r="K395" s="56" t="str">
        <f t="shared" si="80"/>
        <v/>
      </c>
      <c r="L395" s="53"/>
      <c r="M395" s="57" t="str">
        <f t="shared" si="81"/>
        <v/>
      </c>
      <c r="N395" s="58"/>
      <c r="O395" s="56" t="str">
        <f t="shared" si="74"/>
        <v/>
      </c>
      <c r="P395" s="57" t="str">
        <f t="shared" si="82"/>
        <v/>
      </c>
      <c r="Q395" s="58" t="str">
        <f t="shared" ca="1" si="83"/>
        <v/>
      </c>
      <c r="R395" s="57" t="str">
        <f t="shared" si="84"/>
        <v/>
      </c>
      <c r="S395" s="57" t="str">
        <f ca="1">IF(AND(C395&lt;&gt;"",C395&lt;&gt;OFFSET(C395,1,0)),SUMIFS([Giá có thuế],[Số ĐK],C395),"")</f>
        <v/>
      </c>
      <c r="T395" s="53"/>
      <c r="U395" s="55" t="str">
        <f>IF(T395="","",'Thông Tin Chung'!#REF!)</f>
        <v/>
      </c>
      <c r="V395" s="57" t="str">
        <f t="shared" ca="1" si="85"/>
        <v/>
      </c>
      <c r="W395" s="59"/>
      <c r="X395" s="49" t="str">
        <f ca="1">IF(C395="","",IF(OR(D395&lt;NgayBatDau,D395&gt;NgayKetThuc),"Ngày tháng phải nằm trong kỳ báo cáo",IF(AND(F395&lt;&gt;"",COUNTIF(D.3[Tên nhà cung cấp],F395)=0),"Tên NCC chưa khai báo trong DSNCC",IF(AND(G395&lt;&gt;"",COUNTIF(D.1[Tên sản phẩm],G395)=0),"SP này chưa khai báo trong DSSP",""))))</f>
        <v/>
      </c>
    </row>
    <row r="396" spans="2:24" ht="27.75" customHeight="1">
      <c r="B396" s="69">
        <f t="shared" si="75"/>
        <v>393</v>
      </c>
      <c r="C396" s="49" t="str">
        <f t="shared" ca="1" si="76"/>
        <v/>
      </c>
      <c r="D396" s="50" t="str">
        <f t="shared" ca="1" si="77"/>
        <v/>
      </c>
      <c r="E396" s="51" t="str">
        <f t="shared" ca="1" si="78"/>
        <v/>
      </c>
      <c r="F396" s="52" t="str">
        <f t="shared" ca="1" si="79"/>
        <v/>
      </c>
      <c r="G396" s="53"/>
      <c r="H396" s="53" t="str">
        <f>IF(G396="","",INDEX(D.1[Quy cách],MATCH(G396,D.1[Tên sản phẩm],0)))</f>
        <v/>
      </c>
      <c r="I396" s="54" t="str">
        <f>IF(G396="","",INDEX(D.1[ĐVT],MATCH(G396,D.1[Tên sản phẩm],0)))</f>
        <v/>
      </c>
      <c r="J396" s="56" t="str">
        <f>IF(G396="","",INDEX(#REF!,MATCH(G396,D.1[Tên sản phẩm],0)))</f>
        <v/>
      </c>
      <c r="K396" s="56" t="str">
        <f t="shared" si="80"/>
        <v/>
      </c>
      <c r="L396" s="53"/>
      <c r="M396" s="57" t="str">
        <f t="shared" si="81"/>
        <v/>
      </c>
      <c r="N396" s="58"/>
      <c r="O396" s="56" t="str">
        <f t="shared" si="74"/>
        <v/>
      </c>
      <c r="P396" s="57" t="str">
        <f t="shared" si="82"/>
        <v/>
      </c>
      <c r="Q396" s="58" t="str">
        <f t="shared" ca="1" si="83"/>
        <v/>
      </c>
      <c r="R396" s="57" t="str">
        <f t="shared" si="84"/>
        <v/>
      </c>
      <c r="S396" s="57" t="str">
        <f ca="1">IF(AND(C396&lt;&gt;"",C396&lt;&gt;OFFSET(C396,1,0)),SUMIFS([Giá có thuế],[Số ĐK],C396),"")</f>
        <v/>
      </c>
      <c r="T396" s="53"/>
      <c r="U396" s="55" t="str">
        <f>IF(T396="","",'Thông Tin Chung'!#REF!)</f>
        <v/>
      </c>
      <c r="V396" s="57" t="str">
        <f t="shared" ca="1" si="85"/>
        <v/>
      </c>
      <c r="W396" s="59"/>
      <c r="X396" s="49" t="str">
        <f ca="1">IF(C396="","",IF(OR(D396&lt;NgayBatDau,D396&gt;NgayKetThuc),"Ngày tháng phải nằm trong kỳ báo cáo",IF(AND(F396&lt;&gt;"",COUNTIF(D.3[Tên nhà cung cấp],F396)=0),"Tên NCC chưa khai báo trong DSNCC",IF(AND(G396&lt;&gt;"",COUNTIF(D.1[Tên sản phẩm],G396)=0),"SP này chưa khai báo trong DSSP",""))))</f>
        <v/>
      </c>
    </row>
    <row r="397" spans="2:24" ht="27.75" customHeight="1">
      <c r="B397" s="69">
        <f t="shared" si="75"/>
        <v>394</v>
      </c>
      <c r="C397" s="49" t="str">
        <f t="shared" ca="1" si="76"/>
        <v/>
      </c>
      <c r="D397" s="50" t="str">
        <f t="shared" ca="1" si="77"/>
        <v/>
      </c>
      <c r="E397" s="51" t="str">
        <f t="shared" ca="1" si="78"/>
        <v/>
      </c>
      <c r="F397" s="52" t="str">
        <f t="shared" ca="1" si="79"/>
        <v/>
      </c>
      <c r="G397" s="53"/>
      <c r="H397" s="53" t="str">
        <f>IF(G397="","",INDEX(D.1[Quy cách],MATCH(G397,D.1[Tên sản phẩm],0)))</f>
        <v/>
      </c>
      <c r="I397" s="54" t="str">
        <f>IF(G397="","",INDEX(D.1[ĐVT],MATCH(G397,D.1[Tên sản phẩm],0)))</f>
        <v/>
      </c>
      <c r="J397" s="56" t="str">
        <f>IF(G397="","",INDEX(#REF!,MATCH(G397,D.1[Tên sản phẩm],0)))</f>
        <v/>
      </c>
      <c r="K397" s="56" t="str">
        <f t="shared" si="80"/>
        <v/>
      </c>
      <c r="L397" s="53"/>
      <c r="M397" s="57" t="str">
        <f t="shared" si="81"/>
        <v/>
      </c>
      <c r="N397" s="58"/>
      <c r="O397" s="56" t="str">
        <f t="shared" si="74"/>
        <v/>
      </c>
      <c r="P397" s="57" t="str">
        <f t="shared" si="82"/>
        <v/>
      </c>
      <c r="Q397" s="58" t="str">
        <f t="shared" ca="1" si="83"/>
        <v/>
      </c>
      <c r="R397" s="57" t="str">
        <f t="shared" si="84"/>
        <v/>
      </c>
      <c r="S397" s="57" t="str">
        <f ca="1">IF(AND(C397&lt;&gt;"",C397&lt;&gt;OFFSET(C397,1,0)),SUMIFS([Giá có thuế],[Số ĐK],C397),"")</f>
        <v/>
      </c>
      <c r="T397" s="53"/>
      <c r="U397" s="55" t="str">
        <f>IF(T397="","",'Thông Tin Chung'!#REF!)</f>
        <v/>
      </c>
      <c r="V397" s="57" t="str">
        <f t="shared" ca="1" si="85"/>
        <v/>
      </c>
      <c r="W397" s="59"/>
      <c r="X397" s="49" t="str">
        <f ca="1">IF(C397="","",IF(OR(D397&lt;NgayBatDau,D397&gt;NgayKetThuc),"Ngày tháng phải nằm trong kỳ báo cáo",IF(AND(F397&lt;&gt;"",COUNTIF(D.3[Tên nhà cung cấp],F397)=0),"Tên NCC chưa khai báo trong DSNCC",IF(AND(G397&lt;&gt;"",COUNTIF(D.1[Tên sản phẩm],G397)=0),"SP này chưa khai báo trong DSSP",""))))</f>
        <v/>
      </c>
    </row>
    <row r="398" spans="2:24" ht="27.75" customHeight="1">
      <c r="B398" s="69">
        <f t="shared" si="75"/>
        <v>395</v>
      </c>
      <c r="C398" s="49" t="str">
        <f t="shared" ca="1" si="76"/>
        <v/>
      </c>
      <c r="D398" s="50" t="str">
        <f t="shared" ca="1" si="77"/>
        <v/>
      </c>
      <c r="E398" s="51" t="str">
        <f t="shared" ca="1" si="78"/>
        <v/>
      </c>
      <c r="F398" s="52" t="str">
        <f t="shared" ca="1" si="79"/>
        <v/>
      </c>
      <c r="G398" s="53"/>
      <c r="H398" s="53" t="str">
        <f>IF(G398="","",INDEX(D.1[Quy cách],MATCH(G398,D.1[Tên sản phẩm],0)))</f>
        <v/>
      </c>
      <c r="I398" s="54" t="str">
        <f>IF(G398="","",INDEX(D.1[ĐVT],MATCH(G398,D.1[Tên sản phẩm],0)))</f>
        <v/>
      </c>
      <c r="J398" s="56" t="str">
        <f>IF(G398="","",INDEX(#REF!,MATCH(G398,D.1[Tên sản phẩm],0)))</f>
        <v/>
      </c>
      <c r="K398" s="56" t="str">
        <f t="shared" si="80"/>
        <v/>
      </c>
      <c r="L398" s="53"/>
      <c r="M398" s="57" t="str">
        <f t="shared" si="81"/>
        <v/>
      </c>
      <c r="N398" s="58"/>
      <c r="O398" s="56" t="str">
        <f t="shared" si="74"/>
        <v/>
      </c>
      <c r="P398" s="57" t="str">
        <f t="shared" si="82"/>
        <v/>
      </c>
      <c r="Q398" s="58" t="str">
        <f t="shared" ca="1" si="83"/>
        <v/>
      </c>
      <c r="R398" s="57" t="str">
        <f t="shared" si="84"/>
        <v/>
      </c>
      <c r="S398" s="57" t="str">
        <f ca="1">IF(AND(C398&lt;&gt;"",C398&lt;&gt;OFFSET(C398,1,0)),SUMIFS([Giá có thuế],[Số ĐK],C398),"")</f>
        <v/>
      </c>
      <c r="T398" s="53"/>
      <c r="U398" s="55" t="str">
        <f>IF(T398="","",'Thông Tin Chung'!#REF!)</f>
        <v/>
      </c>
      <c r="V398" s="57" t="str">
        <f t="shared" ca="1" si="85"/>
        <v/>
      </c>
      <c r="W398" s="59"/>
      <c r="X398" s="49" t="str">
        <f ca="1">IF(C398="","",IF(OR(D398&lt;NgayBatDau,D398&gt;NgayKetThuc),"Ngày tháng phải nằm trong kỳ báo cáo",IF(AND(F398&lt;&gt;"",COUNTIF(D.3[Tên nhà cung cấp],F398)=0),"Tên NCC chưa khai báo trong DSNCC",IF(AND(G398&lt;&gt;"",COUNTIF(D.1[Tên sản phẩm],G398)=0),"SP này chưa khai báo trong DSSP",""))))</f>
        <v/>
      </c>
    </row>
    <row r="399" spans="2:24" ht="27.75" customHeight="1">
      <c r="B399" s="69">
        <f t="shared" si="75"/>
        <v>396</v>
      </c>
      <c r="C399" s="49" t="str">
        <f t="shared" ca="1" si="76"/>
        <v/>
      </c>
      <c r="D399" s="50" t="str">
        <f t="shared" ca="1" si="77"/>
        <v/>
      </c>
      <c r="E399" s="51" t="str">
        <f t="shared" ca="1" si="78"/>
        <v/>
      </c>
      <c r="F399" s="52" t="str">
        <f t="shared" ca="1" si="79"/>
        <v/>
      </c>
      <c r="G399" s="53"/>
      <c r="H399" s="53" t="str">
        <f>IF(G399="","",INDEX(D.1[Quy cách],MATCH(G399,D.1[Tên sản phẩm],0)))</f>
        <v/>
      </c>
      <c r="I399" s="54" t="str">
        <f>IF(G399="","",INDEX(D.1[ĐVT],MATCH(G399,D.1[Tên sản phẩm],0)))</f>
        <v/>
      </c>
      <c r="J399" s="56" t="str">
        <f>IF(G399="","",INDEX(#REF!,MATCH(G399,D.1[Tên sản phẩm],0)))</f>
        <v/>
      </c>
      <c r="K399" s="56" t="str">
        <f t="shared" si="80"/>
        <v/>
      </c>
      <c r="L399" s="53"/>
      <c r="M399" s="57" t="str">
        <f t="shared" si="81"/>
        <v/>
      </c>
      <c r="N399" s="58"/>
      <c r="O399" s="56" t="str">
        <f t="shared" si="74"/>
        <v/>
      </c>
      <c r="P399" s="57" t="str">
        <f t="shared" si="82"/>
        <v/>
      </c>
      <c r="Q399" s="58" t="str">
        <f t="shared" ca="1" si="83"/>
        <v/>
      </c>
      <c r="R399" s="57" t="str">
        <f t="shared" si="84"/>
        <v/>
      </c>
      <c r="S399" s="57" t="str">
        <f ca="1">IF(AND(C399&lt;&gt;"",C399&lt;&gt;OFFSET(C399,1,0)),SUMIFS([Giá có thuế],[Số ĐK],C399),"")</f>
        <v/>
      </c>
      <c r="T399" s="53"/>
      <c r="U399" s="55" t="str">
        <f>IF(T399="","",'Thông Tin Chung'!#REF!)</f>
        <v/>
      </c>
      <c r="V399" s="57" t="str">
        <f t="shared" ca="1" si="85"/>
        <v/>
      </c>
      <c r="W399" s="59"/>
      <c r="X399" s="49" t="str">
        <f ca="1">IF(C399="","",IF(OR(D399&lt;NgayBatDau,D399&gt;NgayKetThuc),"Ngày tháng phải nằm trong kỳ báo cáo",IF(AND(F399&lt;&gt;"",COUNTIF(D.3[Tên nhà cung cấp],F399)=0),"Tên NCC chưa khai báo trong DSNCC",IF(AND(G399&lt;&gt;"",COUNTIF(D.1[Tên sản phẩm],G399)=0),"SP này chưa khai báo trong DSSP",""))))</f>
        <v/>
      </c>
    </row>
    <row r="400" spans="2:24" ht="27.75" customHeight="1">
      <c r="B400" s="69">
        <f t="shared" si="75"/>
        <v>397</v>
      </c>
      <c r="C400" s="49" t="str">
        <f t="shared" ca="1" si="76"/>
        <v/>
      </c>
      <c r="D400" s="50" t="str">
        <f t="shared" ca="1" si="77"/>
        <v/>
      </c>
      <c r="E400" s="51" t="str">
        <f t="shared" ca="1" si="78"/>
        <v/>
      </c>
      <c r="F400" s="52" t="str">
        <f t="shared" ca="1" si="79"/>
        <v/>
      </c>
      <c r="G400" s="53"/>
      <c r="H400" s="53" t="str">
        <f>IF(G400="","",INDEX(D.1[Quy cách],MATCH(G400,D.1[Tên sản phẩm],0)))</f>
        <v/>
      </c>
      <c r="I400" s="54" t="str">
        <f>IF(G400="","",INDEX(D.1[ĐVT],MATCH(G400,D.1[Tên sản phẩm],0)))</f>
        <v/>
      </c>
      <c r="J400" s="56" t="str">
        <f>IF(G400="","",INDEX(#REF!,MATCH(G400,D.1[Tên sản phẩm],0)))</f>
        <v/>
      </c>
      <c r="K400" s="56" t="str">
        <f t="shared" si="80"/>
        <v/>
      </c>
      <c r="L400" s="53"/>
      <c r="M400" s="57" t="str">
        <f t="shared" si="81"/>
        <v/>
      </c>
      <c r="N400" s="58"/>
      <c r="O400" s="56" t="str">
        <f t="shared" si="74"/>
        <v/>
      </c>
      <c r="P400" s="57" t="str">
        <f t="shared" si="82"/>
        <v/>
      </c>
      <c r="Q400" s="58" t="str">
        <f t="shared" ca="1" si="83"/>
        <v/>
      </c>
      <c r="R400" s="57" t="str">
        <f t="shared" si="84"/>
        <v/>
      </c>
      <c r="S400" s="57" t="str">
        <f ca="1">IF(AND(C400&lt;&gt;"",C400&lt;&gt;OFFSET(C400,1,0)),SUMIFS([Giá có thuế],[Số ĐK],C400),"")</f>
        <v/>
      </c>
      <c r="T400" s="53"/>
      <c r="U400" s="55" t="str">
        <f>IF(T400="","",'Thông Tin Chung'!#REF!)</f>
        <v/>
      </c>
      <c r="V400" s="57" t="str">
        <f t="shared" ca="1" si="85"/>
        <v/>
      </c>
      <c r="W400" s="59"/>
      <c r="X400" s="49" t="str">
        <f ca="1">IF(C400="","",IF(OR(D400&lt;NgayBatDau,D400&gt;NgayKetThuc),"Ngày tháng phải nằm trong kỳ báo cáo",IF(AND(F400&lt;&gt;"",COUNTIF(D.3[Tên nhà cung cấp],F400)=0),"Tên NCC chưa khai báo trong DSNCC",IF(AND(G400&lt;&gt;"",COUNTIF(D.1[Tên sản phẩm],G400)=0),"SP này chưa khai báo trong DSSP",""))))</f>
        <v/>
      </c>
    </row>
    <row r="401" spans="2:24" ht="27.75" customHeight="1">
      <c r="B401" s="69">
        <f t="shared" si="75"/>
        <v>398</v>
      </c>
      <c r="C401" s="49" t="str">
        <f t="shared" ca="1" si="76"/>
        <v/>
      </c>
      <c r="D401" s="50" t="str">
        <f t="shared" ca="1" si="77"/>
        <v/>
      </c>
      <c r="E401" s="51" t="str">
        <f t="shared" ca="1" si="78"/>
        <v/>
      </c>
      <c r="F401" s="52" t="str">
        <f t="shared" ca="1" si="79"/>
        <v/>
      </c>
      <c r="G401" s="53"/>
      <c r="H401" s="53" t="str">
        <f>IF(G401="","",INDEX(D.1[Quy cách],MATCH(G401,D.1[Tên sản phẩm],0)))</f>
        <v/>
      </c>
      <c r="I401" s="54" t="str">
        <f>IF(G401="","",INDEX(D.1[ĐVT],MATCH(G401,D.1[Tên sản phẩm],0)))</f>
        <v/>
      </c>
      <c r="J401" s="56" t="str">
        <f>IF(G401="","",INDEX(#REF!,MATCH(G401,D.1[Tên sản phẩm],0)))</f>
        <v/>
      </c>
      <c r="K401" s="56" t="str">
        <f t="shared" si="80"/>
        <v/>
      </c>
      <c r="L401" s="53"/>
      <c r="M401" s="57" t="str">
        <f t="shared" si="81"/>
        <v/>
      </c>
      <c r="N401" s="58"/>
      <c r="O401" s="56" t="str">
        <f t="shared" si="74"/>
        <v/>
      </c>
      <c r="P401" s="57" t="str">
        <f t="shared" si="82"/>
        <v/>
      </c>
      <c r="Q401" s="58" t="str">
        <f t="shared" ca="1" si="83"/>
        <v/>
      </c>
      <c r="R401" s="57" t="str">
        <f t="shared" si="84"/>
        <v/>
      </c>
      <c r="S401" s="57" t="str">
        <f ca="1">IF(AND(C401&lt;&gt;"",C401&lt;&gt;OFFSET(C401,1,0)),SUMIFS([Giá có thuế],[Số ĐK],C401),"")</f>
        <v/>
      </c>
      <c r="T401" s="53"/>
      <c r="U401" s="55" t="str">
        <f>IF(T401="","",'Thông Tin Chung'!#REF!)</f>
        <v/>
      </c>
      <c r="V401" s="57" t="str">
        <f t="shared" ca="1" si="85"/>
        <v/>
      </c>
      <c r="W401" s="59"/>
      <c r="X401" s="49" t="str">
        <f ca="1">IF(C401="","",IF(OR(D401&lt;NgayBatDau,D401&gt;NgayKetThuc),"Ngày tháng phải nằm trong kỳ báo cáo",IF(AND(F401&lt;&gt;"",COUNTIF(D.3[Tên nhà cung cấp],F401)=0),"Tên NCC chưa khai báo trong DSNCC",IF(AND(G401&lt;&gt;"",COUNTIF(D.1[Tên sản phẩm],G401)=0),"SP này chưa khai báo trong DSSP",""))))</f>
        <v/>
      </c>
    </row>
    <row r="402" spans="2:24" ht="27.75" customHeight="1">
      <c r="B402" s="69">
        <f t="shared" si="75"/>
        <v>399</v>
      </c>
      <c r="C402" s="49" t="str">
        <f t="shared" ca="1" si="76"/>
        <v/>
      </c>
      <c r="D402" s="50" t="str">
        <f t="shared" ca="1" si="77"/>
        <v/>
      </c>
      <c r="E402" s="51" t="str">
        <f t="shared" ca="1" si="78"/>
        <v/>
      </c>
      <c r="F402" s="52" t="str">
        <f t="shared" ca="1" si="79"/>
        <v/>
      </c>
      <c r="G402" s="53"/>
      <c r="H402" s="53" t="str">
        <f>IF(G402="","",INDEX(D.1[Quy cách],MATCH(G402,D.1[Tên sản phẩm],0)))</f>
        <v/>
      </c>
      <c r="I402" s="54" t="str">
        <f>IF(G402="","",INDEX(D.1[ĐVT],MATCH(G402,D.1[Tên sản phẩm],0)))</f>
        <v/>
      </c>
      <c r="J402" s="56" t="str">
        <f>IF(G402="","",INDEX(#REF!,MATCH(G402,D.1[Tên sản phẩm],0)))</f>
        <v/>
      </c>
      <c r="K402" s="56" t="str">
        <f t="shared" si="80"/>
        <v/>
      </c>
      <c r="L402" s="53"/>
      <c r="M402" s="57" t="str">
        <f t="shared" si="81"/>
        <v/>
      </c>
      <c r="N402" s="58"/>
      <c r="O402" s="56" t="str">
        <f t="shared" si="74"/>
        <v/>
      </c>
      <c r="P402" s="57" t="str">
        <f t="shared" si="82"/>
        <v/>
      </c>
      <c r="Q402" s="58" t="str">
        <f t="shared" ca="1" si="83"/>
        <v/>
      </c>
      <c r="R402" s="57" t="str">
        <f t="shared" si="84"/>
        <v/>
      </c>
      <c r="S402" s="57" t="str">
        <f ca="1">IF(AND(C402&lt;&gt;"",C402&lt;&gt;OFFSET(C402,1,0)),SUMIFS([Giá có thuế],[Số ĐK],C402),"")</f>
        <v/>
      </c>
      <c r="T402" s="53"/>
      <c r="U402" s="55" t="str">
        <f>IF(T402="","",'Thông Tin Chung'!#REF!)</f>
        <v/>
      </c>
      <c r="V402" s="57" t="str">
        <f t="shared" ca="1" si="85"/>
        <v/>
      </c>
      <c r="W402" s="59"/>
      <c r="X402" s="49" t="str">
        <f ca="1">IF(C402="","",IF(OR(D402&lt;NgayBatDau,D402&gt;NgayKetThuc),"Ngày tháng phải nằm trong kỳ báo cáo",IF(AND(F402&lt;&gt;"",COUNTIF(D.3[Tên nhà cung cấp],F402)=0),"Tên NCC chưa khai báo trong DSNCC",IF(AND(G402&lt;&gt;"",COUNTIF(D.1[Tên sản phẩm],G402)=0),"SP này chưa khai báo trong DSSP",""))))</f>
        <v/>
      </c>
    </row>
    <row r="403" spans="2:24" ht="27.75" customHeight="1">
      <c r="B403" s="69">
        <f t="shared" si="75"/>
        <v>400</v>
      </c>
      <c r="C403" s="49" t="str">
        <f t="shared" ca="1" si="76"/>
        <v/>
      </c>
      <c r="D403" s="50" t="str">
        <f t="shared" ca="1" si="77"/>
        <v/>
      </c>
      <c r="E403" s="51" t="str">
        <f t="shared" ca="1" si="78"/>
        <v/>
      </c>
      <c r="F403" s="52" t="str">
        <f t="shared" ca="1" si="79"/>
        <v/>
      </c>
      <c r="G403" s="53"/>
      <c r="H403" s="53" t="str">
        <f>IF(G403="","",INDEX(D.1[Quy cách],MATCH(G403,D.1[Tên sản phẩm],0)))</f>
        <v/>
      </c>
      <c r="I403" s="54" t="str">
        <f>IF(G403="","",INDEX(D.1[ĐVT],MATCH(G403,D.1[Tên sản phẩm],0)))</f>
        <v/>
      </c>
      <c r="J403" s="56" t="str">
        <f>IF(G403="","",INDEX(#REF!,MATCH(G403,D.1[Tên sản phẩm],0)))</f>
        <v/>
      </c>
      <c r="K403" s="56" t="str">
        <f t="shared" si="80"/>
        <v/>
      </c>
      <c r="L403" s="53"/>
      <c r="M403" s="57" t="str">
        <f t="shared" si="81"/>
        <v/>
      </c>
      <c r="N403" s="58"/>
      <c r="O403" s="56" t="str">
        <f t="shared" si="74"/>
        <v/>
      </c>
      <c r="P403" s="57" t="str">
        <f t="shared" si="82"/>
        <v/>
      </c>
      <c r="Q403" s="58" t="str">
        <f t="shared" ca="1" si="83"/>
        <v/>
      </c>
      <c r="R403" s="57" t="str">
        <f t="shared" si="84"/>
        <v/>
      </c>
      <c r="S403" s="57" t="str">
        <f ca="1">IF(AND(C403&lt;&gt;"",C403&lt;&gt;OFFSET(C403,1,0)),SUMIFS([Giá có thuế],[Số ĐK],C403),"")</f>
        <v/>
      </c>
      <c r="T403" s="53"/>
      <c r="U403" s="55" t="str">
        <f>IF(T403="","",'Thông Tin Chung'!#REF!)</f>
        <v/>
      </c>
      <c r="V403" s="57" t="str">
        <f t="shared" ca="1" si="85"/>
        <v/>
      </c>
      <c r="W403" s="59"/>
      <c r="X403" s="49" t="str">
        <f ca="1">IF(C403="","",IF(OR(D403&lt;NgayBatDau,D403&gt;NgayKetThuc),"Ngày tháng phải nằm trong kỳ báo cáo",IF(AND(F403&lt;&gt;"",COUNTIF(D.3[Tên nhà cung cấp],F403)=0),"Tên NCC chưa khai báo trong DSNCC",IF(AND(G403&lt;&gt;"",COUNTIF(D.1[Tên sản phẩm],G403)=0),"SP này chưa khai báo trong DSSP",""))))</f>
        <v/>
      </c>
    </row>
    <row r="404" spans="2:24" ht="27.75" customHeight="1">
      <c r="B404" s="69">
        <f t="shared" si="75"/>
        <v>401</v>
      </c>
      <c r="C404" s="49" t="str">
        <f t="shared" ca="1" si="76"/>
        <v/>
      </c>
      <c r="D404" s="50" t="str">
        <f t="shared" ca="1" si="77"/>
        <v/>
      </c>
      <c r="E404" s="51" t="str">
        <f t="shared" ca="1" si="78"/>
        <v/>
      </c>
      <c r="F404" s="52" t="str">
        <f t="shared" ca="1" si="79"/>
        <v/>
      </c>
      <c r="G404" s="53"/>
      <c r="H404" s="53" t="str">
        <f>IF(G404="","",INDEX(D.1[Quy cách],MATCH(G404,D.1[Tên sản phẩm],0)))</f>
        <v/>
      </c>
      <c r="I404" s="54" t="str">
        <f>IF(G404="","",INDEX(D.1[ĐVT],MATCH(G404,D.1[Tên sản phẩm],0)))</f>
        <v/>
      </c>
      <c r="J404" s="56" t="str">
        <f>IF(G404="","",INDEX(#REF!,MATCH(G404,D.1[Tên sản phẩm],0)))</f>
        <v/>
      </c>
      <c r="K404" s="56" t="str">
        <f t="shared" si="80"/>
        <v/>
      </c>
      <c r="L404" s="53"/>
      <c r="M404" s="57" t="str">
        <f t="shared" si="81"/>
        <v/>
      </c>
      <c r="N404" s="58"/>
      <c r="O404" s="56" t="str">
        <f t="shared" si="74"/>
        <v/>
      </c>
      <c r="P404" s="57" t="str">
        <f t="shared" si="82"/>
        <v/>
      </c>
      <c r="Q404" s="58" t="str">
        <f t="shared" ca="1" si="83"/>
        <v/>
      </c>
      <c r="R404" s="57" t="str">
        <f t="shared" si="84"/>
        <v/>
      </c>
      <c r="S404" s="57" t="str">
        <f ca="1">IF(AND(C404&lt;&gt;"",C404&lt;&gt;OFFSET(C404,1,0)),SUMIFS([Giá có thuế],[Số ĐK],C404),"")</f>
        <v/>
      </c>
      <c r="T404" s="53"/>
      <c r="U404" s="55" t="str">
        <f>IF(T404="","",'Thông Tin Chung'!#REF!)</f>
        <v/>
      </c>
      <c r="V404" s="57" t="str">
        <f t="shared" ca="1" si="85"/>
        <v/>
      </c>
      <c r="W404" s="59"/>
      <c r="X404" s="49" t="str">
        <f ca="1">IF(C404="","",IF(OR(D404&lt;NgayBatDau,D404&gt;NgayKetThuc),"Ngày tháng phải nằm trong kỳ báo cáo",IF(AND(F404&lt;&gt;"",COUNTIF(D.3[Tên nhà cung cấp],F404)=0),"Tên NCC chưa khai báo trong DSNCC",IF(AND(G404&lt;&gt;"",COUNTIF(D.1[Tên sản phẩm],G404)=0),"SP này chưa khai báo trong DSSP",""))))</f>
        <v/>
      </c>
    </row>
    <row r="405" spans="2:24" ht="27.75" customHeight="1">
      <c r="B405" s="69">
        <f t="shared" si="75"/>
        <v>402</v>
      </c>
      <c r="C405" s="49" t="str">
        <f t="shared" ca="1" si="76"/>
        <v/>
      </c>
      <c r="D405" s="50" t="str">
        <f t="shared" ca="1" si="77"/>
        <v/>
      </c>
      <c r="E405" s="51" t="str">
        <f t="shared" ca="1" si="78"/>
        <v/>
      </c>
      <c r="F405" s="52" t="str">
        <f t="shared" ca="1" si="79"/>
        <v/>
      </c>
      <c r="G405" s="53"/>
      <c r="H405" s="53" t="str">
        <f>IF(G405="","",INDEX(D.1[Quy cách],MATCH(G405,D.1[Tên sản phẩm],0)))</f>
        <v/>
      </c>
      <c r="I405" s="54" t="str">
        <f>IF(G405="","",INDEX(D.1[ĐVT],MATCH(G405,D.1[Tên sản phẩm],0)))</f>
        <v/>
      </c>
      <c r="J405" s="56" t="str">
        <f>IF(G405="","",INDEX(#REF!,MATCH(G405,D.1[Tên sản phẩm],0)))</f>
        <v/>
      </c>
      <c r="K405" s="56" t="str">
        <f t="shared" si="80"/>
        <v/>
      </c>
      <c r="L405" s="53"/>
      <c r="M405" s="57" t="str">
        <f t="shared" si="81"/>
        <v/>
      </c>
      <c r="N405" s="58"/>
      <c r="O405" s="56" t="str">
        <f t="shared" si="74"/>
        <v/>
      </c>
      <c r="P405" s="57" t="str">
        <f t="shared" si="82"/>
        <v/>
      </c>
      <c r="Q405" s="58" t="str">
        <f t="shared" ca="1" si="83"/>
        <v/>
      </c>
      <c r="R405" s="57" t="str">
        <f t="shared" si="84"/>
        <v/>
      </c>
      <c r="S405" s="57" t="str">
        <f ca="1">IF(AND(C405&lt;&gt;"",C405&lt;&gt;OFFSET(C405,1,0)),SUMIFS([Giá có thuế],[Số ĐK],C405),"")</f>
        <v/>
      </c>
      <c r="T405" s="53"/>
      <c r="U405" s="55" t="str">
        <f>IF(T405="","",'Thông Tin Chung'!#REF!)</f>
        <v/>
      </c>
      <c r="V405" s="57" t="str">
        <f t="shared" ca="1" si="85"/>
        <v/>
      </c>
      <c r="W405" s="59"/>
      <c r="X405" s="49" t="str">
        <f ca="1">IF(C405="","",IF(OR(D405&lt;NgayBatDau,D405&gt;NgayKetThuc),"Ngày tháng phải nằm trong kỳ báo cáo",IF(AND(F405&lt;&gt;"",COUNTIF(D.3[Tên nhà cung cấp],F405)=0),"Tên NCC chưa khai báo trong DSNCC",IF(AND(G405&lt;&gt;"",COUNTIF(D.1[Tên sản phẩm],G405)=0),"SP này chưa khai báo trong DSSP",""))))</f>
        <v/>
      </c>
    </row>
    <row r="406" spans="2:24" ht="27.75" customHeight="1">
      <c r="B406" s="69">
        <f t="shared" si="75"/>
        <v>403</v>
      </c>
      <c r="C406" s="49" t="str">
        <f t="shared" ca="1" si="76"/>
        <v/>
      </c>
      <c r="D406" s="50" t="str">
        <f t="shared" ca="1" si="77"/>
        <v/>
      </c>
      <c r="E406" s="51" t="str">
        <f t="shared" ca="1" si="78"/>
        <v/>
      </c>
      <c r="F406" s="52" t="str">
        <f t="shared" ca="1" si="79"/>
        <v/>
      </c>
      <c r="G406" s="53"/>
      <c r="H406" s="53" t="str">
        <f>IF(G406="","",INDEX(D.1[Quy cách],MATCH(G406,D.1[Tên sản phẩm],0)))</f>
        <v/>
      </c>
      <c r="I406" s="54" t="str">
        <f>IF(G406="","",INDEX(D.1[ĐVT],MATCH(G406,D.1[Tên sản phẩm],0)))</f>
        <v/>
      </c>
      <c r="J406" s="56" t="str">
        <f>IF(G406="","",INDEX(#REF!,MATCH(G406,D.1[Tên sản phẩm],0)))</f>
        <v/>
      </c>
      <c r="K406" s="56" t="str">
        <f t="shared" si="80"/>
        <v/>
      </c>
      <c r="L406" s="53"/>
      <c r="M406" s="57" t="str">
        <f t="shared" si="81"/>
        <v/>
      </c>
      <c r="N406" s="58"/>
      <c r="O406" s="56" t="str">
        <f t="shared" si="74"/>
        <v/>
      </c>
      <c r="P406" s="57" t="str">
        <f t="shared" si="82"/>
        <v/>
      </c>
      <c r="Q406" s="58" t="str">
        <f t="shared" ca="1" si="83"/>
        <v/>
      </c>
      <c r="R406" s="57" t="str">
        <f t="shared" si="84"/>
        <v/>
      </c>
      <c r="S406" s="57" t="str">
        <f ca="1">IF(AND(C406&lt;&gt;"",C406&lt;&gt;OFFSET(C406,1,0)),SUMIFS([Giá có thuế],[Số ĐK],C406),"")</f>
        <v/>
      </c>
      <c r="T406" s="53"/>
      <c r="U406" s="55" t="str">
        <f>IF(T406="","",'Thông Tin Chung'!#REF!)</f>
        <v/>
      </c>
      <c r="V406" s="57" t="str">
        <f t="shared" ca="1" si="85"/>
        <v/>
      </c>
      <c r="W406" s="59"/>
      <c r="X406" s="49" t="str">
        <f ca="1">IF(C406="","",IF(OR(D406&lt;NgayBatDau,D406&gt;NgayKetThuc),"Ngày tháng phải nằm trong kỳ báo cáo",IF(AND(F406&lt;&gt;"",COUNTIF(D.3[Tên nhà cung cấp],F406)=0),"Tên NCC chưa khai báo trong DSNCC",IF(AND(G406&lt;&gt;"",COUNTIF(D.1[Tên sản phẩm],G406)=0),"SP này chưa khai báo trong DSSP",""))))</f>
        <v/>
      </c>
    </row>
    <row r="407" spans="2:24" ht="27.75" customHeight="1">
      <c r="B407" s="69">
        <f t="shared" si="75"/>
        <v>404</v>
      </c>
      <c r="C407" s="49" t="str">
        <f t="shared" ca="1" si="76"/>
        <v/>
      </c>
      <c r="D407" s="50" t="str">
        <f t="shared" ca="1" si="77"/>
        <v/>
      </c>
      <c r="E407" s="51" t="str">
        <f t="shared" ca="1" si="78"/>
        <v/>
      </c>
      <c r="F407" s="52" t="str">
        <f t="shared" ca="1" si="79"/>
        <v/>
      </c>
      <c r="G407" s="53"/>
      <c r="H407" s="53" t="str">
        <f>IF(G407="","",INDEX(D.1[Quy cách],MATCH(G407,D.1[Tên sản phẩm],0)))</f>
        <v/>
      </c>
      <c r="I407" s="54" t="str">
        <f>IF(G407="","",INDEX(D.1[ĐVT],MATCH(G407,D.1[Tên sản phẩm],0)))</f>
        <v/>
      </c>
      <c r="J407" s="56" t="str">
        <f>IF(G407="","",INDEX(#REF!,MATCH(G407,D.1[Tên sản phẩm],0)))</f>
        <v/>
      </c>
      <c r="K407" s="56" t="str">
        <f t="shared" si="80"/>
        <v/>
      </c>
      <c r="L407" s="53"/>
      <c r="M407" s="57" t="str">
        <f t="shared" si="81"/>
        <v/>
      </c>
      <c r="N407" s="58"/>
      <c r="O407" s="56" t="str">
        <f t="shared" si="74"/>
        <v/>
      </c>
      <c r="P407" s="57" t="str">
        <f t="shared" si="82"/>
        <v/>
      </c>
      <c r="Q407" s="58" t="str">
        <f t="shared" ca="1" si="83"/>
        <v/>
      </c>
      <c r="R407" s="57" t="str">
        <f t="shared" si="84"/>
        <v/>
      </c>
      <c r="S407" s="57" t="str">
        <f ca="1">IF(AND(C407&lt;&gt;"",C407&lt;&gt;OFFSET(C407,1,0)),SUMIFS([Giá có thuế],[Số ĐK],C407),"")</f>
        <v/>
      </c>
      <c r="T407" s="53"/>
      <c r="U407" s="55" t="str">
        <f>IF(T407="","",'Thông Tin Chung'!#REF!)</f>
        <v/>
      </c>
      <c r="V407" s="57" t="str">
        <f t="shared" ca="1" si="85"/>
        <v/>
      </c>
      <c r="W407" s="59"/>
      <c r="X407" s="49" t="str">
        <f ca="1">IF(C407="","",IF(OR(D407&lt;NgayBatDau,D407&gt;NgayKetThuc),"Ngày tháng phải nằm trong kỳ báo cáo",IF(AND(F407&lt;&gt;"",COUNTIF(D.3[Tên nhà cung cấp],F407)=0),"Tên NCC chưa khai báo trong DSNCC",IF(AND(G407&lt;&gt;"",COUNTIF(D.1[Tên sản phẩm],G407)=0),"SP này chưa khai báo trong DSSP",""))))</f>
        <v/>
      </c>
    </row>
    <row r="408" spans="2:24" ht="27.75" customHeight="1">
      <c r="B408" s="69">
        <f t="shared" si="75"/>
        <v>405</v>
      </c>
      <c r="C408" s="49" t="str">
        <f t="shared" ca="1" si="76"/>
        <v/>
      </c>
      <c r="D408" s="50" t="str">
        <f t="shared" ca="1" si="77"/>
        <v/>
      </c>
      <c r="E408" s="51" t="str">
        <f t="shared" ca="1" si="78"/>
        <v/>
      </c>
      <c r="F408" s="52" t="str">
        <f t="shared" ca="1" si="79"/>
        <v/>
      </c>
      <c r="G408" s="53"/>
      <c r="H408" s="53" t="str">
        <f>IF(G408="","",INDEX(D.1[Quy cách],MATCH(G408,D.1[Tên sản phẩm],0)))</f>
        <v/>
      </c>
      <c r="I408" s="54" t="str">
        <f>IF(G408="","",INDEX(D.1[ĐVT],MATCH(G408,D.1[Tên sản phẩm],0)))</f>
        <v/>
      </c>
      <c r="J408" s="56" t="str">
        <f>IF(G408="","",INDEX(#REF!,MATCH(G408,D.1[Tên sản phẩm],0)))</f>
        <v/>
      </c>
      <c r="K408" s="56" t="str">
        <f t="shared" si="80"/>
        <v/>
      </c>
      <c r="L408" s="53"/>
      <c r="M408" s="57" t="str">
        <f t="shared" si="81"/>
        <v/>
      </c>
      <c r="N408" s="58"/>
      <c r="O408" s="56" t="str">
        <f t="shared" si="74"/>
        <v/>
      </c>
      <c r="P408" s="57" t="str">
        <f t="shared" si="82"/>
        <v/>
      </c>
      <c r="Q408" s="58" t="str">
        <f t="shared" ca="1" si="83"/>
        <v/>
      </c>
      <c r="R408" s="57" t="str">
        <f t="shared" si="84"/>
        <v/>
      </c>
      <c r="S408" s="57" t="str">
        <f ca="1">IF(AND(C408&lt;&gt;"",C408&lt;&gt;OFFSET(C408,1,0)),SUMIFS([Giá có thuế],[Số ĐK],C408),"")</f>
        <v/>
      </c>
      <c r="T408" s="53"/>
      <c r="U408" s="55" t="str">
        <f>IF(T408="","",'Thông Tin Chung'!#REF!)</f>
        <v/>
      </c>
      <c r="V408" s="57" t="str">
        <f t="shared" ca="1" si="85"/>
        <v/>
      </c>
      <c r="W408" s="59"/>
      <c r="X408" s="49" t="str">
        <f ca="1">IF(C408="","",IF(OR(D408&lt;NgayBatDau,D408&gt;NgayKetThuc),"Ngày tháng phải nằm trong kỳ báo cáo",IF(AND(F408&lt;&gt;"",COUNTIF(D.3[Tên nhà cung cấp],F408)=0),"Tên NCC chưa khai báo trong DSNCC",IF(AND(G408&lt;&gt;"",COUNTIF(D.1[Tên sản phẩm],G408)=0),"SP này chưa khai báo trong DSSP",""))))</f>
        <v/>
      </c>
    </row>
    <row r="409" spans="2:24" ht="27.75" customHeight="1">
      <c r="B409" s="69">
        <f t="shared" si="75"/>
        <v>406</v>
      </c>
      <c r="C409" s="49" t="str">
        <f t="shared" ca="1" si="76"/>
        <v/>
      </c>
      <c r="D409" s="50" t="str">
        <f t="shared" ca="1" si="77"/>
        <v/>
      </c>
      <c r="E409" s="51" t="str">
        <f t="shared" ca="1" si="78"/>
        <v/>
      </c>
      <c r="F409" s="52" t="str">
        <f t="shared" ca="1" si="79"/>
        <v/>
      </c>
      <c r="G409" s="53"/>
      <c r="H409" s="53" t="str">
        <f>IF(G409="","",INDEX(D.1[Quy cách],MATCH(G409,D.1[Tên sản phẩm],0)))</f>
        <v/>
      </c>
      <c r="I409" s="54" t="str">
        <f>IF(G409="","",INDEX(D.1[ĐVT],MATCH(G409,D.1[Tên sản phẩm],0)))</f>
        <v/>
      </c>
      <c r="J409" s="56" t="str">
        <f>IF(G409="","",INDEX(#REF!,MATCH(G409,D.1[Tên sản phẩm],0)))</f>
        <v/>
      </c>
      <c r="K409" s="56" t="str">
        <f t="shared" si="80"/>
        <v/>
      </c>
      <c r="L409" s="53"/>
      <c r="M409" s="57" t="str">
        <f t="shared" si="81"/>
        <v/>
      </c>
      <c r="N409" s="58"/>
      <c r="O409" s="56" t="str">
        <f t="shared" si="74"/>
        <v/>
      </c>
      <c r="P409" s="57" t="str">
        <f t="shared" si="82"/>
        <v/>
      </c>
      <c r="Q409" s="58" t="str">
        <f t="shared" ca="1" si="83"/>
        <v/>
      </c>
      <c r="R409" s="57" t="str">
        <f t="shared" si="84"/>
        <v/>
      </c>
      <c r="S409" s="57" t="str">
        <f ca="1">IF(AND(C409&lt;&gt;"",C409&lt;&gt;OFFSET(C409,1,0)),SUMIFS([Giá có thuế],[Số ĐK],C409),"")</f>
        <v/>
      </c>
      <c r="T409" s="53"/>
      <c r="U409" s="55" t="str">
        <f>IF(T409="","",'Thông Tin Chung'!#REF!)</f>
        <v/>
      </c>
      <c r="V409" s="57" t="str">
        <f t="shared" ca="1" si="85"/>
        <v/>
      </c>
      <c r="W409" s="59"/>
      <c r="X409" s="49" t="str">
        <f ca="1">IF(C409="","",IF(OR(D409&lt;NgayBatDau,D409&gt;NgayKetThuc),"Ngày tháng phải nằm trong kỳ báo cáo",IF(AND(F409&lt;&gt;"",COUNTIF(D.3[Tên nhà cung cấp],F409)=0),"Tên NCC chưa khai báo trong DSNCC",IF(AND(G409&lt;&gt;"",COUNTIF(D.1[Tên sản phẩm],G409)=0),"SP này chưa khai báo trong DSSP",""))))</f>
        <v/>
      </c>
    </row>
    <row r="410" spans="2:24" ht="27.75" customHeight="1">
      <c r="B410" s="69">
        <f t="shared" si="75"/>
        <v>407</v>
      </c>
      <c r="C410" s="49" t="str">
        <f t="shared" ca="1" si="76"/>
        <v/>
      </c>
      <c r="D410" s="50" t="str">
        <f t="shared" ca="1" si="77"/>
        <v/>
      </c>
      <c r="E410" s="51" t="str">
        <f t="shared" ca="1" si="78"/>
        <v/>
      </c>
      <c r="F410" s="52" t="str">
        <f t="shared" ca="1" si="79"/>
        <v/>
      </c>
      <c r="G410" s="53"/>
      <c r="H410" s="53" t="str">
        <f>IF(G410="","",INDEX(D.1[Quy cách],MATCH(G410,D.1[Tên sản phẩm],0)))</f>
        <v/>
      </c>
      <c r="I410" s="54" t="str">
        <f>IF(G410="","",INDEX(D.1[ĐVT],MATCH(G410,D.1[Tên sản phẩm],0)))</f>
        <v/>
      </c>
      <c r="J410" s="56" t="str">
        <f>IF(G410="","",INDEX(#REF!,MATCH(G410,D.1[Tên sản phẩm],0)))</f>
        <v/>
      </c>
      <c r="K410" s="56" t="str">
        <f t="shared" si="80"/>
        <v/>
      </c>
      <c r="L410" s="53"/>
      <c r="M410" s="57" t="str">
        <f t="shared" si="81"/>
        <v/>
      </c>
      <c r="N410" s="58"/>
      <c r="O410" s="56" t="str">
        <f t="shared" si="74"/>
        <v/>
      </c>
      <c r="P410" s="57" t="str">
        <f t="shared" si="82"/>
        <v/>
      </c>
      <c r="Q410" s="58" t="str">
        <f t="shared" ca="1" si="83"/>
        <v/>
      </c>
      <c r="R410" s="57" t="str">
        <f t="shared" si="84"/>
        <v/>
      </c>
      <c r="S410" s="57" t="str">
        <f ca="1">IF(AND(C410&lt;&gt;"",C410&lt;&gt;OFFSET(C410,1,0)),SUMIFS([Giá có thuế],[Số ĐK],C410),"")</f>
        <v/>
      </c>
      <c r="T410" s="53"/>
      <c r="U410" s="55" t="str">
        <f>IF(T410="","",'Thông Tin Chung'!#REF!)</f>
        <v/>
      </c>
      <c r="V410" s="57" t="str">
        <f t="shared" ca="1" si="85"/>
        <v/>
      </c>
      <c r="W410" s="59"/>
      <c r="X410" s="49" t="str">
        <f ca="1">IF(C410="","",IF(OR(D410&lt;NgayBatDau,D410&gt;NgayKetThuc),"Ngày tháng phải nằm trong kỳ báo cáo",IF(AND(F410&lt;&gt;"",COUNTIF(D.3[Tên nhà cung cấp],F410)=0),"Tên NCC chưa khai báo trong DSNCC",IF(AND(G410&lt;&gt;"",COUNTIF(D.1[Tên sản phẩm],G410)=0),"SP này chưa khai báo trong DSSP",""))))</f>
        <v/>
      </c>
    </row>
    <row r="411" spans="2:24" ht="27.75" customHeight="1">
      <c r="B411" s="69">
        <f t="shared" si="75"/>
        <v>408</v>
      </c>
      <c r="C411" s="49" t="str">
        <f t="shared" ca="1" si="76"/>
        <v/>
      </c>
      <c r="D411" s="50" t="str">
        <f t="shared" ca="1" si="77"/>
        <v/>
      </c>
      <c r="E411" s="51" t="str">
        <f t="shared" ca="1" si="78"/>
        <v/>
      </c>
      <c r="F411" s="52" t="str">
        <f t="shared" ca="1" si="79"/>
        <v/>
      </c>
      <c r="G411" s="53"/>
      <c r="H411" s="53" t="str">
        <f>IF(G411="","",INDEX(D.1[Quy cách],MATCH(G411,D.1[Tên sản phẩm],0)))</f>
        <v/>
      </c>
      <c r="I411" s="54" t="str">
        <f>IF(G411="","",INDEX(D.1[ĐVT],MATCH(G411,D.1[Tên sản phẩm],0)))</f>
        <v/>
      </c>
      <c r="J411" s="56" t="str">
        <f>IF(G411="","",INDEX(#REF!,MATCH(G411,D.1[Tên sản phẩm],0)))</f>
        <v/>
      </c>
      <c r="K411" s="56" t="str">
        <f t="shared" si="80"/>
        <v/>
      </c>
      <c r="L411" s="53"/>
      <c r="M411" s="57" t="str">
        <f t="shared" si="81"/>
        <v/>
      </c>
      <c r="N411" s="58"/>
      <c r="O411" s="56" t="str">
        <f t="shared" si="74"/>
        <v/>
      </c>
      <c r="P411" s="57" t="str">
        <f t="shared" si="82"/>
        <v/>
      </c>
      <c r="Q411" s="58" t="str">
        <f t="shared" ca="1" si="83"/>
        <v/>
      </c>
      <c r="R411" s="57" t="str">
        <f t="shared" si="84"/>
        <v/>
      </c>
      <c r="S411" s="57" t="str">
        <f ca="1">IF(AND(C411&lt;&gt;"",C411&lt;&gt;OFFSET(C411,1,0)),SUMIFS([Giá có thuế],[Số ĐK],C411),"")</f>
        <v/>
      </c>
      <c r="T411" s="53"/>
      <c r="U411" s="55" t="str">
        <f>IF(T411="","",'Thông Tin Chung'!#REF!)</f>
        <v/>
      </c>
      <c r="V411" s="57" t="str">
        <f t="shared" ca="1" si="85"/>
        <v/>
      </c>
      <c r="W411" s="59"/>
      <c r="X411" s="49" t="str">
        <f ca="1">IF(C411="","",IF(OR(D411&lt;NgayBatDau,D411&gt;NgayKetThuc),"Ngày tháng phải nằm trong kỳ báo cáo",IF(AND(F411&lt;&gt;"",COUNTIF(D.3[Tên nhà cung cấp],F411)=0),"Tên NCC chưa khai báo trong DSNCC",IF(AND(G411&lt;&gt;"",COUNTIF(D.1[Tên sản phẩm],G411)=0),"SP này chưa khai báo trong DSSP",""))))</f>
        <v/>
      </c>
    </row>
    <row r="412" spans="2:24" ht="27.75" customHeight="1">
      <c r="B412" s="69">
        <f t="shared" si="75"/>
        <v>409</v>
      </c>
      <c r="C412" s="49" t="str">
        <f t="shared" ca="1" si="76"/>
        <v/>
      </c>
      <c r="D412" s="50" t="str">
        <f t="shared" ca="1" si="77"/>
        <v/>
      </c>
      <c r="E412" s="51" t="str">
        <f t="shared" ca="1" si="78"/>
        <v/>
      </c>
      <c r="F412" s="52" t="str">
        <f t="shared" ca="1" si="79"/>
        <v/>
      </c>
      <c r="G412" s="53"/>
      <c r="H412" s="53" t="str">
        <f>IF(G412="","",INDEX(D.1[Quy cách],MATCH(G412,D.1[Tên sản phẩm],0)))</f>
        <v/>
      </c>
      <c r="I412" s="54" t="str">
        <f>IF(G412="","",INDEX(D.1[ĐVT],MATCH(G412,D.1[Tên sản phẩm],0)))</f>
        <v/>
      </c>
      <c r="J412" s="56" t="str">
        <f>IF(G412="","",INDEX(#REF!,MATCH(G412,D.1[Tên sản phẩm],0)))</f>
        <v/>
      </c>
      <c r="K412" s="56" t="str">
        <f t="shared" si="80"/>
        <v/>
      </c>
      <c r="L412" s="53"/>
      <c r="M412" s="57" t="str">
        <f t="shared" si="81"/>
        <v/>
      </c>
      <c r="N412" s="58"/>
      <c r="O412" s="56" t="str">
        <f t="shared" si="74"/>
        <v/>
      </c>
      <c r="P412" s="57" t="str">
        <f t="shared" si="82"/>
        <v/>
      </c>
      <c r="Q412" s="58" t="str">
        <f t="shared" ca="1" si="83"/>
        <v/>
      </c>
      <c r="R412" s="57" t="str">
        <f t="shared" si="84"/>
        <v/>
      </c>
      <c r="S412" s="57" t="str">
        <f ca="1">IF(AND(C412&lt;&gt;"",C412&lt;&gt;OFFSET(C412,1,0)),SUMIFS([Giá có thuế],[Số ĐK],C412),"")</f>
        <v/>
      </c>
      <c r="T412" s="53"/>
      <c r="U412" s="55" t="str">
        <f>IF(T412="","",'Thông Tin Chung'!#REF!)</f>
        <v/>
      </c>
      <c r="V412" s="57" t="str">
        <f t="shared" ca="1" si="85"/>
        <v/>
      </c>
      <c r="W412" s="59"/>
      <c r="X412" s="49" t="str">
        <f ca="1">IF(C412="","",IF(OR(D412&lt;NgayBatDau,D412&gt;NgayKetThuc),"Ngày tháng phải nằm trong kỳ báo cáo",IF(AND(F412&lt;&gt;"",COUNTIF(D.3[Tên nhà cung cấp],F412)=0),"Tên NCC chưa khai báo trong DSNCC",IF(AND(G412&lt;&gt;"",COUNTIF(D.1[Tên sản phẩm],G412)=0),"SP này chưa khai báo trong DSSP",""))))</f>
        <v/>
      </c>
    </row>
    <row r="413" spans="2:24" ht="27.75" customHeight="1">
      <c r="B413" s="69">
        <f t="shared" si="75"/>
        <v>410</v>
      </c>
      <c r="C413" s="49" t="str">
        <f t="shared" ca="1" si="76"/>
        <v/>
      </c>
      <c r="D413" s="50" t="str">
        <f t="shared" ca="1" si="77"/>
        <v/>
      </c>
      <c r="E413" s="51" t="str">
        <f t="shared" ca="1" si="78"/>
        <v/>
      </c>
      <c r="F413" s="52" t="str">
        <f t="shared" ca="1" si="79"/>
        <v/>
      </c>
      <c r="G413" s="53"/>
      <c r="H413" s="53" t="str">
        <f>IF(G413="","",INDEX(D.1[Quy cách],MATCH(G413,D.1[Tên sản phẩm],0)))</f>
        <v/>
      </c>
      <c r="I413" s="54" t="str">
        <f>IF(G413="","",INDEX(D.1[ĐVT],MATCH(G413,D.1[Tên sản phẩm],0)))</f>
        <v/>
      </c>
      <c r="J413" s="56" t="str">
        <f>IF(G413="","",INDEX(#REF!,MATCH(G413,D.1[Tên sản phẩm],0)))</f>
        <v/>
      </c>
      <c r="K413" s="56" t="str">
        <f t="shared" si="80"/>
        <v/>
      </c>
      <c r="L413" s="53"/>
      <c r="M413" s="57" t="str">
        <f t="shared" si="81"/>
        <v/>
      </c>
      <c r="N413" s="58"/>
      <c r="O413" s="56" t="str">
        <f t="shared" si="74"/>
        <v/>
      </c>
      <c r="P413" s="57" t="str">
        <f t="shared" si="82"/>
        <v/>
      </c>
      <c r="Q413" s="58" t="str">
        <f t="shared" ca="1" si="83"/>
        <v/>
      </c>
      <c r="R413" s="57" t="str">
        <f t="shared" si="84"/>
        <v/>
      </c>
      <c r="S413" s="57" t="str">
        <f ca="1">IF(AND(C413&lt;&gt;"",C413&lt;&gt;OFFSET(C413,1,0)),SUMIFS([Giá có thuế],[Số ĐK],C413),"")</f>
        <v/>
      </c>
      <c r="T413" s="53"/>
      <c r="U413" s="55" t="str">
        <f>IF(T413="","",'Thông Tin Chung'!#REF!)</f>
        <v/>
      </c>
      <c r="V413" s="57" t="str">
        <f t="shared" ca="1" si="85"/>
        <v/>
      </c>
      <c r="W413" s="59"/>
      <c r="X413" s="49" t="str">
        <f ca="1">IF(C413="","",IF(OR(D413&lt;NgayBatDau,D413&gt;NgayKetThuc),"Ngày tháng phải nằm trong kỳ báo cáo",IF(AND(F413&lt;&gt;"",COUNTIF(D.3[Tên nhà cung cấp],F413)=0),"Tên NCC chưa khai báo trong DSNCC",IF(AND(G413&lt;&gt;"",COUNTIF(D.1[Tên sản phẩm],G413)=0),"SP này chưa khai báo trong DSSP",""))))</f>
        <v/>
      </c>
    </row>
    <row r="414" spans="2:24" ht="27.75" customHeight="1">
      <c r="B414" s="69">
        <f t="shared" si="75"/>
        <v>411</v>
      </c>
      <c r="C414" s="49" t="str">
        <f t="shared" ca="1" si="76"/>
        <v/>
      </c>
      <c r="D414" s="50" t="str">
        <f t="shared" ca="1" si="77"/>
        <v/>
      </c>
      <c r="E414" s="51" t="str">
        <f t="shared" ca="1" si="78"/>
        <v/>
      </c>
      <c r="F414" s="52" t="str">
        <f t="shared" ca="1" si="79"/>
        <v/>
      </c>
      <c r="G414" s="53"/>
      <c r="H414" s="53" t="str">
        <f>IF(G414="","",INDEX(D.1[Quy cách],MATCH(G414,D.1[Tên sản phẩm],0)))</f>
        <v/>
      </c>
      <c r="I414" s="54" t="str">
        <f>IF(G414="","",INDEX(D.1[ĐVT],MATCH(G414,D.1[Tên sản phẩm],0)))</f>
        <v/>
      </c>
      <c r="J414" s="56" t="str">
        <f>IF(G414="","",INDEX(#REF!,MATCH(G414,D.1[Tên sản phẩm],0)))</f>
        <v/>
      </c>
      <c r="K414" s="56" t="str">
        <f t="shared" si="80"/>
        <v/>
      </c>
      <c r="L414" s="53"/>
      <c r="M414" s="57" t="str">
        <f t="shared" si="81"/>
        <v/>
      </c>
      <c r="N414" s="58"/>
      <c r="O414" s="56" t="str">
        <f t="shared" si="74"/>
        <v/>
      </c>
      <c r="P414" s="57" t="str">
        <f t="shared" si="82"/>
        <v/>
      </c>
      <c r="Q414" s="58" t="str">
        <f t="shared" ca="1" si="83"/>
        <v/>
      </c>
      <c r="R414" s="57" t="str">
        <f t="shared" si="84"/>
        <v/>
      </c>
      <c r="S414" s="57" t="str">
        <f ca="1">IF(AND(C414&lt;&gt;"",C414&lt;&gt;OFFSET(C414,1,0)),SUMIFS([Giá có thuế],[Số ĐK],C414),"")</f>
        <v/>
      </c>
      <c r="T414" s="53"/>
      <c r="U414" s="55" t="str">
        <f>IF(T414="","",'Thông Tin Chung'!#REF!)</f>
        <v/>
      </c>
      <c r="V414" s="57" t="str">
        <f t="shared" ca="1" si="85"/>
        <v/>
      </c>
      <c r="W414" s="59"/>
      <c r="X414" s="49" t="str">
        <f ca="1">IF(C414="","",IF(OR(D414&lt;NgayBatDau,D414&gt;NgayKetThuc),"Ngày tháng phải nằm trong kỳ báo cáo",IF(AND(F414&lt;&gt;"",COUNTIF(D.3[Tên nhà cung cấp],F414)=0),"Tên NCC chưa khai báo trong DSNCC",IF(AND(G414&lt;&gt;"",COUNTIF(D.1[Tên sản phẩm],G414)=0),"SP này chưa khai báo trong DSSP",""))))</f>
        <v/>
      </c>
    </row>
    <row r="415" spans="2:24" ht="27.75" customHeight="1">
      <c r="B415" s="69">
        <f t="shared" si="75"/>
        <v>412</v>
      </c>
      <c r="C415" s="49" t="str">
        <f t="shared" ca="1" si="76"/>
        <v/>
      </c>
      <c r="D415" s="50" t="str">
        <f t="shared" ca="1" si="77"/>
        <v/>
      </c>
      <c r="E415" s="51" t="str">
        <f t="shared" ca="1" si="78"/>
        <v/>
      </c>
      <c r="F415" s="52" t="str">
        <f t="shared" ca="1" si="79"/>
        <v/>
      </c>
      <c r="G415" s="53"/>
      <c r="H415" s="53" t="str">
        <f>IF(G415="","",INDEX(D.1[Quy cách],MATCH(G415,D.1[Tên sản phẩm],0)))</f>
        <v/>
      </c>
      <c r="I415" s="54" t="str">
        <f>IF(G415="","",INDEX(D.1[ĐVT],MATCH(G415,D.1[Tên sản phẩm],0)))</f>
        <v/>
      </c>
      <c r="J415" s="56" t="str">
        <f>IF(G415="","",INDEX(#REF!,MATCH(G415,D.1[Tên sản phẩm],0)))</f>
        <v/>
      </c>
      <c r="K415" s="56" t="str">
        <f t="shared" si="80"/>
        <v/>
      </c>
      <c r="L415" s="53"/>
      <c r="M415" s="57" t="str">
        <f t="shared" si="81"/>
        <v/>
      </c>
      <c r="N415" s="58"/>
      <c r="O415" s="56" t="str">
        <f t="shared" si="74"/>
        <v/>
      </c>
      <c r="P415" s="57" t="str">
        <f t="shared" si="82"/>
        <v/>
      </c>
      <c r="Q415" s="58" t="str">
        <f t="shared" ca="1" si="83"/>
        <v/>
      </c>
      <c r="R415" s="57" t="str">
        <f t="shared" si="84"/>
        <v/>
      </c>
      <c r="S415" s="57" t="str">
        <f ca="1">IF(AND(C415&lt;&gt;"",C415&lt;&gt;OFFSET(C415,1,0)),SUMIFS([Giá có thuế],[Số ĐK],C415),"")</f>
        <v/>
      </c>
      <c r="T415" s="53"/>
      <c r="U415" s="55" t="str">
        <f>IF(T415="","",'Thông Tin Chung'!#REF!)</f>
        <v/>
      </c>
      <c r="V415" s="57" t="str">
        <f t="shared" ca="1" si="85"/>
        <v/>
      </c>
      <c r="W415" s="59"/>
      <c r="X415" s="49" t="str">
        <f ca="1">IF(C415="","",IF(OR(D415&lt;NgayBatDau,D415&gt;NgayKetThuc),"Ngày tháng phải nằm trong kỳ báo cáo",IF(AND(F415&lt;&gt;"",COUNTIF(D.3[Tên nhà cung cấp],F415)=0),"Tên NCC chưa khai báo trong DSNCC",IF(AND(G415&lt;&gt;"",COUNTIF(D.1[Tên sản phẩm],G415)=0),"SP này chưa khai báo trong DSSP",""))))</f>
        <v/>
      </c>
    </row>
    <row r="416" spans="2:24" ht="27.75" customHeight="1">
      <c r="B416" s="69">
        <f t="shared" si="75"/>
        <v>413</v>
      </c>
      <c r="C416" s="49" t="str">
        <f t="shared" ca="1" si="76"/>
        <v/>
      </c>
      <c r="D416" s="50" t="str">
        <f t="shared" ca="1" si="77"/>
        <v/>
      </c>
      <c r="E416" s="51" t="str">
        <f t="shared" ca="1" si="78"/>
        <v/>
      </c>
      <c r="F416" s="52" t="str">
        <f t="shared" ca="1" si="79"/>
        <v/>
      </c>
      <c r="G416" s="53"/>
      <c r="H416" s="53" t="str">
        <f>IF(G416="","",INDEX(D.1[Quy cách],MATCH(G416,D.1[Tên sản phẩm],0)))</f>
        <v/>
      </c>
      <c r="I416" s="54" t="str">
        <f>IF(G416="","",INDEX(D.1[ĐVT],MATCH(G416,D.1[Tên sản phẩm],0)))</f>
        <v/>
      </c>
      <c r="J416" s="56" t="str">
        <f>IF(G416="","",INDEX(#REF!,MATCH(G416,D.1[Tên sản phẩm],0)))</f>
        <v/>
      </c>
      <c r="K416" s="56" t="str">
        <f t="shared" si="80"/>
        <v/>
      </c>
      <c r="L416" s="53"/>
      <c r="M416" s="57" t="str">
        <f t="shared" si="81"/>
        <v/>
      </c>
      <c r="N416" s="58"/>
      <c r="O416" s="56" t="str">
        <f t="shared" si="74"/>
        <v/>
      </c>
      <c r="P416" s="57" t="str">
        <f t="shared" si="82"/>
        <v/>
      </c>
      <c r="Q416" s="58" t="str">
        <f t="shared" ca="1" si="83"/>
        <v/>
      </c>
      <c r="R416" s="57" t="str">
        <f t="shared" si="84"/>
        <v/>
      </c>
      <c r="S416" s="57" t="str">
        <f ca="1">IF(AND(C416&lt;&gt;"",C416&lt;&gt;OFFSET(C416,1,0)),SUMIFS([Giá có thuế],[Số ĐK],C416),"")</f>
        <v/>
      </c>
      <c r="T416" s="53"/>
      <c r="U416" s="55" t="str">
        <f>IF(T416="","",'Thông Tin Chung'!#REF!)</f>
        <v/>
      </c>
      <c r="V416" s="57" t="str">
        <f t="shared" ca="1" si="85"/>
        <v/>
      </c>
      <c r="W416" s="59"/>
      <c r="X416" s="49" t="str">
        <f ca="1">IF(C416="","",IF(OR(D416&lt;NgayBatDau,D416&gt;NgayKetThuc),"Ngày tháng phải nằm trong kỳ báo cáo",IF(AND(F416&lt;&gt;"",COUNTIF(D.3[Tên nhà cung cấp],F416)=0),"Tên NCC chưa khai báo trong DSNCC",IF(AND(G416&lt;&gt;"",COUNTIF(D.1[Tên sản phẩm],G416)=0),"SP này chưa khai báo trong DSSP",""))))</f>
        <v/>
      </c>
    </row>
    <row r="417" spans="2:24" ht="27.75" customHeight="1">
      <c r="B417" s="69">
        <f t="shared" si="75"/>
        <v>414</v>
      </c>
      <c r="C417" s="49" t="str">
        <f t="shared" ca="1" si="76"/>
        <v/>
      </c>
      <c r="D417" s="50" t="str">
        <f t="shared" ca="1" si="77"/>
        <v/>
      </c>
      <c r="E417" s="51" t="str">
        <f t="shared" ca="1" si="78"/>
        <v/>
      </c>
      <c r="F417" s="52" t="str">
        <f t="shared" ca="1" si="79"/>
        <v/>
      </c>
      <c r="G417" s="53"/>
      <c r="H417" s="53" t="str">
        <f>IF(G417="","",INDEX(D.1[Quy cách],MATCH(G417,D.1[Tên sản phẩm],0)))</f>
        <v/>
      </c>
      <c r="I417" s="54" t="str">
        <f>IF(G417="","",INDEX(D.1[ĐVT],MATCH(G417,D.1[Tên sản phẩm],0)))</f>
        <v/>
      </c>
      <c r="J417" s="56" t="str">
        <f>IF(G417="","",INDEX(#REF!,MATCH(G417,D.1[Tên sản phẩm],0)))</f>
        <v/>
      </c>
      <c r="K417" s="56" t="str">
        <f t="shared" si="80"/>
        <v/>
      </c>
      <c r="L417" s="53"/>
      <c r="M417" s="57" t="str">
        <f t="shared" si="81"/>
        <v/>
      </c>
      <c r="N417" s="58"/>
      <c r="O417" s="56" t="str">
        <f t="shared" si="74"/>
        <v/>
      </c>
      <c r="P417" s="57" t="str">
        <f t="shared" si="82"/>
        <v/>
      </c>
      <c r="Q417" s="58" t="str">
        <f t="shared" ca="1" si="83"/>
        <v/>
      </c>
      <c r="R417" s="57" t="str">
        <f t="shared" si="84"/>
        <v/>
      </c>
      <c r="S417" s="57" t="str">
        <f ca="1">IF(AND(C417&lt;&gt;"",C417&lt;&gt;OFFSET(C417,1,0)),SUMIFS([Giá có thuế],[Số ĐK],C417),"")</f>
        <v/>
      </c>
      <c r="T417" s="53"/>
      <c r="U417" s="55" t="str">
        <f>IF(T417="","",'Thông Tin Chung'!#REF!)</f>
        <v/>
      </c>
      <c r="V417" s="57" t="str">
        <f t="shared" ca="1" si="85"/>
        <v/>
      </c>
      <c r="W417" s="59"/>
      <c r="X417" s="49" t="str">
        <f ca="1">IF(C417="","",IF(OR(D417&lt;NgayBatDau,D417&gt;NgayKetThuc),"Ngày tháng phải nằm trong kỳ báo cáo",IF(AND(F417&lt;&gt;"",COUNTIF(D.3[Tên nhà cung cấp],F417)=0),"Tên NCC chưa khai báo trong DSNCC",IF(AND(G417&lt;&gt;"",COUNTIF(D.1[Tên sản phẩm],G417)=0),"SP này chưa khai báo trong DSSP",""))))</f>
        <v/>
      </c>
    </row>
    <row r="418" spans="2:24" ht="27.75" customHeight="1">
      <c r="B418" s="69">
        <f t="shared" si="75"/>
        <v>415</v>
      </c>
      <c r="C418" s="49" t="str">
        <f t="shared" ca="1" si="76"/>
        <v/>
      </c>
      <c r="D418" s="50" t="str">
        <f t="shared" ca="1" si="77"/>
        <v/>
      </c>
      <c r="E418" s="51" t="str">
        <f t="shared" ca="1" si="78"/>
        <v/>
      </c>
      <c r="F418" s="52" t="str">
        <f t="shared" ca="1" si="79"/>
        <v/>
      </c>
      <c r="G418" s="53"/>
      <c r="H418" s="53" t="str">
        <f>IF(G418="","",INDEX(D.1[Quy cách],MATCH(G418,D.1[Tên sản phẩm],0)))</f>
        <v/>
      </c>
      <c r="I418" s="54" t="str">
        <f>IF(G418="","",INDEX(D.1[ĐVT],MATCH(G418,D.1[Tên sản phẩm],0)))</f>
        <v/>
      </c>
      <c r="J418" s="56" t="str">
        <f>IF(G418="","",INDEX(#REF!,MATCH(G418,D.1[Tên sản phẩm],0)))</f>
        <v/>
      </c>
      <c r="K418" s="56" t="str">
        <f t="shared" si="80"/>
        <v/>
      </c>
      <c r="L418" s="53"/>
      <c r="M418" s="57" t="str">
        <f t="shared" si="81"/>
        <v/>
      </c>
      <c r="N418" s="58"/>
      <c r="O418" s="56" t="str">
        <f t="shared" si="74"/>
        <v/>
      </c>
      <c r="P418" s="57" t="str">
        <f t="shared" si="82"/>
        <v/>
      </c>
      <c r="Q418" s="58" t="str">
        <f t="shared" ca="1" si="83"/>
        <v/>
      </c>
      <c r="R418" s="57" t="str">
        <f t="shared" si="84"/>
        <v/>
      </c>
      <c r="S418" s="57" t="str">
        <f ca="1">IF(AND(C418&lt;&gt;"",C418&lt;&gt;OFFSET(C418,1,0)),SUMIFS([Giá có thuế],[Số ĐK],C418),"")</f>
        <v/>
      </c>
      <c r="T418" s="53"/>
      <c r="U418" s="55" t="str">
        <f>IF(T418="","",'Thông Tin Chung'!#REF!)</f>
        <v/>
      </c>
      <c r="V418" s="57" t="str">
        <f t="shared" ca="1" si="85"/>
        <v/>
      </c>
      <c r="W418" s="59"/>
      <c r="X418" s="49" t="str">
        <f ca="1">IF(C418="","",IF(OR(D418&lt;NgayBatDau,D418&gt;NgayKetThuc),"Ngày tháng phải nằm trong kỳ báo cáo",IF(AND(F418&lt;&gt;"",COUNTIF(D.3[Tên nhà cung cấp],F418)=0),"Tên NCC chưa khai báo trong DSNCC",IF(AND(G418&lt;&gt;"",COUNTIF(D.1[Tên sản phẩm],G418)=0),"SP này chưa khai báo trong DSSP",""))))</f>
        <v/>
      </c>
    </row>
    <row r="419" spans="2:24" ht="27.75" customHeight="1">
      <c r="B419" s="69">
        <f t="shared" si="75"/>
        <v>416</v>
      </c>
      <c r="C419" s="49" t="str">
        <f t="shared" ca="1" si="76"/>
        <v/>
      </c>
      <c r="D419" s="50" t="str">
        <f t="shared" ca="1" si="77"/>
        <v/>
      </c>
      <c r="E419" s="51" t="str">
        <f t="shared" ca="1" si="78"/>
        <v/>
      </c>
      <c r="F419" s="52" t="str">
        <f t="shared" ca="1" si="79"/>
        <v/>
      </c>
      <c r="G419" s="53"/>
      <c r="H419" s="53" t="str">
        <f>IF(G419="","",INDEX(D.1[Quy cách],MATCH(G419,D.1[Tên sản phẩm],0)))</f>
        <v/>
      </c>
      <c r="I419" s="54" t="str">
        <f>IF(G419="","",INDEX(D.1[ĐVT],MATCH(G419,D.1[Tên sản phẩm],0)))</f>
        <v/>
      </c>
      <c r="J419" s="56" t="str">
        <f>IF(G419="","",INDEX(#REF!,MATCH(G419,D.1[Tên sản phẩm],0)))</f>
        <v/>
      </c>
      <c r="K419" s="56" t="str">
        <f t="shared" si="80"/>
        <v/>
      </c>
      <c r="L419" s="53"/>
      <c r="M419" s="57" t="str">
        <f t="shared" si="81"/>
        <v/>
      </c>
      <c r="N419" s="58"/>
      <c r="O419" s="56" t="str">
        <f t="shared" si="74"/>
        <v/>
      </c>
      <c r="P419" s="57" t="str">
        <f t="shared" si="82"/>
        <v/>
      </c>
      <c r="Q419" s="58" t="str">
        <f t="shared" ca="1" si="83"/>
        <v/>
      </c>
      <c r="R419" s="57" t="str">
        <f t="shared" si="84"/>
        <v/>
      </c>
      <c r="S419" s="57" t="str">
        <f ca="1">IF(AND(C419&lt;&gt;"",C419&lt;&gt;OFFSET(C419,1,0)),SUMIFS([Giá có thuế],[Số ĐK],C419),"")</f>
        <v/>
      </c>
      <c r="T419" s="53"/>
      <c r="U419" s="55" t="str">
        <f>IF(T419="","",'Thông Tin Chung'!#REF!)</f>
        <v/>
      </c>
      <c r="V419" s="57" t="str">
        <f t="shared" ca="1" si="85"/>
        <v/>
      </c>
      <c r="W419" s="59"/>
      <c r="X419" s="49" t="str">
        <f ca="1">IF(C419="","",IF(OR(D419&lt;NgayBatDau,D419&gt;NgayKetThuc),"Ngày tháng phải nằm trong kỳ báo cáo",IF(AND(F419&lt;&gt;"",COUNTIF(D.3[Tên nhà cung cấp],F419)=0),"Tên NCC chưa khai báo trong DSNCC",IF(AND(G419&lt;&gt;"",COUNTIF(D.1[Tên sản phẩm],G419)=0),"SP này chưa khai báo trong DSSP",""))))</f>
        <v/>
      </c>
    </row>
    <row r="420" spans="2:24" ht="27.75" customHeight="1">
      <c r="B420" s="69">
        <f t="shared" si="75"/>
        <v>417</v>
      </c>
      <c r="C420" s="49" t="str">
        <f t="shared" ca="1" si="76"/>
        <v/>
      </c>
      <c r="D420" s="50" t="str">
        <f t="shared" ca="1" si="77"/>
        <v/>
      </c>
      <c r="E420" s="51" t="str">
        <f t="shared" ca="1" si="78"/>
        <v/>
      </c>
      <c r="F420" s="52" t="str">
        <f t="shared" ca="1" si="79"/>
        <v/>
      </c>
      <c r="G420" s="53"/>
      <c r="H420" s="53" t="str">
        <f>IF(G420="","",INDEX(D.1[Quy cách],MATCH(G420,D.1[Tên sản phẩm],0)))</f>
        <v/>
      </c>
      <c r="I420" s="54" t="str">
        <f>IF(G420="","",INDEX(D.1[ĐVT],MATCH(G420,D.1[Tên sản phẩm],0)))</f>
        <v/>
      </c>
      <c r="J420" s="56" t="str">
        <f>IF(G420="","",INDEX(#REF!,MATCH(G420,D.1[Tên sản phẩm],0)))</f>
        <v/>
      </c>
      <c r="K420" s="56" t="str">
        <f t="shared" si="80"/>
        <v/>
      </c>
      <c r="L420" s="53"/>
      <c r="M420" s="57" t="str">
        <f t="shared" si="81"/>
        <v/>
      </c>
      <c r="N420" s="58"/>
      <c r="O420" s="56" t="str">
        <f t="shared" si="74"/>
        <v/>
      </c>
      <c r="P420" s="57" t="str">
        <f t="shared" si="82"/>
        <v/>
      </c>
      <c r="Q420" s="58" t="str">
        <f t="shared" ca="1" si="83"/>
        <v/>
      </c>
      <c r="R420" s="57" t="str">
        <f t="shared" si="84"/>
        <v/>
      </c>
      <c r="S420" s="57" t="str">
        <f ca="1">IF(AND(C420&lt;&gt;"",C420&lt;&gt;OFFSET(C420,1,0)),SUMIFS([Giá có thuế],[Số ĐK],C420),"")</f>
        <v/>
      </c>
      <c r="T420" s="53"/>
      <c r="U420" s="55" t="str">
        <f>IF(T420="","",'Thông Tin Chung'!#REF!)</f>
        <v/>
      </c>
      <c r="V420" s="57" t="str">
        <f t="shared" ca="1" si="85"/>
        <v/>
      </c>
      <c r="W420" s="59"/>
      <c r="X420" s="49" t="str">
        <f ca="1">IF(C420="","",IF(OR(D420&lt;NgayBatDau,D420&gt;NgayKetThuc),"Ngày tháng phải nằm trong kỳ báo cáo",IF(AND(F420&lt;&gt;"",COUNTIF(D.3[Tên nhà cung cấp],F420)=0),"Tên NCC chưa khai báo trong DSNCC",IF(AND(G420&lt;&gt;"",COUNTIF(D.1[Tên sản phẩm],G420)=0),"SP này chưa khai báo trong DSSP",""))))</f>
        <v/>
      </c>
    </row>
    <row r="421" spans="2:24" ht="27.75" customHeight="1">
      <c r="B421" s="69">
        <f t="shared" si="75"/>
        <v>418</v>
      </c>
      <c r="C421" s="49" t="str">
        <f t="shared" ca="1" si="76"/>
        <v/>
      </c>
      <c r="D421" s="50" t="str">
        <f t="shared" ca="1" si="77"/>
        <v/>
      </c>
      <c r="E421" s="51" t="str">
        <f t="shared" ca="1" si="78"/>
        <v/>
      </c>
      <c r="F421" s="52" t="str">
        <f t="shared" ca="1" si="79"/>
        <v/>
      </c>
      <c r="G421" s="53"/>
      <c r="H421" s="53" t="str">
        <f>IF(G421="","",INDEX(D.1[Quy cách],MATCH(G421,D.1[Tên sản phẩm],0)))</f>
        <v/>
      </c>
      <c r="I421" s="54" t="str">
        <f>IF(G421="","",INDEX(D.1[ĐVT],MATCH(G421,D.1[Tên sản phẩm],0)))</f>
        <v/>
      </c>
      <c r="J421" s="56" t="str">
        <f>IF(G421="","",INDEX(#REF!,MATCH(G421,D.1[Tên sản phẩm],0)))</f>
        <v/>
      </c>
      <c r="K421" s="56" t="str">
        <f t="shared" si="80"/>
        <v/>
      </c>
      <c r="L421" s="53"/>
      <c r="M421" s="57" t="str">
        <f t="shared" si="81"/>
        <v/>
      </c>
      <c r="N421" s="58"/>
      <c r="O421" s="56" t="str">
        <f t="shared" si="74"/>
        <v/>
      </c>
      <c r="P421" s="57" t="str">
        <f t="shared" si="82"/>
        <v/>
      </c>
      <c r="Q421" s="58" t="str">
        <f t="shared" ca="1" si="83"/>
        <v/>
      </c>
      <c r="R421" s="57" t="str">
        <f t="shared" si="84"/>
        <v/>
      </c>
      <c r="S421" s="57" t="str">
        <f ca="1">IF(AND(C421&lt;&gt;"",C421&lt;&gt;OFFSET(C421,1,0)),SUMIFS([Giá có thuế],[Số ĐK],C421),"")</f>
        <v/>
      </c>
      <c r="T421" s="53"/>
      <c r="U421" s="55" t="str">
        <f>IF(T421="","",'Thông Tin Chung'!#REF!)</f>
        <v/>
      </c>
      <c r="V421" s="57" t="str">
        <f t="shared" ca="1" si="85"/>
        <v/>
      </c>
      <c r="W421" s="59"/>
      <c r="X421" s="49" t="str">
        <f ca="1">IF(C421="","",IF(OR(D421&lt;NgayBatDau,D421&gt;NgayKetThuc),"Ngày tháng phải nằm trong kỳ báo cáo",IF(AND(F421&lt;&gt;"",COUNTIF(D.3[Tên nhà cung cấp],F421)=0),"Tên NCC chưa khai báo trong DSNCC",IF(AND(G421&lt;&gt;"",COUNTIF(D.1[Tên sản phẩm],G421)=0),"SP này chưa khai báo trong DSSP",""))))</f>
        <v/>
      </c>
    </row>
    <row r="422" spans="2:24" ht="27.75" customHeight="1">
      <c r="B422" s="69">
        <f t="shared" si="75"/>
        <v>419</v>
      </c>
      <c r="C422" s="49" t="str">
        <f t="shared" ca="1" si="76"/>
        <v/>
      </c>
      <c r="D422" s="50" t="str">
        <f t="shared" ca="1" si="77"/>
        <v/>
      </c>
      <c r="E422" s="51" t="str">
        <f t="shared" ca="1" si="78"/>
        <v/>
      </c>
      <c r="F422" s="52" t="str">
        <f t="shared" ca="1" si="79"/>
        <v/>
      </c>
      <c r="G422" s="53"/>
      <c r="H422" s="53" t="str">
        <f>IF(G422="","",INDEX(D.1[Quy cách],MATCH(G422,D.1[Tên sản phẩm],0)))</f>
        <v/>
      </c>
      <c r="I422" s="54" t="str">
        <f>IF(G422="","",INDEX(D.1[ĐVT],MATCH(G422,D.1[Tên sản phẩm],0)))</f>
        <v/>
      </c>
      <c r="J422" s="56" t="str">
        <f>IF(G422="","",INDEX(#REF!,MATCH(G422,D.1[Tên sản phẩm],0)))</f>
        <v/>
      </c>
      <c r="K422" s="56" t="str">
        <f t="shared" si="80"/>
        <v/>
      </c>
      <c r="L422" s="53"/>
      <c r="M422" s="57" t="str">
        <f t="shared" si="81"/>
        <v/>
      </c>
      <c r="N422" s="58"/>
      <c r="O422" s="56" t="str">
        <f t="shared" si="74"/>
        <v/>
      </c>
      <c r="P422" s="57" t="str">
        <f t="shared" si="82"/>
        <v/>
      </c>
      <c r="Q422" s="58" t="str">
        <f t="shared" ca="1" si="83"/>
        <v/>
      </c>
      <c r="R422" s="57" t="str">
        <f t="shared" si="84"/>
        <v/>
      </c>
      <c r="S422" s="57" t="str">
        <f ca="1">IF(AND(C422&lt;&gt;"",C422&lt;&gt;OFFSET(C422,1,0)),SUMIFS([Giá có thuế],[Số ĐK],C422),"")</f>
        <v/>
      </c>
      <c r="T422" s="53"/>
      <c r="U422" s="55" t="str">
        <f>IF(T422="","",'Thông Tin Chung'!#REF!)</f>
        <v/>
      </c>
      <c r="V422" s="57" t="str">
        <f t="shared" ca="1" si="85"/>
        <v/>
      </c>
      <c r="W422" s="59"/>
      <c r="X422" s="49" t="str">
        <f ca="1">IF(C422="","",IF(OR(D422&lt;NgayBatDau,D422&gt;NgayKetThuc),"Ngày tháng phải nằm trong kỳ báo cáo",IF(AND(F422&lt;&gt;"",COUNTIF(D.3[Tên nhà cung cấp],F422)=0),"Tên NCC chưa khai báo trong DSNCC",IF(AND(G422&lt;&gt;"",COUNTIF(D.1[Tên sản phẩm],G422)=0),"SP này chưa khai báo trong DSSP",""))))</f>
        <v/>
      </c>
    </row>
    <row r="423" spans="2:24" ht="27.75" customHeight="1">
      <c r="B423" s="69">
        <f t="shared" si="75"/>
        <v>420</v>
      </c>
      <c r="C423" s="49" t="str">
        <f t="shared" ca="1" si="76"/>
        <v/>
      </c>
      <c r="D423" s="50" t="str">
        <f t="shared" ca="1" si="77"/>
        <v/>
      </c>
      <c r="E423" s="51" t="str">
        <f t="shared" ca="1" si="78"/>
        <v/>
      </c>
      <c r="F423" s="52" t="str">
        <f t="shared" ca="1" si="79"/>
        <v/>
      </c>
      <c r="G423" s="53"/>
      <c r="H423" s="53" t="str">
        <f>IF(G423="","",INDEX(D.1[Quy cách],MATCH(G423,D.1[Tên sản phẩm],0)))</f>
        <v/>
      </c>
      <c r="I423" s="54" t="str">
        <f>IF(G423="","",INDEX(D.1[ĐVT],MATCH(G423,D.1[Tên sản phẩm],0)))</f>
        <v/>
      </c>
      <c r="J423" s="56" t="str">
        <f>IF(G423="","",INDEX(#REF!,MATCH(G423,D.1[Tên sản phẩm],0)))</f>
        <v/>
      </c>
      <c r="K423" s="56" t="str">
        <f t="shared" si="80"/>
        <v/>
      </c>
      <c r="L423" s="53"/>
      <c r="M423" s="57" t="str">
        <f t="shared" si="81"/>
        <v/>
      </c>
      <c r="N423" s="58"/>
      <c r="O423" s="56" t="str">
        <f t="shared" si="74"/>
        <v/>
      </c>
      <c r="P423" s="57" t="str">
        <f t="shared" si="82"/>
        <v/>
      </c>
      <c r="Q423" s="58" t="str">
        <f t="shared" ca="1" si="83"/>
        <v/>
      </c>
      <c r="R423" s="57" t="str">
        <f t="shared" si="84"/>
        <v/>
      </c>
      <c r="S423" s="57" t="str">
        <f ca="1">IF(AND(C423&lt;&gt;"",C423&lt;&gt;OFFSET(C423,1,0)),SUMIFS([Giá có thuế],[Số ĐK],C423),"")</f>
        <v/>
      </c>
      <c r="T423" s="53"/>
      <c r="U423" s="55" t="str">
        <f>IF(T423="","",'Thông Tin Chung'!#REF!)</f>
        <v/>
      </c>
      <c r="V423" s="57" t="str">
        <f t="shared" ca="1" si="85"/>
        <v/>
      </c>
      <c r="W423" s="59"/>
      <c r="X423" s="49" t="str">
        <f ca="1">IF(C423="","",IF(OR(D423&lt;NgayBatDau,D423&gt;NgayKetThuc),"Ngày tháng phải nằm trong kỳ báo cáo",IF(AND(F423&lt;&gt;"",COUNTIF(D.3[Tên nhà cung cấp],F423)=0),"Tên NCC chưa khai báo trong DSNCC",IF(AND(G423&lt;&gt;"",COUNTIF(D.1[Tên sản phẩm],G423)=0),"SP này chưa khai báo trong DSSP",""))))</f>
        <v/>
      </c>
    </row>
    <row r="424" spans="2:24" ht="27.75" customHeight="1">
      <c r="B424" s="69">
        <f t="shared" si="75"/>
        <v>421</v>
      </c>
      <c r="C424" s="49" t="str">
        <f t="shared" ca="1" si="76"/>
        <v/>
      </c>
      <c r="D424" s="50" t="str">
        <f t="shared" ca="1" si="77"/>
        <v/>
      </c>
      <c r="E424" s="51" t="str">
        <f t="shared" ca="1" si="78"/>
        <v/>
      </c>
      <c r="F424" s="52" t="str">
        <f t="shared" ca="1" si="79"/>
        <v/>
      </c>
      <c r="G424" s="53"/>
      <c r="H424" s="53" t="str">
        <f>IF(G424="","",INDEX(D.1[Quy cách],MATCH(G424,D.1[Tên sản phẩm],0)))</f>
        <v/>
      </c>
      <c r="I424" s="54" t="str">
        <f>IF(G424="","",INDEX(D.1[ĐVT],MATCH(G424,D.1[Tên sản phẩm],0)))</f>
        <v/>
      </c>
      <c r="J424" s="56" t="str">
        <f>IF(G424="","",INDEX(#REF!,MATCH(G424,D.1[Tên sản phẩm],0)))</f>
        <v/>
      </c>
      <c r="K424" s="56" t="str">
        <f t="shared" si="80"/>
        <v/>
      </c>
      <c r="L424" s="53"/>
      <c r="M424" s="57" t="str">
        <f t="shared" si="81"/>
        <v/>
      </c>
      <c r="N424" s="58"/>
      <c r="O424" s="56" t="str">
        <f t="shared" si="74"/>
        <v/>
      </c>
      <c r="P424" s="57" t="str">
        <f t="shared" si="82"/>
        <v/>
      </c>
      <c r="Q424" s="58" t="str">
        <f t="shared" ca="1" si="83"/>
        <v/>
      </c>
      <c r="R424" s="57" t="str">
        <f t="shared" si="84"/>
        <v/>
      </c>
      <c r="S424" s="57" t="str">
        <f ca="1">IF(AND(C424&lt;&gt;"",C424&lt;&gt;OFFSET(C424,1,0)),SUMIFS([Giá có thuế],[Số ĐK],C424),"")</f>
        <v/>
      </c>
      <c r="T424" s="53"/>
      <c r="U424" s="55" t="str">
        <f>IF(T424="","",'Thông Tin Chung'!#REF!)</f>
        <v/>
      </c>
      <c r="V424" s="57" t="str">
        <f t="shared" ca="1" si="85"/>
        <v/>
      </c>
      <c r="W424" s="59"/>
      <c r="X424" s="49" t="str">
        <f ca="1">IF(C424="","",IF(OR(D424&lt;NgayBatDau,D424&gt;NgayKetThuc),"Ngày tháng phải nằm trong kỳ báo cáo",IF(AND(F424&lt;&gt;"",COUNTIF(D.3[Tên nhà cung cấp],F424)=0),"Tên NCC chưa khai báo trong DSNCC",IF(AND(G424&lt;&gt;"",COUNTIF(D.1[Tên sản phẩm],G424)=0),"SP này chưa khai báo trong DSSP",""))))</f>
        <v/>
      </c>
    </row>
    <row r="425" spans="2:24" ht="27.75" customHeight="1">
      <c r="B425" s="69">
        <f t="shared" si="75"/>
        <v>422</v>
      </c>
      <c r="C425" s="49" t="str">
        <f t="shared" ca="1" si="76"/>
        <v/>
      </c>
      <c r="D425" s="50" t="str">
        <f t="shared" ca="1" si="77"/>
        <v/>
      </c>
      <c r="E425" s="51" t="str">
        <f t="shared" ca="1" si="78"/>
        <v/>
      </c>
      <c r="F425" s="52" t="str">
        <f t="shared" ca="1" si="79"/>
        <v/>
      </c>
      <c r="G425" s="53"/>
      <c r="H425" s="53" t="str">
        <f>IF(G425="","",INDEX(D.1[Quy cách],MATCH(G425,D.1[Tên sản phẩm],0)))</f>
        <v/>
      </c>
      <c r="I425" s="54" t="str">
        <f>IF(G425="","",INDEX(D.1[ĐVT],MATCH(G425,D.1[Tên sản phẩm],0)))</f>
        <v/>
      </c>
      <c r="J425" s="56" t="str">
        <f>IF(G425="","",INDEX(#REF!,MATCH(G425,D.1[Tên sản phẩm],0)))</f>
        <v/>
      </c>
      <c r="K425" s="56" t="str">
        <f t="shared" si="80"/>
        <v/>
      </c>
      <c r="L425" s="53"/>
      <c r="M425" s="57" t="str">
        <f t="shared" si="81"/>
        <v/>
      </c>
      <c r="N425" s="58"/>
      <c r="O425" s="56" t="str">
        <f t="shared" si="74"/>
        <v/>
      </c>
      <c r="P425" s="57" t="str">
        <f t="shared" si="82"/>
        <v/>
      </c>
      <c r="Q425" s="58" t="str">
        <f t="shared" ca="1" si="83"/>
        <v/>
      </c>
      <c r="R425" s="57" t="str">
        <f t="shared" si="84"/>
        <v/>
      </c>
      <c r="S425" s="57" t="str">
        <f ca="1">IF(AND(C425&lt;&gt;"",C425&lt;&gt;OFFSET(C425,1,0)),SUMIFS([Giá có thuế],[Số ĐK],C425),"")</f>
        <v/>
      </c>
      <c r="T425" s="53"/>
      <c r="U425" s="55" t="str">
        <f>IF(T425="","",'Thông Tin Chung'!#REF!)</f>
        <v/>
      </c>
      <c r="V425" s="57" t="str">
        <f t="shared" ca="1" si="85"/>
        <v/>
      </c>
      <c r="W425" s="59"/>
      <c r="X425" s="49" t="str">
        <f ca="1">IF(C425="","",IF(OR(D425&lt;NgayBatDau,D425&gt;NgayKetThuc),"Ngày tháng phải nằm trong kỳ báo cáo",IF(AND(F425&lt;&gt;"",COUNTIF(D.3[Tên nhà cung cấp],F425)=0),"Tên NCC chưa khai báo trong DSNCC",IF(AND(G425&lt;&gt;"",COUNTIF(D.1[Tên sản phẩm],G425)=0),"SP này chưa khai báo trong DSSP",""))))</f>
        <v/>
      </c>
    </row>
    <row r="426" spans="2:24" ht="27.75" customHeight="1">
      <c r="B426" s="69">
        <f t="shared" si="75"/>
        <v>423</v>
      </c>
      <c r="C426" s="49" t="str">
        <f t="shared" ca="1" si="76"/>
        <v/>
      </c>
      <c r="D426" s="50" t="str">
        <f t="shared" ca="1" si="77"/>
        <v/>
      </c>
      <c r="E426" s="51" t="str">
        <f t="shared" ca="1" si="78"/>
        <v/>
      </c>
      <c r="F426" s="52" t="str">
        <f t="shared" ca="1" si="79"/>
        <v/>
      </c>
      <c r="G426" s="53"/>
      <c r="H426" s="53" t="str">
        <f>IF(G426="","",INDEX(D.1[Quy cách],MATCH(G426,D.1[Tên sản phẩm],0)))</f>
        <v/>
      </c>
      <c r="I426" s="54" t="str">
        <f>IF(G426="","",INDEX(D.1[ĐVT],MATCH(G426,D.1[Tên sản phẩm],0)))</f>
        <v/>
      </c>
      <c r="J426" s="56" t="str">
        <f>IF(G426="","",INDEX(#REF!,MATCH(G426,D.1[Tên sản phẩm],0)))</f>
        <v/>
      </c>
      <c r="K426" s="56" t="str">
        <f t="shared" si="80"/>
        <v/>
      </c>
      <c r="L426" s="53"/>
      <c r="M426" s="57" t="str">
        <f t="shared" si="81"/>
        <v/>
      </c>
      <c r="N426" s="58"/>
      <c r="O426" s="56" t="str">
        <f t="shared" si="74"/>
        <v/>
      </c>
      <c r="P426" s="57" t="str">
        <f t="shared" si="82"/>
        <v/>
      </c>
      <c r="Q426" s="58" t="str">
        <f t="shared" ca="1" si="83"/>
        <v/>
      </c>
      <c r="R426" s="57" t="str">
        <f t="shared" si="84"/>
        <v/>
      </c>
      <c r="S426" s="57" t="str">
        <f ca="1">IF(AND(C426&lt;&gt;"",C426&lt;&gt;OFFSET(C426,1,0)),SUMIFS([Giá có thuế],[Số ĐK],C426),"")</f>
        <v/>
      </c>
      <c r="T426" s="53"/>
      <c r="U426" s="55" t="str">
        <f>IF(T426="","",'Thông Tin Chung'!#REF!)</f>
        <v/>
      </c>
      <c r="V426" s="57" t="str">
        <f t="shared" ca="1" si="85"/>
        <v/>
      </c>
      <c r="W426" s="59"/>
      <c r="X426" s="49" t="str">
        <f ca="1">IF(C426="","",IF(OR(D426&lt;NgayBatDau,D426&gt;NgayKetThuc),"Ngày tháng phải nằm trong kỳ báo cáo",IF(AND(F426&lt;&gt;"",COUNTIF(D.3[Tên nhà cung cấp],F426)=0),"Tên NCC chưa khai báo trong DSNCC",IF(AND(G426&lt;&gt;"",COUNTIF(D.1[Tên sản phẩm],G426)=0),"SP này chưa khai báo trong DSSP",""))))</f>
        <v/>
      </c>
    </row>
    <row r="427" spans="2:24" ht="27.75" customHeight="1">
      <c r="B427" s="69">
        <f t="shared" si="75"/>
        <v>424</v>
      </c>
      <c r="C427" s="49" t="str">
        <f t="shared" ca="1" si="76"/>
        <v/>
      </c>
      <c r="D427" s="50" t="str">
        <f t="shared" ca="1" si="77"/>
        <v/>
      </c>
      <c r="E427" s="51" t="str">
        <f t="shared" ca="1" si="78"/>
        <v/>
      </c>
      <c r="F427" s="52" t="str">
        <f t="shared" ca="1" si="79"/>
        <v/>
      </c>
      <c r="G427" s="53"/>
      <c r="H427" s="53" t="str">
        <f>IF(G427="","",INDEX(D.1[Quy cách],MATCH(G427,D.1[Tên sản phẩm],0)))</f>
        <v/>
      </c>
      <c r="I427" s="54" t="str">
        <f>IF(G427="","",INDEX(D.1[ĐVT],MATCH(G427,D.1[Tên sản phẩm],0)))</f>
        <v/>
      </c>
      <c r="J427" s="56" t="str">
        <f>IF(G427="","",INDEX(#REF!,MATCH(G427,D.1[Tên sản phẩm],0)))</f>
        <v/>
      </c>
      <c r="K427" s="56" t="str">
        <f t="shared" si="80"/>
        <v/>
      </c>
      <c r="L427" s="53"/>
      <c r="M427" s="57" t="str">
        <f t="shared" si="81"/>
        <v/>
      </c>
      <c r="N427" s="58"/>
      <c r="O427" s="56" t="str">
        <f t="shared" si="74"/>
        <v/>
      </c>
      <c r="P427" s="57" t="str">
        <f t="shared" si="82"/>
        <v/>
      </c>
      <c r="Q427" s="58" t="str">
        <f t="shared" ca="1" si="83"/>
        <v/>
      </c>
      <c r="R427" s="57" t="str">
        <f t="shared" si="84"/>
        <v/>
      </c>
      <c r="S427" s="57" t="str">
        <f ca="1">IF(AND(C427&lt;&gt;"",C427&lt;&gt;OFFSET(C427,1,0)),SUMIFS([Giá có thuế],[Số ĐK],C427),"")</f>
        <v/>
      </c>
      <c r="T427" s="53"/>
      <c r="U427" s="55" t="str">
        <f>IF(T427="","",'Thông Tin Chung'!#REF!)</f>
        <v/>
      </c>
      <c r="V427" s="57" t="str">
        <f t="shared" ca="1" si="85"/>
        <v/>
      </c>
      <c r="W427" s="59"/>
      <c r="X427" s="49" t="str">
        <f ca="1">IF(C427="","",IF(OR(D427&lt;NgayBatDau,D427&gt;NgayKetThuc),"Ngày tháng phải nằm trong kỳ báo cáo",IF(AND(F427&lt;&gt;"",COUNTIF(D.3[Tên nhà cung cấp],F427)=0),"Tên NCC chưa khai báo trong DSNCC",IF(AND(G427&lt;&gt;"",COUNTIF(D.1[Tên sản phẩm],G427)=0),"SP này chưa khai báo trong DSSP",""))))</f>
        <v/>
      </c>
    </row>
    <row r="428" spans="2:24" ht="27.75" customHeight="1">
      <c r="B428" s="69">
        <f t="shared" si="75"/>
        <v>425</v>
      </c>
      <c r="C428" s="49" t="str">
        <f t="shared" ca="1" si="76"/>
        <v/>
      </c>
      <c r="D428" s="50" t="str">
        <f t="shared" ca="1" si="77"/>
        <v/>
      </c>
      <c r="E428" s="51" t="str">
        <f t="shared" ca="1" si="78"/>
        <v/>
      </c>
      <c r="F428" s="52" t="str">
        <f t="shared" ca="1" si="79"/>
        <v/>
      </c>
      <c r="G428" s="53"/>
      <c r="H428" s="53" t="str">
        <f>IF(G428="","",INDEX(D.1[Quy cách],MATCH(G428,D.1[Tên sản phẩm],0)))</f>
        <v/>
      </c>
      <c r="I428" s="54" t="str">
        <f>IF(G428="","",INDEX(D.1[ĐVT],MATCH(G428,D.1[Tên sản phẩm],0)))</f>
        <v/>
      </c>
      <c r="J428" s="56" t="str">
        <f>IF(G428="","",INDEX(#REF!,MATCH(G428,D.1[Tên sản phẩm],0)))</f>
        <v/>
      </c>
      <c r="K428" s="56" t="str">
        <f t="shared" si="80"/>
        <v/>
      </c>
      <c r="L428" s="53"/>
      <c r="M428" s="57" t="str">
        <f t="shared" si="81"/>
        <v/>
      </c>
      <c r="N428" s="58"/>
      <c r="O428" s="56" t="str">
        <f t="shared" si="74"/>
        <v/>
      </c>
      <c r="P428" s="57" t="str">
        <f t="shared" si="82"/>
        <v/>
      </c>
      <c r="Q428" s="58" t="str">
        <f t="shared" ca="1" si="83"/>
        <v/>
      </c>
      <c r="R428" s="57" t="str">
        <f t="shared" si="84"/>
        <v/>
      </c>
      <c r="S428" s="57" t="str">
        <f ca="1">IF(AND(C428&lt;&gt;"",C428&lt;&gt;OFFSET(C428,1,0)),SUMIFS([Giá có thuế],[Số ĐK],C428),"")</f>
        <v/>
      </c>
      <c r="T428" s="53"/>
      <c r="U428" s="55" t="str">
        <f>IF(T428="","",'Thông Tin Chung'!#REF!)</f>
        <v/>
      </c>
      <c r="V428" s="57" t="str">
        <f t="shared" ca="1" si="85"/>
        <v/>
      </c>
      <c r="W428" s="59"/>
      <c r="X428" s="49" t="str">
        <f ca="1">IF(C428="","",IF(OR(D428&lt;NgayBatDau,D428&gt;NgayKetThuc),"Ngày tháng phải nằm trong kỳ báo cáo",IF(AND(F428&lt;&gt;"",COUNTIF(D.3[Tên nhà cung cấp],F428)=0),"Tên NCC chưa khai báo trong DSNCC",IF(AND(G428&lt;&gt;"",COUNTIF(D.1[Tên sản phẩm],G428)=0),"SP này chưa khai báo trong DSSP",""))))</f>
        <v/>
      </c>
    </row>
    <row r="429" spans="2:24" ht="27.75" customHeight="1">
      <c r="B429" s="69">
        <f t="shared" si="75"/>
        <v>426</v>
      </c>
      <c r="C429" s="49" t="str">
        <f t="shared" ca="1" si="76"/>
        <v/>
      </c>
      <c r="D429" s="50" t="str">
        <f t="shared" ca="1" si="77"/>
        <v/>
      </c>
      <c r="E429" s="51" t="str">
        <f t="shared" ca="1" si="78"/>
        <v/>
      </c>
      <c r="F429" s="52" t="str">
        <f t="shared" ca="1" si="79"/>
        <v/>
      </c>
      <c r="G429" s="53"/>
      <c r="H429" s="53" t="str">
        <f>IF(G429="","",INDEX(D.1[Quy cách],MATCH(G429,D.1[Tên sản phẩm],0)))</f>
        <v/>
      </c>
      <c r="I429" s="54" t="str">
        <f>IF(G429="","",INDEX(D.1[ĐVT],MATCH(G429,D.1[Tên sản phẩm],0)))</f>
        <v/>
      </c>
      <c r="J429" s="56" t="str">
        <f>IF(G429="","",INDEX(#REF!,MATCH(G429,D.1[Tên sản phẩm],0)))</f>
        <v/>
      </c>
      <c r="K429" s="56" t="str">
        <f t="shared" si="80"/>
        <v/>
      </c>
      <c r="L429" s="53"/>
      <c r="M429" s="57" t="str">
        <f t="shared" si="81"/>
        <v/>
      </c>
      <c r="N429" s="58"/>
      <c r="O429" s="56" t="str">
        <f t="shared" si="74"/>
        <v/>
      </c>
      <c r="P429" s="57" t="str">
        <f t="shared" si="82"/>
        <v/>
      </c>
      <c r="Q429" s="58" t="str">
        <f t="shared" ca="1" si="83"/>
        <v/>
      </c>
      <c r="R429" s="57" t="str">
        <f t="shared" si="84"/>
        <v/>
      </c>
      <c r="S429" s="57" t="str">
        <f ca="1">IF(AND(C429&lt;&gt;"",C429&lt;&gt;OFFSET(C429,1,0)),SUMIFS([Giá có thuế],[Số ĐK],C429),"")</f>
        <v/>
      </c>
      <c r="T429" s="53"/>
      <c r="U429" s="55" t="str">
        <f>IF(T429="","",'Thông Tin Chung'!#REF!)</f>
        <v/>
      </c>
      <c r="V429" s="57" t="str">
        <f t="shared" ca="1" si="85"/>
        <v/>
      </c>
      <c r="W429" s="59"/>
      <c r="X429" s="49" t="str">
        <f ca="1">IF(C429="","",IF(OR(D429&lt;NgayBatDau,D429&gt;NgayKetThuc),"Ngày tháng phải nằm trong kỳ báo cáo",IF(AND(F429&lt;&gt;"",COUNTIF(D.3[Tên nhà cung cấp],F429)=0),"Tên NCC chưa khai báo trong DSNCC",IF(AND(G429&lt;&gt;"",COUNTIF(D.1[Tên sản phẩm],G429)=0),"SP này chưa khai báo trong DSSP",""))))</f>
        <v/>
      </c>
    </row>
    <row r="430" spans="2:24" ht="27.75" customHeight="1">
      <c r="B430" s="69">
        <f t="shared" si="75"/>
        <v>427</v>
      </c>
      <c r="C430" s="49" t="str">
        <f t="shared" ca="1" si="76"/>
        <v/>
      </c>
      <c r="D430" s="50" t="str">
        <f t="shared" ca="1" si="77"/>
        <v/>
      </c>
      <c r="E430" s="51" t="str">
        <f t="shared" ca="1" si="78"/>
        <v/>
      </c>
      <c r="F430" s="52" t="str">
        <f t="shared" ca="1" si="79"/>
        <v/>
      </c>
      <c r="G430" s="53"/>
      <c r="H430" s="53" t="str">
        <f>IF(G430="","",INDEX(D.1[Quy cách],MATCH(G430,D.1[Tên sản phẩm],0)))</f>
        <v/>
      </c>
      <c r="I430" s="54" t="str">
        <f>IF(G430="","",INDEX(D.1[ĐVT],MATCH(G430,D.1[Tên sản phẩm],0)))</f>
        <v/>
      </c>
      <c r="J430" s="56" t="str">
        <f>IF(G430="","",INDEX(#REF!,MATCH(G430,D.1[Tên sản phẩm],0)))</f>
        <v/>
      </c>
      <c r="K430" s="56" t="str">
        <f t="shared" si="80"/>
        <v/>
      </c>
      <c r="L430" s="53"/>
      <c r="M430" s="57" t="str">
        <f t="shared" si="81"/>
        <v/>
      </c>
      <c r="N430" s="58"/>
      <c r="O430" s="56" t="str">
        <f t="shared" si="74"/>
        <v/>
      </c>
      <c r="P430" s="57" t="str">
        <f t="shared" si="82"/>
        <v/>
      </c>
      <c r="Q430" s="58" t="str">
        <f t="shared" ca="1" si="83"/>
        <v/>
      </c>
      <c r="R430" s="57" t="str">
        <f t="shared" si="84"/>
        <v/>
      </c>
      <c r="S430" s="57" t="str">
        <f ca="1">IF(AND(C430&lt;&gt;"",C430&lt;&gt;OFFSET(C430,1,0)),SUMIFS([Giá có thuế],[Số ĐK],C430),"")</f>
        <v/>
      </c>
      <c r="T430" s="53"/>
      <c r="U430" s="55" t="str">
        <f>IF(T430="","",'Thông Tin Chung'!#REF!)</f>
        <v/>
      </c>
      <c r="V430" s="57" t="str">
        <f t="shared" ca="1" si="85"/>
        <v/>
      </c>
      <c r="W430" s="59"/>
      <c r="X430" s="49" t="str">
        <f ca="1">IF(C430="","",IF(OR(D430&lt;NgayBatDau,D430&gt;NgayKetThuc),"Ngày tháng phải nằm trong kỳ báo cáo",IF(AND(F430&lt;&gt;"",COUNTIF(D.3[Tên nhà cung cấp],F430)=0),"Tên NCC chưa khai báo trong DSNCC",IF(AND(G430&lt;&gt;"",COUNTIF(D.1[Tên sản phẩm],G430)=0),"SP này chưa khai báo trong DSSP",""))))</f>
        <v/>
      </c>
    </row>
    <row r="431" spans="2:24" ht="27.75" customHeight="1">
      <c r="B431" s="69">
        <f t="shared" si="75"/>
        <v>428</v>
      </c>
      <c r="C431" s="49" t="str">
        <f t="shared" ca="1" si="76"/>
        <v/>
      </c>
      <c r="D431" s="50" t="str">
        <f t="shared" ca="1" si="77"/>
        <v/>
      </c>
      <c r="E431" s="51" t="str">
        <f t="shared" ca="1" si="78"/>
        <v/>
      </c>
      <c r="F431" s="52" t="str">
        <f t="shared" ca="1" si="79"/>
        <v/>
      </c>
      <c r="G431" s="53"/>
      <c r="H431" s="53" t="str">
        <f>IF(G431="","",INDEX(D.1[Quy cách],MATCH(G431,D.1[Tên sản phẩm],0)))</f>
        <v/>
      </c>
      <c r="I431" s="54" t="str">
        <f>IF(G431="","",INDEX(D.1[ĐVT],MATCH(G431,D.1[Tên sản phẩm],0)))</f>
        <v/>
      </c>
      <c r="J431" s="56" t="str">
        <f>IF(G431="","",INDEX(#REF!,MATCH(G431,D.1[Tên sản phẩm],0)))</f>
        <v/>
      </c>
      <c r="K431" s="56" t="str">
        <f t="shared" si="80"/>
        <v/>
      </c>
      <c r="L431" s="53"/>
      <c r="M431" s="57" t="str">
        <f t="shared" si="81"/>
        <v/>
      </c>
      <c r="N431" s="58"/>
      <c r="O431" s="56" t="str">
        <f t="shared" si="74"/>
        <v/>
      </c>
      <c r="P431" s="57" t="str">
        <f t="shared" si="82"/>
        <v/>
      </c>
      <c r="Q431" s="58" t="str">
        <f t="shared" ca="1" si="83"/>
        <v/>
      </c>
      <c r="R431" s="57" t="str">
        <f t="shared" si="84"/>
        <v/>
      </c>
      <c r="S431" s="57" t="str">
        <f ca="1">IF(AND(C431&lt;&gt;"",C431&lt;&gt;OFFSET(C431,1,0)),SUMIFS([Giá có thuế],[Số ĐK],C431),"")</f>
        <v/>
      </c>
      <c r="T431" s="53"/>
      <c r="U431" s="55" t="str">
        <f>IF(T431="","",'Thông Tin Chung'!#REF!)</f>
        <v/>
      </c>
      <c r="V431" s="57" t="str">
        <f t="shared" ca="1" si="85"/>
        <v/>
      </c>
      <c r="W431" s="59"/>
      <c r="X431" s="49" t="str">
        <f ca="1">IF(C431="","",IF(OR(D431&lt;NgayBatDau,D431&gt;NgayKetThuc),"Ngày tháng phải nằm trong kỳ báo cáo",IF(AND(F431&lt;&gt;"",COUNTIF(D.3[Tên nhà cung cấp],F431)=0),"Tên NCC chưa khai báo trong DSNCC",IF(AND(G431&lt;&gt;"",COUNTIF(D.1[Tên sản phẩm],G431)=0),"SP này chưa khai báo trong DSSP",""))))</f>
        <v/>
      </c>
    </row>
    <row r="432" spans="2:24" ht="27.75" customHeight="1">
      <c r="B432" s="69">
        <f t="shared" si="75"/>
        <v>429</v>
      </c>
      <c r="C432" s="49" t="str">
        <f t="shared" ca="1" si="76"/>
        <v/>
      </c>
      <c r="D432" s="50" t="str">
        <f t="shared" ca="1" si="77"/>
        <v/>
      </c>
      <c r="E432" s="51" t="str">
        <f t="shared" ca="1" si="78"/>
        <v/>
      </c>
      <c r="F432" s="52" t="str">
        <f t="shared" ca="1" si="79"/>
        <v/>
      </c>
      <c r="G432" s="53"/>
      <c r="H432" s="53" t="str">
        <f>IF(G432="","",INDEX(D.1[Quy cách],MATCH(G432,D.1[Tên sản phẩm],0)))</f>
        <v/>
      </c>
      <c r="I432" s="54" t="str">
        <f>IF(G432="","",INDEX(D.1[ĐVT],MATCH(G432,D.1[Tên sản phẩm],0)))</f>
        <v/>
      </c>
      <c r="J432" s="56" t="str">
        <f>IF(G432="","",INDEX(#REF!,MATCH(G432,D.1[Tên sản phẩm],0)))</f>
        <v/>
      </c>
      <c r="K432" s="56" t="str">
        <f t="shared" si="80"/>
        <v/>
      </c>
      <c r="L432" s="53"/>
      <c r="M432" s="57" t="str">
        <f t="shared" si="81"/>
        <v/>
      </c>
      <c r="N432" s="58"/>
      <c r="O432" s="56" t="str">
        <f t="shared" si="74"/>
        <v/>
      </c>
      <c r="P432" s="57" t="str">
        <f t="shared" si="82"/>
        <v/>
      </c>
      <c r="Q432" s="58" t="str">
        <f t="shared" ca="1" si="83"/>
        <v/>
      </c>
      <c r="R432" s="57" t="str">
        <f t="shared" si="84"/>
        <v/>
      </c>
      <c r="S432" s="57" t="str">
        <f ca="1">IF(AND(C432&lt;&gt;"",C432&lt;&gt;OFFSET(C432,1,0)),SUMIFS([Giá có thuế],[Số ĐK],C432),"")</f>
        <v/>
      </c>
      <c r="T432" s="53"/>
      <c r="U432" s="55" t="str">
        <f>IF(T432="","",'Thông Tin Chung'!#REF!)</f>
        <v/>
      </c>
      <c r="V432" s="57" t="str">
        <f t="shared" ca="1" si="85"/>
        <v/>
      </c>
      <c r="W432" s="59"/>
      <c r="X432" s="49" t="str">
        <f ca="1">IF(C432="","",IF(OR(D432&lt;NgayBatDau,D432&gt;NgayKetThuc),"Ngày tháng phải nằm trong kỳ báo cáo",IF(AND(F432&lt;&gt;"",COUNTIF(D.3[Tên nhà cung cấp],F432)=0),"Tên NCC chưa khai báo trong DSNCC",IF(AND(G432&lt;&gt;"",COUNTIF(D.1[Tên sản phẩm],G432)=0),"SP này chưa khai báo trong DSSP",""))))</f>
        <v/>
      </c>
    </row>
    <row r="433" spans="2:24" ht="27.75" customHeight="1">
      <c r="B433" s="69">
        <f t="shared" si="75"/>
        <v>430</v>
      </c>
      <c r="C433" s="49" t="str">
        <f t="shared" ca="1" si="76"/>
        <v/>
      </c>
      <c r="D433" s="50" t="str">
        <f t="shared" ca="1" si="77"/>
        <v/>
      </c>
      <c r="E433" s="51" t="str">
        <f t="shared" ca="1" si="78"/>
        <v/>
      </c>
      <c r="F433" s="52" t="str">
        <f t="shared" ca="1" si="79"/>
        <v/>
      </c>
      <c r="G433" s="53"/>
      <c r="H433" s="53" t="str">
        <f>IF(G433="","",INDEX(D.1[Quy cách],MATCH(G433,D.1[Tên sản phẩm],0)))</f>
        <v/>
      </c>
      <c r="I433" s="54" t="str">
        <f>IF(G433="","",INDEX(D.1[ĐVT],MATCH(G433,D.1[Tên sản phẩm],0)))</f>
        <v/>
      </c>
      <c r="J433" s="56" t="str">
        <f>IF(G433="","",INDEX(#REF!,MATCH(G433,D.1[Tên sản phẩm],0)))</f>
        <v/>
      </c>
      <c r="K433" s="56" t="str">
        <f t="shared" si="80"/>
        <v/>
      </c>
      <c r="L433" s="53"/>
      <c r="M433" s="57" t="str">
        <f t="shared" si="81"/>
        <v/>
      </c>
      <c r="N433" s="58"/>
      <c r="O433" s="56" t="str">
        <f t="shared" si="74"/>
        <v/>
      </c>
      <c r="P433" s="57" t="str">
        <f t="shared" si="82"/>
        <v/>
      </c>
      <c r="Q433" s="58" t="str">
        <f t="shared" ca="1" si="83"/>
        <v/>
      </c>
      <c r="R433" s="57" t="str">
        <f t="shared" si="84"/>
        <v/>
      </c>
      <c r="S433" s="57" t="str">
        <f ca="1">IF(AND(C433&lt;&gt;"",C433&lt;&gt;OFFSET(C433,1,0)),SUMIFS([Giá có thuế],[Số ĐK],C433),"")</f>
        <v/>
      </c>
      <c r="T433" s="53"/>
      <c r="U433" s="55" t="str">
        <f>IF(T433="","",'Thông Tin Chung'!#REF!)</f>
        <v/>
      </c>
      <c r="V433" s="57" t="str">
        <f t="shared" ca="1" si="85"/>
        <v/>
      </c>
      <c r="W433" s="59"/>
      <c r="X433" s="49" t="str">
        <f ca="1">IF(C433="","",IF(OR(D433&lt;NgayBatDau,D433&gt;NgayKetThuc),"Ngày tháng phải nằm trong kỳ báo cáo",IF(AND(F433&lt;&gt;"",COUNTIF(D.3[Tên nhà cung cấp],F433)=0),"Tên NCC chưa khai báo trong DSNCC",IF(AND(G433&lt;&gt;"",COUNTIF(D.1[Tên sản phẩm],G433)=0),"SP này chưa khai báo trong DSSP",""))))</f>
        <v/>
      </c>
    </row>
    <row r="434" spans="2:24" ht="27.75" customHeight="1">
      <c r="B434" s="69">
        <f t="shared" si="75"/>
        <v>431</v>
      </c>
      <c r="C434" s="49" t="str">
        <f t="shared" ca="1" si="76"/>
        <v/>
      </c>
      <c r="D434" s="50" t="str">
        <f t="shared" ca="1" si="77"/>
        <v/>
      </c>
      <c r="E434" s="51" t="str">
        <f t="shared" ca="1" si="78"/>
        <v/>
      </c>
      <c r="F434" s="52" t="str">
        <f t="shared" ca="1" si="79"/>
        <v/>
      </c>
      <c r="G434" s="53"/>
      <c r="H434" s="53" t="str">
        <f>IF(G434="","",INDEX(D.1[Quy cách],MATCH(G434,D.1[Tên sản phẩm],0)))</f>
        <v/>
      </c>
      <c r="I434" s="54" t="str">
        <f>IF(G434="","",INDEX(D.1[ĐVT],MATCH(G434,D.1[Tên sản phẩm],0)))</f>
        <v/>
      </c>
      <c r="J434" s="56" t="str">
        <f>IF(G434="","",INDEX(#REF!,MATCH(G434,D.1[Tên sản phẩm],0)))</f>
        <v/>
      </c>
      <c r="K434" s="56" t="str">
        <f t="shared" si="80"/>
        <v/>
      </c>
      <c r="L434" s="53"/>
      <c r="M434" s="57" t="str">
        <f t="shared" si="81"/>
        <v/>
      </c>
      <c r="N434" s="58"/>
      <c r="O434" s="56" t="str">
        <f t="shared" si="74"/>
        <v/>
      </c>
      <c r="P434" s="57" t="str">
        <f t="shared" si="82"/>
        <v/>
      </c>
      <c r="Q434" s="58" t="str">
        <f t="shared" ca="1" si="83"/>
        <v/>
      </c>
      <c r="R434" s="57" t="str">
        <f t="shared" si="84"/>
        <v/>
      </c>
      <c r="S434" s="57" t="str">
        <f ca="1">IF(AND(C434&lt;&gt;"",C434&lt;&gt;OFFSET(C434,1,0)),SUMIFS([Giá có thuế],[Số ĐK],C434),"")</f>
        <v/>
      </c>
      <c r="T434" s="53"/>
      <c r="U434" s="55" t="str">
        <f>IF(T434="","",'Thông Tin Chung'!#REF!)</f>
        <v/>
      </c>
      <c r="V434" s="57" t="str">
        <f t="shared" ca="1" si="85"/>
        <v/>
      </c>
      <c r="W434" s="59"/>
      <c r="X434" s="49" t="str">
        <f ca="1">IF(C434="","",IF(OR(D434&lt;NgayBatDau,D434&gt;NgayKetThuc),"Ngày tháng phải nằm trong kỳ báo cáo",IF(AND(F434&lt;&gt;"",COUNTIF(D.3[Tên nhà cung cấp],F434)=0),"Tên NCC chưa khai báo trong DSNCC",IF(AND(G434&lt;&gt;"",COUNTIF(D.1[Tên sản phẩm],G434)=0),"SP này chưa khai báo trong DSSP",""))))</f>
        <v/>
      </c>
    </row>
    <row r="435" spans="2:24" ht="27.75" customHeight="1">
      <c r="B435" s="69">
        <f t="shared" si="75"/>
        <v>432</v>
      </c>
      <c r="C435" s="49" t="str">
        <f t="shared" ca="1" si="76"/>
        <v/>
      </c>
      <c r="D435" s="50" t="str">
        <f t="shared" ca="1" si="77"/>
        <v/>
      </c>
      <c r="E435" s="51" t="str">
        <f t="shared" ca="1" si="78"/>
        <v/>
      </c>
      <c r="F435" s="52" t="str">
        <f t="shared" ca="1" si="79"/>
        <v/>
      </c>
      <c r="G435" s="53"/>
      <c r="H435" s="53" t="str">
        <f>IF(G435="","",INDEX(D.1[Quy cách],MATCH(G435,D.1[Tên sản phẩm],0)))</f>
        <v/>
      </c>
      <c r="I435" s="54" t="str">
        <f>IF(G435="","",INDEX(D.1[ĐVT],MATCH(G435,D.1[Tên sản phẩm],0)))</f>
        <v/>
      </c>
      <c r="J435" s="56" t="str">
        <f>IF(G435="","",INDEX(#REF!,MATCH(G435,D.1[Tên sản phẩm],0)))</f>
        <v/>
      </c>
      <c r="K435" s="56" t="str">
        <f t="shared" si="80"/>
        <v/>
      </c>
      <c r="L435" s="53"/>
      <c r="M435" s="57" t="str">
        <f t="shared" si="81"/>
        <v/>
      </c>
      <c r="N435" s="58"/>
      <c r="O435" s="56" t="str">
        <f t="shared" si="74"/>
        <v/>
      </c>
      <c r="P435" s="57" t="str">
        <f t="shared" si="82"/>
        <v/>
      </c>
      <c r="Q435" s="58" t="str">
        <f t="shared" ca="1" si="83"/>
        <v/>
      </c>
      <c r="R435" s="57" t="str">
        <f t="shared" si="84"/>
        <v/>
      </c>
      <c r="S435" s="57" t="str">
        <f ca="1">IF(AND(C435&lt;&gt;"",C435&lt;&gt;OFFSET(C435,1,0)),SUMIFS([Giá có thuế],[Số ĐK],C435),"")</f>
        <v/>
      </c>
      <c r="T435" s="53"/>
      <c r="U435" s="55" t="str">
        <f>IF(T435="","",'Thông Tin Chung'!#REF!)</f>
        <v/>
      </c>
      <c r="V435" s="57" t="str">
        <f t="shared" ca="1" si="85"/>
        <v/>
      </c>
      <c r="W435" s="59"/>
      <c r="X435" s="49" t="str">
        <f ca="1">IF(C435="","",IF(OR(D435&lt;NgayBatDau,D435&gt;NgayKetThuc),"Ngày tháng phải nằm trong kỳ báo cáo",IF(AND(F435&lt;&gt;"",COUNTIF(D.3[Tên nhà cung cấp],F435)=0),"Tên NCC chưa khai báo trong DSNCC",IF(AND(G435&lt;&gt;"",COUNTIF(D.1[Tên sản phẩm],G435)=0),"SP này chưa khai báo trong DSSP",""))))</f>
        <v/>
      </c>
    </row>
    <row r="436" spans="2:24" ht="27.75" customHeight="1">
      <c r="B436" s="69">
        <f t="shared" si="75"/>
        <v>433</v>
      </c>
      <c r="C436" s="49" t="str">
        <f t="shared" ca="1" si="76"/>
        <v/>
      </c>
      <c r="D436" s="50" t="str">
        <f t="shared" ca="1" si="77"/>
        <v/>
      </c>
      <c r="E436" s="51" t="str">
        <f t="shared" ca="1" si="78"/>
        <v/>
      </c>
      <c r="F436" s="52" t="str">
        <f t="shared" ca="1" si="79"/>
        <v/>
      </c>
      <c r="G436" s="53"/>
      <c r="H436" s="53" t="str">
        <f>IF(G436="","",INDEX(D.1[Quy cách],MATCH(G436,D.1[Tên sản phẩm],0)))</f>
        <v/>
      </c>
      <c r="I436" s="54" t="str">
        <f>IF(G436="","",INDEX(D.1[ĐVT],MATCH(G436,D.1[Tên sản phẩm],0)))</f>
        <v/>
      </c>
      <c r="J436" s="56" t="str">
        <f>IF(G436="","",INDEX(#REF!,MATCH(G436,D.1[Tên sản phẩm],0)))</f>
        <v/>
      </c>
      <c r="K436" s="56" t="str">
        <f t="shared" si="80"/>
        <v/>
      </c>
      <c r="L436" s="53"/>
      <c r="M436" s="57" t="str">
        <f t="shared" si="81"/>
        <v/>
      </c>
      <c r="N436" s="58"/>
      <c r="O436" s="56" t="str">
        <f t="shared" si="74"/>
        <v/>
      </c>
      <c r="P436" s="57" t="str">
        <f t="shared" si="82"/>
        <v/>
      </c>
      <c r="Q436" s="58" t="str">
        <f t="shared" ca="1" si="83"/>
        <v/>
      </c>
      <c r="R436" s="57" t="str">
        <f t="shared" si="84"/>
        <v/>
      </c>
      <c r="S436" s="57" t="str">
        <f ca="1">IF(AND(C436&lt;&gt;"",C436&lt;&gt;OFFSET(C436,1,0)),SUMIFS([Giá có thuế],[Số ĐK],C436),"")</f>
        <v/>
      </c>
      <c r="T436" s="53"/>
      <c r="U436" s="55" t="str">
        <f>IF(T436="","",'Thông Tin Chung'!#REF!)</f>
        <v/>
      </c>
      <c r="V436" s="57" t="str">
        <f t="shared" ca="1" si="85"/>
        <v/>
      </c>
      <c r="W436" s="59"/>
      <c r="X436" s="49" t="str">
        <f ca="1">IF(C436="","",IF(OR(D436&lt;NgayBatDau,D436&gt;NgayKetThuc),"Ngày tháng phải nằm trong kỳ báo cáo",IF(AND(F436&lt;&gt;"",COUNTIF(D.3[Tên nhà cung cấp],F436)=0),"Tên NCC chưa khai báo trong DSNCC",IF(AND(G436&lt;&gt;"",COUNTIF(D.1[Tên sản phẩm],G436)=0),"SP này chưa khai báo trong DSSP",""))))</f>
        <v/>
      </c>
    </row>
    <row r="437" spans="2:24" ht="27.75" customHeight="1">
      <c r="B437" s="69">
        <f t="shared" si="75"/>
        <v>434</v>
      </c>
      <c r="C437" s="49" t="str">
        <f t="shared" ca="1" si="76"/>
        <v/>
      </c>
      <c r="D437" s="50" t="str">
        <f t="shared" ca="1" si="77"/>
        <v/>
      </c>
      <c r="E437" s="51" t="str">
        <f t="shared" ca="1" si="78"/>
        <v/>
      </c>
      <c r="F437" s="52" t="str">
        <f t="shared" ca="1" si="79"/>
        <v/>
      </c>
      <c r="G437" s="53"/>
      <c r="H437" s="53" t="str">
        <f>IF(G437="","",INDEX(D.1[Quy cách],MATCH(G437,D.1[Tên sản phẩm],0)))</f>
        <v/>
      </c>
      <c r="I437" s="54" t="str">
        <f>IF(G437="","",INDEX(D.1[ĐVT],MATCH(G437,D.1[Tên sản phẩm],0)))</f>
        <v/>
      </c>
      <c r="J437" s="56" t="str">
        <f>IF(G437="","",INDEX(#REF!,MATCH(G437,D.1[Tên sản phẩm],0)))</f>
        <v/>
      </c>
      <c r="K437" s="56" t="str">
        <f t="shared" si="80"/>
        <v/>
      </c>
      <c r="L437" s="53"/>
      <c r="M437" s="57" t="str">
        <f t="shared" si="81"/>
        <v/>
      </c>
      <c r="N437" s="58"/>
      <c r="O437" s="56" t="str">
        <f t="shared" si="74"/>
        <v/>
      </c>
      <c r="P437" s="57" t="str">
        <f t="shared" si="82"/>
        <v/>
      </c>
      <c r="Q437" s="58" t="str">
        <f t="shared" ca="1" si="83"/>
        <v/>
      </c>
      <c r="R437" s="57" t="str">
        <f t="shared" si="84"/>
        <v/>
      </c>
      <c r="S437" s="57" t="str">
        <f ca="1">IF(AND(C437&lt;&gt;"",C437&lt;&gt;OFFSET(C437,1,0)),SUMIFS([Giá có thuế],[Số ĐK],C437),"")</f>
        <v/>
      </c>
      <c r="T437" s="53"/>
      <c r="U437" s="55" t="str">
        <f>IF(T437="","",'Thông Tin Chung'!#REF!)</f>
        <v/>
      </c>
      <c r="V437" s="57" t="str">
        <f t="shared" ca="1" si="85"/>
        <v/>
      </c>
      <c r="W437" s="59"/>
      <c r="X437" s="49" t="str">
        <f ca="1">IF(C437="","",IF(OR(D437&lt;NgayBatDau,D437&gt;NgayKetThuc),"Ngày tháng phải nằm trong kỳ báo cáo",IF(AND(F437&lt;&gt;"",COUNTIF(D.3[Tên nhà cung cấp],F437)=0),"Tên NCC chưa khai báo trong DSNCC",IF(AND(G437&lt;&gt;"",COUNTIF(D.1[Tên sản phẩm],G437)=0),"SP này chưa khai báo trong DSSP",""))))</f>
        <v/>
      </c>
    </row>
    <row r="438" spans="2:24" ht="27.75" customHeight="1">
      <c r="B438" s="69">
        <f t="shared" si="75"/>
        <v>435</v>
      </c>
      <c r="C438" s="49" t="str">
        <f t="shared" ca="1" si="76"/>
        <v/>
      </c>
      <c r="D438" s="50" t="str">
        <f t="shared" ca="1" si="77"/>
        <v/>
      </c>
      <c r="E438" s="51" t="str">
        <f t="shared" ca="1" si="78"/>
        <v/>
      </c>
      <c r="F438" s="52" t="str">
        <f t="shared" ca="1" si="79"/>
        <v/>
      </c>
      <c r="G438" s="53"/>
      <c r="H438" s="53" t="str">
        <f>IF(G438="","",INDEX(D.1[Quy cách],MATCH(G438,D.1[Tên sản phẩm],0)))</f>
        <v/>
      </c>
      <c r="I438" s="54" t="str">
        <f>IF(G438="","",INDEX(D.1[ĐVT],MATCH(G438,D.1[Tên sản phẩm],0)))</f>
        <v/>
      </c>
      <c r="J438" s="56" t="str">
        <f>IF(G438="","",INDEX(#REF!,MATCH(G438,D.1[Tên sản phẩm],0)))</f>
        <v/>
      </c>
      <c r="K438" s="56" t="str">
        <f t="shared" si="80"/>
        <v/>
      </c>
      <c r="L438" s="53"/>
      <c r="M438" s="57" t="str">
        <f t="shared" si="81"/>
        <v/>
      </c>
      <c r="N438" s="58"/>
      <c r="O438" s="56" t="str">
        <f t="shared" si="74"/>
        <v/>
      </c>
      <c r="P438" s="57" t="str">
        <f t="shared" si="82"/>
        <v/>
      </c>
      <c r="Q438" s="58" t="str">
        <f t="shared" ca="1" si="83"/>
        <v/>
      </c>
      <c r="R438" s="57" t="str">
        <f t="shared" si="84"/>
        <v/>
      </c>
      <c r="S438" s="57" t="str">
        <f ca="1">IF(AND(C438&lt;&gt;"",C438&lt;&gt;OFFSET(C438,1,0)),SUMIFS([Giá có thuế],[Số ĐK],C438),"")</f>
        <v/>
      </c>
      <c r="T438" s="53"/>
      <c r="U438" s="55" t="str">
        <f>IF(T438="","",'Thông Tin Chung'!#REF!)</f>
        <v/>
      </c>
      <c r="V438" s="57" t="str">
        <f t="shared" ca="1" si="85"/>
        <v/>
      </c>
      <c r="W438" s="59"/>
      <c r="X438" s="49" t="str">
        <f ca="1">IF(C438="","",IF(OR(D438&lt;NgayBatDau,D438&gt;NgayKetThuc),"Ngày tháng phải nằm trong kỳ báo cáo",IF(AND(F438&lt;&gt;"",COUNTIF(D.3[Tên nhà cung cấp],F438)=0),"Tên NCC chưa khai báo trong DSNCC",IF(AND(G438&lt;&gt;"",COUNTIF(D.1[Tên sản phẩm],G438)=0),"SP này chưa khai báo trong DSSP",""))))</f>
        <v/>
      </c>
    </row>
    <row r="439" spans="2:24" ht="27.75" customHeight="1">
      <c r="B439" s="69">
        <f t="shared" si="75"/>
        <v>436</v>
      </c>
      <c r="C439" s="49" t="str">
        <f t="shared" ca="1" si="76"/>
        <v/>
      </c>
      <c r="D439" s="50" t="str">
        <f t="shared" ca="1" si="77"/>
        <v/>
      </c>
      <c r="E439" s="51" t="str">
        <f t="shared" ca="1" si="78"/>
        <v/>
      </c>
      <c r="F439" s="52" t="str">
        <f t="shared" ca="1" si="79"/>
        <v/>
      </c>
      <c r="G439" s="53"/>
      <c r="H439" s="53" t="str">
        <f>IF(G439="","",INDEX(D.1[Quy cách],MATCH(G439,D.1[Tên sản phẩm],0)))</f>
        <v/>
      </c>
      <c r="I439" s="54" t="str">
        <f>IF(G439="","",INDEX(D.1[ĐVT],MATCH(G439,D.1[Tên sản phẩm],0)))</f>
        <v/>
      </c>
      <c r="J439" s="56" t="str">
        <f>IF(G439="","",INDEX(#REF!,MATCH(G439,D.1[Tên sản phẩm],0)))</f>
        <v/>
      </c>
      <c r="K439" s="56" t="str">
        <f t="shared" si="80"/>
        <v/>
      </c>
      <c r="L439" s="53"/>
      <c r="M439" s="57" t="str">
        <f t="shared" si="81"/>
        <v/>
      </c>
      <c r="N439" s="58"/>
      <c r="O439" s="56" t="str">
        <f t="shared" si="74"/>
        <v/>
      </c>
      <c r="P439" s="57" t="str">
        <f t="shared" si="82"/>
        <v/>
      </c>
      <c r="Q439" s="58" t="str">
        <f t="shared" ca="1" si="83"/>
        <v/>
      </c>
      <c r="R439" s="57" t="str">
        <f t="shared" si="84"/>
        <v/>
      </c>
      <c r="S439" s="57" t="str">
        <f ca="1">IF(AND(C439&lt;&gt;"",C439&lt;&gt;OFFSET(C439,1,0)),SUMIFS([Giá có thuế],[Số ĐK],C439),"")</f>
        <v/>
      </c>
      <c r="T439" s="53"/>
      <c r="U439" s="55" t="str">
        <f>IF(T439="","",'Thông Tin Chung'!#REF!)</f>
        <v/>
      </c>
      <c r="V439" s="57" t="str">
        <f t="shared" ca="1" si="85"/>
        <v/>
      </c>
      <c r="W439" s="59"/>
      <c r="X439" s="49" t="str">
        <f ca="1">IF(C439="","",IF(OR(D439&lt;NgayBatDau,D439&gt;NgayKetThuc),"Ngày tháng phải nằm trong kỳ báo cáo",IF(AND(F439&lt;&gt;"",COUNTIF(D.3[Tên nhà cung cấp],F439)=0),"Tên NCC chưa khai báo trong DSNCC",IF(AND(G439&lt;&gt;"",COUNTIF(D.1[Tên sản phẩm],G439)=0),"SP này chưa khai báo trong DSSP",""))))</f>
        <v/>
      </c>
    </row>
    <row r="440" spans="2:24" ht="27.75" customHeight="1">
      <c r="B440" s="69">
        <f t="shared" si="75"/>
        <v>437</v>
      </c>
      <c r="C440" s="49" t="str">
        <f t="shared" ca="1" si="76"/>
        <v/>
      </c>
      <c r="D440" s="50" t="str">
        <f t="shared" ca="1" si="77"/>
        <v/>
      </c>
      <c r="E440" s="51" t="str">
        <f t="shared" ca="1" si="78"/>
        <v/>
      </c>
      <c r="F440" s="52" t="str">
        <f t="shared" ca="1" si="79"/>
        <v/>
      </c>
      <c r="G440" s="53"/>
      <c r="H440" s="53" t="str">
        <f>IF(G440="","",INDEX(D.1[Quy cách],MATCH(G440,D.1[Tên sản phẩm],0)))</f>
        <v/>
      </c>
      <c r="I440" s="54" t="str">
        <f>IF(G440="","",INDEX(D.1[ĐVT],MATCH(G440,D.1[Tên sản phẩm],0)))</f>
        <v/>
      </c>
      <c r="J440" s="56" t="str">
        <f>IF(G440="","",INDEX(#REF!,MATCH(G440,D.1[Tên sản phẩm],0)))</f>
        <v/>
      </c>
      <c r="K440" s="56" t="str">
        <f t="shared" si="80"/>
        <v/>
      </c>
      <c r="L440" s="53"/>
      <c r="M440" s="57" t="str">
        <f t="shared" si="81"/>
        <v/>
      </c>
      <c r="N440" s="58"/>
      <c r="O440" s="56" t="str">
        <f t="shared" si="74"/>
        <v/>
      </c>
      <c r="P440" s="57" t="str">
        <f t="shared" si="82"/>
        <v/>
      </c>
      <c r="Q440" s="58" t="str">
        <f t="shared" ca="1" si="83"/>
        <v/>
      </c>
      <c r="R440" s="57" t="str">
        <f t="shared" si="84"/>
        <v/>
      </c>
      <c r="S440" s="57" t="str">
        <f ca="1">IF(AND(C440&lt;&gt;"",C440&lt;&gt;OFFSET(C440,1,0)),SUMIFS([Giá có thuế],[Số ĐK],C440),"")</f>
        <v/>
      </c>
      <c r="T440" s="53"/>
      <c r="U440" s="55" t="str">
        <f>IF(T440="","",'Thông Tin Chung'!#REF!)</f>
        <v/>
      </c>
      <c r="V440" s="57" t="str">
        <f t="shared" ca="1" si="85"/>
        <v/>
      </c>
      <c r="W440" s="59"/>
      <c r="X440" s="49" t="str">
        <f ca="1">IF(C440="","",IF(OR(D440&lt;NgayBatDau,D440&gt;NgayKetThuc),"Ngày tháng phải nằm trong kỳ báo cáo",IF(AND(F440&lt;&gt;"",COUNTIF(D.3[Tên nhà cung cấp],F440)=0),"Tên NCC chưa khai báo trong DSNCC",IF(AND(G440&lt;&gt;"",COUNTIF(D.1[Tên sản phẩm],G440)=0),"SP này chưa khai báo trong DSSP",""))))</f>
        <v/>
      </c>
    </row>
    <row r="441" spans="2:24" ht="27.75" customHeight="1">
      <c r="B441" s="69">
        <f t="shared" si="75"/>
        <v>438</v>
      </c>
      <c r="C441" s="49" t="str">
        <f t="shared" ca="1" si="76"/>
        <v/>
      </c>
      <c r="D441" s="50" t="str">
        <f t="shared" ca="1" si="77"/>
        <v/>
      </c>
      <c r="E441" s="51" t="str">
        <f t="shared" ca="1" si="78"/>
        <v/>
      </c>
      <c r="F441" s="52" t="str">
        <f t="shared" ca="1" si="79"/>
        <v/>
      </c>
      <c r="G441" s="53"/>
      <c r="H441" s="53" t="str">
        <f>IF(G441="","",INDEX(D.1[Quy cách],MATCH(G441,D.1[Tên sản phẩm],0)))</f>
        <v/>
      </c>
      <c r="I441" s="54" t="str">
        <f>IF(G441="","",INDEX(D.1[ĐVT],MATCH(G441,D.1[Tên sản phẩm],0)))</f>
        <v/>
      </c>
      <c r="J441" s="56" t="str">
        <f>IF(G441="","",INDEX(#REF!,MATCH(G441,D.1[Tên sản phẩm],0)))</f>
        <v/>
      </c>
      <c r="K441" s="56" t="str">
        <f t="shared" si="80"/>
        <v/>
      </c>
      <c r="L441" s="53"/>
      <c r="M441" s="57" t="str">
        <f t="shared" si="81"/>
        <v/>
      </c>
      <c r="N441" s="58"/>
      <c r="O441" s="56" t="str">
        <f t="shared" si="74"/>
        <v/>
      </c>
      <c r="P441" s="57" t="str">
        <f t="shared" si="82"/>
        <v/>
      </c>
      <c r="Q441" s="58" t="str">
        <f t="shared" ca="1" si="83"/>
        <v/>
      </c>
      <c r="R441" s="57" t="str">
        <f t="shared" si="84"/>
        <v/>
      </c>
      <c r="S441" s="57" t="str">
        <f ca="1">IF(AND(C441&lt;&gt;"",C441&lt;&gt;OFFSET(C441,1,0)),SUMIFS([Giá có thuế],[Số ĐK],C441),"")</f>
        <v/>
      </c>
      <c r="T441" s="53"/>
      <c r="U441" s="55" t="str">
        <f>IF(T441="","",'Thông Tin Chung'!#REF!)</f>
        <v/>
      </c>
      <c r="V441" s="57" t="str">
        <f t="shared" ca="1" si="85"/>
        <v/>
      </c>
      <c r="W441" s="59"/>
      <c r="X441" s="49" t="str">
        <f ca="1">IF(C441="","",IF(OR(D441&lt;NgayBatDau,D441&gt;NgayKetThuc),"Ngày tháng phải nằm trong kỳ báo cáo",IF(AND(F441&lt;&gt;"",COUNTIF(D.3[Tên nhà cung cấp],F441)=0),"Tên NCC chưa khai báo trong DSNCC",IF(AND(G441&lt;&gt;"",COUNTIF(D.1[Tên sản phẩm],G441)=0),"SP này chưa khai báo trong DSSP",""))))</f>
        <v/>
      </c>
    </row>
    <row r="442" spans="2:24" ht="27.75" customHeight="1">
      <c r="B442" s="69">
        <f t="shared" si="75"/>
        <v>439</v>
      </c>
      <c r="C442" s="49" t="str">
        <f t="shared" ca="1" si="76"/>
        <v/>
      </c>
      <c r="D442" s="50" t="str">
        <f t="shared" ca="1" si="77"/>
        <v/>
      </c>
      <c r="E442" s="51" t="str">
        <f t="shared" ca="1" si="78"/>
        <v/>
      </c>
      <c r="F442" s="52" t="str">
        <f t="shared" ca="1" si="79"/>
        <v/>
      </c>
      <c r="G442" s="53"/>
      <c r="H442" s="53" t="str">
        <f>IF(G442="","",INDEX(D.1[Quy cách],MATCH(G442,D.1[Tên sản phẩm],0)))</f>
        <v/>
      </c>
      <c r="I442" s="54" t="str">
        <f>IF(G442="","",INDEX(D.1[ĐVT],MATCH(G442,D.1[Tên sản phẩm],0)))</f>
        <v/>
      </c>
      <c r="J442" s="56" t="str">
        <f>IF(G442="","",INDEX(#REF!,MATCH(G442,D.1[Tên sản phẩm],0)))</f>
        <v/>
      </c>
      <c r="K442" s="56" t="str">
        <f t="shared" si="80"/>
        <v/>
      </c>
      <c r="L442" s="53"/>
      <c r="M442" s="57" t="str">
        <f t="shared" si="81"/>
        <v/>
      </c>
      <c r="N442" s="58"/>
      <c r="O442" s="56" t="str">
        <f t="shared" si="74"/>
        <v/>
      </c>
      <c r="P442" s="57" t="str">
        <f t="shared" si="82"/>
        <v/>
      </c>
      <c r="Q442" s="58" t="str">
        <f t="shared" ca="1" si="83"/>
        <v/>
      </c>
      <c r="R442" s="57" t="str">
        <f t="shared" si="84"/>
        <v/>
      </c>
      <c r="S442" s="57" t="str">
        <f ca="1">IF(AND(C442&lt;&gt;"",C442&lt;&gt;OFFSET(C442,1,0)),SUMIFS([Giá có thuế],[Số ĐK],C442),"")</f>
        <v/>
      </c>
      <c r="T442" s="53"/>
      <c r="U442" s="55" t="str">
        <f>IF(T442="","",'Thông Tin Chung'!#REF!)</f>
        <v/>
      </c>
      <c r="V442" s="57" t="str">
        <f t="shared" ca="1" si="85"/>
        <v/>
      </c>
      <c r="W442" s="59"/>
      <c r="X442" s="49" t="str">
        <f ca="1">IF(C442="","",IF(OR(D442&lt;NgayBatDau,D442&gt;NgayKetThuc),"Ngày tháng phải nằm trong kỳ báo cáo",IF(AND(F442&lt;&gt;"",COUNTIF(D.3[Tên nhà cung cấp],F442)=0),"Tên NCC chưa khai báo trong DSNCC",IF(AND(G442&lt;&gt;"",COUNTIF(D.1[Tên sản phẩm],G442)=0),"SP này chưa khai báo trong DSSP",""))))</f>
        <v/>
      </c>
    </row>
    <row r="443" spans="2:24" ht="27.75" customHeight="1">
      <c r="B443" s="69">
        <f t="shared" si="75"/>
        <v>440</v>
      </c>
      <c r="C443" s="49" t="str">
        <f t="shared" ca="1" si="76"/>
        <v/>
      </c>
      <c r="D443" s="50" t="str">
        <f t="shared" ca="1" si="77"/>
        <v/>
      </c>
      <c r="E443" s="51" t="str">
        <f t="shared" ca="1" si="78"/>
        <v/>
      </c>
      <c r="F443" s="52" t="str">
        <f t="shared" ca="1" si="79"/>
        <v/>
      </c>
      <c r="G443" s="53"/>
      <c r="H443" s="53" t="str">
        <f>IF(G443="","",INDEX(D.1[Quy cách],MATCH(G443,D.1[Tên sản phẩm],0)))</f>
        <v/>
      </c>
      <c r="I443" s="54" t="str">
        <f>IF(G443="","",INDEX(D.1[ĐVT],MATCH(G443,D.1[Tên sản phẩm],0)))</f>
        <v/>
      </c>
      <c r="J443" s="56" t="str">
        <f>IF(G443="","",INDEX(#REF!,MATCH(G443,D.1[Tên sản phẩm],0)))</f>
        <v/>
      </c>
      <c r="K443" s="56" t="str">
        <f t="shared" si="80"/>
        <v/>
      </c>
      <c r="L443" s="53"/>
      <c r="M443" s="57" t="str">
        <f t="shared" si="81"/>
        <v/>
      </c>
      <c r="N443" s="58"/>
      <c r="O443" s="56" t="str">
        <f t="shared" si="74"/>
        <v/>
      </c>
      <c r="P443" s="57" t="str">
        <f t="shared" si="82"/>
        <v/>
      </c>
      <c r="Q443" s="58" t="str">
        <f t="shared" ca="1" si="83"/>
        <v/>
      </c>
      <c r="R443" s="57" t="str">
        <f t="shared" si="84"/>
        <v/>
      </c>
      <c r="S443" s="57" t="str">
        <f ca="1">IF(AND(C443&lt;&gt;"",C443&lt;&gt;OFFSET(C443,1,0)),SUMIFS([Giá có thuế],[Số ĐK],C443),"")</f>
        <v/>
      </c>
      <c r="T443" s="53"/>
      <c r="U443" s="55" t="str">
        <f>IF(T443="","",'Thông Tin Chung'!#REF!)</f>
        <v/>
      </c>
      <c r="V443" s="57" t="str">
        <f t="shared" ca="1" si="85"/>
        <v/>
      </c>
      <c r="W443" s="59"/>
      <c r="X443" s="49" t="str">
        <f ca="1">IF(C443="","",IF(OR(D443&lt;NgayBatDau,D443&gt;NgayKetThuc),"Ngày tháng phải nằm trong kỳ báo cáo",IF(AND(F443&lt;&gt;"",COUNTIF(D.3[Tên nhà cung cấp],F443)=0),"Tên NCC chưa khai báo trong DSNCC",IF(AND(G443&lt;&gt;"",COUNTIF(D.1[Tên sản phẩm],G443)=0),"SP này chưa khai báo trong DSSP",""))))</f>
        <v/>
      </c>
    </row>
    <row r="444" spans="2:24" ht="27.75" customHeight="1">
      <c r="B444" s="69">
        <f t="shared" si="75"/>
        <v>441</v>
      </c>
      <c r="C444" s="49" t="str">
        <f t="shared" ca="1" si="76"/>
        <v/>
      </c>
      <c r="D444" s="50" t="str">
        <f t="shared" ca="1" si="77"/>
        <v/>
      </c>
      <c r="E444" s="51" t="str">
        <f t="shared" ca="1" si="78"/>
        <v/>
      </c>
      <c r="F444" s="52" t="str">
        <f t="shared" ca="1" si="79"/>
        <v/>
      </c>
      <c r="G444" s="53"/>
      <c r="H444" s="53" t="str">
        <f>IF(G444="","",INDEX(D.1[Quy cách],MATCH(G444,D.1[Tên sản phẩm],0)))</f>
        <v/>
      </c>
      <c r="I444" s="54" t="str">
        <f>IF(G444="","",INDEX(D.1[ĐVT],MATCH(G444,D.1[Tên sản phẩm],0)))</f>
        <v/>
      </c>
      <c r="J444" s="56" t="str">
        <f>IF(G444="","",INDEX(#REF!,MATCH(G444,D.1[Tên sản phẩm],0)))</f>
        <v/>
      </c>
      <c r="K444" s="56" t="str">
        <f t="shared" si="80"/>
        <v/>
      </c>
      <c r="L444" s="53"/>
      <c r="M444" s="57" t="str">
        <f t="shared" si="81"/>
        <v/>
      </c>
      <c r="N444" s="58"/>
      <c r="O444" s="56" t="str">
        <f t="shared" si="74"/>
        <v/>
      </c>
      <c r="P444" s="57" t="str">
        <f t="shared" si="82"/>
        <v/>
      </c>
      <c r="Q444" s="58" t="str">
        <f t="shared" ca="1" si="83"/>
        <v/>
      </c>
      <c r="R444" s="57" t="str">
        <f t="shared" si="84"/>
        <v/>
      </c>
      <c r="S444" s="57" t="str">
        <f ca="1">IF(AND(C444&lt;&gt;"",C444&lt;&gt;OFFSET(C444,1,0)),SUMIFS([Giá có thuế],[Số ĐK],C444),"")</f>
        <v/>
      </c>
      <c r="T444" s="53"/>
      <c r="U444" s="55" t="str">
        <f>IF(T444="","",'Thông Tin Chung'!#REF!)</f>
        <v/>
      </c>
      <c r="V444" s="57" t="str">
        <f t="shared" ca="1" si="85"/>
        <v/>
      </c>
      <c r="W444" s="59"/>
      <c r="X444" s="49" t="str">
        <f ca="1">IF(C444="","",IF(OR(D444&lt;NgayBatDau,D444&gt;NgayKetThuc),"Ngày tháng phải nằm trong kỳ báo cáo",IF(AND(F444&lt;&gt;"",COUNTIF(D.3[Tên nhà cung cấp],F444)=0),"Tên NCC chưa khai báo trong DSNCC",IF(AND(G444&lt;&gt;"",COUNTIF(D.1[Tên sản phẩm],G444)=0),"SP này chưa khai báo trong DSSP",""))))</f>
        <v/>
      </c>
    </row>
    <row r="445" spans="2:24" ht="27.75" customHeight="1">
      <c r="B445" s="69">
        <f t="shared" si="75"/>
        <v>442</v>
      </c>
      <c r="C445" s="49" t="str">
        <f t="shared" ca="1" si="76"/>
        <v/>
      </c>
      <c r="D445" s="50" t="str">
        <f t="shared" ca="1" si="77"/>
        <v/>
      </c>
      <c r="E445" s="51" t="str">
        <f t="shared" ca="1" si="78"/>
        <v/>
      </c>
      <c r="F445" s="52" t="str">
        <f t="shared" ca="1" si="79"/>
        <v/>
      </c>
      <c r="G445" s="53"/>
      <c r="H445" s="53" t="str">
        <f>IF(G445="","",INDEX(D.1[Quy cách],MATCH(G445,D.1[Tên sản phẩm],0)))</f>
        <v/>
      </c>
      <c r="I445" s="54" t="str">
        <f>IF(G445="","",INDEX(D.1[ĐVT],MATCH(G445,D.1[Tên sản phẩm],0)))</f>
        <v/>
      </c>
      <c r="J445" s="56" t="str">
        <f>IF(G445="","",INDEX(#REF!,MATCH(G445,D.1[Tên sản phẩm],0)))</f>
        <v/>
      </c>
      <c r="K445" s="56" t="str">
        <f t="shared" si="80"/>
        <v/>
      </c>
      <c r="L445" s="53"/>
      <c r="M445" s="57" t="str">
        <f t="shared" si="81"/>
        <v/>
      </c>
      <c r="N445" s="58"/>
      <c r="O445" s="56" t="str">
        <f t="shared" si="74"/>
        <v/>
      </c>
      <c r="P445" s="57" t="str">
        <f t="shared" si="82"/>
        <v/>
      </c>
      <c r="Q445" s="58" t="str">
        <f t="shared" ca="1" si="83"/>
        <v/>
      </c>
      <c r="R445" s="57" t="str">
        <f t="shared" si="84"/>
        <v/>
      </c>
      <c r="S445" s="57" t="str">
        <f ca="1">IF(AND(C445&lt;&gt;"",C445&lt;&gt;OFFSET(C445,1,0)),SUMIFS([Giá có thuế],[Số ĐK],C445),"")</f>
        <v/>
      </c>
      <c r="T445" s="53"/>
      <c r="U445" s="55" t="str">
        <f>IF(T445="","",'Thông Tin Chung'!#REF!)</f>
        <v/>
      </c>
      <c r="V445" s="57" t="str">
        <f t="shared" ca="1" si="85"/>
        <v/>
      </c>
      <c r="W445" s="59"/>
      <c r="X445" s="49" t="str">
        <f ca="1">IF(C445="","",IF(OR(D445&lt;NgayBatDau,D445&gt;NgayKetThuc),"Ngày tháng phải nằm trong kỳ báo cáo",IF(AND(F445&lt;&gt;"",COUNTIF(D.3[Tên nhà cung cấp],F445)=0),"Tên NCC chưa khai báo trong DSNCC",IF(AND(G445&lt;&gt;"",COUNTIF(D.1[Tên sản phẩm],G445)=0),"SP này chưa khai báo trong DSSP",""))))</f>
        <v/>
      </c>
    </row>
    <row r="446" spans="2:24" ht="27.75" customHeight="1">
      <c r="B446" s="69">
        <f t="shared" si="75"/>
        <v>443</v>
      </c>
      <c r="C446" s="49" t="str">
        <f t="shared" ca="1" si="76"/>
        <v/>
      </c>
      <c r="D446" s="50" t="str">
        <f t="shared" ca="1" si="77"/>
        <v/>
      </c>
      <c r="E446" s="51" t="str">
        <f t="shared" ca="1" si="78"/>
        <v/>
      </c>
      <c r="F446" s="52" t="str">
        <f t="shared" ca="1" si="79"/>
        <v/>
      </c>
      <c r="G446" s="53"/>
      <c r="H446" s="53" t="str">
        <f>IF(G446="","",INDEX(D.1[Quy cách],MATCH(G446,D.1[Tên sản phẩm],0)))</f>
        <v/>
      </c>
      <c r="I446" s="54" t="str">
        <f>IF(G446="","",INDEX(D.1[ĐVT],MATCH(G446,D.1[Tên sản phẩm],0)))</f>
        <v/>
      </c>
      <c r="J446" s="56" t="str">
        <f>IF(G446="","",INDEX(#REF!,MATCH(G446,D.1[Tên sản phẩm],0)))</f>
        <v/>
      </c>
      <c r="K446" s="56" t="str">
        <f t="shared" si="80"/>
        <v/>
      </c>
      <c r="L446" s="53"/>
      <c r="M446" s="57" t="str">
        <f t="shared" si="81"/>
        <v/>
      </c>
      <c r="N446" s="58"/>
      <c r="O446" s="56" t="str">
        <f t="shared" si="74"/>
        <v/>
      </c>
      <c r="P446" s="57" t="str">
        <f t="shared" si="82"/>
        <v/>
      </c>
      <c r="Q446" s="58" t="str">
        <f t="shared" ca="1" si="83"/>
        <v/>
      </c>
      <c r="R446" s="57" t="str">
        <f t="shared" si="84"/>
        <v/>
      </c>
      <c r="S446" s="57" t="str">
        <f ca="1">IF(AND(C446&lt;&gt;"",C446&lt;&gt;OFFSET(C446,1,0)),SUMIFS([Giá có thuế],[Số ĐK],C446),"")</f>
        <v/>
      </c>
      <c r="T446" s="53"/>
      <c r="U446" s="55" t="str">
        <f>IF(T446="","",'Thông Tin Chung'!#REF!)</f>
        <v/>
      </c>
      <c r="V446" s="57" t="str">
        <f t="shared" ca="1" si="85"/>
        <v/>
      </c>
      <c r="W446" s="59"/>
      <c r="X446" s="49" t="str">
        <f ca="1">IF(C446="","",IF(OR(D446&lt;NgayBatDau,D446&gt;NgayKetThuc),"Ngày tháng phải nằm trong kỳ báo cáo",IF(AND(F446&lt;&gt;"",COUNTIF(D.3[Tên nhà cung cấp],F446)=0),"Tên NCC chưa khai báo trong DSNCC",IF(AND(G446&lt;&gt;"",COUNTIF(D.1[Tên sản phẩm],G446)=0),"SP này chưa khai báo trong DSSP",""))))</f>
        <v/>
      </c>
    </row>
    <row r="447" spans="2:24" ht="27.75" customHeight="1">
      <c r="B447" s="69">
        <f t="shared" si="75"/>
        <v>444</v>
      </c>
      <c r="C447" s="49" t="str">
        <f t="shared" ca="1" si="76"/>
        <v/>
      </c>
      <c r="D447" s="50" t="str">
        <f t="shared" ca="1" si="77"/>
        <v/>
      </c>
      <c r="E447" s="51" t="str">
        <f t="shared" ca="1" si="78"/>
        <v/>
      </c>
      <c r="F447" s="52" t="str">
        <f t="shared" ca="1" si="79"/>
        <v/>
      </c>
      <c r="G447" s="53"/>
      <c r="H447" s="53" t="str">
        <f>IF(G447="","",INDEX(D.1[Quy cách],MATCH(G447,D.1[Tên sản phẩm],0)))</f>
        <v/>
      </c>
      <c r="I447" s="54" t="str">
        <f>IF(G447="","",INDEX(D.1[ĐVT],MATCH(G447,D.1[Tên sản phẩm],0)))</f>
        <v/>
      </c>
      <c r="J447" s="56" t="str">
        <f>IF(G447="","",INDEX(#REF!,MATCH(G447,D.1[Tên sản phẩm],0)))</f>
        <v/>
      </c>
      <c r="K447" s="56" t="str">
        <f t="shared" si="80"/>
        <v/>
      </c>
      <c r="L447" s="53"/>
      <c r="M447" s="57" t="str">
        <f t="shared" si="81"/>
        <v/>
      </c>
      <c r="N447" s="58"/>
      <c r="O447" s="56" t="str">
        <f t="shared" si="74"/>
        <v/>
      </c>
      <c r="P447" s="57" t="str">
        <f t="shared" si="82"/>
        <v/>
      </c>
      <c r="Q447" s="58" t="str">
        <f t="shared" ca="1" si="83"/>
        <v/>
      </c>
      <c r="R447" s="57" t="str">
        <f t="shared" si="84"/>
        <v/>
      </c>
      <c r="S447" s="57" t="str">
        <f ca="1">IF(AND(C447&lt;&gt;"",C447&lt;&gt;OFFSET(C447,1,0)),SUMIFS([Giá có thuế],[Số ĐK],C447),"")</f>
        <v/>
      </c>
      <c r="T447" s="53"/>
      <c r="U447" s="55" t="str">
        <f>IF(T447="","",'Thông Tin Chung'!#REF!)</f>
        <v/>
      </c>
      <c r="V447" s="57" t="str">
        <f t="shared" ca="1" si="85"/>
        <v/>
      </c>
      <c r="W447" s="59"/>
      <c r="X447" s="49" t="str">
        <f ca="1">IF(C447="","",IF(OR(D447&lt;NgayBatDau,D447&gt;NgayKetThuc),"Ngày tháng phải nằm trong kỳ báo cáo",IF(AND(F447&lt;&gt;"",COUNTIF(D.3[Tên nhà cung cấp],F447)=0),"Tên NCC chưa khai báo trong DSNCC",IF(AND(G447&lt;&gt;"",COUNTIF(D.1[Tên sản phẩm],G447)=0),"SP này chưa khai báo trong DSSP",""))))</f>
        <v/>
      </c>
    </row>
    <row r="448" spans="2:24" ht="27.75" customHeight="1">
      <c r="B448" s="69">
        <f t="shared" si="75"/>
        <v>445</v>
      </c>
      <c r="C448" s="49" t="str">
        <f t="shared" ca="1" si="76"/>
        <v/>
      </c>
      <c r="D448" s="50" t="str">
        <f t="shared" ca="1" si="77"/>
        <v/>
      </c>
      <c r="E448" s="51" t="str">
        <f t="shared" ca="1" si="78"/>
        <v/>
      </c>
      <c r="F448" s="52" t="str">
        <f t="shared" ca="1" si="79"/>
        <v/>
      </c>
      <c r="G448" s="53"/>
      <c r="H448" s="53" t="str">
        <f>IF(G448="","",INDEX(D.1[Quy cách],MATCH(G448,D.1[Tên sản phẩm],0)))</f>
        <v/>
      </c>
      <c r="I448" s="54" t="str">
        <f>IF(G448="","",INDEX(D.1[ĐVT],MATCH(G448,D.1[Tên sản phẩm],0)))</f>
        <v/>
      </c>
      <c r="J448" s="56" t="str">
        <f>IF(G448="","",INDEX(#REF!,MATCH(G448,D.1[Tên sản phẩm],0)))</f>
        <v/>
      </c>
      <c r="K448" s="56" t="str">
        <f t="shared" si="80"/>
        <v/>
      </c>
      <c r="L448" s="53"/>
      <c r="M448" s="57" t="str">
        <f t="shared" si="81"/>
        <v/>
      </c>
      <c r="N448" s="58"/>
      <c r="O448" s="56" t="str">
        <f t="shared" si="74"/>
        <v/>
      </c>
      <c r="P448" s="57" t="str">
        <f t="shared" si="82"/>
        <v/>
      </c>
      <c r="Q448" s="58" t="str">
        <f t="shared" ca="1" si="83"/>
        <v/>
      </c>
      <c r="R448" s="57" t="str">
        <f t="shared" si="84"/>
        <v/>
      </c>
      <c r="S448" s="57" t="str">
        <f ca="1">IF(AND(C448&lt;&gt;"",C448&lt;&gt;OFFSET(C448,1,0)),SUMIFS([Giá có thuế],[Số ĐK],C448),"")</f>
        <v/>
      </c>
      <c r="T448" s="53"/>
      <c r="U448" s="55" t="str">
        <f>IF(T448="","",'Thông Tin Chung'!#REF!)</f>
        <v/>
      </c>
      <c r="V448" s="57" t="str">
        <f t="shared" ca="1" si="85"/>
        <v/>
      </c>
      <c r="W448" s="59"/>
      <c r="X448" s="49" t="str">
        <f ca="1">IF(C448="","",IF(OR(D448&lt;NgayBatDau,D448&gt;NgayKetThuc),"Ngày tháng phải nằm trong kỳ báo cáo",IF(AND(F448&lt;&gt;"",COUNTIF(D.3[Tên nhà cung cấp],F448)=0),"Tên NCC chưa khai báo trong DSNCC",IF(AND(G448&lt;&gt;"",COUNTIF(D.1[Tên sản phẩm],G448)=0),"SP này chưa khai báo trong DSSP",""))))</f>
        <v/>
      </c>
    </row>
    <row r="449" spans="2:24" ht="27.75" customHeight="1">
      <c r="B449" s="69">
        <f t="shared" si="75"/>
        <v>446</v>
      </c>
      <c r="C449" s="49" t="str">
        <f t="shared" ca="1" si="76"/>
        <v/>
      </c>
      <c r="D449" s="50" t="str">
        <f t="shared" ca="1" si="77"/>
        <v/>
      </c>
      <c r="E449" s="51" t="str">
        <f t="shared" ca="1" si="78"/>
        <v/>
      </c>
      <c r="F449" s="52" t="str">
        <f t="shared" ca="1" si="79"/>
        <v/>
      </c>
      <c r="G449" s="53"/>
      <c r="H449" s="53" t="str">
        <f>IF(G449="","",INDEX(D.1[Quy cách],MATCH(G449,D.1[Tên sản phẩm],0)))</f>
        <v/>
      </c>
      <c r="I449" s="54" t="str">
        <f>IF(G449="","",INDEX(D.1[ĐVT],MATCH(G449,D.1[Tên sản phẩm],0)))</f>
        <v/>
      </c>
      <c r="J449" s="56" t="str">
        <f>IF(G449="","",INDEX(#REF!,MATCH(G449,D.1[Tên sản phẩm],0)))</f>
        <v/>
      </c>
      <c r="K449" s="56" t="str">
        <f t="shared" si="80"/>
        <v/>
      </c>
      <c r="L449" s="53"/>
      <c r="M449" s="57" t="str">
        <f t="shared" si="81"/>
        <v/>
      </c>
      <c r="N449" s="58"/>
      <c r="O449" s="56" t="str">
        <f t="shared" si="74"/>
        <v/>
      </c>
      <c r="P449" s="57" t="str">
        <f t="shared" si="82"/>
        <v/>
      </c>
      <c r="Q449" s="58" t="str">
        <f t="shared" ca="1" si="83"/>
        <v/>
      </c>
      <c r="R449" s="57" t="str">
        <f t="shared" si="84"/>
        <v/>
      </c>
      <c r="S449" s="57" t="str">
        <f ca="1">IF(AND(C449&lt;&gt;"",C449&lt;&gt;OFFSET(C449,1,0)),SUMIFS([Giá có thuế],[Số ĐK],C449),"")</f>
        <v/>
      </c>
      <c r="T449" s="53"/>
      <c r="U449" s="55" t="str">
        <f>IF(T449="","",'Thông Tin Chung'!#REF!)</f>
        <v/>
      </c>
      <c r="V449" s="57" t="str">
        <f t="shared" ca="1" si="85"/>
        <v/>
      </c>
      <c r="W449" s="59"/>
      <c r="X449" s="49" t="str">
        <f ca="1">IF(C449="","",IF(OR(D449&lt;NgayBatDau,D449&gt;NgayKetThuc),"Ngày tháng phải nằm trong kỳ báo cáo",IF(AND(F449&lt;&gt;"",COUNTIF(D.3[Tên nhà cung cấp],F449)=0),"Tên NCC chưa khai báo trong DSNCC",IF(AND(G449&lt;&gt;"",COUNTIF(D.1[Tên sản phẩm],G449)=0),"SP này chưa khai báo trong DSSP",""))))</f>
        <v/>
      </c>
    </row>
    <row r="450" spans="2:24" ht="27.75" customHeight="1">
      <c r="B450" s="69">
        <f t="shared" si="75"/>
        <v>447</v>
      </c>
      <c r="C450" s="49" t="str">
        <f t="shared" ca="1" si="76"/>
        <v/>
      </c>
      <c r="D450" s="50" t="str">
        <f t="shared" ca="1" si="77"/>
        <v/>
      </c>
      <c r="E450" s="51" t="str">
        <f t="shared" ca="1" si="78"/>
        <v/>
      </c>
      <c r="F450" s="52" t="str">
        <f t="shared" ca="1" si="79"/>
        <v/>
      </c>
      <c r="G450" s="53"/>
      <c r="H450" s="53" t="str">
        <f>IF(G450="","",INDEX(D.1[Quy cách],MATCH(G450,D.1[Tên sản phẩm],0)))</f>
        <v/>
      </c>
      <c r="I450" s="54" t="str">
        <f>IF(G450="","",INDEX(D.1[ĐVT],MATCH(G450,D.1[Tên sản phẩm],0)))</f>
        <v/>
      </c>
      <c r="J450" s="56" t="str">
        <f>IF(G450="","",INDEX(#REF!,MATCH(G450,D.1[Tên sản phẩm],0)))</f>
        <v/>
      </c>
      <c r="K450" s="56" t="str">
        <f t="shared" si="80"/>
        <v/>
      </c>
      <c r="L450" s="53"/>
      <c r="M450" s="57" t="str">
        <f t="shared" si="81"/>
        <v/>
      </c>
      <c r="N450" s="58"/>
      <c r="O450" s="56" t="str">
        <f t="shared" si="74"/>
        <v/>
      </c>
      <c r="P450" s="57" t="str">
        <f t="shared" si="82"/>
        <v/>
      </c>
      <c r="Q450" s="58" t="str">
        <f t="shared" ca="1" si="83"/>
        <v/>
      </c>
      <c r="R450" s="57" t="str">
        <f t="shared" si="84"/>
        <v/>
      </c>
      <c r="S450" s="57" t="str">
        <f ca="1">IF(AND(C450&lt;&gt;"",C450&lt;&gt;OFFSET(C450,1,0)),SUMIFS([Giá có thuế],[Số ĐK],C450),"")</f>
        <v/>
      </c>
      <c r="T450" s="53"/>
      <c r="U450" s="55" t="str">
        <f>IF(T450="","",'Thông Tin Chung'!#REF!)</f>
        <v/>
      </c>
      <c r="V450" s="57" t="str">
        <f t="shared" ca="1" si="85"/>
        <v/>
      </c>
      <c r="W450" s="59"/>
      <c r="X450" s="49" t="str">
        <f ca="1">IF(C450="","",IF(OR(D450&lt;NgayBatDau,D450&gt;NgayKetThuc),"Ngày tháng phải nằm trong kỳ báo cáo",IF(AND(F450&lt;&gt;"",COUNTIF(D.3[Tên nhà cung cấp],F450)=0),"Tên NCC chưa khai báo trong DSNCC",IF(AND(G450&lt;&gt;"",COUNTIF(D.1[Tên sản phẩm],G450)=0),"SP này chưa khai báo trong DSSP",""))))</f>
        <v/>
      </c>
    </row>
    <row r="451" spans="2:24" ht="27.75" customHeight="1">
      <c r="B451" s="69">
        <f t="shared" si="75"/>
        <v>448</v>
      </c>
      <c r="C451" s="49" t="str">
        <f t="shared" ca="1" si="76"/>
        <v/>
      </c>
      <c r="D451" s="50" t="str">
        <f t="shared" ca="1" si="77"/>
        <v/>
      </c>
      <c r="E451" s="51" t="str">
        <f t="shared" ca="1" si="78"/>
        <v/>
      </c>
      <c r="F451" s="52" t="str">
        <f t="shared" ca="1" si="79"/>
        <v/>
      </c>
      <c r="G451" s="53"/>
      <c r="H451" s="53" t="str">
        <f>IF(G451="","",INDEX(D.1[Quy cách],MATCH(G451,D.1[Tên sản phẩm],0)))</f>
        <v/>
      </c>
      <c r="I451" s="54" t="str">
        <f>IF(G451="","",INDEX(D.1[ĐVT],MATCH(G451,D.1[Tên sản phẩm],0)))</f>
        <v/>
      </c>
      <c r="J451" s="56" t="str">
        <f>IF(G451="","",INDEX(#REF!,MATCH(G451,D.1[Tên sản phẩm],0)))</f>
        <v/>
      </c>
      <c r="K451" s="56" t="str">
        <f t="shared" si="80"/>
        <v/>
      </c>
      <c r="L451" s="53"/>
      <c r="M451" s="57" t="str">
        <f t="shared" si="81"/>
        <v/>
      </c>
      <c r="N451" s="58"/>
      <c r="O451" s="56" t="str">
        <f t="shared" ref="O451:O514" si="86">IF(M451="","",M451*SUM(N451))</f>
        <v/>
      </c>
      <c r="P451" s="57" t="str">
        <f t="shared" si="82"/>
        <v/>
      </c>
      <c r="Q451" s="58" t="str">
        <f t="shared" ca="1" si="83"/>
        <v/>
      </c>
      <c r="R451" s="57" t="str">
        <f t="shared" si="84"/>
        <v/>
      </c>
      <c r="S451" s="57" t="str">
        <f ca="1">IF(AND(C451&lt;&gt;"",C451&lt;&gt;OFFSET(C451,1,0)),SUMIFS([Giá có thuế],[Số ĐK],C451),"")</f>
        <v/>
      </c>
      <c r="T451" s="53"/>
      <c r="U451" s="55" t="str">
        <f>IF(T451="","",'Thông Tin Chung'!#REF!)</f>
        <v/>
      </c>
      <c r="V451" s="57" t="str">
        <f t="shared" ca="1" si="85"/>
        <v/>
      </c>
      <c r="W451" s="59"/>
      <c r="X451" s="49" t="str">
        <f ca="1">IF(C451="","",IF(OR(D451&lt;NgayBatDau,D451&gt;NgayKetThuc),"Ngày tháng phải nằm trong kỳ báo cáo",IF(AND(F451&lt;&gt;"",COUNTIF(D.3[Tên nhà cung cấp],F451)=0),"Tên NCC chưa khai báo trong DSNCC",IF(AND(G451&lt;&gt;"",COUNTIF(D.1[Tên sản phẩm],G451)=0),"SP này chưa khai báo trong DSSP",""))))</f>
        <v/>
      </c>
    </row>
    <row r="452" spans="2:24" ht="27.75" customHeight="1">
      <c r="B452" s="69">
        <f t="shared" ref="B452:B515" si="87">ROW(A452)-3</f>
        <v>449</v>
      </c>
      <c r="C452" s="49" t="str">
        <f t="shared" ref="C452:C515" ca="1" si="88">IF(AND(D452="",E452="",F452=""),"",IF(AND(D452=OFFSET(D452,-1,0),E452=OFFSET(E452,-1,0),F452=OFFSET(F452,-1,0)),OFFSET(B452,-1,1),B452))</f>
        <v/>
      </c>
      <c r="D452" s="50" t="str">
        <f t="shared" ref="D452:D515" ca="1" si="89">IF(AND($G452&lt;&gt;"",B452&lt;&gt;1),OFFSET(C452,-1,1),"")</f>
        <v/>
      </c>
      <c r="E452" s="51" t="str">
        <f t="shared" ref="E452:E515" ca="1" si="90">IF(AND($G452&lt;&gt;"",B452&lt;&gt;1),OFFSET(D452,-1,1),"")</f>
        <v/>
      </c>
      <c r="F452" s="52" t="str">
        <f t="shared" ref="F452:F515" ca="1" si="91">IF(AND($G452&lt;&gt;"",B452&lt;&gt;1),OFFSET(E452,-1,1),"")</f>
        <v/>
      </c>
      <c r="G452" s="53"/>
      <c r="H452" s="53" t="str">
        <f>IF(G452="","",INDEX(D.1[Quy cách],MATCH(G452,D.1[Tên sản phẩm],0)))</f>
        <v/>
      </c>
      <c r="I452" s="54" t="str">
        <f>IF(G452="","",INDEX(D.1[ĐVT],MATCH(G452,D.1[Tên sản phẩm],0)))</f>
        <v/>
      </c>
      <c r="J452" s="56" t="str">
        <f>IF(G452="","",INDEX(#REF!,MATCH(G452,D.1[Tên sản phẩm],0)))</f>
        <v/>
      </c>
      <c r="K452" s="56" t="str">
        <f t="shared" ref="K452:K515" si="92">IF(OR(G452="",J452=""),"",1)</f>
        <v/>
      </c>
      <c r="L452" s="53"/>
      <c r="M452" s="57" t="str">
        <f t="shared" ref="M452:M515" si="93">IF(AND(J452&lt;&gt;"",K452&lt;&gt;""),J452*K452,"")</f>
        <v/>
      </c>
      <c r="N452" s="58"/>
      <c r="O452" s="56" t="str">
        <f t="shared" si="86"/>
        <v/>
      </c>
      <c r="P452" s="57" t="str">
        <f t="shared" ref="P452:P515" si="94">IF(M452="","",M452-SUM(O452))</f>
        <v/>
      </c>
      <c r="Q452" s="58" t="str">
        <f t="shared" ref="Q452:Q515" ca="1" si="95">IF(AND(P452&lt;&gt;"",C452=OFFSET(C452,-1,0)),OFFSET(P452,-1,1),"")</f>
        <v/>
      </c>
      <c r="R452" s="57" t="str">
        <f t="shared" ref="R452:R515" si="96">IF(P452="","",P452*SUM(1,Q452))</f>
        <v/>
      </c>
      <c r="S452" s="57" t="str">
        <f ca="1">IF(AND(C452&lt;&gt;"",C452&lt;&gt;OFFSET(C452,1,0)),SUMIFS([Giá có thuế],[Số ĐK],C452),"")</f>
        <v/>
      </c>
      <c r="T452" s="53"/>
      <c r="U452" s="55" t="str">
        <f>IF(T452="","",'Thông Tin Chung'!#REF!)</f>
        <v/>
      </c>
      <c r="V452" s="57" t="str">
        <f t="shared" ref="V452:V515" ca="1" si="97">IF(AND(S452&lt;&gt;"",T452&lt;&gt;"",S452&lt;&gt;0),S452-T452,"")</f>
        <v/>
      </c>
      <c r="W452" s="59"/>
      <c r="X452" s="49" t="str">
        <f ca="1">IF(C452="","",IF(OR(D452&lt;NgayBatDau,D452&gt;NgayKetThuc),"Ngày tháng phải nằm trong kỳ báo cáo",IF(AND(F452&lt;&gt;"",COUNTIF(D.3[Tên nhà cung cấp],F452)=0),"Tên NCC chưa khai báo trong DSNCC",IF(AND(G452&lt;&gt;"",COUNTIF(D.1[Tên sản phẩm],G452)=0),"SP này chưa khai báo trong DSSP",""))))</f>
        <v/>
      </c>
    </row>
    <row r="453" spans="2:24" ht="27.75" customHeight="1">
      <c r="B453" s="69">
        <f t="shared" si="87"/>
        <v>450</v>
      </c>
      <c r="C453" s="49" t="str">
        <f t="shared" ca="1" si="88"/>
        <v/>
      </c>
      <c r="D453" s="50" t="str">
        <f t="shared" ca="1" si="89"/>
        <v/>
      </c>
      <c r="E453" s="51" t="str">
        <f t="shared" ca="1" si="90"/>
        <v/>
      </c>
      <c r="F453" s="52" t="str">
        <f t="shared" ca="1" si="91"/>
        <v/>
      </c>
      <c r="G453" s="53"/>
      <c r="H453" s="53" t="str">
        <f>IF(G453="","",INDEX(D.1[Quy cách],MATCH(G453,D.1[Tên sản phẩm],0)))</f>
        <v/>
      </c>
      <c r="I453" s="54" t="str">
        <f>IF(G453="","",INDEX(D.1[ĐVT],MATCH(G453,D.1[Tên sản phẩm],0)))</f>
        <v/>
      </c>
      <c r="J453" s="56" t="str">
        <f>IF(G453="","",INDEX(#REF!,MATCH(G453,D.1[Tên sản phẩm],0)))</f>
        <v/>
      </c>
      <c r="K453" s="56" t="str">
        <f t="shared" si="92"/>
        <v/>
      </c>
      <c r="L453" s="53"/>
      <c r="M453" s="57" t="str">
        <f t="shared" si="93"/>
        <v/>
      </c>
      <c r="N453" s="58"/>
      <c r="O453" s="56" t="str">
        <f t="shared" si="86"/>
        <v/>
      </c>
      <c r="P453" s="57" t="str">
        <f t="shared" si="94"/>
        <v/>
      </c>
      <c r="Q453" s="58" t="str">
        <f t="shared" ca="1" si="95"/>
        <v/>
      </c>
      <c r="R453" s="57" t="str">
        <f t="shared" si="96"/>
        <v/>
      </c>
      <c r="S453" s="57" t="str">
        <f ca="1">IF(AND(C453&lt;&gt;"",C453&lt;&gt;OFFSET(C453,1,0)),SUMIFS([Giá có thuế],[Số ĐK],C453),"")</f>
        <v/>
      </c>
      <c r="T453" s="53"/>
      <c r="U453" s="55" t="str">
        <f>IF(T453="","",'Thông Tin Chung'!#REF!)</f>
        <v/>
      </c>
      <c r="V453" s="57" t="str">
        <f t="shared" ca="1" si="97"/>
        <v/>
      </c>
      <c r="W453" s="59"/>
      <c r="X453" s="49" t="str">
        <f ca="1">IF(C453="","",IF(OR(D453&lt;NgayBatDau,D453&gt;NgayKetThuc),"Ngày tháng phải nằm trong kỳ báo cáo",IF(AND(F453&lt;&gt;"",COUNTIF(D.3[Tên nhà cung cấp],F453)=0),"Tên NCC chưa khai báo trong DSNCC",IF(AND(G453&lt;&gt;"",COUNTIF(D.1[Tên sản phẩm],G453)=0),"SP này chưa khai báo trong DSSP",""))))</f>
        <v/>
      </c>
    </row>
    <row r="454" spans="2:24" ht="27.75" customHeight="1">
      <c r="B454" s="69">
        <f t="shared" si="87"/>
        <v>451</v>
      </c>
      <c r="C454" s="49" t="str">
        <f t="shared" ca="1" si="88"/>
        <v/>
      </c>
      <c r="D454" s="50" t="str">
        <f t="shared" ca="1" si="89"/>
        <v/>
      </c>
      <c r="E454" s="51" t="str">
        <f t="shared" ca="1" si="90"/>
        <v/>
      </c>
      <c r="F454" s="52" t="str">
        <f t="shared" ca="1" si="91"/>
        <v/>
      </c>
      <c r="G454" s="53"/>
      <c r="H454" s="53" t="str">
        <f>IF(G454="","",INDEX(D.1[Quy cách],MATCH(G454,D.1[Tên sản phẩm],0)))</f>
        <v/>
      </c>
      <c r="I454" s="54" t="str">
        <f>IF(G454="","",INDEX(D.1[ĐVT],MATCH(G454,D.1[Tên sản phẩm],0)))</f>
        <v/>
      </c>
      <c r="J454" s="56" t="str">
        <f>IF(G454="","",INDEX(#REF!,MATCH(G454,D.1[Tên sản phẩm],0)))</f>
        <v/>
      </c>
      <c r="K454" s="56" t="str">
        <f t="shared" si="92"/>
        <v/>
      </c>
      <c r="L454" s="53"/>
      <c r="M454" s="57" t="str">
        <f t="shared" si="93"/>
        <v/>
      </c>
      <c r="N454" s="58"/>
      <c r="O454" s="56" t="str">
        <f t="shared" si="86"/>
        <v/>
      </c>
      <c r="P454" s="57" t="str">
        <f t="shared" si="94"/>
        <v/>
      </c>
      <c r="Q454" s="58" t="str">
        <f t="shared" ca="1" si="95"/>
        <v/>
      </c>
      <c r="R454" s="57" t="str">
        <f t="shared" si="96"/>
        <v/>
      </c>
      <c r="S454" s="57" t="str">
        <f ca="1">IF(AND(C454&lt;&gt;"",C454&lt;&gt;OFFSET(C454,1,0)),SUMIFS([Giá có thuế],[Số ĐK],C454),"")</f>
        <v/>
      </c>
      <c r="T454" s="53"/>
      <c r="U454" s="55" t="str">
        <f>IF(T454="","",'Thông Tin Chung'!#REF!)</f>
        <v/>
      </c>
      <c r="V454" s="57" t="str">
        <f t="shared" ca="1" si="97"/>
        <v/>
      </c>
      <c r="W454" s="59"/>
      <c r="X454" s="49" t="str">
        <f ca="1">IF(C454="","",IF(OR(D454&lt;NgayBatDau,D454&gt;NgayKetThuc),"Ngày tháng phải nằm trong kỳ báo cáo",IF(AND(F454&lt;&gt;"",COUNTIF(D.3[Tên nhà cung cấp],F454)=0),"Tên NCC chưa khai báo trong DSNCC",IF(AND(G454&lt;&gt;"",COUNTIF(D.1[Tên sản phẩm],G454)=0),"SP này chưa khai báo trong DSSP",""))))</f>
        <v/>
      </c>
    </row>
    <row r="455" spans="2:24" ht="27.75" customHeight="1">
      <c r="B455" s="69">
        <f t="shared" si="87"/>
        <v>452</v>
      </c>
      <c r="C455" s="49" t="str">
        <f t="shared" ca="1" si="88"/>
        <v/>
      </c>
      <c r="D455" s="50" t="str">
        <f t="shared" ca="1" si="89"/>
        <v/>
      </c>
      <c r="E455" s="51" t="str">
        <f t="shared" ca="1" si="90"/>
        <v/>
      </c>
      <c r="F455" s="52" t="str">
        <f t="shared" ca="1" si="91"/>
        <v/>
      </c>
      <c r="G455" s="53"/>
      <c r="H455" s="53" t="str">
        <f>IF(G455="","",INDEX(D.1[Quy cách],MATCH(G455,D.1[Tên sản phẩm],0)))</f>
        <v/>
      </c>
      <c r="I455" s="54" t="str">
        <f>IF(G455="","",INDEX(D.1[ĐVT],MATCH(G455,D.1[Tên sản phẩm],0)))</f>
        <v/>
      </c>
      <c r="J455" s="56" t="str">
        <f>IF(G455="","",INDEX(#REF!,MATCH(G455,D.1[Tên sản phẩm],0)))</f>
        <v/>
      </c>
      <c r="K455" s="56" t="str">
        <f t="shared" si="92"/>
        <v/>
      </c>
      <c r="L455" s="53"/>
      <c r="M455" s="57" t="str">
        <f t="shared" si="93"/>
        <v/>
      </c>
      <c r="N455" s="58"/>
      <c r="O455" s="56" t="str">
        <f t="shared" si="86"/>
        <v/>
      </c>
      <c r="P455" s="57" t="str">
        <f t="shared" si="94"/>
        <v/>
      </c>
      <c r="Q455" s="58" t="str">
        <f t="shared" ca="1" si="95"/>
        <v/>
      </c>
      <c r="R455" s="57" t="str">
        <f t="shared" si="96"/>
        <v/>
      </c>
      <c r="S455" s="57" t="str">
        <f ca="1">IF(AND(C455&lt;&gt;"",C455&lt;&gt;OFFSET(C455,1,0)),SUMIFS([Giá có thuế],[Số ĐK],C455),"")</f>
        <v/>
      </c>
      <c r="T455" s="53"/>
      <c r="U455" s="55" t="str">
        <f>IF(T455="","",'Thông Tin Chung'!#REF!)</f>
        <v/>
      </c>
      <c r="V455" s="57" t="str">
        <f t="shared" ca="1" si="97"/>
        <v/>
      </c>
      <c r="W455" s="59"/>
      <c r="X455" s="49" t="str">
        <f ca="1">IF(C455="","",IF(OR(D455&lt;NgayBatDau,D455&gt;NgayKetThuc),"Ngày tháng phải nằm trong kỳ báo cáo",IF(AND(F455&lt;&gt;"",COUNTIF(D.3[Tên nhà cung cấp],F455)=0),"Tên NCC chưa khai báo trong DSNCC",IF(AND(G455&lt;&gt;"",COUNTIF(D.1[Tên sản phẩm],G455)=0),"SP này chưa khai báo trong DSSP",""))))</f>
        <v/>
      </c>
    </row>
    <row r="456" spans="2:24" ht="27.75" customHeight="1">
      <c r="B456" s="69">
        <f t="shared" si="87"/>
        <v>453</v>
      </c>
      <c r="C456" s="49" t="str">
        <f t="shared" ca="1" si="88"/>
        <v/>
      </c>
      <c r="D456" s="50" t="str">
        <f t="shared" ca="1" si="89"/>
        <v/>
      </c>
      <c r="E456" s="51" t="str">
        <f t="shared" ca="1" si="90"/>
        <v/>
      </c>
      <c r="F456" s="52" t="str">
        <f t="shared" ca="1" si="91"/>
        <v/>
      </c>
      <c r="G456" s="53"/>
      <c r="H456" s="53" t="str">
        <f>IF(G456="","",INDEX(D.1[Quy cách],MATCH(G456,D.1[Tên sản phẩm],0)))</f>
        <v/>
      </c>
      <c r="I456" s="54" t="str">
        <f>IF(G456="","",INDEX(D.1[ĐVT],MATCH(G456,D.1[Tên sản phẩm],0)))</f>
        <v/>
      </c>
      <c r="J456" s="56" t="str">
        <f>IF(G456="","",INDEX(#REF!,MATCH(G456,D.1[Tên sản phẩm],0)))</f>
        <v/>
      </c>
      <c r="K456" s="56" t="str">
        <f t="shared" si="92"/>
        <v/>
      </c>
      <c r="L456" s="53"/>
      <c r="M456" s="57" t="str">
        <f t="shared" si="93"/>
        <v/>
      </c>
      <c r="N456" s="58"/>
      <c r="O456" s="56" t="str">
        <f t="shared" si="86"/>
        <v/>
      </c>
      <c r="P456" s="57" t="str">
        <f t="shared" si="94"/>
        <v/>
      </c>
      <c r="Q456" s="58" t="str">
        <f t="shared" ca="1" si="95"/>
        <v/>
      </c>
      <c r="R456" s="57" t="str">
        <f t="shared" si="96"/>
        <v/>
      </c>
      <c r="S456" s="57" t="str">
        <f ca="1">IF(AND(C456&lt;&gt;"",C456&lt;&gt;OFFSET(C456,1,0)),SUMIFS([Giá có thuế],[Số ĐK],C456),"")</f>
        <v/>
      </c>
      <c r="T456" s="53"/>
      <c r="U456" s="55" t="str">
        <f>IF(T456="","",'Thông Tin Chung'!#REF!)</f>
        <v/>
      </c>
      <c r="V456" s="57" t="str">
        <f t="shared" ca="1" si="97"/>
        <v/>
      </c>
      <c r="W456" s="59"/>
      <c r="X456" s="49" t="str">
        <f ca="1">IF(C456="","",IF(OR(D456&lt;NgayBatDau,D456&gt;NgayKetThuc),"Ngày tháng phải nằm trong kỳ báo cáo",IF(AND(F456&lt;&gt;"",COUNTIF(D.3[Tên nhà cung cấp],F456)=0),"Tên NCC chưa khai báo trong DSNCC",IF(AND(G456&lt;&gt;"",COUNTIF(D.1[Tên sản phẩm],G456)=0),"SP này chưa khai báo trong DSSP",""))))</f>
        <v/>
      </c>
    </row>
    <row r="457" spans="2:24" ht="27.75" customHeight="1">
      <c r="B457" s="69">
        <f t="shared" si="87"/>
        <v>454</v>
      </c>
      <c r="C457" s="49" t="str">
        <f t="shared" ca="1" si="88"/>
        <v/>
      </c>
      <c r="D457" s="50" t="str">
        <f t="shared" ca="1" si="89"/>
        <v/>
      </c>
      <c r="E457" s="51" t="str">
        <f t="shared" ca="1" si="90"/>
        <v/>
      </c>
      <c r="F457" s="52" t="str">
        <f t="shared" ca="1" si="91"/>
        <v/>
      </c>
      <c r="G457" s="53"/>
      <c r="H457" s="53" t="str">
        <f>IF(G457="","",INDEX(D.1[Quy cách],MATCH(G457,D.1[Tên sản phẩm],0)))</f>
        <v/>
      </c>
      <c r="I457" s="54" t="str">
        <f>IF(G457="","",INDEX(D.1[ĐVT],MATCH(G457,D.1[Tên sản phẩm],0)))</f>
        <v/>
      </c>
      <c r="J457" s="56" t="str">
        <f>IF(G457="","",INDEX(#REF!,MATCH(G457,D.1[Tên sản phẩm],0)))</f>
        <v/>
      </c>
      <c r="K457" s="56" t="str">
        <f t="shared" si="92"/>
        <v/>
      </c>
      <c r="L457" s="53"/>
      <c r="M457" s="57" t="str">
        <f t="shared" si="93"/>
        <v/>
      </c>
      <c r="N457" s="58"/>
      <c r="O457" s="56" t="str">
        <f t="shared" si="86"/>
        <v/>
      </c>
      <c r="P457" s="57" t="str">
        <f t="shared" si="94"/>
        <v/>
      </c>
      <c r="Q457" s="58" t="str">
        <f t="shared" ca="1" si="95"/>
        <v/>
      </c>
      <c r="R457" s="57" t="str">
        <f t="shared" si="96"/>
        <v/>
      </c>
      <c r="S457" s="57" t="str">
        <f ca="1">IF(AND(C457&lt;&gt;"",C457&lt;&gt;OFFSET(C457,1,0)),SUMIFS([Giá có thuế],[Số ĐK],C457),"")</f>
        <v/>
      </c>
      <c r="T457" s="53"/>
      <c r="U457" s="55" t="str">
        <f>IF(T457="","",'Thông Tin Chung'!#REF!)</f>
        <v/>
      </c>
      <c r="V457" s="57" t="str">
        <f t="shared" ca="1" si="97"/>
        <v/>
      </c>
      <c r="W457" s="59"/>
      <c r="X457" s="49" t="str">
        <f ca="1">IF(C457="","",IF(OR(D457&lt;NgayBatDau,D457&gt;NgayKetThuc),"Ngày tháng phải nằm trong kỳ báo cáo",IF(AND(F457&lt;&gt;"",COUNTIF(D.3[Tên nhà cung cấp],F457)=0),"Tên NCC chưa khai báo trong DSNCC",IF(AND(G457&lt;&gt;"",COUNTIF(D.1[Tên sản phẩm],G457)=0),"SP này chưa khai báo trong DSSP",""))))</f>
        <v/>
      </c>
    </row>
    <row r="458" spans="2:24" ht="27.75" customHeight="1">
      <c r="B458" s="69">
        <f t="shared" si="87"/>
        <v>455</v>
      </c>
      <c r="C458" s="49" t="str">
        <f t="shared" ca="1" si="88"/>
        <v/>
      </c>
      <c r="D458" s="50" t="str">
        <f t="shared" ca="1" si="89"/>
        <v/>
      </c>
      <c r="E458" s="51" t="str">
        <f t="shared" ca="1" si="90"/>
        <v/>
      </c>
      <c r="F458" s="52" t="str">
        <f t="shared" ca="1" si="91"/>
        <v/>
      </c>
      <c r="G458" s="53"/>
      <c r="H458" s="53" t="str">
        <f>IF(G458="","",INDEX(D.1[Quy cách],MATCH(G458,D.1[Tên sản phẩm],0)))</f>
        <v/>
      </c>
      <c r="I458" s="54" t="str">
        <f>IF(G458="","",INDEX(D.1[ĐVT],MATCH(G458,D.1[Tên sản phẩm],0)))</f>
        <v/>
      </c>
      <c r="J458" s="56" t="str">
        <f>IF(G458="","",INDEX(#REF!,MATCH(G458,D.1[Tên sản phẩm],0)))</f>
        <v/>
      </c>
      <c r="K458" s="56" t="str">
        <f t="shared" si="92"/>
        <v/>
      </c>
      <c r="L458" s="53"/>
      <c r="M458" s="57" t="str">
        <f t="shared" si="93"/>
        <v/>
      </c>
      <c r="N458" s="58"/>
      <c r="O458" s="56" t="str">
        <f t="shared" si="86"/>
        <v/>
      </c>
      <c r="P458" s="57" t="str">
        <f t="shared" si="94"/>
        <v/>
      </c>
      <c r="Q458" s="58" t="str">
        <f t="shared" ca="1" si="95"/>
        <v/>
      </c>
      <c r="R458" s="57" t="str">
        <f t="shared" si="96"/>
        <v/>
      </c>
      <c r="S458" s="57" t="str">
        <f ca="1">IF(AND(C458&lt;&gt;"",C458&lt;&gt;OFFSET(C458,1,0)),SUMIFS([Giá có thuế],[Số ĐK],C458),"")</f>
        <v/>
      </c>
      <c r="T458" s="53"/>
      <c r="U458" s="55" t="str">
        <f>IF(T458="","",'Thông Tin Chung'!#REF!)</f>
        <v/>
      </c>
      <c r="V458" s="57" t="str">
        <f t="shared" ca="1" si="97"/>
        <v/>
      </c>
      <c r="W458" s="59"/>
      <c r="X458" s="49" t="str">
        <f ca="1">IF(C458="","",IF(OR(D458&lt;NgayBatDau,D458&gt;NgayKetThuc),"Ngày tháng phải nằm trong kỳ báo cáo",IF(AND(F458&lt;&gt;"",COUNTIF(D.3[Tên nhà cung cấp],F458)=0),"Tên NCC chưa khai báo trong DSNCC",IF(AND(G458&lt;&gt;"",COUNTIF(D.1[Tên sản phẩm],G458)=0),"SP này chưa khai báo trong DSSP",""))))</f>
        <v/>
      </c>
    </row>
    <row r="459" spans="2:24" ht="27.75" customHeight="1">
      <c r="B459" s="69">
        <f t="shared" si="87"/>
        <v>456</v>
      </c>
      <c r="C459" s="49" t="str">
        <f t="shared" ca="1" si="88"/>
        <v/>
      </c>
      <c r="D459" s="50" t="str">
        <f t="shared" ca="1" si="89"/>
        <v/>
      </c>
      <c r="E459" s="51" t="str">
        <f t="shared" ca="1" si="90"/>
        <v/>
      </c>
      <c r="F459" s="52" t="str">
        <f t="shared" ca="1" si="91"/>
        <v/>
      </c>
      <c r="G459" s="53"/>
      <c r="H459" s="53" t="str">
        <f>IF(G459="","",INDEX(D.1[Quy cách],MATCH(G459,D.1[Tên sản phẩm],0)))</f>
        <v/>
      </c>
      <c r="I459" s="54" t="str">
        <f>IF(G459="","",INDEX(D.1[ĐVT],MATCH(G459,D.1[Tên sản phẩm],0)))</f>
        <v/>
      </c>
      <c r="J459" s="56" t="str">
        <f>IF(G459="","",INDEX(#REF!,MATCH(G459,D.1[Tên sản phẩm],0)))</f>
        <v/>
      </c>
      <c r="K459" s="56" t="str">
        <f t="shared" si="92"/>
        <v/>
      </c>
      <c r="L459" s="53"/>
      <c r="M459" s="57" t="str">
        <f t="shared" si="93"/>
        <v/>
      </c>
      <c r="N459" s="58"/>
      <c r="O459" s="56" t="str">
        <f t="shared" si="86"/>
        <v/>
      </c>
      <c r="P459" s="57" t="str">
        <f t="shared" si="94"/>
        <v/>
      </c>
      <c r="Q459" s="58" t="str">
        <f t="shared" ca="1" si="95"/>
        <v/>
      </c>
      <c r="R459" s="57" t="str">
        <f t="shared" si="96"/>
        <v/>
      </c>
      <c r="S459" s="57" t="str">
        <f ca="1">IF(AND(C459&lt;&gt;"",C459&lt;&gt;OFFSET(C459,1,0)),SUMIFS([Giá có thuế],[Số ĐK],C459),"")</f>
        <v/>
      </c>
      <c r="T459" s="53"/>
      <c r="U459" s="55" t="str">
        <f>IF(T459="","",'Thông Tin Chung'!#REF!)</f>
        <v/>
      </c>
      <c r="V459" s="57" t="str">
        <f t="shared" ca="1" si="97"/>
        <v/>
      </c>
      <c r="W459" s="59"/>
      <c r="X459" s="49" t="str">
        <f ca="1">IF(C459="","",IF(OR(D459&lt;NgayBatDau,D459&gt;NgayKetThuc),"Ngày tháng phải nằm trong kỳ báo cáo",IF(AND(F459&lt;&gt;"",COUNTIF(D.3[Tên nhà cung cấp],F459)=0),"Tên NCC chưa khai báo trong DSNCC",IF(AND(G459&lt;&gt;"",COUNTIF(D.1[Tên sản phẩm],G459)=0),"SP này chưa khai báo trong DSSP",""))))</f>
        <v/>
      </c>
    </row>
    <row r="460" spans="2:24" ht="27.75" customHeight="1">
      <c r="B460" s="69">
        <f t="shared" si="87"/>
        <v>457</v>
      </c>
      <c r="C460" s="49" t="str">
        <f t="shared" ca="1" si="88"/>
        <v/>
      </c>
      <c r="D460" s="50" t="str">
        <f t="shared" ca="1" si="89"/>
        <v/>
      </c>
      <c r="E460" s="51" t="str">
        <f t="shared" ca="1" si="90"/>
        <v/>
      </c>
      <c r="F460" s="52" t="str">
        <f t="shared" ca="1" si="91"/>
        <v/>
      </c>
      <c r="G460" s="53"/>
      <c r="H460" s="53" t="str">
        <f>IF(G460="","",INDEX(D.1[Quy cách],MATCH(G460,D.1[Tên sản phẩm],0)))</f>
        <v/>
      </c>
      <c r="I460" s="54" t="str">
        <f>IF(G460="","",INDEX(D.1[ĐVT],MATCH(G460,D.1[Tên sản phẩm],0)))</f>
        <v/>
      </c>
      <c r="J460" s="56" t="str">
        <f>IF(G460="","",INDEX(#REF!,MATCH(G460,D.1[Tên sản phẩm],0)))</f>
        <v/>
      </c>
      <c r="K460" s="56" t="str">
        <f t="shared" si="92"/>
        <v/>
      </c>
      <c r="L460" s="53"/>
      <c r="M460" s="57" t="str">
        <f t="shared" si="93"/>
        <v/>
      </c>
      <c r="N460" s="58"/>
      <c r="O460" s="56" t="str">
        <f t="shared" si="86"/>
        <v/>
      </c>
      <c r="P460" s="57" t="str">
        <f t="shared" si="94"/>
        <v/>
      </c>
      <c r="Q460" s="58" t="str">
        <f t="shared" ca="1" si="95"/>
        <v/>
      </c>
      <c r="R460" s="57" t="str">
        <f t="shared" si="96"/>
        <v/>
      </c>
      <c r="S460" s="57" t="str">
        <f ca="1">IF(AND(C460&lt;&gt;"",C460&lt;&gt;OFFSET(C460,1,0)),SUMIFS([Giá có thuế],[Số ĐK],C460),"")</f>
        <v/>
      </c>
      <c r="T460" s="53"/>
      <c r="U460" s="55" t="str">
        <f>IF(T460="","",'Thông Tin Chung'!#REF!)</f>
        <v/>
      </c>
      <c r="V460" s="57" t="str">
        <f t="shared" ca="1" si="97"/>
        <v/>
      </c>
      <c r="W460" s="59"/>
      <c r="X460" s="49" t="str">
        <f ca="1">IF(C460="","",IF(OR(D460&lt;NgayBatDau,D460&gt;NgayKetThuc),"Ngày tháng phải nằm trong kỳ báo cáo",IF(AND(F460&lt;&gt;"",COUNTIF(D.3[Tên nhà cung cấp],F460)=0),"Tên NCC chưa khai báo trong DSNCC",IF(AND(G460&lt;&gt;"",COUNTIF(D.1[Tên sản phẩm],G460)=0),"SP này chưa khai báo trong DSSP",""))))</f>
        <v/>
      </c>
    </row>
    <row r="461" spans="2:24" ht="27.75" customHeight="1">
      <c r="B461" s="69">
        <f t="shared" si="87"/>
        <v>458</v>
      </c>
      <c r="C461" s="49" t="str">
        <f t="shared" ca="1" si="88"/>
        <v/>
      </c>
      <c r="D461" s="50" t="str">
        <f t="shared" ca="1" si="89"/>
        <v/>
      </c>
      <c r="E461" s="51" t="str">
        <f t="shared" ca="1" si="90"/>
        <v/>
      </c>
      <c r="F461" s="52" t="str">
        <f t="shared" ca="1" si="91"/>
        <v/>
      </c>
      <c r="G461" s="53"/>
      <c r="H461" s="53" t="str">
        <f>IF(G461="","",INDEX(D.1[Quy cách],MATCH(G461,D.1[Tên sản phẩm],0)))</f>
        <v/>
      </c>
      <c r="I461" s="54" t="str">
        <f>IF(G461="","",INDEX(D.1[ĐVT],MATCH(G461,D.1[Tên sản phẩm],0)))</f>
        <v/>
      </c>
      <c r="J461" s="56" t="str">
        <f>IF(G461="","",INDEX(#REF!,MATCH(G461,D.1[Tên sản phẩm],0)))</f>
        <v/>
      </c>
      <c r="K461" s="56" t="str">
        <f t="shared" si="92"/>
        <v/>
      </c>
      <c r="L461" s="53"/>
      <c r="M461" s="57" t="str">
        <f t="shared" si="93"/>
        <v/>
      </c>
      <c r="N461" s="58"/>
      <c r="O461" s="56" t="str">
        <f t="shared" si="86"/>
        <v/>
      </c>
      <c r="P461" s="57" t="str">
        <f t="shared" si="94"/>
        <v/>
      </c>
      <c r="Q461" s="58" t="str">
        <f t="shared" ca="1" si="95"/>
        <v/>
      </c>
      <c r="R461" s="57" t="str">
        <f t="shared" si="96"/>
        <v/>
      </c>
      <c r="S461" s="57" t="str">
        <f ca="1">IF(AND(C461&lt;&gt;"",C461&lt;&gt;OFFSET(C461,1,0)),SUMIFS([Giá có thuế],[Số ĐK],C461),"")</f>
        <v/>
      </c>
      <c r="T461" s="53"/>
      <c r="U461" s="55" t="str">
        <f>IF(T461="","",'Thông Tin Chung'!#REF!)</f>
        <v/>
      </c>
      <c r="V461" s="57" t="str">
        <f t="shared" ca="1" si="97"/>
        <v/>
      </c>
      <c r="W461" s="59"/>
      <c r="X461" s="49" t="str">
        <f ca="1">IF(C461="","",IF(OR(D461&lt;NgayBatDau,D461&gt;NgayKetThuc),"Ngày tháng phải nằm trong kỳ báo cáo",IF(AND(F461&lt;&gt;"",COUNTIF(D.3[Tên nhà cung cấp],F461)=0),"Tên NCC chưa khai báo trong DSNCC",IF(AND(G461&lt;&gt;"",COUNTIF(D.1[Tên sản phẩm],G461)=0),"SP này chưa khai báo trong DSSP",""))))</f>
        <v/>
      </c>
    </row>
    <row r="462" spans="2:24" ht="27.75" customHeight="1">
      <c r="B462" s="69">
        <f t="shared" si="87"/>
        <v>459</v>
      </c>
      <c r="C462" s="49" t="str">
        <f t="shared" ca="1" si="88"/>
        <v/>
      </c>
      <c r="D462" s="50" t="str">
        <f t="shared" ca="1" si="89"/>
        <v/>
      </c>
      <c r="E462" s="51" t="str">
        <f t="shared" ca="1" si="90"/>
        <v/>
      </c>
      <c r="F462" s="52" t="str">
        <f t="shared" ca="1" si="91"/>
        <v/>
      </c>
      <c r="G462" s="53"/>
      <c r="H462" s="53" t="str">
        <f>IF(G462="","",INDEX(D.1[Quy cách],MATCH(G462,D.1[Tên sản phẩm],0)))</f>
        <v/>
      </c>
      <c r="I462" s="54" t="str">
        <f>IF(G462="","",INDEX(D.1[ĐVT],MATCH(G462,D.1[Tên sản phẩm],0)))</f>
        <v/>
      </c>
      <c r="J462" s="56" t="str">
        <f>IF(G462="","",INDEX(#REF!,MATCH(G462,D.1[Tên sản phẩm],0)))</f>
        <v/>
      </c>
      <c r="K462" s="56" t="str">
        <f t="shared" si="92"/>
        <v/>
      </c>
      <c r="L462" s="53"/>
      <c r="M462" s="57" t="str">
        <f t="shared" si="93"/>
        <v/>
      </c>
      <c r="N462" s="58"/>
      <c r="O462" s="56" t="str">
        <f t="shared" si="86"/>
        <v/>
      </c>
      <c r="P462" s="57" t="str">
        <f t="shared" si="94"/>
        <v/>
      </c>
      <c r="Q462" s="58" t="str">
        <f t="shared" ca="1" si="95"/>
        <v/>
      </c>
      <c r="R462" s="57" t="str">
        <f t="shared" si="96"/>
        <v/>
      </c>
      <c r="S462" s="57" t="str">
        <f ca="1">IF(AND(C462&lt;&gt;"",C462&lt;&gt;OFFSET(C462,1,0)),SUMIFS([Giá có thuế],[Số ĐK],C462),"")</f>
        <v/>
      </c>
      <c r="T462" s="53"/>
      <c r="U462" s="55" t="str">
        <f>IF(T462="","",'Thông Tin Chung'!#REF!)</f>
        <v/>
      </c>
      <c r="V462" s="57" t="str">
        <f t="shared" ca="1" si="97"/>
        <v/>
      </c>
      <c r="W462" s="59"/>
      <c r="X462" s="49" t="str">
        <f ca="1">IF(C462="","",IF(OR(D462&lt;NgayBatDau,D462&gt;NgayKetThuc),"Ngày tháng phải nằm trong kỳ báo cáo",IF(AND(F462&lt;&gt;"",COUNTIF(D.3[Tên nhà cung cấp],F462)=0),"Tên NCC chưa khai báo trong DSNCC",IF(AND(G462&lt;&gt;"",COUNTIF(D.1[Tên sản phẩm],G462)=0),"SP này chưa khai báo trong DSSP",""))))</f>
        <v/>
      </c>
    </row>
    <row r="463" spans="2:24" ht="27.75" customHeight="1">
      <c r="B463" s="69">
        <f t="shared" si="87"/>
        <v>460</v>
      </c>
      <c r="C463" s="49" t="str">
        <f t="shared" ca="1" si="88"/>
        <v/>
      </c>
      <c r="D463" s="50" t="str">
        <f t="shared" ca="1" si="89"/>
        <v/>
      </c>
      <c r="E463" s="51" t="str">
        <f t="shared" ca="1" si="90"/>
        <v/>
      </c>
      <c r="F463" s="52" t="str">
        <f t="shared" ca="1" si="91"/>
        <v/>
      </c>
      <c r="G463" s="53"/>
      <c r="H463" s="53" t="str">
        <f>IF(G463="","",INDEX(D.1[Quy cách],MATCH(G463,D.1[Tên sản phẩm],0)))</f>
        <v/>
      </c>
      <c r="I463" s="54" t="str">
        <f>IF(G463="","",INDEX(D.1[ĐVT],MATCH(G463,D.1[Tên sản phẩm],0)))</f>
        <v/>
      </c>
      <c r="J463" s="56" t="str">
        <f>IF(G463="","",INDEX(#REF!,MATCH(G463,D.1[Tên sản phẩm],0)))</f>
        <v/>
      </c>
      <c r="K463" s="56" t="str">
        <f t="shared" si="92"/>
        <v/>
      </c>
      <c r="L463" s="53"/>
      <c r="M463" s="57" t="str">
        <f t="shared" si="93"/>
        <v/>
      </c>
      <c r="N463" s="58"/>
      <c r="O463" s="56" t="str">
        <f t="shared" si="86"/>
        <v/>
      </c>
      <c r="P463" s="57" t="str">
        <f t="shared" si="94"/>
        <v/>
      </c>
      <c r="Q463" s="58" t="str">
        <f t="shared" ca="1" si="95"/>
        <v/>
      </c>
      <c r="R463" s="57" t="str">
        <f t="shared" si="96"/>
        <v/>
      </c>
      <c r="S463" s="57" t="str">
        <f ca="1">IF(AND(C463&lt;&gt;"",C463&lt;&gt;OFFSET(C463,1,0)),SUMIFS([Giá có thuế],[Số ĐK],C463),"")</f>
        <v/>
      </c>
      <c r="T463" s="53"/>
      <c r="U463" s="55" t="str">
        <f>IF(T463="","",'Thông Tin Chung'!#REF!)</f>
        <v/>
      </c>
      <c r="V463" s="57" t="str">
        <f t="shared" ca="1" si="97"/>
        <v/>
      </c>
      <c r="W463" s="59"/>
      <c r="X463" s="49" t="str">
        <f ca="1">IF(C463="","",IF(OR(D463&lt;NgayBatDau,D463&gt;NgayKetThuc),"Ngày tháng phải nằm trong kỳ báo cáo",IF(AND(F463&lt;&gt;"",COUNTIF(D.3[Tên nhà cung cấp],F463)=0),"Tên NCC chưa khai báo trong DSNCC",IF(AND(G463&lt;&gt;"",COUNTIF(D.1[Tên sản phẩm],G463)=0),"SP này chưa khai báo trong DSSP",""))))</f>
        <v/>
      </c>
    </row>
    <row r="464" spans="2:24" ht="27.75" customHeight="1">
      <c r="B464" s="69">
        <f t="shared" si="87"/>
        <v>461</v>
      </c>
      <c r="C464" s="49" t="str">
        <f t="shared" ca="1" si="88"/>
        <v/>
      </c>
      <c r="D464" s="50" t="str">
        <f t="shared" ca="1" si="89"/>
        <v/>
      </c>
      <c r="E464" s="51" t="str">
        <f t="shared" ca="1" si="90"/>
        <v/>
      </c>
      <c r="F464" s="52" t="str">
        <f t="shared" ca="1" si="91"/>
        <v/>
      </c>
      <c r="G464" s="53"/>
      <c r="H464" s="53" t="str">
        <f>IF(G464="","",INDEX(D.1[Quy cách],MATCH(G464,D.1[Tên sản phẩm],0)))</f>
        <v/>
      </c>
      <c r="I464" s="54" t="str">
        <f>IF(G464="","",INDEX(D.1[ĐVT],MATCH(G464,D.1[Tên sản phẩm],0)))</f>
        <v/>
      </c>
      <c r="J464" s="56" t="str">
        <f>IF(G464="","",INDEX(#REF!,MATCH(G464,D.1[Tên sản phẩm],0)))</f>
        <v/>
      </c>
      <c r="K464" s="56" t="str">
        <f t="shared" si="92"/>
        <v/>
      </c>
      <c r="L464" s="53"/>
      <c r="M464" s="57" t="str">
        <f t="shared" si="93"/>
        <v/>
      </c>
      <c r="N464" s="58"/>
      <c r="O464" s="56" t="str">
        <f t="shared" si="86"/>
        <v/>
      </c>
      <c r="P464" s="57" t="str">
        <f t="shared" si="94"/>
        <v/>
      </c>
      <c r="Q464" s="58" t="str">
        <f t="shared" ca="1" si="95"/>
        <v/>
      </c>
      <c r="R464" s="57" t="str">
        <f t="shared" si="96"/>
        <v/>
      </c>
      <c r="S464" s="57" t="str">
        <f ca="1">IF(AND(C464&lt;&gt;"",C464&lt;&gt;OFFSET(C464,1,0)),SUMIFS([Giá có thuế],[Số ĐK],C464),"")</f>
        <v/>
      </c>
      <c r="T464" s="53"/>
      <c r="U464" s="55" t="str">
        <f>IF(T464="","",'Thông Tin Chung'!#REF!)</f>
        <v/>
      </c>
      <c r="V464" s="57" t="str">
        <f t="shared" ca="1" si="97"/>
        <v/>
      </c>
      <c r="W464" s="59"/>
      <c r="X464" s="49" t="str">
        <f ca="1">IF(C464="","",IF(OR(D464&lt;NgayBatDau,D464&gt;NgayKetThuc),"Ngày tháng phải nằm trong kỳ báo cáo",IF(AND(F464&lt;&gt;"",COUNTIF(D.3[Tên nhà cung cấp],F464)=0),"Tên NCC chưa khai báo trong DSNCC",IF(AND(G464&lt;&gt;"",COUNTIF(D.1[Tên sản phẩm],G464)=0),"SP này chưa khai báo trong DSSP",""))))</f>
        <v/>
      </c>
    </row>
    <row r="465" spans="2:24" ht="27.75" customHeight="1">
      <c r="B465" s="69">
        <f t="shared" si="87"/>
        <v>462</v>
      </c>
      <c r="C465" s="49" t="str">
        <f t="shared" ca="1" si="88"/>
        <v/>
      </c>
      <c r="D465" s="50" t="str">
        <f t="shared" ca="1" si="89"/>
        <v/>
      </c>
      <c r="E465" s="51" t="str">
        <f t="shared" ca="1" si="90"/>
        <v/>
      </c>
      <c r="F465" s="52" t="str">
        <f t="shared" ca="1" si="91"/>
        <v/>
      </c>
      <c r="G465" s="53"/>
      <c r="H465" s="53" t="str">
        <f>IF(G465="","",INDEX(D.1[Quy cách],MATCH(G465,D.1[Tên sản phẩm],0)))</f>
        <v/>
      </c>
      <c r="I465" s="54" t="str">
        <f>IF(G465="","",INDEX(D.1[ĐVT],MATCH(G465,D.1[Tên sản phẩm],0)))</f>
        <v/>
      </c>
      <c r="J465" s="56" t="str">
        <f>IF(G465="","",INDEX(#REF!,MATCH(G465,D.1[Tên sản phẩm],0)))</f>
        <v/>
      </c>
      <c r="K465" s="56" t="str">
        <f t="shared" si="92"/>
        <v/>
      </c>
      <c r="L465" s="53"/>
      <c r="M465" s="57" t="str">
        <f t="shared" si="93"/>
        <v/>
      </c>
      <c r="N465" s="58"/>
      <c r="O465" s="56" t="str">
        <f t="shared" si="86"/>
        <v/>
      </c>
      <c r="P465" s="57" t="str">
        <f t="shared" si="94"/>
        <v/>
      </c>
      <c r="Q465" s="58" t="str">
        <f t="shared" ca="1" si="95"/>
        <v/>
      </c>
      <c r="R465" s="57" t="str">
        <f t="shared" si="96"/>
        <v/>
      </c>
      <c r="S465" s="57" t="str">
        <f ca="1">IF(AND(C465&lt;&gt;"",C465&lt;&gt;OFFSET(C465,1,0)),SUMIFS([Giá có thuế],[Số ĐK],C465),"")</f>
        <v/>
      </c>
      <c r="T465" s="53"/>
      <c r="U465" s="55" t="str">
        <f>IF(T465="","",'Thông Tin Chung'!#REF!)</f>
        <v/>
      </c>
      <c r="V465" s="57" t="str">
        <f t="shared" ca="1" si="97"/>
        <v/>
      </c>
      <c r="W465" s="59"/>
      <c r="X465" s="49" t="str">
        <f ca="1">IF(C465="","",IF(OR(D465&lt;NgayBatDau,D465&gt;NgayKetThuc),"Ngày tháng phải nằm trong kỳ báo cáo",IF(AND(F465&lt;&gt;"",COUNTIF(D.3[Tên nhà cung cấp],F465)=0),"Tên NCC chưa khai báo trong DSNCC",IF(AND(G465&lt;&gt;"",COUNTIF(D.1[Tên sản phẩm],G465)=0),"SP này chưa khai báo trong DSSP",""))))</f>
        <v/>
      </c>
    </row>
    <row r="466" spans="2:24" ht="27.75" customHeight="1">
      <c r="B466" s="69">
        <f t="shared" si="87"/>
        <v>463</v>
      </c>
      <c r="C466" s="49" t="str">
        <f t="shared" ca="1" si="88"/>
        <v/>
      </c>
      <c r="D466" s="50" t="str">
        <f t="shared" ca="1" si="89"/>
        <v/>
      </c>
      <c r="E466" s="51" t="str">
        <f t="shared" ca="1" si="90"/>
        <v/>
      </c>
      <c r="F466" s="52" t="str">
        <f t="shared" ca="1" si="91"/>
        <v/>
      </c>
      <c r="G466" s="53"/>
      <c r="H466" s="53" t="str">
        <f>IF(G466="","",INDEX(D.1[Quy cách],MATCH(G466,D.1[Tên sản phẩm],0)))</f>
        <v/>
      </c>
      <c r="I466" s="54" t="str">
        <f>IF(G466="","",INDEX(D.1[ĐVT],MATCH(G466,D.1[Tên sản phẩm],0)))</f>
        <v/>
      </c>
      <c r="J466" s="56" t="str">
        <f>IF(G466="","",INDEX(#REF!,MATCH(G466,D.1[Tên sản phẩm],0)))</f>
        <v/>
      </c>
      <c r="K466" s="56" t="str">
        <f t="shared" si="92"/>
        <v/>
      </c>
      <c r="L466" s="53"/>
      <c r="M466" s="57" t="str">
        <f t="shared" si="93"/>
        <v/>
      </c>
      <c r="N466" s="58"/>
      <c r="O466" s="56" t="str">
        <f t="shared" si="86"/>
        <v/>
      </c>
      <c r="P466" s="57" t="str">
        <f t="shared" si="94"/>
        <v/>
      </c>
      <c r="Q466" s="58" t="str">
        <f t="shared" ca="1" si="95"/>
        <v/>
      </c>
      <c r="R466" s="57" t="str">
        <f t="shared" si="96"/>
        <v/>
      </c>
      <c r="S466" s="57" t="str">
        <f ca="1">IF(AND(C466&lt;&gt;"",C466&lt;&gt;OFFSET(C466,1,0)),SUMIFS([Giá có thuế],[Số ĐK],C466),"")</f>
        <v/>
      </c>
      <c r="T466" s="53"/>
      <c r="U466" s="55" t="str">
        <f>IF(T466="","",'Thông Tin Chung'!#REF!)</f>
        <v/>
      </c>
      <c r="V466" s="57" t="str">
        <f t="shared" ca="1" si="97"/>
        <v/>
      </c>
      <c r="W466" s="59"/>
      <c r="X466" s="49" t="str">
        <f ca="1">IF(C466="","",IF(OR(D466&lt;NgayBatDau,D466&gt;NgayKetThuc),"Ngày tháng phải nằm trong kỳ báo cáo",IF(AND(F466&lt;&gt;"",COUNTIF(D.3[Tên nhà cung cấp],F466)=0),"Tên NCC chưa khai báo trong DSNCC",IF(AND(G466&lt;&gt;"",COUNTIF(D.1[Tên sản phẩm],G466)=0),"SP này chưa khai báo trong DSSP",""))))</f>
        <v/>
      </c>
    </row>
    <row r="467" spans="2:24" ht="27.75" customHeight="1">
      <c r="B467" s="69">
        <f t="shared" si="87"/>
        <v>464</v>
      </c>
      <c r="C467" s="49" t="str">
        <f t="shared" ca="1" si="88"/>
        <v/>
      </c>
      <c r="D467" s="50" t="str">
        <f t="shared" ca="1" si="89"/>
        <v/>
      </c>
      <c r="E467" s="51" t="str">
        <f t="shared" ca="1" si="90"/>
        <v/>
      </c>
      <c r="F467" s="52" t="str">
        <f t="shared" ca="1" si="91"/>
        <v/>
      </c>
      <c r="G467" s="53"/>
      <c r="H467" s="53" t="str">
        <f>IF(G467="","",INDEX(D.1[Quy cách],MATCH(G467,D.1[Tên sản phẩm],0)))</f>
        <v/>
      </c>
      <c r="I467" s="54" t="str">
        <f>IF(G467="","",INDEX(D.1[ĐVT],MATCH(G467,D.1[Tên sản phẩm],0)))</f>
        <v/>
      </c>
      <c r="J467" s="56" t="str">
        <f>IF(G467="","",INDEX(#REF!,MATCH(G467,D.1[Tên sản phẩm],0)))</f>
        <v/>
      </c>
      <c r="K467" s="56" t="str">
        <f t="shared" si="92"/>
        <v/>
      </c>
      <c r="L467" s="53"/>
      <c r="M467" s="57" t="str">
        <f t="shared" si="93"/>
        <v/>
      </c>
      <c r="N467" s="58"/>
      <c r="O467" s="56" t="str">
        <f t="shared" si="86"/>
        <v/>
      </c>
      <c r="P467" s="57" t="str">
        <f t="shared" si="94"/>
        <v/>
      </c>
      <c r="Q467" s="58" t="str">
        <f t="shared" ca="1" si="95"/>
        <v/>
      </c>
      <c r="R467" s="57" t="str">
        <f t="shared" si="96"/>
        <v/>
      </c>
      <c r="S467" s="57" t="str">
        <f ca="1">IF(AND(C467&lt;&gt;"",C467&lt;&gt;OFFSET(C467,1,0)),SUMIFS([Giá có thuế],[Số ĐK],C467),"")</f>
        <v/>
      </c>
      <c r="T467" s="53"/>
      <c r="U467" s="55" t="str">
        <f>IF(T467="","",'Thông Tin Chung'!#REF!)</f>
        <v/>
      </c>
      <c r="V467" s="57" t="str">
        <f t="shared" ca="1" si="97"/>
        <v/>
      </c>
      <c r="W467" s="59"/>
      <c r="X467" s="49" t="str">
        <f ca="1">IF(C467="","",IF(OR(D467&lt;NgayBatDau,D467&gt;NgayKetThuc),"Ngày tháng phải nằm trong kỳ báo cáo",IF(AND(F467&lt;&gt;"",COUNTIF(D.3[Tên nhà cung cấp],F467)=0),"Tên NCC chưa khai báo trong DSNCC",IF(AND(G467&lt;&gt;"",COUNTIF(D.1[Tên sản phẩm],G467)=0),"SP này chưa khai báo trong DSSP",""))))</f>
        <v/>
      </c>
    </row>
    <row r="468" spans="2:24" ht="27.75" customHeight="1">
      <c r="B468" s="69">
        <f t="shared" si="87"/>
        <v>465</v>
      </c>
      <c r="C468" s="49" t="str">
        <f t="shared" ca="1" si="88"/>
        <v/>
      </c>
      <c r="D468" s="50" t="str">
        <f t="shared" ca="1" si="89"/>
        <v/>
      </c>
      <c r="E468" s="51" t="str">
        <f t="shared" ca="1" si="90"/>
        <v/>
      </c>
      <c r="F468" s="52" t="str">
        <f t="shared" ca="1" si="91"/>
        <v/>
      </c>
      <c r="G468" s="53"/>
      <c r="H468" s="53" t="str">
        <f>IF(G468="","",INDEX(D.1[Quy cách],MATCH(G468,D.1[Tên sản phẩm],0)))</f>
        <v/>
      </c>
      <c r="I468" s="54" t="str">
        <f>IF(G468="","",INDEX(D.1[ĐVT],MATCH(G468,D.1[Tên sản phẩm],0)))</f>
        <v/>
      </c>
      <c r="J468" s="56" t="str">
        <f>IF(G468="","",INDEX(#REF!,MATCH(G468,D.1[Tên sản phẩm],0)))</f>
        <v/>
      </c>
      <c r="K468" s="56" t="str">
        <f t="shared" si="92"/>
        <v/>
      </c>
      <c r="L468" s="53"/>
      <c r="M468" s="57" t="str">
        <f t="shared" si="93"/>
        <v/>
      </c>
      <c r="N468" s="58"/>
      <c r="O468" s="56" t="str">
        <f t="shared" si="86"/>
        <v/>
      </c>
      <c r="P468" s="57" t="str">
        <f t="shared" si="94"/>
        <v/>
      </c>
      <c r="Q468" s="58" t="str">
        <f t="shared" ca="1" si="95"/>
        <v/>
      </c>
      <c r="R468" s="57" t="str">
        <f t="shared" si="96"/>
        <v/>
      </c>
      <c r="S468" s="57" t="str">
        <f ca="1">IF(AND(C468&lt;&gt;"",C468&lt;&gt;OFFSET(C468,1,0)),SUMIFS([Giá có thuế],[Số ĐK],C468),"")</f>
        <v/>
      </c>
      <c r="T468" s="53"/>
      <c r="U468" s="55" t="str">
        <f>IF(T468="","",'Thông Tin Chung'!#REF!)</f>
        <v/>
      </c>
      <c r="V468" s="57" t="str">
        <f t="shared" ca="1" si="97"/>
        <v/>
      </c>
      <c r="W468" s="59"/>
      <c r="X468" s="49" t="str">
        <f ca="1">IF(C468="","",IF(OR(D468&lt;NgayBatDau,D468&gt;NgayKetThuc),"Ngày tháng phải nằm trong kỳ báo cáo",IF(AND(F468&lt;&gt;"",COUNTIF(D.3[Tên nhà cung cấp],F468)=0),"Tên NCC chưa khai báo trong DSNCC",IF(AND(G468&lt;&gt;"",COUNTIF(D.1[Tên sản phẩm],G468)=0),"SP này chưa khai báo trong DSSP",""))))</f>
        <v/>
      </c>
    </row>
    <row r="469" spans="2:24" ht="27.75" customHeight="1">
      <c r="B469" s="69">
        <f t="shared" si="87"/>
        <v>466</v>
      </c>
      <c r="C469" s="49" t="str">
        <f t="shared" ca="1" si="88"/>
        <v/>
      </c>
      <c r="D469" s="50" t="str">
        <f t="shared" ca="1" si="89"/>
        <v/>
      </c>
      <c r="E469" s="51" t="str">
        <f t="shared" ca="1" si="90"/>
        <v/>
      </c>
      <c r="F469" s="52" t="str">
        <f t="shared" ca="1" si="91"/>
        <v/>
      </c>
      <c r="G469" s="53"/>
      <c r="H469" s="53" t="str">
        <f>IF(G469="","",INDEX(D.1[Quy cách],MATCH(G469,D.1[Tên sản phẩm],0)))</f>
        <v/>
      </c>
      <c r="I469" s="54" t="str">
        <f>IF(G469="","",INDEX(D.1[ĐVT],MATCH(G469,D.1[Tên sản phẩm],0)))</f>
        <v/>
      </c>
      <c r="J469" s="56" t="str">
        <f>IF(G469="","",INDEX(#REF!,MATCH(G469,D.1[Tên sản phẩm],0)))</f>
        <v/>
      </c>
      <c r="K469" s="56" t="str">
        <f t="shared" si="92"/>
        <v/>
      </c>
      <c r="L469" s="53"/>
      <c r="M469" s="57" t="str">
        <f t="shared" si="93"/>
        <v/>
      </c>
      <c r="N469" s="58"/>
      <c r="O469" s="56" t="str">
        <f t="shared" si="86"/>
        <v/>
      </c>
      <c r="P469" s="57" t="str">
        <f t="shared" si="94"/>
        <v/>
      </c>
      <c r="Q469" s="58" t="str">
        <f t="shared" ca="1" si="95"/>
        <v/>
      </c>
      <c r="R469" s="57" t="str">
        <f t="shared" si="96"/>
        <v/>
      </c>
      <c r="S469" s="57" t="str">
        <f ca="1">IF(AND(C469&lt;&gt;"",C469&lt;&gt;OFFSET(C469,1,0)),SUMIFS([Giá có thuế],[Số ĐK],C469),"")</f>
        <v/>
      </c>
      <c r="T469" s="53"/>
      <c r="U469" s="55" t="str">
        <f>IF(T469="","",'Thông Tin Chung'!#REF!)</f>
        <v/>
      </c>
      <c r="V469" s="57" t="str">
        <f t="shared" ca="1" si="97"/>
        <v/>
      </c>
      <c r="W469" s="59"/>
      <c r="X469" s="49" t="str">
        <f ca="1">IF(C469="","",IF(OR(D469&lt;NgayBatDau,D469&gt;NgayKetThuc),"Ngày tháng phải nằm trong kỳ báo cáo",IF(AND(F469&lt;&gt;"",COUNTIF(D.3[Tên nhà cung cấp],F469)=0),"Tên NCC chưa khai báo trong DSNCC",IF(AND(G469&lt;&gt;"",COUNTIF(D.1[Tên sản phẩm],G469)=0),"SP này chưa khai báo trong DSSP",""))))</f>
        <v/>
      </c>
    </row>
    <row r="470" spans="2:24" ht="27.75" customHeight="1">
      <c r="B470" s="69">
        <f t="shared" si="87"/>
        <v>467</v>
      </c>
      <c r="C470" s="49" t="str">
        <f t="shared" ca="1" si="88"/>
        <v/>
      </c>
      <c r="D470" s="50" t="str">
        <f t="shared" ca="1" si="89"/>
        <v/>
      </c>
      <c r="E470" s="51" t="str">
        <f t="shared" ca="1" si="90"/>
        <v/>
      </c>
      <c r="F470" s="52" t="str">
        <f t="shared" ca="1" si="91"/>
        <v/>
      </c>
      <c r="G470" s="53"/>
      <c r="H470" s="53" t="str">
        <f>IF(G470="","",INDEX(D.1[Quy cách],MATCH(G470,D.1[Tên sản phẩm],0)))</f>
        <v/>
      </c>
      <c r="I470" s="54" t="str">
        <f>IF(G470="","",INDEX(D.1[ĐVT],MATCH(G470,D.1[Tên sản phẩm],0)))</f>
        <v/>
      </c>
      <c r="J470" s="56" t="str">
        <f>IF(G470="","",INDEX(#REF!,MATCH(G470,D.1[Tên sản phẩm],0)))</f>
        <v/>
      </c>
      <c r="K470" s="56" t="str">
        <f t="shared" si="92"/>
        <v/>
      </c>
      <c r="L470" s="53"/>
      <c r="M470" s="57" t="str">
        <f t="shared" si="93"/>
        <v/>
      </c>
      <c r="N470" s="58"/>
      <c r="O470" s="56" t="str">
        <f t="shared" si="86"/>
        <v/>
      </c>
      <c r="P470" s="57" t="str">
        <f t="shared" si="94"/>
        <v/>
      </c>
      <c r="Q470" s="58" t="str">
        <f t="shared" ca="1" si="95"/>
        <v/>
      </c>
      <c r="R470" s="57" t="str">
        <f t="shared" si="96"/>
        <v/>
      </c>
      <c r="S470" s="57" t="str">
        <f ca="1">IF(AND(C470&lt;&gt;"",C470&lt;&gt;OFFSET(C470,1,0)),SUMIFS([Giá có thuế],[Số ĐK],C470),"")</f>
        <v/>
      </c>
      <c r="T470" s="53"/>
      <c r="U470" s="55" t="str">
        <f>IF(T470="","",'Thông Tin Chung'!#REF!)</f>
        <v/>
      </c>
      <c r="V470" s="57" t="str">
        <f t="shared" ca="1" si="97"/>
        <v/>
      </c>
      <c r="W470" s="59"/>
      <c r="X470" s="49" t="str">
        <f ca="1">IF(C470="","",IF(OR(D470&lt;NgayBatDau,D470&gt;NgayKetThuc),"Ngày tháng phải nằm trong kỳ báo cáo",IF(AND(F470&lt;&gt;"",COUNTIF(D.3[Tên nhà cung cấp],F470)=0),"Tên NCC chưa khai báo trong DSNCC",IF(AND(G470&lt;&gt;"",COUNTIF(D.1[Tên sản phẩm],G470)=0),"SP này chưa khai báo trong DSSP",""))))</f>
        <v/>
      </c>
    </row>
    <row r="471" spans="2:24" ht="27.75" customHeight="1">
      <c r="B471" s="69">
        <f t="shared" si="87"/>
        <v>468</v>
      </c>
      <c r="C471" s="49" t="str">
        <f t="shared" ca="1" si="88"/>
        <v/>
      </c>
      <c r="D471" s="50" t="str">
        <f t="shared" ca="1" si="89"/>
        <v/>
      </c>
      <c r="E471" s="51" t="str">
        <f t="shared" ca="1" si="90"/>
        <v/>
      </c>
      <c r="F471" s="52" t="str">
        <f t="shared" ca="1" si="91"/>
        <v/>
      </c>
      <c r="G471" s="53"/>
      <c r="H471" s="53" t="str">
        <f>IF(G471="","",INDEX(D.1[Quy cách],MATCH(G471,D.1[Tên sản phẩm],0)))</f>
        <v/>
      </c>
      <c r="I471" s="54" t="str">
        <f>IF(G471="","",INDEX(D.1[ĐVT],MATCH(G471,D.1[Tên sản phẩm],0)))</f>
        <v/>
      </c>
      <c r="J471" s="56" t="str">
        <f>IF(G471="","",INDEX(#REF!,MATCH(G471,D.1[Tên sản phẩm],0)))</f>
        <v/>
      </c>
      <c r="K471" s="56" t="str">
        <f t="shared" si="92"/>
        <v/>
      </c>
      <c r="L471" s="53"/>
      <c r="M471" s="57" t="str">
        <f t="shared" si="93"/>
        <v/>
      </c>
      <c r="N471" s="58"/>
      <c r="O471" s="56" t="str">
        <f t="shared" si="86"/>
        <v/>
      </c>
      <c r="P471" s="57" t="str">
        <f t="shared" si="94"/>
        <v/>
      </c>
      <c r="Q471" s="58" t="str">
        <f t="shared" ca="1" si="95"/>
        <v/>
      </c>
      <c r="R471" s="57" t="str">
        <f t="shared" si="96"/>
        <v/>
      </c>
      <c r="S471" s="57" t="str">
        <f ca="1">IF(AND(C471&lt;&gt;"",C471&lt;&gt;OFFSET(C471,1,0)),SUMIFS([Giá có thuế],[Số ĐK],C471),"")</f>
        <v/>
      </c>
      <c r="T471" s="53"/>
      <c r="U471" s="55" t="str">
        <f>IF(T471="","",'Thông Tin Chung'!#REF!)</f>
        <v/>
      </c>
      <c r="V471" s="57" t="str">
        <f t="shared" ca="1" si="97"/>
        <v/>
      </c>
      <c r="W471" s="59"/>
      <c r="X471" s="49" t="str">
        <f ca="1">IF(C471="","",IF(OR(D471&lt;NgayBatDau,D471&gt;NgayKetThuc),"Ngày tháng phải nằm trong kỳ báo cáo",IF(AND(F471&lt;&gt;"",COUNTIF(D.3[Tên nhà cung cấp],F471)=0),"Tên NCC chưa khai báo trong DSNCC",IF(AND(G471&lt;&gt;"",COUNTIF(D.1[Tên sản phẩm],G471)=0),"SP này chưa khai báo trong DSSP",""))))</f>
        <v/>
      </c>
    </row>
    <row r="472" spans="2:24" ht="27.75" customHeight="1">
      <c r="B472" s="69">
        <f t="shared" si="87"/>
        <v>469</v>
      </c>
      <c r="C472" s="49" t="str">
        <f t="shared" ca="1" si="88"/>
        <v/>
      </c>
      <c r="D472" s="50" t="str">
        <f t="shared" ca="1" si="89"/>
        <v/>
      </c>
      <c r="E472" s="51" t="str">
        <f t="shared" ca="1" si="90"/>
        <v/>
      </c>
      <c r="F472" s="52" t="str">
        <f t="shared" ca="1" si="91"/>
        <v/>
      </c>
      <c r="G472" s="53"/>
      <c r="H472" s="53" t="str">
        <f>IF(G472="","",INDEX(D.1[Quy cách],MATCH(G472,D.1[Tên sản phẩm],0)))</f>
        <v/>
      </c>
      <c r="I472" s="54" t="str">
        <f>IF(G472="","",INDEX(D.1[ĐVT],MATCH(G472,D.1[Tên sản phẩm],0)))</f>
        <v/>
      </c>
      <c r="J472" s="56" t="str">
        <f>IF(G472="","",INDEX(#REF!,MATCH(G472,D.1[Tên sản phẩm],0)))</f>
        <v/>
      </c>
      <c r="K472" s="56" t="str">
        <f t="shared" si="92"/>
        <v/>
      </c>
      <c r="L472" s="53"/>
      <c r="M472" s="57" t="str">
        <f t="shared" si="93"/>
        <v/>
      </c>
      <c r="N472" s="58"/>
      <c r="O472" s="56" t="str">
        <f t="shared" si="86"/>
        <v/>
      </c>
      <c r="P472" s="57" t="str">
        <f t="shared" si="94"/>
        <v/>
      </c>
      <c r="Q472" s="58" t="str">
        <f t="shared" ca="1" si="95"/>
        <v/>
      </c>
      <c r="R472" s="57" t="str">
        <f t="shared" si="96"/>
        <v/>
      </c>
      <c r="S472" s="57" t="str">
        <f ca="1">IF(AND(C472&lt;&gt;"",C472&lt;&gt;OFFSET(C472,1,0)),SUMIFS([Giá có thuế],[Số ĐK],C472),"")</f>
        <v/>
      </c>
      <c r="T472" s="53"/>
      <c r="U472" s="55" t="str">
        <f>IF(T472="","",'Thông Tin Chung'!#REF!)</f>
        <v/>
      </c>
      <c r="V472" s="57" t="str">
        <f t="shared" ca="1" si="97"/>
        <v/>
      </c>
      <c r="W472" s="59"/>
      <c r="X472" s="49" t="str">
        <f ca="1">IF(C472="","",IF(OR(D472&lt;NgayBatDau,D472&gt;NgayKetThuc),"Ngày tháng phải nằm trong kỳ báo cáo",IF(AND(F472&lt;&gt;"",COUNTIF(D.3[Tên nhà cung cấp],F472)=0),"Tên NCC chưa khai báo trong DSNCC",IF(AND(G472&lt;&gt;"",COUNTIF(D.1[Tên sản phẩm],G472)=0),"SP này chưa khai báo trong DSSP",""))))</f>
        <v/>
      </c>
    </row>
    <row r="473" spans="2:24" ht="27.75" customHeight="1">
      <c r="B473" s="69">
        <f t="shared" si="87"/>
        <v>470</v>
      </c>
      <c r="C473" s="49" t="str">
        <f t="shared" ca="1" si="88"/>
        <v/>
      </c>
      <c r="D473" s="50" t="str">
        <f t="shared" ca="1" si="89"/>
        <v/>
      </c>
      <c r="E473" s="51" t="str">
        <f t="shared" ca="1" si="90"/>
        <v/>
      </c>
      <c r="F473" s="52" t="str">
        <f t="shared" ca="1" si="91"/>
        <v/>
      </c>
      <c r="G473" s="53"/>
      <c r="H473" s="53" t="str">
        <f>IF(G473="","",INDEX(D.1[Quy cách],MATCH(G473,D.1[Tên sản phẩm],0)))</f>
        <v/>
      </c>
      <c r="I473" s="54" t="str">
        <f>IF(G473="","",INDEX(D.1[ĐVT],MATCH(G473,D.1[Tên sản phẩm],0)))</f>
        <v/>
      </c>
      <c r="J473" s="56" t="str">
        <f>IF(G473="","",INDEX(#REF!,MATCH(G473,D.1[Tên sản phẩm],0)))</f>
        <v/>
      </c>
      <c r="K473" s="56" t="str">
        <f t="shared" si="92"/>
        <v/>
      </c>
      <c r="L473" s="53"/>
      <c r="M473" s="57" t="str">
        <f t="shared" si="93"/>
        <v/>
      </c>
      <c r="N473" s="58"/>
      <c r="O473" s="56" t="str">
        <f t="shared" si="86"/>
        <v/>
      </c>
      <c r="P473" s="57" t="str">
        <f t="shared" si="94"/>
        <v/>
      </c>
      <c r="Q473" s="58" t="str">
        <f t="shared" ca="1" si="95"/>
        <v/>
      </c>
      <c r="R473" s="57" t="str">
        <f t="shared" si="96"/>
        <v/>
      </c>
      <c r="S473" s="57" t="str">
        <f ca="1">IF(AND(C473&lt;&gt;"",C473&lt;&gt;OFFSET(C473,1,0)),SUMIFS([Giá có thuế],[Số ĐK],C473),"")</f>
        <v/>
      </c>
      <c r="T473" s="53"/>
      <c r="U473" s="55" t="str">
        <f>IF(T473="","",'Thông Tin Chung'!#REF!)</f>
        <v/>
      </c>
      <c r="V473" s="57" t="str">
        <f t="shared" ca="1" si="97"/>
        <v/>
      </c>
      <c r="W473" s="59"/>
      <c r="X473" s="49" t="str">
        <f ca="1">IF(C473="","",IF(OR(D473&lt;NgayBatDau,D473&gt;NgayKetThuc),"Ngày tháng phải nằm trong kỳ báo cáo",IF(AND(F473&lt;&gt;"",COUNTIF(D.3[Tên nhà cung cấp],F473)=0),"Tên NCC chưa khai báo trong DSNCC",IF(AND(G473&lt;&gt;"",COUNTIF(D.1[Tên sản phẩm],G473)=0),"SP này chưa khai báo trong DSSP",""))))</f>
        <v/>
      </c>
    </row>
    <row r="474" spans="2:24" ht="27.75" customHeight="1">
      <c r="B474" s="69">
        <f t="shared" si="87"/>
        <v>471</v>
      </c>
      <c r="C474" s="49" t="str">
        <f t="shared" ca="1" si="88"/>
        <v/>
      </c>
      <c r="D474" s="50" t="str">
        <f t="shared" ca="1" si="89"/>
        <v/>
      </c>
      <c r="E474" s="51" t="str">
        <f t="shared" ca="1" si="90"/>
        <v/>
      </c>
      <c r="F474" s="52" t="str">
        <f t="shared" ca="1" si="91"/>
        <v/>
      </c>
      <c r="G474" s="53"/>
      <c r="H474" s="53" t="str">
        <f>IF(G474="","",INDEX(D.1[Quy cách],MATCH(G474,D.1[Tên sản phẩm],0)))</f>
        <v/>
      </c>
      <c r="I474" s="54" t="str">
        <f>IF(G474="","",INDEX(D.1[ĐVT],MATCH(G474,D.1[Tên sản phẩm],0)))</f>
        <v/>
      </c>
      <c r="J474" s="56" t="str">
        <f>IF(G474="","",INDEX(#REF!,MATCH(G474,D.1[Tên sản phẩm],0)))</f>
        <v/>
      </c>
      <c r="K474" s="56" t="str">
        <f t="shared" si="92"/>
        <v/>
      </c>
      <c r="L474" s="53"/>
      <c r="M474" s="57" t="str">
        <f t="shared" si="93"/>
        <v/>
      </c>
      <c r="N474" s="58"/>
      <c r="O474" s="56" t="str">
        <f t="shared" si="86"/>
        <v/>
      </c>
      <c r="P474" s="57" t="str">
        <f t="shared" si="94"/>
        <v/>
      </c>
      <c r="Q474" s="58" t="str">
        <f t="shared" ca="1" si="95"/>
        <v/>
      </c>
      <c r="R474" s="57" t="str">
        <f t="shared" si="96"/>
        <v/>
      </c>
      <c r="S474" s="57" t="str">
        <f ca="1">IF(AND(C474&lt;&gt;"",C474&lt;&gt;OFFSET(C474,1,0)),SUMIFS([Giá có thuế],[Số ĐK],C474),"")</f>
        <v/>
      </c>
      <c r="T474" s="53"/>
      <c r="U474" s="55" t="str">
        <f>IF(T474="","",'Thông Tin Chung'!#REF!)</f>
        <v/>
      </c>
      <c r="V474" s="57" t="str">
        <f t="shared" ca="1" si="97"/>
        <v/>
      </c>
      <c r="W474" s="59"/>
      <c r="X474" s="49" t="str">
        <f ca="1">IF(C474="","",IF(OR(D474&lt;NgayBatDau,D474&gt;NgayKetThuc),"Ngày tháng phải nằm trong kỳ báo cáo",IF(AND(F474&lt;&gt;"",COUNTIF(D.3[Tên nhà cung cấp],F474)=0),"Tên NCC chưa khai báo trong DSNCC",IF(AND(G474&lt;&gt;"",COUNTIF(D.1[Tên sản phẩm],G474)=0),"SP này chưa khai báo trong DSSP",""))))</f>
        <v/>
      </c>
    </row>
    <row r="475" spans="2:24" ht="27.75" customHeight="1">
      <c r="B475" s="69">
        <f t="shared" si="87"/>
        <v>472</v>
      </c>
      <c r="C475" s="49" t="str">
        <f t="shared" ca="1" si="88"/>
        <v/>
      </c>
      <c r="D475" s="50" t="str">
        <f t="shared" ca="1" si="89"/>
        <v/>
      </c>
      <c r="E475" s="51" t="str">
        <f t="shared" ca="1" si="90"/>
        <v/>
      </c>
      <c r="F475" s="52" t="str">
        <f t="shared" ca="1" si="91"/>
        <v/>
      </c>
      <c r="G475" s="53"/>
      <c r="H475" s="53" t="str">
        <f>IF(G475="","",INDEX(D.1[Quy cách],MATCH(G475,D.1[Tên sản phẩm],0)))</f>
        <v/>
      </c>
      <c r="I475" s="54" t="str">
        <f>IF(G475="","",INDEX(D.1[ĐVT],MATCH(G475,D.1[Tên sản phẩm],0)))</f>
        <v/>
      </c>
      <c r="J475" s="56" t="str">
        <f>IF(G475="","",INDEX(#REF!,MATCH(G475,D.1[Tên sản phẩm],0)))</f>
        <v/>
      </c>
      <c r="K475" s="56" t="str">
        <f t="shared" si="92"/>
        <v/>
      </c>
      <c r="L475" s="53"/>
      <c r="M475" s="57" t="str">
        <f t="shared" si="93"/>
        <v/>
      </c>
      <c r="N475" s="58"/>
      <c r="O475" s="56" t="str">
        <f t="shared" si="86"/>
        <v/>
      </c>
      <c r="P475" s="57" t="str">
        <f t="shared" si="94"/>
        <v/>
      </c>
      <c r="Q475" s="58" t="str">
        <f t="shared" ca="1" si="95"/>
        <v/>
      </c>
      <c r="R475" s="57" t="str">
        <f t="shared" si="96"/>
        <v/>
      </c>
      <c r="S475" s="57" t="str">
        <f ca="1">IF(AND(C475&lt;&gt;"",C475&lt;&gt;OFFSET(C475,1,0)),SUMIFS([Giá có thuế],[Số ĐK],C475),"")</f>
        <v/>
      </c>
      <c r="T475" s="53"/>
      <c r="U475" s="55" t="str">
        <f>IF(T475="","",'Thông Tin Chung'!#REF!)</f>
        <v/>
      </c>
      <c r="V475" s="57" t="str">
        <f t="shared" ca="1" si="97"/>
        <v/>
      </c>
      <c r="W475" s="59"/>
      <c r="X475" s="49" t="str">
        <f ca="1">IF(C475="","",IF(OR(D475&lt;NgayBatDau,D475&gt;NgayKetThuc),"Ngày tháng phải nằm trong kỳ báo cáo",IF(AND(F475&lt;&gt;"",COUNTIF(D.3[Tên nhà cung cấp],F475)=0),"Tên NCC chưa khai báo trong DSNCC",IF(AND(G475&lt;&gt;"",COUNTIF(D.1[Tên sản phẩm],G475)=0),"SP này chưa khai báo trong DSSP",""))))</f>
        <v/>
      </c>
    </row>
    <row r="476" spans="2:24" ht="27.75" customHeight="1">
      <c r="B476" s="69">
        <f t="shared" si="87"/>
        <v>473</v>
      </c>
      <c r="C476" s="49" t="str">
        <f t="shared" ca="1" si="88"/>
        <v/>
      </c>
      <c r="D476" s="50" t="str">
        <f t="shared" ca="1" si="89"/>
        <v/>
      </c>
      <c r="E476" s="51" t="str">
        <f t="shared" ca="1" si="90"/>
        <v/>
      </c>
      <c r="F476" s="52" t="str">
        <f t="shared" ca="1" si="91"/>
        <v/>
      </c>
      <c r="G476" s="53"/>
      <c r="H476" s="53" t="str">
        <f>IF(G476="","",INDEX(D.1[Quy cách],MATCH(G476,D.1[Tên sản phẩm],0)))</f>
        <v/>
      </c>
      <c r="I476" s="54" t="str">
        <f>IF(G476="","",INDEX(D.1[ĐVT],MATCH(G476,D.1[Tên sản phẩm],0)))</f>
        <v/>
      </c>
      <c r="J476" s="56" t="str">
        <f>IF(G476="","",INDEX(#REF!,MATCH(G476,D.1[Tên sản phẩm],0)))</f>
        <v/>
      </c>
      <c r="K476" s="56" t="str">
        <f t="shared" si="92"/>
        <v/>
      </c>
      <c r="L476" s="53"/>
      <c r="M476" s="57" t="str">
        <f t="shared" si="93"/>
        <v/>
      </c>
      <c r="N476" s="58"/>
      <c r="O476" s="56" t="str">
        <f t="shared" si="86"/>
        <v/>
      </c>
      <c r="P476" s="57" t="str">
        <f t="shared" si="94"/>
        <v/>
      </c>
      <c r="Q476" s="58" t="str">
        <f t="shared" ca="1" si="95"/>
        <v/>
      </c>
      <c r="R476" s="57" t="str">
        <f t="shared" si="96"/>
        <v/>
      </c>
      <c r="S476" s="57" t="str">
        <f ca="1">IF(AND(C476&lt;&gt;"",C476&lt;&gt;OFFSET(C476,1,0)),SUMIFS([Giá có thuế],[Số ĐK],C476),"")</f>
        <v/>
      </c>
      <c r="T476" s="53"/>
      <c r="U476" s="55" t="str">
        <f>IF(T476="","",'Thông Tin Chung'!#REF!)</f>
        <v/>
      </c>
      <c r="V476" s="57" t="str">
        <f t="shared" ca="1" si="97"/>
        <v/>
      </c>
      <c r="W476" s="59"/>
      <c r="X476" s="49" t="str">
        <f ca="1">IF(C476="","",IF(OR(D476&lt;NgayBatDau,D476&gt;NgayKetThuc),"Ngày tháng phải nằm trong kỳ báo cáo",IF(AND(F476&lt;&gt;"",COUNTIF(D.3[Tên nhà cung cấp],F476)=0),"Tên NCC chưa khai báo trong DSNCC",IF(AND(G476&lt;&gt;"",COUNTIF(D.1[Tên sản phẩm],G476)=0),"SP này chưa khai báo trong DSSP",""))))</f>
        <v/>
      </c>
    </row>
    <row r="477" spans="2:24" ht="27.75" customHeight="1">
      <c r="B477" s="69">
        <f t="shared" si="87"/>
        <v>474</v>
      </c>
      <c r="C477" s="49" t="str">
        <f t="shared" ca="1" si="88"/>
        <v/>
      </c>
      <c r="D477" s="50" t="str">
        <f t="shared" ca="1" si="89"/>
        <v/>
      </c>
      <c r="E477" s="51" t="str">
        <f t="shared" ca="1" si="90"/>
        <v/>
      </c>
      <c r="F477" s="52" t="str">
        <f t="shared" ca="1" si="91"/>
        <v/>
      </c>
      <c r="G477" s="53"/>
      <c r="H477" s="53" t="str">
        <f>IF(G477="","",INDEX(D.1[Quy cách],MATCH(G477,D.1[Tên sản phẩm],0)))</f>
        <v/>
      </c>
      <c r="I477" s="54" t="str">
        <f>IF(G477="","",INDEX(D.1[ĐVT],MATCH(G477,D.1[Tên sản phẩm],0)))</f>
        <v/>
      </c>
      <c r="J477" s="56" t="str">
        <f>IF(G477="","",INDEX(#REF!,MATCH(G477,D.1[Tên sản phẩm],0)))</f>
        <v/>
      </c>
      <c r="K477" s="56" t="str">
        <f t="shared" si="92"/>
        <v/>
      </c>
      <c r="L477" s="53"/>
      <c r="M477" s="57" t="str">
        <f t="shared" si="93"/>
        <v/>
      </c>
      <c r="N477" s="58"/>
      <c r="O477" s="56" t="str">
        <f t="shared" si="86"/>
        <v/>
      </c>
      <c r="P477" s="57" t="str">
        <f t="shared" si="94"/>
        <v/>
      </c>
      <c r="Q477" s="58" t="str">
        <f t="shared" ca="1" si="95"/>
        <v/>
      </c>
      <c r="R477" s="57" t="str">
        <f t="shared" si="96"/>
        <v/>
      </c>
      <c r="S477" s="57" t="str">
        <f ca="1">IF(AND(C477&lt;&gt;"",C477&lt;&gt;OFFSET(C477,1,0)),SUMIFS([Giá có thuế],[Số ĐK],C477),"")</f>
        <v/>
      </c>
      <c r="T477" s="53"/>
      <c r="U477" s="55" t="str">
        <f>IF(T477="","",'Thông Tin Chung'!#REF!)</f>
        <v/>
      </c>
      <c r="V477" s="57" t="str">
        <f t="shared" ca="1" si="97"/>
        <v/>
      </c>
      <c r="W477" s="59"/>
      <c r="X477" s="49" t="str">
        <f ca="1">IF(C477="","",IF(OR(D477&lt;NgayBatDau,D477&gt;NgayKetThuc),"Ngày tháng phải nằm trong kỳ báo cáo",IF(AND(F477&lt;&gt;"",COUNTIF(D.3[Tên nhà cung cấp],F477)=0),"Tên NCC chưa khai báo trong DSNCC",IF(AND(G477&lt;&gt;"",COUNTIF(D.1[Tên sản phẩm],G477)=0),"SP này chưa khai báo trong DSSP",""))))</f>
        <v/>
      </c>
    </row>
    <row r="478" spans="2:24" ht="27.75" customHeight="1">
      <c r="B478" s="69">
        <f t="shared" si="87"/>
        <v>475</v>
      </c>
      <c r="C478" s="49" t="str">
        <f t="shared" ca="1" si="88"/>
        <v/>
      </c>
      <c r="D478" s="50" t="str">
        <f t="shared" ca="1" si="89"/>
        <v/>
      </c>
      <c r="E478" s="51" t="str">
        <f t="shared" ca="1" si="90"/>
        <v/>
      </c>
      <c r="F478" s="52" t="str">
        <f t="shared" ca="1" si="91"/>
        <v/>
      </c>
      <c r="G478" s="53"/>
      <c r="H478" s="53" t="str">
        <f>IF(G478="","",INDEX(D.1[Quy cách],MATCH(G478,D.1[Tên sản phẩm],0)))</f>
        <v/>
      </c>
      <c r="I478" s="54" t="str">
        <f>IF(G478="","",INDEX(D.1[ĐVT],MATCH(G478,D.1[Tên sản phẩm],0)))</f>
        <v/>
      </c>
      <c r="J478" s="56" t="str">
        <f>IF(G478="","",INDEX(#REF!,MATCH(G478,D.1[Tên sản phẩm],0)))</f>
        <v/>
      </c>
      <c r="K478" s="56" t="str">
        <f t="shared" si="92"/>
        <v/>
      </c>
      <c r="L478" s="53"/>
      <c r="M478" s="57" t="str">
        <f t="shared" si="93"/>
        <v/>
      </c>
      <c r="N478" s="58"/>
      <c r="O478" s="56" t="str">
        <f t="shared" si="86"/>
        <v/>
      </c>
      <c r="P478" s="57" t="str">
        <f t="shared" si="94"/>
        <v/>
      </c>
      <c r="Q478" s="58" t="str">
        <f t="shared" ca="1" si="95"/>
        <v/>
      </c>
      <c r="R478" s="57" t="str">
        <f t="shared" si="96"/>
        <v/>
      </c>
      <c r="S478" s="57" t="str">
        <f ca="1">IF(AND(C478&lt;&gt;"",C478&lt;&gt;OFFSET(C478,1,0)),SUMIFS([Giá có thuế],[Số ĐK],C478),"")</f>
        <v/>
      </c>
      <c r="T478" s="53"/>
      <c r="U478" s="55" t="str">
        <f>IF(T478="","",'Thông Tin Chung'!#REF!)</f>
        <v/>
      </c>
      <c r="V478" s="57" t="str">
        <f t="shared" ca="1" si="97"/>
        <v/>
      </c>
      <c r="W478" s="59"/>
      <c r="X478" s="49" t="str">
        <f ca="1">IF(C478="","",IF(OR(D478&lt;NgayBatDau,D478&gt;NgayKetThuc),"Ngày tháng phải nằm trong kỳ báo cáo",IF(AND(F478&lt;&gt;"",COUNTIF(D.3[Tên nhà cung cấp],F478)=0),"Tên NCC chưa khai báo trong DSNCC",IF(AND(G478&lt;&gt;"",COUNTIF(D.1[Tên sản phẩm],G478)=0),"SP này chưa khai báo trong DSSP",""))))</f>
        <v/>
      </c>
    </row>
    <row r="479" spans="2:24" ht="27.75" customHeight="1">
      <c r="B479" s="69">
        <f t="shared" si="87"/>
        <v>476</v>
      </c>
      <c r="C479" s="49" t="str">
        <f t="shared" ca="1" si="88"/>
        <v/>
      </c>
      <c r="D479" s="50" t="str">
        <f t="shared" ca="1" si="89"/>
        <v/>
      </c>
      <c r="E479" s="51" t="str">
        <f t="shared" ca="1" si="90"/>
        <v/>
      </c>
      <c r="F479" s="52" t="str">
        <f t="shared" ca="1" si="91"/>
        <v/>
      </c>
      <c r="G479" s="53"/>
      <c r="H479" s="53" t="str">
        <f>IF(G479="","",INDEX(D.1[Quy cách],MATCH(G479,D.1[Tên sản phẩm],0)))</f>
        <v/>
      </c>
      <c r="I479" s="54" t="str">
        <f>IF(G479="","",INDEX(D.1[ĐVT],MATCH(G479,D.1[Tên sản phẩm],0)))</f>
        <v/>
      </c>
      <c r="J479" s="56" t="str">
        <f>IF(G479="","",INDEX(#REF!,MATCH(G479,D.1[Tên sản phẩm],0)))</f>
        <v/>
      </c>
      <c r="K479" s="56" t="str">
        <f t="shared" si="92"/>
        <v/>
      </c>
      <c r="L479" s="53"/>
      <c r="M479" s="57" t="str">
        <f t="shared" si="93"/>
        <v/>
      </c>
      <c r="N479" s="58"/>
      <c r="O479" s="56" t="str">
        <f t="shared" si="86"/>
        <v/>
      </c>
      <c r="P479" s="57" t="str">
        <f t="shared" si="94"/>
        <v/>
      </c>
      <c r="Q479" s="58" t="str">
        <f t="shared" ca="1" si="95"/>
        <v/>
      </c>
      <c r="R479" s="57" t="str">
        <f t="shared" si="96"/>
        <v/>
      </c>
      <c r="S479" s="57" t="str">
        <f ca="1">IF(AND(C479&lt;&gt;"",C479&lt;&gt;OFFSET(C479,1,0)),SUMIFS([Giá có thuế],[Số ĐK],C479),"")</f>
        <v/>
      </c>
      <c r="T479" s="53"/>
      <c r="U479" s="55" t="str">
        <f>IF(T479="","",'Thông Tin Chung'!#REF!)</f>
        <v/>
      </c>
      <c r="V479" s="57" t="str">
        <f t="shared" ca="1" si="97"/>
        <v/>
      </c>
      <c r="W479" s="59"/>
      <c r="X479" s="49" t="str">
        <f ca="1">IF(C479="","",IF(OR(D479&lt;NgayBatDau,D479&gt;NgayKetThuc),"Ngày tháng phải nằm trong kỳ báo cáo",IF(AND(F479&lt;&gt;"",COUNTIF(D.3[Tên nhà cung cấp],F479)=0),"Tên NCC chưa khai báo trong DSNCC",IF(AND(G479&lt;&gt;"",COUNTIF(D.1[Tên sản phẩm],G479)=0),"SP này chưa khai báo trong DSSP",""))))</f>
        <v/>
      </c>
    </row>
    <row r="480" spans="2:24" ht="27.75" customHeight="1">
      <c r="B480" s="69">
        <f t="shared" si="87"/>
        <v>477</v>
      </c>
      <c r="C480" s="49" t="str">
        <f t="shared" ca="1" si="88"/>
        <v/>
      </c>
      <c r="D480" s="50" t="str">
        <f t="shared" ca="1" si="89"/>
        <v/>
      </c>
      <c r="E480" s="51" t="str">
        <f t="shared" ca="1" si="90"/>
        <v/>
      </c>
      <c r="F480" s="52" t="str">
        <f t="shared" ca="1" si="91"/>
        <v/>
      </c>
      <c r="G480" s="53"/>
      <c r="H480" s="53" t="str">
        <f>IF(G480="","",INDEX(D.1[Quy cách],MATCH(G480,D.1[Tên sản phẩm],0)))</f>
        <v/>
      </c>
      <c r="I480" s="54" t="str">
        <f>IF(G480="","",INDEX(D.1[ĐVT],MATCH(G480,D.1[Tên sản phẩm],0)))</f>
        <v/>
      </c>
      <c r="J480" s="56" t="str">
        <f>IF(G480="","",INDEX(#REF!,MATCH(G480,D.1[Tên sản phẩm],0)))</f>
        <v/>
      </c>
      <c r="K480" s="56" t="str">
        <f t="shared" si="92"/>
        <v/>
      </c>
      <c r="L480" s="53"/>
      <c r="M480" s="57" t="str">
        <f t="shared" si="93"/>
        <v/>
      </c>
      <c r="N480" s="58"/>
      <c r="O480" s="56" t="str">
        <f t="shared" si="86"/>
        <v/>
      </c>
      <c r="P480" s="57" t="str">
        <f t="shared" si="94"/>
        <v/>
      </c>
      <c r="Q480" s="58" t="str">
        <f t="shared" ca="1" si="95"/>
        <v/>
      </c>
      <c r="R480" s="57" t="str">
        <f t="shared" si="96"/>
        <v/>
      </c>
      <c r="S480" s="57" t="str">
        <f ca="1">IF(AND(C480&lt;&gt;"",C480&lt;&gt;OFFSET(C480,1,0)),SUMIFS([Giá có thuế],[Số ĐK],C480),"")</f>
        <v/>
      </c>
      <c r="T480" s="53"/>
      <c r="U480" s="55" t="str">
        <f>IF(T480="","",'Thông Tin Chung'!#REF!)</f>
        <v/>
      </c>
      <c r="V480" s="57" t="str">
        <f t="shared" ca="1" si="97"/>
        <v/>
      </c>
      <c r="W480" s="59"/>
      <c r="X480" s="49" t="str">
        <f ca="1">IF(C480="","",IF(OR(D480&lt;NgayBatDau,D480&gt;NgayKetThuc),"Ngày tháng phải nằm trong kỳ báo cáo",IF(AND(F480&lt;&gt;"",COUNTIF(D.3[Tên nhà cung cấp],F480)=0),"Tên NCC chưa khai báo trong DSNCC",IF(AND(G480&lt;&gt;"",COUNTIF(D.1[Tên sản phẩm],G480)=0),"SP này chưa khai báo trong DSSP",""))))</f>
        <v/>
      </c>
    </row>
    <row r="481" spans="2:24" ht="27.75" customHeight="1">
      <c r="B481" s="69">
        <f t="shared" si="87"/>
        <v>478</v>
      </c>
      <c r="C481" s="49" t="str">
        <f t="shared" ca="1" si="88"/>
        <v/>
      </c>
      <c r="D481" s="50" t="str">
        <f t="shared" ca="1" si="89"/>
        <v/>
      </c>
      <c r="E481" s="51" t="str">
        <f t="shared" ca="1" si="90"/>
        <v/>
      </c>
      <c r="F481" s="52" t="str">
        <f t="shared" ca="1" si="91"/>
        <v/>
      </c>
      <c r="G481" s="53"/>
      <c r="H481" s="53" t="str">
        <f>IF(G481="","",INDEX(D.1[Quy cách],MATCH(G481,D.1[Tên sản phẩm],0)))</f>
        <v/>
      </c>
      <c r="I481" s="54" t="str">
        <f>IF(G481="","",INDEX(D.1[ĐVT],MATCH(G481,D.1[Tên sản phẩm],0)))</f>
        <v/>
      </c>
      <c r="J481" s="56" t="str">
        <f>IF(G481="","",INDEX(#REF!,MATCH(G481,D.1[Tên sản phẩm],0)))</f>
        <v/>
      </c>
      <c r="K481" s="56" t="str">
        <f t="shared" si="92"/>
        <v/>
      </c>
      <c r="L481" s="53"/>
      <c r="M481" s="57" t="str">
        <f t="shared" si="93"/>
        <v/>
      </c>
      <c r="N481" s="58"/>
      <c r="O481" s="56" t="str">
        <f t="shared" si="86"/>
        <v/>
      </c>
      <c r="P481" s="57" t="str">
        <f t="shared" si="94"/>
        <v/>
      </c>
      <c r="Q481" s="58" t="str">
        <f t="shared" ca="1" si="95"/>
        <v/>
      </c>
      <c r="R481" s="57" t="str">
        <f t="shared" si="96"/>
        <v/>
      </c>
      <c r="S481" s="57" t="str">
        <f ca="1">IF(AND(C481&lt;&gt;"",C481&lt;&gt;OFFSET(C481,1,0)),SUMIFS([Giá có thuế],[Số ĐK],C481),"")</f>
        <v/>
      </c>
      <c r="T481" s="53"/>
      <c r="U481" s="55" t="str">
        <f>IF(T481="","",'Thông Tin Chung'!#REF!)</f>
        <v/>
      </c>
      <c r="V481" s="57" t="str">
        <f t="shared" ca="1" si="97"/>
        <v/>
      </c>
      <c r="W481" s="59"/>
      <c r="X481" s="49" t="str">
        <f ca="1">IF(C481="","",IF(OR(D481&lt;NgayBatDau,D481&gt;NgayKetThuc),"Ngày tháng phải nằm trong kỳ báo cáo",IF(AND(F481&lt;&gt;"",COUNTIF(D.3[Tên nhà cung cấp],F481)=0),"Tên NCC chưa khai báo trong DSNCC",IF(AND(G481&lt;&gt;"",COUNTIF(D.1[Tên sản phẩm],G481)=0),"SP này chưa khai báo trong DSSP",""))))</f>
        <v/>
      </c>
    </row>
    <row r="482" spans="2:24" ht="27.75" customHeight="1">
      <c r="B482" s="69">
        <f t="shared" si="87"/>
        <v>479</v>
      </c>
      <c r="C482" s="49" t="str">
        <f t="shared" ca="1" si="88"/>
        <v/>
      </c>
      <c r="D482" s="50" t="str">
        <f t="shared" ca="1" si="89"/>
        <v/>
      </c>
      <c r="E482" s="51" t="str">
        <f t="shared" ca="1" si="90"/>
        <v/>
      </c>
      <c r="F482" s="52" t="str">
        <f t="shared" ca="1" si="91"/>
        <v/>
      </c>
      <c r="G482" s="53"/>
      <c r="H482" s="53" t="str">
        <f>IF(G482="","",INDEX(D.1[Quy cách],MATCH(G482,D.1[Tên sản phẩm],0)))</f>
        <v/>
      </c>
      <c r="I482" s="54" t="str">
        <f>IF(G482="","",INDEX(D.1[ĐVT],MATCH(G482,D.1[Tên sản phẩm],0)))</f>
        <v/>
      </c>
      <c r="J482" s="56" t="str">
        <f>IF(G482="","",INDEX(#REF!,MATCH(G482,D.1[Tên sản phẩm],0)))</f>
        <v/>
      </c>
      <c r="K482" s="56" t="str">
        <f t="shared" si="92"/>
        <v/>
      </c>
      <c r="L482" s="53"/>
      <c r="M482" s="57" t="str">
        <f t="shared" si="93"/>
        <v/>
      </c>
      <c r="N482" s="58"/>
      <c r="O482" s="56" t="str">
        <f t="shared" si="86"/>
        <v/>
      </c>
      <c r="P482" s="57" t="str">
        <f t="shared" si="94"/>
        <v/>
      </c>
      <c r="Q482" s="58" t="str">
        <f t="shared" ca="1" si="95"/>
        <v/>
      </c>
      <c r="R482" s="57" t="str">
        <f t="shared" si="96"/>
        <v/>
      </c>
      <c r="S482" s="57" t="str">
        <f ca="1">IF(AND(C482&lt;&gt;"",C482&lt;&gt;OFFSET(C482,1,0)),SUMIFS([Giá có thuế],[Số ĐK],C482),"")</f>
        <v/>
      </c>
      <c r="T482" s="53"/>
      <c r="U482" s="55" t="str">
        <f>IF(T482="","",'Thông Tin Chung'!#REF!)</f>
        <v/>
      </c>
      <c r="V482" s="57" t="str">
        <f t="shared" ca="1" si="97"/>
        <v/>
      </c>
      <c r="W482" s="59"/>
      <c r="X482" s="49" t="str">
        <f ca="1">IF(C482="","",IF(OR(D482&lt;NgayBatDau,D482&gt;NgayKetThuc),"Ngày tháng phải nằm trong kỳ báo cáo",IF(AND(F482&lt;&gt;"",COUNTIF(D.3[Tên nhà cung cấp],F482)=0),"Tên NCC chưa khai báo trong DSNCC",IF(AND(G482&lt;&gt;"",COUNTIF(D.1[Tên sản phẩm],G482)=0),"SP này chưa khai báo trong DSSP",""))))</f>
        <v/>
      </c>
    </row>
    <row r="483" spans="2:24" ht="27.75" customHeight="1">
      <c r="B483" s="69">
        <f t="shared" si="87"/>
        <v>480</v>
      </c>
      <c r="C483" s="49" t="str">
        <f t="shared" ca="1" si="88"/>
        <v/>
      </c>
      <c r="D483" s="50" t="str">
        <f t="shared" ca="1" si="89"/>
        <v/>
      </c>
      <c r="E483" s="51" t="str">
        <f t="shared" ca="1" si="90"/>
        <v/>
      </c>
      <c r="F483" s="52" t="str">
        <f t="shared" ca="1" si="91"/>
        <v/>
      </c>
      <c r="G483" s="53"/>
      <c r="H483" s="53" t="str">
        <f>IF(G483="","",INDEX(D.1[Quy cách],MATCH(G483,D.1[Tên sản phẩm],0)))</f>
        <v/>
      </c>
      <c r="I483" s="54" t="str">
        <f>IF(G483="","",INDEX(D.1[ĐVT],MATCH(G483,D.1[Tên sản phẩm],0)))</f>
        <v/>
      </c>
      <c r="J483" s="56" t="str">
        <f>IF(G483="","",INDEX(#REF!,MATCH(G483,D.1[Tên sản phẩm],0)))</f>
        <v/>
      </c>
      <c r="K483" s="56" t="str">
        <f t="shared" si="92"/>
        <v/>
      </c>
      <c r="L483" s="53"/>
      <c r="M483" s="57" t="str">
        <f t="shared" si="93"/>
        <v/>
      </c>
      <c r="N483" s="58"/>
      <c r="O483" s="56" t="str">
        <f t="shared" si="86"/>
        <v/>
      </c>
      <c r="P483" s="57" t="str">
        <f t="shared" si="94"/>
        <v/>
      </c>
      <c r="Q483" s="58" t="str">
        <f t="shared" ca="1" si="95"/>
        <v/>
      </c>
      <c r="R483" s="57" t="str">
        <f t="shared" si="96"/>
        <v/>
      </c>
      <c r="S483" s="57" t="str">
        <f ca="1">IF(AND(C483&lt;&gt;"",C483&lt;&gt;OFFSET(C483,1,0)),SUMIFS([Giá có thuế],[Số ĐK],C483),"")</f>
        <v/>
      </c>
      <c r="T483" s="53"/>
      <c r="U483" s="55" t="str">
        <f>IF(T483="","",'Thông Tin Chung'!#REF!)</f>
        <v/>
      </c>
      <c r="V483" s="57" t="str">
        <f t="shared" ca="1" si="97"/>
        <v/>
      </c>
      <c r="W483" s="59"/>
      <c r="X483" s="49" t="str">
        <f ca="1">IF(C483="","",IF(OR(D483&lt;NgayBatDau,D483&gt;NgayKetThuc),"Ngày tháng phải nằm trong kỳ báo cáo",IF(AND(F483&lt;&gt;"",COUNTIF(D.3[Tên nhà cung cấp],F483)=0),"Tên NCC chưa khai báo trong DSNCC",IF(AND(G483&lt;&gt;"",COUNTIF(D.1[Tên sản phẩm],G483)=0),"SP này chưa khai báo trong DSSP",""))))</f>
        <v/>
      </c>
    </row>
    <row r="484" spans="2:24" ht="27.75" customHeight="1">
      <c r="B484" s="69">
        <f t="shared" si="87"/>
        <v>481</v>
      </c>
      <c r="C484" s="49" t="str">
        <f t="shared" ca="1" si="88"/>
        <v/>
      </c>
      <c r="D484" s="50" t="str">
        <f t="shared" ca="1" si="89"/>
        <v/>
      </c>
      <c r="E484" s="51" t="str">
        <f t="shared" ca="1" si="90"/>
        <v/>
      </c>
      <c r="F484" s="52" t="str">
        <f t="shared" ca="1" si="91"/>
        <v/>
      </c>
      <c r="G484" s="53"/>
      <c r="H484" s="53" t="str">
        <f>IF(G484="","",INDEX(D.1[Quy cách],MATCH(G484,D.1[Tên sản phẩm],0)))</f>
        <v/>
      </c>
      <c r="I484" s="54" t="str">
        <f>IF(G484="","",INDEX(D.1[ĐVT],MATCH(G484,D.1[Tên sản phẩm],0)))</f>
        <v/>
      </c>
      <c r="J484" s="56" t="str">
        <f>IF(G484="","",INDEX(#REF!,MATCH(G484,D.1[Tên sản phẩm],0)))</f>
        <v/>
      </c>
      <c r="K484" s="56" t="str">
        <f t="shared" si="92"/>
        <v/>
      </c>
      <c r="L484" s="53"/>
      <c r="M484" s="57" t="str">
        <f t="shared" si="93"/>
        <v/>
      </c>
      <c r="N484" s="58"/>
      <c r="O484" s="56" t="str">
        <f t="shared" si="86"/>
        <v/>
      </c>
      <c r="P484" s="57" t="str">
        <f t="shared" si="94"/>
        <v/>
      </c>
      <c r="Q484" s="58" t="str">
        <f t="shared" ca="1" si="95"/>
        <v/>
      </c>
      <c r="R484" s="57" t="str">
        <f t="shared" si="96"/>
        <v/>
      </c>
      <c r="S484" s="57" t="str">
        <f ca="1">IF(AND(C484&lt;&gt;"",C484&lt;&gt;OFFSET(C484,1,0)),SUMIFS([Giá có thuế],[Số ĐK],C484),"")</f>
        <v/>
      </c>
      <c r="T484" s="53"/>
      <c r="U484" s="55" t="str">
        <f>IF(T484="","",'Thông Tin Chung'!#REF!)</f>
        <v/>
      </c>
      <c r="V484" s="57" t="str">
        <f t="shared" ca="1" si="97"/>
        <v/>
      </c>
      <c r="W484" s="59"/>
      <c r="X484" s="49" t="str">
        <f ca="1">IF(C484="","",IF(OR(D484&lt;NgayBatDau,D484&gt;NgayKetThuc),"Ngày tháng phải nằm trong kỳ báo cáo",IF(AND(F484&lt;&gt;"",COUNTIF(D.3[Tên nhà cung cấp],F484)=0),"Tên NCC chưa khai báo trong DSNCC",IF(AND(G484&lt;&gt;"",COUNTIF(D.1[Tên sản phẩm],G484)=0),"SP này chưa khai báo trong DSSP",""))))</f>
        <v/>
      </c>
    </row>
    <row r="485" spans="2:24" ht="27.75" customHeight="1">
      <c r="B485" s="69">
        <f t="shared" si="87"/>
        <v>482</v>
      </c>
      <c r="C485" s="49" t="str">
        <f t="shared" ca="1" si="88"/>
        <v/>
      </c>
      <c r="D485" s="50" t="str">
        <f t="shared" ca="1" si="89"/>
        <v/>
      </c>
      <c r="E485" s="51" t="str">
        <f t="shared" ca="1" si="90"/>
        <v/>
      </c>
      <c r="F485" s="52" t="str">
        <f t="shared" ca="1" si="91"/>
        <v/>
      </c>
      <c r="G485" s="53"/>
      <c r="H485" s="53" t="str">
        <f>IF(G485="","",INDEX(D.1[Quy cách],MATCH(G485,D.1[Tên sản phẩm],0)))</f>
        <v/>
      </c>
      <c r="I485" s="54" t="str">
        <f>IF(G485="","",INDEX(D.1[ĐVT],MATCH(G485,D.1[Tên sản phẩm],0)))</f>
        <v/>
      </c>
      <c r="J485" s="56" t="str">
        <f>IF(G485="","",INDEX(#REF!,MATCH(G485,D.1[Tên sản phẩm],0)))</f>
        <v/>
      </c>
      <c r="K485" s="56" t="str">
        <f t="shared" si="92"/>
        <v/>
      </c>
      <c r="L485" s="53"/>
      <c r="M485" s="57" t="str">
        <f t="shared" si="93"/>
        <v/>
      </c>
      <c r="N485" s="58"/>
      <c r="O485" s="56" t="str">
        <f t="shared" si="86"/>
        <v/>
      </c>
      <c r="P485" s="57" t="str">
        <f t="shared" si="94"/>
        <v/>
      </c>
      <c r="Q485" s="58" t="str">
        <f t="shared" ca="1" si="95"/>
        <v/>
      </c>
      <c r="R485" s="57" t="str">
        <f t="shared" si="96"/>
        <v/>
      </c>
      <c r="S485" s="57" t="str">
        <f ca="1">IF(AND(C485&lt;&gt;"",C485&lt;&gt;OFFSET(C485,1,0)),SUMIFS([Giá có thuế],[Số ĐK],C485),"")</f>
        <v/>
      </c>
      <c r="T485" s="53"/>
      <c r="U485" s="55" t="str">
        <f>IF(T485="","",'Thông Tin Chung'!#REF!)</f>
        <v/>
      </c>
      <c r="V485" s="57" t="str">
        <f t="shared" ca="1" si="97"/>
        <v/>
      </c>
      <c r="W485" s="59"/>
      <c r="X485" s="49" t="str">
        <f ca="1">IF(C485="","",IF(OR(D485&lt;NgayBatDau,D485&gt;NgayKetThuc),"Ngày tháng phải nằm trong kỳ báo cáo",IF(AND(F485&lt;&gt;"",COUNTIF(D.3[Tên nhà cung cấp],F485)=0),"Tên NCC chưa khai báo trong DSNCC",IF(AND(G485&lt;&gt;"",COUNTIF(D.1[Tên sản phẩm],G485)=0),"SP này chưa khai báo trong DSSP",""))))</f>
        <v/>
      </c>
    </row>
    <row r="486" spans="2:24" ht="27.75" customHeight="1">
      <c r="B486" s="69">
        <f t="shared" si="87"/>
        <v>483</v>
      </c>
      <c r="C486" s="49" t="str">
        <f t="shared" ca="1" si="88"/>
        <v/>
      </c>
      <c r="D486" s="50" t="str">
        <f t="shared" ca="1" si="89"/>
        <v/>
      </c>
      <c r="E486" s="51" t="str">
        <f t="shared" ca="1" si="90"/>
        <v/>
      </c>
      <c r="F486" s="52" t="str">
        <f t="shared" ca="1" si="91"/>
        <v/>
      </c>
      <c r="G486" s="53"/>
      <c r="H486" s="53" t="str">
        <f>IF(G486="","",INDEX(D.1[Quy cách],MATCH(G486,D.1[Tên sản phẩm],0)))</f>
        <v/>
      </c>
      <c r="I486" s="54" t="str">
        <f>IF(G486="","",INDEX(D.1[ĐVT],MATCH(G486,D.1[Tên sản phẩm],0)))</f>
        <v/>
      </c>
      <c r="J486" s="56" t="str">
        <f>IF(G486="","",INDEX(#REF!,MATCH(G486,D.1[Tên sản phẩm],0)))</f>
        <v/>
      </c>
      <c r="K486" s="56" t="str">
        <f t="shared" si="92"/>
        <v/>
      </c>
      <c r="L486" s="53"/>
      <c r="M486" s="57" t="str">
        <f t="shared" si="93"/>
        <v/>
      </c>
      <c r="N486" s="58"/>
      <c r="O486" s="56" t="str">
        <f t="shared" si="86"/>
        <v/>
      </c>
      <c r="P486" s="57" t="str">
        <f t="shared" si="94"/>
        <v/>
      </c>
      <c r="Q486" s="58" t="str">
        <f t="shared" ca="1" si="95"/>
        <v/>
      </c>
      <c r="R486" s="57" t="str">
        <f t="shared" si="96"/>
        <v/>
      </c>
      <c r="S486" s="57" t="str">
        <f ca="1">IF(AND(C486&lt;&gt;"",C486&lt;&gt;OFFSET(C486,1,0)),SUMIFS([Giá có thuế],[Số ĐK],C486),"")</f>
        <v/>
      </c>
      <c r="T486" s="53"/>
      <c r="U486" s="55" t="str">
        <f>IF(T486="","",'Thông Tin Chung'!#REF!)</f>
        <v/>
      </c>
      <c r="V486" s="57" t="str">
        <f t="shared" ca="1" si="97"/>
        <v/>
      </c>
      <c r="W486" s="59"/>
      <c r="X486" s="49" t="str">
        <f ca="1">IF(C486="","",IF(OR(D486&lt;NgayBatDau,D486&gt;NgayKetThuc),"Ngày tháng phải nằm trong kỳ báo cáo",IF(AND(F486&lt;&gt;"",COUNTIF(D.3[Tên nhà cung cấp],F486)=0),"Tên NCC chưa khai báo trong DSNCC",IF(AND(G486&lt;&gt;"",COUNTIF(D.1[Tên sản phẩm],G486)=0),"SP này chưa khai báo trong DSSP",""))))</f>
        <v/>
      </c>
    </row>
    <row r="487" spans="2:24" ht="27.75" customHeight="1">
      <c r="B487" s="69">
        <f t="shared" si="87"/>
        <v>484</v>
      </c>
      <c r="C487" s="49" t="str">
        <f t="shared" ca="1" si="88"/>
        <v/>
      </c>
      <c r="D487" s="50" t="str">
        <f t="shared" ca="1" si="89"/>
        <v/>
      </c>
      <c r="E487" s="51" t="str">
        <f t="shared" ca="1" si="90"/>
        <v/>
      </c>
      <c r="F487" s="52" t="str">
        <f t="shared" ca="1" si="91"/>
        <v/>
      </c>
      <c r="G487" s="53"/>
      <c r="H487" s="53" t="str">
        <f>IF(G487="","",INDEX(D.1[Quy cách],MATCH(G487,D.1[Tên sản phẩm],0)))</f>
        <v/>
      </c>
      <c r="I487" s="54" t="str">
        <f>IF(G487="","",INDEX(D.1[ĐVT],MATCH(G487,D.1[Tên sản phẩm],0)))</f>
        <v/>
      </c>
      <c r="J487" s="56" t="str">
        <f>IF(G487="","",INDEX(#REF!,MATCH(G487,D.1[Tên sản phẩm],0)))</f>
        <v/>
      </c>
      <c r="K487" s="56" t="str">
        <f t="shared" si="92"/>
        <v/>
      </c>
      <c r="L487" s="53"/>
      <c r="M487" s="57" t="str">
        <f t="shared" si="93"/>
        <v/>
      </c>
      <c r="N487" s="58"/>
      <c r="O487" s="56" t="str">
        <f t="shared" si="86"/>
        <v/>
      </c>
      <c r="P487" s="57" t="str">
        <f t="shared" si="94"/>
        <v/>
      </c>
      <c r="Q487" s="58" t="str">
        <f t="shared" ca="1" si="95"/>
        <v/>
      </c>
      <c r="R487" s="57" t="str">
        <f t="shared" si="96"/>
        <v/>
      </c>
      <c r="S487" s="57" t="str">
        <f ca="1">IF(AND(C487&lt;&gt;"",C487&lt;&gt;OFFSET(C487,1,0)),SUMIFS([Giá có thuế],[Số ĐK],C487),"")</f>
        <v/>
      </c>
      <c r="T487" s="53"/>
      <c r="U487" s="55" t="str">
        <f>IF(T487="","",'Thông Tin Chung'!#REF!)</f>
        <v/>
      </c>
      <c r="V487" s="57" t="str">
        <f t="shared" ca="1" si="97"/>
        <v/>
      </c>
      <c r="W487" s="59"/>
      <c r="X487" s="49" t="str">
        <f ca="1">IF(C487="","",IF(OR(D487&lt;NgayBatDau,D487&gt;NgayKetThuc),"Ngày tháng phải nằm trong kỳ báo cáo",IF(AND(F487&lt;&gt;"",COUNTIF(D.3[Tên nhà cung cấp],F487)=0),"Tên NCC chưa khai báo trong DSNCC",IF(AND(G487&lt;&gt;"",COUNTIF(D.1[Tên sản phẩm],G487)=0),"SP này chưa khai báo trong DSSP",""))))</f>
        <v/>
      </c>
    </row>
    <row r="488" spans="2:24" ht="27.75" customHeight="1">
      <c r="B488" s="69">
        <f t="shared" si="87"/>
        <v>485</v>
      </c>
      <c r="C488" s="49" t="str">
        <f t="shared" ca="1" si="88"/>
        <v/>
      </c>
      <c r="D488" s="50" t="str">
        <f t="shared" ca="1" si="89"/>
        <v/>
      </c>
      <c r="E488" s="51" t="str">
        <f t="shared" ca="1" si="90"/>
        <v/>
      </c>
      <c r="F488" s="52" t="str">
        <f t="shared" ca="1" si="91"/>
        <v/>
      </c>
      <c r="G488" s="53"/>
      <c r="H488" s="53" t="str">
        <f>IF(G488="","",INDEX(D.1[Quy cách],MATCH(G488,D.1[Tên sản phẩm],0)))</f>
        <v/>
      </c>
      <c r="I488" s="54" t="str">
        <f>IF(G488="","",INDEX(D.1[ĐVT],MATCH(G488,D.1[Tên sản phẩm],0)))</f>
        <v/>
      </c>
      <c r="J488" s="56" t="str">
        <f>IF(G488="","",INDEX(#REF!,MATCH(G488,D.1[Tên sản phẩm],0)))</f>
        <v/>
      </c>
      <c r="K488" s="56" t="str">
        <f t="shared" si="92"/>
        <v/>
      </c>
      <c r="L488" s="53"/>
      <c r="M488" s="57" t="str">
        <f t="shared" si="93"/>
        <v/>
      </c>
      <c r="N488" s="58"/>
      <c r="O488" s="56" t="str">
        <f t="shared" si="86"/>
        <v/>
      </c>
      <c r="P488" s="57" t="str">
        <f t="shared" si="94"/>
        <v/>
      </c>
      <c r="Q488" s="58" t="str">
        <f t="shared" ca="1" si="95"/>
        <v/>
      </c>
      <c r="R488" s="57" t="str">
        <f t="shared" si="96"/>
        <v/>
      </c>
      <c r="S488" s="57" t="str">
        <f ca="1">IF(AND(C488&lt;&gt;"",C488&lt;&gt;OFFSET(C488,1,0)),SUMIFS([Giá có thuế],[Số ĐK],C488),"")</f>
        <v/>
      </c>
      <c r="T488" s="53"/>
      <c r="U488" s="55" t="str">
        <f>IF(T488="","",'Thông Tin Chung'!#REF!)</f>
        <v/>
      </c>
      <c r="V488" s="57" t="str">
        <f t="shared" ca="1" si="97"/>
        <v/>
      </c>
      <c r="W488" s="59"/>
      <c r="X488" s="49" t="str">
        <f ca="1">IF(C488="","",IF(OR(D488&lt;NgayBatDau,D488&gt;NgayKetThuc),"Ngày tháng phải nằm trong kỳ báo cáo",IF(AND(F488&lt;&gt;"",COUNTIF(D.3[Tên nhà cung cấp],F488)=0),"Tên NCC chưa khai báo trong DSNCC",IF(AND(G488&lt;&gt;"",COUNTIF(D.1[Tên sản phẩm],G488)=0),"SP này chưa khai báo trong DSSP",""))))</f>
        <v/>
      </c>
    </row>
    <row r="489" spans="2:24" ht="27.75" customHeight="1">
      <c r="B489" s="69">
        <f t="shared" si="87"/>
        <v>486</v>
      </c>
      <c r="C489" s="49" t="str">
        <f t="shared" ca="1" si="88"/>
        <v/>
      </c>
      <c r="D489" s="50" t="str">
        <f t="shared" ca="1" si="89"/>
        <v/>
      </c>
      <c r="E489" s="51" t="str">
        <f t="shared" ca="1" si="90"/>
        <v/>
      </c>
      <c r="F489" s="52" t="str">
        <f t="shared" ca="1" si="91"/>
        <v/>
      </c>
      <c r="G489" s="53"/>
      <c r="H489" s="53" t="str">
        <f>IF(G489="","",INDEX(D.1[Quy cách],MATCH(G489,D.1[Tên sản phẩm],0)))</f>
        <v/>
      </c>
      <c r="I489" s="54" t="str">
        <f>IF(G489="","",INDEX(D.1[ĐVT],MATCH(G489,D.1[Tên sản phẩm],0)))</f>
        <v/>
      </c>
      <c r="J489" s="56" t="str">
        <f>IF(G489="","",INDEX(#REF!,MATCH(G489,D.1[Tên sản phẩm],0)))</f>
        <v/>
      </c>
      <c r="K489" s="56" t="str">
        <f t="shared" si="92"/>
        <v/>
      </c>
      <c r="L489" s="53"/>
      <c r="M489" s="57" t="str">
        <f t="shared" si="93"/>
        <v/>
      </c>
      <c r="N489" s="58"/>
      <c r="O489" s="56" t="str">
        <f t="shared" si="86"/>
        <v/>
      </c>
      <c r="P489" s="57" t="str">
        <f t="shared" si="94"/>
        <v/>
      </c>
      <c r="Q489" s="58" t="str">
        <f t="shared" ca="1" si="95"/>
        <v/>
      </c>
      <c r="R489" s="57" t="str">
        <f t="shared" si="96"/>
        <v/>
      </c>
      <c r="S489" s="57" t="str">
        <f ca="1">IF(AND(C489&lt;&gt;"",C489&lt;&gt;OFFSET(C489,1,0)),SUMIFS([Giá có thuế],[Số ĐK],C489),"")</f>
        <v/>
      </c>
      <c r="T489" s="53"/>
      <c r="U489" s="55" t="str">
        <f>IF(T489="","",'Thông Tin Chung'!#REF!)</f>
        <v/>
      </c>
      <c r="V489" s="57" t="str">
        <f t="shared" ca="1" si="97"/>
        <v/>
      </c>
      <c r="W489" s="59"/>
      <c r="X489" s="49" t="str">
        <f ca="1">IF(C489="","",IF(OR(D489&lt;NgayBatDau,D489&gt;NgayKetThuc),"Ngày tháng phải nằm trong kỳ báo cáo",IF(AND(F489&lt;&gt;"",COUNTIF(D.3[Tên nhà cung cấp],F489)=0),"Tên NCC chưa khai báo trong DSNCC",IF(AND(G489&lt;&gt;"",COUNTIF(D.1[Tên sản phẩm],G489)=0),"SP này chưa khai báo trong DSSP",""))))</f>
        <v/>
      </c>
    </row>
    <row r="490" spans="2:24" ht="27.75" customHeight="1">
      <c r="B490" s="69">
        <f t="shared" si="87"/>
        <v>487</v>
      </c>
      <c r="C490" s="49" t="str">
        <f t="shared" ca="1" si="88"/>
        <v/>
      </c>
      <c r="D490" s="50" t="str">
        <f t="shared" ca="1" si="89"/>
        <v/>
      </c>
      <c r="E490" s="51" t="str">
        <f t="shared" ca="1" si="90"/>
        <v/>
      </c>
      <c r="F490" s="52" t="str">
        <f t="shared" ca="1" si="91"/>
        <v/>
      </c>
      <c r="G490" s="53"/>
      <c r="H490" s="53" t="str">
        <f>IF(G490="","",INDEX(D.1[Quy cách],MATCH(G490,D.1[Tên sản phẩm],0)))</f>
        <v/>
      </c>
      <c r="I490" s="54" t="str">
        <f>IF(G490="","",INDEX(D.1[ĐVT],MATCH(G490,D.1[Tên sản phẩm],0)))</f>
        <v/>
      </c>
      <c r="J490" s="56" t="str">
        <f>IF(G490="","",INDEX(#REF!,MATCH(G490,D.1[Tên sản phẩm],0)))</f>
        <v/>
      </c>
      <c r="K490" s="56" t="str">
        <f t="shared" si="92"/>
        <v/>
      </c>
      <c r="L490" s="53"/>
      <c r="M490" s="57" t="str">
        <f t="shared" si="93"/>
        <v/>
      </c>
      <c r="N490" s="58"/>
      <c r="O490" s="56" t="str">
        <f t="shared" si="86"/>
        <v/>
      </c>
      <c r="P490" s="57" t="str">
        <f t="shared" si="94"/>
        <v/>
      </c>
      <c r="Q490" s="58" t="str">
        <f t="shared" ca="1" si="95"/>
        <v/>
      </c>
      <c r="R490" s="57" t="str">
        <f t="shared" si="96"/>
        <v/>
      </c>
      <c r="S490" s="57" t="str">
        <f ca="1">IF(AND(C490&lt;&gt;"",C490&lt;&gt;OFFSET(C490,1,0)),SUMIFS([Giá có thuế],[Số ĐK],C490),"")</f>
        <v/>
      </c>
      <c r="T490" s="53"/>
      <c r="U490" s="55" t="str">
        <f>IF(T490="","",'Thông Tin Chung'!#REF!)</f>
        <v/>
      </c>
      <c r="V490" s="57" t="str">
        <f t="shared" ca="1" si="97"/>
        <v/>
      </c>
      <c r="W490" s="59"/>
      <c r="X490" s="49" t="str">
        <f ca="1">IF(C490="","",IF(OR(D490&lt;NgayBatDau,D490&gt;NgayKetThuc),"Ngày tháng phải nằm trong kỳ báo cáo",IF(AND(F490&lt;&gt;"",COUNTIF(D.3[Tên nhà cung cấp],F490)=0),"Tên NCC chưa khai báo trong DSNCC",IF(AND(G490&lt;&gt;"",COUNTIF(D.1[Tên sản phẩm],G490)=0),"SP này chưa khai báo trong DSSP",""))))</f>
        <v/>
      </c>
    </row>
    <row r="491" spans="2:24" ht="27.75" customHeight="1">
      <c r="B491" s="69">
        <f t="shared" si="87"/>
        <v>488</v>
      </c>
      <c r="C491" s="49" t="str">
        <f t="shared" ca="1" si="88"/>
        <v/>
      </c>
      <c r="D491" s="50" t="str">
        <f t="shared" ca="1" si="89"/>
        <v/>
      </c>
      <c r="E491" s="51" t="str">
        <f t="shared" ca="1" si="90"/>
        <v/>
      </c>
      <c r="F491" s="52" t="str">
        <f t="shared" ca="1" si="91"/>
        <v/>
      </c>
      <c r="G491" s="53"/>
      <c r="H491" s="53" t="str">
        <f>IF(G491="","",INDEX(D.1[Quy cách],MATCH(G491,D.1[Tên sản phẩm],0)))</f>
        <v/>
      </c>
      <c r="I491" s="54" t="str">
        <f>IF(G491="","",INDEX(D.1[ĐVT],MATCH(G491,D.1[Tên sản phẩm],0)))</f>
        <v/>
      </c>
      <c r="J491" s="56" t="str">
        <f>IF(G491="","",INDEX(#REF!,MATCH(G491,D.1[Tên sản phẩm],0)))</f>
        <v/>
      </c>
      <c r="K491" s="56" t="str">
        <f t="shared" si="92"/>
        <v/>
      </c>
      <c r="L491" s="53"/>
      <c r="M491" s="57" t="str">
        <f t="shared" si="93"/>
        <v/>
      </c>
      <c r="N491" s="58"/>
      <c r="O491" s="56" t="str">
        <f t="shared" si="86"/>
        <v/>
      </c>
      <c r="P491" s="57" t="str">
        <f t="shared" si="94"/>
        <v/>
      </c>
      <c r="Q491" s="58" t="str">
        <f t="shared" ca="1" si="95"/>
        <v/>
      </c>
      <c r="R491" s="57" t="str">
        <f t="shared" si="96"/>
        <v/>
      </c>
      <c r="S491" s="57" t="str">
        <f ca="1">IF(AND(C491&lt;&gt;"",C491&lt;&gt;OFFSET(C491,1,0)),SUMIFS([Giá có thuế],[Số ĐK],C491),"")</f>
        <v/>
      </c>
      <c r="T491" s="53"/>
      <c r="U491" s="55" t="str">
        <f>IF(T491="","",'Thông Tin Chung'!#REF!)</f>
        <v/>
      </c>
      <c r="V491" s="57" t="str">
        <f t="shared" ca="1" si="97"/>
        <v/>
      </c>
      <c r="W491" s="59"/>
      <c r="X491" s="49" t="str">
        <f ca="1">IF(C491="","",IF(OR(D491&lt;NgayBatDau,D491&gt;NgayKetThuc),"Ngày tháng phải nằm trong kỳ báo cáo",IF(AND(F491&lt;&gt;"",COUNTIF(D.3[Tên nhà cung cấp],F491)=0),"Tên NCC chưa khai báo trong DSNCC",IF(AND(G491&lt;&gt;"",COUNTIF(D.1[Tên sản phẩm],G491)=0),"SP này chưa khai báo trong DSSP",""))))</f>
        <v/>
      </c>
    </row>
    <row r="492" spans="2:24" ht="27.75" customHeight="1">
      <c r="B492" s="69">
        <f t="shared" si="87"/>
        <v>489</v>
      </c>
      <c r="C492" s="49" t="str">
        <f t="shared" ca="1" si="88"/>
        <v/>
      </c>
      <c r="D492" s="50" t="str">
        <f t="shared" ca="1" si="89"/>
        <v/>
      </c>
      <c r="E492" s="51" t="str">
        <f t="shared" ca="1" si="90"/>
        <v/>
      </c>
      <c r="F492" s="52" t="str">
        <f t="shared" ca="1" si="91"/>
        <v/>
      </c>
      <c r="G492" s="53"/>
      <c r="H492" s="53" t="str">
        <f>IF(G492="","",INDEX(D.1[Quy cách],MATCH(G492,D.1[Tên sản phẩm],0)))</f>
        <v/>
      </c>
      <c r="I492" s="54" t="str">
        <f>IF(G492="","",INDEX(D.1[ĐVT],MATCH(G492,D.1[Tên sản phẩm],0)))</f>
        <v/>
      </c>
      <c r="J492" s="56" t="str">
        <f>IF(G492="","",INDEX(#REF!,MATCH(G492,D.1[Tên sản phẩm],0)))</f>
        <v/>
      </c>
      <c r="K492" s="56" t="str">
        <f t="shared" si="92"/>
        <v/>
      </c>
      <c r="L492" s="53"/>
      <c r="M492" s="57" t="str">
        <f t="shared" si="93"/>
        <v/>
      </c>
      <c r="N492" s="58"/>
      <c r="O492" s="56" t="str">
        <f t="shared" si="86"/>
        <v/>
      </c>
      <c r="P492" s="57" t="str">
        <f t="shared" si="94"/>
        <v/>
      </c>
      <c r="Q492" s="58" t="str">
        <f t="shared" ca="1" si="95"/>
        <v/>
      </c>
      <c r="R492" s="57" t="str">
        <f t="shared" si="96"/>
        <v/>
      </c>
      <c r="S492" s="57" t="str">
        <f ca="1">IF(AND(C492&lt;&gt;"",C492&lt;&gt;OFFSET(C492,1,0)),SUMIFS([Giá có thuế],[Số ĐK],C492),"")</f>
        <v/>
      </c>
      <c r="T492" s="53"/>
      <c r="U492" s="55" t="str">
        <f>IF(T492="","",'Thông Tin Chung'!#REF!)</f>
        <v/>
      </c>
      <c r="V492" s="57" t="str">
        <f t="shared" ca="1" si="97"/>
        <v/>
      </c>
      <c r="W492" s="59"/>
      <c r="X492" s="49" t="str">
        <f ca="1">IF(C492="","",IF(OR(D492&lt;NgayBatDau,D492&gt;NgayKetThuc),"Ngày tháng phải nằm trong kỳ báo cáo",IF(AND(F492&lt;&gt;"",COUNTIF(D.3[Tên nhà cung cấp],F492)=0),"Tên NCC chưa khai báo trong DSNCC",IF(AND(G492&lt;&gt;"",COUNTIF(D.1[Tên sản phẩm],G492)=0),"SP này chưa khai báo trong DSSP",""))))</f>
        <v/>
      </c>
    </row>
    <row r="493" spans="2:24" ht="27.75" customHeight="1">
      <c r="B493" s="69">
        <f t="shared" si="87"/>
        <v>490</v>
      </c>
      <c r="C493" s="49" t="str">
        <f t="shared" ca="1" si="88"/>
        <v/>
      </c>
      <c r="D493" s="50" t="str">
        <f t="shared" ca="1" si="89"/>
        <v/>
      </c>
      <c r="E493" s="51" t="str">
        <f t="shared" ca="1" si="90"/>
        <v/>
      </c>
      <c r="F493" s="52" t="str">
        <f t="shared" ca="1" si="91"/>
        <v/>
      </c>
      <c r="G493" s="53"/>
      <c r="H493" s="53" t="str">
        <f>IF(G493="","",INDEX(D.1[Quy cách],MATCH(G493,D.1[Tên sản phẩm],0)))</f>
        <v/>
      </c>
      <c r="I493" s="54" t="str">
        <f>IF(G493="","",INDEX(D.1[ĐVT],MATCH(G493,D.1[Tên sản phẩm],0)))</f>
        <v/>
      </c>
      <c r="J493" s="56" t="str">
        <f>IF(G493="","",INDEX(#REF!,MATCH(G493,D.1[Tên sản phẩm],0)))</f>
        <v/>
      </c>
      <c r="K493" s="56" t="str">
        <f t="shared" si="92"/>
        <v/>
      </c>
      <c r="L493" s="53"/>
      <c r="M493" s="57" t="str">
        <f t="shared" si="93"/>
        <v/>
      </c>
      <c r="N493" s="58"/>
      <c r="O493" s="56" t="str">
        <f t="shared" si="86"/>
        <v/>
      </c>
      <c r="P493" s="57" t="str">
        <f t="shared" si="94"/>
        <v/>
      </c>
      <c r="Q493" s="58" t="str">
        <f t="shared" ca="1" si="95"/>
        <v/>
      </c>
      <c r="R493" s="57" t="str">
        <f t="shared" si="96"/>
        <v/>
      </c>
      <c r="S493" s="57" t="str">
        <f ca="1">IF(AND(C493&lt;&gt;"",C493&lt;&gt;OFFSET(C493,1,0)),SUMIFS([Giá có thuế],[Số ĐK],C493),"")</f>
        <v/>
      </c>
      <c r="T493" s="53"/>
      <c r="U493" s="55" t="str">
        <f>IF(T493="","",'Thông Tin Chung'!#REF!)</f>
        <v/>
      </c>
      <c r="V493" s="57" t="str">
        <f t="shared" ca="1" si="97"/>
        <v/>
      </c>
      <c r="W493" s="59"/>
      <c r="X493" s="49" t="str">
        <f ca="1">IF(C493="","",IF(OR(D493&lt;NgayBatDau,D493&gt;NgayKetThuc),"Ngày tháng phải nằm trong kỳ báo cáo",IF(AND(F493&lt;&gt;"",COUNTIF(D.3[Tên nhà cung cấp],F493)=0),"Tên NCC chưa khai báo trong DSNCC",IF(AND(G493&lt;&gt;"",COUNTIF(D.1[Tên sản phẩm],G493)=0),"SP này chưa khai báo trong DSSP",""))))</f>
        <v/>
      </c>
    </row>
    <row r="494" spans="2:24" ht="27.75" customHeight="1">
      <c r="B494" s="69">
        <f t="shared" si="87"/>
        <v>491</v>
      </c>
      <c r="C494" s="49" t="str">
        <f t="shared" ca="1" si="88"/>
        <v/>
      </c>
      <c r="D494" s="50" t="str">
        <f t="shared" ca="1" si="89"/>
        <v/>
      </c>
      <c r="E494" s="51" t="str">
        <f t="shared" ca="1" si="90"/>
        <v/>
      </c>
      <c r="F494" s="52" t="str">
        <f t="shared" ca="1" si="91"/>
        <v/>
      </c>
      <c r="G494" s="53"/>
      <c r="H494" s="53" t="str">
        <f>IF(G494="","",INDEX(D.1[Quy cách],MATCH(G494,D.1[Tên sản phẩm],0)))</f>
        <v/>
      </c>
      <c r="I494" s="54" t="str">
        <f>IF(G494="","",INDEX(D.1[ĐVT],MATCH(G494,D.1[Tên sản phẩm],0)))</f>
        <v/>
      </c>
      <c r="J494" s="56" t="str">
        <f>IF(G494="","",INDEX(#REF!,MATCH(G494,D.1[Tên sản phẩm],0)))</f>
        <v/>
      </c>
      <c r="K494" s="56" t="str">
        <f t="shared" si="92"/>
        <v/>
      </c>
      <c r="L494" s="53"/>
      <c r="M494" s="57" t="str">
        <f t="shared" si="93"/>
        <v/>
      </c>
      <c r="N494" s="58"/>
      <c r="O494" s="56" t="str">
        <f t="shared" si="86"/>
        <v/>
      </c>
      <c r="P494" s="57" t="str">
        <f t="shared" si="94"/>
        <v/>
      </c>
      <c r="Q494" s="58" t="str">
        <f t="shared" ca="1" si="95"/>
        <v/>
      </c>
      <c r="R494" s="57" t="str">
        <f t="shared" si="96"/>
        <v/>
      </c>
      <c r="S494" s="57" t="str">
        <f ca="1">IF(AND(C494&lt;&gt;"",C494&lt;&gt;OFFSET(C494,1,0)),SUMIFS([Giá có thuế],[Số ĐK],C494),"")</f>
        <v/>
      </c>
      <c r="T494" s="53"/>
      <c r="U494" s="55" t="str">
        <f>IF(T494="","",'Thông Tin Chung'!#REF!)</f>
        <v/>
      </c>
      <c r="V494" s="57" t="str">
        <f t="shared" ca="1" si="97"/>
        <v/>
      </c>
      <c r="W494" s="59"/>
      <c r="X494" s="49" t="str">
        <f ca="1">IF(C494="","",IF(OR(D494&lt;NgayBatDau,D494&gt;NgayKetThuc),"Ngày tháng phải nằm trong kỳ báo cáo",IF(AND(F494&lt;&gt;"",COUNTIF(D.3[Tên nhà cung cấp],F494)=0),"Tên NCC chưa khai báo trong DSNCC",IF(AND(G494&lt;&gt;"",COUNTIF(D.1[Tên sản phẩm],G494)=0),"SP này chưa khai báo trong DSSP",""))))</f>
        <v/>
      </c>
    </row>
    <row r="495" spans="2:24" ht="27.75" customHeight="1">
      <c r="B495" s="69">
        <f t="shared" si="87"/>
        <v>492</v>
      </c>
      <c r="C495" s="49" t="str">
        <f t="shared" ca="1" si="88"/>
        <v/>
      </c>
      <c r="D495" s="50" t="str">
        <f t="shared" ca="1" si="89"/>
        <v/>
      </c>
      <c r="E495" s="51" t="str">
        <f t="shared" ca="1" si="90"/>
        <v/>
      </c>
      <c r="F495" s="52" t="str">
        <f t="shared" ca="1" si="91"/>
        <v/>
      </c>
      <c r="G495" s="53"/>
      <c r="H495" s="53" t="str">
        <f>IF(G495="","",INDEX(D.1[Quy cách],MATCH(G495,D.1[Tên sản phẩm],0)))</f>
        <v/>
      </c>
      <c r="I495" s="54" t="str">
        <f>IF(G495="","",INDEX(D.1[ĐVT],MATCH(G495,D.1[Tên sản phẩm],0)))</f>
        <v/>
      </c>
      <c r="J495" s="56" t="str">
        <f>IF(G495="","",INDEX(#REF!,MATCH(G495,D.1[Tên sản phẩm],0)))</f>
        <v/>
      </c>
      <c r="K495" s="56" t="str">
        <f t="shared" si="92"/>
        <v/>
      </c>
      <c r="L495" s="53"/>
      <c r="M495" s="57" t="str">
        <f t="shared" si="93"/>
        <v/>
      </c>
      <c r="N495" s="58"/>
      <c r="O495" s="56" t="str">
        <f t="shared" si="86"/>
        <v/>
      </c>
      <c r="P495" s="57" t="str">
        <f t="shared" si="94"/>
        <v/>
      </c>
      <c r="Q495" s="58" t="str">
        <f t="shared" ca="1" si="95"/>
        <v/>
      </c>
      <c r="R495" s="57" t="str">
        <f t="shared" si="96"/>
        <v/>
      </c>
      <c r="S495" s="57" t="str">
        <f ca="1">IF(AND(C495&lt;&gt;"",C495&lt;&gt;OFFSET(C495,1,0)),SUMIFS([Giá có thuế],[Số ĐK],C495),"")</f>
        <v/>
      </c>
      <c r="T495" s="53"/>
      <c r="U495" s="55" t="str">
        <f>IF(T495="","",'Thông Tin Chung'!#REF!)</f>
        <v/>
      </c>
      <c r="V495" s="57" t="str">
        <f t="shared" ca="1" si="97"/>
        <v/>
      </c>
      <c r="W495" s="59"/>
      <c r="X495" s="49" t="str">
        <f ca="1">IF(C495="","",IF(OR(D495&lt;NgayBatDau,D495&gt;NgayKetThuc),"Ngày tháng phải nằm trong kỳ báo cáo",IF(AND(F495&lt;&gt;"",COUNTIF(D.3[Tên nhà cung cấp],F495)=0),"Tên NCC chưa khai báo trong DSNCC",IF(AND(G495&lt;&gt;"",COUNTIF(D.1[Tên sản phẩm],G495)=0),"SP này chưa khai báo trong DSSP",""))))</f>
        <v/>
      </c>
    </row>
    <row r="496" spans="2:24" ht="27.75" customHeight="1">
      <c r="B496" s="69">
        <f t="shared" si="87"/>
        <v>493</v>
      </c>
      <c r="C496" s="49" t="str">
        <f t="shared" ca="1" si="88"/>
        <v/>
      </c>
      <c r="D496" s="50" t="str">
        <f t="shared" ca="1" si="89"/>
        <v/>
      </c>
      <c r="E496" s="51" t="str">
        <f t="shared" ca="1" si="90"/>
        <v/>
      </c>
      <c r="F496" s="52" t="str">
        <f t="shared" ca="1" si="91"/>
        <v/>
      </c>
      <c r="G496" s="53"/>
      <c r="H496" s="53" t="str">
        <f>IF(G496="","",INDEX(D.1[Quy cách],MATCH(G496,D.1[Tên sản phẩm],0)))</f>
        <v/>
      </c>
      <c r="I496" s="54" t="str">
        <f>IF(G496="","",INDEX(D.1[ĐVT],MATCH(G496,D.1[Tên sản phẩm],0)))</f>
        <v/>
      </c>
      <c r="J496" s="56" t="str">
        <f>IF(G496="","",INDEX(#REF!,MATCH(G496,D.1[Tên sản phẩm],0)))</f>
        <v/>
      </c>
      <c r="K496" s="56" t="str">
        <f t="shared" si="92"/>
        <v/>
      </c>
      <c r="L496" s="53"/>
      <c r="M496" s="57" t="str">
        <f t="shared" si="93"/>
        <v/>
      </c>
      <c r="N496" s="58"/>
      <c r="O496" s="56" t="str">
        <f t="shared" si="86"/>
        <v/>
      </c>
      <c r="P496" s="57" t="str">
        <f t="shared" si="94"/>
        <v/>
      </c>
      <c r="Q496" s="58" t="str">
        <f t="shared" ca="1" si="95"/>
        <v/>
      </c>
      <c r="R496" s="57" t="str">
        <f t="shared" si="96"/>
        <v/>
      </c>
      <c r="S496" s="57" t="str">
        <f ca="1">IF(AND(C496&lt;&gt;"",C496&lt;&gt;OFFSET(C496,1,0)),SUMIFS([Giá có thuế],[Số ĐK],C496),"")</f>
        <v/>
      </c>
      <c r="T496" s="53"/>
      <c r="U496" s="55" t="str">
        <f>IF(T496="","",'Thông Tin Chung'!#REF!)</f>
        <v/>
      </c>
      <c r="V496" s="57" t="str">
        <f t="shared" ca="1" si="97"/>
        <v/>
      </c>
      <c r="W496" s="59"/>
      <c r="X496" s="49" t="str">
        <f ca="1">IF(C496="","",IF(OR(D496&lt;NgayBatDau,D496&gt;NgayKetThuc),"Ngày tháng phải nằm trong kỳ báo cáo",IF(AND(F496&lt;&gt;"",COUNTIF(D.3[Tên nhà cung cấp],F496)=0),"Tên NCC chưa khai báo trong DSNCC",IF(AND(G496&lt;&gt;"",COUNTIF(D.1[Tên sản phẩm],G496)=0),"SP này chưa khai báo trong DSSP",""))))</f>
        <v/>
      </c>
    </row>
    <row r="497" spans="2:24" ht="27.75" customHeight="1">
      <c r="B497" s="69">
        <f t="shared" si="87"/>
        <v>494</v>
      </c>
      <c r="C497" s="49" t="str">
        <f t="shared" ca="1" si="88"/>
        <v/>
      </c>
      <c r="D497" s="50" t="str">
        <f t="shared" ca="1" si="89"/>
        <v/>
      </c>
      <c r="E497" s="51" t="str">
        <f t="shared" ca="1" si="90"/>
        <v/>
      </c>
      <c r="F497" s="52" t="str">
        <f t="shared" ca="1" si="91"/>
        <v/>
      </c>
      <c r="G497" s="53"/>
      <c r="H497" s="53" t="str">
        <f>IF(G497="","",INDEX(D.1[Quy cách],MATCH(G497,D.1[Tên sản phẩm],0)))</f>
        <v/>
      </c>
      <c r="I497" s="54" t="str">
        <f>IF(G497="","",INDEX(D.1[ĐVT],MATCH(G497,D.1[Tên sản phẩm],0)))</f>
        <v/>
      </c>
      <c r="J497" s="56" t="str">
        <f>IF(G497="","",INDEX(#REF!,MATCH(G497,D.1[Tên sản phẩm],0)))</f>
        <v/>
      </c>
      <c r="K497" s="56" t="str">
        <f t="shared" si="92"/>
        <v/>
      </c>
      <c r="L497" s="53"/>
      <c r="M497" s="57" t="str">
        <f t="shared" si="93"/>
        <v/>
      </c>
      <c r="N497" s="58"/>
      <c r="O497" s="56" t="str">
        <f t="shared" si="86"/>
        <v/>
      </c>
      <c r="P497" s="57" t="str">
        <f t="shared" si="94"/>
        <v/>
      </c>
      <c r="Q497" s="58" t="str">
        <f t="shared" ca="1" si="95"/>
        <v/>
      </c>
      <c r="R497" s="57" t="str">
        <f t="shared" si="96"/>
        <v/>
      </c>
      <c r="S497" s="57" t="str">
        <f ca="1">IF(AND(C497&lt;&gt;"",C497&lt;&gt;OFFSET(C497,1,0)),SUMIFS([Giá có thuế],[Số ĐK],C497),"")</f>
        <v/>
      </c>
      <c r="T497" s="53"/>
      <c r="U497" s="55" t="str">
        <f>IF(T497="","",'Thông Tin Chung'!#REF!)</f>
        <v/>
      </c>
      <c r="V497" s="57" t="str">
        <f t="shared" ca="1" si="97"/>
        <v/>
      </c>
      <c r="W497" s="59"/>
      <c r="X497" s="49" t="str">
        <f ca="1">IF(C497="","",IF(OR(D497&lt;NgayBatDau,D497&gt;NgayKetThuc),"Ngày tháng phải nằm trong kỳ báo cáo",IF(AND(F497&lt;&gt;"",COUNTIF(D.3[Tên nhà cung cấp],F497)=0),"Tên NCC chưa khai báo trong DSNCC",IF(AND(G497&lt;&gt;"",COUNTIF(D.1[Tên sản phẩm],G497)=0),"SP này chưa khai báo trong DSSP",""))))</f>
        <v/>
      </c>
    </row>
    <row r="498" spans="2:24" ht="27.75" customHeight="1">
      <c r="B498" s="69">
        <f t="shared" si="87"/>
        <v>495</v>
      </c>
      <c r="C498" s="49" t="str">
        <f t="shared" ca="1" si="88"/>
        <v/>
      </c>
      <c r="D498" s="50" t="str">
        <f t="shared" ca="1" si="89"/>
        <v/>
      </c>
      <c r="E498" s="51" t="str">
        <f t="shared" ca="1" si="90"/>
        <v/>
      </c>
      <c r="F498" s="52" t="str">
        <f t="shared" ca="1" si="91"/>
        <v/>
      </c>
      <c r="G498" s="53"/>
      <c r="H498" s="53" t="str">
        <f>IF(G498="","",INDEX(D.1[Quy cách],MATCH(G498,D.1[Tên sản phẩm],0)))</f>
        <v/>
      </c>
      <c r="I498" s="54" t="str">
        <f>IF(G498="","",INDEX(D.1[ĐVT],MATCH(G498,D.1[Tên sản phẩm],0)))</f>
        <v/>
      </c>
      <c r="J498" s="56" t="str">
        <f>IF(G498="","",INDEX(#REF!,MATCH(G498,D.1[Tên sản phẩm],0)))</f>
        <v/>
      </c>
      <c r="K498" s="56" t="str">
        <f t="shared" si="92"/>
        <v/>
      </c>
      <c r="L498" s="53"/>
      <c r="M498" s="57" t="str">
        <f t="shared" si="93"/>
        <v/>
      </c>
      <c r="N498" s="58"/>
      <c r="O498" s="56" t="str">
        <f t="shared" si="86"/>
        <v/>
      </c>
      <c r="P498" s="57" t="str">
        <f t="shared" si="94"/>
        <v/>
      </c>
      <c r="Q498" s="58" t="str">
        <f t="shared" ca="1" si="95"/>
        <v/>
      </c>
      <c r="R498" s="57" t="str">
        <f t="shared" si="96"/>
        <v/>
      </c>
      <c r="S498" s="57" t="str">
        <f ca="1">IF(AND(C498&lt;&gt;"",C498&lt;&gt;OFFSET(C498,1,0)),SUMIFS([Giá có thuế],[Số ĐK],C498),"")</f>
        <v/>
      </c>
      <c r="T498" s="53"/>
      <c r="U498" s="55" t="str">
        <f>IF(T498="","",'Thông Tin Chung'!#REF!)</f>
        <v/>
      </c>
      <c r="V498" s="57" t="str">
        <f t="shared" ca="1" si="97"/>
        <v/>
      </c>
      <c r="W498" s="59"/>
      <c r="X498" s="49" t="str">
        <f ca="1">IF(C498="","",IF(OR(D498&lt;NgayBatDau,D498&gt;NgayKetThuc),"Ngày tháng phải nằm trong kỳ báo cáo",IF(AND(F498&lt;&gt;"",COUNTIF(D.3[Tên nhà cung cấp],F498)=0),"Tên NCC chưa khai báo trong DSNCC",IF(AND(G498&lt;&gt;"",COUNTIF(D.1[Tên sản phẩm],G498)=0),"SP này chưa khai báo trong DSSP",""))))</f>
        <v/>
      </c>
    </row>
    <row r="499" spans="2:24" ht="27.75" customHeight="1">
      <c r="B499" s="69">
        <f t="shared" si="87"/>
        <v>496</v>
      </c>
      <c r="C499" s="49" t="str">
        <f t="shared" ca="1" si="88"/>
        <v/>
      </c>
      <c r="D499" s="50" t="str">
        <f t="shared" ca="1" si="89"/>
        <v/>
      </c>
      <c r="E499" s="51" t="str">
        <f t="shared" ca="1" si="90"/>
        <v/>
      </c>
      <c r="F499" s="52" t="str">
        <f t="shared" ca="1" si="91"/>
        <v/>
      </c>
      <c r="G499" s="53"/>
      <c r="H499" s="53" t="str">
        <f>IF(G499="","",INDEX(D.1[Quy cách],MATCH(G499,D.1[Tên sản phẩm],0)))</f>
        <v/>
      </c>
      <c r="I499" s="54" t="str">
        <f>IF(G499="","",INDEX(D.1[ĐVT],MATCH(G499,D.1[Tên sản phẩm],0)))</f>
        <v/>
      </c>
      <c r="J499" s="56" t="str">
        <f>IF(G499="","",INDEX(#REF!,MATCH(G499,D.1[Tên sản phẩm],0)))</f>
        <v/>
      </c>
      <c r="K499" s="56" t="str">
        <f t="shared" si="92"/>
        <v/>
      </c>
      <c r="L499" s="53"/>
      <c r="M499" s="57" t="str">
        <f t="shared" si="93"/>
        <v/>
      </c>
      <c r="N499" s="58"/>
      <c r="O499" s="56" t="str">
        <f t="shared" si="86"/>
        <v/>
      </c>
      <c r="P499" s="57" t="str">
        <f t="shared" si="94"/>
        <v/>
      </c>
      <c r="Q499" s="58" t="str">
        <f t="shared" ca="1" si="95"/>
        <v/>
      </c>
      <c r="R499" s="57" t="str">
        <f t="shared" si="96"/>
        <v/>
      </c>
      <c r="S499" s="57" t="str">
        <f ca="1">IF(AND(C499&lt;&gt;"",C499&lt;&gt;OFFSET(C499,1,0)),SUMIFS([Giá có thuế],[Số ĐK],C499),"")</f>
        <v/>
      </c>
      <c r="T499" s="53"/>
      <c r="U499" s="55" t="str">
        <f>IF(T499="","",'Thông Tin Chung'!#REF!)</f>
        <v/>
      </c>
      <c r="V499" s="57" t="str">
        <f t="shared" ca="1" si="97"/>
        <v/>
      </c>
      <c r="W499" s="59"/>
      <c r="X499" s="49" t="str">
        <f ca="1">IF(C499="","",IF(OR(D499&lt;NgayBatDau,D499&gt;NgayKetThuc),"Ngày tháng phải nằm trong kỳ báo cáo",IF(AND(F499&lt;&gt;"",COUNTIF(D.3[Tên nhà cung cấp],F499)=0),"Tên NCC chưa khai báo trong DSNCC",IF(AND(G499&lt;&gt;"",COUNTIF(D.1[Tên sản phẩm],G499)=0),"SP này chưa khai báo trong DSSP",""))))</f>
        <v/>
      </c>
    </row>
    <row r="500" spans="2:24" ht="27.75" customHeight="1">
      <c r="B500" s="69">
        <f t="shared" si="87"/>
        <v>497</v>
      </c>
      <c r="C500" s="49" t="str">
        <f t="shared" ca="1" si="88"/>
        <v/>
      </c>
      <c r="D500" s="50" t="str">
        <f t="shared" ca="1" si="89"/>
        <v/>
      </c>
      <c r="E500" s="51" t="str">
        <f t="shared" ca="1" si="90"/>
        <v/>
      </c>
      <c r="F500" s="52" t="str">
        <f t="shared" ca="1" si="91"/>
        <v/>
      </c>
      <c r="G500" s="53"/>
      <c r="H500" s="53" t="str">
        <f>IF(G500="","",INDEX(D.1[Quy cách],MATCH(G500,D.1[Tên sản phẩm],0)))</f>
        <v/>
      </c>
      <c r="I500" s="54" t="str">
        <f>IF(G500="","",INDEX(D.1[ĐVT],MATCH(G500,D.1[Tên sản phẩm],0)))</f>
        <v/>
      </c>
      <c r="J500" s="56" t="str">
        <f>IF(G500="","",INDEX(#REF!,MATCH(G500,D.1[Tên sản phẩm],0)))</f>
        <v/>
      </c>
      <c r="K500" s="56" t="str">
        <f t="shared" si="92"/>
        <v/>
      </c>
      <c r="L500" s="53"/>
      <c r="M500" s="57" t="str">
        <f t="shared" si="93"/>
        <v/>
      </c>
      <c r="N500" s="58"/>
      <c r="O500" s="56" t="str">
        <f t="shared" si="86"/>
        <v/>
      </c>
      <c r="P500" s="57" t="str">
        <f t="shared" si="94"/>
        <v/>
      </c>
      <c r="Q500" s="58" t="str">
        <f t="shared" ca="1" si="95"/>
        <v/>
      </c>
      <c r="R500" s="57" t="str">
        <f t="shared" si="96"/>
        <v/>
      </c>
      <c r="S500" s="57" t="str">
        <f ca="1">IF(AND(C500&lt;&gt;"",C500&lt;&gt;OFFSET(C500,1,0)),SUMIFS([Giá có thuế],[Số ĐK],C500),"")</f>
        <v/>
      </c>
      <c r="T500" s="53"/>
      <c r="U500" s="55" t="str">
        <f>IF(T500="","",'Thông Tin Chung'!#REF!)</f>
        <v/>
      </c>
      <c r="V500" s="57" t="str">
        <f t="shared" ca="1" si="97"/>
        <v/>
      </c>
      <c r="W500" s="59"/>
      <c r="X500" s="49" t="str">
        <f ca="1">IF(C500="","",IF(OR(D500&lt;NgayBatDau,D500&gt;NgayKetThuc),"Ngày tháng phải nằm trong kỳ báo cáo",IF(AND(F500&lt;&gt;"",COUNTIF(D.3[Tên nhà cung cấp],F500)=0),"Tên NCC chưa khai báo trong DSNCC",IF(AND(G500&lt;&gt;"",COUNTIF(D.1[Tên sản phẩm],G500)=0),"SP này chưa khai báo trong DSSP",""))))</f>
        <v/>
      </c>
    </row>
    <row r="501" spans="2:24" ht="27.75" customHeight="1">
      <c r="B501" s="69">
        <f t="shared" si="87"/>
        <v>498</v>
      </c>
      <c r="C501" s="49" t="str">
        <f t="shared" ca="1" si="88"/>
        <v/>
      </c>
      <c r="D501" s="50" t="str">
        <f t="shared" ca="1" si="89"/>
        <v/>
      </c>
      <c r="E501" s="51" t="str">
        <f t="shared" ca="1" si="90"/>
        <v/>
      </c>
      <c r="F501" s="52" t="str">
        <f t="shared" ca="1" si="91"/>
        <v/>
      </c>
      <c r="G501" s="53"/>
      <c r="H501" s="53" t="str">
        <f>IF(G501="","",INDEX(D.1[Quy cách],MATCH(G501,D.1[Tên sản phẩm],0)))</f>
        <v/>
      </c>
      <c r="I501" s="54" t="str">
        <f>IF(G501="","",INDEX(D.1[ĐVT],MATCH(G501,D.1[Tên sản phẩm],0)))</f>
        <v/>
      </c>
      <c r="J501" s="56" t="str">
        <f>IF(G501="","",INDEX(#REF!,MATCH(G501,D.1[Tên sản phẩm],0)))</f>
        <v/>
      </c>
      <c r="K501" s="56" t="str">
        <f t="shared" si="92"/>
        <v/>
      </c>
      <c r="L501" s="53"/>
      <c r="M501" s="57" t="str">
        <f t="shared" si="93"/>
        <v/>
      </c>
      <c r="N501" s="58"/>
      <c r="O501" s="56" t="str">
        <f t="shared" si="86"/>
        <v/>
      </c>
      <c r="P501" s="57" t="str">
        <f t="shared" si="94"/>
        <v/>
      </c>
      <c r="Q501" s="58" t="str">
        <f t="shared" ca="1" si="95"/>
        <v/>
      </c>
      <c r="R501" s="57" t="str">
        <f t="shared" si="96"/>
        <v/>
      </c>
      <c r="S501" s="57" t="str">
        <f ca="1">IF(AND(C501&lt;&gt;"",C501&lt;&gt;OFFSET(C501,1,0)),SUMIFS([Giá có thuế],[Số ĐK],C501),"")</f>
        <v/>
      </c>
      <c r="T501" s="53"/>
      <c r="U501" s="55" t="str">
        <f>IF(T501="","",'Thông Tin Chung'!#REF!)</f>
        <v/>
      </c>
      <c r="V501" s="57" t="str">
        <f t="shared" ca="1" si="97"/>
        <v/>
      </c>
      <c r="W501" s="59"/>
      <c r="X501" s="49" t="str">
        <f ca="1">IF(C501="","",IF(OR(D501&lt;NgayBatDau,D501&gt;NgayKetThuc),"Ngày tháng phải nằm trong kỳ báo cáo",IF(AND(F501&lt;&gt;"",COUNTIF(D.3[Tên nhà cung cấp],F501)=0),"Tên NCC chưa khai báo trong DSNCC",IF(AND(G501&lt;&gt;"",COUNTIF(D.1[Tên sản phẩm],G501)=0),"SP này chưa khai báo trong DSSP",""))))</f>
        <v/>
      </c>
    </row>
    <row r="502" spans="2:24" ht="27.75" customHeight="1">
      <c r="B502" s="69">
        <f t="shared" si="87"/>
        <v>499</v>
      </c>
      <c r="C502" s="49" t="str">
        <f t="shared" ca="1" si="88"/>
        <v/>
      </c>
      <c r="D502" s="50" t="str">
        <f t="shared" ca="1" si="89"/>
        <v/>
      </c>
      <c r="E502" s="51" t="str">
        <f t="shared" ca="1" si="90"/>
        <v/>
      </c>
      <c r="F502" s="52" t="str">
        <f t="shared" ca="1" si="91"/>
        <v/>
      </c>
      <c r="G502" s="53"/>
      <c r="H502" s="53" t="str">
        <f>IF(G502="","",INDEX(D.1[Quy cách],MATCH(G502,D.1[Tên sản phẩm],0)))</f>
        <v/>
      </c>
      <c r="I502" s="54" t="str">
        <f>IF(G502="","",INDEX(D.1[ĐVT],MATCH(G502,D.1[Tên sản phẩm],0)))</f>
        <v/>
      </c>
      <c r="J502" s="56" t="str">
        <f>IF(G502="","",INDEX(#REF!,MATCH(G502,D.1[Tên sản phẩm],0)))</f>
        <v/>
      </c>
      <c r="K502" s="56" t="str">
        <f t="shared" si="92"/>
        <v/>
      </c>
      <c r="L502" s="53"/>
      <c r="M502" s="57" t="str">
        <f t="shared" si="93"/>
        <v/>
      </c>
      <c r="N502" s="58"/>
      <c r="O502" s="56" t="str">
        <f t="shared" si="86"/>
        <v/>
      </c>
      <c r="P502" s="57" t="str">
        <f t="shared" si="94"/>
        <v/>
      </c>
      <c r="Q502" s="58" t="str">
        <f t="shared" ca="1" si="95"/>
        <v/>
      </c>
      <c r="R502" s="57" t="str">
        <f t="shared" si="96"/>
        <v/>
      </c>
      <c r="S502" s="57" t="str">
        <f ca="1">IF(AND(C502&lt;&gt;"",C502&lt;&gt;OFFSET(C502,1,0)),SUMIFS([Giá có thuế],[Số ĐK],C502),"")</f>
        <v/>
      </c>
      <c r="T502" s="53"/>
      <c r="U502" s="55" t="str">
        <f>IF(T502="","",'Thông Tin Chung'!#REF!)</f>
        <v/>
      </c>
      <c r="V502" s="57" t="str">
        <f t="shared" ca="1" si="97"/>
        <v/>
      </c>
      <c r="W502" s="59"/>
      <c r="X502" s="49" t="str">
        <f ca="1">IF(C502="","",IF(OR(D502&lt;NgayBatDau,D502&gt;NgayKetThuc),"Ngày tháng phải nằm trong kỳ báo cáo",IF(AND(F502&lt;&gt;"",COUNTIF(D.3[Tên nhà cung cấp],F502)=0),"Tên NCC chưa khai báo trong DSNCC",IF(AND(G502&lt;&gt;"",COUNTIF(D.1[Tên sản phẩm],G502)=0),"SP này chưa khai báo trong DSSP",""))))</f>
        <v/>
      </c>
    </row>
    <row r="503" spans="2:24" ht="27.75" customHeight="1">
      <c r="B503" s="69">
        <f t="shared" si="87"/>
        <v>500</v>
      </c>
      <c r="C503" s="49" t="str">
        <f t="shared" ca="1" si="88"/>
        <v/>
      </c>
      <c r="D503" s="50" t="str">
        <f t="shared" ca="1" si="89"/>
        <v/>
      </c>
      <c r="E503" s="51" t="str">
        <f t="shared" ca="1" si="90"/>
        <v/>
      </c>
      <c r="F503" s="52" t="str">
        <f t="shared" ca="1" si="91"/>
        <v/>
      </c>
      <c r="G503" s="53"/>
      <c r="H503" s="53" t="str">
        <f>IF(G503="","",INDEX(D.1[Quy cách],MATCH(G503,D.1[Tên sản phẩm],0)))</f>
        <v/>
      </c>
      <c r="I503" s="54" t="str">
        <f>IF(G503="","",INDEX(D.1[ĐVT],MATCH(G503,D.1[Tên sản phẩm],0)))</f>
        <v/>
      </c>
      <c r="J503" s="56" t="str">
        <f>IF(G503="","",INDEX(#REF!,MATCH(G503,D.1[Tên sản phẩm],0)))</f>
        <v/>
      </c>
      <c r="K503" s="56" t="str">
        <f t="shared" si="92"/>
        <v/>
      </c>
      <c r="L503" s="53"/>
      <c r="M503" s="57" t="str">
        <f t="shared" si="93"/>
        <v/>
      </c>
      <c r="N503" s="58"/>
      <c r="O503" s="56" t="str">
        <f t="shared" si="86"/>
        <v/>
      </c>
      <c r="P503" s="57" t="str">
        <f t="shared" si="94"/>
        <v/>
      </c>
      <c r="Q503" s="58" t="str">
        <f t="shared" ca="1" si="95"/>
        <v/>
      </c>
      <c r="R503" s="57" t="str">
        <f t="shared" si="96"/>
        <v/>
      </c>
      <c r="S503" s="57" t="str">
        <f ca="1">IF(AND(C503&lt;&gt;"",C503&lt;&gt;OFFSET(C503,1,0)),SUMIFS([Giá có thuế],[Số ĐK],C503),"")</f>
        <v/>
      </c>
      <c r="T503" s="53"/>
      <c r="U503" s="55" t="str">
        <f>IF(T503="","",'Thông Tin Chung'!#REF!)</f>
        <v/>
      </c>
      <c r="V503" s="57" t="str">
        <f t="shared" ca="1" si="97"/>
        <v/>
      </c>
      <c r="W503" s="59"/>
      <c r="X503" s="49" t="str">
        <f ca="1">IF(C503="","",IF(OR(D503&lt;NgayBatDau,D503&gt;NgayKetThuc),"Ngày tháng phải nằm trong kỳ báo cáo",IF(AND(F503&lt;&gt;"",COUNTIF(D.3[Tên nhà cung cấp],F503)=0),"Tên NCC chưa khai báo trong DSNCC",IF(AND(G503&lt;&gt;"",COUNTIF(D.1[Tên sản phẩm],G503)=0),"SP này chưa khai báo trong DSSP",""))))</f>
        <v/>
      </c>
    </row>
    <row r="504" spans="2:24" ht="27.75" customHeight="1">
      <c r="B504" s="69">
        <f t="shared" si="87"/>
        <v>501</v>
      </c>
      <c r="C504" s="49" t="str">
        <f t="shared" ca="1" si="88"/>
        <v/>
      </c>
      <c r="D504" s="50" t="str">
        <f t="shared" ca="1" si="89"/>
        <v/>
      </c>
      <c r="E504" s="51" t="str">
        <f t="shared" ca="1" si="90"/>
        <v/>
      </c>
      <c r="F504" s="52" t="str">
        <f t="shared" ca="1" si="91"/>
        <v/>
      </c>
      <c r="G504" s="53"/>
      <c r="H504" s="53" t="str">
        <f>IF(G504="","",INDEX(D.1[Quy cách],MATCH(G504,D.1[Tên sản phẩm],0)))</f>
        <v/>
      </c>
      <c r="I504" s="54" t="str">
        <f>IF(G504="","",INDEX(D.1[ĐVT],MATCH(G504,D.1[Tên sản phẩm],0)))</f>
        <v/>
      </c>
      <c r="J504" s="56" t="str">
        <f>IF(G504="","",INDEX(#REF!,MATCH(G504,D.1[Tên sản phẩm],0)))</f>
        <v/>
      </c>
      <c r="K504" s="56" t="str">
        <f t="shared" si="92"/>
        <v/>
      </c>
      <c r="L504" s="53"/>
      <c r="M504" s="57" t="str">
        <f t="shared" si="93"/>
        <v/>
      </c>
      <c r="N504" s="58"/>
      <c r="O504" s="56" t="str">
        <f t="shared" si="86"/>
        <v/>
      </c>
      <c r="P504" s="57" t="str">
        <f t="shared" si="94"/>
        <v/>
      </c>
      <c r="Q504" s="58" t="str">
        <f t="shared" ca="1" si="95"/>
        <v/>
      </c>
      <c r="R504" s="57" t="str">
        <f t="shared" si="96"/>
        <v/>
      </c>
      <c r="S504" s="57" t="str">
        <f ca="1">IF(AND(C504&lt;&gt;"",C504&lt;&gt;OFFSET(C504,1,0)),SUMIFS([Giá có thuế],[Số ĐK],C504),"")</f>
        <v/>
      </c>
      <c r="T504" s="53"/>
      <c r="U504" s="55" t="str">
        <f>IF(T504="","",'Thông Tin Chung'!#REF!)</f>
        <v/>
      </c>
      <c r="V504" s="57" t="str">
        <f t="shared" ca="1" si="97"/>
        <v/>
      </c>
      <c r="W504" s="59"/>
      <c r="X504" s="49" t="str">
        <f ca="1">IF(C504="","",IF(OR(D504&lt;NgayBatDau,D504&gt;NgayKetThuc),"Ngày tháng phải nằm trong kỳ báo cáo",IF(AND(F504&lt;&gt;"",COUNTIF(D.3[Tên nhà cung cấp],F504)=0),"Tên NCC chưa khai báo trong DSNCC",IF(AND(G504&lt;&gt;"",COUNTIF(D.1[Tên sản phẩm],G504)=0),"SP này chưa khai báo trong DSSP",""))))</f>
        <v/>
      </c>
    </row>
    <row r="505" spans="2:24" ht="27.75" customHeight="1">
      <c r="B505" s="69">
        <f t="shared" si="87"/>
        <v>502</v>
      </c>
      <c r="C505" s="49" t="str">
        <f t="shared" ca="1" si="88"/>
        <v/>
      </c>
      <c r="D505" s="50" t="str">
        <f t="shared" ca="1" si="89"/>
        <v/>
      </c>
      <c r="E505" s="51" t="str">
        <f t="shared" ca="1" si="90"/>
        <v/>
      </c>
      <c r="F505" s="52" t="str">
        <f t="shared" ca="1" si="91"/>
        <v/>
      </c>
      <c r="G505" s="53"/>
      <c r="H505" s="53" t="str">
        <f>IF(G505="","",INDEX(D.1[Quy cách],MATCH(G505,D.1[Tên sản phẩm],0)))</f>
        <v/>
      </c>
      <c r="I505" s="54" t="str">
        <f>IF(G505="","",INDEX(D.1[ĐVT],MATCH(G505,D.1[Tên sản phẩm],0)))</f>
        <v/>
      </c>
      <c r="J505" s="56" t="str">
        <f>IF(G505="","",INDEX(#REF!,MATCH(G505,D.1[Tên sản phẩm],0)))</f>
        <v/>
      </c>
      <c r="K505" s="56" t="str">
        <f t="shared" si="92"/>
        <v/>
      </c>
      <c r="L505" s="53"/>
      <c r="M505" s="57" t="str">
        <f t="shared" si="93"/>
        <v/>
      </c>
      <c r="N505" s="58"/>
      <c r="O505" s="56" t="str">
        <f t="shared" si="86"/>
        <v/>
      </c>
      <c r="P505" s="57" t="str">
        <f t="shared" si="94"/>
        <v/>
      </c>
      <c r="Q505" s="58" t="str">
        <f t="shared" ca="1" si="95"/>
        <v/>
      </c>
      <c r="R505" s="57" t="str">
        <f t="shared" si="96"/>
        <v/>
      </c>
      <c r="S505" s="57" t="str">
        <f ca="1">IF(AND(C505&lt;&gt;"",C505&lt;&gt;OFFSET(C505,1,0)),SUMIFS([Giá có thuế],[Số ĐK],C505),"")</f>
        <v/>
      </c>
      <c r="T505" s="53"/>
      <c r="U505" s="55" t="str">
        <f>IF(T505="","",'Thông Tin Chung'!#REF!)</f>
        <v/>
      </c>
      <c r="V505" s="57" t="str">
        <f t="shared" ca="1" si="97"/>
        <v/>
      </c>
      <c r="W505" s="59"/>
      <c r="X505" s="49" t="str">
        <f ca="1">IF(C505="","",IF(OR(D505&lt;NgayBatDau,D505&gt;NgayKetThuc),"Ngày tháng phải nằm trong kỳ báo cáo",IF(AND(F505&lt;&gt;"",COUNTIF(D.3[Tên nhà cung cấp],F505)=0),"Tên NCC chưa khai báo trong DSNCC",IF(AND(G505&lt;&gt;"",COUNTIF(D.1[Tên sản phẩm],G505)=0),"SP này chưa khai báo trong DSSP",""))))</f>
        <v/>
      </c>
    </row>
    <row r="506" spans="2:24" ht="27.75" customHeight="1">
      <c r="B506" s="69">
        <f t="shared" si="87"/>
        <v>503</v>
      </c>
      <c r="C506" s="49" t="str">
        <f t="shared" ca="1" si="88"/>
        <v/>
      </c>
      <c r="D506" s="50" t="str">
        <f t="shared" ca="1" si="89"/>
        <v/>
      </c>
      <c r="E506" s="51" t="str">
        <f t="shared" ca="1" si="90"/>
        <v/>
      </c>
      <c r="F506" s="52" t="str">
        <f t="shared" ca="1" si="91"/>
        <v/>
      </c>
      <c r="G506" s="53"/>
      <c r="H506" s="53" t="str">
        <f>IF(G506="","",INDEX(D.1[Quy cách],MATCH(G506,D.1[Tên sản phẩm],0)))</f>
        <v/>
      </c>
      <c r="I506" s="54" t="str">
        <f>IF(G506="","",INDEX(D.1[ĐVT],MATCH(G506,D.1[Tên sản phẩm],0)))</f>
        <v/>
      </c>
      <c r="J506" s="56" t="str">
        <f>IF(G506="","",INDEX(#REF!,MATCH(G506,D.1[Tên sản phẩm],0)))</f>
        <v/>
      </c>
      <c r="K506" s="56" t="str">
        <f t="shared" si="92"/>
        <v/>
      </c>
      <c r="L506" s="53"/>
      <c r="M506" s="57" t="str">
        <f t="shared" si="93"/>
        <v/>
      </c>
      <c r="N506" s="58"/>
      <c r="O506" s="56" t="str">
        <f t="shared" si="86"/>
        <v/>
      </c>
      <c r="P506" s="57" t="str">
        <f t="shared" si="94"/>
        <v/>
      </c>
      <c r="Q506" s="58" t="str">
        <f t="shared" ca="1" si="95"/>
        <v/>
      </c>
      <c r="R506" s="57" t="str">
        <f t="shared" si="96"/>
        <v/>
      </c>
      <c r="S506" s="57" t="str">
        <f ca="1">IF(AND(C506&lt;&gt;"",C506&lt;&gt;OFFSET(C506,1,0)),SUMIFS([Giá có thuế],[Số ĐK],C506),"")</f>
        <v/>
      </c>
      <c r="T506" s="53"/>
      <c r="U506" s="55" t="str">
        <f>IF(T506="","",'Thông Tin Chung'!#REF!)</f>
        <v/>
      </c>
      <c r="V506" s="57" t="str">
        <f t="shared" ca="1" si="97"/>
        <v/>
      </c>
      <c r="W506" s="59"/>
      <c r="X506" s="49" t="str">
        <f ca="1">IF(C506="","",IF(OR(D506&lt;NgayBatDau,D506&gt;NgayKetThuc),"Ngày tháng phải nằm trong kỳ báo cáo",IF(AND(F506&lt;&gt;"",COUNTIF(D.3[Tên nhà cung cấp],F506)=0),"Tên NCC chưa khai báo trong DSNCC",IF(AND(G506&lt;&gt;"",COUNTIF(D.1[Tên sản phẩm],G506)=0),"SP này chưa khai báo trong DSSP",""))))</f>
        <v/>
      </c>
    </row>
    <row r="507" spans="2:24" ht="27.75" customHeight="1">
      <c r="B507" s="69">
        <f t="shared" si="87"/>
        <v>504</v>
      </c>
      <c r="C507" s="49" t="str">
        <f t="shared" ca="1" si="88"/>
        <v/>
      </c>
      <c r="D507" s="50" t="str">
        <f t="shared" ca="1" si="89"/>
        <v/>
      </c>
      <c r="E507" s="51" t="str">
        <f t="shared" ca="1" si="90"/>
        <v/>
      </c>
      <c r="F507" s="52" t="str">
        <f t="shared" ca="1" si="91"/>
        <v/>
      </c>
      <c r="G507" s="53"/>
      <c r="H507" s="53" t="str">
        <f>IF(G507="","",INDEX(D.1[Quy cách],MATCH(G507,D.1[Tên sản phẩm],0)))</f>
        <v/>
      </c>
      <c r="I507" s="54" t="str">
        <f>IF(G507="","",INDEX(D.1[ĐVT],MATCH(G507,D.1[Tên sản phẩm],0)))</f>
        <v/>
      </c>
      <c r="J507" s="56" t="str">
        <f>IF(G507="","",INDEX(#REF!,MATCH(G507,D.1[Tên sản phẩm],0)))</f>
        <v/>
      </c>
      <c r="K507" s="56" t="str">
        <f t="shared" si="92"/>
        <v/>
      </c>
      <c r="L507" s="53"/>
      <c r="M507" s="57" t="str">
        <f t="shared" si="93"/>
        <v/>
      </c>
      <c r="N507" s="58"/>
      <c r="O507" s="56" t="str">
        <f t="shared" si="86"/>
        <v/>
      </c>
      <c r="P507" s="57" t="str">
        <f t="shared" si="94"/>
        <v/>
      </c>
      <c r="Q507" s="58" t="str">
        <f t="shared" ca="1" si="95"/>
        <v/>
      </c>
      <c r="R507" s="57" t="str">
        <f t="shared" si="96"/>
        <v/>
      </c>
      <c r="S507" s="57" t="str">
        <f ca="1">IF(AND(C507&lt;&gt;"",C507&lt;&gt;OFFSET(C507,1,0)),SUMIFS([Giá có thuế],[Số ĐK],C507),"")</f>
        <v/>
      </c>
      <c r="T507" s="53"/>
      <c r="U507" s="55" t="str">
        <f>IF(T507="","",'Thông Tin Chung'!#REF!)</f>
        <v/>
      </c>
      <c r="V507" s="57" t="str">
        <f t="shared" ca="1" si="97"/>
        <v/>
      </c>
      <c r="W507" s="59"/>
      <c r="X507" s="49" t="str">
        <f ca="1">IF(C507="","",IF(OR(D507&lt;NgayBatDau,D507&gt;NgayKetThuc),"Ngày tháng phải nằm trong kỳ báo cáo",IF(AND(F507&lt;&gt;"",COUNTIF(D.3[Tên nhà cung cấp],F507)=0),"Tên NCC chưa khai báo trong DSNCC",IF(AND(G507&lt;&gt;"",COUNTIF(D.1[Tên sản phẩm],G507)=0),"SP này chưa khai báo trong DSSP",""))))</f>
        <v/>
      </c>
    </row>
    <row r="508" spans="2:24" ht="27.75" customHeight="1">
      <c r="B508" s="69">
        <f t="shared" si="87"/>
        <v>505</v>
      </c>
      <c r="C508" s="49" t="str">
        <f t="shared" ca="1" si="88"/>
        <v/>
      </c>
      <c r="D508" s="50" t="str">
        <f t="shared" ca="1" si="89"/>
        <v/>
      </c>
      <c r="E508" s="51" t="str">
        <f t="shared" ca="1" si="90"/>
        <v/>
      </c>
      <c r="F508" s="52" t="str">
        <f t="shared" ca="1" si="91"/>
        <v/>
      </c>
      <c r="G508" s="53"/>
      <c r="H508" s="53" t="str">
        <f>IF(G508="","",INDEX(D.1[Quy cách],MATCH(G508,D.1[Tên sản phẩm],0)))</f>
        <v/>
      </c>
      <c r="I508" s="54" t="str">
        <f>IF(G508="","",INDEX(D.1[ĐVT],MATCH(G508,D.1[Tên sản phẩm],0)))</f>
        <v/>
      </c>
      <c r="J508" s="56" t="str">
        <f>IF(G508="","",INDEX(#REF!,MATCH(G508,D.1[Tên sản phẩm],0)))</f>
        <v/>
      </c>
      <c r="K508" s="56" t="str">
        <f t="shared" si="92"/>
        <v/>
      </c>
      <c r="L508" s="53"/>
      <c r="M508" s="57" t="str">
        <f t="shared" si="93"/>
        <v/>
      </c>
      <c r="N508" s="58"/>
      <c r="O508" s="56" t="str">
        <f t="shared" si="86"/>
        <v/>
      </c>
      <c r="P508" s="57" t="str">
        <f t="shared" si="94"/>
        <v/>
      </c>
      <c r="Q508" s="58" t="str">
        <f t="shared" ca="1" si="95"/>
        <v/>
      </c>
      <c r="R508" s="57" t="str">
        <f t="shared" si="96"/>
        <v/>
      </c>
      <c r="S508" s="57" t="str">
        <f ca="1">IF(AND(C508&lt;&gt;"",C508&lt;&gt;OFFSET(C508,1,0)),SUMIFS([Giá có thuế],[Số ĐK],C508),"")</f>
        <v/>
      </c>
      <c r="T508" s="53"/>
      <c r="U508" s="55" t="str">
        <f>IF(T508="","",'Thông Tin Chung'!#REF!)</f>
        <v/>
      </c>
      <c r="V508" s="57" t="str">
        <f t="shared" ca="1" si="97"/>
        <v/>
      </c>
      <c r="W508" s="59"/>
      <c r="X508" s="49" t="str">
        <f ca="1">IF(C508="","",IF(OR(D508&lt;NgayBatDau,D508&gt;NgayKetThuc),"Ngày tháng phải nằm trong kỳ báo cáo",IF(AND(F508&lt;&gt;"",COUNTIF(D.3[Tên nhà cung cấp],F508)=0),"Tên NCC chưa khai báo trong DSNCC",IF(AND(G508&lt;&gt;"",COUNTIF(D.1[Tên sản phẩm],G508)=0),"SP này chưa khai báo trong DSSP",""))))</f>
        <v/>
      </c>
    </row>
    <row r="509" spans="2:24" ht="27.75" customHeight="1">
      <c r="B509" s="69">
        <f t="shared" si="87"/>
        <v>506</v>
      </c>
      <c r="C509" s="49" t="str">
        <f t="shared" ca="1" si="88"/>
        <v/>
      </c>
      <c r="D509" s="50" t="str">
        <f t="shared" ca="1" si="89"/>
        <v/>
      </c>
      <c r="E509" s="51" t="str">
        <f t="shared" ca="1" si="90"/>
        <v/>
      </c>
      <c r="F509" s="52" t="str">
        <f t="shared" ca="1" si="91"/>
        <v/>
      </c>
      <c r="G509" s="53"/>
      <c r="H509" s="53" t="str">
        <f>IF(G509="","",INDEX(D.1[Quy cách],MATCH(G509,D.1[Tên sản phẩm],0)))</f>
        <v/>
      </c>
      <c r="I509" s="54" t="str">
        <f>IF(G509="","",INDEX(D.1[ĐVT],MATCH(G509,D.1[Tên sản phẩm],0)))</f>
        <v/>
      </c>
      <c r="J509" s="56" t="str">
        <f>IF(G509="","",INDEX(#REF!,MATCH(G509,D.1[Tên sản phẩm],0)))</f>
        <v/>
      </c>
      <c r="K509" s="56" t="str">
        <f t="shared" si="92"/>
        <v/>
      </c>
      <c r="L509" s="53"/>
      <c r="M509" s="57" t="str">
        <f t="shared" si="93"/>
        <v/>
      </c>
      <c r="N509" s="58"/>
      <c r="O509" s="56" t="str">
        <f t="shared" si="86"/>
        <v/>
      </c>
      <c r="P509" s="57" t="str">
        <f t="shared" si="94"/>
        <v/>
      </c>
      <c r="Q509" s="58" t="str">
        <f t="shared" ca="1" si="95"/>
        <v/>
      </c>
      <c r="R509" s="57" t="str">
        <f t="shared" si="96"/>
        <v/>
      </c>
      <c r="S509" s="57" t="str">
        <f ca="1">IF(AND(C509&lt;&gt;"",C509&lt;&gt;OFFSET(C509,1,0)),SUMIFS([Giá có thuế],[Số ĐK],C509),"")</f>
        <v/>
      </c>
      <c r="T509" s="53"/>
      <c r="U509" s="55" t="str">
        <f>IF(T509="","",'Thông Tin Chung'!#REF!)</f>
        <v/>
      </c>
      <c r="V509" s="57" t="str">
        <f t="shared" ca="1" si="97"/>
        <v/>
      </c>
      <c r="W509" s="59"/>
      <c r="X509" s="49" t="str">
        <f ca="1">IF(C509="","",IF(OR(D509&lt;NgayBatDau,D509&gt;NgayKetThuc),"Ngày tháng phải nằm trong kỳ báo cáo",IF(AND(F509&lt;&gt;"",COUNTIF(D.3[Tên nhà cung cấp],F509)=0),"Tên NCC chưa khai báo trong DSNCC",IF(AND(G509&lt;&gt;"",COUNTIF(D.1[Tên sản phẩm],G509)=0),"SP này chưa khai báo trong DSSP",""))))</f>
        <v/>
      </c>
    </row>
    <row r="510" spans="2:24" ht="27.75" customHeight="1">
      <c r="B510" s="69">
        <f t="shared" si="87"/>
        <v>507</v>
      </c>
      <c r="C510" s="49" t="str">
        <f t="shared" ca="1" si="88"/>
        <v/>
      </c>
      <c r="D510" s="50" t="str">
        <f t="shared" ca="1" si="89"/>
        <v/>
      </c>
      <c r="E510" s="51" t="str">
        <f t="shared" ca="1" si="90"/>
        <v/>
      </c>
      <c r="F510" s="52" t="str">
        <f t="shared" ca="1" si="91"/>
        <v/>
      </c>
      <c r="G510" s="53"/>
      <c r="H510" s="53" t="str">
        <f>IF(G510="","",INDEX(D.1[Quy cách],MATCH(G510,D.1[Tên sản phẩm],0)))</f>
        <v/>
      </c>
      <c r="I510" s="54" t="str">
        <f>IF(G510="","",INDEX(D.1[ĐVT],MATCH(G510,D.1[Tên sản phẩm],0)))</f>
        <v/>
      </c>
      <c r="J510" s="56" t="str">
        <f>IF(G510="","",INDEX(#REF!,MATCH(G510,D.1[Tên sản phẩm],0)))</f>
        <v/>
      </c>
      <c r="K510" s="56" t="str">
        <f t="shared" si="92"/>
        <v/>
      </c>
      <c r="L510" s="53"/>
      <c r="M510" s="57" t="str">
        <f t="shared" si="93"/>
        <v/>
      </c>
      <c r="N510" s="58"/>
      <c r="O510" s="56" t="str">
        <f t="shared" si="86"/>
        <v/>
      </c>
      <c r="P510" s="57" t="str">
        <f t="shared" si="94"/>
        <v/>
      </c>
      <c r="Q510" s="58" t="str">
        <f t="shared" ca="1" si="95"/>
        <v/>
      </c>
      <c r="R510" s="57" t="str">
        <f t="shared" si="96"/>
        <v/>
      </c>
      <c r="S510" s="57" t="str">
        <f ca="1">IF(AND(C510&lt;&gt;"",C510&lt;&gt;OFFSET(C510,1,0)),SUMIFS([Giá có thuế],[Số ĐK],C510),"")</f>
        <v/>
      </c>
      <c r="T510" s="53"/>
      <c r="U510" s="55" t="str">
        <f>IF(T510="","",'Thông Tin Chung'!#REF!)</f>
        <v/>
      </c>
      <c r="V510" s="57" t="str">
        <f t="shared" ca="1" si="97"/>
        <v/>
      </c>
      <c r="W510" s="59"/>
      <c r="X510" s="49" t="str">
        <f ca="1">IF(C510="","",IF(OR(D510&lt;NgayBatDau,D510&gt;NgayKetThuc),"Ngày tháng phải nằm trong kỳ báo cáo",IF(AND(F510&lt;&gt;"",COUNTIF(D.3[Tên nhà cung cấp],F510)=0),"Tên NCC chưa khai báo trong DSNCC",IF(AND(G510&lt;&gt;"",COUNTIF(D.1[Tên sản phẩm],G510)=0),"SP này chưa khai báo trong DSSP",""))))</f>
        <v/>
      </c>
    </row>
    <row r="511" spans="2:24" ht="27.75" customHeight="1">
      <c r="B511" s="69">
        <f t="shared" si="87"/>
        <v>508</v>
      </c>
      <c r="C511" s="49" t="str">
        <f t="shared" ca="1" si="88"/>
        <v/>
      </c>
      <c r="D511" s="50" t="str">
        <f t="shared" ca="1" si="89"/>
        <v/>
      </c>
      <c r="E511" s="51" t="str">
        <f t="shared" ca="1" si="90"/>
        <v/>
      </c>
      <c r="F511" s="52" t="str">
        <f t="shared" ca="1" si="91"/>
        <v/>
      </c>
      <c r="G511" s="53"/>
      <c r="H511" s="53" t="str">
        <f>IF(G511="","",INDEX(D.1[Quy cách],MATCH(G511,D.1[Tên sản phẩm],0)))</f>
        <v/>
      </c>
      <c r="I511" s="54" t="str">
        <f>IF(G511="","",INDEX(D.1[ĐVT],MATCH(G511,D.1[Tên sản phẩm],0)))</f>
        <v/>
      </c>
      <c r="J511" s="56" t="str">
        <f>IF(G511="","",INDEX(#REF!,MATCH(G511,D.1[Tên sản phẩm],0)))</f>
        <v/>
      </c>
      <c r="K511" s="56" t="str">
        <f t="shared" si="92"/>
        <v/>
      </c>
      <c r="L511" s="53"/>
      <c r="M511" s="57" t="str">
        <f t="shared" si="93"/>
        <v/>
      </c>
      <c r="N511" s="58"/>
      <c r="O511" s="56" t="str">
        <f t="shared" si="86"/>
        <v/>
      </c>
      <c r="P511" s="57" t="str">
        <f t="shared" si="94"/>
        <v/>
      </c>
      <c r="Q511" s="58" t="str">
        <f t="shared" ca="1" si="95"/>
        <v/>
      </c>
      <c r="R511" s="57" t="str">
        <f t="shared" si="96"/>
        <v/>
      </c>
      <c r="S511" s="57" t="str">
        <f ca="1">IF(AND(C511&lt;&gt;"",C511&lt;&gt;OFFSET(C511,1,0)),SUMIFS([Giá có thuế],[Số ĐK],C511),"")</f>
        <v/>
      </c>
      <c r="T511" s="53"/>
      <c r="U511" s="55" t="str">
        <f>IF(T511="","",'Thông Tin Chung'!#REF!)</f>
        <v/>
      </c>
      <c r="V511" s="57" t="str">
        <f t="shared" ca="1" si="97"/>
        <v/>
      </c>
      <c r="W511" s="59"/>
      <c r="X511" s="49" t="str">
        <f ca="1">IF(C511="","",IF(OR(D511&lt;NgayBatDau,D511&gt;NgayKetThuc),"Ngày tháng phải nằm trong kỳ báo cáo",IF(AND(F511&lt;&gt;"",COUNTIF(D.3[Tên nhà cung cấp],F511)=0),"Tên NCC chưa khai báo trong DSNCC",IF(AND(G511&lt;&gt;"",COUNTIF(D.1[Tên sản phẩm],G511)=0),"SP này chưa khai báo trong DSSP",""))))</f>
        <v/>
      </c>
    </row>
    <row r="512" spans="2:24" ht="27.75" customHeight="1">
      <c r="B512" s="69">
        <f t="shared" si="87"/>
        <v>509</v>
      </c>
      <c r="C512" s="49" t="str">
        <f t="shared" ca="1" si="88"/>
        <v/>
      </c>
      <c r="D512" s="50" t="str">
        <f t="shared" ca="1" si="89"/>
        <v/>
      </c>
      <c r="E512" s="51" t="str">
        <f t="shared" ca="1" si="90"/>
        <v/>
      </c>
      <c r="F512" s="52" t="str">
        <f t="shared" ca="1" si="91"/>
        <v/>
      </c>
      <c r="G512" s="53"/>
      <c r="H512" s="53" t="str">
        <f>IF(G512="","",INDEX(D.1[Quy cách],MATCH(G512,D.1[Tên sản phẩm],0)))</f>
        <v/>
      </c>
      <c r="I512" s="54" t="str">
        <f>IF(G512="","",INDEX(D.1[ĐVT],MATCH(G512,D.1[Tên sản phẩm],0)))</f>
        <v/>
      </c>
      <c r="J512" s="56" t="str">
        <f>IF(G512="","",INDEX(#REF!,MATCH(G512,D.1[Tên sản phẩm],0)))</f>
        <v/>
      </c>
      <c r="K512" s="56" t="str">
        <f t="shared" si="92"/>
        <v/>
      </c>
      <c r="L512" s="53"/>
      <c r="M512" s="57" t="str">
        <f t="shared" si="93"/>
        <v/>
      </c>
      <c r="N512" s="58"/>
      <c r="O512" s="56" t="str">
        <f t="shared" si="86"/>
        <v/>
      </c>
      <c r="P512" s="57" t="str">
        <f t="shared" si="94"/>
        <v/>
      </c>
      <c r="Q512" s="58" t="str">
        <f t="shared" ca="1" si="95"/>
        <v/>
      </c>
      <c r="R512" s="57" t="str">
        <f t="shared" si="96"/>
        <v/>
      </c>
      <c r="S512" s="57" t="str">
        <f ca="1">IF(AND(C512&lt;&gt;"",C512&lt;&gt;OFFSET(C512,1,0)),SUMIFS([Giá có thuế],[Số ĐK],C512),"")</f>
        <v/>
      </c>
      <c r="T512" s="53"/>
      <c r="U512" s="55" t="str">
        <f>IF(T512="","",'Thông Tin Chung'!#REF!)</f>
        <v/>
      </c>
      <c r="V512" s="57" t="str">
        <f t="shared" ca="1" si="97"/>
        <v/>
      </c>
      <c r="W512" s="59"/>
      <c r="X512" s="49" t="str">
        <f ca="1">IF(C512="","",IF(OR(D512&lt;NgayBatDau,D512&gt;NgayKetThuc),"Ngày tháng phải nằm trong kỳ báo cáo",IF(AND(F512&lt;&gt;"",COUNTIF(D.3[Tên nhà cung cấp],F512)=0),"Tên NCC chưa khai báo trong DSNCC",IF(AND(G512&lt;&gt;"",COUNTIF(D.1[Tên sản phẩm],G512)=0),"SP này chưa khai báo trong DSSP",""))))</f>
        <v/>
      </c>
    </row>
    <row r="513" spans="2:24" ht="27.75" customHeight="1">
      <c r="B513" s="69">
        <f t="shared" si="87"/>
        <v>510</v>
      </c>
      <c r="C513" s="49" t="str">
        <f t="shared" ca="1" si="88"/>
        <v/>
      </c>
      <c r="D513" s="50" t="str">
        <f t="shared" ca="1" si="89"/>
        <v/>
      </c>
      <c r="E513" s="51" t="str">
        <f t="shared" ca="1" si="90"/>
        <v/>
      </c>
      <c r="F513" s="52" t="str">
        <f t="shared" ca="1" si="91"/>
        <v/>
      </c>
      <c r="G513" s="53"/>
      <c r="H513" s="53" t="str">
        <f>IF(G513="","",INDEX(D.1[Quy cách],MATCH(G513,D.1[Tên sản phẩm],0)))</f>
        <v/>
      </c>
      <c r="I513" s="54" t="str">
        <f>IF(G513="","",INDEX(D.1[ĐVT],MATCH(G513,D.1[Tên sản phẩm],0)))</f>
        <v/>
      </c>
      <c r="J513" s="56" t="str">
        <f>IF(G513="","",INDEX(#REF!,MATCH(G513,D.1[Tên sản phẩm],0)))</f>
        <v/>
      </c>
      <c r="K513" s="56" t="str">
        <f t="shared" si="92"/>
        <v/>
      </c>
      <c r="L513" s="53"/>
      <c r="M513" s="57" t="str">
        <f t="shared" si="93"/>
        <v/>
      </c>
      <c r="N513" s="58"/>
      <c r="O513" s="56" t="str">
        <f t="shared" si="86"/>
        <v/>
      </c>
      <c r="P513" s="57" t="str">
        <f t="shared" si="94"/>
        <v/>
      </c>
      <c r="Q513" s="58" t="str">
        <f t="shared" ca="1" si="95"/>
        <v/>
      </c>
      <c r="R513" s="57" t="str">
        <f t="shared" si="96"/>
        <v/>
      </c>
      <c r="S513" s="57" t="str">
        <f ca="1">IF(AND(C513&lt;&gt;"",C513&lt;&gt;OFFSET(C513,1,0)),SUMIFS([Giá có thuế],[Số ĐK],C513),"")</f>
        <v/>
      </c>
      <c r="T513" s="53"/>
      <c r="U513" s="55" t="str">
        <f>IF(T513="","",'Thông Tin Chung'!#REF!)</f>
        <v/>
      </c>
      <c r="V513" s="57" t="str">
        <f t="shared" ca="1" si="97"/>
        <v/>
      </c>
      <c r="W513" s="59"/>
      <c r="X513" s="49" t="str">
        <f ca="1">IF(C513="","",IF(OR(D513&lt;NgayBatDau,D513&gt;NgayKetThuc),"Ngày tháng phải nằm trong kỳ báo cáo",IF(AND(F513&lt;&gt;"",COUNTIF(D.3[Tên nhà cung cấp],F513)=0),"Tên NCC chưa khai báo trong DSNCC",IF(AND(G513&lt;&gt;"",COUNTIF(D.1[Tên sản phẩm],G513)=0),"SP này chưa khai báo trong DSSP",""))))</f>
        <v/>
      </c>
    </row>
    <row r="514" spans="2:24" ht="27.75" customHeight="1">
      <c r="B514" s="69">
        <f t="shared" si="87"/>
        <v>511</v>
      </c>
      <c r="C514" s="49" t="str">
        <f t="shared" ca="1" si="88"/>
        <v/>
      </c>
      <c r="D514" s="50" t="str">
        <f t="shared" ca="1" si="89"/>
        <v/>
      </c>
      <c r="E514" s="51" t="str">
        <f t="shared" ca="1" si="90"/>
        <v/>
      </c>
      <c r="F514" s="52" t="str">
        <f t="shared" ca="1" si="91"/>
        <v/>
      </c>
      <c r="G514" s="53"/>
      <c r="H514" s="53" t="str">
        <f>IF(G514="","",INDEX(D.1[Quy cách],MATCH(G514,D.1[Tên sản phẩm],0)))</f>
        <v/>
      </c>
      <c r="I514" s="54" t="str">
        <f>IF(G514="","",INDEX(D.1[ĐVT],MATCH(G514,D.1[Tên sản phẩm],0)))</f>
        <v/>
      </c>
      <c r="J514" s="56" t="str">
        <f>IF(G514="","",INDEX(#REF!,MATCH(G514,D.1[Tên sản phẩm],0)))</f>
        <v/>
      </c>
      <c r="K514" s="56" t="str">
        <f t="shared" si="92"/>
        <v/>
      </c>
      <c r="L514" s="53"/>
      <c r="M514" s="57" t="str">
        <f t="shared" si="93"/>
        <v/>
      </c>
      <c r="N514" s="58"/>
      <c r="O514" s="56" t="str">
        <f t="shared" si="86"/>
        <v/>
      </c>
      <c r="P514" s="57" t="str">
        <f t="shared" si="94"/>
        <v/>
      </c>
      <c r="Q514" s="58" t="str">
        <f t="shared" ca="1" si="95"/>
        <v/>
      </c>
      <c r="R514" s="57" t="str">
        <f t="shared" si="96"/>
        <v/>
      </c>
      <c r="S514" s="57" t="str">
        <f ca="1">IF(AND(C514&lt;&gt;"",C514&lt;&gt;OFFSET(C514,1,0)),SUMIFS([Giá có thuế],[Số ĐK],C514),"")</f>
        <v/>
      </c>
      <c r="T514" s="53"/>
      <c r="U514" s="55" t="str">
        <f>IF(T514="","",'Thông Tin Chung'!#REF!)</f>
        <v/>
      </c>
      <c r="V514" s="57" t="str">
        <f t="shared" ca="1" si="97"/>
        <v/>
      </c>
      <c r="W514" s="59"/>
      <c r="X514" s="49" t="str">
        <f ca="1">IF(C514="","",IF(OR(D514&lt;NgayBatDau,D514&gt;NgayKetThuc),"Ngày tháng phải nằm trong kỳ báo cáo",IF(AND(F514&lt;&gt;"",COUNTIF(D.3[Tên nhà cung cấp],F514)=0),"Tên NCC chưa khai báo trong DSNCC",IF(AND(G514&lt;&gt;"",COUNTIF(D.1[Tên sản phẩm],G514)=0),"SP này chưa khai báo trong DSSP",""))))</f>
        <v/>
      </c>
    </row>
    <row r="515" spans="2:24" ht="27.75" customHeight="1">
      <c r="B515" s="69">
        <f t="shared" si="87"/>
        <v>512</v>
      </c>
      <c r="C515" s="49" t="str">
        <f t="shared" ca="1" si="88"/>
        <v/>
      </c>
      <c r="D515" s="50" t="str">
        <f t="shared" ca="1" si="89"/>
        <v/>
      </c>
      <c r="E515" s="51" t="str">
        <f t="shared" ca="1" si="90"/>
        <v/>
      </c>
      <c r="F515" s="52" t="str">
        <f t="shared" ca="1" si="91"/>
        <v/>
      </c>
      <c r="G515" s="53"/>
      <c r="H515" s="53" t="str">
        <f>IF(G515="","",INDEX(D.1[Quy cách],MATCH(G515,D.1[Tên sản phẩm],0)))</f>
        <v/>
      </c>
      <c r="I515" s="54" t="str">
        <f>IF(G515="","",INDEX(D.1[ĐVT],MATCH(G515,D.1[Tên sản phẩm],0)))</f>
        <v/>
      </c>
      <c r="J515" s="56" t="str">
        <f>IF(G515="","",INDEX(#REF!,MATCH(G515,D.1[Tên sản phẩm],0)))</f>
        <v/>
      </c>
      <c r="K515" s="56" t="str">
        <f t="shared" si="92"/>
        <v/>
      </c>
      <c r="L515" s="53"/>
      <c r="M515" s="57" t="str">
        <f t="shared" si="93"/>
        <v/>
      </c>
      <c r="N515" s="58"/>
      <c r="O515" s="56" t="str">
        <f t="shared" ref="O515:O578" si="98">IF(M515="","",M515*SUM(N515))</f>
        <v/>
      </c>
      <c r="P515" s="57" t="str">
        <f t="shared" si="94"/>
        <v/>
      </c>
      <c r="Q515" s="58" t="str">
        <f t="shared" ca="1" si="95"/>
        <v/>
      </c>
      <c r="R515" s="57" t="str">
        <f t="shared" si="96"/>
        <v/>
      </c>
      <c r="S515" s="57" t="str">
        <f ca="1">IF(AND(C515&lt;&gt;"",C515&lt;&gt;OFFSET(C515,1,0)),SUMIFS([Giá có thuế],[Số ĐK],C515),"")</f>
        <v/>
      </c>
      <c r="T515" s="53"/>
      <c r="U515" s="55" t="str">
        <f>IF(T515="","",'Thông Tin Chung'!#REF!)</f>
        <v/>
      </c>
      <c r="V515" s="57" t="str">
        <f t="shared" ca="1" si="97"/>
        <v/>
      </c>
      <c r="W515" s="59"/>
      <c r="X515" s="49" t="str">
        <f ca="1">IF(C515="","",IF(OR(D515&lt;NgayBatDau,D515&gt;NgayKetThuc),"Ngày tháng phải nằm trong kỳ báo cáo",IF(AND(F515&lt;&gt;"",COUNTIF(D.3[Tên nhà cung cấp],F515)=0),"Tên NCC chưa khai báo trong DSNCC",IF(AND(G515&lt;&gt;"",COUNTIF(D.1[Tên sản phẩm],G515)=0),"SP này chưa khai báo trong DSSP",""))))</f>
        <v/>
      </c>
    </row>
    <row r="516" spans="2:24" ht="27.75" customHeight="1">
      <c r="B516" s="69">
        <f t="shared" ref="B516:B579" si="99">ROW(A516)-3</f>
        <v>513</v>
      </c>
      <c r="C516" s="49" t="str">
        <f t="shared" ref="C516:C579" ca="1" si="100">IF(AND(D516="",E516="",F516=""),"",IF(AND(D516=OFFSET(D516,-1,0),E516=OFFSET(E516,-1,0),F516=OFFSET(F516,-1,0)),OFFSET(B516,-1,1),B516))</f>
        <v/>
      </c>
      <c r="D516" s="50" t="str">
        <f t="shared" ref="D516:D579" ca="1" si="101">IF(AND($G516&lt;&gt;"",B516&lt;&gt;1),OFFSET(C516,-1,1),"")</f>
        <v/>
      </c>
      <c r="E516" s="51" t="str">
        <f t="shared" ref="E516:E579" ca="1" si="102">IF(AND($G516&lt;&gt;"",B516&lt;&gt;1),OFFSET(D516,-1,1),"")</f>
        <v/>
      </c>
      <c r="F516" s="52" t="str">
        <f t="shared" ref="F516:F579" ca="1" si="103">IF(AND($G516&lt;&gt;"",B516&lt;&gt;1),OFFSET(E516,-1,1),"")</f>
        <v/>
      </c>
      <c r="G516" s="53"/>
      <c r="H516" s="53" t="str">
        <f>IF(G516="","",INDEX(D.1[Quy cách],MATCH(G516,D.1[Tên sản phẩm],0)))</f>
        <v/>
      </c>
      <c r="I516" s="54" t="str">
        <f>IF(G516="","",INDEX(D.1[ĐVT],MATCH(G516,D.1[Tên sản phẩm],0)))</f>
        <v/>
      </c>
      <c r="J516" s="56" t="str">
        <f>IF(G516="","",INDEX(#REF!,MATCH(G516,D.1[Tên sản phẩm],0)))</f>
        <v/>
      </c>
      <c r="K516" s="56" t="str">
        <f t="shared" ref="K516:K579" si="104">IF(OR(G516="",J516=""),"",1)</f>
        <v/>
      </c>
      <c r="L516" s="53"/>
      <c r="M516" s="57" t="str">
        <f t="shared" ref="M516:M579" si="105">IF(AND(J516&lt;&gt;"",K516&lt;&gt;""),J516*K516,"")</f>
        <v/>
      </c>
      <c r="N516" s="58"/>
      <c r="O516" s="56" t="str">
        <f t="shared" si="98"/>
        <v/>
      </c>
      <c r="P516" s="57" t="str">
        <f t="shared" ref="P516:P579" si="106">IF(M516="","",M516-SUM(O516))</f>
        <v/>
      </c>
      <c r="Q516" s="58" t="str">
        <f t="shared" ref="Q516:Q579" ca="1" si="107">IF(AND(P516&lt;&gt;"",C516=OFFSET(C516,-1,0)),OFFSET(P516,-1,1),"")</f>
        <v/>
      </c>
      <c r="R516" s="57" t="str">
        <f t="shared" ref="R516:R579" si="108">IF(P516="","",P516*SUM(1,Q516))</f>
        <v/>
      </c>
      <c r="S516" s="57" t="str">
        <f ca="1">IF(AND(C516&lt;&gt;"",C516&lt;&gt;OFFSET(C516,1,0)),SUMIFS([Giá có thuế],[Số ĐK],C516),"")</f>
        <v/>
      </c>
      <c r="T516" s="53"/>
      <c r="U516" s="55" t="str">
        <f>IF(T516="","",'Thông Tin Chung'!#REF!)</f>
        <v/>
      </c>
      <c r="V516" s="57" t="str">
        <f t="shared" ref="V516:V579" ca="1" si="109">IF(AND(S516&lt;&gt;"",T516&lt;&gt;"",S516&lt;&gt;0),S516-T516,"")</f>
        <v/>
      </c>
      <c r="W516" s="59"/>
      <c r="X516" s="49" t="str">
        <f ca="1">IF(C516="","",IF(OR(D516&lt;NgayBatDau,D516&gt;NgayKetThuc),"Ngày tháng phải nằm trong kỳ báo cáo",IF(AND(F516&lt;&gt;"",COUNTIF(D.3[Tên nhà cung cấp],F516)=0),"Tên NCC chưa khai báo trong DSNCC",IF(AND(G516&lt;&gt;"",COUNTIF(D.1[Tên sản phẩm],G516)=0),"SP này chưa khai báo trong DSSP",""))))</f>
        <v/>
      </c>
    </row>
    <row r="517" spans="2:24" ht="27.75" customHeight="1">
      <c r="B517" s="69">
        <f t="shared" si="99"/>
        <v>514</v>
      </c>
      <c r="C517" s="49" t="str">
        <f t="shared" ca="1" si="100"/>
        <v/>
      </c>
      <c r="D517" s="50" t="str">
        <f t="shared" ca="1" si="101"/>
        <v/>
      </c>
      <c r="E517" s="51" t="str">
        <f t="shared" ca="1" si="102"/>
        <v/>
      </c>
      <c r="F517" s="52" t="str">
        <f t="shared" ca="1" si="103"/>
        <v/>
      </c>
      <c r="G517" s="53"/>
      <c r="H517" s="53" t="str">
        <f>IF(G517="","",INDEX(D.1[Quy cách],MATCH(G517,D.1[Tên sản phẩm],0)))</f>
        <v/>
      </c>
      <c r="I517" s="54" t="str">
        <f>IF(G517="","",INDEX(D.1[ĐVT],MATCH(G517,D.1[Tên sản phẩm],0)))</f>
        <v/>
      </c>
      <c r="J517" s="56" t="str">
        <f>IF(G517="","",INDEX(#REF!,MATCH(G517,D.1[Tên sản phẩm],0)))</f>
        <v/>
      </c>
      <c r="K517" s="56" t="str">
        <f t="shared" si="104"/>
        <v/>
      </c>
      <c r="L517" s="53"/>
      <c r="M517" s="57" t="str">
        <f t="shared" si="105"/>
        <v/>
      </c>
      <c r="N517" s="58"/>
      <c r="O517" s="56" t="str">
        <f t="shared" si="98"/>
        <v/>
      </c>
      <c r="P517" s="57" t="str">
        <f t="shared" si="106"/>
        <v/>
      </c>
      <c r="Q517" s="58" t="str">
        <f t="shared" ca="1" si="107"/>
        <v/>
      </c>
      <c r="R517" s="57" t="str">
        <f t="shared" si="108"/>
        <v/>
      </c>
      <c r="S517" s="57" t="str">
        <f ca="1">IF(AND(C517&lt;&gt;"",C517&lt;&gt;OFFSET(C517,1,0)),SUMIFS([Giá có thuế],[Số ĐK],C517),"")</f>
        <v/>
      </c>
      <c r="T517" s="53"/>
      <c r="U517" s="55" t="str">
        <f>IF(T517="","",'Thông Tin Chung'!#REF!)</f>
        <v/>
      </c>
      <c r="V517" s="57" t="str">
        <f t="shared" ca="1" si="109"/>
        <v/>
      </c>
      <c r="W517" s="59"/>
      <c r="X517" s="49" t="str">
        <f ca="1">IF(C517="","",IF(OR(D517&lt;NgayBatDau,D517&gt;NgayKetThuc),"Ngày tháng phải nằm trong kỳ báo cáo",IF(AND(F517&lt;&gt;"",COUNTIF(D.3[Tên nhà cung cấp],F517)=0),"Tên NCC chưa khai báo trong DSNCC",IF(AND(G517&lt;&gt;"",COUNTIF(D.1[Tên sản phẩm],G517)=0),"SP này chưa khai báo trong DSSP",""))))</f>
        <v/>
      </c>
    </row>
    <row r="518" spans="2:24" ht="27.75" customHeight="1">
      <c r="B518" s="69">
        <f t="shared" si="99"/>
        <v>515</v>
      </c>
      <c r="C518" s="49" t="str">
        <f t="shared" ca="1" si="100"/>
        <v/>
      </c>
      <c r="D518" s="50" t="str">
        <f t="shared" ca="1" si="101"/>
        <v/>
      </c>
      <c r="E518" s="51" t="str">
        <f t="shared" ca="1" si="102"/>
        <v/>
      </c>
      <c r="F518" s="52" t="str">
        <f t="shared" ca="1" si="103"/>
        <v/>
      </c>
      <c r="G518" s="53"/>
      <c r="H518" s="53" t="str">
        <f>IF(G518="","",INDEX(D.1[Quy cách],MATCH(G518,D.1[Tên sản phẩm],0)))</f>
        <v/>
      </c>
      <c r="I518" s="54" t="str">
        <f>IF(G518="","",INDEX(D.1[ĐVT],MATCH(G518,D.1[Tên sản phẩm],0)))</f>
        <v/>
      </c>
      <c r="J518" s="56" t="str">
        <f>IF(G518="","",INDEX(#REF!,MATCH(G518,D.1[Tên sản phẩm],0)))</f>
        <v/>
      </c>
      <c r="K518" s="56" t="str">
        <f t="shared" si="104"/>
        <v/>
      </c>
      <c r="L518" s="53"/>
      <c r="M518" s="57" t="str">
        <f t="shared" si="105"/>
        <v/>
      </c>
      <c r="N518" s="58"/>
      <c r="O518" s="56" t="str">
        <f t="shared" si="98"/>
        <v/>
      </c>
      <c r="P518" s="57" t="str">
        <f t="shared" si="106"/>
        <v/>
      </c>
      <c r="Q518" s="58" t="str">
        <f t="shared" ca="1" si="107"/>
        <v/>
      </c>
      <c r="R518" s="57" t="str">
        <f t="shared" si="108"/>
        <v/>
      </c>
      <c r="S518" s="57" t="str">
        <f ca="1">IF(AND(C518&lt;&gt;"",C518&lt;&gt;OFFSET(C518,1,0)),SUMIFS([Giá có thuế],[Số ĐK],C518),"")</f>
        <v/>
      </c>
      <c r="T518" s="53"/>
      <c r="U518" s="55" t="str">
        <f>IF(T518="","",'Thông Tin Chung'!#REF!)</f>
        <v/>
      </c>
      <c r="V518" s="57" t="str">
        <f t="shared" ca="1" si="109"/>
        <v/>
      </c>
      <c r="W518" s="59"/>
      <c r="X518" s="49" t="str">
        <f ca="1">IF(C518="","",IF(OR(D518&lt;NgayBatDau,D518&gt;NgayKetThuc),"Ngày tháng phải nằm trong kỳ báo cáo",IF(AND(F518&lt;&gt;"",COUNTIF(D.3[Tên nhà cung cấp],F518)=0),"Tên NCC chưa khai báo trong DSNCC",IF(AND(G518&lt;&gt;"",COUNTIF(D.1[Tên sản phẩm],G518)=0),"SP này chưa khai báo trong DSSP",""))))</f>
        <v/>
      </c>
    </row>
    <row r="519" spans="2:24" ht="27.75" customHeight="1">
      <c r="B519" s="69">
        <f t="shared" si="99"/>
        <v>516</v>
      </c>
      <c r="C519" s="49" t="str">
        <f t="shared" ca="1" si="100"/>
        <v/>
      </c>
      <c r="D519" s="50" t="str">
        <f t="shared" ca="1" si="101"/>
        <v/>
      </c>
      <c r="E519" s="51" t="str">
        <f t="shared" ca="1" si="102"/>
        <v/>
      </c>
      <c r="F519" s="52" t="str">
        <f t="shared" ca="1" si="103"/>
        <v/>
      </c>
      <c r="G519" s="53"/>
      <c r="H519" s="53" t="str">
        <f>IF(G519="","",INDEX(D.1[Quy cách],MATCH(G519,D.1[Tên sản phẩm],0)))</f>
        <v/>
      </c>
      <c r="I519" s="54" t="str">
        <f>IF(G519="","",INDEX(D.1[ĐVT],MATCH(G519,D.1[Tên sản phẩm],0)))</f>
        <v/>
      </c>
      <c r="J519" s="56" t="str">
        <f>IF(G519="","",INDEX(#REF!,MATCH(G519,D.1[Tên sản phẩm],0)))</f>
        <v/>
      </c>
      <c r="K519" s="56" t="str">
        <f t="shared" si="104"/>
        <v/>
      </c>
      <c r="L519" s="53"/>
      <c r="M519" s="57" t="str">
        <f t="shared" si="105"/>
        <v/>
      </c>
      <c r="N519" s="58"/>
      <c r="O519" s="56" t="str">
        <f t="shared" si="98"/>
        <v/>
      </c>
      <c r="P519" s="57" t="str">
        <f t="shared" si="106"/>
        <v/>
      </c>
      <c r="Q519" s="58" t="str">
        <f t="shared" ca="1" si="107"/>
        <v/>
      </c>
      <c r="R519" s="57" t="str">
        <f t="shared" si="108"/>
        <v/>
      </c>
      <c r="S519" s="57" t="str">
        <f ca="1">IF(AND(C519&lt;&gt;"",C519&lt;&gt;OFFSET(C519,1,0)),SUMIFS([Giá có thuế],[Số ĐK],C519),"")</f>
        <v/>
      </c>
      <c r="T519" s="53"/>
      <c r="U519" s="55" t="str">
        <f>IF(T519="","",'Thông Tin Chung'!#REF!)</f>
        <v/>
      </c>
      <c r="V519" s="57" t="str">
        <f t="shared" ca="1" si="109"/>
        <v/>
      </c>
      <c r="W519" s="59"/>
      <c r="X519" s="49" t="str">
        <f ca="1">IF(C519="","",IF(OR(D519&lt;NgayBatDau,D519&gt;NgayKetThuc),"Ngày tháng phải nằm trong kỳ báo cáo",IF(AND(F519&lt;&gt;"",COUNTIF(D.3[Tên nhà cung cấp],F519)=0),"Tên NCC chưa khai báo trong DSNCC",IF(AND(G519&lt;&gt;"",COUNTIF(D.1[Tên sản phẩm],G519)=0),"SP này chưa khai báo trong DSSP",""))))</f>
        <v/>
      </c>
    </row>
    <row r="520" spans="2:24" ht="27.75" customHeight="1">
      <c r="B520" s="69">
        <f t="shared" si="99"/>
        <v>517</v>
      </c>
      <c r="C520" s="49" t="str">
        <f t="shared" ca="1" si="100"/>
        <v/>
      </c>
      <c r="D520" s="50" t="str">
        <f t="shared" ca="1" si="101"/>
        <v/>
      </c>
      <c r="E520" s="51" t="str">
        <f t="shared" ca="1" si="102"/>
        <v/>
      </c>
      <c r="F520" s="52" t="str">
        <f t="shared" ca="1" si="103"/>
        <v/>
      </c>
      <c r="G520" s="53"/>
      <c r="H520" s="53" t="str">
        <f>IF(G520="","",INDEX(D.1[Quy cách],MATCH(G520,D.1[Tên sản phẩm],0)))</f>
        <v/>
      </c>
      <c r="I520" s="54" t="str">
        <f>IF(G520="","",INDEX(D.1[ĐVT],MATCH(G520,D.1[Tên sản phẩm],0)))</f>
        <v/>
      </c>
      <c r="J520" s="56" t="str">
        <f>IF(G520="","",INDEX(#REF!,MATCH(G520,D.1[Tên sản phẩm],0)))</f>
        <v/>
      </c>
      <c r="K520" s="56" t="str">
        <f t="shared" si="104"/>
        <v/>
      </c>
      <c r="L520" s="53"/>
      <c r="M520" s="57" t="str">
        <f t="shared" si="105"/>
        <v/>
      </c>
      <c r="N520" s="58"/>
      <c r="O520" s="56" t="str">
        <f t="shared" si="98"/>
        <v/>
      </c>
      <c r="P520" s="57" t="str">
        <f t="shared" si="106"/>
        <v/>
      </c>
      <c r="Q520" s="58" t="str">
        <f t="shared" ca="1" si="107"/>
        <v/>
      </c>
      <c r="R520" s="57" t="str">
        <f t="shared" si="108"/>
        <v/>
      </c>
      <c r="S520" s="57" t="str">
        <f ca="1">IF(AND(C520&lt;&gt;"",C520&lt;&gt;OFFSET(C520,1,0)),SUMIFS([Giá có thuế],[Số ĐK],C520),"")</f>
        <v/>
      </c>
      <c r="T520" s="53"/>
      <c r="U520" s="55" t="str">
        <f>IF(T520="","",'Thông Tin Chung'!#REF!)</f>
        <v/>
      </c>
      <c r="V520" s="57" t="str">
        <f t="shared" ca="1" si="109"/>
        <v/>
      </c>
      <c r="W520" s="59"/>
      <c r="X520" s="49" t="str">
        <f ca="1">IF(C520="","",IF(OR(D520&lt;NgayBatDau,D520&gt;NgayKetThuc),"Ngày tháng phải nằm trong kỳ báo cáo",IF(AND(F520&lt;&gt;"",COUNTIF(D.3[Tên nhà cung cấp],F520)=0),"Tên NCC chưa khai báo trong DSNCC",IF(AND(G520&lt;&gt;"",COUNTIF(D.1[Tên sản phẩm],G520)=0),"SP này chưa khai báo trong DSSP",""))))</f>
        <v/>
      </c>
    </row>
    <row r="521" spans="2:24" ht="27.75" customHeight="1">
      <c r="B521" s="69">
        <f t="shared" si="99"/>
        <v>518</v>
      </c>
      <c r="C521" s="49" t="str">
        <f t="shared" ca="1" si="100"/>
        <v/>
      </c>
      <c r="D521" s="50" t="str">
        <f t="shared" ca="1" si="101"/>
        <v/>
      </c>
      <c r="E521" s="51" t="str">
        <f t="shared" ca="1" si="102"/>
        <v/>
      </c>
      <c r="F521" s="52" t="str">
        <f t="shared" ca="1" si="103"/>
        <v/>
      </c>
      <c r="G521" s="53"/>
      <c r="H521" s="53" t="str">
        <f>IF(G521="","",INDEX(D.1[Quy cách],MATCH(G521,D.1[Tên sản phẩm],0)))</f>
        <v/>
      </c>
      <c r="I521" s="54" t="str">
        <f>IF(G521="","",INDEX(D.1[ĐVT],MATCH(G521,D.1[Tên sản phẩm],0)))</f>
        <v/>
      </c>
      <c r="J521" s="56" t="str">
        <f>IF(G521="","",INDEX(#REF!,MATCH(G521,D.1[Tên sản phẩm],0)))</f>
        <v/>
      </c>
      <c r="K521" s="56" t="str">
        <f t="shared" si="104"/>
        <v/>
      </c>
      <c r="L521" s="53"/>
      <c r="M521" s="57" t="str">
        <f t="shared" si="105"/>
        <v/>
      </c>
      <c r="N521" s="58"/>
      <c r="O521" s="56" t="str">
        <f t="shared" si="98"/>
        <v/>
      </c>
      <c r="P521" s="57" t="str">
        <f t="shared" si="106"/>
        <v/>
      </c>
      <c r="Q521" s="58" t="str">
        <f t="shared" ca="1" si="107"/>
        <v/>
      </c>
      <c r="R521" s="57" t="str">
        <f t="shared" si="108"/>
        <v/>
      </c>
      <c r="S521" s="57" t="str">
        <f ca="1">IF(AND(C521&lt;&gt;"",C521&lt;&gt;OFFSET(C521,1,0)),SUMIFS([Giá có thuế],[Số ĐK],C521),"")</f>
        <v/>
      </c>
      <c r="T521" s="53"/>
      <c r="U521" s="55" t="str">
        <f>IF(T521="","",'Thông Tin Chung'!#REF!)</f>
        <v/>
      </c>
      <c r="V521" s="57" t="str">
        <f t="shared" ca="1" si="109"/>
        <v/>
      </c>
      <c r="W521" s="59"/>
      <c r="X521" s="49" t="str">
        <f ca="1">IF(C521="","",IF(OR(D521&lt;NgayBatDau,D521&gt;NgayKetThuc),"Ngày tháng phải nằm trong kỳ báo cáo",IF(AND(F521&lt;&gt;"",COUNTIF(D.3[Tên nhà cung cấp],F521)=0),"Tên NCC chưa khai báo trong DSNCC",IF(AND(G521&lt;&gt;"",COUNTIF(D.1[Tên sản phẩm],G521)=0),"SP này chưa khai báo trong DSSP",""))))</f>
        <v/>
      </c>
    </row>
    <row r="522" spans="2:24" ht="27.75" customHeight="1">
      <c r="B522" s="69">
        <f t="shared" si="99"/>
        <v>519</v>
      </c>
      <c r="C522" s="49" t="str">
        <f t="shared" ca="1" si="100"/>
        <v/>
      </c>
      <c r="D522" s="50" t="str">
        <f t="shared" ca="1" si="101"/>
        <v/>
      </c>
      <c r="E522" s="51" t="str">
        <f t="shared" ca="1" si="102"/>
        <v/>
      </c>
      <c r="F522" s="52" t="str">
        <f t="shared" ca="1" si="103"/>
        <v/>
      </c>
      <c r="G522" s="53"/>
      <c r="H522" s="53" t="str">
        <f>IF(G522="","",INDEX(D.1[Quy cách],MATCH(G522,D.1[Tên sản phẩm],0)))</f>
        <v/>
      </c>
      <c r="I522" s="54" t="str">
        <f>IF(G522="","",INDEX(D.1[ĐVT],MATCH(G522,D.1[Tên sản phẩm],0)))</f>
        <v/>
      </c>
      <c r="J522" s="56" t="str">
        <f>IF(G522="","",INDEX(#REF!,MATCH(G522,D.1[Tên sản phẩm],0)))</f>
        <v/>
      </c>
      <c r="K522" s="56" t="str">
        <f t="shared" si="104"/>
        <v/>
      </c>
      <c r="L522" s="53"/>
      <c r="M522" s="57" t="str">
        <f t="shared" si="105"/>
        <v/>
      </c>
      <c r="N522" s="58"/>
      <c r="O522" s="56" t="str">
        <f t="shared" si="98"/>
        <v/>
      </c>
      <c r="P522" s="57" t="str">
        <f t="shared" si="106"/>
        <v/>
      </c>
      <c r="Q522" s="58" t="str">
        <f t="shared" ca="1" si="107"/>
        <v/>
      </c>
      <c r="R522" s="57" t="str">
        <f t="shared" si="108"/>
        <v/>
      </c>
      <c r="S522" s="57" t="str">
        <f ca="1">IF(AND(C522&lt;&gt;"",C522&lt;&gt;OFFSET(C522,1,0)),SUMIFS([Giá có thuế],[Số ĐK],C522),"")</f>
        <v/>
      </c>
      <c r="T522" s="53"/>
      <c r="U522" s="55" t="str">
        <f>IF(T522="","",'Thông Tin Chung'!#REF!)</f>
        <v/>
      </c>
      <c r="V522" s="57" t="str">
        <f t="shared" ca="1" si="109"/>
        <v/>
      </c>
      <c r="W522" s="59"/>
      <c r="X522" s="49" t="str">
        <f ca="1">IF(C522="","",IF(OR(D522&lt;NgayBatDau,D522&gt;NgayKetThuc),"Ngày tháng phải nằm trong kỳ báo cáo",IF(AND(F522&lt;&gt;"",COUNTIF(D.3[Tên nhà cung cấp],F522)=0),"Tên NCC chưa khai báo trong DSNCC",IF(AND(G522&lt;&gt;"",COUNTIF(D.1[Tên sản phẩm],G522)=0),"SP này chưa khai báo trong DSSP",""))))</f>
        <v/>
      </c>
    </row>
    <row r="523" spans="2:24" ht="27.75" customHeight="1">
      <c r="B523" s="69">
        <f t="shared" si="99"/>
        <v>520</v>
      </c>
      <c r="C523" s="49" t="str">
        <f t="shared" ca="1" si="100"/>
        <v/>
      </c>
      <c r="D523" s="50" t="str">
        <f t="shared" ca="1" si="101"/>
        <v/>
      </c>
      <c r="E523" s="51" t="str">
        <f t="shared" ca="1" si="102"/>
        <v/>
      </c>
      <c r="F523" s="52" t="str">
        <f t="shared" ca="1" si="103"/>
        <v/>
      </c>
      <c r="G523" s="53"/>
      <c r="H523" s="53" t="str">
        <f>IF(G523="","",INDEX(D.1[Quy cách],MATCH(G523,D.1[Tên sản phẩm],0)))</f>
        <v/>
      </c>
      <c r="I523" s="54" t="str">
        <f>IF(G523="","",INDEX(D.1[ĐVT],MATCH(G523,D.1[Tên sản phẩm],0)))</f>
        <v/>
      </c>
      <c r="J523" s="56" t="str">
        <f>IF(G523="","",INDEX(#REF!,MATCH(G523,D.1[Tên sản phẩm],0)))</f>
        <v/>
      </c>
      <c r="K523" s="56" t="str">
        <f t="shared" si="104"/>
        <v/>
      </c>
      <c r="L523" s="53"/>
      <c r="M523" s="57" t="str">
        <f t="shared" si="105"/>
        <v/>
      </c>
      <c r="N523" s="58"/>
      <c r="O523" s="56" t="str">
        <f t="shared" si="98"/>
        <v/>
      </c>
      <c r="P523" s="57" t="str">
        <f t="shared" si="106"/>
        <v/>
      </c>
      <c r="Q523" s="58" t="str">
        <f t="shared" ca="1" si="107"/>
        <v/>
      </c>
      <c r="R523" s="57" t="str">
        <f t="shared" si="108"/>
        <v/>
      </c>
      <c r="S523" s="57" t="str">
        <f ca="1">IF(AND(C523&lt;&gt;"",C523&lt;&gt;OFFSET(C523,1,0)),SUMIFS([Giá có thuế],[Số ĐK],C523),"")</f>
        <v/>
      </c>
      <c r="T523" s="53"/>
      <c r="U523" s="55" t="str">
        <f>IF(T523="","",'Thông Tin Chung'!#REF!)</f>
        <v/>
      </c>
      <c r="V523" s="57" t="str">
        <f t="shared" ca="1" si="109"/>
        <v/>
      </c>
      <c r="W523" s="59"/>
      <c r="X523" s="49" t="str">
        <f ca="1">IF(C523="","",IF(OR(D523&lt;NgayBatDau,D523&gt;NgayKetThuc),"Ngày tháng phải nằm trong kỳ báo cáo",IF(AND(F523&lt;&gt;"",COUNTIF(D.3[Tên nhà cung cấp],F523)=0),"Tên NCC chưa khai báo trong DSNCC",IF(AND(G523&lt;&gt;"",COUNTIF(D.1[Tên sản phẩm],G523)=0),"SP này chưa khai báo trong DSSP",""))))</f>
        <v/>
      </c>
    </row>
    <row r="524" spans="2:24" ht="27.75" customHeight="1">
      <c r="B524" s="69">
        <f t="shared" si="99"/>
        <v>521</v>
      </c>
      <c r="C524" s="49" t="str">
        <f t="shared" ca="1" si="100"/>
        <v/>
      </c>
      <c r="D524" s="50" t="str">
        <f t="shared" ca="1" si="101"/>
        <v/>
      </c>
      <c r="E524" s="51" t="str">
        <f t="shared" ca="1" si="102"/>
        <v/>
      </c>
      <c r="F524" s="52" t="str">
        <f t="shared" ca="1" si="103"/>
        <v/>
      </c>
      <c r="G524" s="53"/>
      <c r="H524" s="53" t="str">
        <f>IF(G524="","",INDEX(D.1[Quy cách],MATCH(G524,D.1[Tên sản phẩm],0)))</f>
        <v/>
      </c>
      <c r="I524" s="54" t="str">
        <f>IF(G524="","",INDEX(D.1[ĐVT],MATCH(G524,D.1[Tên sản phẩm],0)))</f>
        <v/>
      </c>
      <c r="J524" s="56" t="str">
        <f>IF(G524="","",INDEX(#REF!,MATCH(G524,D.1[Tên sản phẩm],0)))</f>
        <v/>
      </c>
      <c r="K524" s="56" t="str">
        <f t="shared" si="104"/>
        <v/>
      </c>
      <c r="L524" s="53"/>
      <c r="M524" s="57" t="str">
        <f t="shared" si="105"/>
        <v/>
      </c>
      <c r="N524" s="58"/>
      <c r="O524" s="56" t="str">
        <f t="shared" si="98"/>
        <v/>
      </c>
      <c r="P524" s="57" t="str">
        <f t="shared" si="106"/>
        <v/>
      </c>
      <c r="Q524" s="58" t="str">
        <f t="shared" ca="1" si="107"/>
        <v/>
      </c>
      <c r="R524" s="57" t="str">
        <f t="shared" si="108"/>
        <v/>
      </c>
      <c r="S524" s="57" t="str">
        <f ca="1">IF(AND(C524&lt;&gt;"",C524&lt;&gt;OFFSET(C524,1,0)),SUMIFS([Giá có thuế],[Số ĐK],C524),"")</f>
        <v/>
      </c>
      <c r="T524" s="53"/>
      <c r="U524" s="55" t="str">
        <f>IF(T524="","",'Thông Tin Chung'!#REF!)</f>
        <v/>
      </c>
      <c r="V524" s="57" t="str">
        <f t="shared" ca="1" si="109"/>
        <v/>
      </c>
      <c r="W524" s="59"/>
      <c r="X524" s="49" t="str">
        <f ca="1">IF(C524="","",IF(OR(D524&lt;NgayBatDau,D524&gt;NgayKetThuc),"Ngày tháng phải nằm trong kỳ báo cáo",IF(AND(F524&lt;&gt;"",COUNTIF(D.3[Tên nhà cung cấp],F524)=0),"Tên NCC chưa khai báo trong DSNCC",IF(AND(G524&lt;&gt;"",COUNTIF(D.1[Tên sản phẩm],G524)=0),"SP này chưa khai báo trong DSSP",""))))</f>
        <v/>
      </c>
    </row>
    <row r="525" spans="2:24" ht="27.75" customHeight="1">
      <c r="B525" s="69">
        <f t="shared" si="99"/>
        <v>522</v>
      </c>
      <c r="C525" s="49" t="str">
        <f t="shared" ca="1" si="100"/>
        <v/>
      </c>
      <c r="D525" s="50" t="str">
        <f t="shared" ca="1" si="101"/>
        <v/>
      </c>
      <c r="E525" s="51" t="str">
        <f t="shared" ca="1" si="102"/>
        <v/>
      </c>
      <c r="F525" s="52" t="str">
        <f t="shared" ca="1" si="103"/>
        <v/>
      </c>
      <c r="G525" s="53"/>
      <c r="H525" s="53" t="str">
        <f>IF(G525="","",INDEX(D.1[Quy cách],MATCH(G525,D.1[Tên sản phẩm],0)))</f>
        <v/>
      </c>
      <c r="I525" s="54" t="str">
        <f>IF(G525="","",INDEX(D.1[ĐVT],MATCH(G525,D.1[Tên sản phẩm],0)))</f>
        <v/>
      </c>
      <c r="J525" s="56" t="str">
        <f>IF(G525="","",INDEX(#REF!,MATCH(G525,D.1[Tên sản phẩm],0)))</f>
        <v/>
      </c>
      <c r="K525" s="56" t="str">
        <f t="shared" si="104"/>
        <v/>
      </c>
      <c r="L525" s="53"/>
      <c r="M525" s="57" t="str">
        <f t="shared" si="105"/>
        <v/>
      </c>
      <c r="N525" s="58"/>
      <c r="O525" s="56" t="str">
        <f t="shared" si="98"/>
        <v/>
      </c>
      <c r="P525" s="57" t="str">
        <f t="shared" si="106"/>
        <v/>
      </c>
      <c r="Q525" s="58" t="str">
        <f t="shared" ca="1" si="107"/>
        <v/>
      </c>
      <c r="R525" s="57" t="str">
        <f t="shared" si="108"/>
        <v/>
      </c>
      <c r="S525" s="57" t="str">
        <f ca="1">IF(AND(C525&lt;&gt;"",C525&lt;&gt;OFFSET(C525,1,0)),SUMIFS([Giá có thuế],[Số ĐK],C525),"")</f>
        <v/>
      </c>
      <c r="T525" s="53"/>
      <c r="U525" s="55" t="str">
        <f>IF(T525="","",'Thông Tin Chung'!#REF!)</f>
        <v/>
      </c>
      <c r="V525" s="57" t="str">
        <f t="shared" ca="1" si="109"/>
        <v/>
      </c>
      <c r="W525" s="59"/>
      <c r="X525" s="49" t="str">
        <f ca="1">IF(C525="","",IF(OR(D525&lt;NgayBatDau,D525&gt;NgayKetThuc),"Ngày tháng phải nằm trong kỳ báo cáo",IF(AND(F525&lt;&gt;"",COUNTIF(D.3[Tên nhà cung cấp],F525)=0),"Tên NCC chưa khai báo trong DSNCC",IF(AND(G525&lt;&gt;"",COUNTIF(D.1[Tên sản phẩm],G525)=0),"SP này chưa khai báo trong DSSP",""))))</f>
        <v/>
      </c>
    </row>
    <row r="526" spans="2:24" ht="27.75" customHeight="1">
      <c r="B526" s="69">
        <f t="shared" si="99"/>
        <v>523</v>
      </c>
      <c r="C526" s="49" t="str">
        <f t="shared" ca="1" si="100"/>
        <v/>
      </c>
      <c r="D526" s="50" t="str">
        <f t="shared" ca="1" si="101"/>
        <v/>
      </c>
      <c r="E526" s="51" t="str">
        <f t="shared" ca="1" si="102"/>
        <v/>
      </c>
      <c r="F526" s="52" t="str">
        <f t="shared" ca="1" si="103"/>
        <v/>
      </c>
      <c r="G526" s="53"/>
      <c r="H526" s="53" t="str">
        <f>IF(G526="","",INDEX(D.1[Quy cách],MATCH(G526,D.1[Tên sản phẩm],0)))</f>
        <v/>
      </c>
      <c r="I526" s="54" t="str">
        <f>IF(G526="","",INDEX(D.1[ĐVT],MATCH(G526,D.1[Tên sản phẩm],0)))</f>
        <v/>
      </c>
      <c r="J526" s="56" t="str">
        <f>IF(G526="","",INDEX(#REF!,MATCH(G526,D.1[Tên sản phẩm],0)))</f>
        <v/>
      </c>
      <c r="K526" s="56" t="str">
        <f t="shared" si="104"/>
        <v/>
      </c>
      <c r="L526" s="53"/>
      <c r="M526" s="57" t="str">
        <f t="shared" si="105"/>
        <v/>
      </c>
      <c r="N526" s="58"/>
      <c r="O526" s="56" t="str">
        <f t="shared" si="98"/>
        <v/>
      </c>
      <c r="P526" s="57" t="str">
        <f t="shared" si="106"/>
        <v/>
      </c>
      <c r="Q526" s="58" t="str">
        <f t="shared" ca="1" si="107"/>
        <v/>
      </c>
      <c r="R526" s="57" t="str">
        <f t="shared" si="108"/>
        <v/>
      </c>
      <c r="S526" s="57" t="str">
        <f ca="1">IF(AND(C526&lt;&gt;"",C526&lt;&gt;OFFSET(C526,1,0)),SUMIFS([Giá có thuế],[Số ĐK],C526),"")</f>
        <v/>
      </c>
      <c r="T526" s="53"/>
      <c r="U526" s="55" t="str">
        <f>IF(T526="","",'Thông Tin Chung'!#REF!)</f>
        <v/>
      </c>
      <c r="V526" s="57" t="str">
        <f t="shared" ca="1" si="109"/>
        <v/>
      </c>
      <c r="W526" s="59"/>
      <c r="X526" s="49" t="str">
        <f ca="1">IF(C526="","",IF(OR(D526&lt;NgayBatDau,D526&gt;NgayKetThuc),"Ngày tháng phải nằm trong kỳ báo cáo",IF(AND(F526&lt;&gt;"",COUNTIF(D.3[Tên nhà cung cấp],F526)=0),"Tên NCC chưa khai báo trong DSNCC",IF(AND(G526&lt;&gt;"",COUNTIF(D.1[Tên sản phẩm],G526)=0),"SP này chưa khai báo trong DSSP",""))))</f>
        <v/>
      </c>
    </row>
    <row r="527" spans="2:24" ht="27.75" customHeight="1">
      <c r="B527" s="69">
        <f t="shared" si="99"/>
        <v>524</v>
      </c>
      <c r="C527" s="49" t="str">
        <f t="shared" ca="1" si="100"/>
        <v/>
      </c>
      <c r="D527" s="50" t="str">
        <f t="shared" ca="1" si="101"/>
        <v/>
      </c>
      <c r="E527" s="51" t="str">
        <f t="shared" ca="1" si="102"/>
        <v/>
      </c>
      <c r="F527" s="52" t="str">
        <f t="shared" ca="1" si="103"/>
        <v/>
      </c>
      <c r="G527" s="53"/>
      <c r="H527" s="53" t="str">
        <f>IF(G527="","",INDEX(D.1[Quy cách],MATCH(G527,D.1[Tên sản phẩm],0)))</f>
        <v/>
      </c>
      <c r="I527" s="54" t="str">
        <f>IF(G527="","",INDEX(D.1[ĐVT],MATCH(G527,D.1[Tên sản phẩm],0)))</f>
        <v/>
      </c>
      <c r="J527" s="56" t="str">
        <f>IF(G527="","",INDEX(#REF!,MATCH(G527,D.1[Tên sản phẩm],0)))</f>
        <v/>
      </c>
      <c r="K527" s="56" t="str">
        <f t="shared" si="104"/>
        <v/>
      </c>
      <c r="L527" s="53"/>
      <c r="M527" s="57" t="str">
        <f t="shared" si="105"/>
        <v/>
      </c>
      <c r="N527" s="58"/>
      <c r="O527" s="56" t="str">
        <f t="shared" si="98"/>
        <v/>
      </c>
      <c r="P527" s="57" t="str">
        <f t="shared" si="106"/>
        <v/>
      </c>
      <c r="Q527" s="58" t="str">
        <f t="shared" ca="1" si="107"/>
        <v/>
      </c>
      <c r="R527" s="57" t="str">
        <f t="shared" si="108"/>
        <v/>
      </c>
      <c r="S527" s="57" t="str">
        <f ca="1">IF(AND(C527&lt;&gt;"",C527&lt;&gt;OFFSET(C527,1,0)),SUMIFS([Giá có thuế],[Số ĐK],C527),"")</f>
        <v/>
      </c>
      <c r="T527" s="53"/>
      <c r="U527" s="55" t="str">
        <f>IF(T527="","",'Thông Tin Chung'!#REF!)</f>
        <v/>
      </c>
      <c r="V527" s="57" t="str">
        <f t="shared" ca="1" si="109"/>
        <v/>
      </c>
      <c r="W527" s="59"/>
      <c r="X527" s="49" t="str">
        <f ca="1">IF(C527="","",IF(OR(D527&lt;NgayBatDau,D527&gt;NgayKetThuc),"Ngày tháng phải nằm trong kỳ báo cáo",IF(AND(F527&lt;&gt;"",COUNTIF(D.3[Tên nhà cung cấp],F527)=0),"Tên NCC chưa khai báo trong DSNCC",IF(AND(G527&lt;&gt;"",COUNTIF(D.1[Tên sản phẩm],G527)=0),"SP này chưa khai báo trong DSSP",""))))</f>
        <v/>
      </c>
    </row>
    <row r="528" spans="2:24" ht="27.75" customHeight="1">
      <c r="B528" s="69">
        <f t="shared" si="99"/>
        <v>525</v>
      </c>
      <c r="C528" s="49" t="str">
        <f t="shared" ca="1" si="100"/>
        <v/>
      </c>
      <c r="D528" s="50" t="str">
        <f t="shared" ca="1" si="101"/>
        <v/>
      </c>
      <c r="E528" s="51" t="str">
        <f t="shared" ca="1" si="102"/>
        <v/>
      </c>
      <c r="F528" s="52" t="str">
        <f t="shared" ca="1" si="103"/>
        <v/>
      </c>
      <c r="G528" s="53"/>
      <c r="H528" s="53" t="str">
        <f>IF(G528="","",INDEX(D.1[Quy cách],MATCH(G528,D.1[Tên sản phẩm],0)))</f>
        <v/>
      </c>
      <c r="I528" s="54" t="str">
        <f>IF(G528="","",INDEX(D.1[ĐVT],MATCH(G528,D.1[Tên sản phẩm],0)))</f>
        <v/>
      </c>
      <c r="J528" s="56" t="str">
        <f>IF(G528="","",INDEX(#REF!,MATCH(G528,D.1[Tên sản phẩm],0)))</f>
        <v/>
      </c>
      <c r="K528" s="56" t="str">
        <f t="shared" si="104"/>
        <v/>
      </c>
      <c r="L528" s="53"/>
      <c r="M528" s="57" t="str">
        <f t="shared" si="105"/>
        <v/>
      </c>
      <c r="N528" s="58"/>
      <c r="O528" s="56" t="str">
        <f t="shared" si="98"/>
        <v/>
      </c>
      <c r="P528" s="57" t="str">
        <f t="shared" si="106"/>
        <v/>
      </c>
      <c r="Q528" s="58" t="str">
        <f t="shared" ca="1" si="107"/>
        <v/>
      </c>
      <c r="R528" s="57" t="str">
        <f t="shared" si="108"/>
        <v/>
      </c>
      <c r="S528" s="57" t="str">
        <f ca="1">IF(AND(C528&lt;&gt;"",C528&lt;&gt;OFFSET(C528,1,0)),SUMIFS([Giá có thuế],[Số ĐK],C528),"")</f>
        <v/>
      </c>
      <c r="T528" s="53"/>
      <c r="U528" s="55" t="str">
        <f>IF(T528="","",'Thông Tin Chung'!#REF!)</f>
        <v/>
      </c>
      <c r="V528" s="57" t="str">
        <f t="shared" ca="1" si="109"/>
        <v/>
      </c>
      <c r="W528" s="59"/>
      <c r="X528" s="49" t="str">
        <f ca="1">IF(C528="","",IF(OR(D528&lt;NgayBatDau,D528&gt;NgayKetThuc),"Ngày tháng phải nằm trong kỳ báo cáo",IF(AND(F528&lt;&gt;"",COUNTIF(D.3[Tên nhà cung cấp],F528)=0),"Tên NCC chưa khai báo trong DSNCC",IF(AND(G528&lt;&gt;"",COUNTIF(D.1[Tên sản phẩm],G528)=0),"SP này chưa khai báo trong DSSP",""))))</f>
        <v/>
      </c>
    </row>
    <row r="529" spans="2:24" ht="27.75" customHeight="1">
      <c r="B529" s="69">
        <f t="shared" si="99"/>
        <v>526</v>
      </c>
      <c r="C529" s="49" t="str">
        <f t="shared" ca="1" si="100"/>
        <v/>
      </c>
      <c r="D529" s="50" t="str">
        <f t="shared" ca="1" si="101"/>
        <v/>
      </c>
      <c r="E529" s="51" t="str">
        <f t="shared" ca="1" si="102"/>
        <v/>
      </c>
      <c r="F529" s="52" t="str">
        <f t="shared" ca="1" si="103"/>
        <v/>
      </c>
      <c r="G529" s="53"/>
      <c r="H529" s="53" t="str">
        <f>IF(G529="","",INDEX(D.1[Quy cách],MATCH(G529,D.1[Tên sản phẩm],0)))</f>
        <v/>
      </c>
      <c r="I529" s="54" t="str">
        <f>IF(G529="","",INDEX(D.1[ĐVT],MATCH(G529,D.1[Tên sản phẩm],0)))</f>
        <v/>
      </c>
      <c r="J529" s="56" t="str">
        <f>IF(G529="","",INDEX(#REF!,MATCH(G529,D.1[Tên sản phẩm],0)))</f>
        <v/>
      </c>
      <c r="K529" s="56" t="str">
        <f t="shared" si="104"/>
        <v/>
      </c>
      <c r="L529" s="53"/>
      <c r="M529" s="57" t="str">
        <f t="shared" si="105"/>
        <v/>
      </c>
      <c r="N529" s="58"/>
      <c r="O529" s="56" t="str">
        <f t="shared" si="98"/>
        <v/>
      </c>
      <c r="P529" s="57" t="str">
        <f t="shared" si="106"/>
        <v/>
      </c>
      <c r="Q529" s="58" t="str">
        <f t="shared" ca="1" si="107"/>
        <v/>
      </c>
      <c r="R529" s="57" t="str">
        <f t="shared" si="108"/>
        <v/>
      </c>
      <c r="S529" s="57" t="str">
        <f ca="1">IF(AND(C529&lt;&gt;"",C529&lt;&gt;OFFSET(C529,1,0)),SUMIFS([Giá có thuế],[Số ĐK],C529),"")</f>
        <v/>
      </c>
      <c r="T529" s="53"/>
      <c r="U529" s="55" t="str">
        <f>IF(T529="","",'Thông Tin Chung'!#REF!)</f>
        <v/>
      </c>
      <c r="V529" s="57" t="str">
        <f t="shared" ca="1" si="109"/>
        <v/>
      </c>
      <c r="W529" s="59"/>
      <c r="X529" s="49" t="str">
        <f ca="1">IF(C529="","",IF(OR(D529&lt;NgayBatDau,D529&gt;NgayKetThuc),"Ngày tháng phải nằm trong kỳ báo cáo",IF(AND(F529&lt;&gt;"",COUNTIF(D.3[Tên nhà cung cấp],F529)=0),"Tên NCC chưa khai báo trong DSNCC",IF(AND(G529&lt;&gt;"",COUNTIF(D.1[Tên sản phẩm],G529)=0),"SP này chưa khai báo trong DSSP",""))))</f>
        <v/>
      </c>
    </row>
    <row r="530" spans="2:24" ht="27.75" customHeight="1">
      <c r="B530" s="69">
        <f t="shared" si="99"/>
        <v>527</v>
      </c>
      <c r="C530" s="49" t="str">
        <f t="shared" ca="1" si="100"/>
        <v/>
      </c>
      <c r="D530" s="50" t="str">
        <f t="shared" ca="1" si="101"/>
        <v/>
      </c>
      <c r="E530" s="51" t="str">
        <f t="shared" ca="1" si="102"/>
        <v/>
      </c>
      <c r="F530" s="52" t="str">
        <f t="shared" ca="1" si="103"/>
        <v/>
      </c>
      <c r="G530" s="53"/>
      <c r="H530" s="53" t="str">
        <f>IF(G530="","",INDEX(D.1[Quy cách],MATCH(G530,D.1[Tên sản phẩm],0)))</f>
        <v/>
      </c>
      <c r="I530" s="54" t="str">
        <f>IF(G530="","",INDEX(D.1[ĐVT],MATCH(G530,D.1[Tên sản phẩm],0)))</f>
        <v/>
      </c>
      <c r="J530" s="56" t="str">
        <f>IF(G530="","",INDEX(#REF!,MATCH(G530,D.1[Tên sản phẩm],0)))</f>
        <v/>
      </c>
      <c r="K530" s="56" t="str">
        <f t="shared" si="104"/>
        <v/>
      </c>
      <c r="L530" s="53"/>
      <c r="M530" s="57" t="str">
        <f t="shared" si="105"/>
        <v/>
      </c>
      <c r="N530" s="58"/>
      <c r="O530" s="56" t="str">
        <f t="shared" si="98"/>
        <v/>
      </c>
      <c r="P530" s="57" t="str">
        <f t="shared" si="106"/>
        <v/>
      </c>
      <c r="Q530" s="58" t="str">
        <f t="shared" ca="1" si="107"/>
        <v/>
      </c>
      <c r="R530" s="57" t="str">
        <f t="shared" si="108"/>
        <v/>
      </c>
      <c r="S530" s="57" t="str">
        <f ca="1">IF(AND(C530&lt;&gt;"",C530&lt;&gt;OFFSET(C530,1,0)),SUMIFS([Giá có thuế],[Số ĐK],C530),"")</f>
        <v/>
      </c>
      <c r="T530" s="53"/>
      <c r="U530" s="55" t="str">
        <f>IF(T530="","",'Thông Tin Chung'!#REF!)</f>
        <v/>
      </c>
      <c r="V530" s="57" t="str">
        <f t="shared" ca="1" si="109"/>
        <v/>
      </c>
      <c r="W530" s="59"/>
      <c r="X530" s="49" t="str">
        <f ca="1">IF(C530="","",IF(OR(D530&lt;NgayBatDau,D530&gt;NgayKetThuc),"Ngày tháng phải nằm trong kỳ báo cáo",IF(AND(F530&lt;&gt;"",COUNTIF(D.3[Tên nhà cung cấp],F530)=0),"Tên NCC chưa khai báo trong DSNCC",IF(AND(G530&lt;&gt;"",COUNTIF(D.1[Tên sản phẩm],G530)=0),"SP này chưa khai báo trong DSSP",""))))</f>
        <v/>
      </c>
    </row>
    <row r="531" spans="2:24" ht="27.75" customHeight="1">
      <c r="B531" s="69">
        <f t="shared" si="99"/>
        <v>528</v>
      </c>
      <c r="C531" s="49" t="str">
        <f t="shared" ca="1" si="100"/>
        <v/>
      </c>
      <c r="D531" s="50" t="str">
        <f t="shared" ca="1" si="101"/>
        <v/>
      </c>
      <c r="E531" s="51" t="str">
        <f t="shared" ca="1" si="102"/>
        <v/>
      </c>
      <c r="F531" s="52" t="str">
        <f t="shared" ca="1" si="103"/>
        <v/>
      </c>
      <c r="G531" s="53"/>
      <c r="H531" s="53" t="str">
        <f>IF(G531="","",INDEX(D.1[Quy cách],MATCH(G531,D.1[Tên sản phẩm],0)))</f>
        <v/>
      </c>
      <c r="I531" s="54" t="str">
        <f>IF(G531="","",INDEX(D.1[ĐVT],MATCH(G531,D.1[Tên sản phẩm],0)))</f>
        <v/>
      </c>
      <c r="J531" s="56" t="str">
        <f>IF(G531="","",INDEX(#REF!,MATCH(G531,D.1[Tên sản phẩm],0)))</f>
        <v/>
      </c>
      <c r="K531" s="56" t="str">
        <f t="shared" si="104"/>
        <v/>
      </c>
      <c r="L531" s="53"/>
      <c r="M531" s="57" t="str">
        <f t="shared" si="105"/>
        <v/>
      </c>
      <c r="N531" s="58"/>
      <c r="O531" s="56" t="str">
        <f t="shared" si="98"/>
        <v/>
      </c>
      <c r="P531" s="57" t="str">
        <f t="shared" si="106"/>
        <v/>
      </c>
      <c r="Q531" s="58" t="str">
        <f t="shared" ca="1" si="107"/>
        <v/>
      </c>
      <c r="R531" s="57" t="str">
        <f t="shared" si="108"/>
        <v/>
      </c>
      <c r="S531" s="57" t="str">
        <f ca="1">IF(AND(C531&lt;&gt;"",C531&lt;&gt;OFFSET(C531,1,0)),SUMIFS([Giá có thuế],[Số ĐK],C531),"")</f>
        <v/>
      </c>
      <c r="T531" s="53"/>
      <c r="U531" s="55" t="str">
        <f>IF(T531="","",'Thông Tin Chung'!#REF!)</f>
        <v/>
      </c>
      <c r="V531" s="57" t="str">
        <f t="shared" ca="1" si="109"/>
        <v/>
      </c>
      <c r="W531" s="59"/>
      <c r="X531" s="49" t="str">
        <f ca="1">IF(C531="","",IF(OR(D531&lt;NgayBatDau,D531&gt;NgayKetThuc),"Ngày tháng phải nằm trong kỳ báo cáo",IF(AND(F531&lt;&gt;"",COUNTIF(D.3[Tên nhà cung cấp],F531)=0),"Tên NCC chưa khai báo trong DSNCC",IF(AND(G531&lt;&gt;"",COUNTIF(D.1[Tên sản phẩm],G531)=0),"SP này chưa khai báo trong DSSP",""))))</f>
        <v/>
      </c>
    </row>
    <row r="532" spans="2:24" ht="27.75" customHeight="1">
      <c r="B532" s="69">
        <f t="shared" si="99"/>
        <v>529</v>
      </c>
      <c r="C532" s="49" t="str">
        <f t="shared" ca="1" si="100"/>
        <v/>
      </c>
      <c r="D532" s="50" t="str">
        <f t="shared" ca="1" si="101"/>
        <v/>
      </c>
      <c r="E532" s="51" t="str">
        <f t="shared" ca="1" si="102"/>
        <v/>
      </c>
      <c r="F532" s="52" t="str">
        <f t="shared" ca="1" si="103"/>
        <v/>
      </c>
      <c r="G532" s="53"/>
      <c r="H532" s="53" t="str">
        <f>IF(G532="","",INDEX(D.1[Quy cách],MATCH(G532,D.1[Tên sản phẩm],0)))</f>
        <v/>
      </c>
      <c r="I532" s="54" t="str">
        <f>IF(G532="","",INDEX(D.1[ĐVT],MATCH(G532,D.1[Tên sản phẩm],0)))</f>
        <v/>
      </c>
      <c r="J532" s="56" t="str">
        <f>IF(G532="","",INDEX(#REF!,MATCH(G532,D.1[Tên sản phẩm],0)))</f>
        <v/>
      </c>
      <c r="K532" s="56" t="str">
        <f t="shared" si="104"/>
        <v/>
      </c>
      <c r="L532" s="53"/>
      <c r="M532" s="57" t="str">
        <f t="shared" si="105"/>
        <v/>
      </c>
      <c r="N532" s="58"/>
      <c r="O532" s="56" t="str">
        <f t="shared" si="98"/>
        <v/>
      </c>
      <c r="P532" s="57" t="str">
        <f t="shared" si="106"/>
        <v/>
      </c>
      <c r="Q532" s="58" t="str">
        <f t="shared" ca="1" si="107"/>
        <v/>
      </c>
      <c r="R532" s="57" t="str">
        <f t="shared" si="108"/>
        <v/>
      </c>
      <c r="S532" s="57" t="str">
        <f ca="1">IF(AND(C532&lt;&gt;"",C532&lt;&gt;OFFSET(C532,1,0)),SUMIFS([Giá có thuế],[Số ĐK],C532),"")</f>
        <v/>
      </c>
      <c r="T532" s="53"/>
      <c r="U532" s="55" t="str">
        <f>IF(T532="","",'Thông Tin Chung'!#REF!)</f>
        <v/>
      </c>
      <c r="V532" s="57" t="str">
        <f t="shared" ca="1" si="109"/>
        <v/>
      </c>
      <c r="W532" s="59"/>
      <c r="X532" s="49" t="str">
        <f ca="1">IF(C532="","",IF(OR(D532&lt;NgayBatDau,D532&gt;NgayKetThuc),"Ngày tháng phải nằm trong kỳ báo cáo",IF(AND(F532&lt;&gt;"",COUNTIF(D.3[Tên nhà cung cấp],F532)=0),"Tên NCC chưa khai báo trong DSNCC",IF(AND(G532&lt;&gt;"",COUNTIF(D.1[Tên sản phẩm],G532)=0),"SP này chưa khai báo trong DSSP",""))))</f>
        <v/>
      </c>
    </row>
    <row r="533" spans="2:24" ht="27.75" customHeight="1">
      <c r="B533" s="69">
        <f t="shared" si="99"/>
        <v>530</v>
      </c>
      <c r="C533" s="49" t="str">
        <f t="shared" ca="1" si="100"/>
        <v/>
      </c>
      <c r="D533" s="50" t="str">
        <f t="shared" ca="1" si="101"/>
        <v/>
      </c>
      <c r="E533" s="51" t="str">
        <f t="shared" ca="1" si="102"/>
        <v/>
      </c>
      <c r="F533" s="52" t="str">
        <f t="shared" ca="1" si="103"/>
        <v/>
      </c>
      <c r="G533" s="53"/>
      <c r="H533" s="53" t="str">
        <f>IF(G533="","",INDEX(D.1[Quy cách],MATCH(G533,D.1[Tên sản phẩm],0)))</f>
        <v/>
      </c>
      <c r="I533" s="54" t="str">
        <f>IF(G533="","",INDEX(D.1[ĐVT],MATCH(G533,D.1[Tên sản phẩm],0)))</f>
        <v/>
      </c>
      <c r="J533" s="56" t="str">
        <f>IF(G533="","",INDEX(#REF!,MATCH(G533,D.1[Tên sản phẩm],0)))</f>
        <v/>
      </c>
      <c r="K533" s="56" t="str">
        <f t="shared" si="104"/>
        <v/>
      </c>
      <c r="L533" s="53"/>
      <c r="M533" s="57" t="str">
        <f t="shared" si="105"/>
        <v/>
      </c>
      <c r="N533" s="58"/>
      <c r="O533" s="56" t="str">
        <f t="shared" si="98"/>
        <v/>
      </c>
      <c r="P533" s="57" t="str">
        <f t="shared" si="106"/>
        <v/>
      </c>
      <c r="Q533" s="58" t="str">
        <f t="shared" ca="1" si="107"/>
        <v/>
      </c>
      <c r="R533" s="57" t="str">
        <f t="shared" si="108"/>
        <v/>
      </c>
      <c r="S533" s="57" t="str">
        <f ca="1">IF(AND(C533&lt;&gt;"",C533&lt;&gt;OFFSET(C533,1,0)),SUMIFS([Giá có thuế],[Số ĐK],C533),"")</f>
        <v/>
      </c>
      <c r="T533" s="53"/>
      <c r="U533" s="55" t="str">
        <f>IF(T533="","",'Thông Tin Chung'!#REF!)</f>
        <v/>
      </c>
      <c r="V533" s="57" t="str">
        <f t="shared" ca="1" si="109"/>
        <v/>
      </c>
      <c r="W533" s="59"/>
      <c r="X533" s="49" t="str">
        <f ca="1">IF(C533="","",IF(OR(D533&lt;NgayBatDau,D533&gt;NgayKetThuc),"Ngày tháng phải nằm trong kỳ báo cáo",IF(AND(F533&lt;&gt;"",COUNTIF(D.3[Tên nhà cung cấp],F533)=0),"Tên NCC chưa khai báo trong DSNCC",IF(AND(G533&lt;&gt;"",COUNTIF(D.1[Tên sản phẩm],G533)=0),"SP này chưa khai báo trong DSSP",""))))</f>
        <v/>
      </c>
    </row>
    <row r="534" spans="2:24" ht="27.75" customHeight="1">
      <c r="B534" s="69">
        <f t="shared" si="99"/>
        <v>531</v>
      </c>
      <c r="C534" s="49" t="str">
        <f t="shared" ca="1" si="100"/>
        <v/>
      </c>
      <c r="D534" s="50" t="str">
        <f t="shared" ca="1" si="101"/>
        <v/>
      </c>
      <c r="E534" s="51" t="str">
        <f t="shared" ca="1" si="102"/>
        <v/>
      </c>
      <c r="F534" s="52" t="str">
        <f t="shared" ca="1" si="103"/>
        <v/>
      </c>
      <c r="G534" s="53"/>
      <c r="H534" s="53" t="str">
        <f>IF(G534="","",INDEX(D.1[Quy cách],MATCH(G534,D.1[Tên sản phẩm],0)))</f>
        <v/>
      </c>
      <c r="I534" s="54" t="str">
        <f>IF(G534="","",INDEX(D.1[ĐVT],MATCH(G534,D.1[Tên sản phẩm],0)))</f>
        <v/>
      </c>
      <c r="J534" s="56" t="str">
        <f>IF(G534="","",INDEX(#REF!,MATCH(G534,D.1[Tên sản phẩm],0)))</f>
        <v/>
      </c>
      <c r="K534" s="56" t="str">
        <f t="shared" si="104"/>
        <v/>
      </c>
      <c r="L534" s="53"/>
      <c r="M534" s="57" t="str">
        <f t="shared" si="105"/>
        <v/>
      </c>
      <c r="N534" s="58"/>
      <c r="O534" s="56" t="str">
        <f t="shared" si="98"/>
        <v/>
      </c>
      <c r="P534" s="57" t="str">
        <f t="shared" si="106"/>
        <v/>
      </c>
      <c r="Q534" s="58" t="str">
        <f t="shared" ca="1" si="107"/>
        <v/>
      </c>
      <c r="R534" s="57" t="str">
        <f t="shared" si="108"/>
        <v/>
      </c>
      <c r="S534" s="57" t="str">
        <f ca="1">IF(AND(C534&lt;&gt;"",C534&lt;&gt;OFFSET(C534,1,0)),SUMIFS([Giá có thuế],[Số ĐK],C534),"")</f>
        <v/>
      </c>
      <c r="T534" s="53"/>
      <c r="U534" s="55" t="str">
        <f>IF(T534="","",'Thông Tin Chung'!#REF!)</f>
        <v/>
      </c>
      <c r="V534" s="57" t="str">
        <f t="shared" ca="1" si="109"/>
        <v/>
      </c>
      <c r="W534" s="59"/>
      <c r="X534" s="49" t="str">
        <f ca="1">IF(C534="","",IF(OR(D534&lt;NgayBatDau,D534&gt;NgayKetThuc),"Ngày tháng phải nằm trong kỳ báo cáo",IF(AND(F534&lt;&gt;"",COUNTIF(D.3[Tên nhà cung cấp],F534)=0),"Tên NCC chưa khai báo trong DSNCC",IF(AND(G534&lt;&gt;"",COUNTIF(D.1[Tên sản phẩm],G534)=0),"SP này chưa khai báo trong DSSP",""))))</f>
        <v/>
      </c>
    </row>
    <row r="535" spans="2:24" ht="27.75" customHeight="1">
      <c r="B535" s="69">
        <f t="shared" si="99"/>
        <v>532</v>
      </c>
      <c r="C535" s="49" t="str">
        <f t="shared" ca="1" si="100"/>
        <v/>
      </c>
      <c r="D535" s="50" t="str">
        <f t="shared" ca="1" si="101"/>
        <v/>
      </c>
      <c r="E535" s="51" t="str">
        <f t="shared" ca="1" si="102"/>
        <v/>
      </c>
      <c r="F535" s="52" t="str">
        <f t="shared" ca="1" si="103"/>
        <v/>
      </c>
      <c r="G535" s="53"/>
      <c r="H535" s="53" t="str">
        <f>IF(G535="","",INDEX(D.1[Quy cách],MATCH(G535,D.1[Tên sản phẩm],0)))</f>
        <v/>
      </c>
      <c r="I535" s="54" t="str">
        <f>IF(G535="","",INDEX(D.1[ĐVT],MATCH(G535,D.1[Tên sản phẩm],0)))</f>
        <v/>
      </c>
      <c r="J535" s="56" t="str">
        <f>IF(G535="","",INDEX(#REF!,MATCH(G535,D.1[Tên sản phẩm],0)))</f>
        <v/>
      </c>
      <c r="K535" s="56" t="str">
        <f t="shared" si="104"/>
        <v/>
      </c>
      <c r="L535" s="53"/>
      <c r="M535" s="57" t="str">
        <f t="shared" si="105"/>
        <v/>
      </c>
      <c r="N535" s="58"/>
      <c r="O535" s="56" t="str">
        <f t="shared" si="98"/>
        <v/>
      </c>
      <c r="P535" s="57" t="str">
        <f t="shared" si="106"/>
        <v/>
      </c>
      <c r="Q535" s="58" t="str">
        <f t="shared" ca="1" si="107"/>
        <v/>
      </c>
      <c r="R535" s="57" t="str">
        <f t="shared" si="108"/>
        <v/>
      </c>
      <c r="S535" s="57" t="str">
        <f ca="1">IF(AND(C535&lt;&gt;"",C535&lt;&gt;OFFSET(C535,1,0)),SUMIFS([Giá có thuế],[Số ĐK],C535),"")</f>
        <v/>
      </c>
      <c r="T535" s="53"/>
      <c r="U535" s="55" t="str">
        <f>IF(T535="","",'Thông Tin Chung'!#REF!)</f>
        <v/>
      </c>
      <c r="V535" s="57" t="str">
        <f t="shared" ca="1" si="109"/>
        <v/>
      </c>
      <c r="W535" s="59"/>
      <c r="X535" s="49" t="str">
        <f ca="1">IF(C535="","",IF(OR(D535&lt;NgayBatDau,D535&gt;NgayKetThuc),"Ngày tháng phải nằm trong kỳ báo cáo",IF(AND(F535&lt;&gt;"",COUNTIF(D.3[Tên nhà cung cấp],F535)=0),"Tên NCC chưa khai báo trong DSNCC",IF(AND(G535&lt;&gt;"",COUNTIF(D.1[Tên sản phẩm],G535)=0),"SP này chưa khai báo trong DSSP",""))))</f>
        <v/>
      </c>
    </row>
    <row r="536" spans="2:24" ht="27.75" customHeight="1">
      <c r="B536" s="69">
        <f t="shared" si="99"/>
        <v>533</v>
      </c>
      <c r="C536" s="49" t="str">
        <f t="shared" ca="1" si="100"/>
        <v/>
      </c>
      <c r="D536" s="50" t="str">
        <f t="shared" ca="1" si="101"/>
        <v/>
      </c>
      <c r="E536" s="51" t="str">
        <f t="shared" ca="1" si="102"/>
        <v/>
      </c>
      <c r="F536" s="52" t="str">
        <f t="shared" ca="1" si="103"/>
        <v/>
      </c>
      <c r="G536" s="53"/>
      <c r="H536" s="53" t="str">
        <f>IF(G536="","",INDEX(D.1[Quy cách],MATCH(G536,D.1[Tên sản phẩm],0)))</f>
        <v/>
      </c>
      <c r="I536" s="54" t="str">
        <f>IF(G536="","",INDEX(D.1[ĐVT],MATCH(G536,D.1[Tên sản phẩm],0)))</f>
        <v/>
      </c>
      <c r="J536" s="56" t="str">
        <f>IF(G536="","",INDEX(#REF!,MATCH(G536,D.1[Tên sản phẩm],0)))</f>
        <v/>
      </c>
      <c r="K536" s="56" t="str">
        <f t="shared" si="104"/>
        <v/>
      </c>
      <c r="L536" s="53"/>
      <c r="M536" s="57" t="str">
        <f t="shared" si="105"/>
        <v/>
      </c>
      <c r="N536" s="58"/>
      <c r="O536" s="56" t="str">
        <f t="shared" si="98"/>
        <v/>
      </c>
      <c r="P536" s="57" t="str">
        <f t="shared" si="106"/>
        <v/>
      </c>
      <c r="Q536" s="58" t="str">
        <f t="shared" ca="1" si="107"/>
        <v/>
      </c>
      <c r="R536" s="57" t="str">
        <f t="shared" si="108"/>
        <v/>
      </c>
      <c r="S536" s="57" t="str">
        <f ca="1">IF(AND(C536&lt;&gt;"",C536&lt;&gt;OFFSET(C536,1,0)),SUMIFS([Giá có thuế],[Số ĐK],C536),"")</f>
        <v/>
      </c>
      <c r="T536" s="53"/>
      <c r="U536" s="55" t="str">
        <f>IF(T536="","",'Thông Tin Chung'!#REF!)</f>
        <v/>
      </c>
      <c r="V536" s="57" t="str">
        <f t="shared" ca="1" si="109"/>
        <v/>
      </c>
      <c r="W536" s="59"/>
      <c r="X536" s="49" t="str">
        <f ca="1">IF(C536="","",IF(OR(D536&lt;NgayBatDau,D536&gt;NgayKetThuc),"Ngày tháng phải nằm trong kỳ báo cáo",IF(AND(F536&lt;&gt;"",COUNTIF(D.3[Tên nhà cung cấp],F536)=0),"Tên NCC chưa khai báo trong DSNCC",IF(AND(G536&lt;&gt;"",COUNTIF(D.1[Tên sản phẩm],G536)=0),"SP này chưa khai báo trong DSSP",""))))</f>
        <v/>
      </c>
    </row>
    <row r="537" spans="2:24" ht="27.75" customHeight="1">
      <c r="B537" s="69">
        <f t="shared" si="99"/>
        <v>534</v>
      </c>
      <c r="C537" s="49" t="str">
        <f t="shared" ca="1" si="100"/>
        <v/>
      </c>
      <c r="D537" s="50" t="str">
        <f t="shared" ca="1" si="101"/>
        <v/>
      </c>
      <c r="E537" s="51" t="str">
        <f t="shared" ca="1" si="102"/>
        <v/>
      </c>
      <c r="F537" s="52" t="str">
        <f t="shared" ca="1" si="103"/>
        <v/>
      </c>
      <c r="G537" s="53"/>
      <c r="H537" s="53" t="str">
        <f>IF(G537="","",INDEX(D.1[Quy cách],MATCH(G537,D.1[Tên sản phẩm],0)))</f>
        <v/>
      </c>
      <c r="I537" s="54" t="str">
        <f>IF(G537="","",INDEX(D.1[ĐVT],MATCH(G537,D.1[Tên sản phẩm],0)))</f>
        <v/>
      </c>
      <c r="J537" s="56" t="str">
        <f>IF(G537="","",INDEX(#REF!,MATCH(G537,D.1[Tên sản phẩm],0)))</f>
        <v/>
      </c>
      <c r="K537" s="56" t="str">
        <f t="shared" si="104"/>
        <v/>
      </c>
      <c r="L537" s="53"/>
      <c r="M537" s="57" t="str">
        <f t="shared" si="105"/>
        <v/>
      </c>
      <c r="N537" s="58"/>
      <c r="O537" s="56" t="str">
        <f t="shared" si="98"/>
        <v/>
      </c>
      <c r="P537" s="57" t="str">
        <f t="shared" si="106"/>
        <v/>
      </c>
      <c r="Q537" s="58" t="str">
        <f t="shared" ca="1" si="107"/>
        <v/>
      </c>
      <c r="R537" s="57" t="str">
        <f t="shared" si="108"/>
        <v/>
      </c>
      <c r="S537" s="57" t="str">
        <f ca="1">IF(AND(C537&lt;&gt;"",C537&lt;&gt;OFFSET(C537,1,0)),SUMIFS([Giá có thuế],[Số ĐK],C537),"")</f>
        <v/>
      </c>
      <c r="T537" s="53"/>
      <c r="U537" s="55" t="str">
        <f>IF(T537="","",'Thông Tin Chung'!#REF!)</f>
        <v/>
      </c>
      <c r="V537" s="57" t="str">
        <f t="shared" ca="1" si="109"/>
        <v/>
      </c>
      <c r="W537" s="59"/>
      <c r="X537" s="49" t="str">
        <f ca="1">IF(C537="","",IF(OR(D537&lt;NgayBatDau,D537&gt;NgayKetThuc),"Ngày tháng phải nằm trong kỳ báo cáo",IF(AND(F537&lt;&gt;"",COUNTIF(D.3[Tên nhà cung cấp],F537)=0),"Tên NCC chưa khai báo trong DSNCC",IF(AND(G537&lt;&gt;"",COUNTIF(D.1[Tên sản phẩm],G537)=0),"SP này chưa khai báo trong DSSP",""))))</f>
        <v/>
      </c>
    </row>
    <row r="538" spans="2:24" ht="27.75" customHeight="1">
      <c r="B538" s="69">
        <f t="shared" si="99"/>
        <v>535</v>
      </c>
      <c r="C538" s="49" t="str">
        <f t="shared" ca="1" si="100"/>
        <v/>
      </c>
      <c r="D538" s="50" t="str">
        <f t="shared" ca="1" si="101"/>
        <v/>
      </c>
      <c r="E538" s="51" t="str">
        <f t="shared" ca="1" si="102"/>
        <v/>
      </c>
      <c r="F538" s="52" t="str">
        <f t="shared" ca="1" si="103"/>
        <v/>
      </c>
      <c r="G538" s="53"/>
      <c r="H538" s="53" t="str">
        <f>IF(G538="","",INDEX(D.1[Quy cách],MATCH(G538,D.1[Tên sản phẩm],0)))</f>
        <v/>
      </c>
      <c r="I538" s="54" t="str">
        <f>IF(G538="","",INDEX(D.1[ĐVT],MATCH(G538,D.1[Tên sản phẩm],0)))</f>
        <v/>
      </c>
      <c r="J538" s="56" t="str">
        <f>IF(G538="","",INDEX(#REF!,MATCH(G538,D.1[Tên sản phẩm],0)))</f>
        <v/>
      </c>
      <c r="K538" s="56" t="str">
        <f t="shared" si="104"/>
        <v/>
      </c>
      <c r="L538" s="53"/>
      <c r="M538" s="57" t="str">
        <f t="shared" si="105"/>
        <v/>
      </c>
      <c r="N538" s="58"/>
      <c r="O538" s="56" t="str">
        <f t="shared" si="98"/>
        <v/>
      </c>
      <c r="P538" s="57" t="str">
        <f t="shared" si="106"/>
        <v/>
      </c>
      <c r="Q538" s="58" t="str">
        <f t="shared" ca="1" si="107"/>
        <v/>
      </c>
      <c r="R538" s="57" t="str">
        <f t="shared" si="108"/>
        <v/>
      </c>
      <c r="S538" s="57" t="str">
        <f ca="1">IF(AND(C538&lt;&gt;"",C538&lt;&gt;OFFSET(C538,1,0)),SUMIFS([Giá có thuế],[Số ĐK],C538),"")</f>
        <v/>
      </c>
      <c r="T538" s="53"/>
      <c r="U538" s="55" t="str">
        <f>IF(T538="","",'Thông Tin Chung'!#REF!)</f>
        <v/>
      </c>
      <c r="V538" s="57" t="str">
        <f t="shared" ca="1" si="109"/>
        <v/>
      </c>
      <c r="W538" s="59"/>
      <c r="X538" s="49" t="str">
        <f ca="1">IF(C538="","",IF(OR(D538&lt;NgayBatDau,D538&gt;NgayKetThuc),"Ngày tháng phải nằm trong kỳ báo cáo",IF(AND(F538&lt;&gt;"",COUNTIF(D.3[Tên nhà cung cấp],F538)=0),"Tên NCC chưa khai báo trong DSNCC",IF(AND(G538&lt;&gt;"",COUNTIF(D.1[Tên sản phẩm],G538)=0),"SP này chưa khai báo trong DSSP",""))))</f>
        <v/>
      </c>
    </row>
    <row r="539" spans="2:24" ht="27.75" customHeight="1">
      <c r="B539" s="69">
        <f t="shared" si="99"/>
        <v>536</v>
      </c>
      <c r="C539" s="49" t="str">
        <f t="shared" ca="1" si="100"/>
        <v/>
      </c>
      <c r="D539" s="50" t="str">
        <f t="shared" ca="1" si="101"/>
        <v/>
      </c>
      <c r="E539" s="51" t="str">
        <f t="shared" ca="1" si="102"/>
        <v/>
      </c>
      <c r="F539" s="52" t="str">
        <f t="shared" ca="1" si="103"/>
        <v/>
      </c>
      <c r="G539" s="53"/>
      <c r="H539" s="53" t="str">
        <f>IF(G539="","",INDEX(D.1[Quy cách],MATCH(G539,D.1[Tên sản phẩm],0)))</f>
        <v/>
      </c>
      <c r="I539" s="54" t="str">
        <f>IF(G539="","",INDEX(D.1[ĐVT],MATCH(G539,D.1[Tên sản phẩm],0)))</f>
        <v/>
      </c>
      <c r="J539" s="56" t="str">
        <f>IF(G539="","",INDEX(#REF!,MATCH(G539,D.1[Tên sản phẩm],0)))</f>
        <v/>
      </c>
      <c r="K539" s="56" t="str">
        <f t="shared" si="104"/>
        <v/>
      </c>
      <c r="L539" s="53"/>
      <c r="M539" s="57" t="str">
        <f t="shared" si="105"/>
        <v/>
      </c>
      <c r="N539" s="58"/>
      <c r="O539" s="56" t="str">
        <f t="shared" si="98"/>
        <v/>
      </c>
      <c r="P539" s="57" t="str">
        <f t="shared" si="106"/>
        <v/>
      </c>
      <c r="Q539" s="58" t="str">
        <f t="shared" ca="1" si="107"/>
        <v/>
      </c>
      <c r="R539" s="57" t="str">
        <f t="shared" si="108"/>
        <v/>
      </c>
      <c r="S539" s="57" t="str">
        <f ca="1">IF(AND(C539&lt;&gt;"",C539&lt;&gt;OFFSET(C539,1,0)),SUMIFS([Giá có thuế],[Số ĐK],C539),"")</f>
        <v/>
      </c>
      <c r="T539" s="53"/>
      <c r="U539" s="55" t="str">
        <f>IF(T539="","",'Thông Tin Chung'!#REF!)</f>
        <v/>
      </c>
      <c r="V539" s="57" t="str">
        <f t="shared" ca="1" si="109"/>
        <v/>
      </c>
      <c r="W539" s="59"/>
      <c r="X539" s="49" t="str">
        <f ca="1">IF(C539="","",IF(OR(D539&lt;NgayBatDau,D539&gt;NgayKetThuc),"Ngày tháng phải nằm trong kỳ báo cáo",IF(AND(F539&lt;&gt;"",COUNTIF(D.3[Tên nhà cung cấp],F539)=0),"Tên NCC chưa khai báo trong DSNCC",IF(AND(G539&lt;&gt;"",COUNTIF(D.1[Tên sản phẩm],G539)=0),"SP này chưa khai báo trong DSSP",""))))</f>
        <v/>
      </c>
    </row>
    <row r="540" spans="2:24" ht="27.75" customHeight="1">
      <c r="B540" s="69">
        <f t="shared" si="99"/>
        <v>537</v>
      </c>
      <c r="C540" s="49" t="str">
        <f t="shared" ca="1" si="100"/>
        <v/>
      </c>
      <c r="D540" s="50" t="str">
        <f t="shared" ca="1" si="101"/>
        <v/>
      </c>
      <c r="E540" s="51" t="str">
        <f t="shared" ca="1" si="102"/>
        <v/>
      </c>
      <c r="F540" s="52" t="str">
        <f t="shared" ca="1" si="103"/>
        <v/>
      </c>
      <c r="G540" s="53"/>
      <c r="H540" s="53" t="str">
        <f>IF(G540="","",INDEX(D.1[Quy cách],MATCH(G540,D.1[Tên sản phẩm],0)))</f>
        <v/>
      </c>
      <c r="I540" s="54" t="str">
        <f>IF(G540="","",INDEX(D.1[ĐVT],MATCH(G540,D.1[Tên sản phẩm],0)))</f>
        <v/>
      </c>
      <c r="J540" s="56" t="str">
        <f>IF(G540="","",INDEX(#REF!,MATCH(G540,D.1[Tên sản phẩm],0)))</f>
        <v/>
      </c>
      <c r="K540" s="56" t="str">
        <f t="shared" si="104"/>
        <v/>
      </c>
      <c r="L540" s="53"/>
      <c r="M540" s="57" t="str">
        <f t="shared" si="105"/>
        <v/>
      </c>
      <c r="N540" s="58"/>
      <c r="O540" s="56" t="str">
        <f t="shared" si="98"/>
        <v/>
      </c>
      <c r="P540" s="57" t="str">
        <f t="shared" si="106"/>
        <v/>
      </c>
      <c r="Q540" s="58" t="str">
        <f t="shared" ca="1" si="107"/>
        <v/>
      </c>
      <c r="R540" s="57" t="str">
        <f t="shared" si="108"/>
        <v/>
      </c>
      <c r="S540" s="57" t="str">
        <f ca="1">IF(AND(C540&lt;&gt;"",C540&lt;&gt;OFFSET(C540,1,0)),SUMIFS([Giá có thuế],[Số ĐK],C540),"")</f>
        <v/>
      </c>
      <c r="T540" s="53"/>
      <c r="U540" s="55" t="str">
        <f>IF(T540="","",'Thông Tin Chung'!#REF!)</f>
        <v/>
      </c>
      <c r="V540" s="57" t="str">
        <f t="shared" ca="1" si="109"/>
        <v/>
      </c>
      <c r="W540" s="59"/>
      <c r="X540" s="49" t="str">
        <f ca="1">IF(C540="","",IF(OR(D540&lt;NgayBatDau,D540&gt;NgayKetThuc),"Ngày tháng phải nằm trong kỳ báo cáo",IF(AND(F540&lt;&gt;"",COUNTIF(D.3[Tên nhà cung cấp],F540)=0),"Tên NCC chưa khai báo trong DSNCC",IF(AND(G540&lt;&gt;"",COUNTIF(D.1[Tên sản phẩm],G540)=0),"SP này chưa khai báo trong DSSP",""))))</f>
        <v/>
      </c>
    </row>
    <row r="541" spans="2:24" ht="27.75" customHeight="1">
      <c r="B541" s="69">
        <f t="shared" si="99"/>
        <v>538</v>
      </c>
      <c r="C541" s="49" t="str">
        <f t="shared" ca="1" si="100"/>
        <v/>
      </c>
      <c r="D541" s="50" t="str">
        <f t="shared" ca="1" si="101"/>
        <v/>
      </c>
      <c r="E541" s="51" t="str">
        <f t="shared" ca="1" si="102"/>
        <v/>
      </c>
      <c r="F541" s="52" t="str">
        <f t="shared" ca="1" si="103"/>
        <v/>
      </c>
      <c r="G541" s="53"/>
      <c r="H541" s="53" t="str">
        <f>IF(G541="","",INDEX(D.1[Quy cách],MATCH(G541,D.1[Tên sản phẩm],0)))</f>
        <v/>
      </c>
      <c r="I541" s="54" t="str">
        <f>IF(G541="","",INDEX(D.1[ĐVT],MATCH(G541,D.1[Tên sản phẩm],0)))</f>
        <v/>
      </c>
      <c r="J541" s="56" t="str">
        <f>IF(G541="","",INDEX(#REF!,MATCH(G541,D.1[Tên sản phẩm],0)))</f>
        <v/>
      </c>
      <c r="K541" s="56" t="str">
        <f t="shared" si="104"/>
        <v/>
      </c>
      <c r="L541" s="53"/>
      <c r="M541" s="57" t="str">
        <f t="shared" si="105"/>
        <v/>
      </c>
      <c r="N541" s="58"/>
      <c r="O541" s="56" t="str">
        <f t="shared" si="98"/>
        <v/>
      </c>
      <c r="P541" s="57" t="str">
        <f t="shared" si="106"/>
        <v/>
      </c>
      <c r="Q541" s="58" t="str">
        <f t="shared" ca="1" si="107"/>
        <v/>
      </c>
      <c r="R541" s="57" t="str">
        <f t="shared" si="108"/>
        <v/>
      </c>
      <c r="S541" s="57" t="str">
        <f ca="1">IF(AND(C541&lt;&gt;"",C541&lt;&gt;OFFSET(C541,1,0)),SUMIFS([Giá có thuế],[Số ĐK],C541),"")</f>
        <v/>
      </c>
      <c r="T541" s="53"/>
      <c r="U541" s="55" t="str">
        <f>IF(T541="","",'Thông Tin Chung'!#REF!)</f>
        <v/>
      </c>
      <c r="V541" s="57" t="str">
        <f t="shared" ca="1" si="109"/>
        <v/>
      </c>
      <c r="W541" s="59"/>
      <c r="X541" s="49" t="str">
        <f ca="1">IF(C541="","",IF(OR(D541&lt;NgayBatDau,D541&gt;NgayKetThuc),"Ngày tháng phải nằm trong kỳ báo cáo",IF(AND(F541&lt;&gt;"",COUNTIF(D.3[Tên nhà cung cấp],F541)=0),"Tên NCC chưa khai báo trong DSNCC",IF(AND(G541&lt;&gt;"",COUNTIF(D.1[Tên sản phẩm],G541)=0),"SP này chưa khai báo trong DSSP",""))))</f>
        <v/>
      </c>
    </row>
    <row r="542" spans="2:24" ht="27.75" customHeight="1">
      <c r="B542" s="69">
        <f t="shared" si="99"/>
        <v>539</v>
      </c>
      <c r="C542" s="49" t="str">
        <f t="shared" ca="1" si="100"/>
        <v/>
      </c>
      <c r="D542" s="50" t="str">
        <f t="shared" ca="1" si="101"/>
        <v/>
      </c>
      <c r="E542" s="51" t="str">
        <f t="shared" ca="1" si="102"/>
        <v/>
      </c>
      <c r="F542" s="52" t="str">
        <f t="shared" ca="1" si="103"/>
        <v/>
      </c>
      <c r="G542" s="53"/>
      <c r="H542" s="53" t="str">
        <f>IF(G542="","",INDEX(D.1[Quy cách],MATCH(G542,D.1[Tên sản phẩm],0)))</f>
        <v/>
      </c>
      <c r="I542" s="54" t="str">
        <f>IF(G542="","",INDEX(D.1[ĐVT],MATCH(G542,D.1[Tên sản phẩm],0)))</f>
        <v/>
      </c>
      <c r="J542" s="56" t="str">
        <f>IF(G542="","",INDEX(#REF!,MATCH(G542,D.1[Tên sản phẩm],0)))</f>
        <v/>
      </c>
      <c r="K542" s="56" t="str">
        <f t="shared" si="104"/>
        <v/>
      </c>
      <c r="L542" s="53"/>
      <c r="M542" s="57" t="str">
        <f t="shared" si="105"/>
        <v/>
      </c>
      <c r="N542" s="58"/>
      <c r="O542" s="56" t="str">
        <f t="shared" si="98"/>
        <v/>
      </c>
      <c r="P542" s="57" t="str">
        <f t="shared" si="106"/>
        <v/>
      </c>
      <c r="Q542" s="58" t="str">
        <f t="shared" ca="1" si="107"/>
        <v/>
      </c>
      <c r="R542" s="57" t="str">
        <f t="shared" si="108"/>
        <v/>
      </c>
      <c r="S542" s="57" t="str">
        <f ca="1">IF(AND(C542&lt;&gt;"",C542&lt;&gt;OFFSET(C542,1,0)),SUMIFS([Giá có thuế],[Số ĐK],C542),"")</f>
        <v/>
      </c>
      <c r="T542" s="53"/>
      <c r="U542" s="55" t="str">
        <f>IF(T542="","",'Thông Tin Chung'!#REF!)</f>
        <v/>
      </c>
      <c r="V542" s="57" t="str">
        <f t="shared" ca="1" si="109"/>
        <v/>
      </c>
      <c r="W542" s="59"/>
      <c r="X542" s="49" t="str">
        <f ca="1">IF(C542="","",IF(OR(D542&lt;NgayBatDau,D542&gt;NgayKetThuc),"Ngày tháng phải nằm trong kỳ báo cáo",IF(AND(F542&lt;&gt;"",COUNTIF(D.3[Tên nhà cung cấp],F542)=0),"Tên NCC chưa khai báo trong DSNCC",IF(AND(G542&lt;&gt;"",COUNTIF(D.1[Tên sản phẩm],G542)=0),"SP này chưa khai báo trong DSSP",""))))</f>
        <v/>
      </c>
    </row>
    <row r="543" spans="2:24" ht="27.75" customHeight="1">
      <c r="B543" s="69">
        <f t="shared" si="99"/>
        <v>540</v>
      </c>
      <c r="C543" s="49" t="str">
        <f t="shared" ca="1" si="100"/>
        <v/>
      </c>
      <c r="D543" s="50" t="str">
        <f t="shared" ca="1" si="101"/>
        <v/>
      </c>
      <c r="E543" s="51" t="str">
        <f t="shared" ca="1" si="102"/>
        <v/>
      </c>
      <c r="F543" s="52" t="str">
        <f t="shared" ca="1" si="103"/>
        <v/>
      </c>
      <c r="G543" s="53"/>
      <c r="H543" s="53" t="str">
        <f>IF(G543="","",INDEX(D.1[Quy cách],MATCH(G543,D.1[Tên sản phẩm],0)))</f>
        <v/>
      </c>
      <c r="I543" s="54" t="str">
        <f>IF(G543="","",INDEX(D.1[ĐVT],MATCH(G543,D.1[Tên sản phẩm],0)))</f>
        <v/>
      </c>
      <c r="J543" s="56" t="str">
        <f>IF(G543="","",INDEX(#REF!,MATCH(G543,D.1[Tên sản phẩm],0)))</f>
        <v/>
      </c>
      <c r="K543" s="56" t="str">
        <f t="shared" si="104"/>
        <v/>
      </c>
      <c r="L543" s="53"/>
      <c r="M543" s="57" t="str">
        <f t="shared" si="105"/>
        <v/>
      </c>
      <c r="N543" s="58"/>
      <c r="O543" s="56" t="str">
        <f t="shared" si="98"/>
        <v/>
      </c>
      <c r="P543" s="57" t="str">
        <f t="shared" si="106"/>
        <v/>
      </c>
      <c r="Q543" s="58" t="str">
        <f t="shared" ca="1" si="107"/>
        <v/>
      </c>
      <c r="R543" s="57" t="str">
        <f t="shared" si="108"/>
        <v/>
      </c>
      <c r="S543" s="57" t="str">
        <f ca="1">IF(AND(C543&lt;&gt;"",C543&lt;&gt;OFFSET(C543,1,0)),SUMIFS([Giá có thuế],[Số ĐK],C543),"")</f>
        <v/>
      </c>
      <c r="T543" s="53"/>
      <c r="U543" s="55" t="str">
        <f>IF(T543="","",'Thông Tin Chung'!#REF!)</f>
        <v/>
      </c>
      <c r="V543" s="57" t="str">
        <f t="shared" ca="1" si="109"/>
        <v/>
      </c>
      <c r="W543" s="59"/>
      <c r="X543" s="49" t="str">
        <f ca="1">IF(C543="","",IF(OR(D543&lt;NgayBatDau,D543&gt;NgayKetThuc),"Ngày tháng phải nằm trong kỳ báo cáo",IF(AND(F543&lt;&gt;"",COUNTIF(D.3[Tên nhà cung cấp],F543)=0),"Tên NCC chưa khai báo trong DSNCC",IF(AND(G543&lt;&gt;"",COUNTIF(D.1[Tên sản phẩm],G543)=0),"SP này chưa khai báo trong DSSP",""))))</f>
        <v/>
      </c>
    </row>
    <row r="544" spans="2:24" ht="27.75" customHeight="1">
      <c r="B544" s="69">
        <f t="shared" si="99"/>
        <v>541</v>
      </c>
      <c r="C544" s="49" t="str">
        <f t="shared" ca="1" si="100"/>
        <v/>
      </c>
      <c r="D544" s="50" t="str">
        <f t="shared" ca="1" si="101"/>
        <v/>
      </c>
      <c r="E544" s="51" t="str">
        <f t="shared" ca="1" si="102"/>
        <v/>
      </c>
      <c r="F544" s="52" t="str">
        <f t="shared" ca="1" si="103"/>
        <v/>
      </c>
      <c r="G544" s="53"/>
      <c r="H544" s="53" t="str">
        <f>IF(G544="","",INDEX(D.1[Quy cách],MATCH(G544,D.1[Tên sản phẩm],0)))</f>
        <v/>
      </c>
      <c r="I544" s="54" t="str">
        <f>IF(G544="","",INDEX(D.1[ĐVT],MATCH(G544,D.1[Tên sản phẩm],0)))</f>
        <v/>
      </c>
      <c r="J544" s="56" t="str">
        <f>IF(G544="","",INDEX(#REF!,MATCH(G544,D.1[Tên sản phẩm],0)))</f>
        <v/>
      </c>
      <c r="K544" s="56" t="str">
        <f t="shared" si="104"/>
        <v/>
      </c>
      <c r="L544" s="53"/>
      <c r="M544" s="57" t="str">
        <f t="shared" si="105"/>
        <v/>
      </c>
      <c r="N544" s="58"/>
      <c r="O544" s="56" t="str">
        <f t="shared" si="98"/>
        <v/>
      </c>
      <c r="P544" s="57" t="str">
        <f t="shared" si="106"/>
        <v/>
      </c>
      <c r="Q544" s="58" t="str">
        <f t="shared" ca="1" si="107"/>
        <v/>
      </c>
      <c r="R544" s="57" t="str">
        <f t="shared" si="108"/>
        <v/>
      </c>
      <c r="S544" s="57" t="str">
        <f ca="1">IF(AND(C544&lt;&gt;"",C544&lt;&gt;OFFSET(C544,1,0)),SUMIFS([Giá có thuế],[Số ĐK],C544),"")</f>
        <v/>
      </c>
      <c r="T544" s="53"/>
      <c r="U544" s="55" t="str">
        <f>IF(T544="","",'Thông Tin Chung'!#REF!)</f>
        <v/>
      </c>
      <c r="V544" s="57" t="str">
        <f t="shared" ca="1" si="109"/>
        <v/>
      </c>
      <c r="W544" s="59"/>
      <c r="X544" s="49" t="str">
        <f ca="1">IF(C544="","",IF(OR(D544&lt;NgayBatDau,D544&gt;NgayKetThuc),"Ngày tháng phải nằm trong kỳ báo cáo",IF(AND(F544&lt;&gt;"",COUNTIF(D.3[Tên nhà cung cấp],F544)=0),"Tên NCC chưa khai báo trong DSNCC",IF(AND(G544&lt;&gt;"",COUNTIF(D.1[Tên sản phẩm],G544)=0),"SP này chưa khai báo trong DSSP",""))))</f>
        <v/>
      </c>
    </row>
    <row r="545" spans="2:24" ht="27.75" customHeight="1">
      <c r="B545" s="69">
        <f t="shared" si="99"/>
        <v>542</v>
      </c>
      <c r="C545" s="49" t="str">
        <f t="shared" ca="1" si="100"/>
        <v/>
      </c>
      <c r="D545" s="50" t="str">
        <f t="shared" ca="1" si="101"/>
        <v/>
      </c>
      <c r="E545" s="51" t="str">
        <f t="shared" ca="1" si="102"/>
        <v/>
      </c>
      <c r="F545" s="52" t="str">
        <f t="shared" ca="1" si="103"/>
        <v/>
      </c>
      <c r="G545" s="53"/>
      <c r="H545" s="53" t="str">
        <f>IF(G545="","",INDEX(D.1[Quy cách],MATCH(G545,D.1[Tên sản phẩm],0)))</f>
        <v/>
      </c>
      <c r="I545" s="54" t="str">
        <f>IF(G545="","",INDEX(D.1[ĐVT],MATCH(G545,D.1[Tên sản phẩm],0)))</f>
        <v/>
      </c>
      <c r="J545" s="56" t="str">
        <f>IF(G545="","",INDEX(#REF!,MATCH(G545,D.1[Tên sản phẩm],0)))</f>
        <v/>
      </c>
      <c r="K545" s="56" t="str">
        <f t="shared" si="104"/>
        <v/>
      </c>
      <c r="L545" s="53"/>
      <c r="M545" s="57" t="str">
        <f t="shared" si="105"/>
        <v/>
      </c>
      <c r="N545" s="58"/>
      <c r="O545" s="56" t="str">
        <f t="shared" si="98"/>
        <v/>
      </c>
      <c r="P545" s="57" t="str">
        <f t="shared" si="106"/>
        <v/>
      </c>
      <c r="Q545" s="58" t="str">
        <f t="shared" ca="1" si="107"/>
        <v/>
      </c>
      <c r="R545" s="57" t="str">
        <f t="shared" si="108"/>
        <v/>
      </c>
      <c r="S545" s="57" t="str">
        <f ca="1">IF(AND(C545&lt;&gt;"",C545&lt;&gt;OFFSET(C545,1,0)),SUMIFS([Giá có thuế],[Số ĐK],C545),"")</f>
        <v/>
      </c>
      <c r="T545" s="53"/>
      <c r="U545" s="55" t="str">
        <f>IF(T545="","",'Thông Tin Chung'!#REF!)</f>
        <v/>
      </c>
      <c r="V545" s="57" t="str">
        <f t="shared" ca="1" si="109"/>
        <v/>
      </c>
      <c r="W545" s="59"/>
      <c r="X545" s="49" t="str">
        <f ca="1">IF(C545="","",IF(OR(D545&lt;NgayBatDau,D545&gt;NgayKetThuc),"Ngày tháng phải nằm trong kỳ báo cáo",IF(AND(F545&lt;&gt;"",COUNTIF(D.3[Tên nhà cung cấp],F545)=0),"Tên NCC chưa khai báo trong DSNCC",IF(AND(G545&lt;&gt;"",COUNTIF(D.1[Tên sản phẩm],G545)=0),"SP này chưa khai báo trong DSSP",""))))</f>
        <v/>
      </c>
    </row>
    <row r="546" spans="2:24" ht="27.75" customHeight="1">
      <c r="B546" s="69">
        <f t="shared" si="99"/>
        <v>543</v>
      </c>
      <c r="C546" s="49" t="str">
        <f t="shared" ca="1" si="100"/>
        <v/>
      </c>
      <c r="D546" s="50" t="str">
        <f t="shared" ca="1" si="101"/>
        <v/>
      </c>
      <c r="E546" s="51" t="str">
        <f t="shared" ca="1" si="102"/>
        <v/>
      </c>
      <c r="F546" s="52" t="str">
        <f t="shared" ca="1" si="103"/>
        <v/>
      </c>
      <c r="G546" s="53"/>
      <c r="H546" s="53" t="str">
        <f>IF(G546="","",INDEX(D.1[Quy cách],MATCH(G546,D.1[Tên sản phẩm],0)))</f>
        <v/>
      </c>
      <c r="I546" s="54" t="str">
        <f>IF(G546="","",INDEX(D.1[ĐVT],MATCH(G546,D.1[Tên sản phẩm],0)))</f>
        <v/>
      </c>
      <c r="J546" s="56" t="str">
        <f>IF(G546="","",INDEX(#REF!,MATCH(G546,D.1[Tên sản phẩm],0)))</f>
        <v/>
      </c>
      <c r="K546" s="56" t="str">
        <f t="shared" si="104"/>
        <v/>
      </c>
      <c r="L546" s="53"/>
      <c r="M546" s="57" t="str">
        <f t="shared" si="105"/>
        <v/>
      </c>
      <c r="N546" s="58"/>
      <c r="O546" s="56" t="str">
        <f t="shared" si="98"/>
        <v/>
      </c>
      <c r="P546" s="57" t="str">
        <f t="shared" si="106"/>
        <v/>
      </c>
      <c r="Q546" s="58" t="str">
        <f t="shared" ca="1" si="107"/>
        <v/>
      </c>
      <c r="R546" s="57" t="str">
        <f t="shared" si="108"/>
        <v/>
      </c>
      <c r="S546" s="57" t="str">
        <f ca="1">IF(AND(C546&lt;&gt;"",C546&lt;&gt;OFFSET(C546,1,0)),SUMIFS([Giá có thuế],[Số ĐK],C546),"")</f>
        <v/>
      </c>
      <c r="T546" s="53"/>
      <c r="U546" s="55" t="str">
        <f>IF(T546="","",'Thông Tin Chung'!#REF!)</f>
        <v/>
      </c>
      <c r="V546" s="57" t="str">
        <f t="shared" ca="1" si="109"/>
        <v/>
      </c>
      <c r="W546" s="59"/>
      <c r="X546" s="49" t="str">
        <f ca="1">IF(C546="","",IF(OR(D546&lt;NgayBatDau,D546&gt;NgayKetThuc),"Ngày tháng phải nằm trong kỳ báo cáo",IF(AND(F546&lt;&gt;"",COUNTIF(D.3[Tên nhà cung cấp],F546)=0),"Tên NCC chưa khai báo trong DSNCC",IF(AND(G546&lt;&gt;"",COUNTIF(D.1[Tên sản phẩm],G546)=0),"SP này chưa khai báo trong DSSP",""))))</f>
        <v/>
      </c>
    </row>
    <row r="547" spans="2:24" ht="27.75" customHeight="1">
      <c r="B547" s="69">
        <f t="shared" si="99"/>
        <v>544</v>
      </c>
      <c r="C547" s="49" t="str">
        <f t="shared" ca="1" si="100"/>
        <v/>
      </c>
      <c r="D547" s="50" t="str">
        <f t="shared" ca="1" si="101"/>
        <v/>
      </c>
      <c r="E547" s="51" t="str">
        <f t="shared" ca="1" si="102"/>
        <v/>
      </c>
      <c r="F547" s="52" t="str">
        <f t="shared" ca="1" si="103"/>
        <v/>
      </c>
      <c r="G547" s="53"/>
      <c r="H547" s="53" t="str">
        <f>IF(G547="","",INDEX(D.1[Quy cách],MATCH(G547,D.1[Tên sản phẩm],0)))</f>
        <v/>
      </c>
      <c r="I547" s="54" t="str">
        <f>IF(G547="","",INDEX(D.1[ĐVT],MATCH(G547,D.1[Tên sản phẩm],0)))</f>
        <v/>
      </c>
      <c r="J547" s="56" t="str">
        <f>IF(G547="","",INDEX(#REF!,MATCH(G547,D.1[Tên sản phẩm],0)))</f>
        <v/>
      </c>
      <c r="K547" s="56" t="str">
        <f t="shared" si="104"/>
        <v/>
      </c>
      <c r="L547" s="53"/>
      <c r="M547" s="57" t="str">
        <f t="shared" si="105"/>
        <v/>
      </c>
      <c r="N547" s="58"/>
      <c r="O547" s="56" t="str">
        <f t="shared" si="98"/>
        <v/>
      </c>
      <c r="P547" s="57" t="str">
        <f t="shared" si="106"/>
        <v/>
      </c>
      <c r="Q547" s="58" t="str">
        <f t="shared" ca="1" si="107"/>
        <v/>
      </c>
      <c r="R547" s="57" t="str">
        <f t="shared" si="108"/>
        <v/>
      </c>
      <c r="S547" s="57" t="str">
        <f ca="1">IF(AND(C547&lt;&gt;"",C547&lt;&gt;OFFSET(C547,1,0)),SUMIFS([Giá có thuế],[Số ĐK],C547),"")</f>
        <v/>
      </c>
      <c r="T547" s="53"/>
      <c r="U547" s="55" t="str">
        <f>IF(T547="","",'Thông Tin Chung'!#REF!)</f>
        <v/>
      </c>
      <c r="V547" s="57" t="str">
        <f t="shared" ca="1" si="109"/>
        <v/>
      </c>
      <c r="W547" s="59"/>
      <c r="X547" s="49" t="str">
        <f ca="1">IF(C547="","",IF(OR(D547&lt;NgayBatDau,D547&gt;NgayKetThuc),"Ngày tháng phải nằm trong kỳ báo cáo",IF(AND(F547&lt;&gt;"",COUNTIF(D.3[Tên nhà cung cấp],F547)=0),"Tên NCC chưa khai báo trong DSNCC",IF(AND(G547&lt;&gt;"",COUNTIF(D.1[Tên sản phẩm],G547)=0),"SP này chưa khai báo trong DSSP",""))))</f>
        <v/>
      </c>
    </row>
    <row r="548" spans="2:24" ht="27.75" customHeight="1">
      <c r="B548" s="69">
        <f t="shared" si="99"/>
        <v>545</v>
      </c>
      <c r="C548" s="49" t="str">
        <f t="shared" ca="1" si="100"/>
        <v/>
      </c>
      <c r="D548" s="50" t="str">
        <f t="shared" ca="1" si="101"/>
        <v/>
      </c>
      <c r="E548" s="51" t="str">
        <f t="shared" ca="1" si="102"/>
        <v/>
      </c>
      <c r="F548" s="52" t="str">
        <f t="shared" ca="1" si="103"/>
        <v/>
      </c>
      <c r="G548" s="53"/>
      <c r="H548" s="53" t="str">
        <f>IF(G548="","",INDEX(D.1[Quy cách],MATCH(G548,D.1[Tên sản phẩm],0)))</f>
        <v/>
      </c>
      <c r="I548" s="54" t="str">
        <f>IF(G548="","",INDEX(D.1[ĐVT],MATCH(G548,D.1[Tên sản phẩm],0)))</f>
        <v/>
      </c>
      <c r="J548" s="56" t="str">
        <f>IF(G548="","",INDEX(#REF!,MATCH(G548,D.1[Tên sản phẩm],0)))</f>
        <v/>
      </c>
      <c r="K548" s="56" t="str">
        <f t="shared" si="104"/>
        <v/>
      </c>
      <c r="L548" s="53"/>
      <c r="M548" s="57" t="str">
        <f t="shared" si="105"/>
        <v/>
      </c>
      <c r="N548" s="58"/>
      <c r="O548" s="56" t="str">
        <f t="shared" si="98"/>
        <v/>
      </c>
      <c r="P548" s="57" t="str">
        <f t="shared" si="106"/>
        <v/>
      </c>
      <c r="Q548" s="58" t="str">
        <f t="shared" ca="1" si="107"/>
        <v/>
      </c>
      <c r="R548" s="57" t="str">
        <f t="shared" si="108"/>
        <v/>
      </c>
      <c r="S548" s="57" t="str">
        <f ca="1">IF(AND(C548&lt;&gt;"",C548&lt;&gt;OFFSET(C548,1,0)),SUMIFS([Giá có thuế],[Số ĐK],C548),"")</f>
        <v/>
      </c>
      <c r="T548" s="53"/>
      <c r="U548" s="55" t="str">
        <f>IF(T548="","",'Thông Tin Chung'!#REF!)</f>
        <v/>
      </c>
      <c r="V548" s="57" t="str">
        <f t="shared" ca="1" si="109"/>
        <v/>
      </c>
      <c r="W548" s="59"/>
      <c r="X548" s="49" t="str">
        <f ca="1">IF(C548="","",IF(OR(D548&lt;NgayBatDau,D548&gt;NgayKetThuc),"Ngày tháng phải nằm trong kỳ báo cáo",IF(AND(F548&lt;&gt;"",COUNTIF(D.3[Tên nhà cung cấp],F548)=0),"Tên NCC chưa khai báo trong DSNCC",IF(AND(G548&lt;&gt;"",COUNTIF(D.1[Tên sản phẩm],G548)=0),"SP này chưa khai báo trong DSSP",""))))</f>
        <v/>
      </c>
    </row>
    <row r="549" spans="2:24" ht="27.75" customHeight="1">
      <c r="B549" s="69">
        <f t="shared" si="99"/>
        <v>546</v>
      </c>
      <c r="C549" s="49" t="str">
        <f t="shared" ca="1" si="100"/>
        <v/>
      </c>
      <c r="D549" s="50" t="str">
        <f t="shared" ca="1" si="101"/>
        <v/>
      </c>
      <c r="E549" s="51" t="str">
        <f t="shared" ca="1" si="102"/>
        <v/>
      </c>
      <c r="F549" s="52" t="str">
        <f t="shared" ca="1" si="103"/>
        <v/>
      </c>
      <c r="G549" s="53"/>
      <c r="H549" s="53" t="str">
        <f>IF(G549="","",INDEX(D.1[Quy cách],MATCH(G549,D.1[Tên sản phẩm],0)))</f>
        <v/>
      </c>
      <c r="I549" s="54" t="str">
        <f>IF(G549="","",INDEX(D.1[ĐVT],MATCH(G549,D.1[Tên sản phẩm],0)))</f>
        <v/>
      </c>
      <c r="J549" s="56" t="str">
        <f>IF(G549="","",INDEX(#REF!,MATCH(G549,D.1[Tên sản phẩm],0)))</f>
        <v/>
      </c>
      <c r="K549" s="56" t="str">
        <f t="shared" si="104"/>
        <v/>
      </c>
      <c r="L549" s="53"/>
      <c r="M549" s="57" t="str">
        <f t="shared" si="105"/>
        <v/>
      </c>
      <c r="N549" s="58"/>
      <c r="O549" s="56" t="str">
        <f t="shared" si="98"/>
        <v/>
      </c>
      <c r="P549" s="57" t="str">
        <f t="shared" si="106"/>
        <v/>
      </c>
      <c r="Q549" s="58" t="str">
        <f t="shared" ca="1" si="107"/>
        <v/>
      </c>
      <c r="R549" s="57" t="str">
        <f t="shared" si="108"/>
        <v/>
      </c>
      <c r="S549" s="57" t="str">
        <f ca="1">IF(AND(C549&lt;&gt;"",C549&lt;&gt;OFFSET(C549,1,0)),SUMIFS([Giá có thuế],[Số ĐK],C549),"")</f>
        <v/>
      </c>
      <c r="T549" s="53"/>
      <c r="U549" s="55" t="str">
        <f>IF(T549="","",'Thông Tin Chung'!#REF!)</f>
        <v/>
      </c>
      <c r="V549" s="57" t="str">
        <f t="shared" ca="1" si="109"/>
        <v/>
      </c>
      <c r="W549" s="59"/>
      <c r="X549" s="49" t="str">
        <f ca="1">IF(C549="","",IF(OR(D549&lt;NgayBatDau,D549&gt;NgayKetThuc),"Ngày tháng phải nằm trong kỳ báo cáo",IF(AND(F549&lt;&gt;"",COUNTIF(D.3[Tên nhà cung cấp],F549)=0),"Tên NCC chưa khai báo trong DSNCC",IF(AND(G549&lt;&gt;"",COUNTIF(D.1[Tên sản phẩm],G549)=0),"SP này chưa khai báo trong DSSP",""))))</f>
        <v/>
      </c>
    </row>
    <row r="550" spans="2:24" ht="27.75" customHeight="1">
      <c r="B550" s="69">
        <f t="shared" si="99"/>
        <v>547</v>
      </c>
      <c r="C550" s="49" t="str">
        <f t="shared" ca="1" si="100"/>
        <v/>
      </c>
      <c r="D550" s="50" t="str">
        <f t="shared" ca="1" si="101"/>
        <v/>
      </c>
      <c r="E550" s="51" t="str">
        <f t="shared" ca="1" si="102"/>
        <v/>
      </c>
      <c r="F550" s="52" t="str">
        <f t="shared" ca="1" si="103"/>
        <v/>
      </c>
      <c r="G550" s="53"/>
      <c r="H550" s="53" t="str">
        <f>IF(G550="","",INDEX(D.1[Quy cách],MATCH(G550,D.1[Tên sản phẩm],0)))</f>
        <v/>
      </c>
      <c r="I550" s="54" t="str">
        <f>IF(G550="","",INDEX(D.1[ĐVT],MATCH(G550,D.1[Tên sản phẩm],0)))</f>
        <v/>
      </c>
      <c r="J550" s="56" t="str">
        <f>IF(G550="","",INDEX(#REF!,MATCH(G550,D.1[Tên sản phẩm],0)))</f>
        <v/>
      </c>
      <c r="K550" s="56" t="str">
        <f t="shared" si="104"/>
        <v/>
      </c>
      <c r="L550" s="53"/>
      <c r="M550" s="57" t="str">
        <f t="shared" si="105"/>
        <v/>
      </c>
      <c r="N550" s="58"/>
      <c r="O550" s="56" t="str">
        <f t="shared" si="98"/>
        <v/>
      </c>
      <c r="P550" s="57" t="str">
        <f t="shared" si="106"/>
        <v/>
      </c>
      <c r="Q550" s="58" t="str">
        <f t="shared" ca="1" si="107"/>
        <v/>
      </c>
      <c r="R550" s="57" t="str">
        <f t="shared" si="108"/>
        <v/>
      </c>
      <c r="S550" s="57" t="str">
        <f ca="1">IF(AND(C550&lt;&gt;"",C550&lt;&gt;OFFSET(C550,1,0)),SUMIFS([Giá có thuế],[Số ĐK],C550),"")</f>
        <v/>
      </c>
      <c r="T550" s="53"/>
      <c r="U550" s="55" t="str">
        <f>IF(T550="","",'Thông Tin Chung'!#REF!)</f>
        <v/>
      </c>
      <c r="V550" s="57" t="str">
        <f t="shared" ca="1" si="109"/>
        <v/>
      </c>
      <c r="W550" s="59"/>
      <c r="X550" s="49" t="str">
        <f ca="1">IF(C550="","",IF(OR(D550&lt;NgayBatDau,D550&gt;NgayKetThuc),"Ngày tháng phải nằm trong kỳ báo cáo",IF(AND(F550&lt;&gt;"",COUNTIF(D.3[Tên nhà cung cấp],F550)=0),"Tên NCC chưa khai báo trong DSNCC",IF(AND(G550&lt;&gt;"",COUNTIF(D.1[Tên sản phẩm],G550)=0),"SP này chưa khai báo trong DSSP",""))))</f>
        <v/>
      </c>
    </row>
    <row r="551" spans="2:24" ht="27.75" customHeight="1">
      <c r="B551" s="69">
        <f t="shared" si="99"/>
        <v>548</v>
      </c>
      <c r="C551" s="49" t="str">
        <f t="shared" ca="1" si="100"/>
        <v/>
      </c>
      <c r="D551" s="50" t="str">
        <f t="shared" ca="1" si="101"/>
        <v/>
      </c>
      <c r="E551" s="51" t="str">
        <f t="shared" ca="1" si="102"/>
        <v/>
      </c>
      <c r="F551" s="52" t="str">
        <f t="shared" ca="1" si="103"/>
        <v/>
      </c>
      <c r="G551" s="53"/>
      <c r="H551" s="53" t="str">
        <f>IF(G551="","",INDEX(D.1[Quy cách],MATCH(G551,D.1[Tên sản phẩm],0)))</f>
        <v/>
      </c>
      <c r="I551" s="54" t="str">
        <f>IF(G551="","",INDEX(D.1[ĐVT],MATCH(G551,D.1[Tên sản phẩm],0)))</f>
        <v/>
      </c>
      <c r="J551" s="56" t="str">
        <f>IF(G551="","",INDEX(#REF!,MATCH(G551,D.1[Tên sản phẩm],0)))</f>
        <v/>
      </c>
      <c r="K551" s="56" t="str">
        <f t="shared" si="104"/>
        <v/>
      </c>
      <c r="L551" s="53"/>
      <c r="M551" s="57" t="str">
        <f t="shared" si="105"/>
        <v/>
      </c>
      <c r="N551" s="58"/>
      <c r="O551" s="56" t="str">
        <f t="shared" si="98"/>
        <v/>
      </c>
      <c r="P551" s="57" t="str">
        <f t="shared" si="106"/>
        <v/>
      </c>
      <c r="Q551" s="58" t="str">
        <f t="shared" ca="1" si="107"/>
        <v/>
      </c>
      <c r="R551" s="57" t="str">
        <f t="shared" si="108"/>
        <v/>
      </c>
      <c r="S551" s="57" t="str">
        <f ca="1">IF(AND(C551&lt;&gt;"",C551&lt;&gt;OFFSET(C551,1,0)),SUMIFS([Giá có thuế],[Số ĐK],C551),"")</f>
        <v/>
      </c>
      <c r="T551" s="53"/>
      <c r="U551" s="55" t="str">
        <f>IF(T551="","",'Thông Tin Chung'!#REF!)</f>
        <v/>
      </c>
      <c r="V551" s="57" t="str">
        <f t="shared" ca="1" si="109"/>
        <v/>
      </c>
      <c r="W551" s="59"/>
      <c r="X551" s="49" t="str">
        <f ca="1">IF(C551="","",IF(OR(D551&lt;NgayBatDau,D551&gt;NgayKetThuc),"Ngày tháng phải nằm trong kỳ báo cáo",IF(AND(F551&lt;&gt;"",COUNTIF(D.3[Tên nhà cung cấp],F551)=0),"Tên NCC chưa khai báo trong DSNCC",IF(AND(G551&lt;&gt;"",COUNTIF(D.1[Tên sản phẩm],G551)=0),"SP này chưa khai báo trong DSSP",""))))</f>
        <v/>
      </c>
    </row>
    <row r="552" spans="2:24" ht="27.75" customHeight="1">
      <c r="B552" s="69">
        <f t="shared" si="99"/>
        <v>549</v>
      </c>
      <c r="C552" s="49" t="str">
        <f t="shared" ca="1" si="100"/>
        <v/>
      </c>
      <c r="D552" s="50" t="str">
        <f t="shared" ca="1" si="101"/>
        <v/>
      </c>
      <c r="E552" s="51" t="str">
        <f t="shared" ca="1" si="102"/>
        <v/>
      </c>
      <c r="F552" s="52" t="str">
        <f t="shared" ca="1" si="103"/>
        <v/>
      </c>
      <c r="G552" s="53"/>
      <c r="H552" s="53" t="str">
        <f>IF(G552="","",INDEX(D.1[Quy cách],MATCH(G552,D.1[Tên sản phẩm],0)))</f>
        <v/>
      </c>
      <c r="I552" s="54" t="str">
        <f>IF(G552="","",INDEX(D.1[ĐVT],MATCH(G552,D.1[Tên sản phẩm],0)))</f>
        <v/>
      </c>
      <c r="J552" s="56" t="str">
        <f>IF(G552="","",INDEX(#REF!,MATCH(G552,D.1[Tên sản phẩm],0)))</f>
        <v/>
      </c>
      <c r="K552" s="56" t="str">
        <f t="shared" si="104"/>
        <v/>
      </c>
      <c r="L552" s="53"/>
      <c r="M552" s="57" t="str">
        <f t="shared" si="105"/>
        <v/>
      </c>
      <c r="N552" s="58"/>
      <c r="O552" s="56" t="str">
        <f t="shared" si="98"/>
        <v/>
      </c>
      <c r="P552" s="57" t="str">
        <f t="shared" si="106"/>
        <v/>
      </c>
      <c r="Q552" s="58" t="str">
        <f t="shared" ca="1" si="107"/>
        <v/>
      </c>
      <c r="R552" s="57" t="str">
        <f t="shared" si="108"/>
        <v/>
      </c>
      <c r="S552" s="57" t="str">
        <f ca="1">IF(AND(C552&lt;&gt;"",C552&lt;&gt;OFFSET(C552,1,0)),SUMIFS([Giá có thuế],[Số ĐK],C552),"")</f>
        <v/>
      </c>
      <c r="T552" s="53"/>
      <c r="U552" s="55" t="str">
        <f>IF(T552="","",'Thông Tin Chung'!#REF!)</f>
        <v/>
      </c>
      <c r="V552" s="57" t="str">
        <f t="shared" ca="1" si="109"/>
        <v/>
      </c>
      <c r="W552" s="59"/>
      <c r="X552" s="49" t="str">
        <f ca="1">IF(C552="","",IF(OR(D552&lt;NgayBatDau,D552&gt;NgayKetThuc),"Ngày tháng phải nằm trong kỳ báo cáo",IF(AND(F552&lt;&gt;"",COUNTIF(D.3[Tên nhà cung cấp],F552)=0),"Tên NCC chưa khai báo trong DSNCC",IF(AND(G552&lt;&gt;"",COUNTIF(D.1[Tên sản phẩm],G552)=0),"SP này chưa khai báo trong DSSP",""))))</f>
        <v/>
      </c>
    </row>
    <row r="553" spans="2:24" ht="27.75" customHeight="1">
      <c r="B553" s="69">
        <f t="shared" si="99"/>
        <v>550</v>
      </c>
      <c r="C553" s="49" t="str">
        <f t="shared" ca="1" si="100"/>
        <v/>
      </c>
      <c r="D553" s="50" t="str">
        <f t="shared" ca="1" si="101"/>
        <v/>
      </c>
      <c r="E553" s="51" t="str">
        <f t="shared" ca="1" si="102"/>
        <v/>
      </c>
      <c r="F553" s="52" t="str">
        <f t="shared" ca="1" si="103"/>
        <v/>
      </c>
      <c r="G553" s="53"/>
      <c r="H553" s="53" t="str">
        <f>IF(G553="","",INDEX(D.1[Quy cách],MATCH(G553,D.1[Tên sản phẩm],0)))</f>
        <v/>
      </c>
      <c r="I553" s="54" t="str">
        <f>IF(G553="","",INDEX(D.1[ĐVT],MATCH(G553,D.1[Tên sản phẩm],0)))</f>
        <v/>
      </c>
      <c r="J553" s="56" t="str">
        <f>IF(G553="","",INDEX(#REF!,MATCH(G553,D.1[Tên sản phẩm],0)))</f>
        <v/>
      </c>
      <c r="K553" s="56" t="str">
        <f t="shared" si="104"/>
        <v/>
      </c>
      <c r="L553" s="53"/>
      <c r="M553" s="57" t="str">
        <f t="shared" si="105"/>
        <v/>
      </c>
      <c r="N553" s="58"/>
      <c r="O553" s="56" t="str">
        <f t="shared" si="98"/>
        <v/>
      </c>
      <c r="P553" s="57" t="str">
        <f t="shared" si="106"/>
        <v/>
      </c>
      <c r="Q553" s="58" t="str">
        <f t="shared" ca="1" si="107"/>
        <v/>
      </c>
      <c r="R553" s="57" t="str">
        <f t="shared" si="108"/>
        <v/>
      </c>
      <c r="S553" s="57" t="str">
        <f ca="1">IF(AND(C553&lt;&gt;"",C553&lt;&gt;OFFSET(C553,1,0)),SUMIFS([Giá có thuế],[Số ĐK],C553),"")</f>
        <v/>
      </c>
      <c r="T553" s="53"/>
      <c r="U553" s="55" t="str">
        <f>IF(T553="","",'Thông Tin Chung'!#REF!)</f>
        <v/>
      </c>
      <c r="V553" s="57" t="str">
        <f t="shared" ca="1" si="109"/>
        <v/>
      </c>
      <c r="W553" s="59"/>
      <c r="X553" s="49" t="str">
        <f ca="1">IF(C553="","",IF(OR(D553&lt;NgayBatDau,D553&gt;NgayKetThuc),"Ngày tháng phải nằm trong kỳ báo cáo",IF(AND(F553&lt;&gt;"",COUNTIF(D.3[Tên nhà cung cấp],F553)=0),"Tên NCC chưa khai báo trong DSNCC",IF(AND(G553&lt;&gt;"",COUNTIF(D.1[Tên sản phẩm],G553)=0),"SP này chưa khai báo trong DSSP",""))))</f>
        <v/>
      </c>
    </row>
    <row r="554" spans="2:24" ht="27.75" customHeight="1">
      <c r="B554" s="69">
        <f t="shared" si="99"/>
        <v>551</v>
      </c>
      <c r="C554" s="49" t="str">
        <f t="shared" ca="1" si="100"/>
        <v/>
      </c>
      <c r="D554" s="50" t="str">
        <f t="shared" ca="1" si="101"/>
        <v/>
      </c>
      <c r="E554" s="51" t="str">
        <f t="shared" ca="1" si="102"/>
        <v/>
      </c>
      <c r="F554" s="52" t="str">
        <f t="shared" ca="1" si="103"/>
        <v/>
      </c>
      <c r="G554" s="53"/>
      <c r="H554" s="53" t="str">
        <f>IF(G554="","",INDEX(D.1[Quy cách],MATCH(G554,D.1[Tên sản phẩm],0)))</f>
        <v/>
      </c>
      <c r="I554" s="54" t="str">
        <f>IF(G554="","",INDEX(D.1[ĐVT],MATCH(G554,D.1[Tên sản phẩm],0)))</f>
        <v/>
      </c>
      <c r="J554" s="56" t="str">
        <f>IF(G554="","",INDEX(#REF!,MATCH(G554,D.1[Tên sản phẩm],0)))</f>
        <v/>
      </c>
      <c r="K554" s="56" t="str">
        <f t="shared" si="104"/>
        <v/>
      </c>
      <c r="L554" s="53"/>
      <c r="M554" s="57" t="str">
        <f t="shared" si="105"/>
        <v/>
      </c>
      <c r="N554" s="58"/>
      <c r="O554" s="56" t="str">
        <f t="shared" si="98"/>
        <v/>
      </c>
      <c r="P554" s="57" t="str">
        <f t="shared" si="106"/>
        <v/>
      </c>
      <c r="Q554" s="58" t="str">
        <f t="shared" ca="1" si="107"/>
        <v/>
      </c>
      <c r="R554" s="57" t="str">
        <f t="shared" si="108"/>
        <v/>
      </c>
      <c r="S554" s="57" t="str">
        <f ca="1">IF(AND(C554&lt;&gt;"",C554&lt;&gt;OFFSET(C554,1,0)),SUMIFS([Giá có thuế],[Số ĐK],C554),"")</f>
        <v/>
      </c>
      <c r="T554" s="53"/>
      <c r="U554" s="55" t="str">
        <f>IF(T554="","",'Thông Tin Chung'!#REF!)</f>
        <v/>
      </c>
      <c r="V554" s="57" t="str">
        <f t="shared" ca="1" si="109"/>
        <v/>
      </c>
      <c r="W554" s="59"/>
      <c r="X554" s="49" t="str">
        <f ca="1">IF(C554="","",IF(OR(D554&lt;NgayBatDau,D554&gt;NgayKetThuc),"Ngày tháng phải nằm trong kỳ báo cáo",IF(AND(F554&lt;&gt;"",COUNTIF(D.3[Tên nhà cung cấp],F554)=0),"Tên NCC chưa khai báo trong DSNCC",IF(AND(G554&lt;&gt;"",COUNTIF(D.1[Tên sản phẩm],G554)=0),"SP này chưa khai báo trong DSSP",""))))</f>
        <v/>
      </c>
    </row>
    <row r="555" spans="2:24" ht="27.75" customHeight="1">
      <c r="B555" s="69">
        <f t="shared" si="99"/>
        <v>552</v>
      </c>
      <c r="C555" s="49" t="str">
        <f t="shared" ca="1" si="100"/>
        <v/>
      </c>
      <c r="D555" s="50" t="str">
        <f t="shared" ca="1" si="101"/>
        <v/>
      </c>
      <c r="E555" s="51" t="str">
        <f t="shared" ca="1" si="102"/>
        <v/>
      </c>
      <c r="F555" s="52" t="str">
        <f t="shared" ca="1" si="103"/>
        <v/>
      </c>
      <c r="G555" s="53"/>
      <c r="H555" s="53" t="str">
        <f>IF(G555="","",INDEX(D.1[Quy cách],MATCH(G555,D.1[Tên sản phẩm],0)))</f>
        <v/>
      </c>
      <c r="I555" s="54" t="str">
        <f>IF(G555="","",INDEX(D.1[ĐVT],MATCH(G555,D.1[Tên sản phẩm],0)))</f>
        <v/>
      </c>
      <c r="J555" s="56" t="str">
        <f>IF(G555="","",INDEX(#REF!,MATCH(G555,D.1[Tên sản phẩm],0)))</f>
        <v/>
      </c>
      <c r="K555" s="56" t="str">
        <f t="shared" si="104"/>
        <v/>
      </c>
      <c r="L555" s="53"/>
      <c r="M555" s="57" t="str">
        <f t="shared" si="105"/>
        <v/>
      </c>
      <c r="N555" s="58"/>
      <c r="O555" s="56" t="str">
        <f t="shared" si="98"/>
        <v/>
      </c>
      <c r="P555" s="57" t="str">
        <f t="shared" si="106"/>
        <v/>
      </c>
      <c r="Q555" s="58" t="str">
        <f t="shared" ca="1" si="107"/>
        <v/>
      </c>
      <c r="R555" s="57" t="str">
        <f t="shared" si="108"/>
        <v/>
      </c>
      <c r="S555" s="57" t="str">
        <f ca="1">IF(AND(C555&lt;&gt;"",C555&lt;&gt;OFFSET(C555,1,0)),SUMIFS([Giá có thuế],[Số ĐK],C555),"")</f>
        <v/>
      </c>
      <c r="T555" s="53"/>
      <c r="U555" s="55" t="str">
        <f>IF(T555="","",'Thông Tin Chung'!#REF!)</f>
        <v/>
      </c>
      <c r="V555" s="57" t="str">
        <f t="shared" ca="1" si="109"/>
        <v/>
      </c>
      <c r="W555" s="59"/>
      <c r="X555" s="49" t="str">
        <f ca="1">IF(C555="","",IF(OR(D555&lt;NgayBatDau,D555&gt;NgayKetThuc),"Ngày tháng phải nằm trong kỳ báo cáo",IF(AND(F555&lt;&gt;"",COUNTIF(D.3[Tên nhà cung cấp],F555)=0),"Tên NCC chưa khai báo trong DSNCC",IF(AND(G555&lt;&gt;"",COUNTIF(D.1[Tên sản phẩm],G555)=0),"SP này chưa khai báo trong DSSP",""))))</f>
        <v/>
      </c>
    </row>
    <row r="556" spans="2:24" ht="27.75" customHeight="1">
      <c r="B556" s="69">
        <f t="shared" si="99"/>
        <v>553</v>
      </c>
      <c r="C556" s="49" t="str">
        <f t="shared" ca="1" si="100"/>
        <v/>
      </c>
      <c r="D556" s="50" t="str">
        <f t="shared" ca="1" si="101"/>
        <v/>
      </c>
      <c r="E556" s="51" t="str">
        <f t="shared" ca="1" si="102"/>
        <v/>
      </c>
      <c r="F556" s="52" t="str">
        <f t="shared" ca="1" si="103"/>
        <v/>
      </c>
      <c r="G556" s="53"/>
      <c r="H556" s="53" t="str">
        <f>IF(G556="","",INDEX(D.1[Quy cách],MATCH(G556,D.1[Tên sản phẩm],0)))</f>
        <v/>
      </c>
      <c r="I556" s="54" t="str">
        <f>IF(G556="","",INDEX(D.1[ĐVT],MATCH(G556,D.1[Tên sản phẩm],0)))</f>
        <v/>
      </c>
      <c r="J556" s="56" t="str">
        <f>IF(G556="","",INDEX(#REF!,MATCH(G556,D.1[Tên sản phẩm],0)))</f>
        <v/>
      </c>
      <c r="K556" s="56" t="str">
        <f t="shared" si="104"/>
        <v/>
      </c>
      <c r="L556" s="53"/>
      <c r="M556" s="57" t="str">
        <f t="shared" si="105"/>
        <v/>
      </c>
      <c r="N556" s="58"/>
      <c r="O556" s="56" t="str">
        <f t="shared" si="98"/>
        <v/>
      </c>
      <c r="P556" s="57" t="str">
        <f t="shared" si="106"/>
        <v/>
      </c>
      <c r="Q556" s="58" t="str">
        <f t="shared" ca="1" si="107"/>
        <v/>
      </c>
      <c r="R556" s="57" t="str">
        <f t="shared" si="108"/>
        <v/>
      </c>
      <c r="S556" s="57" t="str">
        <f ca="1">IF(AND(C556&lt;&gt;"",C556&lt;&gt;OFFSET(C556,1,0)),SUMIFS([Giá có thuế],[Số ĐK],C556),"")</f>
        <v/>
      </c>
      <c r="T556" s="53"/>
      <c r="U556" s="55" t="str">
        <f>IF(T556="","",'Thông Tin Chung'!#REF!)</f>
        <v/>
      </c>
      <c r="V556" s="57" t="str">
        <f t="shared" ca="1" si="109"/>
        <v/>
      </c>
      <c r="W556" s="59"/>
      <c r="X556" s="49" t="str">
        <f ca="1">IF(C556="","",IF(OR(D556&lt;NgayBatDau,D556&gt;NgayKetThuc),"Ngày tháng phải nằm trong kỳ báo cáo",IF(AND(F556&lt;&gt;"",COUNTIF(D.3[Tên nhà cung cấp],F556)=0),"Tên NCC chưa khai báo trong DSNCC",IF(AND(G556&lt;&gt;"",COUNTIF(D.1[Tên sản phẩm],G556)=0),"SP này chưa khai báo trong DSSP",""))))</f>
        <v/>
      </c>
    </row>
    <row r="557" spans="2:24" ht="27.75" customHeight="1">
      <c r="B557" s="69">
        <f t="shared" si="99"/>
        <v>554</v>
      </c>
      <c r="C557" s="49" t="str">
        <f t="shared" ca="1" si="100"/>
        <v/>
      </c>
      <c r="D557" s="50" t="str">
        <f t="shared" ca="1" si="101"/>
        <v/>
      </c>
      <c r="E557" s="51" t="str">
        <f t="shared" ca="1" si="102"/>
        <v/>
      </c>
      <c r="F557" s="52" t="str">
        <f t="shared" ca="1" si="103"/>
        <v/>
      </c>
      <c r="G557" s="53"/>
      <c r="H557" s="53" t="str">
        <f>IF(G557="","",INDEX(D.1[Quy cách],MATCH(G557,D.1[Tên sản phẩm],0)))</f>
        <v/>
      </c>
      <c r="I557" s="54" t="str">
        <f>IF(G557="","",INDEX(D.1[ĐVT],MATCH(G557,D.1[Tên sản phẩm],0)))</f>
        <v/>
      </c>
      <c r="J557" s="56" t="str">
        <f>IF(G557="","",INDEX(#REF!,MATCH(G557,D.1[Tên sản phẩm],0)))</f>
        <v/>
      </c>
      <c r="K557" s="56" t="str">
        <f t="shared" si="104"/>
        <v/>
      </c>
      <c r="L557" s="53"/>
      <c r="M557" s="57" t="str">
        <f t="shared" si="105"/>
        <v/>
      </c>
      <c r="N557" s="58"/>
      <c r="O557" s="56" t="str">
        <f t="shared" si="98"/>
        <v/>
      </c>
      <c r="P557" s="57" t="str">
        <f t="shared" si="106"/>
        <v/>
      </c>
      <c r="Q557" s="58" t="str">
        <f t="shared" ca="1" si="107"/>
        <v/>
      </c>
      <c r="R557" s="57" t="str">
        <f t="shared" si="108"/>
        <v/>
      </c>
      <c r="S557" s="57" t="str">
        <f ca="1">IF(AND(C557&lt;&gt;"",C557&lt;&gt;OFFSET(C557,1,0)),SUMIFS([Giá có thuế],[Số ĐK],C557),"")</f>
        <v/>
      </c>
      <c r="T557" s="53"/>
      <c r="U557" s="55" t="str">
        <f>IF(T557="","",'Thông Tin Chung'!#REF!)</f>
        <v/>
      </c>
      <c r="V557" s="57" t="str">
        <f t="shared" ca="1" si="109"/>
        <v/>
      </c>
      <c r="W557" s="59"/>
      <c r="X557" s="49" t="str">
        <f ca="1">IF(C557="","",IF(OR(D557&lt;NgayBatDau,D557&gt;NgayKetThuc),"Ngày tháng phải nằm trong kỳ báo cáo",IF(AND(F557&lt;&gt;"",COUNTIF(D.3[Tên nhà cung cấp],F557)=0),"Tên NCC chưa khai báo trong DSNCC",IF(AND(G557&lt;&gt;"",COUNTIF(D.1[Tên sản phẩm],G557)=0),"SP này chưa khai báo trong DSSP",""))))</f>
        <v/>
      </c>
    </row>
    <row r="558" spans="2:24" ht="27.75" customHeight="1">
      <c r="B558" s="69">
        <f t="shared" si="99"/>
        <v>555</v>
      </c>
      <c r="C558" s="49" t="str">
        <f t="shared" ca="1" si="100"/>
        <v/>
      </c>
      <c r="D558" s="50" t="str">
        <f t="shared" ca="1" si="101"/>
        <v/>
      </c>
      <c r="E558" s="51" t="str">
        <f t="shared" ca="1" si="102"/>
        <v/>
      </c>
      <c r="F558" s="52" t="str">
        <f t="shared" ca="1" si="103"/>
        <v/>
      </c>
      <c r="G558" s="53"/>
      <c r="H558" s="53" t="str">
        <f>IF(G558="","",INDEX(D.1[Quy cách],MATCH(G558,D.1[Tên sản phẩm],0)))</f>
        <v/>
      </c>
      <c r="I558" s="54" t="str">
        <f>IF(G558="","",INDEX(D.1[ĐVT],MATCH(G558,D.1[Tên sản phẩm],0)))</f>
        <v/>
      </c>
      <c r="J558" s="56" t="str">
        <f>IF(G558="","",INDEX(#REF!,MATCH(G558,D.1[Tên sản phẩm],0)))</f>
        <v/>
      </c>
      <c r="K558" s="56" t="str">
        <f t="shared" si="104"/>
        <v/>
      </c>
      <c r="L558" s="53"/>
      <c r="M558" s="57" t="str">
        <f t="shared" si="105"/>
        <v/>
      </c>
      <c r="N558" s="58"/>
      <c r="O558" s="56" t="str">
        <f t="shared" si="98"/>
        <v/>
      </c>
      <c r="P558" s="57" t="str">
        <f t="shared" si="106"/>
        <v/>
      </c>
      <c r="Q558" s="58" t="str">
        <f t="shared" ca="1" si="107"/>
        <v/>
      </c>
      <c r="R558" s="57" t="str">
        <f t="shared" si="108"/>
        <v/>
      </c>
      <c r="S558" s="57" t="str">
        <f ca="1">IF(AND(C558&lt;&gt;"",C558&lt;&gt;OFFSET(C558,1,0)),SUMIFS([Giá có thuế],[Số ĐK],C558),"")</f>
        <v/>
      </c>
      <c r="T558" s="53"/>
      <c r="U558" s="55" t="str">
        <f>IF(T558="","",'Thông Tin Chung'!#REF!)</f>
        <v/>
      </c>
      <c r="V558" s="57" t="str">
        <f t="shared" ca="1" si="109"/>
        <v/>
      </c>
      <c r="W558" s="59"/>
      <c r="X558" s="49" t="str">
        <f ca="1">IF(C558="","",IF(OR(D558&lt;NgayBatDau,D558&gt;NgayKetThuc),"Ngày tháng phải nằm trong kỳ báo cáo",IF(AND(F558&lt;&gt;"",COUNTIF(D.3[Tên nhà cung cấp],F558)=0),"Tên NCC chưa khai báo trong DSNCC",IF(AND(G558&lt;&gt;"",COUNTIF(D.1[Tên sản phẩm],G558)=0),"SP này chưa khai báo trong DSSP",""))))</f>
        <v/>
      </c>
    </row>
    <row r="559" spans="2:24" ht="27.75" customHeight="1">
      <c r="B559" s="69">
        <f t="shared" si="99"/>
        <v>556</v>
      </c>
      <c r="C559" s="49" t="str">
        <f t="shared" ca="1" si="100"/>
        <v/>
      </c>
      <c r="D559" s="50" t="str">
        <f t="shared" ca="1" si="101"/>
        <v/>
      </c>
      <c r="E559" s="51" t="str">
        <f t="shared" ca="1" si="102"/>
        <v/>
      </c>
      <c r="F559" s="52" t="str">
        <f t="shared" ca="1" si="103"/>
        <v/>
      </c>
      <c r="G559" s="53"/>
      <c r="H559" s="53" t="str">
        <f>IF(G559="","",INDEX(D.1[Quy cách],MATCH(G559,D.1[Tên sản phẩm],0)))</f>
        <v/>
      </c>
      <c r="I559" s="54" t="str">
        <f>IF(G559="","",INDEX(D.1[ĐVT],MATCH(G559,D.1[Tên sản phẩm],0)))</f>
        <v/>
      </c>
      <c r="J559" s="56" t="str">
        <f>IF(G559="","",INDEX(#REF!,MATCH(G559,D.1[Tên sản phẩm],0)))</f>
        <v/>
      </c>
      <c r="K559" s="56" t="str">
        <f t="shared" si="104"/>
        <v/>
      </c>
      <c r="L559" s="53"/>
      <c r="M559" s="57" t="str">
        <f t="shared" si="105"/>
        <v/>
      </c>
      <c r="N559" s="58"/>
      <c r="O559" s="56" t="str">
        <f t="shared" si="98"/>
        <v/>
      </c>
      <c r="P559" s="57" t="str">
        <f t="shared" si="106"/>
        <v/>
      </c>
      <c r="Q559" s="58" t="str">
        <f t="shared" ca="1" si="107"/>
        <v/>
      </c>
      <c r="R559" s="57" t="str">
        <f t="shared" si="108"/>
        <v/>
      </c>
      <c r="S559" s="57" t="str">
        <f ca="1">IF(AND(C559&lt;&gt;"",C559&lt;&gt;OFFSET(C559,1,0)),SUMIFS([Giá có thuế],[Số ĐK],C559),"")</f>
        <v/>
      </c>
      <c r="T559" s="53"/>
      <c r="U559" s="55" t="str">
        <f>IF(T559="","",'Thông Tin Chung'!#REF!)</f>
        <v/>
      </c>
      <c r="V559" s="57" t="str">
        <f t="shared" ca="1" si="109"/>
        <v/>
      </c>
      <c r="W559" s="59"/>
      <c r="X559" s="49" t="str">
        <f ca="1">IF(C559="","",IF(OR(D559&lt;NgayBatDau,D559&gt;NgayKetThuc),"Ngày tháng phải nằm trong kỳ báo cáo",IF(AND(F559&lt;&gt;"",COUNTIF(D.3[Tên nhà cung cấp],F559)=0),"Tên NCC chưa khai báo trong DSNCC",IF(AND(G559&lt;&gt;"",COUNTIF(D.1[Tên sản phẩm],G559)=0),"SP này chưa khai báo trong DSSP",""))))</f>
        <v/>
      </c>
    </row>
    <row r="560" spans="2:24" ht="27.75" customHeight="1">
      <c r="B560" s="69">
        <f t="shared" si="99"/>
        <v>557</v>
      </c>
      <c r="C560" s="49" t="str">
        <f t="shared" ca="1" si="100"/>
        <v/>
      </c>
      <c r="D560" s="50" t="str">
        <f t="shared" ca="1" si="101"/>
        <v/>
      </c>
      <c r="E560" s="51" t="str">
        <f t="shared" ca="1" si="102"/>
        <v/>
      </c>
      <c r="F560" s="52" t="str">
        <f t="shared" ca="1" si="103"/>
        <v/>
      </c>
      <c r="G560" s="53"/>
      <c r="H560" s="53" t="str">
        <f>IF(G560="","",INDEX(D.1[Quy cách],MATCH(G560,D.1[Tên sản phẩm],0)))</f>
        <v/>
      </c>
      <c r="I560" s="54" t="str">
        <f>IF(G560="","",INDEX(D.1[ĐVT],MATCH(G560,D.1[Tên sản phẩm],0)))</f>
        <v/>
      </c>
      <c r="J560" s="56" t="str">
        <f>IF(G560="","",INDEX(#REF!,MATCH(G560,D.1[Tên sản phẩm],0)))</f>
        <v/>
      </c>
      <c r="K560" s="56" t="str">
        <f t="shared" si="104"/>
        <v/>
      </c>
      <c r="L560" s="53"/>
      <c r="M560" s="57" t="str">
        <f t="shared" si="105"/>
        <v/>
      </c>
      <c r="N560" s="58"/>
      <c r="O560" s="56" t="str">
        <f t="shared" si="98"/>
        <v/>
      </c>
      <c r="P560" s="57" t="str">
        <f t="shared" si="106"/>
        <v/>
      </c>
      <c r="Q560" s="58" t="str">
        <f t="shared" ca="1" si="107"/>
        <v/>
      </c>
      <c r="R560" s="57" t="str">
        <f t="shared" si="108"/>
        <v/>
      </c>
      <c r="S560" s="57" t="str">
        <f ca="1">IF(AND(C560&lt;&gt;"",C560&lt;&gt;OFFSET(C560,1,0)),SUMIFS([Giá có thuế],[Số ĐK],C560),"")</f>
        <v/>
      </c>
      <c r="T560" s="53"/>
      <c r="U560" s="55" t="str">
        <f>IF(T560="","",'Thông Tin Chung'!#REF!)</f>
        <v/>
      </c>
      <c r="V560" s="57" t="str">
        <f t="shared" ca="1" si="109"/>
        <v/>
      </c>
      <c r="W560" s="59"/>
      <c r="X560" s="49" t="str">
        <f ca="1">IF(C560="","",IF(OR(D560&lt;NgayBatDau,D560&gt;NgayKetThuc),"Ngày tháng phải nằm trong kỳ báo cáo",IF(AND(F560&lt;&gt;"",COUNTIF(D.3[Tên nhà cung cấp],F560)=0),"Tên NCC chưa khai báo trong DSNCC",IF(AND(G560&lt;&gt;"",COUNTIF(D.1[Tên sản phẩm],G560)=0),"SP này chưa khai báo trong DSSP",""))))</f>
        <v/>
      </c>
    </row>
    <row r="561" spans="2:24" ht="27.75" customHeight="1">
      <c r="B561" s="69">
        <f t="shared" si="99"/>
        <v>558</v>
      </c>
      <c r="C561" s="49" t="str">
        <f t="shared" ca="1" si="100"/>
        <v/>
      </c>
      <c r="D561" s="50" t="str">
        <f t="shared" ca="1" si="101"/>
        <v/>
      </c>
      <c r="E561" s="51" t="str">
        <f t="shared" ca="1" si="102"/>
        <v/>
      </c>
      <c r="F561" s="52" t="str">
        <f t="shared" ca="1" si="103"/>
        <v/>
      </c>
      <c r="G561" s="53"/>
      <c r="H561" s="53" t="str">
        <f>IF(G561="","",INDEX(D.1[Quy cách],MATCH(G561,D.1[Tên sản phẩm],0)))</f>
        <v/>
      </c>
      <c r="I561" s="54" t="str">
        <f>IF(G561="","",INDEX(D.1[ĐVT],MATCH(G561,D.1[Tên sản phẩm],0)))</f>
        <v/>
      </c>
      <c r="J561" s="56" t="str">
        <f>IF(G561="","",INDEX(#REF!,MATCH(G561,D.1[Tên sản phẩm],0)))</f>
        <v/>
      </c>
      <c r="K561" s="56" t="str">
        <f t="shared" si="104"/>
        <v/>
      </c>
      <c r="L561" s="53"/>
      <c r="M561" s="57" t="str">
        <f t="shared" si="105"/>
        <v/>
      </c>
      <c r="N561" s="58"/>
      <c r="O561" s="56" t="str">
        <f t="shared" si="98"/>
        <v/>
      </c>
      <c r="P561" s="57" t="str">
        <f t="shared" si="106"/>
        <v/>
      </c>
      <c r="Q561" s="58" t="str">
        <f t="shared" ca="1" si="107"/>
        <v/>
      </c>
      <c r="R561" s="57" t="str">
        <f t="shared" si="108"/>
        <v/>
      </c>
      <c r="S561" s="57" t="str">
        <f ca="1">IF(AND(C561&lt;&gt;"",C561&lt;&gt;OFFSET(C561,1,0)),SUMIFS([Giá có thuế],[Số ĐK],C561),"")</f>
        <v/>
      </c>
      <c r="T561" s="53"/>
      <c r="U561" s="55" t="str">
        <f>IF(T561="","",'Thông Tin Chung'!#REF!)</f>
        <v/>
      </c>
      <c r="V561" s="57" t="str">
        <f t="shared" ca="1" si="109"/>
        <v/>
      </c>
      <c r="W561" s="59"/>
      <c r="X561" s="49" t="str">
        <f ca="1">IF(C561="","",IF(OR(D561&lt;NgayBatDau,D561&gt;NgayKetThuc),"Ngày tháng phải nằm trong kỳ báo cáo",IF(AND(F561&lt;&gt;"",COUNTIF(D.3[Tên nhà cung cấp],F561)=0),"Tên NCC chưa khai báo trong DSNCC",IF(AND(G561&lt;&gt;"",COUNTIF(D.1[Tên sản phẩm],G561)=0),"SP này chưa khai báo trong DSSP",""))))</f>
        <v/>
      </c>
    </row>
    <row r="562" spans="2:24" ht="27.75" customHeight="1">
      <c r="B562" s="69">
        <f t="shared" si="99"/>
        <v>559</v>
      </c>
      <c r="C562" s="49" t="str">
        <f t="shared" ca="1" si="100"/>
        <v/>
      </c>
      <c r="D562" s="50" t="str">
        <f t="shared" ca="1" si="101"/>
        <v/>
      </c>
      <c r="E562" s="51" t="str">
        <f t="shared" ca="1" si="102"/>
        <v/>
      </c>
      <c r="F562" s="52" t="str">
        <f t="shared" ca="1" si="103"/>
        <v/>
      </c>
      <c r="G562" s="53"/>
      <c r="H562" s="53" t="str">
        <f>IF(G562="","",INDEX(D.1[Quy cách],MATCH(G562,D.1[Tên sản phẩm],0)))</f>
        <v/>
      </c>
      <c r="I562" s="54" t="str">
        <f>IF(G562="","",INDEX(D.1[ĐVT],MATCH(G562,D.1[Tên sản phẩm],0)))</f>
        <v/>
      </c>
      <c r="J562" s="56" t="str">
        <f>IF(G562="","",INDEX(#REF!,MATCH(G562,D.1[Tên sản phẩm],0)))</f>
        <v/>
      </c>
      <c r="K562" s="56" t="str">
        <f t="shared" si="104"/>
        <v/>
      </c>
      <c r="L562" s="53"/>
      <c r="M562" s="57" t="str">
        <f t="shared" si="105"/>
        <v/>
      </c>
      <c r="N562" s="58"/>
      <c r="O562" s="56" t="str">
        <f t="shared" si="98"/>
        <v/>
      </c>
      <c r="P562" s="57" t="str">
        <f t="shared" si="106"/>
        <v/>
      </c>
      <c r="Q562" s="58" t="str">
        <f t="shared" ca="1" si="107"/>
        <v/>
      </c>
      <c r="R562" s="57" t="str">
        <f t="shared" si="108"/>
        <v/>
      </c>
      <c r="S562" s="57" t="str">
        <f ca="1">IF(AND(C562&lt;&gt;"",C562&lt;&gt;OFFSET(C562,1,0)),SUMIFS([Giá có thuế],[Số ĐK],C562),"")</f>
        <v/>
      </c>
      <c r="T562" s="53"/>
      <c r="U562" s="55" t="str">
        <f>IF(T562="","",'Thông Tin Chung'!#REF!)</f>
        <v/>
      </c>
      <c r="V562" s="57" t="str">
        <f t="shared" ca="1" si="109"/>
        <v/>
      </c>
      <c r="W562" s="59"/>
      <c r="X562" s="49" t="str">
        <f ca="1">IF(C562="","",IF(OR(D562&lt;NgayBatDau,D562&gt;NgayKetThuc),"Ngày tháng phải nằm trong kỳ báo cáo",IF(AND(F562&lt;&gt;"",COUNTIF(D.3[Tên nhà cung cấp],F562)=0),"Tên NCC chưa khai báo trong DSNCC",IF(AND(G562&lt;&gt;"",COUNTIF(D.1[Tên sản phẩm],G562)=0),"SP này chưa khai báo trong DSSP",""))))</f>
        <v/>
      </c>
    </row>
    <row r="563" spans="2:24" ht="27.75" customHeight="1">
      <c r="B563" s="69">
        <f t="shared" si="99"/>
        <v>560</v>
      </c>
      <c r="C563" s="49" t="str">
        <f t="shared" ca="1" si="100"/>
        <v/>
      </c>
      <c r="D563" s="50" t="str">
        <f t="shared" ca="1" si="101"/>
        <v/>
      </c>
      <c r="E563" s="51" t="str">
        <f t="shared" ca="1" si="102"/>
        <v/>
      </c>
      <c r="F563" s="52" t="str">
        <f t="shared" ca="1" si="103"/>
        <v/>
      </c>
      <c r="G563" s="53"/>
      <c r="H563" s="53" t="str">
        <f>IF(G563="","",INDEX(D.1[Quy cách],MATCH(G563,D.1[Tên sản phẩm],0)))</f>
        <v/>
      </c>
      <c r="I563" s="54" t="str">
        <f>IF(G563="","",INDEX(D.1[ĐVT],MATCH(G563,D.1[Tên sản phẩm],0)))</f>
        <v/>
      </c>
      <c r="J563" s="56" t="str">
        <f>IF(G563="","",INDEX(#REF!,MATCH(G563,D.1[Tên sản phẩm],0)))</f>
        <v/>
      </c>
      <c r="K563" s="56" t="str">
        <f t="shared" si="104"/>
        <v/>
      </c>
      <c r="L563" s="53"/>
      <c r="M563" s="57" t="str">
        <f t="shared" si="105"/>
        <v/>
      </c>
      <c r="N563" s="58"/>
      <c r="O563" s="56" t="str">
        <f t="shared" si="98"/>
        <v/>
      </c>
      <c r="P563" s="57" t="str">
        <f t="shared" si="106"/>
        <v/>
      </c>
      <c r="Q563" s="58" t="str">
        <f t="shared" ca="1" si="107"/>
        <v/>
      </c>
      <c r="R563" s="57" t="str">
        <f t="shared" si="108"/>
        <v/>
      </c>
      <c r="S563" s="57" t="str">
        <f ca="1">IF(AND(C563&lt;&gt;"",C563&lt;&gt;OFFSET(C563,1,0)),SUMIFS([Giá có thuế],[Số ĐK],C563),"")</f>
        <v/>
      </c>
      <c r="T563" s="53"/>
      <c r="U563" s="55" t="str">
        <f>IF(T563="","",'Thông Tin Chung'!#REF!)</f>
        <v/>
      </c>
      <c r="V563" s="57" t="str">
        <f t="shared" ca="1" si="109"/>
        <v/>
      </c>
      <c r="W563" s="59"/>
      <c r="X563" s="49" t="str">
        <f ca="1">IF(C563="","",IF(OR(D563&lt;NgayBatDau,D563&gt;NgayKetThuc),"Ngày tháng phải nằm trong kỳ báo cáo",IF(AND(F563&lt;&gt;"",COUNTIF(D.3[Tên nhà cung cấp],F563)=0),"Tên NCC chưa khai báo trong DSNCC",IF(AND(G563&lt;&gt;"",COUNTIF(D.1[Tên sản phẩm],G563)=0),"SP này chưa khai báo trong DSSP",""))))</f>
        <v/>
      </c>
    </row>
    <row r="564" spans="2:24" ht="27.75" customHeight="1">
      <c r="B564" s="69">
        <f t="shared" si="99"/>
        <v>561</v>
      </c>
      <c r="C564" s="49" t="str">
        <f t="shared" ca="1" si="100"/>
        <v/>
      </c>
      <c r="D564" s="50" t="str">
        <f t="shared" ca="1" si="101"/>
        <v/>
      </c>
      <c r="E564" s="51" t="str">
        <f t="shared" ca="1" si="102"/>
        <v/>
      </c>
      <c r="F564" s="52" t="str">
        <f t="shared" ca="1" si="103"/>
        <v/>
      </c>
      <c r="G564" s="53"/>
      <c r="H564" s="53" t="str">
        <f>IF(G564="","",INDEX(D.1[Quy cách],MATCH(G564,D.1[Tên sản phẩm],0)))</f>
        <v/>
      </c>
      <c r="I564" s="54" t="str">
        <f>IF(G564="","",INDEX(D.1[ĐVT],MATCH(G564,D.1[Tên sản phẩm],0)))</f>
        <v/>
      </c>
      <c r="J564" s="56" t="str">
        <f>IF(G564="","",INDEX(#REF!,MATCH(G564,D.1[Tên sản phẩm],0)))</f>
        <v/>
      </c>
      <c r="K564" s="56" t="str">
        <f t="shared" si="104"/>
        <v/>
      </c>
      <c r="L564" s="53"/>
      <c r="M564" s="57" t="str">
        <f t="shared" si="105"/>
        <v/>
      </c>
      <c r="N564" s="58"/>
      <c r="O564" s="56" t="str">
        <f t="shared" si="98"/>
        <v/>
      </c>
      <c r="P564" s="57" t="str">
        <f t="shared" si="106"/>
        <v/>
      </c>
      <c r="Q564" s="58" t="str">
        <f t="shared" ca="1" si="107"/>
        <v/>
      </c>
      <c r="R564" s="57" t="str">
        <f t="shared" si="108"/>
        <v/>
      </c>
      <c r="S564" s="57" t="str">
        <f ca="1">IF(AND(C564&lt;&gt;"",C564&lt;&gt;OFFSET(C564,1,0)),SUMIFS([Giá có thuế],[Số ĐK],C564),"")</f>
        <v/>
      </c>
      <c r="T564" s="53"/>
      <c r="U564" s="55" t="str">
        <f>IF(T564="","",'Thông Tin Chung'!#REF!)</f>
        <v/>
      </c>
      <c r="V564" s="57" t="str">
        <f t="shared" ca="1" si="109"/>
        <v/>
      </c>
      <c r="W564" s="59"/>
      <c r="X564" s="49" t="str">
        <f ca="1">IF(C564="","",IF(OR(D564&lt;NgayBatDau,D564&gt;NgayKetThuc),"Ngày tháng phải nằm trong kỳ báo cáo",IF(AND(F564&lt;&gt;"",COUNTIF(D.3[Tên nhà cung cấp],F564)=0),"Tên NCC chưa khai báo trong DSNCC",IF(AND(G564&lt;&gt;"",COUNTIF(D.1[Tên sản phẩm],G564)=0),"SP này chưa khai báo trong DSSP",""))))</f>
        <v/>
      </c>
    </row>
    <row r="565" spans="2:24" ht="27.75" customHeight="1">
      <c r="B565" s="69">
        <f t="shared" si="99"/>
        <v>562</v>
      </c>
      <c r="C565" s="49" t="str">
        <f t="shared" ca="1" si="100"/>
        <v/>
      </c>
      <c r="D565" s="50" t="str">
        <f t="shared" ca="1" si="101"/>
        <v/>
      </c>
      <c r="E565" s="51" t="str">
        <f t="shared" ca="1" si="102"/>
        <v/>
      </c>
      <c r="F565" s="52" t="str">
        <f t="shared" ca="1" si="103"/>
        <v/>
      </c>
      <c r="G565" s="53"/>
      <c r="H565" s="53" t="str">
        <f>IF(G565="","",INDEX(D.1[Quy cách],MATCH(G565,D.1[Tên sản phẩm],0)))</f>
        <v/>
      </c>
      <c r="I565" s="54" t="str">
        <f>IF(G565="","",INDEX(D.1[ĐVT],MATCH(G565,D.1[Tên sản phẩm],0)))</f>
        <v/>
      </c>
      <c r="J565" s="56" t="str">
        <f>IF(G565="","",INDEX(#REF!,MATCH(G565,D.1[Tên sản phẩm],0)))</f>
        <v/>
      </c>
      <c r="K565" s="56" t="str">
        <f t="shared" si="104"/>
        <v/>
      </c>
      <c r="L565" s="53"/>
      <c r="M565" s="57" t="str">
        <f t="shared" si="105"/>
        <v/>
      </c>
      <c r="N565" s="58"/>
      <c r="O565" s="56" t="str">
        <f t="shared" si="98"/>
        <v/>
      </c>
      <c r="P565" s="57" t="str">
        <f t="shared" si="106"/>
        <v/>
      </c>
      <c r="Q565" s="58" t="str">
        <f t="shared" ca="1" si="107"/>
        <v/>
      </c>
      <c r="R565" s="57" t="str">
        <f t="shared" si="108"/>
        <v/>
      </c>
      <c r="S565" s="57" t="str">
        <f ca="1">IF(AND(C565&lt;&gt;"",C565&lt;&gt;OFFSET(C565,1,0)),SUMIFS([Giá có thuế],[Số ĐK],C565),"")</f>
        <v/>
      </c>
      <c r="T565" s="53"/>
      <c r="U565" s="55" t="str">
        <f>IF(T565="","",'Thông Tin Chung'!#REF!)</f>
        <v/>
      </c>
      <c r="V565" s="57" t="str">
        <f t="shared" ca="1" si="109"/>
        <v/>
      </c>
      <c r="W565" s="59"/>
      <c r="X565" s="49" t="str">
        <f ca="1">IF(C565="","",IF(OR(D565&lt;NgayBatDau,D565&gt;NgayKetThuc),"Ngày tháng phải nằm trong kỳ báo cáo",IF(AND(F565&lt;&gt;"",COUNTIF(D.3[Tên nhà cung cấp],F565)=0),"Tên NCC chưa khai báo trong DSNCC",IF(AND(G565&lt;&gt;"",COUNTIF(D.1[Tên sản phẩm],G565)=0),"SP này chưa khai báo trong DSSP",""))))</f>
        <v/>
      </c>
    </row>
    <row r="566" spans="2:24" ht="27.75" customHeight="1">
      <c r="B566" s="69">
        <f t="shared" si="99"/>
        <v>563</v>
      </c>
      <c r="C566" s="49" t="str">
        <f t="shared" ca="1" si="100"/>
        <v/>
      </c>
      <c r="D566" s="50" t="str">
        <f t="shared" ca="1" si="101"/>
        <v/>
      </c>
      <c r="E566" s="51" t="str">
        <f t="shared" ca="1" si="102"/>
        <v/>
      </c>
      <c r="F566" s="52" t="str">
        <f t="shared" ca="1" si="103"/>
        <v/>
      </c>
      <c r="G566" s="53"/>
      <c r="H566" s="53" t="str">
        <f>IF(G566="","",INDEX(D.1[Quy cách],MATCH(G566,D.1[Tên sản phẩm],0)))</f>
        <v/>
      </c>
      <c r="I566" s="54" t="str">
        <f>IF(G566="","",INDEX(D.1[ĐVT],MATCH(G566,D.1[Tên sản phẩm],0)))</f>
        <v/>
      </c>
      <c r="J566" s="56" t="str">
        <f>IF(G566="","",INDEX(#REF!,MATCH(G566,D.1[Tên sản phẩm],0)))</f>
        <v/>
      </c>
      <c r="K566" s="56" t="str">
        <f t="shared" si="104"/>
        <v/>
      </c>
      <c r="L566" s="53"/>
      <c r="M566" s="57" t="str">
        <f t="shared" si="105"/>
        <v/>
      </c>
      <c r="N566" s="58"/>
      <c r="O566" s="56" t="str">
        <f t="shared" si="98"/>
        <v/>
      </c>
      <c r="P566" s="57" t="str">
        <f t="shared" si="106"/>
        <v/>
      </c>
      <c r="Q566" s="58" t="str">
        <f t="shared" ca="1" si="107"/>
        <v/>
      </c>
      <c r="R566" s="57" t="str">
        <f t="shared" si="108"/>
        <v/>
      </c>
      <c r="S566" s="57" t="str">
        <f ca="1">IF(AND(C566&lt;&gt;"",C566&lt;&gt;OFFSET(C566,1,0)),SUMIFS([Giá có thuế],[Số ĐK],C566),"")</f>
        <v/>
      </c>
      <c r="T566" s="53"/>
      <c r="U566" s="55" t="str">
        <f>IF(T566="","",'Thông Tin Chung'!#REF!)</f>
        <v/>
      </c>
      <c r="V566" s="57" t="str">
        <f t="shared" ca="1" si="109"/>
        <v/>
      </c>
      <c r="W566" s="59"/>
      <c r="X566" s="49" t="str">
        <f ca="1">IF(C566="","",IF(OR(D566&lt;NgayBatDau,D566&gt;NgayKetThuc),"Ngày tháng phải nằm trong kỳ báo cáo",IF(AND(F566&lt;&gt;"",COUNTIF(D.3[Tên nhà cung cấp],F566)=0),"Tên NCC chưa khai báo trong DSNCC",IF(AND(G566&lt;&gt;"",COUNTIF(D.1[Tên sản phẩm],G566)=0),"SP này chưa khai báo trong DSSP",""))))</f>
        <v/>
      </c>
    </row>
    <row r="567" spans="2:24" ht="27.75" customHeight="1">
      <c r="B567" s="69">
        <f t="shared" si="99"/>
        <v>564</v>
      </c>
      <c r="C567" s="49" t="str">
        <f t="shared" ca="1" si="100"/>
        <v/>
      </c>
      <c r="D567" s="50" t="str">
        <f t="shared" ca="1" si="101"/>
        <v/>
      </c>
      <c r="E567" s="51" t="str">
        <f t="shared" ca="1" si="102"/>
        <v/>
      </c>
      <c r="F567" s="52" t="str">
        <f t="shared" ca="1" si="103"/>
        <v/>
      </c>
      <c r="G567" s="53"/>
      <c r="H567" s="53" t="str">
        <f>IF(G567="","",INDEX(D.1[Quy cách],MATCH(G567,D.1[Tên sản phẩm],0)))</f>
        <v/>
      </c>
      <c r="I567" s="54" t="str">
        <f>IF(G567="","",INDEX(D.1[ĐVT],MATCH(G567,D.1[Tên sản phẩm],0)))</f>
        <v/>
      </c>
      <c r="J567" s="56" t="str">
        <f>IF(G567="","",INDEX(#REF!,MATCH(G567,D.1[Tên sản phẩm],0)))</f>
        <v/>
      </c>
      <c r="K567" s="56" t="str">
        <f t="shared" si="104"/>
        <v/>
      </c>
      <c r="L567" s="53"/>
      <c r="M567" s="57" t="str">
        <f t="shared" si="105"/>
        <v/>
      </c>
      <c r="N567" s="58"/>
      <c r="O567" s="56" t="str">
        <f t="shared" si="98"/>
        <v/>
      </c>
      <c r="P567" s="57" t="str">
        <f t="shared" si="106"/>
        <v/>
      </c>
      <c r="Q567" s="58" t="str">
        <f t="shared" ca="1" si="107"/>
        <v/>
      </c>
      <c r="R567" s="57" t="str">
        <f t="shared" si="108"/>
        <v/>
      </c>
      <c r="S567" s="57" t="str">
        <f ca="1">IF(AND(C567&lt;&gt;"",C567&lt;&gt;OFFSET(C567,1,0)),SUMIFS([Giá có thuế],[Số ĐK],C567),"")</f>
        <v/>
      </c>
      <c r="T567" s="53"/>
      <c r="U567" s="55" t="str">
        <f>IF(T567="","",'Thông Tin Chung'!#REF!)</f>
        <v/>
      </c>
      <c r="V567" s="57" t="str">
        <f t="shared" ca="1" si="109"/>
        <v/>
      </c>
      <c r="W567" s="59"/>
      <c r="X567" s="49" t="str">
        <f ca="1">IF(C567="","",IF(OR(D567&lt;NgayBatDau,D567&gt;NgayKetThuc),"Ngày tháng phải nằm trong kỳ báo cáo",IF(AND(F567&lt;&gt;"",COUNTIF(D.3[Tên nhà cung cấp],F567)=0),"Tên NCC chưa khai báo trong DSNCC",IF(AND(G567&lt;&gt;"",COUNTIF(D.1[Tên sản phẩm],G567)=0),"SP này chưa khai báo trong DSSP",""))))</f>
        <v/>
      </c>
    </row>
    <row r="568" spans="2:24" ht="27.75" customHeight="1">
      <c r="B568" s="69">
        <f t="shared" si="99"/>
        <v>565</v>
      </c>
      <c r="C568" s="49" t="str">
        <f t="shared" ca="1" si="100"/>
        <v/>
      </c>
      <c r="D568" s="50" t="str">
        <f t="shared" ca="1" si="101"/>
        <v/>
      </c>
      <c r="E568" s="51" t="str">
        <f t="shared" ca="1" si="102"/>
        <v/>
      </c>
      <c r="F568" s="52" t="str">
        <f t="shared" ca="1" si="103"/>
        <v/>
      </c>
      <c r="G568" s="53"/>
      <c r="H568" s="53" t="str">
        <f>IF(G568="","",INDEX(D.1[Quy cách],MATCH(G568,D.1[Tên sản phẩm],0)))</f>
        <v/>
      </c>
      <c r="I568" s="54" t="str">
        <f>IF(G568="","",INDEX(D.1[ĐVT],MATCH(G568,D.1[Tên sản phẩm],0)))</f>
        <v/>
      </c>
      <c r="J568" s="56" t="str">
        <f>IF(G568="","",INDEX(#REF!,MATCH(G568,D.1[Tên sản phẩm],0)))</f>
        <v/>
      </c>
      <c r="K568" s="56" t="str">
        <f t="shared" si="104"/>
        <v/>
      </c>
      <c r="L568" s="53"/>
      <c r="M568" s="57" t="str">
        <f t="shared" si="105"/>
        <v/>
      </c>
      <c r="N568" s="58"/>
      <c r="O568" s="56" t="str">
        <f t="shared" si="98"/>
        <v/>
      </c>
      <c r="P568" s="57" t="str">
        <f t="shared" si="106"/>
        <v/>
      </c>
      <c r="Q568" s="58" t="str">
        <f t="shared" ca="1" si="107"/>
        <v/>
      </c>
      <c r="R568" s="57" t="str">
        <f t="shared" si="108"/>
        <v/>
      </c>
      <c r="S568" s="57" t="str">
        <f ca="1">IF(AND(C568&lt;&gt;"",C568&lt;&gt;OFFSET(C568,1,0)),SUMIFS([Giá có thuế],[Số ĐK],C568),"")</f>
        <v/>
      </c>
      <c r="T568" s="53"/>
      <c r="U568" s="55" t="str">
        <f>IF(T568="","",'Thông Tin Chung'!#REF!)</f>
        <v/>
      </c>
      <c r="V568" s="57" t="str">
        <f t="shared" ca="1" si="109"/>
        <v/>
      </c>
      <c r="W568" s="59"/>
      <c r="X568" s="49" t="str">
        <f ca="1">IF(C568="","",IF(OR(D568&lt;NgayBatDau,D568&gt;NgayKetThuc),"Ngày tháng phải nằm trong kỳ báo cáo",IF(AND(F568&lt;&gt;"",COUNTIF(D.3[Tên nhà cung cấp],F568)=0),"Tên NCC chưa khai báo trong DSNCC",IF(AND(G568&lt;&gt;"",COUNTIF(D.1[Tên sản phẩm],G568)=0),"SP này chưa khai báo trong DSSP",""))))</f>
        <v/>
      </c>
    </row>
    <row r="569" spans="2:24" ht="27.75" customHeight="1">
      <c r="B569" s="69">
        <f t="shared" si="99"/>
        <v>566</v>
      </c>
      <c r="C569" s="49" t="str">
        <f t="shared" ca="1" si="100"/>
        <v/>
      </c>
      <c r="D569" s="50" t="str">
        <f t="shared" ca="1" si="101"/>
        <v/>
      </c>
      <c r="E569" s="51" t="str">
        <f t="shared" ca="1" si="102"/>
        <v/>
      </c>
      <c r="F569" s="52" t="str">
        <f t="shared" ca="1" si="103"/>
        <v/>
      </c>
      <c r="G569" s="53"/>
      <c r="H569" s="53" t="str">
        <f>IF(G569="","",INDEX(D.1[Quy cách],MATCH(G569,D.1[Tên sản phẩm],0)))</f>
        <v/>
      </c>
      <c r="I569" s="54" t="str">
        <f>IF(G569="","",INDEX(D.1[ĐVT],MATCH(G569,D.1[Tên sản phẩm],0)))</f>
        <v/>
      </c>
      <c r="J569" s="56" t="str">
        <f>IF(G569="","",INDEX(#REF!,MATCH(G569,D.1[Tên sản phẩm],0)))</f>
        <v/>
      </c>
      <c r="K569" s="56" t="str">
        <f t="shared" si="104"/>
        <v/>
      </c>
      <c r="L569" s="53"/>
      <c r="M569" s="57" t="str">
        <f t="shared" si="105"/>
        <v/>
      </c>
      <c r="N569" s="58"/>
      <c r="O569" s="56" t="str">
        <f t="shared" si="98"/>
        <v/>
      </c>
      <c r="P569" s="57" t="str">
        <f t="shared" si="106"/>
        <v/>
      </c>
      <c r="Q569" s="58" t="str">
        <f t="shared" ca="1" si="107"/>
        <v/>
      </c>
      <c r="R569" s="57" t="str">
        <f t="shared" si="108"/>
        <v/>
      </c>
      <c r="S569" s="57" t="str">
        <f ca="1">IF(AND(C569&lt;&gt;"",C569&lt;&gt;OFFSET(C569,1,0)),SUMIFS([Giá có thuế],[Số ĐK],C569),"")</f>
        <v/>
      </c>
      <c r="T569" s="53"/>
      <c r="U569" s="55" t="str">
        <f>IF(T569="","",'Thông Tin Chung'!#REF!)</f>
        <v/>
      </c>
      <c r="V569" s="57" t="str">
        <f t="shared" ca="1" si="109"/>
        <v/>
      </c>
      <c r="W569" s="59"/>
      <c r="X569" s="49" t="str">
        <f ca="1">IF(C569="","",IF(OR(D569&lt;NgayBatDau,D569&gt;NgayKetThuc),"Ngày tháng phải nằm trong kỳ báo cáo",IF(AND(F569&lt;&gt;"",COUNTIF(D.3[Tên nhà cung cấp],F569)=0),"Tên NCC chưa khai báo trong DSNCC",IF(AND(G569&lt;&gt;"",COUNTIF(D.1[Tên sản phẩm],G569)=0),"SP này chưa khai báo trong DSSP",""))))</f>
        <v/>
      </c>
    </row>
    <row r="570" spans="2:24" ht="27.75" customHeight="1">
      <c r="B570" s="69">
        <f t="shared" si="99"/>
        <v>567</v>
      </c>
      <c r="C570" s="49" t="str">
        <f t="shared" ca="1" si="100"/>
        <v/>
      </c>
      <c r="D570" s="50" t="str">
        <f t="shared" ca="1" si="101"/>
        <v/>
      </c>
      <c r="E570" s="51" t="str">
        <f t="shared" ca="1" si="102"/>
        <v/>
      </c>
      <c r="F570" s="52" t="str">
        <f t="shared" ca="1" si="103"/>
        <v/>
      </c>
      <c r="G570" s="53"/>
      <c r="H570" s="53" t="str">
        <f>IF(G570="","",INDEX(D.1[Quy cách],MATCH(G570,D.1[Tên sản phẩm],0)))</f>
        <v/>
      </c>
      <c r="I570" s="54" t="str">
        <f>IF(G570="","",INDEX(D.1[ĐVT],MATCH(G570,D.1[Tên sản phẩm],0)))</f>
        <v/>
      </c>
      <c r="J570" s="56" t="str">
        <f>IF(G570="","",INDEX(#REF!,MATCH(G570,D.1[Tên sản phẩm],0)))</f>
        <v/>
      </c>
      <c r="K570" s="56" t="str">
        <f t="shared" si="104"/>
        <v/>
      </c>
      <c r="L570" s="53"/>
      <c r="M570" s="57" t="str">
        <f t="shared" si="105"/>
        <v/>
      </c>
      <c r="N570" s="58"/>
      <c r="O570" s="56" t="str">
        <f t="shared" si="98"/>
        <v/>
      </c>
      <c r="P570" s="57" t="str">
        <f t="shared" si="106"/>
        <v/>
      </c>
      <c r="Q570" s="58" t="str">
        <f t="shared" ca="1" si="107"/>
        <v/>
      </c>
      <c r="R570" s="57" t="str">
        <f t="shared" si="108"/>
        <v/>
      </c>
      <c r="S570" s="57" t="str">
        <f ca="1">IF(AND(C570&lt;&gt;"",C570&lt;&gt;OFFSET(C570,1,0)),SUMIFS([Giá có thuế],[Số ĐK],C570),"")</f>
        <v/>
      </c>
      <c r="T570" s="53"/>
      <c r="U570" s="55" t="str">
        <f>IF(T570="","",'Thông Tin Chung'!#REF!)</f>
        <v/>
      </c>
      <c r="V570" s="57" t="str">
        <f t="shared" ca="1" si="109"/>
        <v/>
      </c>
      <c r="W570" s="59"/>
      <c r="X570" s="49" t="str">
        <f ca="1">IF(C570="","",IF(OR(D570&lt;NgayBatDau,D570&gt;NgayKetThuc),"Ngày tháng phải nằm trong kỳ báo cáo",IF(AND(F570&lt;&gt;"",COUNTIF(D.3[Tên nhà cung cấp],F570)=0),"Tên NCC chưa khai báo trong DSNCC",IF(AND(G570&lt;&gt;"",COUNTIF(D.1[Tên sản phẩm],G570)=0),"SP này chưa khai báo trong DSSP",""))))</f>
        <v/>
      </c>
    </row>
    <row r="571" spans="2:24" ht="27.75" customHeight="1">
      <c r="B571" s="69">
        <f t="shared" si="99"/>
        <v>568</v>
      </c>
      <c r="C571" s="49" t="str">
        <f t="shared" ca="1" si="100"/>
        <v/>
      </c>
      <c r="D571" s="50" t="str">
        <f t="shared" ca="1" si="101"/>
        <v/>
      </c>
      <c r="E571" s="51" t="str">
        <f t="shared" ca="1" si="102"/>
        <v/>
      </c>
      <c r="F571" s="52" t="str">
        <f t="shared" ca="1" si="103"/>
        <v/>
      </c>
      <c r="G571" s="53"/>
      <c r="H571" s="53" t="str">
        <f>IF(G571="","",INDEX(D.1[Quy cách],MATCH(G571,D.1[Tên sản phẩm],0)))</f>
        <v/>
      </c>
      <c r="I571" s="54" t="str">
        <f>IF(G571="","",INDEX(D.1[ĐVT],MATCH(G571,D.1[Tên sản phẩm],0)))</f>
        <v/>
      </c>
      <c r="J571" s="56" t="str">
        <f>IF(G571="","",INDEX(#REF!,MATCH(G571,D.1[Tên sản phẩm],0)))</f>
        <v/>
      </c>
      <c r="K571" s="56" t="str">
        <f t="shared" si="104"/>
        <v/>
      </c>
      <c r="L571" s="53"/>
      <c r="M571" s="57" t="str">
        <f t="shared" si="105"/>
        <v/>
      </c>
      <c r="N571" s="58"/>
      <c r="O571" s="56" t="str">
        <f t="shared" si="98"/>
        <v/>
      </c>
      <c r="P571" s="57" t="str">
        <f t="shared" si="106"/>
        <v/>
      </c>
      <c r="Q571" s="58" t="str">
        <f t="shared" ca="1" si="107"/>
        <v/>
      </c>
      <c r="R571" s="57" t="str">
        <f t="shared" si="108"/>
        <v/>
      </c>
      <c r="S571" s="57" t="str">
        <f ca="1">IF(AND(C571&lt;&gt;"",C571&lt;&gt;OFFSET(C571,1,0)),SUMIFS([Giá có thuế],[Số ĐK],C571),"")</f>
        <v/>
      </c>
      <c r="T571" s="53"/>
      <c r="U571" s="55" t="str">
        <f>IF(T571="","",'Thông Tin Chung'!#REF!)</f>
        <v/>
      </c>
      <c r="V571" s="57" t="str">
        <f t="shared" ca="1" si="109"/>
        <v/>
      </c>
      <c r="W571" s="59"/>
      <c r="X571" s="49" t="str">
        <f ca="1">IF(C571="","",IF(OR(D571&lt;NgayBatDau,D571&gt;NgayKetThuc),"Ngày tháng phải nằm trong kỳ báo cáo",IF(AND(F571&lt;&gt;"",COUNTIF(D.3[Tên nhà cung cấp],F571)=0),"Tên NCC chưa khai báo trong DSNCC",IF(AND(G571&lt;&gt;"",COUNTIF(D.1[Tên sản phẩm],G571)=0),"SP này chưa khai báo trong DSSP",""))))</f>
        <v/>
      </c>
    </row>
    <row r="572" spans="2:24" ht="27.75" customHeight="1">
      <c r="B572" s="69">
        <f t="shared" si="99"/>
        <v>569</v>
      </c>
      <c r="C572" s="49" t="str">
        <f t="shared" ca="1" si="100"/>
        <v/>
      </c>
      <c r="D572" s="50" t="str">
        <f t="shared" ca="1" si="101"/>
        <v/>
      </c>
      <c r="E572" s="51" t="str">
        <f t="shared" ca="1" si="102"/>
        <v/>
      </c>
      <c r="F572" s="52" t="str">
        <f t="shared" ca="1" si="103"/>
        <v/>
      </c>
      <c r="G572" s="53"/>
      <c r="H572" s="53" t="str">
        <f>IF(G572="","",INDEX(D.1[Quy cách],MATCH(G572,D.1[Tên sản phẩm],0)))</f>
        <v/>
      </c>
      <c r="I572" s="54" t="str">
        <f>IF(G572="","",INDEX(D.1[ĐVT],MATCH(G572,D.1[Tên sản phẩm],0)))</f>
        <v/>
      </c>
      <c r="J572" s="56" t="str">
        <f>IF(G572="","",INDEX(#REF!,MATCH(G572,D.1[Tên sản phẩm],0)))</f>
        <v/>
      </c>
      <c r="K572" s="56" t="str">
        <f t="shared" si="104"/>
        <v/>
      </c>
      <c r="L572" s="53"/>
      <c r="M572" s="57" t="str">
        <f t="shared" si="105"/>
        <v/>
      </c>
      <c r="N572" s="58"/>
      <c r="O572" s="56" t="str">
        <f t="shared" si="98"/>
        <v/>
      </c>
      <c r="P572" s="57" t="str">
        <f t="shared" si="106"/>
        <v/>
      </c>
      <c r="Q572" s="58" t="str">
        <f t="shared" ca="1" si="107"/>
        <v/>
      </c>
      <c r="R572" s="57" t="str">
        <f t="shared" si="108"/>
        <v/>
      </c>
      <c r="S572" s="57" t="str">
        <f ca="1">IF(AND(C572&lt;&gt;"",C572&lt;&gt;OFFSET(C572,1,0)),SUMIFS([Giá có thuế],[Số ĐK],C572),"")</f>
        <v/>
      </c>
      <c r="T572" s="53"/>
      <c r="U572" s="55" t="str">
        <f>IF(T572="","",'Thông Tin Chung'!#REF!)</f>
        <v/>
      </c>
      <c r="V572" s="57" t="str">
        <f t="shared" ca="1" si="109"/>
        <v/>
      </c>
      <c r="W572" s="59"/>
      <c r="X572" s="49" t="str">
        <f ca="1">IF(C572="","",IF(OR(D572&lt;NgayBatDau,D572&gt;NgayKetThuc),"Ngày tháng phải nằm trong kỳ báo cáo",IF(AND(F572&lt;&gt;"",COUNTIF(D.3[Tên nhà cung cấp],F572)=0),"Tên NCC chưa khai báo trong DSNCC",IF(AND(G572&lt;&gt;"",COUNTIF(D.1[Tên sản phẩm],G572)=0),"SP này chưa khai báo trong DSSP",""))))</f>
        <v/>
      </c>
    </row>
    <row r="573" spans="2:24" ht="27.75" customHeight="1">
      <c r="B573" s="69">
        <f t="shared" si="99"/>
        <v>570</v>
      </c>
      <c r="C573" s="49" t="str">
        <f t="shared" ca="1" si="100"/>
        <v/>
      </c>
      <c r="D573" s="50" t="str">
        <f t="shared" ca="1" si="101"/>
        <v/>
      </c>
      <c r="E573" s="51" t="str">
        <f t="shared" ca="1" si="102"/>
        <v/>
      </c>
      <c r="F573" s="52" t="str">
        <f t="shared" ca="1" si="103"/>
        <v/>
      </c>
      <c r="G573" s="53"/>
      <c r="H573" s="53" t="str">
        <f>IF(G573="","",INDEX(D.1[Quy cách],MATCH(G573,D.1[Tên sản phẩm],0)))</f>
        <v/>
      </c>
      <c r="I573" s="54" t="str">
        <f>IF(G573="","",INDEX(D.1[ĐVT],MATCH(G573,D.1[Tên sản phẩm],0)))</f>
        <v/>
      </c>
      <c r="J573" s="56" t="str">
        <f>IF(G573="","",INDEX(#REF!,MATCH(G573,D.1[Tên sản phẩm],0)))</f>
        <v/>
      </c>
      <c r="K573" s="56" t="str">
        <f t="shared" si="104"/>
        <v/>
      </c>
      <c r="L573" s="53"/>
      <c r="M573" s="57" t="str">
        <f t="shared" si="105"/>
        <v/>
      </c>
      <c r="N573" s="58"/>
      <c r="O573" s="56" t="str">
        <f t="shared" si="98"/>
        <v/>
      </c>
      <c r="P573" s="57" t="str">
        <f t="shared" si="106"/>
        <v/>
      </c>
      <c r="Q573" s="58" t="str">
        <f t="shared" ca="1" si="107"/>
        <v/>
      </c>
      <c r="R573" s="57" t="str">
        <f t="shared" si="108"/>
        <v/>
      </c>
      <c r="S573" s="57" t="str">
        <f ca="1">IF(AND(C573&lt;&gt;"",C573&lt;&gt;OFFSET(C573,1,0)),SUMIFS([Giá có thuế],[Số ĐK],C573),"")</f>
        <v/>
      </c>
      <c r="T573" s="53"/>
      <c r="U573" s="55" t="str">
        <f>IF(T573="","",'Thông Tin Chung'!#REF!)</f>
        <v/>
      </c>
      <c r="V573" s="57" t="str">
        <f t="shared" ca="1" si="109"/>
        <v/>
      </c>
      <c r="W573" s="59"/>
      <c r="X573" s="49" t="str">
        <f ca="1">IF(C573="","",IF(OR(D573&lt;NgayBatDau,D573&gt;NgayKetThuc),"Ngày tháng phải nằm trong kỳ báo cáo",IF(AND(F573&lt;&gt;"",COUNTIF(D.3[Tên nhà cung cấp],F573)=0),"Tên NCC chưa khai báo trong DSNCC",IF(AND(G573&lt;&gt;"",COUNTIF(D.1[Tên sản phẩm],G573)=0),"SP này chưa khai báo trong DSSP",""))))</f>
        <v/>
      </c>
    </row>
    <row r="574" spans="2:24" ht="27.75" customHeight="1">
      <c r="B574" s="69">
        <f t="shared" si="99"/>
        <v>571</v>
      </c>
      <c r="C574" s="49" t="str">
        <f t="shared" ca="1" si="100"/>
        <v/>
      </c>
      <c r="D574" s="50" t="str">
        <f t="shared" ca="1" si="101"/>
        <v/>
      </c>
      <c r="E574" s="51" t="str">
        <f t="shared" ca="1" si="102"/>
        <v/>
      </c>
      <c r="F574" s="52" t="str">
        <f t="shared" ca="1" si="103"/>
        <v/>
      </c>
      <c r="G574" s="53"/>
      <c r="H574" s="53" t="str">
        <f>IF(G574="","",INDEX(D.1[Quy cách],MATCH(G574,D.1[Tên sản phẩm],0)))</f>
        <v/>
      </c>
      <c r="I574" s="54" t="str">
        <f>IF(G574="","",INDEX(D.1[ĐVT],MATCH(G574,D.1[Tên sản phẩm],0)))</f>
        <v/>
      </c>
      <c r="J574" s="56" t="str">
        <f>IF(G574="","",INDEX(#REF!,MATCH(G574,D.1[Tên sản phẩm],0)))</f>
        <v/>
      </c>
      <c r="K574" s="56" t="str">
        <f t="shared" si="104"/>
        <v/>
      </c>
      <c r="L574" s="53"/>
      <c r="M574" s="57" t="str">
        <f t="shared" si="105"/>
        <v/>
      </c>
      <c r="N574" s="58"/>
      <c r="O574" s="56" t="str">
        <f t="shared" si="98"/>
        <v/>
      </c>
      <c r="P574" s="57" t="str">
        <f t="shared" si="106"/>
        <v/>
      </c>
      <c r="Q574" s="58" t="str">
        <f t="shared" ca="1" si="107"/>
        <v/>
      </c>
      <c r="R574" s="57" t="str">
        <f t="shared" si="108"/>
        <v/>
      </c>
      <c r="S574" s="57" t="str">
        <f ca="1">IF(AND(C574&lt;&gt;"",C574&lt;&gt;OFFSET(C574,1,0)),SUMIFS([Giá có thuế],[Số ĐK],C574),"")</f>
        <v/>
      </c>
      <c r="T574" s="53"/>
      <c r="U574" s="55" t="str">
        <f>IF(T574="","",'Thông Tin Chung'!#REF!)</f>
        <v/>
      </c>
      <c r="V574" s="57" t="str">
        <f t="shared" ca="1" si="109"/>
        <v/>
      </c>
      <c r="W574" s="59"/>
      <c r="X574" s="49" t="str">
        <f ca="1">IF(C574="","",IF(OR(D574&lt;NgayBatDau,D574&gt;NgayKetThuc),"Ngày tháng phải nằm trong kỳ báo cáo",IF(AND(F574&lt;&gt;"",COUNTIF(D.3[Tên nhà cung cấp],F574)=0),"Tên NCC chưa khai báo trong DSNCC",IF(AND(G574&lt;&gt;"",COUNTIF(D.1[Tên sản phẩm],G574)=0),"SP này chưa khai báo trong DSSP",""))))</f>
        <v/>
      </c>
    </row>
    <row r="575" spans="2:24" ht="27.75" customHeight="1">
      <c r="B575" s="69">
        <f t="shared" si="99"/>
        <v>572</v>
      </c>
      <c r="C575" s="49" t="str">
        <f t="shared" ca="1" si="100"/>
        <v/>
      </c>
      <c r="D575" s="50" t="str">
        <f t="shared" ca="1" si="101"/>
        <v/>
      </c>
      <c r="E575" s="51" t="str">
        <f t="shared" ca="1" si="102"/>
        <v/>
      </c>
      <c r="F575" s="52" t="str">
        <f t="shared" ca="1" si="103"/>
        <v/>
      </c>
      <c r="G575" s="53"/>
      <c r="H575" s="53" t="str">
        <f>IF(G575="","",INDEX(D.1[Quy cách],MATCH(G575,D.1[Tên sản phẩm],0)))</f>
        <v/>
      </c>
      <c r="I575" s="54" t="str">
        <f>IF(G575="","",INDEX(D.1[ĐVT],MATCH(G575,D.1[Tên sản phẩm],0)))</f>
        <v/>
      </c>
      <c r="J575" s="56" t="str">
        <f>IF(G575="","",INDEX(#REF!,MATCH(G575,D.1[Tên sản phẩm],0)))</f>
        <v/>
      </c>
      <c r="K575" s="56" t="str">
        <f t="shared" si="104"/>
        <v/>
      </c>
      <c r="L575" s="53"/>
      <c r="M575" s="57" t="str">
        <f t="shared" si="105"/>
        <v/>
      </c>
      <c r="N575" s="58"/>
      <c r="O575" s="56" t="str">
        <f t="shared" si="98"/>
        <v/>
      </c>
      <c r="P575" s="57" t="str">
        <f t="shared" si="106"/>
        <v/>
      </c>
      <c r="Q575" s="58" t="str">
        <f t="shared" ca="1" si="107"/>
        <v/>
      </c>
      <c r="R575" s="57" t="str">
        <f t="shared" si="108"/>
        <v/>
      </c>
      <c r="S575" s="57" t="str">
        <f ca="1">IF(AND(C575&lt;&gt;"",C575&lt;&gt;OFFSET(C575,1,0)),SUMIFS([Giá có thuế],[Số ĐK],C575),"")</f>
        <v/>
      </c>
      <c r="T575" s="53"/>
      <c r="U575" s="55" t="str">
        <f>IF(T575="","",'Thông Tin Chung'!#REF!)</f>
        <v/>
      </c>
      <c r="V575" s="57" t="str">
        <f t="shared" ca="1" si="109"/>
        <v/>
      </c>
      <c r="W575" s="59"/>
      <c r="X575" s="49" t="str">
        <f ca="1">IF(C575="","",IF(OR(D575&lt;NgayBatDau,D575&gt;NgayKetThuc),"Ngày tháng phải nằm trong kỳ báo cáo",IF(AND(F575&lt;&gt;"",COUNTIF(D.3[Tên nhà cung cấp],F575)=0),"Tên NCC chưa khai báo trong DSNCC",IF(AND(G575&lt;&gt;"",COUNTIF(D.1[Tên sản phẩm],G575)=0),"SP này chưa khai báo trong DSSP",""))))</f>
        <v/>
      </c>
    </row>
    <row r="576" spans="2:24" ht="27.75" customHeight="1">
      <c r="B576" s="69">
        <f t="shared" si="99"/>
        <v>573</v>
      </c>
      <c r="C576" s="49" t="str">
        <f t="shared" ca="1" si="100"/>
        <v/>
      </c>
      <c r="D576" s="50" t="str">
        <f t="shared" ca="1" si="101"/>
        <v/>
      </c>
      <c r="E576" s="51" t="str">
        <f t="shared" ca="1" si="102"/>
        <v/>
      </c>
      <c r="F576" s="52" t="str">
        <f t="shared" ca="1" si="103"/>
        <v/>
      </c>
      <c r="G576" s="53"/>
      <c r="H576" s="53" t="str">
        <f>IF(G576="","",INDEX(D.1[Quy cách],MATCH(G576,D.1[Tên sản phẩm],0)))</f>
        <v/>
      </c>
      <c r="I576" s="54" t="str">
        <f>IF(G576="","",INDEX(D.1[ĐVT],MATCH(G576,D.1[Tên sản phẩm],0)))</f>
        <v/>
      </c>
      <c r="J576" s="56" t="str">
        <f>IF(G576="","",INDEX(#REF!,MATCH(G576,D.1[Tên sản phẩm],0)))</f>
        <v/>
      </c>
      <c r="K576" s="56" t="str">
        <f t="shared" si="104"/>
        <v/>
      </c>
      <c r="L576" s="53"/>
      <c r="M576" s="57" t="str">
        <f t="shared" si="105"/>
        <v/>
      </c>
      <c r="N576" s="58"/>
      <c r="O576" s="56" t="str">
        <f t="shared" si="98"/>
        <v/>
      </c>
      <c r="P576" s="57" t="str">
        <f t="shared" si="106"/>
        <v/>
      </c>
      <c r="Q576" s="58" t="str">
        <f t="shared" ca="1" si="107"/>
        <v/>
      </c>
      <c r="R576" s="57" t="str">
        <f t="shared" si="108"/>
        <v/>
      </c>
      <c r="S576" s="57" t="str">
        <f ca="1">IF(AND(C576&lt;&gt;"",C576&lt;&gt;OFFSET(C576,1,0)),SUMIFS([Giá có thuế],[Số ĐK],C576),"")</f>
        <v/>
      </c>
      <c r="T576" s="53"/>
      <c r="U576" s="55" t="str">
        <f>IF(T576="","",'Thông Tin Chung'!#REF!)</f>
        <v/>
      </c>
      <c r="V576" s="57" t="str">
        <f t="shared" ca="1" si="109"/>
        <v/>
      </c>
      <c r="W576" s="59"/>
      <c r="X576" s="49" t="str">
        <f ca="1">IF(C576="","",IF(OR(D576&lt;NgayBatDau,D576&gt;NgayKetThuc),"Ngày tháng phải nằm trong kỳ báo cáo",IF(AND(F576&lt;&gt;"",COUNTIF(D.3[Tên nhà cung cấp],F576)=0),"Tên NCC chưa khai báo trong DSNCC",IF(AND(G576&lt;&gt;"",COUNTIF(D.1[Tên sản phẩm],G576)=0),"SP này chưa khai báo trong DSSP",""))))</f>
        <v/>
      </c>
    </row>
    <row r="577" spans="2:24" ht="27.75" customHeight="1">
      <c r="B577" s="69">
        <f t="shared" si="99"/>
        <v>574</v>
      </c>
      <c r="C577" s="49" t="str">
        <f t="shared" ca="1" si="100"/>
        <v/>
      </c>
      <c r="D577" s="50" t="str">
        <f t="shared" ca="1" si="101"/>
        <v/>
      </c>
      <c r="E577" s="51" t="str">
        <f t="shared" ca="1" si="102"/>
        <v/>
      </c>
      <c r="F577" s="52" t="str">
        <f t="shared" ca="1" si="103"/>
        <v/>
      </c>
      <c r="G577" s="53"/>
      <c r="H577" s="53" t="str">
        <f>IF(G577="","",INDEX(D.1[Quy cách],MATCH(G577,D.1[Tên sản phẩm],0)))</f>
        <v/>
      </c>
      <c r="I577" s="54" t="str">
        <f>IF(G577="","",INDEX(D.1[ĐVT],MATCH(G577,D.1[Tên sản phẩm],0)))</f>
        <v/>
      </c>
      <c r="J577" s="56" t="str">
        <f>IF(G577="","",INDEX(#REF!,MATCH(G577,D.1[Tên sản phẩm],0)))</f>
        <v/>
      </c>
      <c r="K577" s="56" t="str">
        <f t="shared" si="104"/>
        <v/>
      </c>
      <c r="L577" s="53"/>
      <c r="M577" s="57" t="str">
        <f t="shared" si="105"/>
        <v/>
      </c>
      <c r="N577" s="58"/>
      <c r="O577" s="56" t="str">
        <f t="shared" si="98"/>
        <v/>
      </c>
      <c r="P577" s="57" t="str">
        <f t="shared" si="106"/>
        <v/>
      </c>
      <c r="Q577" s="58" t="str">
        <f t="shared" ca="1" si="107"/>
        <v/>
      </c>
      <c r="R577" s="57" t="str">
        <f t="shared" si="108"/>
        <v/>
      </c>
      <c r="S577" s="57" t="str">
        <f ca="1">IF(AND(C577&lt;&gt;"",C577&lt;&gt;OFFSET(C577,1,0)),SUMIFS([Giá có thuế],[Số ĐK],C577),"")</f>
        <v/>
      </c>
      <c r="T577" s="53"/>
      <c r="U577" s="55" t="str">
        <f>IF(T577="","",'Thông Tin Chung'!#REF!)</f>
        <v/>
      </c>
      <c r="V577" s="57" t="str">
        <f t="shared" ca="1" si="109"/>
        <v/>
      </c>
      <c r="W577" s="59"/>
      <c r="X577" s="49" t="str">
        <f ca="1">IF(C577="","",IF(OR(D577&lt;NgayBatDau,D577&gt;NgayKetThuc),"Ngày tháng phải nằm trong kỳ báo cáo",IF(AND(F577&lt;&gt;"",COUNTIF(D.3[Tên nhà cung cấp],F577)=0),"Tên NCC chưa khai báo trong DSNCC",IF(AND(G577&lt;&gt;"",COUNTIF(D.1[Tên sản phẩm],G577)=0),"SP này chưa khai báo trong DSSP",""))))</f>
        <v/>
      </c>
    </row>
    <row r="578" spans="2:24" ht="27.75" customHeight="1">
      <c r="B578" s="69">
        <f t="shared" si="99"/>
        <v>575</v>
      </c>
      <c r="C578" s="49" t="str">
        <f t="shared" ca="1" si="100"/>
        <v/>
      </c>
      <c r="D578" s="50" t="str">
        <f t="shared" ca="1" si="101"/>
        <v/>
      </c>
      <c r="E578" s="51" t="str">
        <f t="shared" ca="1" si="102"/>
        <v/>
      </c>
      <c r="F578" s="52" t="str">
        <f t="shared" ca="1" si="103"/>
        <v/>
      </c>
      <c r="G578" s="53"/>
      <c r="H578" s="53" t="str">
        <f>IF(G578="","",INDEX(D.1[Quy cách],MATCH(G578,D.1[Tên sản phẩm],0)))</f>
        <v/>
      </c>
      <c r="I578" s="54" t="str">
        <f>IF(G578="","",INDEX(D.1[ĐVT],MATCH(G578,D.1[Tên sản phẩm],0)))</f>
        <v/>
      </c>
      <c r="J578" s="56" t="str">
        <f>IF(G578="","",INDEX(#REF!,MATCH(G578,D.1[Tên sản phẩm],0)))</f>
        <v/>
      </c>
      <c r="K578" s="56" t="str">
        <f t="shared" si="104"/>
        <v/>
      </c>
      <c r="L578" s="53"/>
      <c r="M578" s="57" t="str">
        <f t="shared" si="105"/>
        <v/>
      </c>
      <c r="N578" s="58"/>
      <c r="O578" s="56" t="str">
        <f t="shared" si="98"/>
        <v/>
      </c>
      <c r="P578" s="57" t="str">
        <f t="shared" si="106"/>
        <v/>
      </c>
      <c r="Q578" s="58" t="str">
        <f t="shared" ca="1" si="107"/>
        <v/>
      </c>
      <c r="R578" s="57" t="str">
        <f t="shared" si="108"/>
        <v/>
      </c>
      <c r="S578" s="57" t="str">
        <f ca="1">IF(AND(C578&lt;&gt;"",C578&lt;&gt;OFFSET(C578,1,0)),SUMIFS([Giá có thuế],[Số ĐK],C578),"")</f>
        <v/>
      </c>
      <c r="T578" s="53"/>
      <c r="U578" s="55" t="str">
        <f>IF(T578="","",'Thông Tin Chung'!#REF!)</f>
        <v/>
      </c>
      <c r="V578" s="57" t="str">
        <f t="shared" ca="1" si="109"/>
        <v/>
      </c>
      <c r="W578" s="59"/>
      <c r="X578" s="49" t="str">
        <f ca="1">IF(C578="","",IF(OR(D578&lt;NgayBatDau,D578&gt;NgayKetThuc),"Ngày tháng phải nằm trong kỳ báo cáo",IF(AND(F578&lt;&gt;"",COUNTIF(D.3[Tên nhà cung cấp],F578)=0),"Tên NCC chưa khai báo trong DSNCC",IF(AND(G578&lt;&gt;"",COUNTIF(D.1[Tên sản phẩm],G578)=0),"SP này chưa khai báo trong DSSP",""))))</f>
        <v/>
      </c>
    </row>
    <row r="579" spans="2:24" ht="27.75" customHeight="1">
      <c r="B579" s="69">
        <f t="shared" si="99"/>
        <v>576</v>
      </c>
      <c r="C579" s="49" t="str">
        <f t="shared" ca="1" si="100"/>
        <v/>
      </c>
      <c r="D579" s="50" t="str">
        <f t="shared" ca="1" si="101"/>
        <v/>
      </c>
      <c r="E579" s="51" t="str">
        <f t="shared" ca="1" si="102"/>
        <v/>
      </c>
      <c r="F579" s="52" t="str">
        <f t="shared" ca="1" si="103"/>
        <v/>
      </c>
      <c r="G579" s="53"/>
      <c r="H579" s="53" t="str">
        <f>IF(G579="","",INDEX(D.1[Quy cách],MATCH(G579,D.1[Tên sản phẩm],0)))</f>
        <v/>
      </c>
      <c r="I579" s="54" t="str">
        <f>IF(G579="","",INDEX(D.1[ĐVT],MATCH(G579,D.1[Tên sản phẩm],0)))</f>
        <v/>
      </c>
      <c r="J579" s="56" t="str">
        <f>IF(G579="","",INDEX(#REF!,MATCH(G579,D.1[Tên sản phẩm],0)))</f>
        <v/>
      </c>
      <c r="K579" s="56" t="str">
        <f t="shared" si="104"/>
        <v/>
      </c>
      <c r="L579" s="53"/>
      <c r="M579" s="57" t="str">
        <f t="shared" si="105"/>
        <v/>
      </c>
      <c r="N579" s="58"/>
      <c r="O579" s="56" t="str">
        <f t="shared" ref="O579:O642" si="110">IF(M579="","",M579*SUM(N579))</f>
        <v/>
      </c>
      <c r="P579" s="57" t="str">
        <f t="shared" si="106"/>
        <v/>
      </c>
      <c r="Q579" s="58" t="str">
        <f t="shared" ca="1" si="107"/>
        <v/>
      </c>
      <c r="R579" s="57" t="str">
        <f t="shared" si="108"/>
        <v/>
      </c>
      <c r="S579" s="57" t="str">
        <f ca="1">IF(AND(C579&lt;&gt;"",C579&lt;&gt;OFFSET(C579,1,0)),SUMIFS([Giá có thuế],[Số ĐK],C579),"")</f>
        <v/>
      </c>
      <c r="T579" s="53"/>
      <c r="U579" s="55" t="str">
        <f>IF(T579="","",'Thông Tin Chung'!#REF!)</f>
        <v/>
      </c>
      <c r="V579" s="57" t="str">
        <f t="shared" ca="1" si="109"/>
        <v/>
      </c>
      <c r="W579" s="59"/>
      <c r="X579" s="49" t="str">
        <f ca="1">IF(C579="","",IF(OR(D579&lt;NgayBatDau,D579&gt;NgayKetThuc),"Ngày tháng phải nằm trong kỳ báo cáo",IF(AND(F579&lt;&gt;"",COUNTIF(D.3[Tên nhà cung cấp],F579)=0),"Tên NCC chưa khai báo trong DSNCC",IF(AND(G579&lt;&gt;"",COUNTIF(D.1[Tên sản phẩm],G579)=0),"SP này chưa khai báo trong DSSP",""))))</f>
        <v/>
      </c>
    </row>
    <row r="580" spans="2:24" ht="27.75" customHeight="1">
      <c r="B580" s="69">
        <f t="shared" ref="B580:B643" si="111">ROW(A580)-3</f>
        <v>577</v>
      </c>
      <c r="C580" s="49" t="str">
        <f t="shared" ref="C580:C643" ca="1" si="112">IF(AND(D580="",E580="",F580=""),"",IF(AND(D580=OFFSET(D580,-1,0),E580=OFFSET(E580,-1,0),F580=OFFSET(F580,-1,0)),OFFSET(B580,-1,1),B580))</f>
        <v/>
      </c>
      <c r="D580" s="50" t="str">
        <f t="shared" ref="D580:D643" ca="1" si="113">IF(AND($G580&lt;&gt;"",B580&lt;&gt;1),OFFSET(C580,-1,1),"")</f>
        <v/>
      </c>
      <c r="E580" s="51" t="str">
        <f t="shared" ref="E580:E643" ca="1" si="114">IF(AND($G580&lt;&gt;"",B580&lt;&gt;1),OFFSET(D580,-1,1),"")</f>
        <v/>
      </c>
      <c r="F580" s="52" t="str">
        <f t="shared" ref="F580:F643" ca="1" si="115">IF(AND($G580&lt;&gt;"",B580&lt;&gt;1),OFFSET(E580,-1,1),"")</f>
        <v/>
      </c>
      <c r="G580" s="53"/>
      <c r="H580" s="53" t="str">
        <f>IF(G580="","",INDEX(D.1[Quy cách],MATCH(G580,D.1[Tên sản phẩm],0)))</f>
        <v/>
      </c>
      <c r="I580" s="54" t="str">
        <f>IF(G580="","",INDEX(D.1[ĐVT],MATCH(G580,D.1[Tên sản phẩm],0)))</f>
        <v/>
      </c>
      <c r="J580" s="56" t="str">
        <f>IF(G580="","",INDEX(#REF!,MATCH(G580,D.1[Tên sản phẩm],0)))</f>
        <v/>
      </c>
      <c r="K580" s="56" t="str">
        <f t="shared" ref="K580:K643" si="116">IF(OR(G580="",J580=""),"",1)</f>
        <v/>
      </c>
      <c r="L580" s="53"/>
      <c r="M580" s="57" t="str">
        <f t="shared" ref="M580:M643" si="117">IF(AND(J580&lt;&gt;"",K580&lt;&gt;""),J580*K580,"")</f>
        <v/>
      </c>
      <c r="N580" s="58"/>
      <c r="O580" s="56" t="str">
        <f t="shared" si="110"/>
        <v/>
      </c>
      <c r="P580" s="57" t="str">
        <f t="shared" ref="P580:P643" si="118">IF(M580="","",M580-SUM(O580))</f>
        <v/>
      </c>
      <c r="Q580" s="58" t="str">
        <f t="shared" ref="Q580:Q643" ca="1" si="119">IF(AND(P580&lt;&gt;"",C580=OFFSET(C580,-1,0)),OFFSET(P580,-1,1),"")</f>
        <v/>
      </c>
      <c r="R580" s="57" t="str">
        <f t="shared" ref="R580:R643" si="120">IF(P580="","",P580*SUM(1,Q580))</f>
        <v/>
      </c>
      <c r="S580" s="57" t="str">
        <f ca="1">IF(AND(C580&lt;&gt;"",C580&lt;&gt;OFFSET(C580,1,0)),SUMIFS([Giá có thuế],[Số ĐK],C580),"")</f>
        <v/>
      </c>
      <c r="T580" s="53"/>
      <c r="U580" s="55" t="str">
        <f>IF(T580="","",'Thông Tin Chung'!#REF!)</f>
        <v/>
      </c>
      <c r="V580" s="57" t="str">
        <f t="shared" ref="V580:V643" ca="1" si="121">IF(AND(S580&lt;&gt;"",T580&lt;&gt;"",S580&lt;&gt;0),S580-T580,"")</f>
        <v/>
      </c>
      <c r="W580" s="59"/>
      <c r="X580" s="49" t="str">
        <f ca="1">IF(C580="","",IF(OR(D580&lt;NgayBatDau,D580&gt;NgayKetThuc),"Ngày tháng phải nằm trong kỳ báo cáo",IF(AND(F580&lt;&gt;"",COUNTIF(D.3[Tên nhà cung cấp],F580)=0),"Tên NCC chưa khai báo trong DSNCC",IF(AND(G580&lt;&gt;"",COUNTIF(D.1[Tên sản phẩm],G580)=0),"SP này chưa khai báo trong DSSP",""))))</f>
        <v/>
      </c>
    </row>
    <row r="581" spans="2:24" ht="27.75" customHeight="1">
      <c r="B581" s="69">
        <f t="shared" si="111"/>
        <v>578</v>
      </c>
      <c r="C581" s="49" t="str">
        <f t="shared" ca="1" si="112"/>
        <v/>
      </c>
      <c r="D581" s="50" t="str">
        <f t="shared" ca="1" si="113"/>
        <v/>
      </c>
      <c r="E581" s="51" t="str">
        <f t="shared" ca="1" si="114"/>
        <v/>
      </c>
      <c r="F581" s="52" t="str">
        <f t="shared" ca="1" si="115"/>
        <v/>
      </c>
      <c r="G581" s="53"/>
      <c r="H581" s="53" t="str">
        <f>IF(G581="","",INDEX(D.1[Quy cách],MATCH(G581,D.1[Tên sản phẩm],0)))</f>
        <v/>
      </c>
      <c r="I581" s="54" t="str">
        <f>IF(G581="","",INDEX(D.1[ĐVT],MATCH(G581,D.1[Tên sản phẩm],0)))</f>
        <v/>
      </c>
      <c r="J581" s="56" t="str">
        <f>IF(G581="","",INDEX(#REF!,MATCH(G581,D.1[Tên sản phẩm],0)))</f>
        <v/>
      </c>
      <c r="K581" s="56" t="str">
        <f t="shared" si="116"/>
        <v/>
      </c>
      <c r="L581" s="53"/>
      <c r="M581" s="57" t="str">
        <f t="shared" si="117"/>
        <v/>
      </c>
      <c r="N581" s="58"/>
      <c r="O581" s="56" t="str">
        <f t="shared" si="110"/>
        <v/>
      </c>
      <c r="P581" s="57" t="str">
        <f t="shared" si="118"/>
        <v/>
      </c>
      <c r="Q581" s="58" t="str">
        <f t="shared" ca="1" si="119"/>
        <v/>
      </c>
      <c r="R581" s="57" t="str">
        <f t="shared" si="120"/>
        <v/>
      </c>
      <c r="S581" s="57" t="str">
        <f ca="1">IF(AND(C581&lt;&gt;"",C581&lt;&gt;OFFSET(C581,1,0)),SUMIFS([Giá có thuế],[Số ĐK],C581),"")</f>
        <v/>
      </c>
      <c r="T581" s="53"/>
      <c r="U581" s="55" t="str">
        <f>IF(T581="","",'Thông Tin Chung'!#REF!)</f>
        <v/>
      </c>
      <c r="V581" s="57" t="str">
        <f t="shared" ca="1" si="121"/>
        <v/>
      </c>
      <c r="W581" s="59"/>
      <c r="X581" s="49" t="str">
        <f ca="1">IF(C581="","",IF(OR(D581&lt;NgayBatDau,D581&gt;NgayKetThuc),"Ngày tháng phải nằm trong kỳ báo cáo",IF(AND(F581&lt;&gt;"",COUNTIF(D.3[Tên nhà cung cấp],F581)=0),"Tên NCC chưa khai báo trong DSNCC",IF(AND(G581&lt;&gt;"",COUNTIF(D.1[Tên sản phẩm],G581)=0),"SP này chưa khai báo trong DSSP",""))))</f>
        <v/>
      </c>
    </row>
    <row r="582" spans="2:24" ht="27.75" customHeight="1">
      <c r="B582" s="69">
        <f t="shared" si="111"/>
        <v>579</v>
      </c>
      <c r="C582" s="49" t="str">
        <f t="shared" ca="1" si="112"/>
        <v/>
      </c>
      <c r="D582" s="50" t="str">
        <f t="shared" ca="1" si="113"/>
        <v/>
      </c>
      <c r="E582" s="51" t="str">
        <f t="shared" ca="1" si="114"/>
        <v/>
      </c>
      <c r="F582" s="52" t="str">
        <f t="shared" ca="1" si="115"/>
        <v/>
      </c>
      <c r="G582" s="53"/>
      <c r="H582" s="53" t="str">
        <f>IF(G582="","",INDEX(D.1[Quy cách],MATCH(G582,D.1[Tên sản phẩm],0)))</f>
        <v/>
      </c>
      <c r="I582" s="54" t="str">
        <f>IF(G582="","",INDEX(D.1[ĐVT],MATCH(G582,D.1[Tên sản phẩm],0)))</f>
        <v/>
      </c>
      <c r="J582" s="56" t="str">
        <f>IF(G582="","",INDEX(#REF!,MATCH(G582,D.1[Tên sản phẩm],0)))</f>
        <v/>
      </c>
      <c r="K582" s="56" t="str">
        <f t="shared" si="116"/>
        <v/>
      </c>
      <c r="L582" s="53"/>
      <c r="M582" s="57" t="str">
        <f t="shared" si="117"/>
        <v/>
      </c>
      <c r="N582" s="58"/>
      <c r="O582" s="56" t="str">
        <f t="shared" si="110"/>
        <v/>
      </c>
      <c r="P582" s="57" t="str">
        <f t="shared" si="118"/>
        <v/>
      </c>
      <c r="Q582" s="58" t="str">
        <f t="shared" ca="1" si="119"/>
        <v/>
      </c>
      <c r="R582" s="57" t="str">
        <f t="shared" si="120"/>
        <v/>
      </c>
      <c r="S582" s="57" t="str">
        <f ca="1">IF(AND(C582&lt;&gt;"",C582&lt;&gt;OFFSET(C582,1,0)),SUMIFS([Giá có thuế],[Số ĐK],C582),"")</f>
        <v/>
      </c>
      <c r="T582" s="53"/>
      <c r="U582" s="55" t="str">
        <f>IF(T582="","",'Thông Tin Chung'!#REF!)</f>
        <v/>
      </c>
      <c r="V582" s="57" t="str">
        <f t="shared" ca="1" si="121"/>
        <v/>
      </c>
      <c r="W582" s="59"/>
      <c r="X582" s="49" t="str">
        <f ca="1">IF(C582="","",IF(OR(D582&lt;NgayBatDau,D582&gt;NgayKetThuc),"Ngày tháng phải nằm trong kỳ báo cáo",IF(AND(F582&lt;&gt;"",COUNTIF(D.3[Tên nhà cung cấp],F582)=0),"Tên NCC chưa khai báo trong DSNCC",IF(AND(G582&lt;&gt;"",COUNTIF(D.1[Tên sản phẩm],G582)=0),"SP này chưa khai báo trong DSSP",""))))</f>
        <v/>
      </c>
    </row>
    <row r="583" spans="2:24" ht="27.75" customHeight="1">
      <c r="B583" s="69">
        <f t="shared" si="111"/>
        <v>580</v>
      </c>
      <c r="C583" s="49" t="str">
        <f t="shared" ca="1" si="112"/>
        <v/>
      </c>
      <c r="D583" s="50" t="str">
        <f t="shared" ca="1" si="113"/>
        <v/>
      </c>
      <c r="E583" s="51" t="str">
        <f t="shared" ca="1" si="114"/>
        <v/>
      </c>
      <c r="F583" s="52" t="str">
        <f t="shared" ca="1" si="115"/>
        <v/>
      </c>
      <c r="G583" s="53"/>
      <c r="H583" s="53" t="str">
        <f>IF(G583="","",INDEX(D.1[Quy cách],MATCH(G583,D.1[Tên sản phẩm],0)))</f>
        <v/>
      </c>
      <c r="I583" s="54" t="str">
        <f>IF(G583="","",INDEX(D.1[ĐVT],MATCH(G583,D.1[Tên sản phẩm],0)))</f>
        <v/>
      </c>
      <c r="J583" s="56" t="str">
        <f>IF(G583="","",INDEX(#REF!,MATCH(G583,D.1[Tên sản phẩm],0)))</f>
        <v/>
      </c>
      <c r="K583" s="56" t="str">
        <f t="shared" si="116"/>
        <v/>
      </c>
      <c r="L583" s="53"/>
      <c r="M583" s="57" t="str">
        <f t="shared" si="117"/>
        <v/>
      </c>
      <c r="N583" s="58"/>
      <c r="O583" s="56" t="str">
        <f t="shared" si="110"/>
        <v/>
      </c>
      <c r="P583" s="57" t="str">
        <f t="shared" si="118"/>
        <v/>
      </c>
      <c r="Q583" s="58" t="str">
        <f t="shared" ca="1" si="119"/>
        <v/>
      </c>
      <c r="R583" s="57" t="str">
        <f t="shared" si="120"/>
        <v/>
      </c>
      <c r="S583" s="57" t="str">
        <f ca="1">IF(AND(C583&lt;&gt;"",C583&lt;&gt;OFFSET(C583,1,0)),SUMIFS([Giá có thuế],[Số ĐK],C583),"")</f>
        <v/>
      </c>
      <c r="T583" s="53"/>
      <c r="U583" s="55" t="str">
        <f>IF(T583="","",'Thông Tin Chung'!#REF!)</f>
        <v/>
      </c>
      <c r="V583" s="57" t="str">
        <f t="shared" ca="1" si="121"/>
        <v/>
      </c>
      <c r="W583" s="59"/>
      <c r="X583" s="49" t="str">
        <f ca="1">IF(C583="","",IF(OR(D583&lt;NgayBatDau,D583&gt;NgayKetThuc),"Ngày tháng phải nằm trong kỳ báo cáo",IF(AND(F583&lt;&gt;"",COUNTIF(D.3[Tên nhà cung cấp],F583)=0),"Tên NCC chưa khai báo trong DSNCC",IF(AND(G583&lt;&gt;"",COUNTIF(D.1[Tên sản phẩm],G583)=0),"SP này chưa khai báo trong DSSP",""))))</f>
        <v/>
      </c>
    </row>
    <row r="584" spans="2:24" ht="27.75" customHeight="1">
      <c r="B584" s="69">
        <f t="shared" si="111"/>
        <v>581</v>
      </c>
      <c r="C584" s="49" t="str">
        <f t="shared" ca="1" si="112"/>
        <v/>
      </c>
      <c r="D584" s="50" t="str">
        <f t="shared" ca="1" si="113"/>
        <v/>
      </c>
      <c r="E584" s="51" t="str">
        <f t="shared" ca="1" si="114"/>
        <v/>
      </c>
      <c r="F584" s="52" t="str">
        <f t="shared" ca="1" si="115"/>
        <v/>
      </c>
      <c r="G584" s="53"/>
      <c r="H584" s="53" t="str">
        <f>IF(G584="","",INDEX(D.1[Quy cách],MATCH(G584,D.1[Tên sản phẩm],0)))</f>
        <v/>
      </c>
      <c r="I584" s="54" t="str">
        <f>IF(G584="","",INDEX(D.1[ĐVT],MATCH(G584,D.1[Tên sản phẩm],0)))</f>
        <v/>
      </c>
      <c r="J584" s="56" t="str">
        <f>IF(G584="","",INDEX(#REF!,MATCH(G584,D.1[Tên sản phẩm],0)))</f>
        <v/>
      </c>
      <c r="K584" s="56" t="str">
        <f t="shared" si="116"/>
        <v/>
      </c>
      <c r="L584" s="53"/>
      <c r="M584" s="57" t="str">
        <f t="shared" si="117"/>
        <v/>
      </c>
      <c r="N584" s="58"/>
      <c r="O584" s="56" t="str">
        <f t="shared" si="110"/>
        <v/>
      </c>
      <c r="P584" s="57" t="str">
        <f t="shared" si="118"/>
        <v/>
      </c>
      <c r="Q584" s="58" t="str">
        <f t="shared" ca="1" si="119"/>
        <v/>
      </c>
      <c r="R584" s="57" t="str">
        <f t="shared" si="120"/>
        <v/>
      </c>
      <c r="S584" s="57" t="str">
        <f ca="1">IF(AND(C584&lt;&gt;"",C584&lt;&gt;OFFSET(C584,1,0)),SUMIFS([Giá có thuế],[Số ĐK],C584),"")</f>
        <v/>
      </c>
      <c r="T584" s="53"/>
      <c r="U584" s="55" t="str">
        <f>IF(T584="","",'Thông Tin Chung'!#REF!)</f>
        <v/>
      </c>
      <c r="V584" s="57" t="str">
        <f t="shared" ca="1" si="121"/>
        <v/>
      </c>
      <c r="W584" s="59"/>
      <c r="X584" s="49" t="str">
        <f ca="1">IF(C584="","",IF(OR(D584&lt;NgayBatDau,D584&gt;NgayKetThuc),"Ngày tháng phải nằm trong kỳ báo cáo",IF(AND(F584&lt;&gt;"",COUNTIF(D.3[Tên nhà cung cấp],F584)=0),"Tên NCC chưa khai báo trong DSNCC",IF(AND(G584&lt;&gt;"",COUNTIF(D.1[Tên sản phẩm],G584)=0),"SP này chưa khai báo trong DSSP",""))))</f>
        <v/>
      </c>
    </row>
    <row r="585" spans="2:24" ht="27.75" customHeight="1">
      <c r="B585" s="69">
        <f t="shared" si="111"/>
        <v>582</v>
      </c>
      <c r="C585" s="49" t="str">
        <f t="shared" ca="1" si="112"/>
        <v/>
      </c>
      <c r="D585" s="50" t="str">
        <f t="shared" ca="1" si="113"/>
        <v/>
      </c>
      <c r="E585" s="51" t="str">
        <f t="shared" ca="1" si="114"/>
        <v/>
      </c>
      <c r="F585" s="52" t="str">
        <f t="shared" ca="1" si="115"/>
        <v/>
      </c>
      <c r="G585" s="53"/>
      <c r="H585" s="53" t="str">
        <f>IF(G585="","",INDEX(D.1[Quy cách],MATCH(G585,D.1[Tên sản phẩm],0)))</f>
        <v/>
      </c>
      <c r="I585" s="54" t="str">
        <f>IF(G585="","",INDEX(D.1[ĐVT],MATCH(G585,D.1[Tên sản phẩm],0)))</f>
        <v/>
      </c>
      <c r="J585" s="56" t="str">
        <f>IF(G585="","",INDEX(#REF!,MATCH(G585,D.1[Tên sản phẩm],0)))</f>
        <v/>
      </c>
      <c r="K585" s="56" t="str">
        <f t="shared" si="116"/>
        <v/>
      </c>
      <c r="L585" s="53"/>
      <c r="M585" s="57" t="str">
        <f t="shared" si="117"/>
        <v/>
      </c>
      <c r="N585" s="58"/>
      <c r="O585" s="56" t="str">
        <f t="shared" si="110"/>
        <v/>
      </c>
      <c r="P585" s="57" t="str">
        <f t="shared" si="118"/>
        <v/>
      </c>
      <c r="Q585" s="58" t="str">
        <f t="shared" ca="1" si="119"/>
        <v/>
      </c>
      <c r="R585" s="57" t="str">
        <f t="shared" si="120"/>
        <v/>
      </c>
      <c r="S585" s="57" t="str">
        <f ca="1">IF(AND(C585&lt;&gt;"",C585&lt;&gt;OFFSET(C585,1,0)),SUMIFS([Giá có thuế],[Số ĐK],C585),"")</f>
        <v/>
      </c>
      <c r="T585" s="53"/>
      <c r="U585" s="55" t="str">
        <f>IF(T585="","",'Thông Tin Chung'!#REF!)</f>
        <v/>
      </c>
      <c r="V585" s="57" t="str">
        <f t="shared" ca="1" si="121"/>
        <v/>
      </c>
      <c r="W585" s="59"/>
      <c r="X585" s="49" t="str">
        <f ca="1">IF(C585="","",IF(OR(D585&lt;NgayBatDau,D585&gt;NgayKetThuc),"Ngày tháng phải nằm trong kỳ báo cáo",IF(AND(F585&lt;&gt;"",COUNTIF(D.3[Tên nhà cung cấp],F585)=0),"Tên NCC chưa khai báo trong DSNCC",IF(AND(G585&lt;&gt;"",COUNTIF(D.1[Tên sản phẩm],G585)=0),"SP này chưa khai báo trong DSSP",""))))</f>
        <v/>
      </c>
    </row>
    <row r="586" spans="2:24" ht="27.75" customHeight="1">
      <c r="B586" s="69">
        <f t="shared" si="111"/>
        <v>583</v>
      </c>
      <c r="C586" s="49" t="str">
        <f t="shared" ca="1" si="112"/>
        <v/>
      </c>
      <c r="D586" s="50" t="str">
        <f t="shared" ca="1" si="113"/>
        <v/>
      </c>
      <c r="E586" s="51" t="str">
        <f t="shared" ca="1" si="114"/>
        <v/>
      </c>
      <c r="F586" s="52" t="str">
        <f t="shared" ca="1" si="115"/>
        <v/>
      </c>
      <c r="G586" s="53"/>
      <c r="H586" s="53" t="str">
        <f>IF(G586="","",INDEX(D.1[Quy cách],MATCH(G586,D.1[Tên sản phẩm],0)))</f>
        <v/>
      </c>
      <c r="I586" s="54" t="str">
        <f>IF(G586="","",INDEX(D.1[ĐVT],MATCH(G586,D.1[Tên sản phẩm],0)))</f>
        <v/>
      </c>
      <c r="J586" s="56" t="str">
        <f>IF(G586="","",INDEX(#REF!,MATCH(G586,D.1[Tên sản phẩm],0)))</f>
        <v/>
      </c>
      <c r="K586" s="56" t="str">
        <f t="shared" si="116"/>
        <v/>
      </c>
      <c r="L586" s="53"/>
      <c r="M586" s="57" t="str">
        <f t="shared" si="117"/>
        <v/>
      </c>
      <c r="N586" s="58"/>
      <c r="O586" s="56" t="str">
        <f t="shared" si="110"/>
        <v/>
      </c>
      <c r="P586" s="57" t="str">
        <f t="shared" si="118"/>
        <v/>
      </c>
      <c r="Q586" s="58" t="str">
        <f t="shared" ca="1" si="119"/>
        <v/>
      </c>
      <c r="R586" s="57" t="str">
        <f t="shared" si="120"/>
        <v/>
      </c>
      <c r="S586" s="57" t="str">
        <f ca="1">IF(AND(C586&lt;&gt;"",C586&lt;&gt;OFFSET(C586,1,0)),SUMIFS([Giá có thuế],[Số ĐK],C586),"")</f>
        <v/>
      </c>
      <c r="T586" s="53"/>
      <c r="U586" s="55" t="str">
        <f>IF(T586="","",'Thông Tin Chung'!#REF!)</f>
        <v/>
      </c>
      <c r="V586" s="57" t="str">
        <f t="shared" ca="1" si="121"/>
        <v/>
      </c>
      <c r="W586" s="59"/>
      <c r="X586" s="49" t="str">
        <f ca="1">IF(C586="","",IF(OR(D586&lt;NgayBatDau,D586&gt;NgayKetThuc),"Ngày tháng phải nằm trong kỳ báo cáo",IF(AND(F586&lt;&gt;"",COUNTIF(D.3[Tên nhà cung cấp],F586)=0),"Tên NCC chưa khai báo trong DSNCC",IF(AND(G586&lt;&gt;"",COUNTIF(D.1[Tên sản phẩm],G586)=0),"SP này chưa khai báo trong DSSP",""))))</f>
        <v/>
      </c>
    </row>
    <row r="587" spans="2:24" ht="27.75" customHeight="1">
      <c r="B587" s="69">
        <f t="shared" si="111"/>
        <v>584</v>
      </c>
      <c r="C587" s="49" t="str">
        <f t="shared" ca="1" si="112"/>
        <v/>
      </c>
      <c r="D587" s="50" t="str">
        <f t="shared" ca="1" si="113"/>
        <v/>
      </c>
      <c r="E587" s="51" t="str">
        <f t="shared" ca="1" si="114"/>
        <v/>
      </c>
      <c r="F587" s="52" t="str">
        <f t="shared" ca="1" si="115"/>
        <v/>
      </c>
      <c r="G587" s="53"/>
      <c r="H587" s="53" t="str">
        <f>IF(G587="","",INDEX(D.1[Quy cách],MATCH(G587,D.1[Tên sản phẩm],0)))</f>
        <v/>
      </c>
      <c r="I587" s="54" t="str">
        <f>IF(G587="","",INDEX(D.1[ĐVT],MATCH(G587,D.1[Tên sản phẩm],0)))</f>
        <v/>
      </c>
      <c r="J587" s="56" t="str">
        <f>IF(G587="","",INDEX(#REF!,MATCH(G587,D.1[Tên sản phẩm],0)))</f>
        <v/>
      </c>
      <c r="K587" s="56" t="str">
        <f t="shared" si="116"/>
        <v/>
      </c>
      <c r="L587" s="53"/>
      <c r="M587" s="57" t="str">
        <f t="shared" si="117"/>
        <v/>
      </c>
      <c r="N587" s="58"/>
      <c r="O587" s="56" t="str">
        <f t="shared" si="110"/>
        <v/>
      </c>
      <c r="P587" s="57" t="str">
        <f t="shared" si="118"/>
        <v/>
      </c>
      <c r="Q587" s="58" t="str">
        <f t="shared" ca="1" si="119"/>
        <v/>
      </c>
      <c r="R587" s="57" t="str">
        <f t="shared" si="120"/>
        <v/>
      </c>
      <c r="S587" s="57" t="str">
        <f ca="1">IF(AND(C587&lt;&gt;"",C587&lt;&gt;OFFSET(C587,1,0)),SUMIFS([Giá có thuế],[Số ĐK],C587),"")</f>
        <v/>
      </c>
      <c r="T587" s="53"/>
      <c r="U587" s="55" t="str">
        <f>IF(T587="","",'Thông Tin Chung'!#REF!)</f>
        <v/>
      </c>
      <c r="V587" s="57" t="str">
        <f t="shared" ca="1" si="121"/>
        <v/>
      </c>
      <c r="W587" s="59"/>
      <c r="X587" s="49" t="str">
        <f ca="1">IF(C587="","",IF(OR(D587&lt;NgayBatDau,D587&gt;NgayKetThuc),"Ngày tháng phải nằm trong kỳ báo cáo",IF(AND(F587&lt;&gt;"",COUNTIF(D.3[Tên nhà cung cấp],F587)=0),"Tên NCC chưa khai báo trong DSNCC",IF(AND(G587&lt;&gt;"",COUNTIF(D.1[Tên sản phẩm],G587)=0),"SP này chưa khai báo trong DSSP",""))))</f>
        <v/>
      </c>
    </row>
    <row r="588" spans="2:24" ht="27.75" customHeight="1">
      <c r="B588" s="69">
        <f t="shared" si="111"/>
        <v>585</v>
      </c>
      <c r="C588" s="49" t="str">
        <f t="shared" ca="1" si="112"/>
        <v/>
      </c>
      <c r="D588" s="50" t="str">
        <f t="shared" ca="1" si="113"/>
        <v/>
      </c>
      <c r="E588" s="51" t="str">
        <f t="shared" ca="1" si="114"/>
        <v/>
      </c>
      <c r="F588" s="52" t="str">
        <f t="shared" ca="1" si="115"/>
        <v/>
      </c>
      <c r="G588" s="53"/>
      <c r="H588" s="53" t="str">
        <f>IF(G588="","",INDEX(D.1[Quy cách],MATCH(G588,D.1[Tên sản phẩm],0)))</f>
        <v/>
      </c>
      <c r="I588" s="54" t="str">
        <f>IF(G588="","",INDEX(D.1[ĐVT],MATCH(G588,D.1[Tên sản phẩm],0)))</f>
        <v/>
      </c>
      <c r="J588" s="56" t="str">
        <f>IF(G588="","",INDEX(#REF!,MATCH(G588,D.1[Tên sản phẩm],0)))</f>
        <v/>
      </c>
      <c r="K588" s="56" t="str">
        <f t="shared" si="116"/>
        <v/>
      </c>
      <c r="L588" s="53"/>
      <c r="M588" s="57" t="str">
        <f t="shared" si="117"/>
        <v/>
      </c>
      <c r="N588" s="58"/>
      <c r="O588" s="56" t="str">
        <f t="shared" si="110"/>
        <v/>
      </c>
      <c r="P588" s="57" t="str">
        <f t="shared" si="118"/>
        <v/>
      </c>
      <c r="Q588" s="58" t="str">
        <f t="shared" ca="1" si="119"/>
        <v/>
      </c>
      <c r="R588" s="57" t="str">
        <f t="shared" si="120"/>
        <v/>
      </c>
      <c r="S588" s="57" t="str">
        <f ca="1">IF(AND(C588&lt;&gt;"",C588&lt;&gt;OFFSET(C588,1,0)),SUMIFS([Giá có thuế],[Số ĐK],C588),"")</f>
        <v/>
      </c>
      <c r="T588" s="53"/>
      <c r="U588" s="55" t="str">
        <f>IF(T588="","",'Thông Tin Chung'!#REF!)</f>
        <v/>
      </c>
      <c r="V588" s="57" t="str">
        <f t="shared" ca="1" si="121"/>
        <v/>
      </c>
      <c r="W588" s="59"/>
      <c r="X588" s="49" t="str">
        <f ca="1">IF(C588="","",IF(OR(D588&lt;NgayBatDau,D588&gt;NgayKetThuc),"Ngày tháng phải nằm trong kỳ báo cáo",IF(AND(F588&lt;&gt;"",COUNTIF(D.3[Tên nhà cung cấp],F588)=0),"Tên NCC chưa khai báo trong DSNCC",IF(AND(G588&lt;&gt;"",COUNTIF(D.1[Tên sản phẩm],G588)=0),"SP này chưa khai báo trong DSSP",""))))</f>
        <v/>
      </c>
    </row>
    <row r="589" spans="2:24" ht="27.75" customHeight="1">
      <c r="B589" s="69">
        <f t="shared" si="111"/>
        <v>586</v>
      </c>
      <c r="C589" s="49" t="str">
        <f t="shared" ca="1" si="112"/>
        <v/>
      </c>
      <c r="D589" s="50" t="str">
        <f t="shared" ca="1" si="113"/>
        <v/>
      </c>
      <c r="E589" s="51" t="str">
        <f t="shared" ca="1" si="114"/>
        <v/>
      </c>
      <c r="F589" s="52" t="str">
        <f t="shared" ca="1" si="115"/>
        <v/>
      </c>
      <c r="G589" s="53"/>
      <c r="H589" s="53" t="str">
        <f>IF(G589="","",INDEX(D.1[Quy cách],MATCH(G589,D.1[Tên sản phẩm],0)))</f>
        <v/>
      </c>
      <c r="I589" s="54" t="str">
        <f>IF(G589="","",INDEX(D.1[ĐVT],MATCH(G589,D.1[Tên sản phẩm],0)))</f>
        <v/>
      </c>
      <c r="J589" s="56" t="str">
        <f>IF(G589="","",INDEX(#REF!,MATCH(G589,D.1[Tên sản phẩm],0)))</f>
        <v/>
      </c>
      <c r="K589" s="56" t="str">
        <f t="shared" si="116"/>
        <v/>
      </c>
      <c r="L589" s="53"/>
      <c r="M589" s="57" t="str">
        <f t="shared" si="117"/>
        <v/>
      </c>
      <c r="N589" s="58"/>
      <c r="O589" s="56" t="str">
        <f t="shared" si="110"/>
        <v/>
      </c>
      <c r="P589" s="57" t="str">
        <f t="shared" si="118"/>
        <v/>
      </c>
      <c r="Q589" s="58" t="str">
        <f t="shared" ca="1" si="119"/>
        <v/>
      </c>
      <c r="R589" s="57" t="str">
        <f t="shared" si="120"/>
        <v/>
      </c>
      <c r="S589" s="57" t="str">
        <f ca="1">IF(AND(C589&lt;&gt;"",C589&lt;&gt;OFFSET(C589,1,0)),SUMIFS([Giá có thuế],[Số ĐK],C589),"")</f>
        <v/>
      </c>
      <c r="T589" s="53"/>
      <c r="U589" s="55" t="str">
        <f>IF(T589="","",'Thông Tin Chung'!#REF!)</f>
        <v/>
      </c>
      <c r="V589" s="57" t="str">
        <f t="shared" ca="1" si="121"/>
        <v/>
      </c>
      <c r="W589" s="59"/>
      <c r="X589" s="49" t="str">
        <f ca="1">IF(C589="","",IF(OR(D589&lt;NgayBatDau,D589&gt;NgayKetThuc),"Ngày tháng phải nằm trong kỳ báo cáo",IF(AND(F589&lt;&gt;"",COUNTIF(D.3[Tên nhà cung cấp],F589)=0),"Tên NCC chưa khai báo trong DSNCC",IF(AND(G589&lt;&gt;"",COUNTIF(D.1[Tên sản phẩm],G589)=0),"SP này chưa khai báo trong DSSP",""))))</f>
        <v/>
      </c>
    </row>
    <row r="590" spans="2:24" ht="27.75" customHeight="1">
      <c r="B590" s="69">
        <f t="shared" si="111"/>
        <v>587</v>
      </c>
      <c r="C590" s="49" t="str">
        <f t="shared" ca="1" si="112"/>
        <v/>
      </c>
      <c r="D590" s="50" t="str">
        <f t="shared" ca="1" si="113"/>
        <v/>
      </c>
      <c r="E590" s="51" t="str">
        <f t="shared" ca="1" si="114"/>
        <v/>
      </c>
      <c r="F590" s="52" t="str">
        <f t="shared" ca="1" si="115"/>
        <v/>
      </c>
      <c r="G590" s="53"/>
      <c r="H590" s="53" t="str">
        <f>IF(G590="","",INDEX(D.1[Quy cách],MATCH(G590,D.1[Tên sản phẩm],0)))</f>
        <v/>
      </c>
      <c r="I590" s="54" t="str">
        <f>IF(G590="","",INDEX(D.1[ĐVT],MATCH(G590,D.1[Tên sản phẩm],0)))</f>
        <v/>
      </c>
      <c r="J590" s="56" t="str">
        <f>IF(G590="","",INDEX(#REF!,MATCH(G590,D.1[Tên sản phẩm],0)))</f>
        <v/>
      </c>
      <c r="K590" s="56" t="str">
        <f t="shared" si="116"/>
        <v/>
      </c>
      <c r="L590" s="53"/>
      <c r="M590" s="57" t="str">
        <f t="shared" si="117"/>
        <v/>
      </c>
      <c r="N590" s="58"/>
      <c r="O590" s="56" t="str">
        <f t="shared" si="110"/>
        <v/>
      </c>
      <c r="P590" s="57" t="str">
        <f t="shared" si="118"/>
        <v/>
      </c>
      <c r="Q590" s="58" t="str">
        <f t="shared" ca="1" si="119"/>
        <v/>
      </c>
      <c r="R590" s="57" t="str">
        <f t="shared" si="120"/>
        <v/>
      </c>
      <c r="S590" s="57" t="str">
        <f ca="1">IF(AND(C590&lt;&gt;"",C590&lt;&gt;OFFSET(C590,1,0)),SUMIFS([Giá có thuế],[Số ĐK],C590),"")</f>
        <v/>
      </c>
      <c r="T590" s="53"/>
      <c r="U590" s="55" t="str">
        <f>IF(T590="","",'Thông Tin Chung'!#REF!)</f>
        <v/>
      </c>
      <c r="V590" s="57" t="str">
        <f t="shared" ca="1" si="121"/>
        <v/>
      </c>
      <c r="W590" s="59"/>
      <c r="X590" s="49" t="str">
        <f ca="1">IF(C590="","",IF(OR(D590&lt;NgayBatDau,D590&gt;NgayKetThuc),"Ngày tháng phải nằm trong kỳ báo cáo",IF(AND(F590&lt;&gt;"",COUNTIF(D.3[Tên nhà cung cấp],F590)=0),"Tên NCC chưa khai báo trong DSNCC",IF(AND(G590&lt;&gt;"",COUNTIF(D.1[Tên sản phẩm],G590)=0),"SP này chưa khai báo trong DSSP",""))))</f>
        <v/>
      </c>
    </row>
    <row r="591" spans="2:24" ht="27.75" customHeight="1">
      <c r="B591" s="69">
        <f t="shared" si="111"/>
        <v>588</v>
      </c>
      <c r="C591" s="49" t="str">
        <f t="shared" ca="1" si="112"/>
        <v/>
      </c>
      <c r="D591" s="50" t="str">
        <f t="shared" ca="1" si="113"/>
        <v/>
      </c>
      <c r="E591" s="51" t="str">
        <f t="shared" ca="1" si="114"/>
        <v/>
      </c>
      <c r="F591" s="52" t="str">
        <f t="shared" ca="1" si="115"/>
        <v/>
      </c>
      <c r="G591" s="53"/>
      <c r="H591" s="53" t="str">
        <f>IF(G591="","",INDEX(D.1[Quy cách],MATCH(G591,D.1[Tên sản phẩm],0)))</f>
        <v/>
      </c>
      <c r="I591" s="54" t="str">
        <f>IF(G591="","",INDEX(D.1[ĐVT],MATCH(G591,D.1[Tên sản phẩm],0)))</f>
        <v/>
      </c>
      <c r="J591" s="56" t="str">
        <f>IF(G591="","",INDEX(#REF!,MATCH(G591,D.1[Tên sản phẩm],0)))</f>
        <v/>
      </c>
      <c r="K591" s="56" t="str">
        <f t="shared" si="116"/>
        <v/>
      </c>
      <c r="L591" s="53"/>
      <c r="M591" s="57" t="str">
        <f t="shared" si="117"/>
        <v/>
      </c>
      <c r="N591" s="58"/>
      <c r="O591" s="56" t="str">
        <f t="shared" si="110"/>
        <v/>
      </c>
      <c r="P591" s="57" t="str">
        <f t="shared" si="118"/>
        <v/>
      </c>
      <c r="Q591" s="58" t="str">
        <f t="shared" ca="1" si="119"/>
        <v/>
      </c>
      <c r="R591" s="57" t="str">
        <f t="shared" si="120"/>
        <v/>
      </c>
      <c r="S591" s="57" t="str">
        <f ca="1">IF(AND(C591&lt;&gt;"",C591&lt;&gt;OFFSET(C591,1,0)),SUMIFS([Giá có thuế],[Số ĐK],C591),"")</f>
        <v/>
      </c>
      <c r="T591" s="53"/>
      <c r="U591" s="55" t="str">
        <f>IF(T591="","",'Thông Tin Chung'!#REF!)</f>
        <v/>
      </c>
      <c r="V591" s="57" t="str">
        <f t="shared" ca="1" si="121"/>
        <v/>
      </c>
      <c r="W591" s="59"/>
      <c r="X591" s="49" t="str">
        <f ca="1">IF(C591="","",IF(OR(D591&lt;NgayBatDau,D591&gt;NgayKetThuc),"Ngày tháng phải nằm trong kỳ báo cáo",IF(AND(F591&lt;&gt;"",COUNTIF(D.3[Tên nhà cung cấp],F591)=0),"Tên NCC chưa khai báo trong DSNCC",IF(AND(G591&lt;&gt;"",COUNTIF(D.1[Tên sản phẩm],G591)=0),"SP này chưa khai báo trong DSSP",""))))</f>
        <v/>
      </c>
    </row>
    <row r="592" spans="2:24" ht="27.75" customHeight="1">
      <c r="B592" s="69">
        <f t="shared" si="111"/>
        <v>589</v>
      </c>
      <c r="C592" s="49" t="str">
        <f t="shared" ca="1" si="112"/>
        <v/>
      </c>
      <c r="D592" s="50" t="str">
        <f t="shared" ca="1" si="113"/>
        <v/>
      </c>
      <c r="E592" s="51" t="str">
        <f t="shared" ca="1" si="114"/>
        <v/>
      </c>
      <c r="F592" s="52" t="str">
        <f t="shared" ca="1" si="115"/>
        <v/>
      </c>
      <c r="G592" s="53"/>
      <c r="H592" s="53" t="str">
        <f>IF(G592="","",INDEX(D.1[Quy cách],MATCH(G592,D.1[Tên sản phẩm],0)))</f>
        <v/>
      </c>
      <c r="I592" s="54" t="str">
        <f>IF(G592="","",INDEX(D.1[ĐVT],MATCH(G592,D.1[Tên sản phẩm],0)))</f>
        <v/>
      </c>
      <c r="J592" s="56" t="str">
        <f>IF(G592="","",INDEX(#REF!,MATCH(G592,D.1[Tên sản phẩm],0)))</f>
        <v/>
      </c>
      <c r="K592" s="56" t="str">
        <f t="shared" si="116"/>
        <v/>
      </c>
      <c r="L592" s="53"/>
      <c r="M592" s="57" t="str">
        <f t="shared" si="117"/>
        <v/>
      </c>
      <c r="N592" s="58"/>
      <c r="O592" s="56" t="str">
        <f t="shared" si="110"/>
        <v/>
      </c>
      <c r="P592" s="57" t="str">
        <f t="shared" si="118"/>
        <v/>
      </c>
      <c r="Q592" s="58" t="str">
        <f t="shared" ca="1" si="119"/>
        <v/>
      </c>
      <c r="R592" s="57" t="str">
        <f t="shared" si="120"/>
        <v/>
      </c>
      <c r="S592" s="57" t="str">
        <f ca="1">IF(AND(C592&lt;&gt;"",C592&lt;&gt;OFFSET(C592,1,0)),SUMIFS([Giá có thuế],[Số ĐK],C592),"")</f>
        <v/>
      </c>
      <c r="T592" s="53"/>
      <c r="U592" s="55" t="str">
        <f>IF(T592="","",'Thông Tin Chung'!#REF!)</f>
        <v/>
      </c>
      <c r="V592" s="57" t="str">
        <f t="shared" ca="1" si="121"/>
        <v/>
      </c>
      <c r="W592" s="59"/>
      <c r="X592" s="49" t="str">
        <f ca="1">IF(C592="","",IF(OR(D592&lt;NgayBatDau,D592&gt;NgayKetThuc),"Ngày tháng phải nằm trong kỳ báo cáo",IF(AND(F592&lt;&gt;"",COUNTIF(D.3[Tên nhà cung cấp],F592)=0),"Tên NCC chưa khai báo trong DSNCC",IF(AND(G592&lt;&gt;"",COUNTIF(D.1[Tên sản phẩm],G592)=0),"SP này chưa khai báo trong DSSP",""))))</f>
        <v/>
      </c>
    </row>
    <row r="593" spans="2:24" ht="27.75" customHeight="1">
      <c r="B593" s="69">
        <f t="shared" si="111"/>
        <v>590</v>
      </c>
      <c r="C593" s="49" t="str">
        <f t="shared" ca="1" si="112"/>
        <v/>
      </c>
      <c r="D593" s="50" t="str">
        <f t="shared" ca="1" si="113"/>
        <v/>
      </c>
      <c r="E593" s="51" t="str">
        <f t="shared" ca="1" si="114"/>
        <v/>
      </c>
      <c r="F593" s="52" t="str">
        <f t="shared" ca="1" si="115"/>
        <v/>
      </c>
      <c r="G593" s="53"/>
      <c r="H593" s="53" t="str">
        <f>IF(G593="","",INDEX(D.1[Quy cách],MATCH(G593,D.1[Tên sản phẩm],0)))</f>
        <v/>
      </c>
      <c r="I593" s="54" t="str">
        <f>IF(G593="","",INDEX(D.1[ĐVT],MATCH(G593,D.1[Tên sản phẩm],0)))</f>
        <v/>
      </c>
      <c r="J593" s="56" t="str">
        <f>IF(G593="","",INDEX(#REF!,MATCH(G593,D.1[Tên sản phẩm],0)))</f>
        <v/>
      </c>
      <c r="K593" s="56" t="str">
        <f t="shared" si="116"/>
        <v/>
      </c>
      <c r="L593" s="53"/>
      <c r="M593" s="57" t="str">
        <f t="shared" si="117"/>
        <v/>
      </c>
      <c r="N593" s="58"/>
      <c r="O593" s="56" t="str">
        <f t="shared" si="110"/>
        <v/>
      </c>
      <c r="P593" s="57" t="str">
        <f t="shared" si="118"/>
        <v/>
      </c>
      <c r="Q593" s="58" t="str">
        <f t="shared" ca="1" si="119"/>
        <v/>
      </c>
      <c r="R593" s="57" t="str">
        <f t="shared" si="120"/>
        <v/>
      </c>
      <c r="S593" s="57" t="str">
        <f ca="1">IF(AND(C593&lt;&gt;"",C593&lt;&gt;OFFSET(C593,1,0)),SUMIFS([Giá có thuế],[Số ĐK],C593),"")</f>
        <v/>
      </c>
      <c r="T593" s="53"/>
      <c r="U593" s="55" t="str">
        <f>IF(T593="","",'Thông Tin Chung'!#REF!)</f>
        <v/>
      </c>
      <c r="V593" s="57" t="str">
        <f t="shared" ca="1" si="121"/>
        <v/>
      </c>
      <c r="W593" s="59"/>
      <c r="X593" s="49" t="str">
        <f ca="1">IF(C593="","",IF(OR(D593&lt;NgayBatDau,D593&gt;NgayKetThuc),"Ngày tháng phải nằm trong kỳ báo cáo",IF(AND(F593&lt;&gt;"",COUNTIF(D.3[Tên nhà cung cấp],F593)=0),"Tên NCC chưa khai báo trong DSNCC",IF(AND(G593&lt;&gt;"",COUNTIF(D.1[Tên sản phẩm],G593)=0),"SP này chưa khai báo trong DSSP",""))))</f>
        <v/>
      </c>
    </row>
    <row r="594" spans="2:24" ht="27.75" customHeight="1">
      <c r="B594" s="69">
        <f t="shared" si="111"/>
        <v>591</v>
      </c>
      <c r="C594" s="49" t="str">
        <f t="shared" ca="1" si="112"/>
        <v/>
      </c>
      <c r="D594" s="50" t="str">
        <f t="shared" ca="1" si="113"/>
        <v/>
      </c>
      <c r="E594" s="51" t="str">
        <f t="shared" ca="1" si="114"/>
        <v/>
      </c>
      <c r="F594" s="52" t="str">
        <f t="shared" ca="1" si="115"/>
        <v/>
      </c>
      <c r="G594" s="53"/>
      <c r="H594" s="53" t="str">
        <f>IF(G594="","",INDEX(D.1[Quy cách],MATCH(G594,D.1[Tên sản phẩm],0)))</f>
        <v/>
      </c>
      <c r="I594" s="54" t="str">
        <f>IF(G594="","",INDEX(D.1[ĐVT],MATCH(G594,D.1[Tên sản phẩm],0)))</f>
        <v/>
      </c>
      <c r="J594" s="56" t="str">
        <f>IF(G594="","",INDEX(#REF!,MATCH(G594,D.1[Tên sản phẩm],0)))</f>
        <v/>
      </c>
      <c r="K594" s="56" t="str">
        <f t="shared" si="116"/>
        <v/>
      </c>
      <c r="L594" s="53"/>
      <c r="M594" s="57" t="str">
        <f t="shared" si="117"/>
        <v/>
      </c>
      <c r="N594" s="58"/>
      <c r="O594" s="56" t="str">
        <f t="shared" si="110"/>
        <v/>
      </c>
      <c r="P594" s="57" t="str">
        <f t="shared" si="118"/>
        <v/>
      </c>
      <c r="Q594" s="58" t="str">
        <f t="shared" ca="1" si="119"/>
        <v/>
      </c>
      <c r="R594" s="57" t="str">
        <f t="shared" si="120"/>
        <v/>
      </c>
      <c r="S594" s="57" t="str">
        <f ca="1">IF(AND(C594&lt;&gt;"",C594&lt;&gt;OFFSET(C594,1,0)),SUMIFS([Giá có thuế],[Số ĐK],C594),"")</f>
        <v/>
      </c>
      <c r="T594" s="53"/>
      <c r="U594" s="55" t="str">
        <f>IF(T594="","",'Thông Tin Chung'!#REF!)</f>
        <v/>
      </c>
      <c r="V594" s="57" t="str">
        <f t="shared" ca="1" si="121"/>
        <v/>
      </c>
      <c r="W594" s="59"/>
      <c r="X594" s="49" t="str">
        <f ca="1">IF(C594="","",IF(OR(D594&lt;NgayBatDau,D594&gt;NgayKetThuc),"Ngày tháng phải nằm trong kỳ báo cáo",IF(AND(F594&lt;&gt;"",COUNTIF(D.3[Tên nhà cung cấp],F594)=0),"Tên NCC chưa khai báo trong DSNCC",IF(AND(G594&lt;&gt;"",COUNTIF(D.1[Tên sản phẩm],G594)=0),"SP này chưa khai báo trong DSSP",""))))</f>
        <v/>
      </c>
    </row>
    <row r="595" spans="2:24" ht="27.75" customHeight="1">
      <c r="B595" s="69">
        <f t="shared" si="111"/>
        <v>592</v>
      </c>
      <c r="C595" s="49" t="str">
        <f t="shared" ca="1" si="112"/>
        <v/>
      </c>
      <c r="D595" s="50" t="str">
        <f t="shared" ca="1" si="113"/>
        <v/>
      </c>
      <c r="E595" s="51" t="str">
        <f t="shared" ca="1" si="114"/>
        <v/>
      </c>
      <c r="F595" s="52" t="str">
        <f t="shared" ca="1" si="115"/>
        <v/>
      </c>
      <c r="G595" s="53"/>
      <c r="H595" s="53" t="str">
        <f>IF(G595="","",INDEX(D.1[Quy cách],MATCH(G595,D.1[Tên sản phẩm],0)))</f>
        <v/>
      </c>
      <c r="I595" s="54" t="str">
        <f>IF(G595="","",INDEX(D.1[ĐVT],MATCH(G595,D.1[Tên sản phẩm],0)))</f>
        <v/>
      </c>
      <c r="J595" s="56" t="str">
        <f>IF(G595="","",INDEX(#REF!,MATCH(G595,D.1[Tên sản phẩm],0)))</f>
        <v/>
      </c>
      <c r="K595" s="56" t="str">
        <f t="shared" si="116"/>
        <v/>
      </c>
      <c r="L595" s="53"/>
      <c r="M595" s="57" t="str">
        <f t="shared" si="117"/>
        <v/>
      </c>
      <c r="N595" s="58"/>
      <c r="O595" s="56" t="str">
        <f t="shared" si="110"/>
        <v/>
      </c>
      <c r="P595" s="57" t="str">
        <f t="shared" si="118"/>
        <v/>
      </c>
      <c r="Q595" s="58" t="str">
        <f t="shared" ca="1" si="119"/>
        <v/>
      </c>
      <c r="R595" s="57" t="str">
        <f t="shared" si="120"/>
        <v/>
      </c>
      <c r="S595" s="57" t="str">
        <f ca="1">IF(AND(C595&lt;&gt;"",C595&lt;&gt;OFFSET(C595,1,0)),SUMIFS([Giá có thuế],[Số ĐK],C595),"")</f>
        <v/>
      </c>
      <c r="T595" s="53"/>
      <c r="U595" s="55" t="str">
        <f>IF(T595="","",'Thông Tin Chung'!#REF!)</f>
        <v/>
      </c>
      <c r="V595" s="57" t="str">
        <f t="shared" ca="1" si="121"/>
        <v/>
      </c>
      <c r="W595" s="59"/>
      <c r="X595" s="49" t="str">
        <f ca="1">IF(C595="","",IF(OR(D595&lt;NgayBatDau,D595&gt;NgayKetThuc),"Ngày tháng phải nằm trong kỳ báo cáo",IF(AND(F595&lt;&gt;"",COUNTIF(D.3[Tên nhà cung cấp],F595)=0),"Tên NCC chưa khai báo trong DSNCC",IF(AND(G595&lt;&gt;"",COUNTIF(D.1[Tên sản phẩm],G595)=0),"SP này chưa khai báo trong DSSP",""))))</f>
        <v/>
      </c>
    </row>
    <row r="596" spans="2:24" ht="27.75" customHeight="1">
      <c r="B596" s="69">
        <f t="shared" si="111"/>
        <v>593</v>
      </c>
      <c r="C596" s="49" t="str">
        <f t="shared" ca="1" si="112"/>
        <v/>
      </c>
      <c r="D596" s="50" t="str">
        <f t="shared" ca="1" si="113"/>
        <v/>
      </c>
      <c r="E596" s="51" t="str">
        <f t="shared" ca="1" si="114"/>
        <v/>
      </c>
      <c r="F596" s="52" t="str">
        <f t="shared" ca="1" si="115"/>
        <v/>
      </c>
      <c r="G596" s="53"/>
      <c r="H596" s="53" t="str">
        <f>IF(G596="","",INDEX(D.1[Quy cách],MATCH(G596,D.1[Tên sản phẩm],0)))</f>
        <v/>
      </c>
      <c r="I596" s="54" t="str">
        <f>IF(G596="","",INDEX(D.1[ĐVT],MATCH(G596,D.1[Tên sản phẩm],0)))</f>
        <v/>
      </c>
      <c r="J596" s="56" t="str">
        <f>IF(G596="","",INDEX(#REF!,MATCH(G596,D.1[Tên sản phẩm],0)))</f>
        <v/>
      </c>
      <c r="K596" s="56" t="str">
        <f t="shared" si="116"/>
        <v/>
      </c>
      <c r="L596" s="53"/>
      <c r="M596" s="57" t="str">
        <f t="shared" si="117"/>
        <v/>
      </c>
      <c r="N596" s="58"/>
      <c r="O596" s="56" t="str">
        <f t="shared" si="110"/>
        <v/>
      </c>
      <c r="P596" s="57" t="str">
        <f t="shared" si="118"/>
        <v/>
      </c>
      <c r="Q596" s="58" t="str">
        <f t="shared" ca="1" si="119"/>
        <v/>
      </c>
      <c r="R596" s="57" t="str">
        <f t="shared" si="120"/>
        <v/>
      </c>
      <c r="S596" s="57" t="str">
        <f ca="1">IF(AND(C596&lt;&gt;"",C596&lt;&gt;OFFSET(C596,1,0)),SUMIFS([Giá có thuế],[Số ĐK],C596),"")</f>
        <v/>
      </c>
      <c r="T596" s="53"/>
      <c r="U596" s="55" t="str">
        <f>IF(T596="","",'Thông Tin Chung'!#REF!)</f>
        <v/>
      </c>
      <c r="V596" s="57" t="str">
        <f t="shared" ca="1" si="121"/>
        <v/>
      </c>
      <c r="W596" s="59"/>
      <c r="X596" s="49" t="str">
        <f ca="1">IF(C596="","",IF(OR(D596&lt;NgayBatDau,D596&gt;NgayKetThuc),"Ngày tháng phải nằm trong kỳ báo cáo",IF(AND(F596&lt;&gt;"",COUNTIF(D.3[Tên nhà cung cấp],F596)=0),"Tên NCC chưa khai báo trong DSNCC",IF(AND(G596&lt;&gt;"",COUNTIF(D.1[Tên sản phẩm],G596)=0),"SP này chưa khai báo trong DSSP",""))))</f>
        <v/>
      </c>
    </row>
    <row r="597" spans="2:24" ht="27.75" customHeight="1">
      <c r="B597" s="69">
        <f t="shared" si="111"/>
        <v>594</v>
      </c>
      <c r="C597" s="49" t="str">
        <f t="shared" ca="1" si="112"/>
        <v/>
      </c>
      <c r="D597" s="50" t="str">
        <f t="shared" ca="1" si="113"/>
        <v/>
      </c>
      <c r="E597" s="51" t="str">
        <f t="shared" ca="1" si="114"/>
        <v/>
      </c>
      <c r="F597" s="52" t="str">
        <f t="shared" ca="1" si="115"/>
        <v/>
      </c>
      <c r="G597" s="53"/>
      <c r="H597" s="53" t="str">
        <f>IF(G597="","",INDEX(D.1[Quy cách],MATCH(G597,D.1[Tên sản phẩm],0)))</f>
        <v/>
      </c>
      <c r="I597" s="54" t="str">
        <f>IF(G597="","",INDEX(D.1[ĐVT],MATCH(G597,D.1[Tên sản phẩm],0)))</f>
        <v/>
      </c>
      <c r="J597" s="56" t="str">
        <f>IF(G597="","",INDEX(#REF!,MATCH(G597,D.1[Tên sản phẩm],0)))</f>
        <v/>
      </c>
      <c r="K597" s="56" t="str">
        <f t="shared" si="116"/>
        <v/>
      </c>
      <c r="L597" s="53"/>
      <c r="M597" s="57" t="str">
        <f t="shared" si="117"/>
        <v/>
      </c>
      <c r="N597" s="58"/>
      <c r="O597" s="56" t="str">
        <f t="shared" si="110"/>
        <v/>
      </c>
      <c r="P597" s="57" t="str">
        <f t="shared" si="118"/>
        <v/>
      </c>
      <c r="Q597" s="58" t="str">
        <f t="shared" ca="1" si="119"/>
        <v/>
      </c>
      <c r="R597" s="57" t="str">
        <f t="shared" si="120"/>
        <v/>
      </c>
      <c r="S597" s="57" t="str">
        <f ca="1">IF(AND(C597&lt;&gt;"",C597&lt;&gt;OFFSET(C597,1,0)),SUMIFS([Giá có thuế],[Số ĐK],C597),"")</f>
        <v/>
      </c>
      <c r="T597" s="53"/>
      <c r="U597" s="55" t="str">
        <f>IF(T597="","",'Thông Tin Chung'!#REF!)</f>
        <v/>
      </c>
      <c r="V597" s="57" t="str">
        <f t="shared" ca="1" si="121"/>
        <v/>
      </c>
      <c r="W597" s="59"/>
      <c r="X597" s="49" t="str">
        <f ca="1">IF(C597="","",IF(OR(D597&lt;NgayBatDau,D597&gt;NgayKetThuc),"Ngày tháng phải nằm trong kỳ báo cáo",IF(AND(F597&lt;&gt;"",COUNTIF(D.3[Tên nhà cung cấp],F597)=0),"Tên NCC chưa khai báo trong DSNCC",IF(AND(G597&lt;&gt;"",COUNTIF(D.1[Tên sản phẩm],G597)=0),"SP này chưa khai báo trong DSSP",""))))</f>
        <v/>
      </c>
    </row>
    <row r="598" spans="2:24" ht="27.75" customHeight="1">
      <c r="B598" s="69">
        <f t="shared" si="111"/>
        <v>595</v>
      </c>
      <c r="C598" s="49" t="str">
        <f t="shared" ca="1" si="112"/>
        <v/>
      </c>
      <c r="D598" s="50" t="str">
        <f t="shared" ca="1" si="113"/>
        <v/>
      </c>
      <c r="E598" s="51" t="str">
        <f t="shared" ca="1" si="114"/>
        <v/>
      </c>
      <c r="F598" s="52" t="str">
        <f t="shared" ca="1" si="115"/>
        <v/>
      </c>
      <c r="G598" s="53"/>
      <c r="H598" s="53" t="str">
        <f>IF(G598="","",INDEX(D.1[Quy cách],MATCH(G598,D.1[Tên sản phẩm],0)))</f>
        <v/>
      </c>
      <c r="I598" s="54" t="str">
        <f>IF(G598="","",INDEX(D.1[ĐVT],MATCH(G598,D.1[Tên sản phẩm],0)))</f>
        <v/>
      </c>
      <c r="J598" s="56" t="str">
        <f>IF(G598="","",INDEX(#REF!,MATCH(G598,D.1[Tên sản phẩm],0)))</f>
        <v/>
      </c>
      <c r="K598" s="56" t="str">
        <f t="shared" si="116"/>
        <v/>
      </c>
      <c r="L598" s="53"/>
      <c r="M598" s="57" t="str">
        <f t="shared" si="117"/>
        <v/>
      </c>
      <c r="N598" s="58"/>
      <c r="O598" s="56" t="str">
        <f t="shared" si="110"/>
        <v/>
      </c>
      <c r="P598" s="57" t="str">
        <f t="shared" si="118"/>
        <v/>
      </c>
      <c r="Q598" s="58" t="str">
        <f t="shared" ca="1" si="119"/>
        <v/>
      </c>
      <c r="R598" s="57" t="str">
        <f t="shared" si="120"/>
        <v/>
      </c>
      <c r="S598" s="57" t="str">
        <f ca="1">IF(AND(C598&lt;&gt;"",C598&lt;&gt;OFFSET(C598,1,0)),SUMIFS([Giá có thuế],[Số ĐK],C598),"")</f>
        <v/>
      </c>
      <c r="T598" s="53"/>
      <c r="U598" s="55" t="str">
        <f>IF(T598="","",'Thông Tin Chung'!#REF!)</f>
        <v/>
      </c>
      <c r="V598" s="57" t="str">
        <f t="shared" ca="1" si="121"/>
        <v/>
      </c>
      <c r="W598" s="59"/>
      <c r="X598" s="49" t="str">
        <f ca="1">IF(C598="","",IF(OR(D598&lt;NgayBatDau,D598&gt;NgayKetThuc),"Ngày tháng phải nằm trong kỳ báo cáo",IF(AND(F598&lt;&gt;"",COUNTIF(D.3[Tên nhà cung cấp],F598)=0),"Tên NCC chưa khai báo trong DSNCC",IF(AND(G598&lt;&gt;"",COUNTIF(D.1[Tên sản phẩm],G598)=0),"SP này chưa khai báo trong DSSP",""))))</f>
        <v/>
      </c>
    </row>
    <row r="599" spans="2:24" ht="27.75" customHeight="1">
      <c r="B599" s="69">
        <f t="shared" si="111"/>
        <v>596</v>
      </c>
      <c r="C599" s="49" t="str">
        <f t="shared" ca="1" si="112"/>
        <v/>
      </c>
      <c r="D599" s="50" t="str">
        <f t="shared" ca="1" si="113"/>
        <v/>
      </c>
      <c r="E599" s="51" t="str">
        <f t="shared" ca="1" si="114"/>
        <v/>
      </c>
      <c r="F599" s="52" t="str">
        <f t="shared" ca="1" si="115"/>
        <v/>
      </c>
      <c r="G599" s="53"/>
      <c r="H599" s="53" t="str">
        <f>IF(G599="","",INDEX(D.1[Quy cách],MATCH(G599,D.1[Tên sản phẩm],0)))</f>
        <v/>
      </c>
      <c r="I599" s="54" t="str">
        <f>IF(G599="","",INDEX(D.1[ĐVT],MATCH(G599,D.1[Tên sản phẩm],0)))</f>
        <v/>
      </c>
      <c r="J599" s="56" t="str">
        <f>IF(G599="","",INDEX(#REF!,MATCH(G599,D.1[Tên sản phẩm],0)))</f>
        <v/>
      </c>
      <c r="K599" s="56" t="str">
        <f t="shared" si="116"/>
        <v/>
      </c>
      <c r="L599" s="53"/>
      <c r="M599" s="57" t="str">
        <f t="shared" si="117"/>
        <v/>
      </c>
      <c r="N599" s="58"/>
      <c r="O599" s="56" t="str">
        <f t="shared" si="110"/>
        <v/>
      </c>
      <c r="P599" s="57" t="str">
        <f t="shared" si="118"/>
        <v/>
      </c>
      <c r="Q599" s="58" t="str">
        <f t="shared" ca="1" si="119"/>
        <v/>
      </c>
      <c r="R599" s="57" t="str">
        <f t="shared" si="120"/>
        <v/>
      </c>
      <c r="S599" s="57" t="str">
        <f ca="1">IF(AND(C599&lt;&gt;"",C599&lt;&gt;OFFSET(C599,1,0)),SUMIFS([Giá có thuế],[Số ĐK],C599),"")</f>
        <v/>
      </c>
      <c r="T599" s="53"/>
      <c r="U599" s="55" t="str">
        <f>IF(T599="","",'Thông Tin Chung'!#REF!)</f>
        <v/>
      </c>
      <c r="V599" s="57" t="str">
        <f t="shared" ca="1" si="121"/>
        <v/>
      </c>
      <c r="W599" s="59"/>
      <c r="X599" s="49" t="str">
        <f ca="1">IF(C599="","",IF(OR(D599&lt;NgayBatDau,D599&gt;NgayKetThuc),"Ngày tháng phải nằm trong kỳ báo cáo",IF(AND(F599&lt;&gt;"",COUNTIF(D.3[Tên nhà cung cấp],F599)=0),"Tên NCC chưa khai báo trong DSNCC",IF(AND(G599&lt;&gt;"",COUNTIF(D.1[Tên sản phẩm],G599)=0),"SP này chưa khai báo trong DSSP",""))))</f>
        <v/>
      </c>
    </row>
    <row r="600" spans="2:24" ht="27.75" customHeight="1">
      <c r="B600" s="69">
        <f t="shared" si="111"/>
        <v>597</v>
      </c>
      <c r="C600" s="49" t="str">
        <f t="shared" ca="1" si="112"/>
        <v/>
      </c>
      <c r="D600" s="50" t="str">
        <f t="shared" ca="1" si="113"/>
        <v/>
      </c>
      <c r="E600" s="51" t="str">
        <f t="shared" ca="1" si="114"/>
        <v/>
      </c>
      <c r="F600" s="52" t="str">
        <f t="shared" ca="1" si="115"/>
        <v/>
      </c>
      <c r="G600" s="53"/>
      <c r="H600" s="53" t="str">
        <f>IF(G600="","",INDEX(D.1[Quy cách],MATCH(G600,D.1[Tên sản phẩm],0)))</f>
        <v/>
      </c>
      <c r="I600" s="54" t="str">
        <f>IF(G600="","",INDEX(D.1[ĐVT],MATCH(G600,D.1[Tên sản phẩm],0)))</f>
        <v/>
      </c>
      <c r="J600" s="56" t="str">
        <f>IF(G600="","",INDEX(#REF!,MATCH(G600,D.1[Tên sản phẩm],0)))</f>
        <v/>
      </c>
      <c r="K600" s="56" t="str">
        <f t="shared" si="116"/>
        <v/>
      </c>
      <c r="L600" s="53"/>
      <c r="M600" s="57" t="str">
        <f t="shared" si="117"/>
        <v/>
      </c>
      <c r="N600" s="58"/>
      <c r="O600" s="56" t="str">
        <f t="shared" si="110"/>
        <v/>
      </c>
      <c r="P600" s="57" t="str">
        <f t="shared" si="118"/>
        <v/>
      </c>
      <c r="Q600" s="58" t="str">
        <f t="shared" ca="1" si="119"/>
        <v/>
      </c>
      <c r="R600" s="57" t="str">
        <f t="shared" si="120"/>
        <v/>
      </c>
      <c r="S600" s="57" t="str">
        <f ca="1">IF(AND(C600&lt;&gt;"",C600&lt;&gt;OFFSET(C600,1,0)),SUMIFS([Giá có thuế],[Số ĐK],C600),"")</f>
        <v/>
      </c>
      <c r="T600" s="53"/>
      <c r="U600" s="55" t="str">
        <f>IF(T600="","",'Thông Tin Chung'!#REF!)</f>
        <v/>
      </c>
      <c r="V600" s="57" t="str">
        <f t="shared" ca="1" si="121"/>
        <v/>
      </c>
      <c r="W600" s="59"/>
      <c r="X600" s="49" t="str">
        <f ca="1">IF(C600="","",IF(OR(D600&lt;NgayBatDau,D600&gt;NgayKetThuc),"Ngày tháng phải nằm trong kỳ báo cáo",IF(AND(F600&lt;&gt;"",COUNTIF(D.3[Tên nhà cung cấp],F600)=0),"Tên NCC chưa khai báo trong DSNCC",IF(AND(G600&lt;&gt;"",COUNTIF(D.1[Tên sản phẩm],G600)=0),"SP này chưa khai báo trong DSSP",""))))</f>
        <v/>
      </c>
    </row>
    <row r="601" spans="2:24" ht="27.75" customHeight="1">
      <c r="B601" s="69">
        <f t="shared" si="111"/>
        <v>598</v>
      </c>
      <c r="C601" s="49" t="str">
        <f t="shared" ca="1" si="112"/>
        <v/>
      </c>
      <c r="D601" s="50" t="str">
        <f t="shared" ca="1" si="113"/>
        <v/>
      </c>
      <c r="E601" s="51" t="str">
        <f t="shared" ca="1" si="114"/>
        <v/>
      </c>
      <c r="F601" s="52" t="str">
        <f t="shared" ca="1" si="115"/>
        <v/>
      </c>
      <c r="G601" s="53"/>
      <c r="H601" s="53" t="str">
        <f>IF(G601="","",INDEX(D.1[Quy cách],MATCH(G601,D.1[Tên sản phẩm],0)))</f>
        <v/>
      </c>
      <c r="I601" s="54" t="str">
        <f>IF(G601="","",INDEX(D.1[ĐVT],MATCH(G601,D.1[Tên sản phẩm],0)))</f>
        <v/>
      </c>
      <c r="J601" s="56" t="str">
        <f>IF(G601="","",INDEX(#REF!,MATCH(G601,D.1[Tên sản phẩm],0)))</f>
        <v/>
      </c>
      <c r="K601" s="56" t="str">
        <f t="shared" si="116"/>
        <v/>
      </c>
      <c r="L601" s="53"/>
      <c r="M601" s="57" t="str">
        <f t="shared" si="117"/>
        <v/>
      </c>
      <c r="N601" s="58"/>
      <c r="O601" s="56" t="str">
        <f t="shared" si="110"/>
        <v/>
      </c>
      <c r="P601" s="57" t="str">
        <f t="shared" si="118"/>
        <v/>
      </c>
      <c r="Q601" s="58" t="str">
        <f t="shared" ca="1" si="119"/>
        <v/>
      </c>
      <c r="R601" s="57" t="str">
        <f t="shared" si="120"/>
        <v/>
      </c>
      <c r="S601" s="57" t="str">
        <f ca="1">IF(AND(C601&lt;&gt;"",C601&lt;&gt;OFFSET(C601,1,0)),SUMIFS([Giá có thuế],[Số ĐK],C601),"")</f>
        <v/>
      </c>
      <c r="T601" s="53"/>
      <c r="U601" s="55" t="str">
        <f>IF(T601="","",'Thông Tin Chung'!#REF!)</f>
        <v/>
      </c>
      <c r="V601" s="57" t="str">
        <f t="shared" ca="1" si="121"/>
        <v/>
      </c>
      <c r="W601" s="59"/>
      <c r="X601" s="49" t="str">
        <f ca="1">IF(C601="","",IF(OR(D601&lt;NgayBatDau,D601&gt;NgayKetThuc),"Ngày tháng phải nằm trong kỳ báo cáo",IF(AND(F601&lt;&gt;"",COUNTIF(D.3[Tên nhà cung cấp],F601)=0),"Tên NCC chưa khai báo trong DSNCC",IF(AND(G601&lt;&gt;"",COUNTIF(D.1[Tên sản phẩm],G601)=0),"SP này chưa khai báo trong DSSP",""))))</f>
        <v/>
      </c>
    </row>
    <row r="602" spans="2:24" ht="27.75" customHeight="1">
      <c r="B602" s="69">
        <f t="shared" si="111"/>
        <v>599</v>
      </c>
      <c r="C602" s="49" t="str">
        <f t="shared" ca="1" si="112"/>
        <v/>
      </c>
      <c r="D602" s="50" t="str">
        <f t="shared" ca="1" si="113"/>
        <v/>
      </c>
      <c r="E602" s="51" t="str">
        <f t="shared" ca="1" si="114"/>
        <v/>
      </c>
      <c r="F602" s="52" t="str">
        <f t="shared" ca="1" si="115"/>
        <v/>
      </c>
      <c r="G602" s="53"/>
      <c r="H602" s="53" t="str">
        <f>IF(G602="","",INDEX(D.1[Quy cách],MATCH(G602,D.1[Tên sản phẩm],0)))</f>
        <v/>
      </c>
      <c r="I602" s="54" t="str">
        <f>IF(G602="","",INDEX(D.1[ĐVT],MATCH(G602,D.1[Tên sản phẩm],0)))</f>
        <v/>
      </c>
      <c r="J602" s="56" t="str">
        <f>IF(G602="","",INDEX(#REF!,MATCH(G602,D.1[Tên sản phẩm],0)))</f>
        <v/>
      </c>
      <c r="K602" s="56" t="str">
        <f t="shared" si="116"/>
        <v/>
      </c>
      <c r="L602" s="53"/>
      <c r="M602" s="57" t="str">
        <f t="shared" si="117"/>
        <v/>
      </c>
      <c r="N602" s="58"/>
      <c r="O602" s="56" t="str">
        <f t="shared" si="110"/>
        <v/>
      </c>
      <c r="P602" s="57" t="str">
        <f t="shared" si="118"/>
        <v/>
      </c>
      <c r="Q602" s="58" t="str">
        <f t="shared" ca="1" si="119"/>
        <v/>
      </c>
      <c r="R602" s="57" t="str">
        <f t="shared" si="120"/>
        <v/>
      </c>
      <c r="S602" s="57" t="str">
        <f ca="1">IF(AND(C602&lt;&gt;"",C602&lt;&gt;OFFSET(C602,1,0)),SUMIFS([Giá có thuế],[Số ĐK],C602),"")</f>
        <v/>
      </c>
      <c r="T602" s="53"/>
      <c r="U602" s="55" t="str">
        <f>IF(T602="","",'Thông Tin Chung'!#REF!)</f>
        <v/>
      </c>
      <c r="V602" s="57" t="str">
        <f t="shared" ca="1" si="121"/>
        <v/>
      </c>
      <c r="W602" s="59"/>
      <c r="X602" s="49" t="str">
        <f ca="1">IF(C602="","",IF(OR(D602&lt;NgayBatDau,D602&gt;NgayKetThuc),"Ngày tháng phải nằm trong kỳ báo cáo",IF(AND(F602&lt;&gt;"",COUNTIF(D.3[Tên nhà cung cấp],F602)=0),"Tên NCC chưa khai báo trong DSNCC",IF(AND(G602&lt;&gt;"",COUNTIF(D.1[Tên sản phẩm],G602)=0),"SP này chưa khai báo trong DSSP",""))))</f>
        <v/>
      </c>
    </row>
    <row r="603" spans="2:24" ht="27.75" customHeight="1">
      <c r="B603" s="69">
        <f t="shared" si="111"/>
        <v>600</v>
      </c>
      <c r="C603" s="49" t="str">
        <f t="shared" ca="1" si="112"/>
        <v/>
      </c>
      <c r="D603" s="50" t="str">
        <f t="shared" ca="1" si="113"/>
        <v/>
      </c>
      <c r="E603" s="51" t="str">
        <f t="shared" ca="1" si="114"/>
        <v/>
      </c>
      <c r="F603" s="52" t="str">
        <f t="shared" ca="1" si="115"/>
        <v/>
      </c>
      <c r="G603" s="53"/>
      <c r="H603" s="53" t="str">
        <f>IF(G603="","",INDEX(D.1[Quy cách],MATCH(G603,D.1[Tên sản phẩm],0)))</f>
        <v/>
      </c>
      <c r="I603" s="54" t="str">
        <f>IF(G603="","",INDEX(D.1[ĐVT],MATCH(G603,D.1[Tên sản phẩm],0)))</f>
        <v/>
      </c>
      <c r="J603" s="56" t="str">
        <f>IF(G603="","",INDEX(#REF!,MATCH(G603,D.1[Tên sản phẩm],0)))</f>
        <v/>
      </c>
      <c r="K603" s="56" t="str">
        <f t="shared" si="116"/>
        <v/>
      </c>
      <c r="L603" s="53"/>
      <c r="M603" s="57" t="str">
        <f t="shared" si="117"/>
        <v/>
      </c>
      <c r="N603" s="58"/>
      <c r="O603" s="56" t="str">
        <f t="shared" si="110"/>
        <v/>
      </c>
      <c r="P603" s="57" t="str">
        <f t="shared" si="118"/>
        <v/>
      </c>
      <c r="Q603" s="58" t="str">
        <f t="shared" ca="1" si="119"/>
        <v/>
      </c>
      <c r="R603" s="57" t="str">
        <f t="shared" si="120"/>
        <v/>
      </c>
      <c r="S603" s="57" t="str">
        <f ca="1">IF(AND(C603&lt;&gt;"",C603&lt;&gt;OFFSET(C603,1,0)),SUMIFS([Giá có thuế],[Số ĐK],C603),"")</f>
        <v/>
      </c>
      <c r="T603" s="53"/>
      <c r="U603" s="55" t="str">
        <f>IF(T603="","",'Thông Tin Chung'!#REF!)</f>
        <v/>
      </c>
      <c r="V603" s="57" t="str">
        <f t="shared" ca="1" si="121"/>
        <v/>
      </c>
      <c r="W603" s="59"/>
      <c r="X603" s="49" t="str">
        <f ca="1">IF(C603="","",IF(OR(D603&lt;NgayBatDau,D603&gt;NgayKetThuc),"Ngày tháng phải nằm trong kỳ báo cáo",IF(AND(F603&lt;&gt;"",COUNTIF(D.3[Tên nhà cung cấp],F603)=0),"Tên NCC chưa khai báo trong DSNCC",IF(AND(G603&lt;&gt;"",COUNTIF(D.1[Tên sản phẩm],G603)=0),"SP này chưa khai báo trong DSSP",""))))</f>
        <v/>
      </c>
    </row>
    <row r="604" spans="2:24" ht="27.75" customHeight="1">
      <c r="B604" s="69">
        <f t="shared" si="111"/>
        <v>601</v>
      </c>
      <c r="C604" s="49" t="str">
        <f t="shared" ca="1" si="112"/>
        <v/>
      </c>
      <c r="D604" s="50" t="str">
        <f t="shared" ca="1" si="113"/>
        <v/>
      </c>
      <c r="E604" s="51" t="str">
        <f t="shared" ca="1" si="114"/>
        <v/>
      </c>
      <c r="F604" s="52" t="str">
        <f t="shared" ca="1" si="115"/>
        <v/>
      </c>
      <c r="G604" s="53"/>
      <c r="H604" s="53" t="str">
        <f>IF(G604="","",INDEX(D.1[Quy cách],MATCH(G604,D.1[Tên sản phẩm],0)))</f>
        <v/>
      </c>
      <c r="I604" s="54" t="str">
        <f>IF(G604="","",INDEX(D.1[ĐVT],MATCH(G604,D.1[Tên sản phẩm],0)))</f>
        <v/>
      </c>
      <c r="J604" s="56" t="str">
        <f>IF(G604="","",INDEX(#REF!,MATCH(G604,D.1[Tên sản phẩm],0)))</f>
        <v/>
      </c>
      <c r="K604" s="56" t="str">
        <f t="shared" si="116"/>
        <v/>
      </c>
      <c r="L604" s="53"/>
      <c r="M604" s="57" t="str">
        <f t="shared" si="117"/>
        <v/>
      </c>
      <c r="N604" s="58"/>
      <c r="O604" s="56" t="str">
        <f t="shared" si="110"/>
        <v/>
      </c>
      <c r="P604" s="57" t="str">
        <f t="shared" si="118"/>
        <v/>
      </c>
      <c r="Q604" s="58" t="str">
        <f t="shared" ca="1" si="119"/>
        <v/>
      </c>
      <c r="R604" s="57" t="str">
        <f t="shared" si="120"/>
        <v/>
      </c>
      <c r="S604" s="57" t="str">
        <f ca="1">IF(AND(C604&lt;&gt;"",C604&lt;&gt;OFFSET(C604,1,0)),SUMIFS([Giá có thuế],[Số ĐK],C604),"")</f>
        <v/>
      </c>
      <c r="T604" s="53"/>
      <c r="U604" s="55" t="str">
        <f>IF(T604="","",'Thông Tin Chung'!#REF!)</f>
        <v/>
      </c>
      <c r="V604" s="57" t="str">
        <f t="shared" ca="1" si="121"/>
        <v/>
      </c>
      <c r="W604" s="59"/>
      <c r="X604" s="49" t="str">
        <f ca="1">IF(C604="","",IF(OR(D604&lt;NgayBatDau,D604&gt;NgayKetThuc),"Ngày tháng phải nằm trong kỳ báo cáo",IF(AND(F604&lt;&gt;"",COUNTIF(D.3[Tên nhà cung cấp],F604)=0),"Tên NCC chưa khai báo trong DSNCC",IF(AND(G604&lt;&gt;"",COUNTIF(D.1[Tên sản phẩm],G604)=0),"SP này chưa khai báo trong DSSP",""))))</f>
        <v/>
      </c>
    </row>
    <row r="605" spans="2:24" ht="27.75" customHeight="1">
      <c r="B605" s="69">
        <f t="shared" si="111"/>
        <v>602</v>
      </c>
      <c r="C605" s="49" t="str">
        <f t="shared" ca="1" si="112"/>
        <v/>
      </c>
      <c r="D605" s="50" t="str">
        <f t="shared" ca="1" si="113"/>
        <v/>
      </c>
      <c r="E605" s="51" t="str">
        <f t="shared" ca="1" si="114"/>
        <v/>
      </c>
      <c r="F605" s="52" t="str">
        <f t="shared" ca="1" si="115"/>
        <v/>
      </c>
      <c r="G605" s="53"/>
      <c r="H605" s="53" t="str">
        <f>IF(G605="","",INDEX(D.1[Quy cách],MATCH(G605,D.1[Tên sản phẩm],0)))</f>
        <v/>
      </c>
      <c r="I605" s="54" t="str">
        <f>IF(G605="","",INDEX(D.1[ĐVT],MATCH(G605,D.1[Tên sản phẩm],0)))</f>
        <v/>
      </c>
      <c r="J605" s="56" t="str">
        <f>IF(G605="","",INDEX(#REF!,MATCH(G605,D.1[Tên sản phẩm],0)))</f>
        <v/>
      </c>
      <c r="K605" s="56" t="str">
        <f t="shared" si="116"/>
        <v/>
      </c>
      <c r="L605" s="53"/>
      <c r="M605" s="57" t="str">
        <f t="shared" si="117"/>
        <v/>
      </c>
      <c r="N605" s="58"/>
      <c r="O605" s="56" t="str">
        <f t="shared" si="110"/>
        <v/>
      </c>
      <c r="P605" s="57" t="str">
        <f t="shared" si="118"/>
        <v/>
      </c>
      <c r="Q605" s="58" t="str">
        <f t="shared" ca="1" si="119"/>
        <v/>
      </c>
      <c r="R605" s="57" t="str">
        <f t="shared" si="120"/>
        <v/>
      </c>
      <c r="S605" s="57" t="str">
        <f ca="1">IF(AND(C605&lt;&gt;"",C605&lt;&gt;OFFSET(C605,1,0)),SUMIFS([Giá có thuế],[Số ĐK],C605),"")</f>
        <v/>
      </c>
      <c r="T605" s="53"/>
      <c r="U605" s="55" t="str">
        <f>IF(T605="","",'Thông Tin Chung'!#REF!)</f>
        <v/>
      </c>
      <c r="V605" s="57" t="str">
        <f t="shared" ca="1" si="121"/>
        <v/>
      </c>
      <c r="W605" s="59"/>
      <c r="X605" s="49" t="str">
        <f ca="1">IF(C605="","",IF(OR(D605&lt;NgayBatDau,D605&gt;NgayKetThuc),"Ngày tháng phải nằm trong kỳ báo cáo",IF(AND(F605&lt;&gt;"",COUNTIF(D.3[Tên nhà cung cấp],F605)=0),"Tên NCC chưa khai báo trong DSNCC",IF(AND(G605&lt;&gt;"",COUNTIF(D.1[Tên sản phẩm],G605)=0),"SP này chưa khai báo trong DSSP",""))))</f>
        <v/>
      </c>
    </row>
    <row r="606" spans="2:24" ht="27.75" customHeight="1">
      <c r="B606" s="69">
        <f t="shared" si="111"/>
        <v>603</v>
      </c>
      <c r="C606" s="49" t="str">
        <f t="shared" ca="1" si="112"/>
        <v/>
      </c>
      <c r="D606" s="50" t="str">
        <f t="shared" ca="1" si="113"/>
        <v/>
      </c>
      <c r="E606" s="51" t="str">
        <f t="shared" ca="1" si="114"/>
        <v/>
      </c>
      <c r="F606" s="52" t="str">
        <f t="shared" ca="1" si="115"/>
        <v/>
      </c>
      <c r="G606" s="53"/>
      <c r="H606" s="53" t="str">
        <f>IF(G606="","",INDEX(D.1[Quy cách],MATCH(G606,D.1[Tên sản phẩm],0)))</f>
        <v/>
      </c>
      <c r="I606" s="54" t="str">
        <f>IF(G606="","",INDEX(D.1[ĐVT],MATCH(G606,D.1[Tên sản phẩm],0)))</f>
        <v/>
      </c>
      <c r="J606" s="56" t="str">
        <f>IF(G606="","",INDEX(#REF!,MATCH(G606,D.1[Tên sản phẩm],0)))</f>
        <v/>
      </c>
      <c r="K606" s="56" t="str">
        <f t="shared" si="116"/>
        <v/>
      </c>
      <c r="L606" s="53"/>
      <c r="M606" s="57" t="str">
        <f t="shared" si="117"/>
        <v/>
      </c>
      <c r="N606" s="58"/>
      <c r="O606" s="56" t="str">
        <f t="shared" si="110"/>
        <v/>
      </c>
      <c r="P606" s="57" t="str">
        <f t="shared" si="118"/>
        <v/>
      </c>
      <c r="Q606" s="58" t="str">
        <f t="shared" ca="1" si="119"/>
        <v/>
      </c>
      <c r="R606" s="57" t="str">
        <f t="shared" si="120"/>
        <v/>
      </c>
      <c r="S606" s="57" t="str">
        <f ca="1">IF(AND(C606&lt;&gt;"",C606&lt;&gt;OFFSET(C606,1,0)),SUMIFS([Giá có thuế],[Số ĐK],C606),"")</f>
        <v/>
      </c>
      <c r="T606" s="53"/>
      <c r="U606" s="55" t="str">
        <f>IF(T606="","",'Thông Tin Chung'!#REF!)</f>
        <v/>
      </c>
      <c r="V606" s="57" t="str">
        <f t="shared" ca="1" si="121"/>
        <v/>
      </c>
      <c r="W606" s="59"/>
      <c r="X606" s="49" t="str">
        <f ca="1">IF(C606="","",IF(OR(D606&lt;NgayBatDau,D606&gt;NgayKetThuc),"Ngày tháng phải nằm trong kỳ báo cáo",IF(AND(F606&lt;&gt;"",COUNTIF(D.3[Tên nhà cung cấp],F606)=0),"Tên NCC chưa khai báo trong DSNCC",IF(AND(G606&lt;&gt;"",COUNTIF(D.1[Tên sản phẩm],G606)=0),"SP này chưa khai báo trong DSSP",""))))</f>
        <v/>
      </c>
    </row>
    <row r="607" spans="2:24" ht="27.75" customHeight="1">
      <c r="B607" s="69">
        <f t="shared" si="111"/>
        <v>604</v>
      </c>
      <c r="C607" s="49" t="str">
        <f t="shared" ca="1" si="112"/>
        <v/>
      </c>
      <c r="D607" s="50" t="str">
        <f t="shared" ca="1" si="113"/>
        <v/>
      </c>
      <c r="E607" s="51" t="str">
        <f t="shared" ca="1" si="114"/>
        <v/>
      </c>
      <c r="F607" s="52" t="str">
        <f t="shared" ca="1" si="115"/>
        <v/>
      </c>
      <c r="G607" s="53"/>
      <c r="H607" s="53" t="str">
        <f>IF(G607="","",INDEX(D.1[Quy cách],MATCH(G607,D.1[Tên sản phẩm],0)))</f>
        <v/>
      </c>
      <c r="I607" s="54" t="str">
        <f>IF(G607="","",INDEX(D.1[ĐVT],MATCH(G607,D.1[Tên sản phẩm],0)))</f>
        <v/>
      </c>
      <c r="J607" s="56" t="str">
        <f>IF(G607="","",INDEX(#REF!,MATCH(G607,D.1[Tên sản phẩm],0)))</f>
        <v/>
      </c>
      <c r="K607" s="56" t="str">
        <f t="shared" si="116"/>
        <v/>
      </c>
      <c r="L607" s="53"/>
      <c r="M607" s="57" t="str">
        <f t="shared" si="117"/>
        <v/>
      </c>
      <c r="N607" s="58"/>
      <c r="O607" s="56" t="str">
        <f t="shared" si="110"/>
        <v/>
      </c>
      <c r="P607" s="57" t="str">
        <f t="shared" si="118"/>
        <v/>
      </c>
      <c r="Q607" s="58" t="str">
        <f t="shared" ca="1" si="119"/>
        <v/>
      </c>
      <c r="R607" s="57" t="str">
        <f t="shared" si="120"/>
        <v/>
      </c>
      <c r="S607" s="57" t="str">
        <f ca="1">IF(AND(C607&lt;&gt;"",C607&lt;&gt;OFFSET(C607,1,0)),SUMIFS([Giá có thuế],[Số ĐK],C607),"")</f>
        <v/>
      </c>
      <c r="T607" s="53"/>
      <c r="U607" s="55" t="str">
        <f>IF(T607="","",'Thông Tin Chung'!#REF!)</f>
        <v/>
      </c>
      <c r="V607" s="57" t="str">
        <f t="shared" ca="1" si="121"/>
        <v/>
      </c>
      <c r="W607" s="59"/>
      <c r="X607" s="49" t="str">
        <f ca="1">IF(C607="","",IF(OR(D607&lt;NgayBatDau,D607&gt;NgayKetThuc),"Ngày tháng phải nằm trong kỳ báo cáo",IF(AND(F607&lt;&gt;"",COUNTIF(D.3[Tên nhà cung cấp],F607)=0),"Tên NCC chưa khai báo trong DSNCC",IF(AND(G607&lt;&gt;"",COUNTIF(D.1[Tên sản phẩm],G607)=0),"SP này chưa khai báo trong DSSP",""))))</f>
        <v/>
      </c>
    </row>
    <row r="608" spans="2:24" ht="27.75" customHeight="1">
      <c r="B608" s="69">
        <f t="shared" si="111"/>
        <v>605</v>
      </c>
      <c r="C608" s="49" t="str">
        <f t="shared" ca="1" si="112"/>
        <v/>
      </c>
      <c r="D608" s="50" t="str">
        <f t="shared" ca="1" si="113"/>
        <v/>
      </c>
      <c r="E608" s="51" t="str">
        <f t="shared" ca="1" si="114"/>
        <v/>
      </c>
      <c r="F608" s="52" t="str">
        <f t="shared" ca="1" si="115"/>
        <v/>
      </c>
      <c r="G608" s="53"/>
      <c r="H608" s="53" t="str">
        <f>IF(G608="","",INDEX(D.1[Quy cách],MATCH(G608,D.1[Tên sản phẩm],0)))</f>
        <v/>
      </c>
      <c r="I608" s="54" t="str">
        <f>IF(G608="","",INDEX(D.1[ĐVT],MATCH(G608,D.1[Tên sản phẩm],0)))</f>
        <v/>
      </c>
      <c r="J608" s="56" t="str">
        <f>IF(G608="","",INDEX(#REF!,MATCH(G608,D.1[Tên sản phẩm],0)))</f>
        <v/>
      </c>
      <c r="K608" s="56" t="str">
        <f t="shared" si="116"/>
        <v/>
      </c>
      <c r="L608" s="53"/>
      <c r="M608" s="57" t="str">
        <f t="shared" si="117"/>
        <v/>
      </c>
      <c r="N608" s="58"/>
      <c r="O608" s="56" t="str">
        <f t="shared" si="110"/>
        <v/>
      </c>
      <c r="P608" s="57" t="str">
        <f t="shared" si="118"/>
        <v/>
      </c>
      <c r="Q608" s="58" t="str">
        <f t="shared" ca="1" si="119"/>
        <v/>
      </c>
      <c r="R608" s="57" t="str">
        <f t="shared" si="120"/>
        <v/>
      </c>
      <c r="S608" s="57" t="str">
        <f ca="1">IF(AND(C608&lt;&gt;"",C608&lt;&gt;OFFSET(C608,1,0)),SUMIFS([Giá có thuế],[Số ĐK],C608),"")</f>
        <v/>
      </c>
      <c r="T608" s="53"/>
      <c r="U608" s="55" t="str">
        <f>IF(T608="","",'Thông Tin Chung'!#REF!)</f>
        <v/>
      </c>
      <c r="V608" s="57" t="str">
        <f t="shared" ca="1" si="121"/>
        <v/>
      </c>
      <c r="W608" s="59"/>
      <c r="X608" s="49" t="str">
        <f ca="1">IF(C608="","",IF(OR(D608&lt;NgayBatDau,D608&gt;NgayKetThuc),"Ngày tháng phải nằm trong kỳ báo cáo",IF(AND(F608&lt;&gt;"",COUNTIF(D.3[Tên nhà cung cấp],F608)=0),"Tên NCC chưa khai báo trong DSNCC",IF(AND(G608&lt;&gt;"",COUNTIF(D.1[Tên sản phẩm],G608)=0),"SP này chưa khai báo trong DSSP",""))))</f>
        <v/>
      </c>
    </row>
    <row r="609" spans="2:24" ht="27.75" customHeight="1">
      <c r="B609" s="69">
        <f t="shared" si="111"/>
        <v>606</v>
      </c>
      <c r="C609" s="49" t="str">
        <f t="shared" ca="1" si="112"/>
        <v/>
      </c>
      <c r="D609" s="50" t="str">
        <f t="shared" ca="1" si="113"/>
        <v/>
      </c>
      <c r="E609" s="51" t="str">
        <f t="shared" ca="1" si="114"/>
        <v/>
      </c>
      <c r="F609" s="52" t="str">
        <f t="shared" ca="1" si="115"/>
        <v/>
      </c>
      <c r="G609" s="53"/>
      <c r="H609" s="53" t="str">
        <f>IF(G609="","",INDEX(D.1[Quy cách],MATCH(G609,D.1[Tên sản phẩm],0)))</f>
        <v/>
      </c>
      <c r="I609" s="54" t="str">
        <f>IF(G609="","",INDEX(D.1[ĐVT],MATCH(G609,D.1[Tên sản phẩm],0)))</f>
        <v/>
      </c>
      <c r="J609" s="56" t="str">
        <f>IF(G609="","",INDEX(#REF!,MATCH(G609,D.1[Tên sản phẩm],0)))</f>
        <v/>
      </c>
      <c r="K609" s="56" t="str">
        <f t="shared" si="116"/>
        <v/>
      </c>
      <c r="L609" s="53"/>
      <c r="M609" s="57" t="str">
        <f t="shared" si="117"/>
        <v/>
      </c>
      <c r="N609" s="58"/>
      <c r="O609" s="56" t="str">
        <f t="shared" si="110"/>
        <v/>
      </c>
      <c r="P609" s="57" t="str">
        <f t="shared" si="118"/>
        <v/>
      </c>
      <c r="Q609" s="58" t="str">
        <f t="shared" ca="1" si="119"/>
        <v/>
      </c>
      <c r="R609" s="57" t="str">
        <f t="shared" si="120"/>
        <v/>
      </c>
      <c r="S609" s="57" t="str">
        <f ca="1">IF(AND(C609&lt;&gt;"",C609&lt;&gt;OFFSET(C609,1,0)),SUMIFS([Giá có thuế],[Số ĐK],C609),"")</f>
        <v/>
      </c>
      <c r="T609" s="53"/>
      <c r="U609" s="55" t="str">
        <f>IF(T609="","",'Thông Tin Chung'!#REF!)</f>
        <v/>
      </c>
      <c r="V609" s="57" t="str">
        <f t="shared" ca="1" si="121"/>
        <v/>
      </c>
      <c r="W609" s="59"/>
      <c r="X609" s="49" t="str">
        <f ca="1">IF(C609="","",IF(OR(D609&lt;NgayBatDau,D609&gt;NgayKetThuc),"Ngày tháng phải nằm trong kỳ báo cáo",IF(AND(F609&lt;&gt;"",COUNTIF(D.3[Tên nhà cung cấp],F609)=0),"Tên NCC chưa khai báo trong DSNCC",IF(AND(G609&lt;&gt;"",COUNTIF(D.1[Tên sản phẩm],G609)=0),"SP này chưa khai báo trong DSSP",""))))</f>
        <v/>
      </c>
    </row>
    <row r="610" spans="2:24" ht="27.75" customHeight="1">
      <c r="B610" s="69">
        <f t="shared" si="111"/>
        <v>607</v>
      </c>
      <c r="C610" s="49" t="str">
        <f t="shared" ca="1" si="112"/>
        <v/>
      </c>
      <c r="D610" s="50" t="str">
        <f t="shared" ca="1" si="113"/>
        <v/>
      </c>
      <c r="E610" s="51" t="str">
        <f t="shared" ca="1" si="114"/>
        <v/>
      </c>
      <c r="F610" s="52" t="str">
        <f t="shared" ca="1" si="115"/>
        <v/>
      </c>
      <c r="G610" s="53"/>
      <c r="H610" s="53" t="str">
        <f>IF(G610="","",INDEX(D.1[Quy cách],MATCH(G610,D.1[Tên sản phẩm],0)))</f>
        <v/>
      </c>
      <c r="I610" s="54" t="str">
        <f>IF(G610="","",INDEX(D.1[ĐVT],MATCH(G610,D.1[Tên sản phẩm],0)))</f>
        <v/>
      </c>
      <c r="J610" s="56" t="str">
        <f>IF(G610="","",INDEX(#REF!,MATCH(G610,D.1[Tên sản phẩm],0)))</f>
        <v/>
      </c>
      <c r="K610" s="56" t="str">
        <f t="shared" si="116"/>
        <v/>
      </c>
      <c r="L610" s="53"/>
      <c r="M610" s="57" t="str">
        <f t="shared" si="117"/>
        <v/>
      </c>
      <c r="N610" s="58"/>
      <c r="O610" s="56" t="str">
        <f t="shared" si="110"/>
        <v/>
      </c>
      <c r="P610" s="57" t="str">
        <f t="shared" si="118"/>
        <v/>
      </c>
      <c r="Q610" s="58" t="str">
        <f t="shared" ca="1" si="119"/>
        <v/>
      </c>
      <c r="R610" s="57" t="str">
        <f t="shared" si="120"/>
        <v/>
      </c>
      <c r="S610" s="57" t="str">
        <f ca="1">IF(AND(C610&lt;&gt;"",C610&lt;&gt;OFFSET(C610,1,0)),SUMIFS([Giá có thuế],[Số ĐK],C610),"")</f>
        <v/>
      </c>
      <c r="T610" s="53"/>
      <c r="U610" s="55" t="str">
        <f>IF(T610="","",'Thông Tin Chung'!#REF!)</f>
        <v/>
      </c>
      <c r="V610" s="57" t="str">
        <f t="shared" ca="1" si="121"/>
        <v/>
      </c>
      <c r="W610" s="59"/>
      <c r="X610" s="49" t="str">
        <f ca="1">IF(C610="","",IF(OR(D610&lt;NgayBatDau,D610&gt;NgayKetThuc),"Ngày tháng phải nằm trong kỳ báo cáo",IF(AND(F610&lt;&gt;"",COUNTIF(D.3[Tên nhà cung cấp],F610)=0),"Tên NCC chưa khai báo trong DSNCC",IF(AND(G610&lt;&gt;"",COUNTIF(D.1[Tên sản phẩm],G610)=0),"SP này chưa khai báo trong DSSP",""))))</f>
        <v/>
      </c>
    </row>
    <row r="611" spans="2:24" ht="27.75" customHeight="1">
      <c r="B611" s="69">
        <f t="shared" si="111"/>
        <v>608</v>
      </c>
      <c r="C611" s="49" t="str">
        <f t="shared" ca="1" si="112"/>
        <v/>
      </c>
      <c r="D611" s="50" t="str">
        <f t="shared" ca="1" si="113"/>
        <v/>
      </c>
      <c r="E611" s="51" t="str">
        <f t="shared" ca="1" si="114"/>
        <v/>
      </c>
      <c r="F611" s="52" t="str">
        <f t="shared" ca="1" si="115"/>
        <v/>
      </c>
      <c r="G611" s="53"/>
      <c r="H611" s="53" t="str">
        <f>IF(G611="","",INDEX(D.1[Quy cách],MATCH(G611,D.1[Tên sản phẩm],0)))</f>
        <v/>
      </c>
      <c r="I611" s="54" t="str">
        <f>IF(G611="","",INDEX(D.1[ĐVT],MATCH(G611,D.1[Tên sản phẩm],0)))</f>
        <v/>
      </c>
      <c r="J611" s="56" t="str">
        <f>IF(G611="","",INDEX(#REF!,MATCH(G611,D.1[Tên sản phẩm],0)))</f>
        <v/>
      </c>
      <c r="K611" s="56" t="str">
        <f t="shared" si="116"/>
        <v/>
      </c>
      <c r="L611" s="53"/>
      <c r="M611" s="57" t="str">
        <f t="shared" si="117"/>
        <v/>
      </c>
      <c r="N611" s="58"/>
      <c r="O611" s="56" t="str">
        <f t="shared" si="110"/>
        <v/>
      </c>
      <c r="P611" s="57" t="str">
        <f t="shared" si="118"/>
        <v/>
      </c>
      <c r="Q611" s="58" t="str">
        <f t="shared" ca="1" si="119"/>
        <v/>
      </c>
      <c r="R611" s="57" t="str">
        <f t="shared" si="120"/>
        <v/>
      </c>
      <c r="S611" s="57" t="str">
        <f ca="1">IF(AND(C611&lt;&gt;"",C611&lt;&gt;OFFSET(C611,1,0)),SUMIFS([Giá có thuế],[Số ĐK],C611),"")</f>
        <v/>
      </c>
      <c r="T611" s="53"/>
      <c r="U611" s="55" t="str">
        <f>IF(T611="","",'Thông Tin Chung'!#REF!)</f>
        <v/>
      </c>
      <c r="V611" s="57" t="str">
        <f t="shared" ca="1" si="121"/>
        <v/>
      </c>
      <c r="W611" s="59"/>
      <c r="X611" s="49" t="str">
        <f ca="1">IF(C611="","",IF(OR(D611&lt;NgayBatDau,D611&gt;NgayKetThuc),"Ngày tháng phải nằm trong kỳ báo cáo",IF(AND(F611&lt;&gt;"",COUNTIF(D.3[Tên nhà cung cấp],F611)=0),"Tên NCC chưa khai báo trong DSNCC",IF(AND(G611&lt;&gt;"",COUNTIF(D.1[Tên sản phẩm],G611)=0),"SP này chưa khai báo trong DSSP",""))))</f>
        <v/>
      </c>
    </row>
    <row r="612" spans="2:24" ht="27.75" customHeight="1">
      <c r="B612" s="69">
        <f t="shared" si="111"/>
        <v>609</v>
      </c>
      <c r="C612" s="49" t="str">
        <f t="shared" ca="1" si="112"/>
        <v/>
      </c>
      <c r="D612" s="50" t="str">
        <f t="shared" ca="1" si="113"/>
        <v/>
      </c>
      <c r="E612" s="51" t="str">
        <f t="shared" ca="1" si="114"/>
        <v/>
      </c>
      <c r="F612" s="52" t="str">
        <f t="shared" ca="1" si="115"/>
        <v/>
      </c>
      <c r="G612" s="53"/>
      <c r="H612" s="53" t="str">
        <f>IF(G612="","",INDEX(D.1[Quy cách],MATCH(G612,D.1[Tên sản phẩm],0)))</f>
        <v/>
      </c>
      <c r="I612" s="54" t="str">
        <f>IF(G612="","",INDEX(D.1[ĐVT],MATCH(G612,D.1[Tên sản phẩm],0)))</f>
        <v/>
      </c>
      <c r="J612" s="56" t="str">
        <f>IF(G612="","",INDEX(#REF!,MATCH(G612,D.1[Tên sản phẩm],0)))</f>
        <v/>
      </c>
      <c r="K612" s="56" t="str">
        <f t="shared" si="116"/>
        <v/>
      </c>
      <c r="L612" s="53"/>
      <c r="M612" s="57" t="str">
        <f t="shared" si="117"/>
        <v/>
      </c>
      <c r="N612" s="58"/>
      <c r="O612" s="56" t="str">
        <f t="shared" si="110"/>
        <v/>
      </c>
      <c r="P612" s="57" t="str">
        <f t="shared" si="118"/>
        <v/>
      </c>
      <c r="Q612" s="58" t="str">
        <f t="shared" ca="1" si="119"/>
        <v/>
      </c>
      <c r="R612" s="57" t="str">
        <f t="shared" si="120"/>
        <v/>
      </c>
      <c r="S612" s="57" t="str">
        <f ca="1">IF(AND(C612&lt;&gt;"",C612&lt;&gt;OFFSET(C612,1,0)),SUMIFS([Giá có thuế],[Số ĐK],C612),"")</f>
        <v/>
      </c>
      <c r="T612" s="53"/>
      <c r="U612" s="55" t="str">
        <f>IF(T612="","",'Thông Tin Chung'!#REF!)</f>
        <v/>
      </c>
      <c r="V612" s="57" t="str">
        <f t="shared" ca="1" si="121"/>
        <v/>
      </c>
      <c r="W612" s="59"/>
      <c r="X612" s="49" t="str">
        <f ca="1">IF(C612="","",IF(OR(D612&lt;NgayBatDau,D612&gt;NgayKetThuc),"Ngày tháng phải nằm trong kỳ báo cáo",IF(AND(F612&lt;&gt;"",COUNTIF(D.3[Tên nhà cung cấp],F612)=0),"Tên NCC chưa khai báo trong DSNCC",IF(AND(G612&lt;&gt;"",COUNTIF(D.1[Tên sản phẩm],G612)=0),"SP này chưa khai báo trong DSSP",""))))</f>
        <v/>
      </c>
    </row>
    <row r="613" spans="2:24" ht="27.75" customHeight="1">
      <c r="B613" s="69">
        <f t="shared" si="111"/>
        <v>610</v>
      </c>
      <c r="C613" s="49" t="str">
        <f t="shared" ca="1" si="112"/>
        <v/>
      </c>
      <c r="D613" s="50" t="str">
        <f t="shared" ca="1" si="113"/>
        <v/>
      </c>
      <c r="E613" s="51" t="str">
        <f t="shared" ca="1" si="114"/>
        <v/>
      </c>
      <c r="F613" s="52" t="str">
        <f t="shared" ca="1" si="115"/>
        <v/>
      </c>
      <c r="G613" s="53"/>
      <c r="H613" s="53" t="str">
        <f>IF(G613="","",INDEX(D.1[Quy cách],MATCH(G613,D.1[Tên sản phẩm],0)))</f>
        <v/>
      </c>
      <c r="I613" s="54" t="str">
        <f>IF(G613="","",INDEX(D.1[ĐVT],MATCH(G613,D.1[Tên sản phẩm],0)))</f>
        <v/>
      </c>
      <c r="J613" s="56" t="str">
        <f>IF(G613="","",INDEX(#REF!,MATCH(G613,D.1[Tên sản phẩm],0)))</f>
        <v/>
      </c>
      <c r="K613" s="56" t="str">
        <f t="shared" si="116"/>
        <v/>
      </c>
      <c r="L613" s="53"/>
      <c r="M613" s="57" t="str">
        <f t="shared" si="117"/>
        <v/>
      </c>
      <c r="N613" s="58"/>
      <c r="O613" s="56" t="str">
        <f t="shared" si="110"/>
        <v/>
      </c>
      <c r="P613" s="57" t="str">
        <f t="shared" si="118"/>
        <v/>
      </c>
      <c r="Q613" s="58" t="str">
        <f t="shared" ca="1" si="119"/>
        <v/>
      </c>
      <c r="R613" s="57" t="str">
        <f t="shared" si="120"/>
        <v/>
      </c>
      <c r="S613" s="57" t="str">
        <f ca="1">IF(AND(C613&lt;&gt;"",C613&lt;&gt;OFFSET(C613,1,0)),SUMIFS([Giá có thuế],[Số ĐK],C613),"")</f>
        <v/>
      </c>
      <c r="T613" s="53"/>
      <c r="U613" s="55" t="str">
        <f>IF(T613="","",'Thông Tin Chung'!#REF!)</f>
        <v/>
      </c>
      <c r="V613" s="57" t="str">
        <f t="shared" ca="1" si="121"/>
        <v/>
      </c>
      <c r="W613" s="59"/>
      <c r="X613" s="49" t="str">
        <f ca="1">IF(C613="","",IF(OR(D613&lt;NgayBatDau,D613&gt;NgayKetThuc),"Ngày tháng phải nằm trong kỳ báo cáo",IF(AND(F613&lt;&gt;"",COUNTIF(D.3[Tên nhà cung cấp],F613)=0),"Tên NCC chưa khai báo trong DSNCC",IF(AND(G613&lt;&gt;"",COUNTIF(D.1[Tên sản phẩm],G613)=0),"SP này chưa khai báo trong DSSP",""))))</f>
        <v/>
      </c>
    </row>
    <row r="614" spans="2:24" ht="27.75" customHeight="1">
      <c r="B614" s="69">
        <f t="shared" si="111"/>
        <v>611</v>
      </c>
      <c r="C614" s="49" t="str">
        <f t="shared" ca="1" si="112"/>
        <v/>
      </c>
      <c r="D614" s="50" t="str">
        <f t="shared" ca="1" si="113"/>
        <v/>
      </c>
      <c r="E614" s="51" t="str">
        <f t="shared" ca="1" si="114"/>
        <v/>
      </c>
      <c r="F614" s="52" t="str">
        <f t="shared" ca="1" si="115"/>
        <v/>
      </c>
      <c r="G614" s="53"/>
      <c r="H614" s="53" t="str">
        <f>IF(G614="","",INDEX(D.1[Quy cách],MATCH(G614,D.1[Tên sản phẩm],0)))</f>
        <v/>
      </c>
      <c r="I614" s="54" t="str">
        <f>IF(G614="","",INDEX(D.1[ĐVT],MATCH(G614,D.1[Tên sản phẩm],0)))</f>
        <v/>
      </c>
      <c r="J614" s="56" t="str">
        <f>IF(G614="","",INDEX(#REF!,MATCH(G614,D.1[Tên sản phẩm],0)))</f>
        <v/>
      </c>
      <c r="K614" s="56" t="str">
        <f t="shared" si="116"/>
        <v/>
      </c>
      <c r="L614" s="53"/>
      <c r="M614" s="57" t="str">
        <f t="shared" si="117"/>
        <v/>
      </c>
      <c r="N614" s="58"/>
      <c r="O614" s="56" t="str">
        <f t="shared" si="110"/>
        <v/>
      </c>
      <c r="P614" s="57" t="str">
        <f t="shared" si="118"/>
        <v/>
      </c>
      <c r="Q614" s="58" t="str">
        <f t="shared" ca="1" si="119"/>
        <v/>
      </c>
      <c r="R614" s="57" t="str">
        <f t="shared" si="120"/>
        <v/>
      </c>
      <c r="S614" s="57" t="str">
        <f ca="1">IF(AND(C614&lt;&gt;"",C614&lt;&gt;OFFSET(C614,1,0)),SUMIFS([Giá có thuế],[Số ĐK],C614),"")</f>
        <v/>
      </c>
      <c r="T614" s="53"/>
      <c r="U614" s="55" t="str">
        <f>IF(T614="","",'Thông Tin Chung'!#REF!)</f>
        <v/>
      </c>
      <c r="V614" s="57" t="str">
        <f t="shared" ca="1" si="121"/>
        <v/>
      </c>
      <c r="W614" s="59"/>
      <c r="X614" s="49" t="str">
        <f ca="1">IF(C614="","",IF(OR(D614&lt;NgayBatDau,D614&gt;NgayKetThuc),"Ngày tháng phải nằm trong kỳ báo cáo",IF(AND(F614&lt;&gt;"",COUNTIF(D.3[Tên nhà cung cấp],F614)=0),"Tên NCC chưa khai báo trong DSNCC",IF(AND(G614&lt;&gt;"",COUNTIF(D.1[Tên sản phẩm],G614)=0),"SP này chưa khai báo trong DSSP",""))))</f>
        <v/>
      </c>
    </row>
    <row r="615" spans="2:24" ht="27.75" customHeight="1">
      <c r="B615" s="69">
        <f t="shared" si="111"/>
        <v>612</v>
      </c>
      <c r="C615" s="49" t="str">
        <f t="shared" ca="1" si="112"/>
        <v/>
      </c>
      <c r="D615" s="50" t="str">
        <f t="shared" ca="1" si="113"/>
        <v/>
      </c>
      <c r="E615" s="51" t="str">
        <f t="shared" ca="1" si="114"/>
        <v/>
      </c>
      <c r="F615" s="52" t="str">
        <f t="shared" ca="1" si="115"/>
        <v/>
      </c>
      <c r="G615" s="53"/>
      <c r="H615" s="53" t="str">
        <f>IF(G615="","",INDEX(D.1[Quy cách],MATCH(G615,D.1[Tên sản phẩm],0)))</f>
        <v/>
      </c>
      <c r="I615" s="54" t="str">
        <f>IF(G615="","",INDEX(D.1[ĐVT],MATCH(G615,D.1[Tên sản phẩm],0)))</f>
        <v/>
      </c>
      <c r="J615" s="56" t="str">
        <f>IF(G615="","",INDEX(#REF!,MATCH(G615,D.1[Tên sản phẩm],0)))</f>
        <v/>
      </c>
      <c r="K615" s="56" t="str">
        <f t="shared" si="116"/>
        <v/>
      </c>
      <c r="L615" s="53"/>
      <c r="M615" s="57" t="str">
        <f t="shared" si="117"/>
        <v/>
      </c>
      <c r="N615" s="58"/>
      <c r="O615" s="56" t="str">
        <f t="shared" si="110"/>
        <v/>
      </c>
      <c r="P615" s="57" t="str">
        <f t="shared" si="118"/>
        <v/>
      </c>
      <c r="Q615" s="58" t="str">
        <f t="shared" ca="1" si="119"/>
        <v/>
      </c>
      <c r="R615" s="57" t="str">
        <f t="shared" si="120"/>
        <v/>
      </c>
      <c r="S615" s="57" t="str">
        <f ca="1">IF(AND(C615&lt;&gt;"",C615&lt;&gt;OFFSET(C615,1,0)),SUMIFS([Giá có thuế],[Số ĐK],C615),"")</f>
        <v/>
      </c>
      <c r="T615" s="53"/>
      <c r="U615" s="55" t="str">
        <f>IF(T615="","",'Thông Tin Chung'!#REF!)</f>
        <v/>
      </c>
      <c r="V615" s="57" t="str">
        <f t="shared" ca="1" si="121"/>
        <v/>
      </c>
      <c r="W615" s="59"/>
      <c r="X615" s="49" t="str">
        <f ca="1">IF(C615="","",IF(OR(D615&lt;NgayBatDau,D615&gt;NgayKetThuc),"Ngày tháng phải nằm trong kỳ báo cáo",IF(AND(F615&lt;&gt;"",COUNTIF(D.3[Tên nhà cung cấp],F615)=0),"Tên NCC chưa khai báo trong DSNCC",IF(AND(G615&lt;&gt;"",COUNTIF(D.1[Tên sản phẩm],G615)=0),"SP này chưa khai báo trong DSSP",""))))</f>
        <v/>
      </c>
    </row>
    <row r="616" spans="2:24" ht="27.75" customHeight="1">
      <c r="B616" s="69">
        <f t="shared" si="111"/>
        <v>613</v>
      </c>
      <c r="C616" s="49" t="str">
        <f t="shared" ca="1" si="112"/>
        <v/>
      </c>
      <c r="D616" s="50" t="str">
        <f t="shared" ca="1" si="113"/>
        <v/>
      </c>
      <c r="E616" s="51" t="str">
        <f t="shared" ca="1" si="114"/>
        <v/>
      </c>
      <c r="F616" s="52" t="str">
        <f t="shared" ca="1" si="115"/>
        <v/>
      </c>
      <c r="G616" s="53"/>
      <c r="H616" s="53" t="str">
        <f>IF(G616="","",INDEX(D.1[Quy cách],MATCH(G616,D.1[Tên sản phẩm],0)))</f>
        <v/>
      </c>
      <c r="I616" s="54" t="str">
        <f>IF(G616="","",INDEX(D.1[ĐVT],MATCH(G616,D.1[Tên sản phẩm],0)))</f>
        <v/>
      </c>
      <c r="J616" s="56" t="str">
        <f>IF(G616="","",INDEX(#REF!,MATCH(G616,D.1[Tên sản phẩm],0)))</f>
        <v/>
      </c>
      <c r="K616" s="56" t="str">
        <f t="shared" si="116"/>
        <v/>
      </c>
      <c r="L616" s="53"/>
      <c r="M616" s="57" t="str">
        <f t="shared" si="117"/>
        <v/>
      </c>
      <c r="N616" s="58"/>
      <c r="O616" s="56" t="str">
        <f t="shared" si="110"/>
        <v/>
      </c>
      <c r="P616" s="57" t="str">
        <f t="shared" si="118"/>
        <v/>
      </c>
      <c r="Q616" s="58" t="str">
        <f t="shared" ca="1" si="119"/>
        <v/>
      </c>
      <c r="R616" s="57" t="str">
        <f t="shared" si="120"/>
        <v/>
      </c>
      <c r="S616" s="57" t="str">
        <f ca="1">IF(AND(C616&lt;&gt;"",C616&lt;&gt;OFFSET(C616,1,0)),SUMIFS([Giá có thuế],[Số ĐK],C616),"")</f>
        <v/>
      </c>
      <c r="T616" s="53"/>
      <c r="U616" s="55" t="str">
        <f>IF(T616="","",'Thông Tin Chung'!#REF!)</f>
        <v/>
      </c>
      <c r="V616" s="57" t="str">
        <f t="shared" ca="1" si="121"/>
        <v/>
      </c>
      <c r="W616" s="59"/>
      <c r="X616" s="49" t="str">
        <f ca="1">IF(C616="","",IF(OR(D616&lt;NgayBatDau,D616&gt;NgayKetThuc),"Ngày tháng phải nằm trong kỳ báo cáo",IF(AND(F616&lt;&gt;"",COUNTIF(D.3[Tên nhà cung cấp],F616)=0),"Tên NCC chưa khai báo trong DSNCC",IF(AND(G616&lt;&gt;"",COUNTIF(D.1[Tên sản phẩm],G616)=0),"SP này chưa khai báo trong DSSP",""))))</f>
        <v/>
      </c>
    </row>
    <row r="617" spans="2:24" ht="27.75" customHeight="1">
      <c r="B617" s="69">
        <f t="shared" si="111"/>
        <v>614</v>
      </c>
      <c r="C617" s="49" t="str">
        <f t="shared" ca="1" si="112"/>
        <v/>
      </c>
      <c r="D617" s="50" t="str">
        <f t="shared" ca="1" si="113"/>
        <v/>
      </c>
      <c r="E617" s="51" t="str">
        <f t="shared" ca="1" si="114"/>
        <v/>
      </c>
      <c r="F617" s="52" t="str">
        <f t="shared" ca="1" si="115"/>
        <v/>
      </c>
      <c r="G617" s="53"/>
      <c r="H617" s="53" t="str">
        <f>IF(G617="","",INDEX(D.1[Quy cách],MATCH(G617,D.1[Tên sản phẩm],0)))</f>
        <v/>
      </c>
      <c r="I617" s="54" t="str">
        <f>IF(G617="","",INDEX(D.1[ĐVT],MATCH(G617,D.1[Tên sản phẩm],0)))</f>
        <v/>
      </c>
      <c r="J617" s="56" t="str">
        <f>IF(G617="","",INDEX(#REF!,MATCH(G617,D.1[Tên sản phẩm],0)))</f>
        <v/>
      </c>
      <c r="K617" s="56" t="str">
        <f t="shared" si="116"/>
        <v/>
      </c>
      <c r="L617" s="53"/>
      <c r="M617" s="57" t="str">
        <f t="shared" si="117"/>
        <v/>
      </c>
      <c r="N617" s="58"/>
      <c r="O617" s="56" t="str">
        <f t="shared" si="110"/>
        <v/>
      </c>
      <c r="P617" s="57" t="str">
        <f t="shared" si="118"/>
        <v/>
      </c>
      <c r="Q617" s="58" t="str">
        <f t="shared" ca="1" si="119"/>
        <v/>
      </c>
      <c r="R617" s="57" t="str">
        <f t="shared" si="120"/>
        <v/>
      </c>
      <c r="S617" s="57" t="str">
        <f ca="1">IF(AND(C617&lt;&gt;"",C617&lt;&gt;OFFSET(C617,1,0)),SUMIFS([Giá có thuế],[Số ĐK],C617),"")</f>
        <v/>
      </c>
      <c r="T617" s="53"/>
      <c r="U617" s="55" t="str">
        <f>IF(T617="","",'Thông Tin Chung'!#REF!)</f>
        <v/>
      </c>
      <c r="V617" s="57" t="str">
        <f t="shared" ca="1" si="121"/>
        <v/>
      </c>
      <c r="W617" s="59"/>
      <c r="X617" s="49" t="str">
        <f ca="1">IF(C617="","",IF(OR(D617&lt;NgayBatDau,D617&gt;NgayKetThuc),"Ngày tháng phải nằm trong kỳ báo cáo",IF(AND(F617&lt;&gt;"",COUNTIF(D.3[Tên nhà cung cấp],F617)=0),"Tên NCC chưa khai báo trong DSNCC",IF(AND(G617&lt;&gt;"",COUNTIF(D.1[Tên sản phẩm],G617)=0),"SP này chưa khai báo trong DSSP",""))))</f>
        <v/>
      </c>
    </row>
    <row r="618" spans="2:24" ht="27.75" customHeight="1">
      <c r="B618" s="69">
        <f t="shared" si="111"/>
        <v>615</v>
      </c>
      <c r="C618" s="49" t="str">
        <f t="shared" ca="1" si="112"/>
        <v/>
      </c>
      <c r="D618" s="50" t="str">
        <f t="shared" ca="1" si="113"/>
        <v/>
      </c>
      <c r="E618" s="51" t="str">
        <f t="shared" ca="1" si="114"/>
        <v/>
      </c>
      <c r="F618" s="52" t="str">
        <f t="shared" ca="1" si="115"/>
        <v/>
      </c>
      <c r="G618" s="53"/>
      <c r="H618" s="53" t="str">
        <f>IF(G618="","",INDEX(D.1[Quy cách],MATCH(G618,D.1[Tên sản phẩm],0)))</f>
        <v/>
      </c>
      <c r="I618" s="54" t="str">
        <f>IF(G618="","",INDEX(D.1[ĐVT],MATCH(G618,D.1[Tên sản phẩm],0)))</f>
        <v/>
      </c>
      <c r="J618" s="56" t="str">
        <f>IF(G618="","",INDEX(#REF!,MATCH(G618,D.1[Tên sản phẩm],0)))</f>
        <v/>
      </c>
      <c r="K618" s="56" t="str">
        <f t="shared" si="116"/>
        <v/>
      </c>
      <c r="L618" s="53"/>
      <c r="M618" s="57" t="str">
        <f t="shared" si="117"/>
        <v/>
      </c>
      <c r="N618" s="58"/>
      <c r="O618" s="56" t="str">
        <f t="shared" si="110"/>
        <v/>
      </c>
      <c r="P618" s="57" t="str">
        <f t="shared" si="118"/>
        <v/>
      </c>
      <c r="Q618" s="58" t="str">
        <f t="shared" ca="1" si="119"/>
        <v/>
      </c>
      <c r="R618" s="57" t="str">
        <f t="shared" si="120"/>
        <v/>
      </c>
      <c r="S618" s="57" t="str">
        <f ca="1">IF(AND(C618&lt;&gt;"",C618&lt;&gt;OFFSET(C618,1,0)),SUMIFS([Giá có thuế],[Số ĐK],C618),"")</f>
        <v/>
      </c>
      <c r="T618" s="53"/>
      <c r="U618" s="55" t="str">
        <f>IF(T618="","",'Thông Tin Chung'!#REF!)</f>
        <v/>
      </c>
      <c r="V618" s="57" t="str">
        <f t="shared" ca="1" si="121"/>
        <v/>
      </c>
      <c r="W618" s="59"/>
      <c r="X618" s="49" t="str">
        <f ca="1">IF(C618="","",IF(OR(D618&lt;NgayBatDau,D618&gt;NgayKetThuc),"Ngày tháng phải nằm trong kỳ báo cáo",IF(AND(F618&lt;&gt;"",COUNTIF(D.3[Tên nhà cung cấp],F618)=0),"Tên NCC chưa khai báo trong DSNCC",IF(AND(G618&lt;&gt;"",COUNTIF(D.1[Tên sản phẩm],G618)=0),"SP này chưa khai báo trong DSSP",""))))</f>
        <v/>
      </c>
    </row>
    <row r="619" spans="2:24" ht="27.75" customHeight="1">
      <c r="B619" s="69">
        <f t="shared" si="111"/>
        <v>616</v>
      </c>
      <c r="C619" s="49" t="str">
        <f t="shared" ca="1" si="112"/>
        <v/>
      </c>
      <c r="D619" s="50" t="str">
        <f t="shared" ca="1" si="113"/>
        <v/>
      </c>
      <c r="E619" s="51" t="str">
        <f t="shared" ca="1" si="114"/>
        <v/>
      </c>
      <c r="F619" s="52" t="str">
        <f t="shared" ca="1" si="115"/>
        <v/>
      </c>
      <c r="G619" s="53"/>
      <c r="H619" s="53" t="str">
        <f>IF(G619="","",INDEX(D.1[Quy cách],MATCH(G619,D.1[Tên sản phẩm],0)))</f>
        <v/>
      </c>
      <c r="I619" s="54" t="str">
        <f>IF(G619="","",INDEX(D.1[ĐVT],MATCH(G619,D.1[Tên sản phẩm],0)))</f>
        <v/>
      </c>
      <c r="J619" s="56" t="str">
        <f>IF(G619="","",INDEX(#REF!,MATCH(G619,D.1[Tên sản phẩm],0)))</f>
        <v/>
      </c>
      <c r="K619" s="56" t="str">
        <f t="shared" si="116"/>
        <v/>
      </c>
      <c r="L619" s="53"/>
      <c r="M619" s="57" t="str">
        <f t="shared" si="117"/>
        <v/>
      </c>
      <c r="N619" s="58"/>
      <c r="O619" s="56" t="str">
        <f t="shared" si="110"/>
        <v/>
      </c>
      <c r="P619" s="57" t="str">
        <f t="shared" si="118"/>
        <v/>
      </c>
      <c r="Q619" s="58" t="str">
        <f t="shared" ca="1" si="119"/>
        <v/>
      </c>
      <c r="R619" s="57" t="str">
        <f t="shared" si="120"/>
        <v/>
      </c>
      <c r="S619" s="57" t="str">
        <f ca="1">IF(AND(C619&lt;&gt;"",C619&lt;&gt;OFFSET(C619,1,0)),SUMIFS([Giá có thuế],[Số ĐK],C619),"")</f>
        <v/>
      </c>
      <c r="T619" s="53"/>
      <c r="U619" s="55" t="str">
        <f>IF(T619="","",'Thông Tin Chung'!#REF!)</f>
        <v/>
      </c>
      <c r="V619" s="57" t="str">
        <f t="shared" ca="1" si="121"/>
        <v/>
      </c>
      <c r="W619" s="59"/>
      <c r="X619" s="49" t="str">
        <f ca="1">IF(C619="","",IF(OR(D619&lt;NgayBatDau,D619&gt;NgayKetThuc),"Ngày tháng phải nằm trong kỳ báo cáo",IF(AND(F619&lt;&gt;"",COUNTIF(D.3[Tên nhà cung cấp],F619)=0),"Tên NCC chưa khai báo trong DSNCC",IF(AND(G619&lt;&gt;"",COUNTIF(D.1[Tên sản phẩm],G619)=0),"SP này chưa khai báo trong DSSP",""))))</f>
        <v/>
      </c>
    </row>
    <row r="620" spans="2:24" ht="27.75" customHeight="1">
      <c r="B620" s="69">
        <f t="shared" si="111"/>
        <v>617</v>
      </c>
      <c r="C620" s="49" t="str">
        <f t="shared" ca="1" si="112"/>
        <v/>
      </c>
      <c r="D620" s="50" t="str">
        <f t="shared" ca="1" si="113"/>
        <v/>
      </c>
      <c r="E620" s="51" t="str">
        <f t="shared" ca="1" si="114"/>
        <v/>
      </c>
      <c r="F620" s="52" t="str">
        <f t="shared" ca="1" si="115"/>
        <v/>
      </c>
      <c r="G620" s="53"/>
      <c r="H620" s="53" t="str">
        <f>IF(G620="","",INDEX(D.1[Quy cách],MATCH(G620,D.1[Tên sản phẩm],0)))</f>
        <v/>
      </c>
      <c r="I620" s="54" t="str">
        <f>IF(G620="","",INDEX(D.1[ĐVT],MATCH(G620,D.1[Tên sản phẩm],0)))</f>
        <v/>
      </c>
      <c r="J620" s="56" t="str">
        <f>IF(G620="","",INDEX(#REF!,MATCH(G620,D.1[Tên sản phẩm],0)))</f>
        <v/>
      </c>
      <c r="K620" s="56" t="str">
        <f t="shared" si="116"/>
        <v/>
      </c>
      <c r="L620" s="53"/>
      <c r="M620" s="57" t="str">
        <f t="shared" si="117"/>
        <v/>
      </c>
      <c r="N620" s="58"/>
      <c r="O620" s="56" t="str">
        <f t="shared" si="110"/>
        <v/>
      </c>
      <c r="P620" s="57" t="str">
        <f t="shared" si="118"/>
        <v/>
      </c>
      <c r="Q620" s="58" t="str">
        <f t="shared" ca="1" si="119"/>
        <v/>
      </c>
      <c r="R620" s="57" t="str">
        <f t="shared" si="120"/>
        <v/>
      </c>
      <c r="S620" s="57" t="str">
        <f ca="1">IF(AND(C620&lt;&gt;"",C620&lt;&gt;OFFSET(C620,1,0)),SUMIFS([Giá có thuế],[Số ĐK],C620),"")</f>
        <v/>
      </c>
      <c r="T620" s="53"/>
      <c r="U620" s="55" t="str">
        <f>IF(T620="","",'Thông Tin Chung'!#REF!)</f>
        <v/>
      </c>
      <c r="V620" s="57" t="str">
        <f t="shared" ca="1" si="121"/>
        <v/>
      </c>
      <c r="W620" s="59"/>
      <c r="X620" s="49" t="str">
        <f ca="1">IF(C620="","",IF(OR(D620&lt;NgayBatDau,D620&gt;NgayKetThuc),"Ngày tháng phải nằm trong kỳ báo cáo",IF(AND(F620&lt;&gt;"",COUNTIF(D.3[Tên nhà cung cấp],F620)=0),"Tên NCC chưa khai báo trong DSNCC",IF(AND(G620&lt;&gt;"",COUNTIF(D.1[Tên sản phẩm],G620)=0),"SP này chưa khai báo trong DSSP",""))))</f>
        <v/>
      </c>
    </row>
    <row r="621" spans="2:24" ht="27.75" customHeight="1">
      <c r="B621" s="69">
        <f t="shared" si="111"/>
        <v>618</v>
      </c>
      <c r="C621" s="49" t="str">
        <f t="shared" ca="1" si="112"/>
        <v/>
      </c>
      <c r="D621" s="50" t="str">
        <f t="shared" ca="1" si="113"/>
        <v/>
      </c>
      <c r="E621" s="51" t="str">
        <f t="shared" ca="1" si="114"/>
        <v/>
      </c>
      <c r="F621" s="52" t="str">
        <f t="shared" ca="1" si="115"/>
        <v/>
      </c>
      <c r="G621" s="53"/>
      <c r="H621" s="53" t="str">
        <f>IF(G621="","",INDEX(D.1[Quy cách],MATCH(G621,D.1[Tên sản phẩm],0)))</f>
        <v/>
      </c>
      <c r="I621" s="54" t="str">
        <f>IF(G621="","",INDEX(D.1[ĐVT],MATCH(G621,D.1[Tên sản phẩm],0)))</f>
        <v/>
      </c>
      <c r="J621" s="56" t="str">
        <f>IF(G621="","",INDEX(#REF!,MATCH(G621,D.1[Tên sản phẩm],0)))</f>
        <v/>
      </c>
      <c r="K621" s="56" t="str">
        <f t="shared" si="116"/>
        <v/>
      </c>
      <c r="L621" s="53"/>
      <c r="M621" s="57" t="str">
        <f t="shared" si="117"/>
        <v/>
      </c>
      <c r="N621" s="58"/>
      <c r="O621" s="56" t="str">
        <f t="shared" si="110"/>
        <v/>
      </c>
      <c r="P621" s="57" t="str">
        <f t="shared" si="118"/>
        <v/>
      </c>
      <c r="Q621" s="58" t="str">
        <f t="shared" ca="1" si="119"/>
        <v/>
      </c>
      <c r="R621" s="57" t="str">
        <f t="shared" si="120"/>
        <v/>
      </c>
      <c r="S621" s="57" t="str">
        <f ca="1">IF(AND(C621&lt;&gt;"",C621&lt;&gt;OFFSET(C621,1,0)),SUMIFS([Giá có thuế],[Số ĐK],C621),"")</f>
        <v/>
      </c>
      <c r="T621" s="53"/>
      <c r="U621" s="55" t="str">
        <f>IF(T621="","",'Thông Tin Chung'!#REF!)</f>
        <v/>
      </c>
      <c r="V621" s="57" t="str">
        <f t="shared" ca="1" si="121"/>
        <v/>
      </c>
      <c r="W621" s="59"/>
      <c r="X621" s="49" t="str">
        <f ca="1">IF(C621="","",IF(OR(D621&lt;NgayBatDau,D621&gt;NgayKetThuc),"Ngày tháng phải nằm trong kỳ báo cáo",IF(AND(F621&lt;&gt;"",COUNTIF(D.3[Tên nhà cung cấp],F621)=0),"Tên NCC chưa khai báo trong DSNCC",IF(AND(G621&lt;&gt;"",COUNTIF(D.1[Tên sản phẩm],G621)=0),"SP này chưa khai báo trong DSSP",""))))</f>
        <v/>
      </c>
    </row>
    <row r="622" spans="2:24" ht="27.75" customHeight="1">
      <c r="B622" s="69">
        <f t="shared" si="111"/>
        <v>619</v>
      </c>
      <c r="C622" s="49" t="str">
        <f t="shared" ca="1" si="112"/>
        <v/>
      </c>
      <c r="D622" s="50" t="str">
        <f t="shared" ca="1" si="113"/>
        <v/>
      </c>
      <c r="E622" s="51" t="str">
        <f t="shared" ca="1" si="114"/>
        <v/>
      </c>
      <c r="F622" s="52" t="str">
        <f t="shared" ca="1" si="115"/>
        <v/>
      </c>
      <c r="G622" s="53"/>
      <c r="H622" s="53" t="str">
        <f>IF(G622="","",INDEX(D.1[Quy cách],MATCH(G622,D.1[Tên sản phẩm],0)))</f>
        <v/>
      </c>
      <c r="I622" s="54" t="str">
        <f>IF(G622="","",INDEX(D.1[ĐVT],MATCH(G622,D.1[Tên sản phẩm],0)))</f>
        <v/>
      </c>
      <c r="J622" s="56" t="str">
        <f>IF(G622="","",INDEX(#REF!,MATCH(G622,D.1[Tên sản phẩm],0)))</f>
        <v/>
      </c>
      <c r="K622" s="56" t="str">
        <f t="shared" si="116"/>
        <v/>
      </c>
      <c r="L622" s="53"/>
      <c r="M622" s="57" t="str">
        <f t="shared" si="117"/>
        <v/>
      </c>
      <c r="N622" s="58"/>
      <c r="O622" s="56" t="str">
        <f t="shared" si="110"/>
        <v/>
      </c>
      <c r="P622" s="57" t="str">
        <f t="shared" si="118"/>
        <v/>
      </c>
      <c r="Q622" s="58" t="str">
        <f t="shared" ca="1" si="119"/>
        <v/>
      </c>
      <c r="R622" s="57" t="str">
        <f t="shared" si="120"/>
        <v/>
      </c>
      <c r="S622" s="57" t="str">
        <f ca="1">IF(AND(C622&lt;&gt;"",C622&lt;&gt;OFFSET(C622,1,0)),SUMIFS([Giá có thuế],[Số ĐK],C622),"")</f>
        <v/>
      </c>
      <c r="T622" s="53"/>
      <c r="U622" s="55" t="str">
        <f>IF(T622="","",'Thông Tin Chung'!#REF!)</f>
        <v/>
      </c>
      <c r="V622" s="57" t="str">
        <f t="shared" ca="1" si="121"/>
        <v/>
      </c>
      <c r="W622" s="59"/>
      <c r="X622" s="49" t="str">
        <f ca="1">IF(C622="","",IF(OR(D622&lt;NgayBatDau,D622&gt;NgayKetThuc),"Ngày tháng phải nằm trong kỳ báo cáo",IF(AND(F622&lt;&gt;"",COUNTIF(D.3[Tên nhà cung cấp],F622)=0),"Tên NCC chưa khai báo trong DSNCC",IF(AND(G622&lt;&gt;"",COUNTIF(D.1[Tên sản phẩm],G622)=0),"SP này chưa khai báo trong DSSP",""))))</f>
        <v/>
      </c>
    </row>
    <row r="623" spans="2:24" ht="27.75" customHeight="1">
      <c r="B623" s="69">
        <f t="shared" si="111"/>
        <v>620</v>
      </c>
      <c r="C623" s="49" t="str">
        <f t="shared" ca="1" si="112"/>
        <v/>
      </c>
      <c r="D623" s="50" t="str">
        <f t="shared" ca="1" si="113"/>
        <v/>
      </c>
      <c r="E623" s="51" t="str">
        <f t="shared" ca="1" si="114"/>
        <v/>
      </c>
      <c r="F623" s="52" t="str">
        <f t="shared" ca="1" si="115"/>
        <v/>
      </c>
      <c r="G623" s="53"/>
      <c r="H623" s="53" t="str">
        <f>IF(G623="","",INDEX(D.1[Quy cách],MATCH(G623,D.1[Tên sản phẩm],0)))</f>
        <v/>
      </c>
      <c r="I623" s="54" t="str">
        <f>IF(G623="","",INDEX(D.1[ĐVT],MATCH(G623,D.1[Tên sản phẩm],0)))</f>
        <v/>
      </c>
      <c r="J623" s="56" t="str">
        <f>IF(G623="","",INDEX(#REF!,MATCH(G623,D.1[Tên sản phẩm],0)))</f>
        <v/>
      </c>
      <c r="K623" s="56" t="str">
        <f t="shared" si="116"/>
        <v/>
      </c>
      <c r="L623" s="53"/>
      <c r="M623" s="57" t="str">
        <f t="shared" si="117"/>
        <v/>
      </c>
      <c r="N623" s="58"/>
      <c r="O623" s="56" t="str">
        <f t="shared" si="110"/>
        <v/>
      </c>
      <c r="P623" s="57" t="str">
        <f t="shared" si="118"/>
        <v/>
      </c>
      <c r="Q623" s="58" t="str">
        <f t="shared" ca="1" si="119"/>
        <v/>
      </c>
      <c r="R623" s="57" t="str">
        <f t="shared" si="120"/>
        <v/>
      </c>
      <c r="S623" s="57" t="str">
        <f ca="1">IF(AND(C623&lt;&gt;"",C623&lt;&gt;OFFSET(C623,1,0)),SUMIFS([Giá có thuế],[Số ĐK],C623),"")</f>
        <v/>
      </c>
      <c r="T623" s="53"/>
      <c r="U623" s="55" t="str">
        <f>IF(T623="","",'Thông Tin Chung'!#REF!)</f>
        <v/>
      </c>
      <c r="V623" s="57" t="str">
        <f t="shared" ca="1" si="121"/>
        <v/>
      </c>
      <c r="W623" s="59"/>
      <c r="X623" s="49" t="str">
        <f ca="1">IF(C623="","",IF(OR(D623&lt;NgayBatDau,D623&gt;NgayKetThuc),"Ngày tháng phải nằm trong kỳ báo cáo",IF(AND(F623&lt;&gt;"",COUNTIF(D.3[Tên nhà cung cấp],F623)=0),"Tên NCC chưa khai báo trong DSNCC",IF(AND(G623&lt;&gt;"",COUNTIF(D.1[Tên sản phẩm],G623)=0),"SP này chưa khai báo trong DSSP",""))))</f>
        <v/>
      </c>
    </row>
    <row r="624" spans="2:24" ht="27.75" customHeight="1">
      <c r="B624" s="69">
        <f t="shared" si="111"/>
        <v>621</v>
      </c>
      <c r="C624" s="49" t="str">
        <f t="shared" ca="1" si="112"/>
        <v/>
      </c>
      <c r="D624" s="50" t="str">
        <f t="shared" ca="1" si="113"/>
        <v/>
      </c>
      <c r="E624" s="51" t="str">
        <f t="shared" ca="1" si="114"/>
        <v/>
      </c>
      <c r="F624" s="52" t="str">
        <f t="shared" ca="1" si="115"/>
        <v/>
      </c>
      <c r="G624" s="53"/>
      <c r="H624" s="53" t="str">
        <f>IF(G624="","",INDEX(D.1[Quy cách],MATCH(G624,D.1[Tên sản phẩm],0)))</f>
        <v/>
      </c>
      <c r="I624" s="54" t="str">
        <f>IF(G624="","",INDEX(D.1[ĐVT],MATCH(G624,D.1[Tên sản phẩm],0)))</f>
        <v/>
      </c>
      <c r="J624" s="56" t="str">
        <f>IF(G624="","",INDEX(#REF!,MATCH(G624,D.1[Tên sản phẩm],0)))</f>
        <v/>
      </c>
      <c r="K624" s="56" t="str">
        <f t="shared" si="116"/>
        <v/>
      </c>
      <c r="L624" s="53"/>
      <c r="M624" s="57" t="str">
        <f t="shared" si="117"/>
        <v/>
      </c>
      <c r="N624" s="58"/>
      <c r="O624" s="56" t="str">
        <f t="shared" si="110"/>
        <v/>
      </c>
      <c r="P624" s="57" t="str">
        <f t="shared" si="118"/>
        <v/>
      </c>
      <c r="Q624" s="58" t="str">
        <f t="shared" ca="1" si="119"/>
        <v/>
      </c>
      <c r="R624" s="57" t="str">
        <f t="shared" si="120"/>
        <v/>
      </c>
      <c r="S624" s="57" t="str">
        <f ca="1">IF(AND(C624&lt;&gt;"",C624&lt;&gt;OFFSET(C624,1,0)),SUMIFS([Giá có thuế],[Số ĐK],C624),"")</f>
        <v/>
      </c>
      <c r="T624" s="53"/>
      <c r="U624" s="55" t="str">
        <f>IF(T624="","",'Thông Tin Chung'!#REF!)</f>
        <v/>
      </c>
      <c r="V624" s="57" t="str">
        <f t="shared" ca="1" si="121"/>
        <v/>
      </c>
      <c r="W624" s="59"/>
      <c r="X624" s="49" t="str">
        <f ca="1">IF(C624="","",IF(OR(D624&lt;NgayBatDau,D624&gt;NgayKetThuc),"Ngày tháng phải nằm trong kỳ báo cáo",IF(AND(F624&lt;&gt;"",COUNTIF(D.3[Tên nhà cung cấp],F624)=0),"Tên NCC chưa khai báo trong DSNCC",IF(AND(G624&lt;&gt;"",COUNTIF(D.1[Tên sản phẩm],G624)=0),"SP này chưa khai báo trong DSSP",""))))</f>
        <v/>
      </c>
    </row>
    <row r="625" spans="2:24" ht="27.75" customHeight="1">
      <c r="B625" s="69">
        <f t="shared" si="111"/>
        <v>622</v>
      </c>
      <c r="C625" s="49" t="str">
        <f t="shared" ca="1" si="112"/>
        <v/>
      </c>
      <c r="D625" s="50" t="str">
        <f t="shared" ca="1" si="113"/>
        <v/>
      </c>
      <c r="E625" s="51" t="str">
        <f t="shared" ca="1" si="114"/>
        <v/>
      </c>
      <c r="F625" s="52" t="str">
        <f t="shared" ca="1" si="115"/>
        <v/>
      </c>
      <c r="G625" s="53"/>
      <c r="H625" s="53" t="str">
        <f>IF(G625="","",INDEX(D.1[Quy cách],MATCH(G625,D.1[Tên sản phẩm],0)))</f>
        <v/>
      </c>
      <c r="I625" s="54" t="str">
        <f>IF(G625="","",INDEX(D.1[ĐVT],MATCH(G625,D.1[Tên sản phẩm],0)))</f>
        <v/>
      </c>
      <c r="J625" s="56" t="str">
        <f>IF(G625="","",INDEX(#REF!,MATCH(G625,D.1[Tên sản phẩm],0)))</f>
        <v/>
      </c>
      <c r="K625" s="56" t="str">
        <f t="shared" si="116"/>
        <v/>
      </c>
      <c r="L625" s="53"/>
      <c r="M625" s="57" t="str">
        <f t="shared" si="117"/>
        <v/>
      </c>
      <c r="N625" s="58"/>
      <c r="O625" s="56" t="str">
        <f t="shared" si="110"/>
        <v/>
      </c>
      <c r="P625" s="57" t="str">
        <f t="shared" si="118"/>
        <v/>
      </c>
      <c r="Q625" s="58" t="str">
        <f t="shared" ca="1" si="119"/>
        <v/>
      </c>
      <c r="R625" s="57" t="str">
        <f t="shared" si="120"/>
        <v/>
      </c>
      <c r="S625" s="57" t="str">
        <f ca="1">IF(AND(C625&lt;&gt;"",C625&lt;&gt;OFFSET(C625,1,0)),SUMIFS([Giá có thuế],[Số ĐK],C625),"")</f>
        <v/>
      </c>
      <c r="T625" s="53"/>
      <c r="U625" s="55" t="str">
        <f>IF(T625="","",'Thông Tin Chung'!#REF!)</f>
        <v/>
      </c>
      <c r="V625" s="57" t="str">
        <f t="shared" ca="1" si="121"/>
        <v/>
      </c>
      <c r="W625" s="59"/>
      <c r="X625" s="49" t="str">
        <f ca="1">IF(C625="","",IF(OR(D625&lt;NgayBatDau,D625&gt;NgayKetThuc),"Ngày tháng phải nằm trong kỳ báo cáo",IF(AND(F625&lt;&gt;"",COUNTIF(D.3[Tên nhà cung cấp],F625)=0),"Tên NCC chưa khai báo trong DSNCC",IF(AND(G625&lt;&gt;"",COUNTIF(D.1[Tên sản phẩm],G625)=0),"SP này chưa khai báo trong DSSP",""))))</f>
        <v/>
      </c>
    </row>
    <row r="626" spans="2:24" ht="27.75" customHeight="1">
      <c r="B626" s="69">
        <f t="shared" si="111"/>
        <v>623</v>
      </c>
      <c r="C626" s="49" t="str">
        <f t="shared" ca="1" si="112"/>
        <v/>
      </c>
      <c r="D626" s="50" t="str">
        <f t="shared" ca="1" si="113"/>
        <v/>
      </c>
      <c r="E626" s="51" t="str">
        <f t="shared" ca="1" si="114"/>
        <v/>
      </c>
      <c r="F626" s="52" t="str">
        <f t="shared" ca="1" si="115"/>
        <v/>
      </c>
      <c r="G626" s="53"/>
      <c r="H626" s="53" t="str">
        <f>IF(G626="","",INDEX(D.1[Quy cách],MATCH(G626,D.1[Tên sản phẩm],0)))</f>
        <v/>
      </c>
      <c r="I626" s="54" t="str">
        <f>IF(G626="","",INDEX(D.1[ĐVT],MATCH(G626,D.1[Tên sản phẩm],0)))</f>
        <v/>
      </c>
      <c r="J626" s="56" t="str">
        <f>IF(G626="","",INDEX(#REF!,MATCH(G626,D.1[Tên sản phẩm],0)))</f>
        <v/>
      </c>
      <c r="K626" s="56" t="str">
        <f t="shared" si="116"/>
        <v/>
      </c>
      <c r="L626" s="53"/>
      <c r="M626" s="57" t="str">
        <f t="shared" si="117"/>
        <v/>
      </c>
      <c r="N626" s="58"/>
      <c r="O626" s="56" t="str">
        <f t="shared" si="110"/>
        <v/>
      </c>
      <c r="P626" s="57" t="str">
        <f t="shared" si="118"/>
        <v/>
      </c>
      <c r="Q626" s="58" t="str">
        <f t="shared" ca="1" si="119"/>
        <v/>
      </c>
      <c r="R626" s="57" t="str">
        <f t="shared" si="120"/>
        <v/>
      </c>
      <c r="S626" s="57" t="str">
        <f ca="1">IF(AND(C626&lt;&gt;"",C626&lt;&gt;OFFSET(C626,1,0)),SUMIFS([Giá có thuế],[Số ĐK],C626),"")</f>
        <v/>
      </c>
      <c r="T626" s="53"/>
      <c r="U626" s="55" t="str">
        <f>IF(T626="","",'Thông Tin Chung'!#REF!)</f>
        <v/>
      </c>
      <c r="V626" s="57" t="str">
        <f t="shared" ca="1" si="121"/>
        <v/>
      </c>
      <c r="W626" s="59"/>
      <c r="X626" s="49" t="str">
        <f ca="1">IF(C626="","",IF(OR(D626&lt;NgayBatDau,D626&gt;NgayKetThuc),"Ngày tháng phải nằm trong kỳ báo cáo",IF(AND(F626&lt;&gt;"",COUNTIF(D.3[Tên nhà cung cấp],F626)=0),"Tên NCC chưa khai báo trong DSNCC",IF(AND(G626&lt;&gt;"",COUNTIF(D.1[Tên sản phẩm],G626)=0),"SP này chưa khai báo trong DSSP",""))))</f>
        <v/>
      </c>
    </row>
    <row r="627" spans="2:24" ht="27.75" customHeight="1">
      <c r="B627" s="69">
        <f t="shared" si="111"/>
        <v>624</v>
      </c>
      <c r="C627" s="49" t="str">
        <f t="shared" ca="1" si="112"/>
        <v/>
      </c>
      <c r="D627" s="50" t="str">
        <f t="shared" ca="1" si="113"/>
        <v/>
      </c>
      <c r="E627" s="51" t="str">
        <f t="shared" ca="1" si="114"/>
        <v/>
      </c>
      <c r="F627" s="52" t="str">
        <f t="shared" ca="1" si="115"/>
        <v/>
      </c>
      <c r="G627" s="53"/>
      <c r="H627" s="53" t="str">
        <f>IF(G627="","",INDEX(D.1[Quy cách],MATCH(G627,D.1[Tên sản phẩm],0)))</f>
        <v/>
      </c>
      <c r="I627" s="54" t="str">
        <f>IF(G627="","",INDEX(D.1[ĐVT],MATCH(G627,D.1[Tên sản phẩm],0)))</f>
        <v/>
      </c>
      <c r="J627" s="56" t="str">
        <f>IF(G627="","",INDEX(#REF!,MATCH(G627,D.1[Tên sản phẩm],0)))</f>
        <v/>
      </c>
      <c r="K627" s="56" t="str">
        <f t="shared" si="116"/>
        <v/>
      </c>
      <c r="L627" s="53"/>
      <c r="M627" s="57" t="str">
        <f t="shared" si="117"/>
        <v/>
      </c>
      <c r="N627" s="58"/>
      <c r="O627" s="56" t="str">
        <f t="shared" si="110"/>
        <v/>
      </c>
      <c r="P627" s="57" t="str">
        <f t="shared" si="118"/>
        <v/>
      </c>
      <c r="Q627" s="58" t="str">
        <f t="shared" ca="1" si="119"/>
        <v/>
      </c>
      <c r="R627" s="57" t="str">
        <f t="shared" si="120"/>
        <v/>
      </c>
      <c r="S627" s="57" t="str">
        <f ca="1">IF(AND(C627&lt;&gt;"",C627&lt;&gt;OFFSET(C627,1,0)),SUMIFS([Giá có thuế],[Số ĐK],C627),"")</f>
        <v/>
      </c>
      <c r="T627" s="53"/>
      <c r="U627" s="55" t="str">
        <f>IF(T627="","",'Thông Tin Chung'!#REF!)</f>
        <v/>
      </c>
      <c r="V627" s="57" t="str">
        <f t="shared" ca="1" si="121"/>
        <v/>
      </c>
      <c r="W627" s="59"/>
      <c r="X627" s="49" t="str">
        <f ca="1">IF(C627="","",IF(OR(D627&lt;NgayBatDau,D627&gt;NgayKetThuc),"Ngày tháng phải nằm trong kỳ báo cáo",IF(AND(F627&lt;&gt;"",COUNTIF(D.3[Tên nhà cung cấp],F627)=0),"Tên NCC chưa khai báo trong DSNCC",IF(AND(G627&lt;&gt;"",COUNTIF(D.1[Tên sản phẩm],G627)=0),"SP này chưa khai báo trong DSSP",""))))</f>
        <v/>
      </c>
    </row>
    <row r="628" spans="2:24" ht="27.75" customHeight="1">
      <c r="B628" s="69">
        <f t="shared" si="111"/>
        <v>625</v>
      </c>
      <c r="C628" s="49" t="str">
        <f t="shared" ca="1" si="112"/>
        <v/>
      </c>
      <c r="D628" s="50" t="str">
        <f t="shared" ca="1" si="113"/>
        <v/>
      </c>
      <c r="E628" s="51" t="str">
        <f t="shared" ca="1" si="114"/>
        <v/>
      </c>
      <c r="F628" s="52" t="str">
        <f t="shared" ca="1" si="115"/>
        <v/>
      </c>
      <c r="G628" s="53"/>
      <c r="H628" s="53" t="str">
        <f>IF(G628="","",INDEX(D.1[Quy cách],MATCH(G628,D.1[Tên sản phẩm],0)))</f>
        <v/>
      </c>
      <c r="I628" s="54" t="str">
        <f>IF(G628="","",INDEX(D.1[ĐVT],MATCH(G628,D.1[Tên sản phẩm],0)))</f>
        <v/>
      </c>
      <c r="J628" s="56" t="str">
        <f>IF(G628="","",INDEX(#REF!,MATCH(G628,D.1[Tên sản phẩm],0)))</f>
        <v/>
      </c>
      <c r="K628" s="56" t="str">
        <f t="shared" si="116"/>
        <v/>
      </c>
      <c r="L628" s="53"/>
      <c r="M628" s="57" t="str">
        <f t="shared" si="117"/>
        <v/>
      </c>
      <c r="N628" s="58"/>
      <c r="O628" s="56" t="str">
        <f t="shared" si="110"/>
        <v/>
      </c>
      <c r="P628" s="57" t="str">
        <f t="shared" si="118"/>
        <v/>
      </c>
      <c r="Q628" s="58" t="str">
        <f t="shared" ca="1" si="119"/>
        <v/>
      </c>
      <c r="R628" s="57" t="str">
        <f t="shared" si="120"/>
        <v/>
      </c>
      <c r="S628" s="57" t="str">
        <f ca="1">IF(AND(C628&lt;&gt;"",C628&lt;&gt;OFFSET(C628,1,0)),SUMIFS([Giá có thuế],[Số ĐK],C628),"")</f>
        <v/>
      </c>
      <c r="T628" s="53"/>
      <c r="U628" s="55" t="str">
        <f>IF(T628="","",'Thông Tin Chung'!#REF!)</f>
        <v/>
      </c>
      <c r="V628" s="57" t="str">
        <f t="shared" ca="1" si="121"/>
        <v/>
      </c>
      <c r="W628" s="59"/>
      <c r="X628" s="49" t="str">
        <f ca="1">IF(C628="","",IF(OR(D628&lt;NgayBatDau,D628&gt;NgayKetThuc),"Ngày tháng phải nằm trong kỳ báo cáo",IF(AND(F628&lt;&gt;"",COUNTIF(D.3[Tên nhà cung cấp],F628)=0),"Tên NCC chưa khai báo trong DSNCC",IF(AND(G628&lt;&gt;"",COUNTIF(D.1[Tên sản phẩm],G628)=0),"SP này chưa khai báo trong DSSP",""))))</f>
        <v/>
      </c>
    </row>
    <row r="629" spans="2:24" ht="27.75" customHeight="1">
      <c r="B629" s="69">
        <f t="shared" si="111"/>
        <v>626</v>
      </c>
      <c r="C629" s="49" t="str">
        <f t="shared" ca="1" si="112"/>
        <v/>
      </c>
      <c r="D629" s="50" t="str">
        <f t="shared" ca="1" si="113"/>
        <v/>
      </c>
      <c r="E629" s="51" t="str">
        <f t="shared" ca="1" si="114"/>
        <v/>
      </c>
      <c r="F629" s="52" t="str">
        <f t="shared" ca="1" si="115"/>
        <v/>
      </c>
      <c r="G629" s="53"/>
      <c r="H629" s="53" t="str">
        <f>IF(G629="","",INDEX(D.1[Quy cách],MATCH(G629,D.1[Tên sản phẩm],0)))</f>
        <v/>
      </c>
      <c r="I629" s="54" t="str">
        <f>IF(G629="","",INDEX(D.1[ĐVT],MATCH(G629,D.1[Tên sản phẩm],0)))</f>
        <v/>
      </c>
      <c r="J629" s="56" t="str">
        <f>IF(G629="","",INDEX(#REF!,MATCH(G629,D.1[Tên sản phẩm],0)))</f>
        <v/>
      </c>
      <c r="K629" s="56" t="str">
        <f t="shared" si="116"/>
        <v/>
      </c>
      <c r="L629" s="53"/>
      <c r="M629" s="57" t="str">
        <f t="shared" si="117"/>
        <v/>
      </c>
      <c r="N629" s="58"/>
      <c r="O629" s="56" t="str">
        <f t="shared" si="110"/>
        <v/>
      </c>
      <c r="P629" s="57" t="str">
        <f t="shared" si="118"/>
        <v/>
      </c>
      <c r="Q629" s="58" t="str">
        <f t="shared" ca="1" si="119"/>
        <v/>
      </c>
      <c r="R629" s="57" t="str">
        <f t="shared" si="120"/>
        <v/>
      </c>
      <c r="S629" s="57" t="str">
        <f ca="1">IF(AND(C629&lt;&gt;"",C629&lt;&gt;OFFSET(C629,1,0)),SUMIFS([Giá có thuế],[Số ĐK],C629),"")</f>
        <v/>
      </c>
      <c r="T629" s="53"/>
      <c r="U629" s="55" t="str">
        <f>IF(T629="","",'Thông Tin Chung'!#REF!)</f>
        <v/>
      </c>
      <c r="V629" s="57" t="str">
        <f t="shared" ca="1" si="121"/>
        <v/>
      </c>
      <c r="W629" s="59"/>
      <c r="X629" s="49" t="str">
        <f ca="1">IF(C629="","",IF(OR(D629&lt;NgayBatDau,D629&gt;NgayKetThuc),"Ngày tháng phải nằm trong kỳ báo cáo",IF(AND(F629&lt;&gt;"",COUNTIF(D.3[Tên nhà cung cấp],F629)=0),"Tên NCC chưa khai báo trong DSNCC",IF(AND(G629&lt;&gt;"",COUNTIF(D.1[Tên sản phẩm],G629)=0),"SP này chưa khai báo trong DSSP",""))))</f>
        <v/>
      </c>
    </row>
    <row r="630" spans="2:24" ht="27.75" customHeight="1">
      <c r="B630" s="69">
        <f t="shared" si="111"/>
        <v>627</v>
      </c>
      <c r="C630" s="49" t="str">
        <f t="shared" ca="1" si="112"/>
        <v/>
      </c>
      <c r="D630" s="50" t="str">
        <f t="shared" ca="1" si="113"/>
        <v/>
      </c>
      <c r="E630" s="51" t="str">
        <f t="shared" ca="1" si="114"/>
        <v/>
      </c>
      <c r="F630" s="52" t="str">
        <f t="shared" ca="1" si="115"/>
        <v/>
      </c>
      <c r="G630" s="53"/>
      <c r="H630" s="53" t="str">
        <f>IF(G630="","",INDEX(D.1[Quy cách],MATCH(G630,D.1[Tên sản phẩm],0)))</f>
        <v/>
      </c>
      <c r="I630" s="54" t="str">
        <f>IF(G630="","",INDEX(D.1[ĐVT],MATCH(G630,D.1[Tên sản phẩm],0)))</f>
        <v/>
      </c>
      <c r="J630" s="56" t="str">
        <f>IF(G630="","",INDEX(#REF!,MATCH(G630,D.1[Tên sản phẩm],0)))</f>
        <v/>
      </c>
      <c r="K630" s="56" t="str">
        <f t="shared" si="116"/>
        <v/>
      </c>
      <c r="L630" s="53"/>
      <c r="M630" s="57" t="str">
        <f t="shared" si="117"/>
        <v/>
      </c>
      <c r="N630" s="58"/>
      <c r="O630" s="56" t="str">
        <f t="shared" si="110"/>
        <v/>
      </c>
      <c r="P630" s="57" t="str">
        <f t="shared" si="118"/>
        <v/>
      </c>
      <c r="Q630" s="58" t="str">
        <f t="shared" ca="1" si="119"/>
        <v/>
      </c>
      <c r="R630" s="57" t="str">
        <f t="shared" si="120"/>
        <v/>
      </c>
      <c r="S630" s="57" t="str">
        <f ca="1">IF(AND(C630&lt;&gt;"",C630&lt;&gt;OFFSET(C630,1,0)),SUMIFS([Giá có thuế],[Số ĐK],C630),"")</f>
        <v/>
      </c>
      <c r="T630" s="53"/>
      <c r="U630" s="55" t="str">
        <f>IF(T630="","",'Thông Tin Chung'!#REF!)</f>
        <v/>
      </c>
      <c r="V630" s="57" t="str">
        <f t="shared" ca="1" si="121"/>
        <v/>
      </c>
      <c r="W630" s="59"/>
      <c r="X630" s="49" t="str">
        <f ca="1">IF(C630="","",IF(OR(D630&lt;NgayBatDau,D630&gt;NgayKetThuc),"Ngày tháng phải nằm trong kỳ báo cáo",IF(AND(F630&lt;&gt;"",COUNTIF(D.3[Tên nhà cung cấp],F630)=0),"Tên NCC chưa khai báo trong DSNCC",IF(AND(G630&lt;&gt;"",COUNTIF(D.1[Tên sản phẩm],G630)=0),"SP này chưa khai báo trong DSSP",""))))</f>
        <v/>
      </c>
    </row>
    <row r="631" spans="2:24" ht="27.75" customHeight="1">
      <c r="B631" s="69">
        <f t="shared" si="111"/>
        <v>628</v>
      </c>
      <c r="C631" s="49" t="str">
        <f t="shared" ca="1" si="112"/>
        <v/>
      </c>
      <c r="D631" s="50" t="str">
        <f t="shared" ca="1" si="113"/>
        <v/>
      </c>
      <c r="E631" s="51" t="str">
        <f t="shared" ca="1" si="114"/>
        <v/>
      </c>
      <c r="F631" s="52" t="str">
        <f t="shared" ca="1" si="115"/>
        <v/>
      </c>
      <c r="G631" s="53"/>
      <c r="H631" s="53" t="str">
        <f>IF(G631="","",INDEX(D.1[Quy cách],MATCH(G631,D.1[Tên sản phẩm],0)))</f>
        <v/>
      </c>
      <c r="I631" s="54" t="str">
        <f>IF(G631="","",INDEX(D.1[ĐVT],MATCH(G631,D.1[Tên sản phẩm],0)))</f>
        <v/>
      </c>
      <c r="J631" s="56" t="str">
        <f>IF(G631="","",INDEX(#REF!,MATCH(G631,D.1[Tên sản phẩm],0)))</f>
        <v/>
      </c>
      <c r="K631" s="56" t="str">
        <f t="shared" si="116"/>
        <v/>
      </c>
      <c r="L631" s="53"/>
      <c r="M631" s="57" t="str">
        <f t="shared" si="117"/>
        <v/>
      </c>
      <c r="N631" s="58"/>
      <c r="O631" s="56" t="str">
        <f t="shared" si="110"/>
        <v/>
      </c>
      <c r="P631" s="57" t="str">
        <f t="shared" si="118"/>
        <v/>
      </c>
      <c r="Q631" s="58" t="str">
        <f t="shared" ca="1" si="119"/>
        <v/>
      </c>
      <c r="R631" s="57" t="str">
        <f t="shared" si="120"/>
        <v/>
      </c>
      <c r="S631" s="57" t="str">
        <f ca="1">IF(AND(C631&lt;&gt;"",C631&lt;&gt;OFFSET(C631,1,0)),SUMIFS([Giá có thuế],[Số ĐK],C631),"")</f>
        <v/>
      </c>
      <c r="T631" s="53"/>
      <c r="U631" s="55" t="str">
        <f>IF(T631="","",'Thông Tin Chung'!#REF!)</f>
        <v/>
      </c>
      <c r="V631" s="57" t="str">
        <f t="shared" ca="1" si="121"/>
        <v/>
      </c>
      <c r="W631" s="59"/>
      <c r="X631" s="49" t="str">
        <f ca="1">IF(C631="","",IF(OR(D631&lt;NgayBatDau,D631&gt;NgayKetThuc),"Ngày tháng phải nằm trong kỳ báo cáo",IF(AND(F631&lt;&gt;"",COUNTIF(D.3[Tên nhà cung cấp],F631)=0),"Tên NCC chưa khai báo trong DSNCC",IF(AND(G631&lt;&gt;"",COUNTIF(D.1[Tên sản phẩm],G631)=0),"SP này chưa khai báo trong DSSP",""))))</f>
        <v/>
      </c>
    </row>
    <row r="632" spans="2:24" ht="27.75" customHeight="1">
      <c r="B632" s="69">
        <f t="shared" si="111"/>
        <v>629</v>
      </c>
      <c r="C632" s="49" t="str">
        <f t="shared" ca="1" si="112"/>
        <v/>
      </c>
      <c r="D632" s="50" t="str">
        <f t="shared" ca="1" si="113"/>
        <v/>
      </c>
      <c r="E632" s="51" t="str">
        <f t="shared" ca="1" si="114"/>
        <v/>
      </c>
      <c r="F632" s="52" t="str">
        <f t="shared" ca="1" si="115"/>
        <v/>
      </c>
      <c r="G632" s="53"/>
      <c r="H632" s="53" t="str">
        <f>IF(G632="","",INDEX(D.1[Quy cách],MATCH(G632,D.1[Tên sản phẩm],0)))</f>
        <v/>
      </c>
      <c r="I632" s="54" t="str">
        <f>IF(G632="","",INDEX(D.1[ĐVT],MATCH(G632,D.1[Tên sản phẩm],0)))</f>
        <v/>
      </c>
      <c r="J632" s="56" t="str">
        <f>IF(G632="","",INDEX(#REF!,MATCH(G632,D.1[Tên sản phẩm],0)))</f>
        <v/>
      </c>
      <c r="K632" s="56" t="str">
        <f t="shared" si="116"/>
        <v/>
      </c>
      <c r="L632" s="53"/>
      <c r="M632" s="57" t="str">
        <f t="shared" si="117"/>
        <v/>
      </c>
      <c r="N632" s="58"/>
      <c r="O632" s="56" t="str">
        <f t="shared" si="110"/>
        <v/>
      </c>
      <c r="P632" s="57" t="str">
        <f t="shared" si="118"/>
        <v/>
      </c>
      <c r="Q632" s="58" t="str">
        <f t="shared" ca="1" si="119"/>
        <v/>
      </c>
      <c r="R632" s="57" t="str">
        <f t="shared" si="120"/>
        <v/>
      </c>
      <c r="S632" s="57" t="str">
        <f ca="1">IF(AND(C632&lt;&gt;"",C632&lt;&gt;OFFSET(C632,1,0)),SUMIFS([Giá có thuế],[Số ĐK],C632),"")</f>
        <v/>
      </c>
      <c r="T632" s="53"/>
      <c r="U632" s="55" t="str">
        <f>IF(T632="","",'Thông Tin Chung'!#REF!)</f>
        <v/>
      </c>
      <c r="V632" s="57" t="str">
        <f t="shared" ca="1" si="121"/>
        <v/>
      </c>
      <c r="W632" s="59"/>
      <c r="X632" s="49" t="str">
        <f ca="1">IF(C632="","",IF(OR(D632&lt;NgayBatDau,D632&gt;NgayKetThuc),"Ngày tháng phải nằm trong kỳ báo cáo",IF(AND(F632&lt;&gt;"",COUNTIF(D.3[Tên nhà cung cấp],F632)=0),"Tên NCC chưa khai báo trong DSNCC",IF(AND(G632&lt;&gt;"",COUNTIF(D.1[Tên sản phẩm],G632)=0),"SP này chưa khai báo trong DSSP",""))))</f>
        <v/>
      </c>
    </row>
    <row r="633" spans="2:24" ht="27.75" customHeight="1">
      <c r="B633" s="69">
        <f t="shared" si="111"/>
        <v>630</v>
      </c>
      <c r="C633" s="49" t="str">
        <f t="shared" ca="1" si="112"/>
        <v/>
      </c>
      <c r="D633" s="50" t="str">
        <f t="shared" ca="1" si="113"/>
        <v/>
      </c>
      <c r="E633" s="51" t="str">
        <f t="shared" ca="1" si="114"/>
        <v/>
      </c>
      <c r="F633" s="52" t="str">
        <f t="shared" ca="1" si="115"/>
        <v/>
      </c>
      <c r="G633" s="53"/>
      <c r="H633" s="53" t="str">
        <f>IF(G633="","",INDEX(D.1[Quy cách],MATCH(G633,D.1[Tên sản phẩm],0)))</f>
        <v/>
      </c>
      <c r="I633" s="54" t="str">
        <f>IF(G633="","",INDEX(D.1[ĐVT],MATCH(G633,D.1[Tên sản phẩm],0)))</f>
        <v/>
      </c>
      <c r="J633" s="56" t="str">
        <f>IF(G633="","",INDEX(#REF!,MATCH(G633,D.1[Tên sản phẩm],0)))</f>
        <v/>
      </c>
      <c r="K633" s="56" t="str">
        <f t="shared" si="116"/>
        <v/>
      </c>
      <c r="L633" s="53"/>
      <c r="M633" s="57" t="str">
        <f t="shared" si="117"/>
        <v/>
      </c>
      <c r="N633" s="58"/>
      <c r="O633" s="56" t="str">
        <f t="shared" si="110"/>
        <v/>
      </c>
      <c r="P633" s="57" t="str">
        <f t="shared" si="118"/>
        <v/>
      </c>
      <c r="Q633" s="58" t="str">
        <f t="shared" ca="1" si="119"/>
        <v/>
      </c>
      <c r="R633" s="57" t="str">
        <f t="shared" si="120"/>
        <v/>
      </c>
      <c r="S633" s="57" t="str">
        <f ca="1">IF(AND(C633&lt;&gt;"",C633&lt;&gt;OFFSET(C633,1,0)),SUMIFS([Giá có thuế],[Số ĐK],C633),"")</f>
        <v/>
      </c>
      <c r="T633" s="53"/>
      <c r="U633" s="55" t="str">
        <f>IF(T633="","",'Thông Tin Chung'!#REF!)</f>
        <v/>
      </c>
      <c r="V633" s="57" t="str">
        <f t="shared" ca="1" si="121"/>
        <v/>
      </c>
      <c r="W633" s="59"/>
      <c r="X633" s="49" t="str">
        <f ca="1">IF(C633="","",IF(OR(D633&lt;NgayBatDau,D633&gt;NgayKetThuc),"Ngày tháng phải nằm trong kỳ báo cáo",IF(AND(F633&lt;&gt;"",COUNTIF(D.3[Tên nhà cung cấp],F633)=0),"Tên NCC chưa khai báo trong DSNCC",IF(AND(G633&lt;&gt;"",COUNTIF(D.1[Tên sản phẩm],G633)=0),"SP này chưa khai báo trong DSSP",""))))</f>
        <v/>
      </c>
    </row>
    <row r="634" spans="2:24" ht="27.75" customHeight="1">
      <c r="B634" s="69">
        <f t="shared" si="111"/>
        <v>631</v>
      </c>
      <c r="C634" s="49" t="str">
        <f t="shared" ca="1" si="112"/>
        <v/>
      </c>
      <c r="D634" s="50" t="str">
        <f t="shared" ca="1" si="113"/>
        <v/>
      </c>
      <c r="E634" s="51" t="str">
        <f t="shared" ca="1" si="114"/>
        <v/>
      </c>
      <c r="F634" s="52" t="str">
        <f t="shared" ca="1" si="115"/>
        <v/>
      </c>
      <c r="G634" s="53"/>
      <c r="H634" s="53" t="str">
        <f>IF(G634="","",INDEX(D.1[Quy cách],MATCH(G634,D.1[Tên sản phẩm],0)))</f>
        <v/>
      </c>
      <c r="I634" s="54" t="str">
        <f>IF(G634="","",INDEX(D.1[ĐVT],MATCH(G634,D.1[Tên sản phẩm],0)))</f>
        <v/>
      </c>
      <c r="J634" s="56" t="str">
        <f>IF(G634="","",INDEX(#REF!,MATCH(G634,D.1[Tên sản phẩm],0)))</f>
        <v/>
      </c>
      <c r="K634" s="56" t="str">
        <f t="shared" si="116"/>
        <v/>
      </c>
      <c r="L634" s="53"/>
      <c r="M634" s="57" t="str">
        <f t="shared" si="117"/>
        <v/>
      </c>
      <c r="N634" s="58"/>
      <c r="O634" s="56" t="str">
        <f t="shared" si="110"/>
        <v/>
      </c>
      <c r="P634" s="57" t="str">
        <f t="shared" si="118"/>
        <v/>
      </c>
      <c r="Q634" s="58" t="str">
        <f t="shared" ca="1" si="119"/>
        <v/>
      </c>
      <c r="R634" s="57" t="str">
        <f t="shared" si="120"/>
        <v/>
      </c>
      <c r="S634" s="57" t="str">
        <f ca="1">IF(AND(C634&lt;&gt;"",C634&lt;&gt;OFFSET(C634,1,0)),SUMIFS([Giá có thuế],[Số ĐK],C634),"")</f>
        <v/>
      </c>
      <c r="T634" s="53"/>
      <c r="U634" s="55" t="str">
        <f>IF(T634="","",'Thông Tin Chung'!#REF!)</f>
        <v/>
      </c>
      <c r="V634" s="57" t="str">
        <f t="shared" ca="1" si="121"/>
        <v/>
      </c>
      <c r="W634" s="59"/>
      <c r="X634" s="49" t="str">
        <f ca="1">IF(C634="","",IF(OR(D634&lt;NgayBatDau,D634&gt;NgayKetThuc),"Ngày tháng phải nằm trong kỳ báo cáo",IF(AND(F634&lt;&gt;"",COUNTIF(D.3[Tên nhà cung cấp],F634)=0),"Tên NCC chưa khai báo trong DSNCC",IF(AND(G634&lt;&gt;"",COUNTIF(D.1[Tên sản phẩm],G634)=0),"SP này chưa khai báo trong DSSP",""))))</f>
        <v/>
      </c>
    </row>
    <row r="635" spans="2:24" ht="27.75" customHeight="1">
      <c r="B635" s="69">
        <f t="shared" si="111"/>
        <v>632</v>
      </c>
      <c r="C635" s="49" t="str">
        <f t="shared" ca="1" si="112"/>
        <v/>
      </c>
      <c r="D635" s="50" t="str">
        <f t="shared" ca="1" si="113"/>
        <v/>
      </c>
      <c r="E635" s="51" t="str">
        <f t="shared" ca="1" si="114"/>
        <v/>
      </c>
      <c r="F635" s="52" t="str">
        <f t="shared" ca="1" si="115"/>
        <v/>
      </c>
      <c r="G635" s="53"/>
      <c r="H635" s="53" t="str">
        <f>IF(G635="","",INDEX(D.1[Quy cách],MATCH(G635,D.1[Tên sản phẩm],0)))</f>
        <v/>
      </c>
      <c r="I635" s="54" t="str">
        <f>IF(G635="","",INDEX(D.1[ĐVT],MATCH(G635,D.1[Tên sản phẩm],0)))</f>
        <v/>
      </c>
      <c r="J635" s="56" t="str">
        <f>IF(G635="","",INDEX(#REF!,MATCH(G635,D.1[Tên sản phẩm],0)))</f>
        <v/>
      </c>
      <c r="K635" s="56" t="str">
        <f t="shared" si="116"/>
        <v/>
      </c>
      <c r="L635" s="53"/>
      <c r="M635" s="57" t="str">
        <f t="shared" si="117"/>
        <v/>
      </c>
      <c r="N635" s="58"/>
      <c r="O635" s="56" t="str">
        <f t="shared" si="110"/>
        <v/>
      </c>
      <c r="P635" s="57" t="str">
        <f t="shared" si="118"/>
        <v/>
      </c>
      <c r="Q635" s="58" t="str">
        <f t="shared" ca="1" si="119"/>
        <v/>
      </c>
      <c r="R635" s="57" t="str">
        <f t="shared" si="120"/>
        <v/>
      </c>
      <c r="S635" s="57" t="str">
        <f ca="1">IF(AND(C635&lt;&gt;"",C635&lt;&gt;OFFSET(C635,1,0)),SUMIFS([Giá có thuế],[Số ĐK],C635),"")</f>
        <v/>
      </c>
      <c r="T635" s="53"/>
      <c r="U635" s="55" t="str">
        <f>IF(T635="","",'Thông Tin Chung'!#REF!)</f>
        <v/>
      </c>
      <c r="V635" s="57" t="str">
        <f t="shared" ca="1" si="121"/>
        <v/>
      </c>
      <c r="W635" s="59"/>
      <c r="X635" s="49" t="str">
        <f ca="1">IF(C635="","",IF(OR(D635&lt;NgayBatDau,D635&gt;NgayKetThuc),"Ngày tháng phải nằm trong kỳ báo cáo",IF(AND(F635&lt;&gt;"",COUNTIF(D.3[Tên nhà cung cấp],F635)=0),"Tên NCC chưa khai báo trong DSNCC",IF(AND(G635&lt;&gt;"",COUNTIF(D.1[Tên sản phẩm],G635)=0),"SP này chưa khai báo trong DSSP",""))))</f>
        <v/>
      </c>
    </row>
    <row r="636" spans="2:24" ht="27.75" customHeight="1">
      <c r="B636" s="69">
        <f t="shared" si="111"/>
        <v>633</v>
      </c>
      <c r="C636" s="49" t="str">
        <f t="shared" ca="1" si="112"/>
        <v/>
      </c>
      <c r="D636" s="50" t="str">
        <f t="shared" ca="1" si="113"/>
        <v/>
      </c>
      <c r="E636" s="51" t="str">
        <f t="shared" ca="1" si="114"/>
        <v/>
      </c>
      <c r="F636" s="52" t="str">
        <f t="shared" ca="1" si="115"/>
        <v/>
      </c>
      <c r="G636" s="53"/>
      <c r="H636" s="53" t="str">
        <f>IF(G636="","",INDEX(D.1[Quy cách],MATCH(G636,D.1[Tên sản phẩm],0)))</f>
        <v/>
      </c>
      <c r="I636" s="54" t="str">
        <f>IF(G636="","",INDEX(D.1[ĐVT],MATCH(G636,D.1[Tên sản phẩm],0)))</f>
        <v/>
      </c>
      <c r="J636" s="56" t="str">
        <f>IF(G636="","",INDEX(#REF!,MATCH(G636,D.1[Tên sản phẩm],0)))</f>
        <v/>
      </c>
      <c r="K636" s="56" t="str">
        <f t="shared" si="116"/>
        <v/>
      </c>
      <c r="L636" s="53"/>
      <c r="M636" s="57" t="str">
        <f t="shared" si="117"/>
        <v/>
      </c>
      <c r="N636" s="58"/>
      <c r="O636" s="56" t="str">
        <f t="shared" si="110"/>
        <v/>
      </c>
      <c r="P636" s="57" t="str">
        <f t="shared" si="118"/>
        <v/>
      </c>
      <c r="Q636" s="58" t="str">
        <f t="shared" ca="1" si="119"/>
        <v/>
      </c>
      <c r="R636" s="57" t="str">
        <f t="shared" si="120"/>
        <v/>
      </c>
      <c r="S636" s="57" t="str">
        <f ca="1">IF(AND(C636&lt;&gt;"",C636&lt;&gt;OFFSET(C636,1,0)),SUMIFS([Giá có thuế],[Số ĐK],C636),"")</f>
        <v/>
      </c>
      <c r="T636" s="53"/>
      <c r="U636" s="55" t="str">
        <f>IF(T636="","",'Thông Tin Chung'!#REF!)</f>
        <v/>
      </c>
      <c r="V636" s="57" t="str">
        <f t="shared" ca="1" si="121"/>
        <v/>
      </c>
      <c r="W636" s="59"/>
      <c r="X636" s="49" t="str">
        <f ca="1">IF(C636="","",IF(OR(D636&lt;NgayBatDau,D636&gt;NgayKetThuc),"Ngày tháng phải nằm trong kỳ báo cáo",IF(AND(F636&lt;&gt;"",COUNTIF(D.3[Tên nhà cung cấp],F636)=0),"Tên NCC chưa khai báo trong DSNCC",IF(AND(G636&lt;&gt;"",COUNTIF(D.1[Tên sản phẩm],G636)=0),"SP này chưa khai báo trong DSSP",""))))</f>
        <v/>
      </c>
    </row>
    <row r="637" spans="2:24" ht="27.75" customHeight="1">
      <c r="B637" s="69">
        <f t="shared" si="111"/>
        <v>634</v>
      </c>
      <c r="C637" s="49" t="str">
        <f t="shared" ca="1" si="112"/>
        <v/>
      </c>
      <c r="D637" s="50" t="str">
        <f t="shared" ca="1" si="113"/>
        <v/>
      </c>
      <c r="E637" s="51" t="str">
        <f t="shared" ca="1" si="114"/>
        <v/>
      </c>
      <c r="F637" s="52" t="str">
        <f t="shared" ca="1" si="115"/>
        <v/>
      </c>
      <c r="G637" s="53"/>
      <c r="H637" s="53" t="str">
        <f>IF(G637="","",INDEX(D.1[Quy cách],MATCH(G637,D.1[Tên sản phẩm],0)))</f>
        <v/>
      </c>
      <c r="I637" s="54" t="str">
        <f>IF(G637="","",INDEX(D.1[ĐVT],MATCH(G637,D.1[Tên sản phẩm],0)))</f>
        <v/>
      </c>
      <c r="J637" s="56" t="str">
        <f>IF(G637="","",INDEX(#REF!,MATCH(G637,D.1[Tên sản phẩm],0)))</f>
        <v/>
      </c>
      <c r="K637" s="56" t="str">
        <f t="shared" si="116"/>
        <v/>
      </c>
      <c r="L637" s="53"/>
      <c r="M637" s="57" t="str">
        <f t="shared" si="117"/>
        <v/>
      </c>
      <c r="N637" s="58"/>
      <c r="O637" s="56" t="str">
        <f t="shared" si="110"/>
        <v/>
      </c>
      <c r="P637" s="57" t="str">
        <f t="shared" si="118"/>
        <v/>
      </c>
      <c r="Q637" s="58" t="str">
        <f t="shared" ca="1" si="119"/>
        <v/>
      </c>
      <c r="R637" s="57" t="str">
        <f t="shared" si="120"/>
        <v/>
      </c>
      <c r="S637" s="57" t="str">
        <f ca="1">IF(AND(C637&lt;&gt;"",C637&lt;&gt;OFFSET(C637,1,0)),SUMIFS([Giá có thuế],[Số ĐK],C637),"")</f>
        <v/>
      </c>
      <c r="T637" s="53"/>
      <c r="U637" s="55" t="str">
        <f>IF(T637="","",'Thông Tin Chung'!#REF!)</f>
        <v/>
      </c>
      <c r="V637" s="57" t="str">
        <f t="shared" ca="1" si="121"/>
        <v/>
      </c>
      <c r="W637" s="59"/>
      <c r="X637" s="49" t="str">
        <f ca="1">IF(C637="","",IF(OR(D637&lt;NgayBatDau,D637&gt;NgayKetThuc),"Ngày tháng phải nằm trong kỳ báo cáo",IF(AND(F637&lt;&gt;"",COUNTIF(D.3[Tên nhà cung cấp],F637)=0),"Tên NCC chưa khai báo trong DSNCC",IF(AND(G637&lt;&gt;"",COUNTIF(D.1[Tên sản phẩm],G637)=0),"SP này chưa khai báo trong DSSP",""))))</f>
        <v/>
      </c>
    </row>
    <row r="638" spans="2:24" ht="27.75" customHeight="1">
      <c r="B638" s="69">
        <f t="shared" si="111"/>
        <v>635</v>
      </c>
      <c r="C638" s="49" t="str">
        <f t="shared" ca="1" si="112"/>
        <v/>
      </c>
      <c r="D638" s="50" t="str">
        <f t="shared" ca="1" si="113"/>
        <v/>
      </c>
      <c r="E638" s="51" t="str">
        <f t="shared" ca="1" si="114"/>
        <v/>
      </c>
      <c r="F638" s="52" t="str">
        <f t="shared" ca="1" si="115"/>
        <v/>
      </c>
      <c r="G638" s="53"/>
      <c r="H638" s="53" t="str">
        <f>IF(G638="","",INDEX(D.1[Quy cách],MATCH(G638,D.1[Tên sản phẩm],0)))</f>
        <v/>
      </c>
      <c r="I638" s="54" t="str">
        <f>IF(G638="","",INDEX(D.1[ĐVT],MATCH(G638,D.1[Tên sản phẩm],0)))</f>
        <v/>
      </c>
      <c r="J638" s="56" t="str">
        <f>IF(G638="","",INDEX(#REF!,MATCH(G638,D.1[Tên sản phẩm],0)))</f>
        <v/>
      </c>
      <c r="K638" s="56" t="str">
        <f t="shared" si="116"/>
        <v/>
      </c>
      <c r="L638" s="53"/>
      <c r="M638" s="57" t="str">
        <f t="shared" si="117"/>
        <v/>
      </c>
      <c r="N638" s="58"/>
      <c r="O638" s="56" t="str">
        <f t="shared" si="110"/>
        <v/>
      </c>
      <c r="P638" s="57" t="str">
        <f t="shared" si="118"/>
        <v/>
      </c>
      <c r="Q638" s="58" t="str">
        <f t="shared" ca="1" si="119"/>
        <v/>
      </c>
      <c r="R638" s="57" t="str">
        <f t="shared" si="120"/>
        <v/>
      </c>
      <c r="S638" s="57" t="str">
        <f ca="1">IF(AND(C638&lt;&gt;"",C638&lt;&gt;OFFSET(C638,1,0)),SUMIFS([Giá có thuế],[Số ĐK],C638),"")</f>
        <v/>
      </c>
      <c r="T638" s="53"/>
      <c r="U638" s="55" t="str">
        <f>IF(T638="","",'Thông Tin Chung'!#REF!)</f>
        <v/>
      </c>
      <c r="V638" s="57" t="str">
        <f t="shared" ca="1" si="121"/>
        <v/>
      </c>
      <c r="W638" s="59"/>
      <c r="X638" s="49" t="str">
        <f ca="1">IF(C638="","",IF(OR(D638&lt;NgayBatDau,D638&gt;NgayKetThuc),"Ngày tháng phải nằm trong kỳ báo cáo",IF(AND(F638&lt;&gt;"",COUNTIF(D.3[Tên nhà cung cấp],F638)=0),"Tên NCC chưa khai báo trong DSNCC",IF(AND(G638&lt;&gt;"",COUNTIF(D.1[Tên sản phẩm],G638)=0),"SP này chưa khai báo trong DSSP",""))))</f>
        <v/>
      </c>
    </row>
    <row r="639" spans="2:24" ht="27.75" customHeight="1">
      <c r="B639" s="69">
        <f t="shared" si="111"/>
        <v>636</v>
      </c>
      <c r="C639" s="49" t="str">
        <f t="shared" ca="1" si="112"/>
        <v/>
      </c>
      <c r="D639" s="50" t="str">
        <f t="shared" ca="1" si="113"/>
        <v/>
      </c>
      <c r="E639" s="51" t="str">
        <f t="shared" ca="1" si="114"/>
        <v/>
      </c>
      <c r="F639" s="52" t="str">
        <f t="shared" ca="1" si="115"/>
        <v/>
      </c>
      <c r="G639" s="53"/>
      <c r="H639" s="53" t="str">
        <f>IF(G639="","",INDEX(D.1[Quy cách],MATCH(G639,D.1[Tên sản phẩm],0)))</f>
        <v/>
      </c>
      <c r="I639" s="54" t="str">
        <f>IF(G639="","",INDEX(D.1[ĐVT],MATCH(G639,D.1[Tên sản phẩm],0)))</f>
        <v/>
      </c>
      <c r="J639" s="56" t="str">
        <f>IF(G639="","",INDEX(#REF!,MATCH(G639,D.1[Tên sản phẩm],0)))</f>
        <v/>
      </c>
      <c r="K639" s="56" t="str">
        <f t="shared" si="116"/>
        <v/>
      </c>
      <c r="L639" s="53"/>
      <c r="M639" s="57" t="str">
        <f t="shared" si="117"/>
        <v/>
      </c>
      <c r="N639" s="58"/>
      <c r="O639" s="56" t="str">
        <f t="shared" si="110"/>
        <v/>
      </c>
      <c r="P639" s="57" t="str">
        <f t="shared" si="118"/>
        <v/>
      </c>
      <c r="Q639" s="58" t="str">
        <f t="shared" ca="1" si="119"/>
        <v/>
      </c>
      <c r="R639" s="57" t="str">
        <f t="shared" si="120"/>
        <v/>
      </c>
      <c r="S639" s="57" t="str">
        <f ca="1">IF(AND(C639&lt;&gt;"",C639&lt;&gt;OFFSET(C639,1,0)),SUMIFS([Giá có thuế],[Số ĐK],C639),"")</f>
        <v/>
      </c>
      <c r="T639" s="53"/>
      <c r="U639" s="55" t="str">
        <f>IF(T639="","",'Thông Tin Chung'!#REF!)</f>
        <v/>
      </c>
      <c r="V639" s="57" t="str">
        <f t="shared" ca="1" si="121"/>
        <v/>
      </c>
      <c r="W639" s="59"/>
      <c r="X639" s="49" t="str">
        <f ca="1">IF(C639="","",IF(OR(D639&lt;NgayBatDau,D639&gt;NgayKetThuc),"Ngày tháng phải nằm trong kỳ báo cáo",IF(AND(F639&lt;&gt;"",COUNTIF(D.3[Tên nhà cung cấp],F639)=0),"Tên NCC chưa khai báo trong DSNCC",IF(AND(G639&lt;&gt;"",COUNTIF(D.1[Tên sản phẩm],G639)=0),"SP này chưa khai báo trong DSSP",""))))</f>
        <v/>
      </c>
    </row>
    <row r="640" spans="2:24" ht="27.75" customHeight="1">
      <c r="B640" s="69">
        <f t="shared" si="111"/>
        <v>637</v>
      </c>
      <c r="C640" s="49" t="str">
        <f t="shared" ca="1" si="112"/>
        <v/>
      </c>
      <c r="D640" s="50" t="str">
        <f t="shared" ca="1" si="113"/>
        <v/>
      </c>
      <c r="E640" s="51" t="str">
        <f t="shared" ca="1" si="114"/>
        <v/>
      </c>
      <c r="F640" s="52" t="str">
        <f t="shared" ca="1" si="115"/>
        <v/>
      </c>
      <c r="G640" s="53"/>
      <c r="H640" s="53" t="str">
        <f>IF(G640="","",INDEX(D.1[Quy cách],MATCH(G640,D.1[Tên sản phẩm],0)))</f>
        <v/>
      </c>
      <c r="I640" s="54" t="str">
        <f>IF(G640="","",INDEX(D.1[ĐVT],MATCH(G640,D.1[Tên sản phẩm],0)))</f>
        <v/>
      </c>
      <c r="J640" s="56" t="str">
        <f>IF(G640="","",INDEX(#REF!,MATCH(G640,D.1[Tên sản phẩm],0)))</f>
        <v/>
      </c>
      <c r="K640" s="56" t="str">
        <f t="shared" si="116"/>
        <v/>
      </c>
      <c r="L640" s="53"/>
      <c r="M640" s="57" t="str">
        <f t="shared" si="117"/>
        <v/>
      </c>
      <c r="N640" s="58"/>
      <c r="O640" s="56" t="str">
        <f t="shared" si="110"/>
        <v/>
      </c>
      <c r="P640" s="57" t="str">
        <f t="shared" si="118"/>
        <v/>
      </c>
      <c r="Q640" s="58" t="str">
        <f t="shared" ca="1" si="119"/>
        <v/>
      </c>
      <c r="R640" s="57" t="str">
        <f t="shared" si="120"/>
        <v/>
      </c>
      <c r="S640" s="57" t="str">
        <f ca="1">IF(AND(C640&lt;&gt;"",C640&lt;&gt;OFFSET(C640,1,0)),SUMIFS([Giá có thuế],[Số ĐK],C640),"")</f>
        <v/>
      </c>
      <c r="T640" s="53"/>
      <c r="U640" s="55" t="str">
        <f>IF(T640="","",'Thông Tin Chung'!#REF!)</f>
        <v/>
      </c>
      <c r="V640" s="57" t="str">
        <f t="shared" ca="1" si="121"/>
        <v/>
      </c>
      <c r="W640" s="59"/>
      <c r="X640" s="49" t="str">
        <f ca="1">IF(C640="","",IF(OR(D640&lt;NgayBatDau,D640&gt;NgayKetThuc),"Ngày tháng phải nằm trong kỳ báo cáo",IF(AND(F640&lt;&gt;"",COUNTIF(D.3[Tên nhà cung cấp],F640)=0),"Tên NCC chưa khai báo trong DSNCC",IF(AND(G640&lt;&gt;"",COUNTIF(D.1[Tên sản phẩm],G640)=0),"SP này chưa khai báo trong DSSP",""))))</f>
        <v/>
      </c>
    </row>
    <row r="641" spans="2:24" ht="27.75" customHeight="1">
      <c r="B641" s="69">
        <f t="shared" si="111"/>
        <v>638</v>
      </c>
      <c r="C641" s="49" t="str">
        <f t="shared" ca="1" si="112"/>
        <v/>
      </c>
      <c r="D641" s="50" t="str">
        <f t="shared" ca="1" si="113"/>
        <v/>
      </c>
      <c r="E641" s="51" t="str">
        <f t="shared" ca="1" si="114"/>
        <v/>
      </c>
      <c r="F641" s="52" t="str">
        <f t="shared" ca="1" si="115"/>
        <v/>
      </c>
      <c r="G641" s="53"/>
      <c r="H641" s="53" t="str">
        <f>IF(G641="","",INDEX(D.1[Quy cách],MATCH(G641,D.1[Tên sản phẩm],0)))</f>
        <v/>
      </c>
      <c r="I641" s="54" t="str">
        <f>IF(G641="","",INDEX(D.1[ĐVT],MATCH(G641,D.1[Tên sản phẩm],0)))</f>
        <v/>
      </c>
      <c r="J641" s="56" t="str">
        <f>IF(G641="","",INDEX(#REF!,MATCH(G641,D.1[Tên sản phẩm],0)))</f>
        <v/>
      </c>
      <c r="K641" s="56" t="str">
        <f t="shared" si="116"/>
        <v/>
      </c>
      <c r="L641" s="53"/>
      <c r="M641" s="57" t="str">
        <f t="shared" si="117"/>
        <v/>
      </c>
      <c r="N641" s="58"/>
      <c r="O641" s="56" t="str">
        <f t="shared" si="110"/>
        <v/>
      </c>
      <c r="P641" s="57" t="str">
        <f t="shared" si="118"/>
        <v/>
      </c>
      <c r="Q641" s="58" t="str">
        <f t="shared" ca="1" si="119"/>
        <v/>
      </c>
      <c r="R641" s="57" t="str">
        <f t="shared" si="120"/>
        <v/>
      </c>
      <c r="S641" s="57" t="str">
        <f ca="1">IF(AND(C641&lt;&gt;"",C641&lt;&gt;OFFSET(C641,1,0)),SUMIFS([Giá có thuế],[Số ĐK],C641),"")</f>
        <v/>
      </c>
      <c r="T641" s="53"/>
      <c r="U641" s="55" t="str">
        <f>IF(T641="","",'Thông Tin Chung'!#REF!)</f>
        <v/>
      </c>
      <c r="V641" s="57" t="str">
        <f t="shared" ca="1" si="121"/>
        <v/>
      </c>
      <c r="W641" s="59"/>
      <c r="X641" s="49" t="str">
        <f ca="1">IF(C641="","",IF(OR(D641&lt;NgayBatDau,D641&gt;NgayKetThuc),"Ngày tháng phải nằm trong kỳ báo cáo",IF(AND(F641&lt;&gt;"",COUNTIF(D.3[Tên nhà cung cấp],F641)=0),"Tên NCC chưa khai báo trong DSNCC",IF(AND(G641&lt;&gt;"",COUNTIF(D.1[Tên sản phẩm],G641)=0),"SP này chưa khai báo trong DSSP",""))))</f>
        <v/>
      </c>
    </row>
    <row r="642" spans="2:24" ht="27.75" customHeight="1">
      <c r="B642" s="69">
        <f t="shared" si="111"/>
        <v>639</v>
      </c>
      <c r="C642" s="49" t="str">
        <f t="shared" ca="1" si="112"/>
        <v/>
      </c>
      <c r="D642" s="50" t="str">
        <f t="shared" ca="1" si="113"/>
        <v/>
      </c>
      <c r="E642" s="51" t="str">
        <f t="shared" ca="1" si="114"/>
        <v/>
      </c>
      <c r="F642" s="52" t="str">
        <f t="shared" ca="1" si="115"/>
        <v/>
      </c>
      <c r="G642" s="53"/>
      <c r="H642" s="53" t="str">
        <f>IF(G642="","",INDEX(D.1[Quy cách],MATCH(G642,D.1[Tên sản phẩm],0)))</f>
        <v/>
      </c>
      <c r="I642" s="54" t="str">
        <f>IF(G642="","",INDEX(D.1[ĐVT],MATCH(G642,D.1[Tên sản phẩm],0)))</f>
        <v/>
      </c>
      <c r="J642" s="56" t="str">
        <f>IF(G642="","",INDEX(#REF!,MATCH(G642,D.1[Tên sản phẩm],0)))</f>
        <v/>
      </c>
      <c r="K642" s="56" t="str">
        <f t="shared" si="116"/>
        <v/>
      </c>
      <c r="L642" s="53"/>
      <c r="M642" s="57" t="str">
        <f t="shared" si="117"/>
        <v/>
      </c>
      <c r="N642" s="58"/>
      <c r="O642" s="56" t="str">
        <f t="shared" si="110"/>
        <v/>
      </c>
      <c r="P642" s="57" t="str">
        <f t="shared" si="118"/>
        <v/>
      </c>
      <c r="Q642" s="58" t="str">
        <f t="shared" ca="1" si="119"/>
        <v/>
      </c>
      <c r="R642" s="57" t="str">
        <f t="shared" si="120"/>
        <v/>
      </c>
      <c r="S642" s="57" t="str">
        <f ca="1">IF(AND(C642&lt;&gt;"",C642&lt;&gt;OFFSET(C642,1,0)),SUMIFS([Giá có thuế],[Số ĐK],C642),"")</f>
        <v/>
      </c>
      <c r="T642" s="53"/>
      <c r="U642" s="55" t="str">
        <f>IF(T642="","",'Thông Tin Chung'!#REF!)</f>
        <v/>
      </c>
      <c r="V642" s="57" t="str">
        <f t="shared" ca="1" si="121"/>
        <v/>
      </c>
      <c r="W642" s="59"/>
      <c r="X642" s="49" t="str">
        <f ca="1">IF(C642="","",IF(OR(D642&lt;NgayBatDau,D642&gt;NgayKetThuc),"Ngày tháng phải nằm trong kỳ báo cáo",IF(AND(F642&lt;&gt;"",COUNTIF(D.3[Tên nhà cung cấp],F642)=0),"Tên NCC chưa khai báo trong DSNCC",IF(AND(G642&lt;&gt;"",COUNTIF(D.1[Tên sản phẩm],G642)=0),"SP này chưa khai báo trong DSSP",""))))</f>
        <v/>
      </c>
    </row>
    <row r="643" spans="2:24" ht="27.75" customHeight="1">
      <c r="B643" s="69">
        <f t="shared" si="111"/>
        <v>640</v>
      </c>
      <c r="C643" s="49" t="str">
        <f t="shared" ca="1" si="112"/>
        <v/>
      </c>
      <c r="D643" s="50" t="str">
        <f t="shared" ca="1" si="113"/>
        <v/>
      </c>
      <c r="E643" s="51" t="str">
        <f t="shared" ca="1" si="114"/>
        <v/>
      </c>
      <c r="F643" s="52" t="str">
        <f t="shared" ca="1" si="115"/>
        <v/>
      </c>
      <c r="G643" s="53"/>
      <c r="H643" s="53" t="str">
        <f>IF(G643="","",INDEX(D.1[Quy cách],MATCH(G643,D.1[Tên sản phẩm],0)))</f>
        <v/>
      </c>
      <c r="I643" s="54" t="str">
        <f>IF(G643="","",INDEX(D.1[ĐVT],MATCH(G643,D.1[Tên sản phẩm],0)))</f>
        <v/>
      </c>
      <c r="J643" s="56" t="str">
        <f>IF(G643="","",INDEX(#REF!,MATCH(G643,D.1[Tên sản phẩm],0)))</f>
        <v/>
      </c>
      <c r="K643" s="56" t="str">
        <f t="shared" si="116"/>
        <v/>
      </c>
      <c r="L643" s="53"/>
      <c r="M643" s="57" t="str">
        <f t="shared" si="117"/>
        <v/>
      </c>
      <c r="N643" s="58"/>
      <c r="O643" s="56" t="str">
        <f t="shared" ref="O643:O706" si="122">IF(M643="","",M643*SUM(N643))</f>
        <v/>
      </c>
      <c r="P643" s="57" t="str">
        <f t="shared" si="118"/>
        <v/>
      </c>
      <c r="Q643" s="58" t="str">
        <f t="shared" ca="1" si="119"/>
        <v/>
      </c>
      <c r="R643" s="57" t="str">
        <f t="shared" si="120"/>
        <v/>
      </c>
      <c r="S643" s="57" t="str">
        <f ca="1">IF(AND(C643&lt;&gt;"",C643&lt;&gt;OFFSET(C643,1,0)),SUMIFS([Giá có thuế],[Số ĐK],C643),"")</f>
        <v/>
      </c>
      <c r="T643" s="53"/>
      <c r="U643" s="55" t="str">
        <f>IF(T643="","",'Thông Tin Chung'!#REF!)</f>
        <v/>
      </c>
      <c r="V643" s="57" t="str">
        <f t="shared" ca="1" si="121"/>
        <v/>
      </c>
      <c r="W643" s="59"/>
      <c r="X643" s="49" t="str">
        <f ca="1">IF(C643="","",IF(OR(D643&lt;NgayBatDau,D643&gt;NgayKetThuc),"Ngày tháng phải nằm trong kỳ báo cáo",IF(AND(F643&lt;&gt;"",COUNTIF(D.3[Tên nhà cung cấp],F643)=0),"Tên NCC chưa khai báo trong DSNCC",IF(AND(G643&lt;&gt;"",COUNTIF(D.1[Tên sản phẩm],G643)=0),"SP này chưa khai báo trong DSSP",""))))</f>
        <v/>
      </c>
    </row>
    <row r="644" spans="2:24" ht="27.75" customHeight="1">
      <c r="B644" s="69">
        <f t="shared" ref="B644:B707" si="123">ROW(A644)-3</f>
        <v>641</v>
      </c>
      <c r="C644" s="49" t="str">
        <f t="shared" ref="C644:C707" ca="1" si="124">IF(AND(D644="",E644="",F644=""),"",IF(AND(D644=OFFSET(D644,-1,0),E644=OFFSET(E644,-1,0),F644=OFFSET(F644,-1,0)),OFFSET(B644,-1,1),B644))</f>
        <v/>
      </c>
      <c r="D644" s="50" t="str">
        <f t="shared" ref="D644:D707" ca="1" si="125">IF(AND($G644&lt;&gt;"",B644&lt;&gt;1),OFFSET(C644,-1,1),"")</f>
        <v/>
      </c>
      <c r="E644" s="51" t="str">
        <f t="shared" ref="E644:E707" ca="1" si="126">IF(AND($G644&lt;&gt;"",B644&lt;&gt;1),OFFSET(D644,-1,1),"")</f>
        <v/>
      </c>
      <c r="F644" s="52" t="str">
        <f t="shared" ref="F644:F707" ca="1" si="127">IF(AND($G644&lt;&gt;"",B644&lt;&gt;1),OFFSET(E644,-1,1),"")</f>
        <v/>
      </c>
      <c r="G644" s="53"/>
      <c r="H644" s="53" t="str">
        <f>IF(G644="","",INDEX(D.1[Quy cách],MATCH(G644,D.1[Tên sản phẩm],0)))</f>
        <v/>
      </c>
      <c r="I644" s="54" t="str">
        <f>IF(G644="","",INDEX(D.1[ĐVT],MATCH(G644,D.1[Tên sản phẩm],0)))</f>
        <v/>
      </c>
      <c r="J644" s="56" t="str">
        <f>IF(G644="","",INDEX(#REF!,MATCH(G644,D.1[Tên sản phẩm],0)))</f>
        <v/>
      </c>
      <c r="K644" s="56" t="str">
        <f t="shared" ref="K644:K707" si="128">IF(OR(G644="",J644=""),"",1)</f>
        <v/>
      </c>
      <c r="L644" s="53"/>
      <c r="M644" s="57" t="str">
        <f t="shared" ref="M644:M707" si="129">IF(AND(J644&lt;&gt;"",K644&lt;&gt;""),J644*K644,"")</f>
        <v/>
      </c>
      <c r="N644" s="58"/>
      <c r="O644" s="56" t="str">
        <f t="shared" si="122"/>
        <v/>
      </c>
      <c r="P644" s="57" t="str">
        <f t="shared" ref="P644:P707" si="130">IF(M644="","",M644-SUM(O644))</f>
        <v/>
      </c>
      <c r="Q644" s="58" t="str">
        <f t="shared" ref="Q644:Q707" ca="1" si="131">IF(AND(P644&lt;&gt;"",C644=OFFSET(C644,-1,0)),OFFSET(P644,-1,1),"")</f>
        <v/>
      </c>
      <c r="R644" s="57" t="str">
        <f t="shared" ref="R644:R707" si="132">IF(P644="","",P644*SUM(1,Q644))</f>
        <v/>
      </c>
      <c r="S644" s="57" t="str">
        <f ca="1">IF(AND(C644&lt;&gt;"",C644&lt;&gt;OFFSET(C644,1,0)),SUMIFS([Giá có thuế],[Số ĐK],C644),"")</f>
        <v/>
      </c>
      <c r="T644" s="53"/>
      <c r="U644" s="55" t="str">
        <f>IF(T644="","",'Thông Tin Chung'!#REF!)</f>
        <v/>
      </c>
      <c r="V644" s="57" t="str">
        <f t="shared" ref="V644:V707" ca="1" si="133">IF(AND(S644&lt;&gt;"",T644&lt;&gt;"",S644&lt;&gt;0),S644-T644,"")</f>
        <v/>
      </c>
      <c r="W644" s="59"/>
      <c r="X644" s="49" t="str">
        <f ca="1">IF(C644="","",IF(OR(D644&lt;NgayBatDau,D644&gt;NgayKetThuc),"Ngày tháng phải nằm trong kỳ báo cáo",IF(AND(F644&lt;&gt;"",COUNTIF(D.3[Tên nhà cung cấp],F644)=0),"Tên NCC chưa khai báo trong DSNCC",IF(AND(G644&lt;&gt;"",COUNTIF(D.1[Tên sản phẩm],G644)=0),"SP này chưa khai báo trong DSSP",""))))</f>
        <v/>
      </c>
    </row>
    <row r="645" spans="2:24" ht="27.75" customHeight="1">
      <c r="B645" s="69">
        <f t="shared" si="123"/>
        <v>642</v>
      </c>
      <c r="C645" s="49" t="str">
        <f t="shared" ca="1" si="124"/>
        <v/>
      </c>
      <c r="D645" s="50" t="str">
        <f t="shared" ca="1" si="125"/>
        <v/>
      </c>
      <c r="E645" s="51" t="str">
        <f t="shared" ca="1" si="126"/>
        <v/>
      </c>
      <c r="F645" s="52" t="str">
        <f t="shared" ca="1" si="127"/>
        <v/>
      </c>
      <c r="G645" s="53"/>
      <c r="H645" s="53" t="str">
        <f>IF(G645="","",INDEX(D.1[Quy cách],MATCH(G645,D.1[Tên sản phẩm],0)))</f>
        <v/>
      </c>
      <c r="I645" s="54" t="str">
        <f>IF(G645="","",INDEX(D.1[ĐVT],MATCH(G645,D.1[Tên sản phẩm],0)))</f>
        <v/>
      </c>
      <c r="J645" s="56" t="str">
        <f>IF(G645="","",INDEX(#REF!,MATCH(G645,D.1[Tên sản phẩm],0)))</f>
        <v/>
      </c>
      <c r="K645" s="56" t="str">
        <f t="shared" si="128"/>
        <v/>
      </c>
      <c r="L645" s="53"/>
      <c r="M645" s="57" t="str">
        <f t="shared" si="129"/>
        <v/>
      </c>
      <c r="N645" s="58"/>
      <c r="O645" s="56" t="str">
        <f t="shared" si="122"/>
        <v/>
      </c>
      <c r="P645" s="57" t="str">
        <f t="shared" si="130"/>
        <v/>
      </c>
      <c r="Q645" s="58" t="str">
        <f t="shared" ca="1" si="131"/>
        <v/>
      </c>
      <c r="R645" s="57" t="str">
        <f t="shared" si="132"/>
        <v/>
      </c>
      <c r="S645" s="57" t="str">
        <f ca="1">IF(AND(C645&lt;&gt;"",C645&lt;&gt;OFFSET(C645,1,0)),SUMIFS([Giá có thuế],[Số ĐK],C645),"")</f>
        <v/>
      </c>
      <c r="T645" s="53"/>
      <c r="U645" s="55" t="str">
        <f>IF(T645="","",'Thông Tin Chung'!#REF!)</f>
        <v/>
      </c>
      <c r="V645" s="57" t="str">
        <f t="shared" ca="1" si="133"/>
        <v/>
      </c>
      <c r="W645" s="59"/>
      <c r="X645" s="49" t="str">
        <f ca="1">IF(C645="","",IF(OR(D645&lt;NgayBatDau,D645&gt;NgayKetThuc),"Ngày tháng phải nằm trong kỳ báo cáo",IF(AND(F645&lt;&gt;"",COUNTIF(D.3[Tên nhà cung cấp],F645)=0),"Tên NCC chưa khai báo trong DSNCC",IF(AND(G645&lt;&gt;"",COUNTIF(D.1[Tên sản phẩm],G645)=0),"SP này chưa khai báo trong DSSP",""))))</f>
        <v/>
      </c>
    </row>
    <row r="646" spans="2:24" ht="27.75" customHeight="1">
      <c r="B646" s="69">
        <f t="shared" si="123"/>
        <v>643</v>
      </c>
      <c r="C646" s="49" t="str">
        <f t="shared" ca="1" si="124"/>
        <v/>
      </c>
      <c r="D646" s="50" t="str">
        <f t="shared" ca="1" si="125"/>
        <v/>
      </c>
      <c r="E646" s="51" t="str">
        <f t="shared" ca="1" si="126"/>
        <v/>
      </c>
      <c r="F646" s="52" t="str">
        <f t="shared" ca="1" si="127"/>
        <v/>
      </c>
      <c r="G646" s="53"/>
      <c r="H646" s="53" t="str">
        <f>IF(G646="","",INDEX(D.1[Quy cách],MATCH(G646,D.1[Tên sản phẩm],0)))</f>
        <v/>
      </c>
      <c r="I646" s="54" t="str">
        <f>IF(G646="","",INDEX(D.1[ĐVT],MATCH(G646,D.1[Tên sản phẩm],0)))</f>
        <v/>
      </c>
      <c r="J646" s="56" t="str">
        <f>IF(G646="","",INDEX(#REF!,MATCH(G646,D.1[Tên sản phẩm],0)))</f>
        <v/>
      </c>
      <c r="K646" s="56" t="str">
        <f t="shared" si="128"/>
        <v/>
      </c>
      <c r="L646" s="53"/>
      <c r="M646" s="57" t="str">
        <f t="shared" si="129"/>
        <v/>
      </c>
      <c r="N646" s="58"/>
      <c r="O646" s="56" t="str">
        <f t="shared" si="122"/>
        <v/>
      </c>
      <c r="P646" s="57" t="str">
        <f t="shared" si="130"/>
        <v/>
      </c>
      <c r="Q646" s="58" t="str">
        <f t="shared" ca="1" si="131"/>
        <v/>
      </c>
      <c r="R646" s="57" t="str">
        <f t="shared" si="132"/>
        <v/>
      </c>
      <c r="S646" s="57" t="str">
        <f ca="1">IF(AND(C646&lt;&gt;"",C646&lt;&gt;OFFSET(C646,1,0)),SUMIFS([Giá có thuế],[Số ĐK],C646),"")</f>
        <v/>
      </c>
      <c r="T646" s="53"/>
      <c r="U646" s="55" t="str">
        <f>IF(T646="","",'Thông Tin Chung'!#REF!)</f>
        <v/>
      </c>
      <c r="V646" s="57" t="str">
        <f t="shared" ca="1" si="133"/>
        <v/>
      </c>
      <c r="W646" s="59"/>
      <c r="X646" s="49" t="str">
        <f ca="1">IF(C646="","",IF(OR(D646&lt;NgayBatDau,D646&gt;NgayKetThuc),"Ngày tháng phải nằm trong kỳ báo cáo",IF(AND(F646&lt;&gt;"",COUNTIF(D.3[Tên nhà cung cấp],F646)=0),"Tên NCC chưa khai báo trong DSNCC",IF(AND(G646&lt;&gt;"",COUNTIF(D.1[Tên sản phẩm],G646)=0),"SP này chưa khai báo trong DSSP",""))))</f>
        <v/>
      </c>
    </row>
    <row r="647" spans="2:24" ht="27.75" customHeight="1">
      <c r="B647" s="69">
        <f t="shared" si="123"/>
        <v>644</v>
      </c>
      <c r="C647" s="49" t="str">
        <f t="shared" ca="1" si="124"/>
        <v/>
      </c>
      <c r="D647" s="50" t="str">
        <f t="shared" ca="1" si="125"/>
        <v/>
      </c>
      <c r="E647" s="51" t="str">
        <f t="shared" ca="1" si="126"/>
        <v/>
      </c>
      <c r="F647" s="52" t="str">
        <f t="shared" ca="1" si="127"/>
        <v/>
      </c>
      <c r="G647" s="53"/>
      <c r="H647" s="53" t="str">
        <f>IF(G647="","",INDEX(D.1[Quy cách],MATCH(G647,D.1[Tên sản phẩm],0)))</f>
        <v/>
      </c>
      <c r="I647" s="54" t="str">
        <f>IF(G647="","",INDEX(D.1[ĐVT],MATCH(G647,D.1[Tên sản phẩm],0)))</f>
        <v/>
      </c>
      <c r="J647" s="56" t="str">
        <f>IF(G647="","",INDEX(#REF!,MATCH(G647,D.1[Tên sản phẩm],0)))</f>
        <v/>
      </c>
      <c r="K647" s="56" t="str">
        <f t="shared" si="128"/>
        <v/>
      </c>
      <c r="L647" s="53"/>
      <c r="M647" s="57" t="str">
        <f t="shared" si="129"/>
        <v/>
      </c>
      <c r="N647" s="58"/>
      <c r="O647" s="56" t="str">
        <f t="shared" si="122"/>
        <v/>
      </c>
      <c r="P647" s="57" t="str">
        <f t="shared" si="130"/>
        <v/>
      </c>
      <c r="Q647" s="58" t="str">
        <f t="shared" ca="1" si="131"/>
        <v/>
      </c>
      <c r="R647" s="57" t="str">
        <f t="shared" si="132"/>
        <v/>
      </c>
      <c r="S647" s="57" t="str">
        <f ca="1">IF(AND(C647&lt;&gt;"",C647&lt;&gt;OFFSET(C647,1,0)),SUMIFS([Giá có thuế],[Số ĐK],C647),"")</f>
        <v/>
      </c>
      <c r="T647" s="53"/>
      <c r="U647" s="55" t="str">
        <f>IF(T647="","",'Thông Tin Chung'!#REF!)</f>
        <v/>
      </c>
      <c r="V647" s="57" t="str">
        <f t="shared" ca="1" si="133"/>
        <v/>
      </c>
      <c r="W647" s="59"/>
      <c r="X647" s="49" t="str">
        <f ca="1">IF(C647="","",IF(OR(D647&lt;NgayBatDau,D647&gt;NgayKetThuc),"Ngày tháng phải nằm trong kỳ báo cáo",IF(AND(F647&lt;&gt;"",COUNTIF(D.3[Tên nhà cung cấp],F647)=0),"Tên NCC chưa khai báo trong DSNCC",IF(AND(G647&lt;&gt;"",COUNTIF(D.1[Tên sản phẩm],G647)=0),"SP này chưa khai báo trong DSSP",""))))</f>
        <v/>
      </c>
    </row>
    <row r="648" spans="2:24" ht="27.75" customHeight="1">
      <c r="B648" s="69">
        <f t="shared" si="123"/>
        <v>645</v>
      </c>
      <c r="C648" s="49" t="str">
        <f t="shared" ca="1" si="124"/>
        <v/>
      </c>
      <c r="D648" s="50" t="str">
        <f t="shared" ca="1" si="125"/>
        <v/>
      </c>
      <c r="E648" s="51" t="str">
        <f t="shared" ca="1" si="126"/>
        <v/>
      </c>
      <c r="F648" s="52" t="str">
        <f t="shared" ca="1" si="127"/>
        <v/>
      </c>
      <c r="G648" s="53"/>
      <c r="H648" s="53" t="str">
        <f>IF(G648="","",INDEX(D.1[Quy cách],MATCH(G648,D.1[Tên sản phẩm],0)))</f>
        <v/>
      </c>
      <c r="I648" s="54" t="str">
        <f>IF(G648="","",INDEX(D.1[ĐVT],MATCH(G648,D.1[Tên sản phẩm],0)))</f>
        <v/>
      </c>
      <c r="J648" s="56" t="str">
        <f>IF(G648="","",INDEX(#REF!,MATCH(G648,D.1[Tên sản phẩm],0)))</f>
        <v/>
      </c>
      <c r="K648" s="56" t="str">
        <f t="shared" si="128"/>
        <v/>
      </c>
      <c r="L648" s="53"/>
      <c r="M648" s="57" t="str">
        <f t="shared" si="129"/>
        <v/>
      </c>
      <c r="N648" s="58"/>
      <c r="O648" s="56" t="str">
        <f t="shared" si="122"/>
        <v/>
      </c>
      <c r="P648" s="57" t="str">
        <f t="shared" si="130"/>
        <v/>
      </c>
      <c r="Q648" s="58" t="str">
        <f t="shared" ca="1" si="131"/>
        <v/>
      </c>
      <c r="R648" s="57" t="str">
        <f t="shared" si="132"/>
        <v/>
      </c>
      <c r="S648" s="57" t="str">
        <f ca="1">IF(AND(C648&lt;&gt;"",C648&lt;&gt;OFFSET(C648,1,0)),SUMIFS([Giá có thuế],[Số ĐK],C648),"")</f>
        <v/>
      </c>
      <c r="T648" s="53"/>
      <c r="U648" s="55" t="str">
        <f>IF(T648="","",'Thông Tin Chung'!#REF!)</f>
        <v/>
      </c>
      <c r="V648" s="57" t="str">
        <f t="shared" ca="1" si="133"/>
        <v/>
      </c>
      <c r="W648" s="59"/>
      <c r="X648" s="49" t="str">
        <f ca="1">IF(C648="","",IF(OR(D648&lt;NgayBatDau,D648&gt;NgayKetThuc),"Ngày tháng phải nằm trong kỳ báo cáo",IF(AND(F648&lt;&gt;"",COUNTIF(D.3[Tên nhà cung cấp],F648)=0),"Tên NCC chưa khai báo trong DSNCC",IF(AND(G648&lt;&gt;"",COUNTIF(D.1[Tên sản phẩm],G648)=0),"SP này chưa khai báo trong DSSP",""))))</f>
        <v/>
      </c>
    </row>
    <row r="649" spans="2:24" ht="27.75" customHeight="1">
      <c r="B649" s="69">
        <f t="shared" si="123"/>
        <v>646</v>
      </c>
      <c r="C649" s="49" t="str">
        <f t="shared" ca="1" si="124"/>
        <v/>
      </c>
      <c r="D649" s="50" t="str">
        <f t="shared" ca="1" si="125"/>
        <v/>
      </c>
      <c r="E649" s="51" t="str">
        <f t="shared" ca="1" si="126"/>
        <v/>
      </c>
      <c r="F649" s="52" t="str">
        <f t="shared" ca="1" si="127"/>
        <v/>
      </c>
      <c r="G649" s="53"/>
      <c r="H649" s="53" t="str">
        <f>IF(G649="","",INDEX(D.1[Quy cách],MATCH(G649,D.1[Tên sản phẩm],0)))</f>
        <v/>
      </c>
      <c r="I649" s="54" t="str">
        <f>IF(G649="","",INDEX(D.1[ĐVT],MATCH(G649,D.1[Tên sản phẩm],0)))</f>
        <v/>
      </c>
      <c r="J649" s="56" t="str">
        <f>IF(G649="","",INDEX(#REF!,MATCH(G649,D.1[Tên sản phẩm],0)))</f>
        <v/>
      </c>
      <c r="K649" s="56" t="str">
        <f t="shared" si="128"/>
        <v/>
      </c>
      <c r="L649" s="53"/>
      <c r="M649" s="57" t="str">
        <f t="shared" si="129"/>
        <v/>
      </c>
      <c r="N649" s="58"/>
      <c r="O649" s="56" t="str">
        <f t="shared" si="122"/>
        <v/>
      </c>
      <c r="P649" s="57" t="str">
        <f t="shared" si="130"/>
        <v/>
      </c>
      <c r="Q649" s="58" t="str">
        <f t="shared" ca="1" si="131"/>
        <v/>
      </c>
      <c r="R649" s="57" t="str">
        <f t="shared" si="132"/>
        <v/>
      </c>
      <c r="S649" s="57" t="str">
        <f ca="1">IF(AND(C649&lt;&gt;"",C649&lt;&gt;OFFSET(C649,1,0)),SUMIFS([Giá có thuế],[Số ĐK],C649),"")</f>
        <v/>
      </c>
      <c r="T649" s="53"/>
      <c r="U649" s="55" t="str">
        <f>IF(T649="","",'Thông Tin Chung'!#REF!)</f>
        <v/>
      </c>
      <c r="V649" s="57" t="str">
        <f t="shared" ca="1" si="133"/>
        <v/>
      </c>
      <c r="W649" s="59"/>
      <c r="X649" s="49" t="str">
        <f ca="1">IF(C649="","",IF(OR(D649&lt;NgayBatDau,D649&gt;NgayKetThuc),"Ngày tháng phải nằm trong kỳ báo cáo",IF(AND(F649&lt;&gt;"",COUNTIF(D.3[Tên nhà cung cấp],F649)=0),"Tên NCC chưa khai báo trong DSNCC",IF(AND(G649&lt;&gt;"",COUNTIF(D.1[Tên sản phẩm],G649)=0),"SP này chưa khai báo trong DSSP",""))))</f>
        <v/>
      </c>
    </row>
    <row r="650" spans="2:24" ht="27.75" customHeight="1">
      <c r="B650" s="69">
        <f t="shared" si="123"/>
        <v>647</v>
      </c>
      <c r="C650" s="49" t="str">
        <f t="shared" ca="1" si="124"/>
        <v/>
      </c>
      <c r="D650" s="50" t="str">
        <f t="shared" ca="1" si="125"/>
        <v/>
      </c>
      <c r="E650" s="51" t="str">
        <f t="shared" ca="1" si="126"/>
        <v/>
      </c>
      <c r="F650" s="52" t="str">
        <f t="shared" ca="1" si="127"/>
        <v/>
      </c>
      <c r="G650" s="53"/>
      <c r="H650" s="53" t="str">
        <f>IF(G650="","",INDEX(D.1[Quy cách],MATCH(G650,D.1[Tên sản phẩm],0)))</f>
        <v/>
      </c>
      <c r="I650" s="54" t="str">
        <f>IF(G650="","",INDEX(D.1[ĐVT],MATCH(G650,D.1[Tên sản phẩm],0)))</f>
        <v/>
      </c>
      <c r="J650" s="56" t="str">
        <f>IF(G650="","",INDEX(#REF!,MATCH(G650,D.1[Tên sản phẩm],0)))</f>
        <v/>
      </c>
      <c r="K650" s="56" t="str">
        <f t="shared" si="128"/>
        <v/>
      </c>
      <c r="L650" s="53"/>
      <c r="M650" s="57" t="str">
        <f t="shared" si="129"/>
        <v/>
      </c>
      <c r="N650" s="58"/>
      <c r="O650" s="56" t="str">
        <f t="shared" si="122"/>
        <v/>
      </c>
      <c r="P650" s="57" t="str">
        <f t="shared" si="130"/>
        <v/>
      </c>
      <c r="Q650" s="58" t="str">
        <f t="shared" ca="1" si="131"/>
        <v/>
      </c>
      <c r="R650" s="57" t="str">
        <f t="shared" si="132"/>
        <v/>
      </c>
      <c r="S650" s="57" t="str">
        <f ca="1">IF(AND(C650&lt;&gt;"",C650&lt;&gt;OFFSET(C650,1,0)),SUMIFS([Giá có thuế],[Số ĐK],C650),"")</f>
        <v/>
      </c>
      <c r="T650" s="53"/>
      <c r="U650" s="55" t="str">
        <f>IF(T650="","",'Thông Tin Chung'!#REF!)</f>
        <v/>
      </c>
      <c r="V650" s="57" t="str">
        <f t="shared" ca="1" si="133"/>
        <v/>
      </c>
      <c r="W650" s="59"/>
      <c r="X650" s="49" t="str">
        <f ca="1">IF(C650="","",IF(OR(D650&lt;NgayBatDau,D650&gt;NgayKetThuc),"Ngày tháng phải nằm trong kỳ báo cáo",IF(AND(F650&lt;&gt;"",COUNTIF(D.3[Tên nhà cung cấp],F650)=0),"Tên NCC chưa khai báo trong DSNCC",IF(AND(G650&lt;&gt;"",COUNTIF(D.1[Tên sản phẩm],G650)=0),"SP này chưa khai báo trong DSSP",""))))</f>
        <v/>
      </c>
    </row>
    <row r="651" spans="2:24" ht="27.75" customHeight="1">
      <c r="B651" s="69">
        <f t="shared" si="123"/>
        <v>648</v>
      </c>
      <c r="C651" s="49" t="str">
        <f t="shared" ca="1" si="124"/>
        <v/>
      </c>
      <c r="D651" s="50" t="str">
        <f t="shared" ca="1" si="125"/>
        <v/>
      </c>
      <c r="E651" s="51" t="str">
        <f t="shared" ca="1" si="126"/>
        <v/>
      </c>
      <c r="F651" s="52" t="str">
        <f t="shared" ca="1" si="127"/>
        <v/>
      </c>
      <c r="G651" s="53"/>
      <c r="H651" s="53" t="str">
        <f>IF(G651="","",INDEX(D.1[Quy cách],MATCH(G651,D.1[Tên sản phẩm],0)))</f>
        <v/>
      </c>
      <c r="I651" s="54" t="str">
        <f>IF(G651="","",INDEX(D.1[ĐVT],MATCH(G651,D.1[Tên sản phẩm],0)))</f>
        <v/>
      </c>
      <c r="J651" s="56" t="str">
        <f>IF(G651="","",INDEX(#REF!,MATCH(G651,D.1[Tên sản phẩm],0)))</f>
        <v/>
      </c>
      <c r="K651" s="56" t="str">
        <f t="shared" si="128"/>
        <v/>
      </c>
      <c r="L651" s="53"/>
      <c r="M651" s="57" t="str">
        <f t="shared" si="129"/>
        <v/>
      </c>
      <c r="N651" s="58"/>
      <c r="O651" s="56" t="str">
        <f t="shared" si="122"/>
        <v/>
      </c>
      <c r="P651" s="57" t="str">
        <f t="shared" si="130"/>
        <v/>
      </c>
      <c r="Q651" s="58" t="str">
        <f t="shared" ca="1" si="131"/>
        <v/>
      </c>
      <c r="R651" s="57" t="str">
        <f t="shared" si="132"/>
        <v/>
      </c>
      <c r="S651" s="57" t="str">
        <f ca="1">IF(AND(C651&lt;&gt;"",C651&lt;&gt;OFFSET(C651,1,0)),SUMIFS([Giá có thuế],[Số ĐK],C651),"")</f>
        <v/>
      </c>
      <c r="T651" s="53"/>
      <c r="U651" s="55" t="str">
        <f>IF(T651="","",'Thông Tin Chung'!#REF!)</f>
        <v/>
      </c>
      <c r="V651" s="57" t="str">
        <f t="shared" ca="1" si="133"/>
        <v/>
      </c>
      <c r="W651" s="59"/>
      <c r="X651" s="49" t="str">
        <f ca="1">IF(C651="","",IF(OR(D651&lt;NgayBatDau,D651&gt;NgayKetThuc),"Ngày tháng phải nằm trong kỳ báo cáo",IF(AND(F651&lt;&gt;"",COUNTIF(D.3[Tên nhà cung cấp],F651)=0),"Tên NCC chưa khai báo trong DSNCC",IF(AND(G651&lt;&gt;"",COUNTIF(D.1[Tên sản phẩm],G651)=0),"SP này chưa khai báo trong DSSP",""))))</f>
        <v/>
      </c>
    </row>
    <row r="652" spans="2:24" ht="27.75" customHeight="1">
      <c r="B652" s="69">
        <f t="shared" si="123"/>
        <v>649</v>
      </c>
      <c r="C652" s="49" t="str">
        <f t="shared" ca="1" si="124"/>
        <v/>
      </c>
      <c r="D652" s="50" t="str">
        <f t="shared" ca="1" si="125"/>
        <v/>
      </c>
      <c r="E652" s="51" t="str">
        <f t="shared" ca="1" si="126"/>
        <v/>
      </c>
      <c r="F652" s="52" t="str">
        <f t="shared" ca="1" si="127"/>
        <v/>
      </c>
      <c r="G652" s="53"/>
      <c r="H652" s="53" t="str">
        <f>IF(G652="","",INDEX(D.1[Quy cách],MATCH(G652,D.1[Tên sản phẩm],0)))</f>
        <v/>
      </c>
      <c r="I652" s="54" t="str">
        <f>IF(G652="","",INDEX(D.1[ĐVT],MATCH(G652,D.1[Tên sản phẩm],0)))</f>
        <v/>
      </c>
      <c r="J652" s="56" t="str">
        <f>IF(G652="","",INDEX(#REF!,MATCH(G652,D.1[Tên sản phẩm],0)))</f>
        <v/>
      </c>
      <c r="K652" s="56" t="str">
        <f t="shared" si="128"/>
        <v/>
      </c>
      <c r="L652" s="53"/>
      <c r="M652" s="57" t="str">
        <f t="shared" si="129"/>
        <v/>
      </c>
      <c r="N652" s="58"/>
      <c r="O652" s="56" t="str">
        <f t="shared" si="122"/>
        <v/>
      </c>
      <c r="P652" s="57" t="str">
        <f t="shared" si="130"/>
        <v/>
      </c>
      <c r="Q652" s="58" t="str">
        <f t="shared" ca="1" si="131"/>
        <v/>
      </c>
      <c r="R652" s="57" t="str">
        <f t="shared" si="132"/>
        <v/>
      </c>
      <c r="S652" s="57" t="str">
        <f ca="1">IF(AND(C652&lt;&gt;"",C652&lt;&gt;OFFSET(C652,1,0)),SUMIFS([Giá có thuế],[Số ĐK],C652),"")</f>
        <v/>
      </c>
      <c r="T652" s="53"/>
      <c r="U652" s="55" t="str">
        <f>IF(T652="","",'Thông Tin Chung'!#REF!)</f>
        <v/>
      </c>
      <c r="V652" s="57" t="str">
        <f t="shared" ca="1" si="133"/>
        <v/>
      </c>
      <c r="W652" s="59"/>
      <c r="X652" s="49" t="str">
        <f ca="1">IF(C652="","",IF(OR(D652&lt;NgayBatDau,D652&gt;NgayKetThuc),"Ngày tháng phải nằm trong kỳ báo cáo",IF(AND(F652&lt;&gt;"",COUNTIF(D.3[Tên nhà cung cấp],F652)=0),"Tên NCC chưa khai báo trong DSNCC",IF(AND(G652&lt;&gt;"",COUNTIF(D.1[Tên sản phẩm],G652)=0),"SP này chưa khai báo trong DSSP",""))))</f>
        <v/>
      </c>
    </row>
    <row r="653" spans="2:24" ht="27.75" customHeight="1">
      <c r="B653" s="69">
        <f t="shared" si="123"/>
        <v>650</v>
      </c>
      <c r="C653" s="49" t="str">
        <f t="shared" ca="1" si="124"/>
        <v/>
      </c>
      <c r="D653" s="50" t="str">
        <f t="shared" ca="1" si="125"/>
        <v/>
      </c>
      <c r="E653" s="51" t="str">
        <f t="shared" ca="1" si="126"/>
        <v/>
      </c>
      <c r="F653" s="52" t="str">
        <f t="shared" ca="1" si="127"/>
        <v/>
      </c>
      <c r="G653" s="53"/>
      <c r="H653" s="53" t="str">
        <f>IF(G653="","",INDEX(D.1[Quy cách],MATCH(G653,D.1[Tên sản phẩm],0)))</f>
        <v/>
      </c>
      <c r="I653" s="54" t="str">
        <f>IF(G653="","",INDEX(D.1[ĐVT],MATCH(G653,D.1[Tên sản phẩm],0)))</f>
        <v/>
      </c>
      <c r="J653" s="56" t="str">
        <f>IF(G653="","",INDEX(#REF!,MATCH(G653,D.1[Tên sản phẩm],0)))</f>
        <v/>
      </c>
      <c r="K653" s="56" t="str">
        <f t="shared" si="128"/>
        <v/>
      </c>
      <c r="L653" s="53"/>
      <c r="M653" s="57" t="str">
        <f t="shared" si="129"/>
        <v/>
      </c>
      <c r="N653" s="58"/>
      <c r="O653" s="56" t="str">
        <f t="shared" si="122"/>
        <v/>
      </c>
      <c r="P653" s="57" t="str">
        <f t="shared" si="130"/>
        <v/>
      </c>
      <c r="Q653" s="58" t="str">
        <f t="shared" ca="1" si="131"/>
        <v/>
      </c>
      <c r="R653" s="57" t="str">
        <f t="shared" si="132"/>
        <v/>
      </c>
      <c r="S653" s="57" t="str">
        <f ca="1">IF(AND(C653&lt;&gt;"",C653&lt;&gt;OFFSET(C653,1,0)),SUMIFS([Giá có thuế],[Số ĐK],C653),"")</f>
        <v/>
      </c>
      <c r="T653" s="53"/>
      <c r="U653" s="55" t="str">
        <f>IF(T653="","",'Thông Tin Chung'!#REF!)</f>
        <v/>
      </c>
      <c r="V653" s="57" t="str">
        <f t="shared" ca="1" si="133"/>
        <v/>
      </c>
      <c r="W653" s="59"/>
      <c r="X653" s="49" t="str">
        <f ca="1">IF(C653="","",IF(OR(D653&lt;NgayBatDau,D653&gt;NgayKetThuc),"Ngày tháng phải nằm trong kỳ báo cáo",IF(AND(F653&lt;&gt;"",COUNTIF(D.3[Tên nhà cung cấp],F653)=0),"Tên NCC chưa khai báo trong DSNCC",IF(AND(G653&lt;&gt;"",COUNTIF(D.1[Tên sản phẩm],G653)=0),"SP này chưa khai báo trong DSSP",""))))</f>
        <v/>
      </c>
    </row>
    <row r="654" spans="2:24" ht="27.75" customHeight="1">
      <c r="B654" s="69">
        <f t="shared" si="123"/>
        <v>651</v>
      </c>
      <c r="C654" s="49" t="str">
        <f t="shared" ca="1" si="124"/>
        <v/>
      </c>
      <c r="D654" s="50" t="str">
        <f t="shared" ca="1" si="125"/>
        <v/>
      </c>
      <c r="E654" s="51" t="str">
        <f t="shared" ca="1" si="126"/>
        <v/>
      </c>
      <c r="F654" s="52" t="str">
        <f t="shared" ca="1" si="127"/>
        <v/>
      </c>
      <c r="G654" s="53"/>
      <c r="H654" s="53" t="str">
        <f>IF(G654="","",INDEX(D.1[Quy cách],MATCH(G654,D.1[Tên sản phẩm],0)))</f>
        <v/>
      </c>
      <c r="I654" s="54" t="str">
        <f>IF(G654="","",INDEX(D.1[ĐVT],MATCH(G654,D.1[Tên sản phẩm],0)))</f>
        <v/>
      </c>
      <c r="J654" s="56" t="str">
        <f>IF(G654="","",INDEX(#REF!,MATCH(G654,D.1[Tên sản phẩm],0)))</f>
        <v/>
      </c>
      <c r="K654" s="56" t="str">
        <f t="shared" si="128"/>
        <v/>
      </c>
      <c r="L654" s="53"/>
      <c r="M654" s="57" t="str">
        <f t="shared" si="129"/>
        <v/>
      </c>
      <c r="N654" s="58"/>
      <c r="O654" s="56" t="str">
        <f t="shared" si="122"/>
        <v/>
      </c>
      <c r="P654" s="57" t="str">
        <f t="shared" si="130"/>
        <v/>
      </c>
      <c r="Q654" s="58" t="str">
        <f t="shared" ca="1" si="131"/>
        <v/>
      </c>
      <c r="R654" s="57" t="str">
        <f t="shared" si="132"/>
        <v/>
      </c>
      <c r="S654" s="57" t="str">
        <f ca="1">IF(AND(C654&lt;&gt;"",C654&lt;&gt;OFFSET(C654,1,0)),SUMIFS([Giá có thuế],[Số ĐK],C654),"")</f>
        <v/>
      </c>
      <c r="T654" s="53"/>
      <c r="U654" s="55" t="str">
        <f>IF(T654="","",'Thông Tin Chung'!#REF!)</f>
        <v/>
      </c>
      <c r="V654" s="57" t="str">
        <f t="shared" ca="1" si="133"/>
        <v/>
      </c>
      <c r="W654" s="59"/>
      <c r="X654" s="49" t="str">
        <f ca="1">IF(C654="","",IF(OR(D654&lt;NgayBatDau,D654&gt;NgayKetThuc),"Ngày tháng phải nằm trong kỳ báo cáo",IF(AND(F654&lt;&gt;"",COUNTIF(D.3[Tên nhà cung cấp],F654)=0),"Tên NCC chưa khai báo trong DSNCC",IF(AND(G654&lt;&gt;"",COUNTIF(D.1[Tên sản phẩm],G654)=0),"SP này chưa khai báo trong DSSP",""))))</f>
        <v/>
      </c>
    </row>
    <row r="655" spans="2:24" ht="27.75" customHeight="1">
      <c r="B655" s="69">
        <f t="shared" si="123"/>
        <v>652</v>
      </c>
      <c r="C655" s="49" t="str">
        <f t="shared" ca="1" si="124"/>
        <v/>
      </c>
      <c r="D655" s="50" t="str">
        <f t="shared" ca="1" si="125"/>
        <v/>
      </c>
      <c r="E655" s="51" t="str">
        <f t="shared" ca="1" si="126"/>
        <v/>
      </c>
      <c r="F655" s="52" t="str">
        <f t="shared" ca="1" si="127"/>
        <v/>
      </c>
      <c r="G655" s="53"/>
      <c r="H655" s="53" t="str">
        <f>IF(G655="","",INDEX(D.1[Quy cách],MATCH(G655,D.1[Tên sản phẩm],0)))</f>
        <v/>
      </c>
      <c r="I655" s="54" t="str">
        <f>IF(G655="","",INDEX(D.1[ĐVT],MATCH(G655,D.1[Tên sản phẩm],0)))</f>
        <v/>
      </c>
      <c r="J655" s="56" t="str">
        <f>IF(G655="","",INDEX(#REF!,MATCH(G655,D.1[Tên sản phẩm],0)))</f>
        <v/>
      </c>
      <c r="K655" s="56" t="str">
        <f t="shared" si="128"/>
        <v/>
      </c>
      <c r="L655" s="53"/>
      <c r="M655" s="57" t="str">
        <f t="shared" si="129"/>
        <v/>
      </c>
      <c r="N655" s="58"/>
      <c r="O655" s="56" t="str">
        <f t="shared" si="122"/>
        <v/>
      </c>
      <c r="P655" s="57" t="str">
        <f t="shared" si="130"/>
        <v/>
      </c>
      <c r="Q655" s="58" t="str">
        <f t="shared" ca="1" si="131"/>
        <v/>
      </c>
      <c r="R655" s="57" t="str">
        <f t="shared" si="132"/>
        <v/>
      </c>
      <c r="S655" s="57" t="str">
        <f ca="1">IF(AND(C655&lt;&gt;"",C655&lt;&gt;OFFSET(C655,1,0)),SUMIFS([Giá có thuế],[Số ĐK],C655),"")</f>
        <v/>
      </c>
      <c r="T655" s="53"/>
      <c r="U655" s="55" t="str">
        <f>IF(T655="","",'Thông Tin Chung'!#REF!)</f>
        <v/>
      </c>
      <c r="V655" s="57" t="str">
        <f t="shared" ca="1" si="133"/>
        <v/>
      </c>
      <c r="W655" s="59"/>
      <c r="X655" s="49" t="str">
        <f ca="1">IF(C655="","",IF(OR(D655&lt;NgayBatDau,D655&gt;NgayKetThuc),"Ngày tháng phải nằm trong kỳ báo cáo",IF(AND(F655&lt;&gt;"",COUNTIF(D.3[Tên nhà cung cấp],F655)=0),"Tên NCC chưa khai báo trong DSNCC",IF(AND(G655&lt;&gt;"",COUNTIF(D.1[Tên sản phẩm],G655)=0),"SP này chưa khai báo trong DSSP",""))))</f>
        <v/>
      </c>
    </row>
    <row r="656" spans="2:24" ht="27.75" customHeight="1">
      <c r="B656" s="69">
        <f t="shared" si="123"/>
        <v>653</v>
      </c>
      <c r="C656" s="49" t="str">
        <f t="shared" ca="1" si="124"/>
        <v/>
      </c>
      <c r="D656" s="50" t="str">
        <f t="shared" ca="1" si="125"/>
        <v/>
      </c>
      <c r="E656" s="51" t="str">
        <f t="shared" ca="1" si="126"/>
        <v/>
      </c>
      <c r="F656" s="52" t="str">
        <f t="shared" ca="1" si="127"/>
        <v/>
      </c>
      <c r="G656" s="53"/>
      <c r="H656" s="53" t="str">
        <f>IF(G656="","",INDEX(D.1[Quy cách],MATCH(G656,D.1[Tên sản phẩm],0)))</f>
        <v/>
      </c>
      <c r="I656" s="54" t="str">
        <f>IF(G656="","",INDEX(D.1[ĐVT],MATCH(G656,D.1[Tên sản phẩm],0)))</f>
        <v/>
      </c>
      <c r="J656" s="56" t="str">
        <f>IF(G656="","",INDEX(#REF!,MATCH(G656,D.1[Tên sản phẩm],0)))</f>
        <v/>
      </c>
      <c r="K656" s="56" t="str">
        <f t="shared" si="128"/>
        <v/>
      </c>
      <c r="L656" s="53"/>
      <c r="M656" s="57" t="str">
        <f t="shared" si="129"/>
        <v/>
      </c>
      <c r="N656" s="58"/>
      <c r="O656" s="56" t="str">
        <f t="shared" si="122"/>
        <v/>
      </c>
      <c r="P656" s="57" t="str">
        <f t="shared" si="130"/>
        <v/>
      </c>
      <c r="Q656" s="58" t="str">
        <f t="shared" ca="1" si="131"/>
        <v/>
      </c>
      <c r="R656" s="57" t="str">
        <f t="shared" si="132"/>
        <v/>
      </c>
      <c r="S656" s="57" t="str">
        <f ca="1">IF(AND(C656&lt;&gt;"",C656&lt;&gt;OFFSET(C656,1,0)),SUMIFS([Giá có thuế],[Số ĐK],C656),"")</f>
        <v/>
      </c>
      <c r="T656" s="53"/>
      <c r="U656" s="55" t="str">
        <f>IF(T656="","",'Thông Tin Chung'!#REF!)</f>
        <v/>
      </c>
      <c r="V656" s="57" t="str">
        <f t="shared" ca="1" si="133"/>
        <v/>
      </c>
      <c r="W656" s="59"/>
      <c r="X656" s="49" t="str">
        <f ca="1">IF(C656="","",IF(OR(D656&lt;NgayBatDau,D656&gt;NgayKetThuc),"Ngày tháng phải nằm trong kỳ báo cáo",IF(AND(F656&lt;&gt;"",COUNTIF(D.3[Tên nhà cung cấp],F656)=0),"Tên NCC chưa khai báo trong DSNCC",IF(AND(G656&lt;&gt;"",COUNTIF(D.1[Tên sản phẩm],G656)=0),"SP này chưa khai báo trong DSSP",""))))</f>
        <v/>
      </c>
    </row>
    <row r="657" spans="2:24" ht="27.75" customHeight="1">
      <c r="B657" s="69">
        <f t="shared" si="123"/>
        <v>654</v>
      </c>
      <c r="C657" s="49" t="str">
        <f t="shared" ca="1" si="124"/>
        <v/>
      </c>
      <c r="D657" s="50" t="str">
        <f t="shared" ca="1" si="125"/>
        <v/>
      </c>
      <c r="E657" s="51" t="str">
        <f t="shared" ca="1" si="126"/>
        <v/>
      </c>
      <c r="F657" s="52" t="str">
        <f t="shared" ca="1" si="127"/>
        <v/>
      </c>
      <c r="G657" s="53"/>
      <c r="H657" s="53" t="str">
        <f>IF(G657="","",INDEX(D.1[Quy cách],MATCH(G657,D.1[Tên sản phẩm],0)))</f>
        <v/>
      </c>
      <c r="I657" s="54" t="str">
        <f>IF(G657="","",INDEX(D.1[ĐVT],MATCH(G657,D.1[Tên sản phẩm],0)))</f>
        <v/>
      </c>
      <c r="J657" s="56" t="str">
        <f>IF(G657="","",INDEX(#REF!,MATCH(G657,D.1[Tên sản phẩm],0)))</f>
        <v/>
      </c>
      <c r="K657" s="56" t="str">
        <f t="shared" si="128"/>
        <v/>
      </c>
      <c r="L657" s="53"/>
      <c r="M657" s="57" t="str">
        <f t="shared" si="129"/>
        <v/>
      </c>
      <c r="N657" s="58"/>
      <c r="O657" s="56" t="str">
        <f t="shared" si="122"/>
        <v/>
      </c>
      <c r="P657" s="57" t="str">
        <f t="shared" si="130"/>
        <v/>
      </c>
      <c r="Q657" s="58" t="str">
        <f t="shared" ca="1" si="131"/>
        <v/>
      </c>
      <c r="R657" s="57" t="str">
        <f t="shared" si="132"/>
        <v/>
      </c>
      <c r="S657" s="57" t="str">
        <f ca="1">IF(AND(C657&lt;&gt;"",C657&lt;&gt;OFFSET(C657,1,0)),SUMIFS([Giá có thuế],[Số ĐK],C657),"")</f>
        <v/>
      </c>
      <c r="T657" s="53"/>
      <c r="U657" s="55" t="str">
        <f>IF(T657="","",'Thông Tin Chung'!#REF!)</f>
        <v/>
      </c>
      <c r="V657" s="57" t="str">
        <f t="shared" ca="1" si="133"/>
        <v/>
      </c>
      <c r="W657" s="59"/>
      <c r="X657" s="49" t="str">
        <f ca="1">IF(C657="","",IF(OR(D657&lt;NgayBatDau,D657&gt;NgayKetThuc),"Ngày tháng phải nằm trong kỳ báo cáo",IF(AND(F657&lt;&gt;"",COUNTIF(D.3[Tên nhà cung cấp],F657)=0),"Tên NCC chưa khai báo trong DSNCC",IF(AND(G657&lt;&gt;"",COUNTIF(D.1[Tên sản phẩm],G657)=0),"SP này chưa khai báo trong DSSP",""))))</f>
        <v/>
      </c>
    </row>
    <row r="658" spans="2:24" ht="27.75" customHeight="1">
      <c r="B658" s="69">
        <f t="shared" si="123"/>
        <v>655</v>
      </c>
      <c r="C658" s="49" t="str">
        <f t="shared" ca="1" si="124"/>
        <v/>
      </c>
      <c r="D658" s="50" t="str">
        <f t="shared" ca="1" si="125"/>
        <v/>
      </c>
      <c r="E658" s="51" t="str">
        <f t="shared" ca="1" si="126"/>
        <v/>
      </c>
      <c r="F658" s="52" t="str">
        <f t="shared" ca="1" si="127"/>
        <v/>
      </c>
      <c r="G658" s="53"/>
      <c r="H658" s="53" t="str">
        <f>IF(G658="","",INDEX(D.1[Quy cách],MATCH(G658,D.1[Tên sản phẩm],0)))</f>
        <v/>
      </c>
      <c r="I658" s="54" t="str">
        <f>IF(G658="","",INDEX(D.1[ĐVT],MATCH(G658,D.1[Tên sản phẩm],0)))</f>
        <v/>
      </c>
      <c r="J658" s="56" t="str">
        <f>IF(G658="","",INDEX(#REF!,MATCH(G658,D.1[Tên sản phẩm],0)))</f>
        <v/>
      </c>
      <c r="K658" s="56" t="str">
        <f t="shared" si="128"/>
        <v/>
      </c>
      <c r="L658" s="53"/>
      <c r="M658" s="57" t="str">
        <f t="shared" si="129"/>
        <v/>
      </c>
      <c r="N658" s="58"/>
      <c r="O658" s="56" t="str">
        <f t="shared" si="122"/>
        <v/>
      </c>
      <c r="P658" s="57" t="str">
        <f t="shared" si="130"/>
        <v/>
      </c>
      <c r="Q658" s="58" t="str">
        <f t="shared" ca="1" si="131"/>
        <v/>
      </c>
      <c r="R658" s="57" t="str">
        <f t="shared" si="132"/>
        <v/>
      </c>
      <c r="S658" s="57" t="str">
        <f ca="1">IF(AND(C658&lt;&gt;"",C658&lt;&gt;OFFSET(C658,1,0)),SUMIFS([Giá có thuế],[Số ĐK],C658),"")</f>
        <v/>
      </c>
      <c r="T658" s="53"/>
      <c r="U658" s="55" t="str">
        <f>IF(T658="","",'Thông Tin Chung'!#REF!)</f>
        <v/>
      </c>
      <c r="V658" s="57" t="str">
        <f t="shared" ca="1" si="133"/>
        <v/>
      </c>
      <c r="W658" s="59"/>
      <c r="X658" s="49" t="str">
        <f ca="1">IF(C658="","",IF(OR(D658&lt;NgayBatDau,D658&gt;NgayKetThuc),"Ngày tháng phải nằm trong kỳ báo cáo",IF(AND(F658&lt;&gt;"",COUNTIF(D.3[Tên nhà cung cấp],F658)=0),"Tên NCC chưa khai báo trong DSNCC",IF(AND(G658&lt;&gt;"",COUNTIF(D.1[Tên sản phẩm],G658)=0),"SP này chưa khai báo trong DSSP",""))))</f>
        <v/>
      </c>
    </row>
    <row r="659" spans="2:24" ht="27.75" customHeight="1">
      <c r="B659" s="69">
        <f t="shared" si="123"/>
        <v>656</v>
      </c>
      <c r="C659" s="49" t="str">
        <f t="shared" ca="1" si="124"/>
        <v/>
      </c>
      <c r="D659" s="50" t="str">
        <f t="shared" ca="1" si="125"/>
        <v/>
      </c>
      <c r="E659" s="51" t="str">
        <f t="shared" ca="1" si="126"/>
        <v/>
      </c>
      <c r="F659" s="52" t="str">
        <f t="shared" ca="1" si="127"/>
        <v/>
      </c>
      <c r="G659" s="53"/>
      <c r="H659" s="53" t="str">
        <f>IF(G659="","",INDEX(D.1[Quy cách],MATCH(G659,D.1[Tên sản phẩm],0)))</f>
        <v/>
      </c>
      <c r="I659" s="54" t="str">
        <f>IF(G659="","",INDEX(D.1[ĐVT],MATCH(G659,D.1[Tên sản phẩm],0)))</f>
        <v/>
      </c>
      <c r="J659" s="56" t="str">
        <f>IF(G659="","",INDEX(#REF!,MATCH(G659,D.1[Tên sản phẩm],0)))</f>
        <v/>
      </c>
      <c r="K659" s="56" t="str">
        <f t="shared" si="128"/>
        <v/>
      </c>
      <c r="L659" s="53"/>
      <c r="M659" s="57" t="str">
        <f t="shared" si="129"/>
        <v/>
      </c>
      <c r="N659" s="58"/>
      <c r="O659" s="56" t="str">
        <f t="shared" si="122"/>
        <v/>
      </c>
      <c r="P659" s="57" t="str">
        <f t="shared" si="130"/>
        <v/>
      </c>
      <c r="Q659" s="58" t="str">
        <f t="shared" ca="1" si="131"/>
        <v/>
      </c>
      <c r="R659" s="57" t="str">
        <f t="shared" si="132"/>
        <v/>
      </c>
      <c r="S659" s="57" t="str">
        <f ca="1">IF(AND(C659&lt;&gt;"",C659&lt;&gt;OFFSET(C659,1,0)),SUMIFS([Giá có thuế],[Số ĐK],C659),"")</f>
        <v/>
      </c>
      <c r="T659" s="53"/>
      <c r="U659" s="55" t="str">
        <f>IF(T659="","",'Thông Tin Chung'!#REF!)</f>
        <v/>
      </c>
      <c r="V659" s="57" t="str">
        <f t="shared" ca="1" si="133"/>
        <v/>
      </c>
      <c r="W659" s="59"/>
      <c r="X659" s="49" t="str">
        <f ca="1">IF(C659="","",IF(OR(D659&lt;NgayBatDau,D659&gt;NgayKetThuc),"Ngày tháng phải nằm trong kỳ báo cáo",IF(AND(F659&lt;&gt;"",COUNTIF(D.3[Tên nhà cung cấp],F659)=0),"Tên NCC chưa khai báo trong DSNCC",IF(AND(G659&lt;&gt;"",COUNTIF(D.1[Tên sản phẩm],G659)=0),"SP này chưa khai báo trong DSSP",""))))</f>
        <v/>
      </c>
    </row>
    <row r="660" spans="2:24" ht="27.75" customHeight="1">
      <c r="B660" s="69">
        <f t="shared" si="123"/>
        <v>657</v>
      </c>
      <c r="C660" s="49" t="str">
        <f t="shared" ca="1" si="124"/>
        <v/>
      </c>
      <c r="D660" s="50" t="str">
        <f t="shared" ca="1" si="125"/>
        <v/>
      </c>
      <c r="E660" s="51" t="str">
        <f t="shared" ca="1" si="126"/>
        <v/>
      </c>
      <c r="F660" s="52" t="str">
        <f t="shared" ca="1" si="127"/>
        <v/>
      </c>
      <c r="G660" s="53"/>
      <c r="H660" s="53" t="str">
        <f>IF(G660="","",INDEX(D.1[Quy cách],MATCH(G660,D.1[Tên sản phẩm],0)))</f>
        <v/>
      </c>
      <c r="I660" s="54" t="str">
        <f>IF(G660="","",INDEX(D.1[ĐVT],MATCH(G660,D.1[Tên sản phẩm],0)))</f>
        <v/>
      </c>
      <c r="J660" s="56" t="str">
        <f>IF(G660="","",INDEX(#REF!,MATCH(G660,D.1[Tên sản phẩm],0)))</f>
        <v/>
      </c>
      <c r="K660" s="56" t="str">
        <f t="shared" si="128"/>
        <v/>
      </c>
      <c r="L660" s="53"/>
      <c r="M660" s="57" t="str">
        <f t="shared" si="129"/>
        <v/>
      </c>
      <c r="N660" s="58"/>
      <c r="O660" s="56" t="str">
        <f t="shared" si="122"/>
        <v/>
      </c>
      <c r="P660" s="57" t="str">
        <f t="shared" si="130"/>
        <v/>
      </c>
      <c r="Q660" s="58" t="str">
        <f t="shared" ca="1" si="131"/>
        <v/>
      </c>
      <c r="R660" s="57" t="str">
        <f t="shared" si="132"/>
        <v/>
      </c>
      <c r="S660" s="57" t="str">
        <f ca="1">IF(AND(C660&lt;&gt;"",C660&lt;&gt;OFFSET(C660,1,0)),SUMIFS([Giá có thuế],[Số ĐK],C660),"")</f>
        <v/>
      </c>
      <c r="T660" s="53"/>
      <c r="U660" s="55" t="str">
        <f>IF(T660="","",'Thông Tin Chung'!#REF!)</f>
        <v/>
      </c>
      <c r="V660" s="57" t="str">
        <f t="shared" ca="1" si="133"/>
        <v/>
      </c>
      <c r="W660" s="59"/>
      <c r="X660" s="49" t="str">
        <f ca="1">IF(C660="","",IF(OR(D660&lt;NgayBatDau,D660&gt;NgayKetThuc),"Ngày tháng phải nằm trong kỳ báo cáo",IF(AND(F660&lt;&gt;"",COUNTIF(D.3[Tên nhà cung cấp],F660)=0),"Tên NCC chưa khai báo trong DSNCC",IF(AND(G660&lt;&gt;"",COUNTIF(D.1[Tên sản phẩm],G660)=0),"SP này chưa khai báo trong DSSP",""))))</f>
        <v/>
      </c>
    </row>
    <row r="661" spans="2:24" ht="27.75" customHeight="1">
      <c r="B661" s="69">
        <f t="shared" si="123"/>
        <v>658</v>
      </c>
      <c r="C661" s="49" t="str">
        <f t="shared" ca="1" si="124"/>
        <v/>
      </c>
      <c r="D661" s="50" t="str">
        <f t="shared" ca="1" si="125"/>
        <v/>
      </c>
      <c r="E661" s="51" t="str">
        <f t="shared" ca="1" si="126"/>
        <v/>
      </c>
      <c r="F661" s="52" t="str">
        <f t="shared" ca="1" si="127"/>
        <v/>
      </c>
      <c r="G661" s="53"/>
      <c r="H661" s="53" t="str">
        <f>IF(G661="","",INDEX(D.1[Quy cách],MATCH(G661,D.1[Tên sản phẩm],0)))</f>
        <v/>
      </c>
      <c r="I661" s="54" t="str">
        <f>IF(G661="","",INDEX(D.1[ĐVT],MATCH(G661,D.1[Tên sản phẩm],0)))</f>
        <v/>
      </c>
      <c r="J661" s="56" t="str">
        <f>IF(G661="","",INDEX(#REF!,MATCH(G661,D.1[Tên sản phẩm],0)))</f>
        <v/>
      </c>
      <c r="K661" s="56" t="str">
        <f t="shared" si="128"/>
        <v/>
      </c>
      <c r="L661" s="53"/>
      <c r="M661" s="57" t="str">
        <f t="shared" si="129"/>
        <v/>
      </c>
      <c r="N661" s="58"/>
      <c r="O661" s="56" t="str">
        <f t="shared" si="122"/>
        <v/>
      </c>
      <c r="P661" s="57" t="str">
        <f t="shared" si="130"/>
        <v/>
      </c>
      <c r="Q661" s="58" t="str">
        <f t="shared" ca="1" si="131"/>
        <v/>
      </c>
      <c r="R661" s="57" t="str">
        <f t="shared" si="132"/>
        <v/>
      </c>
      <c r="S661" s="57" t="str">
        <f ca="1">IF(AND(C661&lt;&gt;"",C661&lt;&gt;OFFSET(C661,1,0)),SUMIFS([Giá có thuế],[Số ĐK],C661),"")</f>
        <v/>
      </c>
      <c r="T661" s="53"/>
      <c r="U661" s="55" t="str">
        <f>IF(T661="","",'Thông Tin Chung'!#REF!)</f>
        <v/>
      </c>
      <c r="V661" s="57" t="str">
        <f t="shared" ca="1" si="133"/>
        <v/>
      </c>
      <c r="W661" s="59"/>
      <c r="X661" s="49" t="str">
        <f ca="1">IF(C661="","",IF(OR(D661&lt;NgayBatDau,D661&gt;NgayKetThuc),"Ngày tháng phải nằm trong kỳ báo cáo",IF(AND(F661&lt;&gt;"",COUNTIF(D.3[Tên nhà cung cấp],F661)=0),"Tên NCC chưa khai báo trong DSNCC",IF(AND(G661&lt;&gt;"",COUNTIF(D.1[Tên sản phẩm],G661)=0),"SP này chưa khai báo trong DSSP",""))))</f>
        <v/>
      </c>
    </row>
    <row r="662" spans="2:24" ht="27.75" customHeight="1">
      <c r="B662" s="69">
        <f t="shared" si="123"/>
        <v>659</v>
      </c>
      <c r="C662" s="49" t="str">
        <f t="shared" ca="1" si="124"/>
        <v/>
      </c>
      <c r="D662" s="50" t="str">
        <f t="shared" ca="1" si="125"/>
        <v/>
      </c>
      <c r="E662" s="51" t="str">
        <f t="shared" ca="1" si="126"/>
        <v/>
      </c>
      <c r="F662" s="52" t="str">
        <f t="shared" ca="1" si="127"/>
        <v/>
      </c>
      <c r="G662" s="53"/>
      <c r="H662" s="53" t="str">
        <f>IF(G662="","",INDEX(D.1[Quy cách],MATCH(G662,D.1[Tên sản phẩm],0)))</f>
        <v/>
      </c>
      <c r="I662" s="54" t="str">
        <f>IF(G662="","",INDEX(D.1[ĐVT],MATCH(G662,D.1[Tên sản phẩm],0)))</f>
        <v/>
      </c>
      <c r="J662" s="56" t="str">
        <f>IF(G662="","",INDEX(#REF!,MATCH(G662,D.1[Tên sản phẩm],0)))</f>
        <v/>
      </c>
      <c r="K662" s="56" t="str">
        <f t="shared" si="128"/>
        <v/>
      </c>
      <c r="L662" s="53"/>
      <c r="M662" s="57" t="str">
        <f t="shared" si="129"/>
        <v/>
      </c>
      <c r="N662" s="58"/>
      <c r="O662" s="56" t="str">
        <f t="shared" si="122"/>
        <v/>
      </c>
      <c r="P662" s="57" t="str">
        <f t="shared" si="130"/>
        <v/>
      </c>
      <c r="Q662" s="58" t="str">
        <f t="shared" ca="1" si="131"/>
        <v/>
      </c>
      <c r="R662" s="57" t="str">
        <f t="shared" si="132"/>
        <v/>
      </c>
      <c r="S662" s="57" t="str">
        <f ca="1">IF(AND(C662&lt;&gt;"",C662&lt;&gt;OFFSET(C662,1,0)),SUMIFS([Giá có thuế],[Số ĐK],C662),"")</f>
        <v/>
      </c>
      <c r="T662" s="53"/>
      <c r="U662" s="55" t="str">
        <f>IF(T662="","",'Thông Tin Chung'!#REF!)</f>
        <v/>
      </c>
      <c r="V662" s="57" t="str">
        <f t="shared" ca="1" si="133"/>
        <v/>
      </c>
      <c r="W662" s="59"/>
      <c r="X662" s="49" t="str">
        <f ca="1">IF(C662="","",IF(OR(D662&lt;NgayBatDau,D662&gt;NgayKetThuc),"Ngày tháng phải nằm trong kỳ báo cáo",IF(AND(F662&lt;&gt;"",COUNTIF(D.3[Tên nhà cung cấp],F662)=0),"Tên NCC chưa khai báo trong DSNCC",IF(AND(G662&lt;&gt;"",COUNTIF(D.1[Tên sản phẩm],G662)=0),"SP này chưa khai báo trong DSSP",""))))</f>
        <v/>
      </c>
    </row>
    <row r="663" spans="2:24" ht="27.75" customHeight="1">
      <c r="B663" s="69">
        <f t="shared" si="123"/>
        <v>660</v>
      </c>
      <c r="C663" s="49" t="str">
        <f t="shared" ca="1" si="124"/>
        <v/>
      </c>
      <c r="D663" s="50" t="str">
        <f t="shared" ca="1" si="125"/>
        <v/>
      </c>
      <c r="E663" s="51" t="str">
        <f t="shared" ca="1" si="126"/>
        <v/>
      </c>
      <c r="F663" s="52" t="str">
        <f t="shared" ca="1" si="127"/>
        <v/>
      </c>
      <c r="G663" s="53"/>
      <c r="H663" s="53" t="str">
        <f>IF(G663="","",INDEX(D.1[Quy cách],MATCH(G663,D.1[Tên sản phẩm],0)))</f>
        <v/>
      </c>
      <c r="I663" s="54" t="str">
        <f>IF(G663="","",INDEX(D.1[ĐVT],MATCH(G663,D.1[Tên sản phẩm],0)))</f>
        <v/>
      </c>
      <c r="J663" s="56" t="str">
        <f>IF(G663="","",INDEX(#REF!,MATCH(G663,D.1[Tên sản phẩm],0)))</f>
        <v/>
      </c>
      <c r="K663" s="56" t="str">
        <f t="shared" si="128"/>
        <v/>
      </c>
      <c r="L663" s="53"/>
      <c r="M663" s="57" t="str">
        <f t="shared" si="129"/>
        <v/>
      </c>
      <c r="N663" s="58"/>
      <c r="O663" s="56" t="str">
        <f t="shared" si="122"/>
        <v/>
      </c>
      <c r="P663" s="57" t="str">
        <f t="shared" si="130"/>
        <v/>
      </c>
      <c r="Q663" s="58" t="str">
        <f t="shared" ca="1" si="131"/>
        <v/>
      </c>
      <c r="R663" s="57" t="str">
        <f t="shared" si="132"/>
        <v/>
      </c>
      <c r="S663" s="57" t="str">
        <f ca="1">IF(AND(C663&lt;&gt;"",C663&lt;&gt;OFFSET(C663,1,0)),SUMIFS([Giá có thuế],[Số ĐK],C663),"")</f>
        <v/>
      </c>
      <c r="T663" s="53"/>
      <c r="U663" s="55" t="str">
        <f>IF(T663="","",'Thông Tin Chung'!#REF!)</f>
        <v/>
      </c>
      <c r="V663" s="57" t="str">
        <f t="shared" ca="1" si="133"/>
        <v/>
      </c>
      <c r="W663" s="59"/>
      <c r="X663" s="49" t="str">
        <f ca="1">IF(C663="","",IF(OR(D663&lt;NgayBatDau,D663&gt;NgayKetThuc),"Ngày tháng phải nằm trong kỳ báo cáo",IF(AND(F663&lt;&gt;"",COUNTIF(D.3[Tên nhà cung cấp],F663)=0),"Tên NCC chưa khai báo trong DSNCC",IF(AND(G663&lt;&gt;"",COUNTIF(D.1[Tên sản phẩm],G663)=0),"SP này chưa khai báo trong DSSP",""))))</f>
        <v/>
      </c>
    </row>
    <row r="664" spans="2:24" ht="27.75" customHeight="1">
      <c r="B664" s="69">
        <f t="shared" si="123"/>
        <v>661</v>
      </c>
      <c r="C664" s="49" t="str">
        <f t="shared" ca="1" si="124"/>
        <v/>
      </c>
      <c r="D664" s="50" t="str">
        <f t="shared" ca="1" si="125"/>
        <v/>
      </c>
      <c r="E664" s="51" t="str">
        <f t="shared" ca="1" si="126"/>
        <v/>
      </c>
      <c r="F664" s="52" t="str">
        <f t="shared" ca="1" si="127"/>
        <v/>
      </c>
      <c r="G664" s="53"/>
      <c r="H664" s="53" t="str">
        <f>IF(G664="","",INDEX(D.1[Quy cách],MATCH(G664,D.1[Tên sản phẩm],0)))</f>
        <v/>
      </c>
      <c r="I664" s="54" t="str">
        <f>IF(G664="","",INDEX(D.1[ĐVT],MATCH(G664,D.1[Tên sản phẩm],0)))</f>
        <v/>
      </c>
      <c r="J664" s="56" t="str">
        <f>IF(G664="","",INDEX(#REF!,MATCH(G664,D.1[Tên sản phẩm],0)))</f>
        <v/>
      </c>
      <c r="K664" s="56" t="str">
        <f t="shared" si="128"/>
        <v/>
      </c>
      <c r="L664" s="53"/>
      <c r="M664" s="57" t="str">
        <f t="shared" si="129"/>
        <v/>
      </c>
      <c r="N664" s="58"/>
      <c r="O664" s="56" t="str">
        <f t="shared" si="122"/>
        <v/>
      </c>
      <c r="P664" s="57" t="str">
        <f t="shared" si="130"/>
        <v/>
      </c>
      <c r="Q664" s="58" t="str">
        <f t="shared" ca="1" si="131"/>
        <v/>
      </c>
      <c r="R664" s="57" t="str">
        <f t="shared" si="132"/>
        <v/>
      </c>
      <c r="S664" s="57" t="str">
        <f ca="1">IF(AND(C664&lt;&gt;"",C664&lt;&gt;OFFSET(C664,1,0)),SUMIFS([Giá có thuế],[Số ĐK],C664),"")</f>
        <v/>
      </c>
      <c r="T664" s="53"/>
      <c r="U664" s="55" t="str">
        <f>IF(T664="","",'Thông Tin Chung'!#REF!)</f>
        <v/>
      </c>
      <c r="V664" s="57" t="str">
        <f t="shared" ca="1" si="133"/>
        <v/>
      </c>
      <c r="W664" s="59"/>
      <c r="X664" s="49" t="str">
        <f ca="1">IF(C664="","",IF(OR(D664&lt;NgayBatDau,D664&gt;NgayKetThuc),"Ngày tháng phải nằm trong kỳ báo cáo",IF(AND(F664&lt;&gt;"",COUNTIF(D.3[Tên nhà cung cấp],F664)=0),"Tên NCC chưa khai báo trong DSNCC",IF(AND(G664&lt;&gt;"",COUNTIF(D.1[Tên sản phẩm],G664)=0),"SP này chưa khai báo trong DSSP",""))))</f>
        <v/>
      </c>
    </row>
    <row r="665" spans="2:24" ht="27.75" customHeight="1">
      <c r="B665" s="69">
        <f t="shared" si="123"/>
        <v>662</v>
      </c>
      <c r="C665" s="49" t="str">
        <f t="shared" ca="1" si="124"/>
        <v/>
      </c>
      <c r="D665" s="50" t="str">
        <f t="shared" ca="1" si="125"/>
        <v/>
      </c>
      <c r="E665" s="51" t="str">
        <f t="shared" ca="1" si="126"/>
        <v/>
      </c>
      <c r="F665" s="52" t="str">
        <f t="shared" ca="1" si="127"/>
        <v/>
      </c>
      <c r="G665" s="53"/>
      <c r="H665" s="53" t="str">
        <f>IF(G665="","",INDEX(D.1[Quy cách],MATCH(G665,D.1[Tên sản phẩm],0)))</f>
        <v/>
      </c>
      <c r="I665" s="54" t="str">
        <f>IF(G665="","",INDEX(D.1[ĐVT],MATCH(G665,D.1[Tên sản phẩm],0)))</f>
        <v/>
      </c>
      <c r="J665" s="56" t="str">
        <f>IF(G665="","",INDEX(#REF!,MATCH(G665,D.1[Tên sản phẩm],0)))</f>
        <v/>
      </c>
      <c r="K665" s="56" t="str">
        <f t="shared" si="128"/>
        <v/>
      </c>
      <c r="L665" s="53"/>
      <c r="M665" s="57" t="str">
        <f t="shared" si="129"/>
        <v/>
      </c>
      <c r="N665" s="58"/>
      <c r="O665" s="56" t="str">
        <f t="shared" si="122"/>
        <v/>
      </c>
      <c r="P665" s="57" t="str">
        <f t="shared" si="130"/>
        <v/>
      </c>
      <c r="Q665" s="58" t="str">
        <f t="shared" ca="1" si="131"/>
        <v/>
      </c>
      <c r="R665" s="57" t="str">
        <f t="shared" si="132"/>
        <v/>
      </c>
      <c r="S665" s="57" t="str">
        <f ca="1">IF(AND(C665&lt;&gt;"",C665&lt;&gt;OFFSET(C665,1,0)),SUMIFS([Giá có thuế],[Số ĐK],C665),"")</f>
        <v/>
      </c>
      <c r="T665" s="53"/>
      <c r="U665" s="55" t="str">
        <f>IF(T665="","",'Thông Tin Chung'!#REF!)</f>
        <v/>
      </c>
      <c r="V665" s="57" t="str">
        <f t="shared" ca="1" si="133"/>
        <v/>
      </c>
      <c r="W665" s="59"/>
      <c r="X665" s="49" t="str">
        <f ca="1">IF(C665="","",IF(OR(D665&lt;NgayBatDau,D665&gt;NgayKetThuc),"Ngày tháng phải nằm trong kỳ báo cáo",IF(AND(F665&lt;&gt;"",COUNTIF(D.3[Tên nhà cung cấp],F665)=0),"Tên NCC chưa khai báo trong DSNCC",IF(AND(G665&lt;&gt;"",COUNTIF(D.1[Tên sản phẩm],G665)=0),"SP này chưa khai báo trong DSSP",""))))</f>
        <v/>
      </c>
    </row>
    <row r="666" spans="2:24" ht="27.75" customHeight="1">
      <c r="B666" s="69">
        <f t="shared" si="123"/>
        <v>663</v>
      </c>
      <c r="C666" s="49" t="str">
        <f t="shared" ca="1" si="124"/>
        <v/>
      </c>
      <c r="D666" s="50" t="str">
        <f t="shared" ca="1" si="125"/>
        <v/>
      </c>
      <c r="E666" s="51" t="str">
        <f t="shared" ca="1" si="126"/>
        <v/>
      </c>
      <c r="F666" s="52" t="str">
        <f t="shared" ca="1" si="127"/>
        <v/>
      </c>
      <c r="G666" s="53"/>
      <c r="H666" s="53" t="str">
        <f>IF(G666="","",INDEX(D.1[Quy cách],MATCH(G666,D.1[Tên sản phẩm],0)))</f>
        <v/>
      </c>
      <c r="I666" s="54" t="str">
        <f>IF(G666="","",INDEX(D.1[ĐVT],MATCH(G666,D.1[Tên sản phẩm],0)))</f>
        <v/>
      </c>
      <c r="J666" s="56" t="str">
        <f>IF(G666="","",INDEX(#REF!,MATCH(G666,D.1[Tên sản phẩm],0)))</f>
        <v/>
      </c>
      <c r="K666" s="56" t="str">
        <f t="shared" si="128"/>
        <v/>
      </c>
      <c r="L666" s="53"/>
      <c r="M666" s="57" t="str">
        <f t="shared" si="129"/>
        <v/>
      </c>
      <c r="N666" s="58"/>
      <c r="O666" s="56" t="str">
        <f t="shared" si="122"/>
        <v/>
      </c>
      <c r="P666" s="57" t="str">
        <f t="shared" si="130"/>
        <v/>
      </c>
      <c r="Q666" s="58" t="str">
        <f t="shared" ca="1" si="131"/>
        <v/>
      </c>
      <c r="R666" s="57" t="str">
        <f t="shared" si="132"/>
        <v/>
      </c>
      <c r="S666" s="57" t="str">
        <f ca="1">IF(AND(C666&lt;&gt;"",C666&lt;&gt;OFFSET(C666,1,0)),SUMIFS([Giá có thuế],[Số ĐK],C666),"")</f>
        <v/>
      </c>
      <c r="T666" s="53"/>
      <c r="U666" s="55" t="str">
        <f>IF(T666="","",'Thông Tin Chung'!#REF!)</f>
        <v/>
      </c>
      <c r="V666" s="57" t="str">
        <f t="shared" ca="1" si="133"/>
        <v/>
      </c>
      <c r="W666" s="59"/>
      <c r="X666" s="49" t="str">
        <f ca="1">IF(C666="","",IF(OR(D666&lt;NgayBatDau,D666&gt;NgayKetThuc),"Ngày tháng phải nằm trong kỳ báo cáo",IF(AND(F666&lt;&gt;"",COUNTIF(D.3[Tên nhà cung cấp],F666)=0),"Tên NCC chưa khai báo trong DSNCC",IF(AND(G666&lt;&gt;"",COUNTIF(D.1[Tên sản phẩm],G666)=0),"SP này chưa khai báo trong DSSP",""))))</f>
        <v/>
      </c>
    </row>
    <row r="667" spans="2:24" ht="27.75" customHeight="1">
      <c r="B667" s="69">
        <f t="shared" si="123"/>
        <v>664</v>
      </c>
      <c r="C667" s="49" t="str">
        <f t="shared" ca="1" si="124"/>
        <v/>
      </c>
      <c r="D667" s="50" t="str">
        <f t="shared" ca="1" si="125"/>
        <v/>
      </c>
      <c r="E667" s="51" t="str">
        <f t="shared" ca="1" si="126"/>
        <v/>
      </c>
      <c r="F667" s="52" t="str">
        <f t="shared" ca="1" si="127"/>
        <v/>
      </c>
      <c r="G667" s="53"/>
      <c r="H667" s="53" t="str">
        <f>IF(G667="","",INDEX(D.1[Quy cách],MATCH(G667,D.1[Tên sản phẩm],0)))</f>
        <v/>
      </c>
      <c r="I667" s="54" t="str">
        <f>IF(G667="","",INDEX(D.1[ĐVT],MATCH(G667,D.1[Tên sản phẩm],0)))</f>
        <v/>
      </c>
      <c r="J667" s="56" t="str">
        <f>IF(G667="","",INDEX(#REF!,MATCH(G667,D.1[Tên sản phẩm],0)))</f>
        <v/>
      </c>
      <c r="K667" s="56" t="str">
        <f t="shared" si="128"/>
        <v/>
      </c>
      <c r="L667" s="53"/>
      <c r="M667" s="57" t="str">
        <f t="shared" si="129"/>
        <v/>
      </c>
      <c r="N667" s="58"/>
      <c r="O667" s="56" t="str">
        <f t="shared" si="122"/>
        <v/>
      </c>
      <c r="P667" s="57" t="str">
        <f t="shared" si="130"/>
        <v/>
      </c>
      <c r="Q667" s="58" t="str">
        <f t="shared" ca="1" si="131"/>
        <v/>
      </c>
      <c r="R667" s="57" t="str">
        <f t="shared" si="132"/>
        <v/>
      </c>
      <c r="S667" s="57" t="str">
        <f ca="1">IF(AND(C667&lt;&gt;"",C667&lt;&gt;OFFSET(C667,1,0)),SUMIFS([Giá có thuế],[Số ĐK],C667),"")</f>
        <v/>
      </c>
      <c r="T667" s="53"/>
      <c r="U667" s="55" t="str">
        <f>IF(T667="","",'Thông Tin Chung'!#REF!)</f>
        <v/>
      </c>
      <c r="V667" s="57" t="str">
        <f t="shared" ca="1" si="133"/>
        <v/>
      </c>
      <c r="W667" s="59"/>
      <c r="X667" s="49" t="str">
        <f ca="1">IF(C667="","",IF(OR(D667&lt;NgayBatDau,D667&gt;NgayKetThuc),"Ngày tháng phải nằm trong kỳ báo cáo",IF(AND(F667&lt;&gt;"",COUNTIF(D.3[Tên nhà cung cấp],F667)=0),"Tên NCC chưa khai báo trong DSNCC",IF(AND(G667&lt;&gt;"",COUNTIF(D.1[Tên sản phẩm],G667)=0),"SP này chưa khai báo trong DSSP",""))))</f>
        <v/>
      </c>
    </row>
    <row r="668" spans="2:24" ht="27.75" customHeight="1">
      <c r="B668" s="69">
        <f t="shared" si="123"/>
        <v>665</v>
      </c>
      <c r="C668" s="49" t="str">
        <f t="shared" ca="1" si="124"/>
        <v/>
      </c>
      <c r="D668" s="50" t="str">
        <f t="shared" ca="1" si="125"/>
        <v/>
      </c>
      <c r="E668" s="51" t="str">
        <f t="shared" ca="1" si="126"/>
        <v/>
      </c>
      <c r="F668" s="52" t="str">
        <f t="shared" ca="1" si="127"/>
        <v/>
      </c>
      <c r="G668" s="53"/>
      <c r="H668" s="53" t="str">
        <f>IF(G668="","",INDEX(D.1[Quy cách],MATCH(G668,D.1[Tên sản phẩm],0)))</f>
        <v/>
      </c>
      <c r="I668" s="54" t="str">
        <f>IF(G668="","",INDEX(D.1[ĐVT],MATCH(G668,D.1[Tên sản phẩm],0)))</f>
        <v/>
      </c>
      <c r="J668" s="56" t="str">
        <f>IF(G668="","",INDEX(#REF!,MATCH(G668,D.1[Tên sản phẩm],0)))</f>
        <v/>
      </c>
      <c r="K668" s="56" t="str">
        <f t="shared" si="128"/>
        <v/>
      </c>
      <c r="L668" s="53"/>
      <c r="M668" s="57" t="str">
        <f t="shared" si="129"/>
        <v/>
      </c>
      <c r="N668" s="58"/>
      <c r="O668" s="56" t="str">
        <f t="shared" si="122"/>
        <v/>
      </c>
      <c r="P668" s="57" t="str">
        <f t="shared" si="130"/>
        <v/>
      </c>
      <c r="Q668" s="58" t="str">
        <f t="shared" ca="1" si="131"/>
        <v/>
      </c>
      <c r="R668" s="57" t="str">
        <f t="shared" si="132"/>
        <v/>
      </c>
      <c r="S668" s="57" t="str">
        <f ca="1">IF(AND(C668&lt;&gt;"",C668&lt;&gt;OFFSET(C668,1,0)),SUMIFS([Giá có thuế],[Số ĐK],C668),"")</f>
        <v/>
      </c>
      <c r="T668" s="53"/>
      <c r="U668" s="55" t="str">
        <f>IF(T668="","",'Thông Tin Chung'!#REF!)</f>
        <v/>
      </c>
      <c r="V668" s="57" t="str">
        <f t="shared" ca="1" si="133"/>
        <v/>
      </c>
      <c r="W668" s="59"/>
      <c r="X668" s="49" t="str">
        <f ca="1">IF(C668="","",IF(OR(D668&lt;NgayBatDau,D668&gt;NgayKetThuc),"Ngày tháng phải nằm trong kỳ báo cáo",IF(AND(F668&lt;&gt;"",COUNTIF(D.3[Tên nhà cung cấp],F668)=0),"Tên NCC chưa khai báo trong DSNCC",IF(AND(G668&lt;&gt;"",COUNTIF(D.1[Tên sản phẩm],G668)=0),"SP này chưa khai báo trong DSSP",""))))</f>
        <v/>
      </c>
    </row>
    <row r="669" spans="2:24" ht="27.75" customHeight="1">
      <c r="B669" s="69">
        <f t="shared" si="123"/>
        <v>666</v>
      </c>
      <c r="C669" s="49" t="str">
        <f t="shared" ca="1" si="124"/>
        <v/>
      </c>
      <c r="D669" s="50" t="str">
        <f t="shared" ca="1" si="125"/>
        <v/>
      </c>
      <c r="E669" s="51" t="str">
        <f t="shared" ca="1" si="126"/>
        <v/>
      </c>
      <c r="F669" s="52" t="str">
        <f t="shared" ca="1" si="127"/>
        <v/>
      </c>
      <c r="G669" s="53"/>
      <c r="H669" s="53" t="str">
        <f>IF(G669="","",INDEX(D.1[Quy cách],MATCH(G669,D.1[Tên sản phẩm],0)))</f>
        <v/>
      </c>
      <c r="I669" s="54" t="str">
        <f>IF(G669="","",INDEX(D.1[ĐVT],MATCH(G669,D.1[Tên sản phẩm],0)))</f>
        <v/>
      </c>
      <c r="J669" s="56" t="str">
        <f>IF(G669="","",INDEX(#REF!,MATCH(G669,D.1[Tên sản phẩm],0)))</f>
        <v/>
      </c>
      <c r="K669" s="56" t="str">
        <f t="shared" si="128"/>
        <v/>
      </c>
      <c r="L669" s="53"/>
      <c r="M669" s="57" t="str">
        <f t="shared" si="129"/>
        <v/>
      </c>
      <c r="N669" s="58"/>
      <c r="O669" s="56" t="str">
        <f t="shared" si="122"/>
        <v/>
      </c>
      <c r="P669" s="57" t="str">
        <f t="shared" si="130"/>
        <v/>
      </c>
      <c r="Q669" s="58" t="str">
        <f t="shared" ca="1" si="131"/>
        <v/>
      </c>
      <c r="R669" s="57" t="str">
        <f t="shared" si="132"/>
        <v/>
      </c>
      <c r="S669" s="57" t="str">
        <f ca="1">IF(AND(C669&lt;&gt;"",C669&lt;&gt;OFFSET(C669,1,0)),SUMIFS([Giá có thuế],[Số ĐK],C669),"")</f>
        <v/>
      </c>
      <c r="T669" s="53"/>
      <c r="U669" s="55" t="str">
        <f>IF(T669="","",'Thông Tin Chung'!#REF!)</f>
        <v/>
      </c>
      <c r="V669" s="57" t="str">
        <f t="shared" ca="1" si="133"/>
        <v/>
      </c>
      <c r="W669" s="59"/>
      <c r="X669" s="49" t="str">
        <f ca="1">IF(C669="","",IF(OR(D669&lt;NgayBatDau,D669&gt;NgayKetThuc),"Ngày tháng phải nằm trong kỳ báo cáo",IF(AND(F669&lt;&gt;"",COUNTIF(D.3[Tên nhà cung cấp],F669)=0),"Tên NCC chưa khai báo trong DSNCC",IF(AND(G669&lt;&gt;"",COUNTIF(D.1[Tên sản phẩm],G669)=0),"SP này chưa khai báo trong DSSP",""))))</f>
        <v/>
      </c>
    </row>
    <row r="670" spans="2:24" ht="27.75" customHeight="1">
      <c r="B670" s="69">
        <f t="shared" si="123"/>
        <v>667</v>
      </c>
      <c r="C670" s="49" t="str">
        <f t="shared" ca="1" si="124"/>
        <v/>
      </c>
      <c r="D670" s="50" t="str">
        <f t="shared" ca="1" si="125"/>
        <v/>
      </c>
      <c r="E670" s="51" t="str">
        <f t="shared" ca="1" si="126"/>
        <v/>
      </c>
      <c r="F670" s="52" t="str">
        <f t="shared" ca="1" si="127"/>
        <v/>
      </c>
      <c r="G670" s="53"/>
      <c r="H670" s="53" t="str">
        <f>IF(G670="","",INDEX(D.1[Quy cách],MATCH(G670,D.1[Tên sản phẩm],0)))</f>
        <v/>
      </c>
      <c r="I670" s="54" t="str">
        <f>IF(G670="","",INDEX(D.1[ĐVT],MATCH(G670,D.1[Tên sản phẩm],0)))</f>
        <v/>
      </c>
      <c r="J670" s="56" t="str">
        <f>IF(G670="","",INDEX(#REF!,MATCH(G670,D.1[Tên sản phẩm],0)))</f>
        <v/>
      </c>
      <c r="K670" s="56" t="str">
        <f t="shared" si="128"/>
        <v/>
      </c>
      <c r="L670" s="53"/>
      <c r="M670" s="57" t="str">
        <f t="shared" si="129"/>
        <v/>
      </c>
      <c r="N670" s="58"/>
      <c r="O670" s="56" t="str">
        <f t="shared" si="122"/>
        <v/>
      </c>
      <c r="P670" s="57" t="str">
        <f t="shared" si="130"/>
        <v/>
      </c>
      <c r="Q670" s="58" t="str">
        <f t="shared" ca="1" si="131"/>
        <v/>
      </c>
      <c r="R670" s="57" t="str">
        <f t="shared" si="132"/>
        <v/>
      </c>
      <c r="S670" s="57" t="str">
        <f ca="1">IF(AND(C670&lt;&gt;"",C670&lt;&gt;OFFSET(C670,1,0)),SUMIFS([Giá có thuế],[Số ĐK],C670),"")</f>
        <v/>
      </c>
      <c r="T670" s="53"/>
      <c r="U670" s="55" t="str">
        <f>IF(T670="","",'Thông Tin Chung'!#REF!)</f>
        <v/>
      </c>
      <c r="V670" s="57" t="str">
        <f t="shared" ca="1" si="133"/>
        <v/>
      </c>
      <c r="W670" s="59"/>
      <c r="X670" s="49" t="str">
        <f ca="1">IF(C670="","",IF(OR(D670&lt;NgayBatDau,D670&gt;NgayKetThuc),"Ngày tháng phải nằm trong kỳ báo cáo",IF(AND(F670&lt;&gt;"",COUNTIF(D.3[Tên nhà cung cấp],F670)=0),"Tên NCC chưa khai báo trong DSNCC",IF(AND(G670&lt;&gt;"",COUNTIF(D.1[Tên sản phẩm],G670)=0),"SP này chưa khai báo trong DSSP",""))))</f>
        <v/>
      </c>
    </row>
    <row r="671" spans="2:24" ht="27.75" customHeight="1">
      <c r="B671" s="69">
        <f t="shared" si="123"/>
        <v>668</v>
      </c>
      <c r="C671" s="49" t="str">
        <f t="shared" ca="1" si="124"/>
        <v/>
      </c>
      <c r="D671" s="50" t="str">
        <f t="shared" ca="1" si="125"/>
        <v/>
      </c>
      <c r="E671" s="51" t="str">
        <f t="shared" ca="1" si="126"/>
        <v/>
      </c>
      <c r="F671" s="52" t="str">
        <f t="shared" ca="1" si="127"/>
        <v/>
      </c>
      <c r="G671" s="53"/>
      <c r="H671" s="53" t="str">
        <f>IF(G671="","",INDEX(D.1[Quy cách],MATCH(G671,D.1[Tên sản phẩm],0)))</f>
        <v/>
      </c>
      <c r="I671" s="54" t="str">
        <f>IF(G671="","",INDEX(D.1[ĐVT],MATCH(G671,D.1[Tên sản phẩm],0)))</f>
        <v/>
      </c>
      <c r="J671" s="56" t="str">
        <f>IF(G671="","",INDEX(#REF!,MATCH(G671,D.1[Tên sản phẩm],0)))</f>
        <v/>
      </c>
      <c r="K671" s="56" t="str">
        <f t="shared" si="128"/>
        <v/>
      </c>
      <c r="L671" s="53"/>
      <c r="M671" s="57" t="str">
        <f t="shared" si="129"/>
        <v/>
      </c>
      <c r="N671" s="58"/>
      <c r="O671" s="56" t="str">
        <f t="shared" si="122"/>
        <v/>
      </c>
      <c r="P671" s="57" t="str">
        <f t="shared" si="130"/>
        <v/>
      </c>
      <c r="Q671" s="58" t="str">
        <f t="shared" ca="1" si="131"/>
        <v/>
      </c>
      <c r="R671" s="57" t="str">
        <f t="shared" si="132"/>
        <v/>
      </c>
      <c r="S671" s="57" t="str">
        <f ca="1">IF(AND(C671&lt;&gt;"",C671&lt;&gt;OFFSET(C671,1,0)),SUMIFS([Giá có thuế],[Số ĐK],C671),"")</f>
        <v/>
      </c>
      <c r="T671" s="53"/>
      <c r="U671" s="55" t="str">
        <f>IF(T671="","",'Thông Tin Chung'!#REF!)</f>
        <v/>
      </c>
      <c r="V671" s="57" t="str">
        <f t="shared" ca="1" si="133"/>
        <v/>
      </c>
      <c r="W671" s="59"/>
      <c r="X671" s="49" t="str">
        <f ca="1">IF(C671="","",IF(OR(D671&lt;NgayBatDau,D671&gt;NgayKetThuc),"Ngày tháng phải nằm trong kỳ báo cáo",IF(AND(F671&lt;&gt;"",COUNTIF(D.3[Tên nhà cung cấp],F671)=0),"Tên NCC chưa khai báo trong DSNCC",IF(AND(G671&lt;&gt;"",COUNTIF(D.1[Tên sản phẩm],G671)=0),"SP này chưa khai báo trong DSSP",""))))</f>
        <v/>
      </c>
    </row>
    <row r="672" spans="2:24" ht="27.75" customHeight="1">
      <c r="B672" s="69">
        <f t="shared" si="123"/>
        <v>669</v>
      </c>
      <c r="C672" s="49" t="str">
        <f t="shared" ca="1" si="124"/>
        <v/>
      </c>
      <c r="D672" s="50" t="str">
        <f t="shared" ca="1" si="125"/>
        <v/>
      </c>
      <c r="E672" s="51" t="str">
        <f t="shared" ca="1" si="126"/>
        <v/>
      </c>
      <c r="F672" s="52" t="str">
        <f t="shared" ca="1" si="127"/>
        <v/>
      </c>
      <c r="G672" s="53"/>
      <c r="H672" s="53" t="str">
        <f>IF(G672="","",INDEX(D.1[Quy cách],MATCH(G672,D.1[Tên sản phẩm],0)))</f>
        <v/>
      </c>
      <c r="I672" s="54" t="str">
        <f>IF(G672="","",INDEX(D.1[ĐVT],MATCH(G672,D.1[Tên sản phẩm],0)))</f>
        <v/>
      </c>
      <c r="J672" s="56" t="str">
        <f>IF(G672="","",INDEX(#REF!,MATCH(G672,D.1[Tên sản phẩm],0)))</f>
        <v/>
      </c>
      <c r="K672" s="56" t="str">
        <f t="shared" si="128"/>
        <v/>
      </c>
      <c r="L672" s="53"/>
      <c r="M672" s="57" t="str">
        <f t="shared" si="129"/>
        <v/>
      </c>
      <c r="N672" s="58"/>
      <c r="O672" s="56" t="str">
        <f t="shared" si="122"/>
        <v/>
      </c>
      <c r="P672" s="57" t="str">
        <f t="shared" si="130"/>
        <v/>
      </c>
      <c r="Q672" s="58" t="str">
        <f t="shared" ca="1" si="131"/>
        <v/>
      </c>
      <c r="R672" s="57" t="str">
        <f t="shared" si="132"/>
        <v/>
      </c>
      <c r="S672" s="57" t="str">
        <f ca="1">IF(AND(C672&lt;&gt;"",C672&lt;&gt;OFFSET(C672,1,0)),SUMIFS([Giá có thuế],[Số ĐK],C672),"")</f>
        <v/>
      </c>
      <c r="T672" s="53"/>
      <c r="U672" s="55" t="str">
        <f>IF(T672="","",'Thông Tin Chung'!#REF!)</f>
        <v/>
      </c>
      <c r="V672" s="57" t="str">
        <f t="shared" ca="1" si="133"/>
        <v/>
      </c>
      <c r="W672" s="59"/>
      <c r="X672" s="49" t="str">
        <f ca="1">IF(C672="","",IF(OR(D672&lt;NgayBatDau,D672&gt;NgayKetThuc),"Ngày tháng phải nằm trong kỳ báo cáo",IF(AND(F672&lt;&gt;"",COUNTIF(D.3[Tên nhà cung cấp],F672)=0),"Tên NCC chưa khai báo trong DSNCC",IF(AND(G672&lt;&gt;"",COUNTIF(D.1[Tên sản phẩm],G672)=0),"SP này chưa khai báo trong DSSP",""))))</f>
        <v/>
      </c>
    </row>
    <row r="673" spans="2:24" ht="27.75" customHeight="1">
      <c r="B673" s="69">
        <f t="shared" si="123"/>
        <v>670</v>
      </c>
      <c r="C673" s="49" t="str">
        <f t="shared" ca="1" si="124"/>
        <v/>
      </c>
      <c r="D673" s="50" t="str">
        <f t="shared" ca="1" si="125"/>
        <v/>
      </c>
      <c r="E673" s="51" t="str">
        <f t="shared" ca="1" si="126"/>
        <v/>
      </c>
      <c r="F673" s="52" t="str">
        <f t="shared" ca="1" si="127"/>
        <v/>
      </c>
      <c r="G673" s="53"/>
      <c r="H673" s="53" t="str">
        <f>IF(G673="","",INDEX(D.1[Quy cách],MATCH(G673,D.1[Tên sản phẩm],0)))</f>
        <v/>
      </c>
      <c r="I673" s="54" t="str">
        <f>IF(G673="","",INDEX(D.1[ĐVT],MATCH(G673,D.1[Tên sản phẩm],0)))</f>
        <v/>
      </c>
      <c r="J673" s="56" t="str">
        <f>IF(G673="","",INDEX(#REF!,MATCH(G673,D.1[Tên sản phẩm],0)))</f>
        <v/>
      </c>
      <c r="K673" s="56" t="str">
        <f t="shared" si="128"/>
        <v/>
      </c>
      <c r="L673" s="53"/>
      <c r="M673" s="57" t="str">
        <f t="shared" si="129"/>
        <v/>
      </c>
      <c r="N673" s="58"/>
      <c r="O673" s="56" t="str">
        <f t="shared" si="122"/>
        <v/>
      </c>
      <c r="P673" s="57" t="str">
        <f t="shared" si="130"/>
        <v/>
      </c>
      <c r="Q673" s="58" t="str">
        <f t="shared" ca="1" si="131"/>
        <v/>
      </c>
      <c r="R673" s="57" t="str">
        <f t="shared" si="132"/>
        <v/>
      </c>
      <c r="S673" s="57" t="str">
        <f ca="1">IF(AND(C673&lt;&gt;"",C673&lt;&gt;OFFSET(C673,1,0)),SUMIFS([Giá có thuế],[Số ĐK],C673),"")</f>
        <v/>
      </c>
      <c r="T673" s="53"/>
      <c r="U673" s="55" t="str">
        <f>IF(T673="","",'Thông Tin Chung'!#REF!)</f>
        <v/>
      </c>
      <c r="V673" s="57" t="str">
        <f t="shared" ca="1" si="133"/>
        <v/>
      </c>
      <c r="W673" s="59"/>
      <c r="X673" s="49" t="str">
        <f ca="1">IF(C673="","",IF(OR(D673&lt;NgayBatDau,D673&gt;NgayKetThuc),"Ngày tháng phải nằm trong kỳ báo cáo",IF(AND(F673&lt;&gt;"",COUNTIF(D.3[Tên nhà cung cấp],F673)=0),"Tên NCC chưa khai báo trong DSNCC",IF(AND(G673&lt;&gt;"",COUNTIF(D.1[Tên sản phẩm],G673)=0),"SP này chưa khai báo trong DSSP",""))))</f>
        <v/>
      </c>
    </row>
    <row r="674" spans="2:24" ht="27.75" customHeight="1">
      <c r="B674" s="69">
        <f t="shared" si="123"/>
        <v>671</v>
      </c>
      <c r="C674" s="49" t="str">
        <f t="shared" ca="1" si="124"/>
        <v/>
      </c>
      <c r="D674" s="50" t="str">
        <f t="shared" ca="1" si="125"/>
        <v/>
      </c>
      <c r="E674" s="51" t="str">
        <f t="shared" ca="1" si="126"/>
        <v/>
      </c>
      <c r="F674" s="52" t="str">
        <f t="shared" ca="1" si="127"/>
        <v/>
      </c>
      <c r="G674" s="53"/>
      <c r="H674" s="53" t="str">
        <f>IF(G674="","",INDEX(D.1[Quy cách],MATCH(G674,D.1[Tên sản phẩm],0)))</f>
        <v/>
      </c>
      <c r="I674" s="54" t="str">
        <f>IF(G674="","",INDEX(D.1[ĐVT],MATCH(G674,D.1[Tên sản phẩm],0)))</f>
        <v/>
      </c>
      <c r="J674" s="56" t="str">
        <f>IF(G674="","",INDEX(#REF!,MATCH(G674,D.1[Tên sản phẩm],0)))</f>
        <v/>
      </c>
      <c r="K674" s="56" t="str">
        <f t="shared" si="128"/>
        <v/>
      </c>
      <c r="L674" s="53"/>
      <c r="M674" s="57" t="str">
        <f t="shared" si="129"/>
        <v/>
      </c>
      <c r="N674" s="58"/>
      <c r="O674" s="56" t="str">
        <f t="shared" si="122"/>
        <v/>
      </c>
      <c r="P674" s="57" t="str">
        <f t="shared" si="130"/>
        <v/>
      </c>
      <c r="Q674" s="58" t="str">
        <f t="shared" ca="1" si="131"/>
        <v/>
      </c>
      <c r="R674" s="57" t="str">
        <f t="shared" si="132"/>
        <v/>
      </c>
      <c r="S674" s="57" t="str">
        <f ca="1">IF(AND(C674&lt;&gt;"",C674&lt;&gt;OFFSET(C674,1,0)),SUMIFS([Giá có thuế],[Số ĐK],C674),"")</f>
        <v/>
      </c>
      <c r="T674" s="53"/>
      <c r="U674" s="55" t="str">
        <f>IF(T674="","",'Thông Tin Chung'!#REF!)</f>
        <v/>
      </c>
      <c r="V674" s="57" t="str">
        <f t="shared" ca="1" si="133"/>
        <v/>
      </c>
      <c r="W674" s="59"/>
      <c r="X674" s="49" t="str">
        <f ca="1">IF(C674="","",IF(OR(D674&lt;NgayBatDau,D674&gt;NgayKetThuc),"Ngày tháng phải nằm trong kỳ báo cáo",IF(AND(F674&lt;&gt;"",COUNTIF(D.3[Tên nhà cung cấp],F674)=0),"Tên NCC chưa khai báo trong DSNCC",IF(AND(G674&lt;&gt;"",COUNTIF(D.1[Tên sản phẩm],G674)=0),"SP này chưa khai báo trong DSSP",""))))</f>
        <v/>
      </c>
    </row>
    <row r="675" spans="2:24" ht="27.75" customHeight="1">
      <c r="B675" s="69">
        <f t="shared" si="123"/>
        <v>672</v>
      </c>
      <c r="C675" s="49" t="str">
        <f t="shared" ca="1" si="124"/>
        <v/>
      </c>
      <c r="D675" s="50" t="str">
        <f t="shared" ca="1" si="125"/>
        <v/>
      </c>
      <c r="E675" s="51" t="str">
        <f t="shared" ca="1" si="126"/>
        <v/>
      </c>
      <c r="F675" s="52" t="str">
        <f t="shared" ca="1" si="127"/>
        <v/>
      </c>
      <c r="G675" s="53"/>
      <c r="H675" s="53" t="str">
        <f>IF(G675="","",INDEX(D.1[Quy cách],MATCH(G675,D.1[Tên sản phẩm],0)))</f>
        <v/>
      </c>
      <c r="I675" s="54" t="str">
        <f>IF(G675="","",INDEX(D.1[ĐVT],MATCH(G675,D.1[Tên sản phẩm],0)))</f>
        <v/>
      </c>
      <c r="J675" s="56" t="str">
        <f>IF(G675="","",INDEX(#REF!,MATCH(G675,D.1[Tên sản phẩm],0)))</f>
        <v/>
      </c>
      <c r="K675" s="56" t="str">
        <f t="shared" si="128"/>
        <v/>
      </c>
      <c r="L675" s="53"/>
      <c r="M675" s="57" t="str">
        <f t="shared" si="129"/>
        <v/>
      </c>
      <c r="N675" s="58"/>
      <c r="O675" s="56" t="str">
        <f t="shared" si="122"/>
        <v/>
      </c>
      <c r="P675" s="57" t="str">
        <f t="shared" si="130"/>
        <v/>
      </c>
      <c r="Q675" s="58" t="str">
        <f t="shared" ca="1" si="131"/>
        <v/>
      </c>
      <c r="R675" s="57" t="str">
        <f t="shared" si="132"/>
        <v/>
      </c>
      <c r="S675" s="57" t="str">
        <f ca="1">IF(AND(C675&lt;&gt;"",C675&lt;&gt;OFFSET(C675,1,0)),SUMIFS([Giá có thuế],[Số ĐK],C675),"")</f>
        <v/>
      </c>
      <c r="T675" s="53"/>
      <c r="U675" s="55" t="str">
        <f>IF(T675="","",'Thông Tin Chung'!#REF!)</f>
        <v/>
      </c>
      <c r="V675" s="57" t="str">
        <f t="shared" ca="1" si="133"/>
        <v/>
      </c>
      <c r="W675" s="59"/>
      <c r="X675" s="49" t="str">
        <f ca="1">IF(C675="","",IF(OR(D675&lt;NgayBatDau,D675&gt;NgayKetThuc),"Ngày tháng phải nằm trong kỳ báo cáo",IF(AND(F675&lt;&gt;"",COUNTIF(D.3[Tên nhà cung cấp],F675)=0),"Tên NCC chưa khai báo trong DSNCC",IF(AND(G675&lt;&gt;"",COUNTIF(D.1[Tên sản phẩm],G675)=0),"SP này chưa khai báo trong DSSP",""))))</f>
        <v/>
      </c>
    </row>
    <row r="676" spans="2:24" ht="27.75" customHeight="1">
      <c r="B676" s="69">
        <f t="shared" si="123"/>
        <v>673</v>
      </c>
      <c r="C676" s="49" t="str">
        <f t="shared" ca="1" si="124"/>
        <v/>
      </c>
      <c r="D676" s="50" t="str">
        <f t="shared" ca="1" si="125"/>
        <v/>
      </c>
      <c r="E676" s="51" t="str">
        <f t="shared" ca="1" si="126"/>
        <v/>
      </c>
      <c r="F676" s="52" t="str">
        <f t="shared" ca="1" si="127"/>
        <v/>
      </c>
      <c r="G676" s="53"/>
      <c r="H676" s="53" t="str">
        <f>IF(G676="","",INDEX(D.1[Quy cách],MATCH(G676,D.1[Tên sản phẩm],0)))</f>
        <v/>
      </c>
      <c r="I676" s="54" t="str">
        <f>IF(G676="","",INDEX(D.1[ĐVT],MATCH(G676,D.1[Tên sản phẩm],0)))</f>
        <v/>
      </c>
      <c r="J676" s="56" t="str">
        <f>IF(G676="","",INDEX(#REF!,MATCH(G676,D.1[Tên sản phẩm],0)))</f>
        <v/>
      </c>
      <c r="K676" s="56" t="str">
        <f t="shared" si="128"/>
        <v/>
      </c>
      <c r="L676" s="53"/>
      <c r="M676" s="57" t="str">
        <f t="shared" si="129"/>
        <v/>
      </c>
      <c r="N676" s="58"/>
      <c r="O676" s="56" t="str">
        <f t="shared" si="122"/>
        <v/>
      </c>
      <c r="P676" s="57" t="str">
        <f t="shared" si="130"/>
        <v/>
      </c>
      <c r="Q676" s="58" t="str">
        <f t="shared" ca="1" si="131"/>
        <v/>
      </c>
      <c r="R676" s="57" t="str">
        <f t="shared" si="132"/>
        <v/>
      </c>
      <c r="S676" s="57" t="str">
        <f ca="1">IF(AND(C676&lt;&gt;"",C676&lt;&gt;OFFSET(C676,1,0)),SUMIFS([Giá có thuế],[Số ĐK],C676),"")</f>
        <v/>
      </c>
      <c r="T676" s="53"/>
      <c r="U676" s="55" t="str">
        <f>IF(T676="","",'Thông Tin Chung'!#REF!)</f>
        <v/>
      </c>
      <c r="V676" s="57" t="str">
        <f t="shared" ca="1" si="133"/>
        <v/>
      </c>
      <c r="W676" s="59"/>
      <c r="X676" s="49" t="str">
        <f ca="1">IF(C676="","",IF(OR(D676&lt;NgayBatDau,D676&gt;NgayKetThuc),"Ngày tháng phải nằm trong kỳ báo cáo",IF(AND(F676&lt;&gt;"",COUNTIF(D.3[Tên nhà cung cấp],F676)=0),"Tên NCC chưa khai báo trong DSNCC",IF(AND(G676&lt;&gt;"",COUNTIF(D.1[Tên sản phẩm],G676)=0),"SP này chưa khai báo trong DSSP",""))))</f>
        <v/>
      </c>
    </row>
    <row r="677" spans="2:24" ht="27.75" customHeight="1">
      <c r="B677" s="69">
        <f t="shared" si="123"/>
        <v>674</v>
      </c>
      <c r="C677" s="49" t="str">
        <f t="shared" ca="1" si="124"/>
        <v/>
      </c>
      <c r="D677" s="50" t="str">
        <f t="shared" ca="1" si="125"/>
        <v/>
      </c>
      <c r="E677" s="51" t="str">
        <f t="shared" ca="1" si="126"/>
        <v/>
      </c>
      <c r="F677" s="52" t="str">
        <f t="shared" ca="1" si="127"/>
        <v/>
      </c>
      <c r="G677" s="53"/>
      <c r="H677" s="53" t="str">
        <f>IF(G677="","",INDEX(D.1[Quy cách],MATCH(G677,D.1[Tên sản phẩm],0)))</f>
        <v/>
      </c>
      <c r="I677" s="54" t="str">
        <f>IF(G677="","",INDEX(D.1[ĐVT],MATCH(G677,D.1[Tên sản phẩm],0)))</f>
        <v/>
      </c>
      <c r="J677" s="56" t="str">
        <f>IF(G677="","",INDEX(#REF!,MATCH(G677,D.1[Tên sản phẩm],0)))</f>
        <v/>
      </c>
      <c r="K677" s="56" t="str">
        <f t="shared" si="128"/>
        <v/>
      </c>
      <c r="L677" s="53"/>
      <c r="M677" s="57" t="str">
        <f t="shared" si="129"/>
        <v/>
      </c>
      <c r="N677" s="58"/>
      <c r="O677" s="56" t="str">
        <f t="shared" si="122"/>
        <v/>
      </c>
      <c r="P677" s="57" t="str">
        <f t="shared" si="130"/>
        <v/>
      </c>
      <c r="Q677" s="58" t="str">
        <f t="shared" ca="1" si="131"/>
        <v/>
      </c>
      <c r="R677" s="57" t="str">
        <f t="shared" si="132"/>
        <v/>
      </c>
      <c r="S677" s="57" t="str">
        <f ca="1">IF(AND(C677&lt;&gt;"",C677&lt;&gt;OFFSET(C677,1,0)),SUMIFS([Giá có thuế],[Số ĐK],C677),"")</f>
        <v/>
      </c>
      <c r="T677" s="53"/>
      <c r="U677" s="55" t="str">
        <f>IF(T677="","",'Thông Tin Chung'!#REF!)</f>
        <v/>
      </c>
      <c r="V677" s="57" t="str">
        <f t="shared" ca="1" si="133"/>
        <v/>
      </c>
      <c r="W677" s="59"/>
      <c r="X677" s="49" t="str">
        <f ca="1">IF(C677="","",IF(OR(D677&lt;NgayBatDau,D677&gt;NgayKetThuc),"Ngày tháng phải nằm trong kỳ báo cáo",IF(AND(F677&lt;&gt;"",COUNTIF(D.3[Tên nhà cung cấp],F677)=0),"Tên NCC chưa khai báo trong DSNCC",IF(AND(G677&lt;&gt;"",COUNTIF(D.1[Tên sản phẩm],G677)=0),"SP này chưa khai báo trong DSSP",""))))</f>
        <v/>
      </c>
    </row>
    <row r="678" spans="2:24" ht="27.75" customHeight="1">
      <c r="B678" s="69">
        <f t="shared" si="123"/>
        <v>675</v>
      </c>
      <c r="C678" s="49" t="str">
        <f t="shared" ca="1" si="124"/>
        <v/>
      </c>
      <c r="D678" s="50" t="str">
        <f t="shared" ca="1" si="125"/>
        <v/>
      </c>
      <c r="E678" s="51" t="str">
        <f t="shared" ca="1" si="126"/>
        <v/>
      </c>
      <c r="F678" s="52" t="str">
        <f t="shared" ca="1" si="127"/>
        <v/>
      </c>
      <c r="G678" s="53"/>
      <c r="H678" s="53" t="str">
        <f>IF(G678="","",INDEX(D.1[Quy cách],MATCH(G678,D.1[Tên sản phẩm],0)))</f>
        <v/>
      </c>
      <c r="I678" s="54" t="str">
        <f>IF(G678="","",INDEX(D.1[ĐVT],MATCH(G678,D.1[Tên sản phẩm],0)))</f>
        <v/>
      </c>
      <c r="J678" s="56" t="str">
        <f>IF(G678="","",INDEX(#REF!,MATCH(G678,D.1[Tên sản phẩm],0)))</f>
        <v/>
      </c>
      <c r="K678" s="56" t="str">
        <f t="shared" si="128"/>
        <v/>
      </c>
      <c r="L678" s="53"/>
      <c r="M678" s="57" t="str">
        <f t="shared" si="129"/>
        <v/>
      </c>
      <c r="N678" s="58"/>
      <c r="O678" s="56" t="str">
        <f t="shared" si="122"/>
        <v/>
      </c>
      <c r="P678" s="57" t="str">
        <f t="shared" si="130"/>
        <v/>
      </c>
      <c r="Q678" s="58" t="str">
        <f t="shared" ca="1" si="131"/>
        <v/>
      </c>
      <c r="R678" s="57" t="str">
        <f t="shared" si="132"/>
        <v/>
      </c>
      <c r="S678" s="57" t="str">
        <f ca="1">IF(AND(C678&lt;&gt;"",C678&lt;&gt;OFFSET(C678,1,0)),SUMIFS([Giá có thuế],[Số ĐK],C678),"")</f>
        <v/>
      </c>
      <c r="T678" s="53"/>
      <c r="U678" s="55" t="str">
        <f>IF(T678="","",'Thông Tin Chung'!#REF!)</f>
        <v/>
      </c>
      <c r="V678" s="57" t="str">
        <f t="shared" ca="1" si="133"/>
        <v/>
      </c>
      <c r="W678" s="59"/>
      <c r="X678" s="49" t="str">
        <f ca="1">IF(C678="","",IF(OR(D678&lt;NgayBatDau,D678&gt;NgayKetThuc),"Ngày tháng phải nằm trong kỳ báo cáo",IF(AND(F678&lt;&gt;"",COUNTIF(D.3[Tên nhà cung cấp],F678)=0),"Tên NCC chưa khai báo trong DSNCC",IF(AND(G678&lt;&gt;"",COUNTIF(D.1[Tên sản phẩm],G678)=0),"SP này chưa khai báo trong DSSP",""))))</f>
        <v/>
      </c>
    </row>
    <row r="679" spans="2:24" ht="27.75" customHeight="1">
      <c r="B679" s="69">
        <f t="shared" si="123"/>
        <v>676</v>
      </c>
      <c r="C679" s="49" t="str">
        <f t="shared" ca="1" si="124"/>
        <v/>
      </c>
      <c r="D679" s="50" t="str">
        <f t="shared" ca="1" si="125"/>
        <v/>
      </c>
      <c r="E679" s="51" t="str">
        <f t="shared" ca="1" si="126"/>
        <v/>
      </c>
      <c r="F679" s="52" t="str">
        <f t="shared" ca="1" si="127"/>
        <v/>
      </c>
      <c r="G679" s="53"/>
      <c r="H679" s="53" t="str">
        <f>IF(G679="","",INDEX(D.1[Quy cách],MATCH(G679,D.1[Tên sản phẩm],0)))</f>
        <v/>
      </c>
      <c r="I679" s="54" t="str">
        <f>IF(G679="","",INDEX(D.1[ĐVT],MATCH(G679,D.1[Tên sản phẩm],0)))</f>
        <v/>
      </c>
      <c r="J679" s="56" t="str">
        <f>IF(G679="","",INDEX(#REF!,MATCH(G679,D.1[Tên sản phẩm],0)))</f>
        <v/>
      </c>
      <c r="K679" s="56" t="str">
        <f t="shared" si="128"/>
        <v/>
      </c>
      <c r="L679" s="53"/>
      <c r="M679" s="57" t="str">
        <f t="shared" si="129"/>
        <v/>
      </c>
      <c r="N679" s="58"/>
      <c r="O679" s="56" t="str">
        <f t="shared" si="122"/>
        <v/>
      </c>
      <c r="P679" s="57" t="str">
        <f t="shared" si="130"/>
        <v/>
      </c>
      <c r="Q679" s="58" t="str">
        <f t="shared" ca="1" si="131"/>
        <v/>
      </c>
      <c r="R679" s="57" t="str">
        <f t="shared" si="132"/>
        <v/>
      </c>
      <c r="S679" s="57" t="str">
        <f ca="1">IF(AND(C679&lt;&gt;"",C679&lt;&gt;OFFSET(C679,1,0)),SUMIFS([Giá có thuế],[Số ĐK],C679),"")</f>
        <v/>
      </c>
      <c r="T679" s="53"/>
      <c r="U679" s="55" t="str">
        <f>IF(T679="","",'Thông Tin Chung'!#REF!)</f>
        <v/>
      </c>
      <c r="V679" s="57" t="str">
        <f t="shared" ca="1" si="133"/>
        <v/>
      </c>
      <c r="W679" s="59"/>
      <c r="X679" s="49" t="str">
        <f ca="1">IF(C679="","",IF(OR(D679&lt;NgayBatDau,D679&gt;NgayKetThuc),"Ngày tháng phải nằm trong kỳ báo cáo",IF(AND(F679&lt;&gt;"",COUNTIF(D.3[Tên nhà cung cấp],F679)=0),"Tên NCC chưa khai báo trong DSNCC",IF(AND(G679&lt;&gt;"",COUNTIF(D.1[Tên sản phẩm],G679)=0),"SP này chưa khai báo trong DSSP",""))))</f>
        <v/>
      </c>
    </row>
    <row r="680" spans="2:24" ht="27.75" customHeight="1">
      <c r="B680" s="69">
        <f t="shared" si="123"/>
        <v>677</v>
      </c>
      <c r="C680" s="49" t="str">
        <f t="shared" ca="1" si="124"/>
        <v/>
      </c>
      <c r="D680" s="50" t="str">
        <f t="shared" ca="1" si="125"/>
        <v/>
      </c>
      <c r="E680" s="51" t="str">
        <f t="shared" ca="1" si="126"/>
        <v/>
      </c>
      <c r="F680" s="52" t="str">
        <f t="shared" ca="1" si="127"/>
        <v/>
      </c>
      <c r="G680" s="53"/>
      <c r="H680" s="53" t="str">
        <f>IF(G680="","",INDEX(D.1[Quy cách],MATCH(G680,D.1[Tên sản phẩm],0)))</f>
        <v/>
      </c>
      <c r="I680" s="54" t="str">
        <f>IF(G680="","",INDEX(D.1[ĐVT],MATCH(G680,D.1[Tên sản phẩm],0)))</f>
        <v/>
      </c>
      <c r="J680" s="56" t="str">
        <f>IF(G680="","",INDEX(#REF!,MATCH(G680,D.1[Tên sản phẩm],0)))</f>
        <v/>
      </c>
      <c r="K680" s="56" t="str">
        <f t="shared" si="128"/>
        <v/>
      </c>
      <c r="L680" s="53"/>
      <c r="M680" s="57" t="str">
        <f t="shared" si="129"/>
        <v/>
      </c>
      <c r="N680" s="58"/>
      <c r="O680" s="56" t="str">
        <f t="shared" si="122"/>
        <v/>
      </c>
      <c r="P680" s="57" t="str">
        <f t="shared" si="130"/>
        <v/>
      </c>
      <c r="Q680" s="58" t="str">
        <f t="shared" ca="1" si="131"/>
        <v/>
      </c>
      <c r="R680" s="57" t="str">
        <f t="shared" si="132"/>
        <v/>
      </c>
      <c r="S680" s="57" t="str">
        <f ca="1">IF(AND(C680&lt;&gt;"",C680&lt;&gt;OFFSET(C680,1,0)),SUMIFS([Giá có thuế],[Số ĐK],C680),"")</f>
        <v/>
      </c>
      <c r="T680" s="53"/>
      <c r="U680" s="55" t="str">
        <f>IF(T680="","",'Thông Tin Chung'!#REF!)</f>
        <v/>
      </c>
      <c r="V680" s="57" t="str">
        <f t="shared" ca="1" si="133"/>
        <v/>
      </c>
      <c r="W680" s="59"/>
      <c r="X680" s="49" t="str">
        <f ca="1">IF(C680="","",IF(OR(D680&lt;NgayBatDau,D680&gt;NgayKetThuc),"Ngày tháng phải nằm trong kỳ báo cáo",IF(AND(F680&lt;&gt;"",COUNTIF(D.3[Tên nhà cung cấp],F680)=0),"Tên NCC chưa khai báo trong DSNCC",IF(AND(G680&lt;&gt;"",COUNTIF(D.1[Tên sản phẩm],G680)=0),"SP này chưa khai báo trong DSSP",""))))</f>
        <v/>
      </c>
    </row>
    <row r="681" spans="2:24" ht="27.75" customHeight="1">
      <c r="B681" s="69">
        <f t="shared" si="123"/>
        <v>678</v>
      </c>
      <c r="C681" s="49" t="str">
        <f t="shared" ca="1" si="124"/>
        <v/>
      </c>
      <c r="D681" s="50" t="str">
        <f t="shared" ca="1" si="125"/>
        <v/>
      </c>
      <c r="E681" s="51" t="str">
        <f t="shared" ca="1" si="126"/>
        <v/>
      </c>
      <c r="F681" s="52" t="str">
        <f t="shared" ca="1" si="127"/>
        <v/>
      </c>
      <c r="G681" s="53"/>
      <c r="H681" s="53" t="str">
        <f>IF(G681="","",INDEX(D.1[Quy cách],MATCH(G681,D.1[Tên sản phẩm],0)))</f>
        <v/>
      </c>
      <c r="I681" s="54" t="str">
        <f>IF(G681="","",INDEX(D.1[ĐVT],MATCH(G681,D.1[Tên sản phẩm],0)))</f>
        <v/>
      </c>
      <c r="J681" s="56" t="str">
        <f>IF(G681="","",INDEX(#REF!,MATCH(G681,D.1[Tên sản phẩm],0)))</f>
        <v/>
      </c>
      <c r="K681" s="56" t="str">
        <f t="shared" si="128"/>
        <v/>
      </c>
      <c r="L681" s="53"/>
      <c r="M681" s="57" t="str">
        <f t="shared" si="129"/>
        <v/>
      </c>
      <c r="N681" s="58"/>
      <c r="O681" s="56" t="str">
        <f t="shared" si="122"/>
        <v/>
      </c>
      <c r="P681" s="57" t="str">
        <f t="shared" si="130"/>
        <v/>
      </c>
      <c r="Q681" s="58" t="str">
        <f t="shared" ca="1" si="131"/>
        <v/>
      </c>
      <c r="R681" s="57" t="str">
        <f t="shared" si="132"/>
        <v/>
      </c>
      <c r="S681" s="57" t="str">
        <f ca="1">IF(AND(C681&lt;&gt;"",C681&lt;&gt;OFFSET(C681,1,0)),SUMIFS([Giá có thuế],[Số ĐK],C681),"")</f>
        <v/>
      </c>
      <c r="T681" s="53"/>
      <c r="U681" s="55" t="str">
        <f>IF(T681="","",'Thông Tin Chung'!#REF!)</f>
        <v/>
      </c>
      <c r="V681" s="57" t="str">
        <f t="shared" ca="1" si="133"/>
        <v/>
      </c>
      <c r="W681" s="59"/>
      <c r="X681" s="49" t="str">
        <f ca="1">IF(C681="","",IF(OR(D681&lt;NgayBatDau,D681&gt;NgayKetThuc),"Ngày tháng phải nằm trong kỳ báo cáo",IF(AND(F681&lt;&gt;"",COUNTIF(D.3[Tên nhà cung cấp],F681)=0),"Tên NCC chưa khai báo trong DSNCC",IF(AND(G681&lt;&gt;"",COUNTIF(D.1[Tên sản phẩm],G681)=0),"SP này chưa khai báo trong DSSP",""))))</f>
        <v/>
      </c>
    </row>
    <row r="682" spans="2:24" ht="27.75" customHeight="1">
      <c r="B682" s="69">
        <f t="shared" si="123"/>
        <v>679</v>
      </c>
      <c r="C682" s="49" t="str">
        <f t="shared" ca="1" si="124"/>
        <v/>
      </c>
      <c r="D682" s="50" t="str">
        <f t="shared" ca="1" si="125"/>
        <v/>
      </c>
      <c r="E682" s="51" t="str">
        <f t="shared" ca="1" si="126"/>
        <v/>
      </c>
      <c r="F682" s="52" t="str">
        <f t="shared" ca="1" si="127"/>
        <v/>
      </c>
      <c r="G682" s="53"/>
      <c r="H682" s="53" t="str">
        <f>IF(G682="","",INDEX(D.1[Quy cách],MATCH(G682,D.1[Tên sản phẩm],0)))</f>
        <v/>
      </c>
      <c r="I682" s="54" t="str">
        <f>IF(G682="","",INDEX(D.1[ĐVT],MATCH(G682,D.1[Tên sản phẩm],0)))</f>
        <v/>
      </c>
      <c r="J682" s="56" t="str">
        <f>IF(G682="","",INDEX(#REF!,MATCH(G682,D.1[Tên sản phẩm],0)))</f>
        <v/>
      </c>
      <c r="K682" s="56" t="str">
        <f t="shared" si="128"/>
        <v/>
      </c>
      <c r="L682" s="53"/>
      <c r="M682" s="57" t="str">
        <f t="shared" si="129"/>
        <v/>
      </c>
      <c r="N682" s="58"/>
      <c r="O682" s="56" t="str">
        <f t="shared" si="122"/>
        <v/>
      </c>
      <c r="P682" s="57" t="str">
        <f t="shared" si="130"/>
        <v/>
      </c>
      <c r="Q682" s="58" t="str">
        <f t="shared" ca="1" si="131"/>
        <v/>
      </c>
      <c r="R682" s="57" t="str">
        <f t="shared" si="132"/>
        <v/>
      </c>
      <c r="S682" s="57" t="str">
        <f ca="1">IF(AND(C682&lt;&gt;"",C682&lt;&gt;OFFSET(C682,1,0)),SUMIFS([Giá có thuế],[Số ĐK],C682),"")</f>
        <v/>
      </c>
      <c r="T682" s="53"/>
      <c r="U682" s="55" t="str">
        <f>IF(T682="","",'Thông Tin Chung'!#REF!)</f>
        <v/>
      </c>
      <c r="V682" s="57" t="str">
        <f t="shared" ca="1" si="133"/>
        <v/>
      </c>
      <c r="W682" s="59"/>
      <c r="X682" s="49" t="str">
        <f ca="1">IF(C682="","",IF(OR(D682&lt;NgayBatDau,D682&gt;NgayKetThuc),"Ngày tháng phải nằm trong kỳ báo cáo",IF(AND(F682&lt;&gt;"",COUNTIF(D.3[Tên nhà cung cấp],F682)=0),"Tên NCC chưa khai báo trong DSNCC",IF(AND(G682&lt;&gt;"",COUNTIF(D.1[Tên sản phẩm],G682)=0),"SP này chưa khai báo trong DSSP",""))))</f>
        <v/>
      </c>
    </row>
    <row r="683" spans="2:24" ht="27.75" customHeight="1">
      <c r="B683" s="69">
        <f t="shared" si="123"/>
        <v>680</v>
      </c>
      <c r="C683" s="49" t="str">
        <f t="shared" ca="1" si="124"/>
        <v/>
      </c>
      <c r="D683" s="50" t="str">
        <f t="shared" ca="1" si="125"/>
        <v/>
      </c>
      <c r="E683" s="51" t="str">
        <f t="shared" ca="1" si="126"/>
        <v/>
      </c>
      <c r="F683" s="52" t="str">
        <f t="shared" ca="1" si="127"/>
        <v/>
      </c>
      <c r="G683" s="53"/>
      <c r="H683" s="53" t="str">
        <f>IF(G683="","",INDEX(D.1[Quy cách],MATCH(G683,D.1[Tên sản phẩm],0)))</f>
        <v/>
      </c>
      <c r="I683" s="54" t="str">
        <f>IF(G683="","",INDEX(D.1[ĐVT],MATCH(G683,D.1[Tên sản phẩm],0)))</f>
        <v/>
      </c>
      <c r="J683" s="56" t="str">
        <f>IF(G683="","",INDEX(#REF!,MATCH(G683,D.1[Tên sản phẩm],0)))</f>
        <v/>
      </c>
      <c r="K683" s="56" t="str">
        <f t="shared" si="128"/>
        <v/>
      </c>
      <c r="L683" s="53"/>
      <c r="M683" s="57" t="str">
        <f t="shared" si="129"/>
        <v/>
      </c>
      <c r="N683" s="58"/>
      <c r="O683" s="56" t="str">
        <f t="shared" si="122"/>
        <v/>
      </c>
      <c r="P683" s="57" t="str">
        <f t="shared" si="130"/>
        <v/>
      </c>
      <c r="Q683" s="58" t="str">
        <f t="shared" ca="1" si="131"/>
        <v/>
      </c>
      <c r="R683" s="57" t="str">
        <f t="shared" si="132"/>
        <v/>
      </c>
      <c r="S683" s="57" t="str">
        <f ca="1">IF(AND(C683&lt;&gt;"",C683&lt;&gt;OFFSET(C683,1,0)),SUMIFS([Giá có thuế],[Số ĐK],C683),"")</f>
        <v/>
      </c>
      <c r="T683" s="53"/>
      <c r="U683" s="55" t="str">
        <f>IF(T683="","",'Thông Tin Chung'!#REF!)</f>
        <v/>
      </c>
      <c r="V683" s="57" t="str">
        <f t="shared" ca="1" si="133"/>
        <v/>
      </c>
      <c r="W683" s="59"/>
      <c r="X683" s="49" t="str">
        <f ca="1">IF(C683="","",IF(OR(D683&lt;NgayBatDau,D683&gt;NgayKetThuc),"Ngày tháng phải nằm trong kỳ báo cáo",IF(AND(F683&lt;&gt;"",COUNTIF(D.3[Tên nhà cung cấp],F683)=0),"Tên NCC chưa khai báo trong DSNCC",IF(AND(G683&lt;&gt;"",COUNTIF(D.1[Tên sản phẩm],G683)=0),"SP này chưa khai báo trong DSSP",""))))</f>
        <v/>
      </c>
    </row>
    <row r="684" spans="2:24" ht="27.75" customHeight="1">
      <c r="B684" s="69">
        <f t="shared" si="123"/>
        <v>681</v>
      </c>
      <c r="C684" s="49" t="str">
        <f t="shared" ca="1" si="124"/>
        <v/>
      </c>
      <c r="D684" s="50" t="str">
        <f t="shared" ca="1" si="125"/>
        <v/>
      </c>
      <c r="E684" s="51" t="str">
        <f t="shared" ca="1" si="126"/>
        <v/>
      </c>
      <c r="F684" s="52" t="str">
        <f t="shared" ca="1" si="127"/>
        <v/>
      </c>
      <c r="G684" s="53"/>
      <c r="H684" s="53" t="str">
        <f>IF(G684="","",INDEX(D.1[Quy cách],MATCH(G684,D.1[Tên sản phẩm],0)))</f>
        <v/>
      </c>
      <c r="I684" s="54" t="str">
        <f>IF(G684="","",INDEX(D.1[ĐVT],MATCH(G684,D.1[Tên sản phẩm],0)))</f>
        <v/>
      </c>
      <c r="J684" s="56" t="str">
        <f>IF(G684="","",INDEX(#REF!,MATCH(G684,D.1[Tên sản phẩm],0)))</f>
        <v/>
      </c>
      <c r="K684" s="56" t="str">
        <f t="shared" si="128"/>
        <v/>
      </c>
      <c r="L684" s="53"/>
      <c r="M684" s="57" t="str">
        <f t="shared" si="129"/>
        <v/>
      </c>
      <c r="N684" s="58"/>
      <c r="O684" s="56" t="str">
        <f t="shared" si="122"/>
        <v/>
      </c>
      <c r="P684" s="57" t="str">
        <f t="shared" si="130"/>
        <v/>
      </c>
      <c r="Q684" s="58" t="str">
        <f t="shared" ca="1" si="131"/>
        <v/>
      </c>
      <c r="R684" s="57" t="str">
        <f t="shared" si="132"/>
        <v/>
      </c>
      <c r="S684" s="57" t="str">
        <f ca="1">IF(AND(C684&lt;&gt;"",C684&lt;&gt;OFFSET(C684,1,0)),SUMIFS([Giá có thuế],[Số ĐK],C684),"")</f>
        <v/>
      </c>
      <c r="T684" s="53"/>
      <c r="U684" s="55" t="str">
        <f>IF(T684="","",'Thông Tin Chung'!#REF!)</f>
        <v/>
      </c>
      <c r="V684" s="57" t="str">
        <f t="shared" ca="1" si="133"/>
        <v/>
      </c>
      <c r="W684" s="59"/>
      <c r="X684" s="49" t="str">
        <f ca="1">IF(C684="","",IF(OR(D684&lt;NgayBatDau,D684&gt;NgayKetThuc),"Ngày tháng phải nằm trong kỳ báo cáo",IF(AND(F684&lt;&gt;"",COUNTIF(D.3[Tên nhà cung cấp],F684)=0),"Tên NCC chưa khai báo trong DSNCC",IF(AND(G684&lt;&gt;"",COUNTIF(D.1[Tên sản phẩm],G684)=0),"SP này chưa khai báo trong DSSP",""))))</f>
        <v/>
      </c>
    </row>
    <row r="685" spans="2:24" ht="27.75" customHeight="1">
      <c r="B685" s="69">
        <f t="shared" si="123"/>
        <v>682</v>
      </c>
      <c r="C685" s="49" t="str">
        <f t="shared" ca="1" si="124"/>
        <v/>
      </c>
      <c r="D685" s="50" t="str">
        <f t="shared" ca="1" si="125"/>
        <v/>
      </c>
      <c r="E685" s="51" t="str">
        <f t="shared" ca="1" si="126"/>
        <v/>
      </c>
      <c r="F685" s="52" t="str">
        <f t="shared" ca="1" si="127"/>
        <v/>
      </c>
      <c r="G685" s="53"/>
      <c r="H685" s="53" t="str">
        <f>IF(G685="","",INDEX(D.1[Quy cách],MATCH(G685,D.1[Tên sản phẩm],0)))</f>
        <v/>
      </c>
      <c r="I685" s="54" t="str">
        <f>IF(G685="","",INDEX(D.1[ĐVT],MATCH(G685,D.1[Tên sản phẩm],0)))</f>
        <v/>
      </c>
      <c r="J685" s="56" t="str">
        <f>IF(G685="","",INDEX(#REF!,MATCH(G685,D.1[Tên sản phẩm],0)))</f>
        <v/>
      </c>
      <c r="K685" s="56" t="str">
        <f t="shared" si="128"/>
        <v/>
      </c>
      <c r="L685" s="53"/>
      <c r="M685" s="57" t="str">
        <f t="shared" si="129"/>
        <v/>
      </c>
      <c r="N685" s="58"/>
      <c r="O685" s="56" t="str">
        <f t="shared" si="122"/>
        <v/>
      </c>
      <c r="P685" s="57" t="str">
        <f t="shared" si="130"/>
        <v/>
      </c>
      <c r="Q685" s="58" t="str">
        <f t="shared" ca="1" si="131"/>
        <v/>
      </c>
      <c r="R685" s="57" t="str">
        <f t="shared" si="132"/>
        <v/>
      </c>
      <c r="S685" s="57" t="str">
        <f ca="1">IF(AND(C685&lt;&gt;"",C685&lt;&gt;OFFSET(C685,1,0)),SUMIFS([Giá có thuế],[Số ĐK],C685),"")</f>
        <v/>
      </c>
      <c r="T685" s="53"/>
      <c r="U685" s="55" t="str">
        <f>IF(T685="","",'Thông Tin Chung'!#REF!)</f>
        <v/>
      </c>
      <c r="V685" s="57" t="str">
        <f t="shared" ca="1" si="133"/>
        <v/>
      </c>
      <c r="W685" s="59"/>
      <c r="X685" s="49" t="str">
        <f ca="1">IF(C685="","",IF(OR(D685&lt;NgayBatDau,D685&gt;NgayKetThuc),"Ngày tháng phải nằm trong kỳ báo cáo",IF(AND(F685&lt;&gt;"",COUNTIF(D.3[Tên nhà cung cấp],F685)=0),"Tên NCC chưa khai báo trong DSNCC",IF(AND(G685&lt;&gt;"",COUNTIF(D.1[Tên sản phẩm],G685)=0),"SP này chưa khai báo trong DSSP",""))))</f>
        <v/>
      </c>
    </row>
    <row r="686" spans="2:24" ht="27.75" customHeight="1">
      <c r="B686" s="69">
        <f t="shared" si="123"/>
        <v>683</v>
      </c>
      <c r="C686" s="49" t="str">
        <f t="shared" ca="1" si="124"/>
        <v/>
      </c>
      <c r="D686" s="50" t="str">
        <f t="shared" ca="1" si="125"/>
        <v/>
      </c>
      <c r="E686" s="51" t="str">
        <f t="shared" ca="1" si="126"/>
        <v/>
      </c>
      <c r="F686" s="52" t="str">
        <f t="shared" ca="1" si="127"/>
        <v/>
      </c>
      <c r="G686" s="53"/>
      <c r="H686" s="53" t="str">
        <f>IF(G686="","",INDEX(D.1[Quy cách],MATCH(G686,D.1[Tên sản phẩm],0)))</f>
        <v/>
      </c>
      <c r="I686" s="54" t="str">
        <f>IF(G686="","",INDEX(D.1[ĐVT],MATCH(G686,D.1[Tên sản phẩm],0)))</f>
        <v/>
      </c>
      <c r="J686" s="56" t="str">
        <f>IF(G686="","",INDEX(#REF!,MATCH(G686,D.1[Tên sản phẩm],0)))</f>
        <v/>
      </c>
      <c r="K686" s="56" t="str">
        <f t="shared" si="128"/>
        <v/>
      </c>
      <c r="L686" s="53"/>
      <c r="M686" s="57" t="str">
        <f t="shared" si="129"/>
        <v/>
      </c>
      <c r="N686" s="58"/>
      <c r="O686" s="56" t="str">
        <f t="shared" si="122"/>
        <v/>
      </c>
      <c r="P686" s="57" t="str">
        <f t="shared" si="130"/>
        <v/>
      </c>
      <c r="Q686" s="58" t="str">
        <f t="shared" ca="1" si="131"/>
        <v/>
      </c>
      <c r="R686" s="57" t="str">
        <f t="shared" si="132"/>
        <v/>
      </c>
      <c r="S686" s="57" t="str">
        <f ca="1">IF(AND(C686&lt;&gt;"",C686&lt;&gt;OFFSET(C686,1,0)),SUMIFS([Giá có thuế],[Số ĐK],C686),"")</f>
        <v/>
      </c>
      <c r="T686" s="53"/>
      <c r="U686" s="55" t="str">
        <f>IF(T686="","",'Thông Tin Chung'!#REF!)</f>
        <v/>
      </c>
      <c r="V686" s="57" t="str">
        <f t="shared" ca="1" si="133"/>
        <v/>
      </c>
      <c r="W686" s="59"/>
      <c r="X686" s="49" t="str">
        <f ca="1">IF(C686="","",IF(OR(D686&lt;NgayBatDau,D686&gt;NgayKetThuc),"Ngày tháng phải nằm trong kỳ báo cáo",IF(AND(F686&lt;&gt;"",COUNTIF(D.3[Tên nhà cung cấp],F686)=0),"Tên NCC chưa khai báo trong DSNCC",IF(AND(G686&lt;&gt;"",COUNTIF(D.1[Tên sản phẩm],G686)=0),"SP này chưa khai báo trong DSSP",""))))</f>
        <v/>
      </c>
    </row>
    <row r="687" spans="2:24" ht="27.75" customHeight="1">
      <c r="B687" s="69">
        <f t="shared" si="123"/>
        <v>684</v>
      </c>
      <c r="C687" s="49" t="str">
        <f t="shared" ca="1" si="124"/>
        <v/>
      </c>
      <c r="D687" s="50" t="str">
        <f t="shared" ca="1" si="125"/>
        <v/>
      </c>
      <c r="E687" s="51" t="str">
        <f t="shared" ca="1" si="126"/>
        <v/>
      </c>
      <c r="F687" s="52" t="str">
        <f t="shared" ca="1" si="127"/>
        <v/>
      </c>
      <c r="G687" s="53"/>
      <c r="H687" s="53" t="str">
        <f>IF(G687="","",INDEX(D.1[Quy cách],MATCH(G687,D.1[Tên sản phẩm],0)))</f>
        <v/>
      </c>
      <c r="I687" s="54" t="str">
        <f>IF(G687="","",INDEX(D.1[ĐVT],MATCH(G687,D.1[Tên sản phẩm],0)))</f>
        <v/>
      </c>
      <c r="J687" s="56" t="str">
        <f>IF(G687="","",INDEX(#REF!,MATCH(G687,D.1[Tên sản phẩm],0)))</f>
        <v/>
      </c>
      <c r="K687" s="56" t="str">
        <f t="shared" si="128"/>
        <v/>
      </c>
      <c r="L687" s="53"/>
      <c r="M687" s="57" t="str">
        <f t="shared" si="129"/>
        <v/>
      </c>
      <c r="N687" s="58"/>
      <c r="O687" s="56" t="str">
        <f t="shared" si="122"/>
        <v/>
      </c>
      <c r="P687" s="57" t="str">
        <f t="shared" si="130"/>
        <v/>
      </c>
      <c r="Q687" s="58" t="str">
        <f t="shared" ca="1" si="131"/>
        <v/>
      </c>
      <c r="R687" s="57" t="str">
        <f t="shared" si="132"/>
        <v/>
      </c>
      <c r="S687" s="57" t="str">
        <f ca="1">IF(AND(C687&lt;&gt;"",C687&lt;&gt;OFFSET(C687,1,0)),SUMIFS([Giá có thuế],[Số ĐK],C687),"")</f>
        <v/>
      </c>
      <c r="T687" s="53"/>
      <c r="U687" s="55" t="str">
        <f>IF(T687="","",'Thông Tin Chung'!#REF!)</f>
        <v/>
      </c>
      <c r="V687" s="57" t="str">
        <f t="shared" ca="1" si="133"/>
        <v/>
      </c>
      <c r="W687" s="59"/>
      <c r="X687" s="49" t="str">
        <f ca="1">IF(C687="","",IF(OR(D687&lt;NgayBatDau,D687&gt;NgayKetThuc),"Ngày tháng phải nằm trong kỳ báo cáo",IF(AND(F687&lt;&gt;"",COUNTIF(D.3[Tên nhà cung cấp],F687)=0),"Tên NCC chưa khai báo trong DSNCC",IF(AND(G687&lt;&gt;"",COUNTIF(D.1[Tên sản phẩm],G687)=0),"SP này chưa khai báo trong DSSP",""))))</f>
        <v/>
      </c>
    </row>
    <row r="688" spans="2:24" ht="27.75" customHeight="1">
      <c r="B688" s="69">
        <f t="shared" si="123"/>
        <v>685</v>
      </c>
      <c r="C688" s="49" t="str">
        <f t="shared" ca="1" si="124"/>
        <v/>
      </c>
      <c r="D688" s="50" t="str">
        <f t="shared" ca="1" si="125"/>
        <v/>
      </c>
      <c r="E688" s="51" t="str">
        <f t="shared" ca="1" si="126"/>
        <v/>
      </c>
      <c r="F688" s="52" t="str">
        <f t="shared" ca="1" si="127"/>
        <v/>
      </c>
      <c r="G688" s="53"/>
      <c r="H688" s="53" t="str">
        <f>IF(G688="","",INDEX(D.1[Quy cách],MATCH(G688,D.1[Tên sản phẩm],0)))</f>
        <v/>
      </c>
      <c r="I688" s="54" t="str">
        <f>IF(G688="","",INDEX(D.1[ĐVT],MATCH(G688,D.1[Tên sản phẩm],0)))</f>
        <v/>
      </c>
      <c r="J688" s="56" t="str">
        <f>IF(G688="","",INDEX(#REF!,MATCH(G688,D.1[Tên sản phẩm],0)))</f>
        <v/>
      </c>
      <c r="K688" s="56" t="str">
        <f t="shared" si="128"/>
        <v/>
      </c>
      <c r="L688" s="53"/>
      <c r="M688" s="57" t="str">
        <f t="shared" si="129"/>
        <v/>
      </c>
      <c r="N688" s="58"/>
      <c r="O688" s="56" t="str">
        <f t="shared" si="122"/>
        <v/>
      </c>
      <c r="P688" s="57" t="str">
        <f t="shared" si="130"/>
        <v/>
      </c>
      <c r="Q688" s="58" t="str">
        <f t="shared" ca="1" si="131"/>
        <v/>
      </c>
      <c r="R688" s="57" t="str">
        <f t="shared" si="132"/>
        <v/>
      </c>
      <c r="S688" s="57" t="str">
        <f ca="1">IF(AND(C688&lt;&gt;"",C688&lt;&gt;OFFSET(C688,1,0)),SUMIFS([Giá có thuế],[Số ĐK],C688),"")</f>
        <v/>
      </c>
      <c r="T688" s="53"/>
      <c r="U688" s="55" t="str">
        <f>IF(T688="","",'Thông Tin Chung'!#REF!)</f>
        <v/>
      </c>
      <c r="V688" s="57" t="str">
        <f t="shared" ca="1" si="133"/>
        <v/>
      </c>
      <c r="W688" s="59"/>
      <c r="X688" s="49" t="str">
        <f ca="1">IF(C688="","",IF(OR(D688&lt;NgayBatDau,D688&gt;NgayKetThuc),"Ngày tháng phải nằm trong kỳ báo cáo",IF(AND(F688&lt;&gt;"",COUNTIF(D.3[Tên nhà cung cấp],F688)=0),"Tên NCC chưa khai báo trong DSNCC",IF(AND(G688&lt;&gt;"",COUNTIF(D.1[Tên sản phẩm],G688)=0),"SP này chưa khai báo trong DSSP",""))))</f>
        <v/>
      </c>
    </row>
    <row r="689" spans="2:24" ht="27.75" customHeight="1">
      <c r="B689" s="69">
        <f t="shared" si="123"/>
        <v>686</v>
      </c>
      <c r="C689" s="49" t="str">
        <f t="shared" ca="1" si="124"/>
        <v/>
      </c>
      <c r="D689" s="50" t="str">
        <f t="shared" ca="1" si="125"/>
        <v/>
      </c>
      <c r="E689" s="51" t="str">
        <f t="shared" ca="1" si="126"/>
        <v/>
      </c>
      <c r="F689" s="52" t="str">
        <f t="shared" ca="1" si="127"/>
        <v/>
      </c>
      <c r="G689" s="53"/>
      <c r="H689" s="53" t="str">
        <f>IF(G689="","",INDEX(D.1[Quy cách],MATCH(G689,D.1[Tên sản phẩm],0)))</f>
        <v/>
      </c>
      <c r="I689" s="54" t="str">
        <f>IF(G689="","",INDEX(D.1[ĐVT],MATCH(G689,D.1[Tên sản phẩm],0)))</f>
        <v/>
      </c>
      <c r="J689" s="56" t="str">
        <f>IF(G689="","",INDEX(#REF!,MATCH(G689,D.1[Tên sản phẩm],0)))</f>
        <v/>
      </c>
      <c r="K689" s="56" t="str">
        <f t="shared" si="128"/>
        <v/>
      </c>
      <c r="L689" s="53"/>
      <c r="M689" s="57" t="str">
        <f t="shared" si="129"/>
        <v/>
      </c>
      <c r="N689" s="58"/>
      <c r="O689" s="56" t="str">
        <f t="shared" si="122"/>
        <v/>
      </c>
      <c r="P689" s="57" t="str">
        <f t="shared" si="130"/>
        <v/>
      </c>
      <c r="Q689" s="58" t="str">
        <f t="shared" ca="1" si="131"/>
        <v/>
      </c>
      <c r="R689" s="57" t="str">
        <f t="shared" si="132"/>
        <v/>
      </c>
      <c r="S689" s="57" t="str">
        <f ca="1">IF(AND(C689&lt;&gt;"",C689&lt;&gt;OFFSET(C689,1,0)),SUMIFS([Giá có thuế],[Số ĐK],C689),"")</f>
        <v/>
      </c>
      <c r="T689" s="53"/>
      <c r="U689" s="55" t="str">
        <f>IF(T689="","",'Thông Tin Chung'!#REF!)</f>
        <v/>
      </c>
      <c r="V689" s="57" t="str">
        <f t="shared" ca="1" si="133"/>
        <v/>
      </c>
      <c r="W689" s="59"/>
      <c r="X689" s="49" t="str">
        <f ca="1">IF(C689="","",IF(OR(D689&lt;NgayBatDau,D689&gt;NgayKetThuc),"Ngày tháng phải nằm trong kỳ báo cáo",IF(AND(F689&lt;&gt;"",COUNTIF(D.3[Tên nhà cung cấp],F689)=0),"Tên NCC chưa khai báo trong DSNCC",IF(AND(G689&lt;&gt;"",COUNTIF(D.1[Tên sản phẩm],G689)=0),"SP này chưa khai báo trong DSSP",""))))</f>
        <v/>
      </c>
    </row>
    <row r="690" spans="2:24" ht="27.75" customHeight="1">
      <c r="B690" s="69">
        <f t="shared" si="123"/>
        <v>687</v>
      </c>
      <c r="C690" s="49" t="str">
        <f t="shared" ca="1" si="124"/>
        <v/>
      </c>
      <c r="D690" s="50" t="str">
        <f t="shared" ca="1" si="125"/>
        <v/>
      </c>
      <c r="E690" s="51" t="str">
        <f t="shared" ca="1" si="126"/>
        <v/>
      </c>
      <c r="F690" s="52" t="str">
        <f t="shared" ca="1" si="127"/>
        <v/>
      </c>
      <c r="G690" s="53"/>
      <c r="H690" s="53" t="str">
        <f>IF(G690="","",INDEX(D.1[Quy cách],MATCH(G690,D.1[Tên sản phẩm],0)))</f>
        <v/>
      </c>
      <c r="I690" s="54" t="str">
        <f>IF(G690="","",INDEX(D.1[ĐVT],MATCH(G690,D.1[Tên sản phẩm],0)))</f>
        <v/>
      </c>
      <c r="J690" s="56" t="str">
        <f>IF(G690="","",INDEX(#REF!,MATCH(G690,D.1[Tên sản phẩm],0)))</f>
        <v/>
      </c>
      <c r="K690" s="56" t="str">
        <f t="shared" si="128"/>
        <v/>
      </c>
      <c r="L690" s="53"/>
      <c r="M690" s="57" t="str">
        <f t="shared" si="129"/>
        <v/>
      </c>
      <c r="N690" s="58"/>
      <c r="O690" s="56" t="str">
        <f t="shared" si="122"/>
        <v/>
      </c>
      <c r="P690" s="57" t="str">
        <f t="shared" si="130"/>
        <v/>
      </c>
      <c r="Q690" s="58" t="str">
        <f t="shared" ca="1" si="131"/>
        <v/>
      </c>
      <c r="R690" s="57" t="str">
        <f t="shared" si="132"/>
        <v/>
      </c>
      <c r="S690" s="57" t="str">
        <f ca="1">IF(AND(C690&lt;&gt;"",C690&lt;&gt;OFFSET(C690,1,0)),SUMIFS([Giá có thuế],[Số ĐK],C690),"")</f>
        <v/>
      </c>
      <c r="T690" s="53"/>
      <c r="U690" s="55" t="str">
        <f>IF(T690="","",'Thông Tin Chung'!#REF!)</f>
        <v/>
      </c>
      <c r="V690" s="57" t="str">
        <f t="shared" ca="1" si="133"/>
        <v/>
      </c>
      <c r="W690" s="59"/>
      <c r="X690" s="49" t="str">
        <f ca="1">IF(C690="","",IF(OR(D690&lt;NgayBatDau,D690&gt;NgayKetThuc),"Ngày tháng phải nằm trong kỳ báo cáo",IF(AND(F690&lt;&gt;"",COUNTIF(D.3[Tên nhà cung cấp],F690)=0),"Tên NCC chưa khai báo trong DSNCC",IF(AND(G690&lt;&gt;"",COUNTIF(D.1[Tên sản phẩm],G690)=0),"SP này chưa khai báo trong DSSP",""))))</f>
        <v/>
      </c>
    </row>
    <row r="691" spans="2:24" ht="27.75" customHeight="1">
      <c r="B691" s="69">
        <f t="shared" si="123"/>
        <v>688</v>
      </c>
      <c r="C691" s="49" t="str">
        <f t="shared" ca="1" si="124"/>
        <v/>
      </c>
      <c r="D691" s="50" t="str">
        <f t="shared" ca="1" si="125"/>
        <v/>
      </c>
      <c r="E691" s="51" t="str">
        <f t="shared" ca="1" si="126"/>
        <v/>
      </c>
      <c r="F691" s="52" t="str">
        <f t="shared" ca="1" si="127"/>
        <v/>
      </c>
      <c r="G691" s="53"/>
      <c r="H691" s="53" t="str">
        <f>IF(G691="","",INDEX(D.1[Quy cách],MATCH(G691,D.1[Tên sản phẩm],0)))</f>
        <v/>
      </c>
      <c r="I691" s="54" t="str">
        <f>IF(G691="","",INDEX(D.1[ĐVT],MATCH(G691,D.1[Tên sản phẩm],0)))</f>
        <v/>
      </c>
      <c r="J691" s="56" t="str">
        <f>IF(G691="","",INDEX(#REF!,MATCH(G691,D.1[Tên sản phẩm],0)))</f>
        <v/>
      </c>
      <c r="K691" s="56" t="str">
        <f t="shared" si="128"/>
        <v/>
      </c>
      <c r="L691" s="53"/>
      <c r="M691" s="57" t="str">
        <f t="shared" si="129"/>
        <v/>
      </c>
      <c r="N691" s="58"/>
      <c r="O691" s="56" t="str">
        <f t="shared" si="122"/>
        <v/>
      </c>
      <c r="P691" s="57" t="str">
        <f t="shared" si="130"/>
        <v/>
      </c>
      <c r="Q691" s="58" t="str">
        <f t="shared" ca="1" si="131"/>
        <v/>
      </c>
      <c r="R691" s="57" t="str">
        <f t="shared" si="132"/>
        <v/>
      </c>
      <c r="S691" s="57" t="str">
        <f ca="1">IF(AND(C691&lt;&gt;"",C691&lt;&gt;OFFSET(C691,1,0)),SUMIFS([Giá có thuế],[Số ĐK],C691),"")</f>
        <v/>
      </c>
      <c r="T691" s="53"/>
      <c r="U691" s="55" t="str">
        <f>IF(T691="","",'Thông Tin Chung'!#REF!)</f>
        <v/>
      </c>
      <c r="V691" s="57" t="str">
        <f t="shared" ca="1" si="133"/>
        <v/>
      </c>
      <c r="W691" s="59"/>
      <c r="X691" s="49" t="str">
        <f ca="1">IF(C691="","",IF(OR(D691&lt;NgayBatDau,D691&gt;NgayKetThuc),"Ngày tháng phải nằm trong kỳ báo cáo",IF(AND(F691&lt;&gt;"",COUNTIF(D.3[Tên nhà cung cấp],F691)=0),"Tên NCC chưa khai báo trong DSNCC",IF(AND(G691&lt;&gt;"",COUNTIF(D.1[Tên sản phẩm],G691)=0),"SP này chưa khai báo trong DSSP",""))))</f>
        <v/>
      </c>
    </row>
    <row r="692" spans="2:24" ht="27.75" customHeight="1">
      <c r="B692" s="69">
        <f t="shared" si="123"/>
        <v>689</v>
      </c>
      <c r="C692" s="49" t="str">
        <f t="shared" ca="1" si="124"/>
        <v/>
      </c>
      <c r="D692" s="50" t="str">
        <f t="shared" ca="1" si="125"/>
        <v/>
      </c>
      <c r="E692" s="51" t="str">
        <f t="shared" ca="1" si="126"/>
        <v/>
      </c>
      <c r="F692" s="52" t="str">
        <f t="shared" ca="1" si="127"/>
        <v/>
      </c>
      <c r="G692" s="53"/>
      <c r="H692" s="53" t="str">
        <f>IF(G692="","",INDEX(D.1[Quy cách],MATCH(G692,D.1[Tên sản phẩm],0)))</f>
        <v/>
      </c>
      <c r="I692" s="54" t="str">
        <f>IF(G692="","",INDEX(D.1[ĐVT],MATCH(G692,D.1[Tên sản phẩm],0)))</f>
        <v/>
      </c>
      <c r="J692" s="56" t="str">
        <f>IF(G692="","",INDEX(#REF!,MATCH(G692,D.1[Tên sản phẩm],0)))</f>
        <v/>
      </c>
      <c r="K692" s="56" t="str">
        <f t="shared" si="128"/>
        <v/>
      </c>
      <c r="L692" s="53"/>
      <c r="M692" s="57" t="str">
        <f t="shared" si="129"/>
        <v/>
      </c>
      <c r="N692" s="58"/>
      <c r="O692" s="56" t="str">
        <f t="shared" si="122"/>
        <v/>
      </c>
      <c r="P692" s="57" t="str">
        <f t="shared" si="130"/>
        <v/>
      </c>
      <c r="Q692" s="58" t="str">
        <f t="shared" ca="1" si="131"/>
        <v/>
      </c>
      <c r="R692" s="57" t="str">
        <f t="shared" si="132"/>
        <v/>
      </c>
      <c r="S692" s="57" t="str">
        <f ca="1">IF(AND(C692&lt;&gt;"",C692&lt;&gt;OFFSET(C692,1,0)),SUMIFS([Giá có thuế],[Số ĐK],C692),"")</f>
        <v/>
      </c>
      <c r="T692" s="53"/>
      <c r="U692" s="55" t="str">
        <f>IF(T692="","",'Thông Tin Chung'!#REF!)</f>
        <v/>
      </c>
      <c r="V692" s="57" t="str">
        <f t="shared" ca="1" si="133"/>
        <v/>
      </c>
      <c r="W692" s="59"/>
      <c r="X692" s="49" t="str">
        <f ca="1">IF(C692="","",IF(OR(D692&lt;NgayBatDau,D692&gt;NgayKetThuc),"Ngày tháng phải nằm trong kỳ báo cáo",IF(AND(F692&lt;&gt;"",COUNTIF(D.3[Tên nhà cung cấp],F692)=0),"Tên NCC chưa khai báo trong DSNCC",IF(AND(G692&lt;&gt;"",COUNTIF(D.1[Tên sản phẩm],G692)=0),"SP này chưa khai báo trong DSSP",""))))</f>
        <v/>
      </c>
    </row>
    <row r="693" spans="2:24" ht="27.75" customHeight="1">
      <c r="B693" s="69">
        <f t="shared" si="123"/>
        <v>690</v>
      </c>
      <c r="C693" s="49" t="str">
        <f t="shared" ca="1" si="124"/>
        <v/>
      </c>
      <c r="D693" s="50" t="str">
        <f t="shared" ca="1" si="125"/>
        <v/>
      </c>
      <c r="E693" s="51" t="str">
        <f t="shared" ca="1" si="126"/>
        <v/>
      </c>
      <c r="F693" s="52" t="str">
        <f t="shared" ca="1" si="127"/>
        <v/>
      </c>
      <c r="G693" s="53"/>
      <c r="H693" s="53" t="str">
        <f>IF(G693="","",INDEX(D.1[Quy cách],MATCH(G693,D.1[Tên sản phẩm],0)))</f>
        <v/>
      </c>
      <c r="I693" s="54" t="str">
        <f>IF(G693="","",INDEX(D.1[ĐVT],MATCH(G693,D.1[Tên sản phẩm],0)))</f>
        <v/>
      </c>
      <c r="J693" s="56" t="str">
        <f>IF(G693="","",INDEX(#REF!,MATCH(G693,D.1[Tên sản phẩm],0)))</f>
        <v/>
      </c>
      <c r="K693" s="56" t="str">
        <f t="shared" si="128"/>
        <v/>
      </c>
      <c r="L693" s="53"/>
      <c r="M693" s="57" t="str">
        <f t="shared" si="129"/>
        <v/>
      </c>
      <c r="N693" s="58"/>
      <c r="O693" s="56" t="str">
        <f t="shared" si="122"/>
        <v/>
      </c>
      <c r="P693" s="57" t="str">
        <f t="shared" si="130"/>
        <v/>
      </c>
      <c r="Q693" s="58" t="str">
        <f t="shared" ca="1" si="131"/>
        <v/>
      </c>
      <c r="R693" s="57" t="str">
        <f t="shared" si="132"/>
        <v/>
      </c>
      <c r="S693" s="57" t="str">
        <f ca="1">IF(AND(C693&lt;&gt;"",C693&lt;&gt;OFFSET(C693,1,0)),SUMIFS([Giá có thuế],[Số ĐK],C693),"")</f>
        <v/>
      </c>
      <c r="T693" s="53"/>
      <c r="U693" s="55" t="str">
        <f>IF(T693="","",'Thông Tin Chung'!#REF!)</f>
        <v/>
      </c>
      <c r="V693" s="57" t="str">
        <f t="shared" ca="1" si="133"/>
        <v/>
      </c>
      <c r="W693" s="59"/>
      <c r="X693" s="49" t="str">
        <f ca="1">IF(C693="","",IF(OR(D693&lt;NgayBatDau,D693&gt;NgayKetThuc),"Ngày tháng phải nằm trong kỳ báo cáo",IF(AND(F693&lt;&gt;"",COUNTIF(D.3[Tên nhà cung cấp],F693)=0),"Tên NCC chưa khai báo trong DSNCC",IF(AND(G693&lt;&gt;"",COUNTIF(D.1[Tên sản phẩm],G693)=0),"SP này chưa khai báo trong DSSP",""))))</f>
        <v/>
      </c>
    </row>
    <row r="694" spans="2:24" ht="27.75" customHeight="1">
      <c r="B694" s="69">
        <f t="shared" si="123"/>
        <v>691</v>
      </c>
      <c r="C694" s="49" t="str">
        <f t="shared" ca="1" si="124"/>
        <v/>
      </c>
      <c r="D694" s="50" t="str">
        <f t="shared" ca="1" si="125"/>
        <v/>
      </c>
      <c r="E694" s="51" t="str">
        <f t="shared" ca="1" si="126"/>
        <v/>
      </c>
      <c r="F694" s="52" t="str">
        <f t="shared" ca="1" si="127"/>
        <v/>
      </c>
      <c r="G694" s="53"/>
      <c r="H694" s="53" t="str">
        <f>IF(G694="","",INDEX(D.1[Quy cách],MATCH(G694,D.1[Tên sản phẩm],0)))</f>
        <v/>
      </c>
      <c r="I694" s="54" t="str">
        <f>IF(G694="","",INDEX(D.1[ĐVT],MATCH(G694,D.1[Tên sản phẩm],0)))</f>
        <v/>
      </c>
      <c r="J694" s="56" t="str">
        <f>IF(G694="","",INDEX(#REF!,MATCH(G694,D.1[Tên sản phẩm],0)))</f>
        <v/>
      </c>
      <c r="K694" s="56" t="str">
        <f t="shared" si="128"/>
        <v/>
      </c>
      <c r="L694" s="53"/>
      <c r="M694" s="57" t="str">
        <f t="shared" si="129"/>
        <v/>
      </c>
      <c r="N694" s="58"/>
      <c r="O694" s="56" t="str">
        <f t="shared" si="122"/>
        <v/>
      </c>
      <c r="P694" s="57" t="str">
        <f t="shared" si="130"/>
        <v/>
      </c>
      <c r="Q694" s="58" t="str">
        <f t="shared" ca="1" si="131"/>
        <v/>
      </c>
      <c r="R694" s="57" t="str">
        <f t="shared" si="132"/>
        <v/>
      </c>
      <c r="S694" s="57" t="str">
        <f ca="1">IF(AND(C694&lt;&gt;"",C694&lt;&gt;OFFSET(C694,1,0)),SUMIFS([Giá có thuế],[Số ĐK],C694),"")</f>
        <v/>
      </c>
      <c r="T694" s="53"/>
      <c r="U694" s="55" t="str">
        <f>IF(T694="","",'Thông Tin Chung'!#REF!)</f>
        <v/>
      </c>
      <c r="V694" s="57" t="str">
        <f t="shared" ca="1" si="133"/>
        <v/>
      </c>
      <c r="W694" s="59"/>
      <c r="X694" s="49" t="str">
        <f ca="1">IF(C694="","",IF(OR(D694&lt;NgayBatDau,D694&gt;NgayKetThuc),"Ngày tháng phải nằm trong kỳ báo cáo",IF(AND(F694&lt;&gt;"",COUNTIF(D.3[Tên nhà cung cấp],F694)=0),"Tên NCC chưa khai báo trong DSNCC",IF(AND(G694&lt;&gt;"",COUNTIF(D.1[Tên sản phẩm],G694)=0),"SP này chưa khai báo trong DSSP",""))))</f>
        <v/>
      </c>
    </row>
    <row r="695" spans="2:24" ht="27.75" customHeight="1">
      <c r="B695" s="69">
        <f t="shared" si="123"/>
        <v>692</v>
      </c>
      <c r="C695" s="49" t="str">
        <f t="shared" ca="1" si="124"/>
        <v/>
      </c>
      <c r="D695" s="50" t="str">
        <f t="shared" ca="1" si="125"/>
        <v/>
      </c>
      <c r="E695" s="51" t="str">
        <f t="shared" ca="1" si="126"/>
        <v/>
      </c>
      <c r="F695" s="52" t="str">
        <f t="shared" ca="1" si="127"/>
        <v/>
      </c>
      <c r="G695" s="53"/>
      <c r="H695" s="53" t="str">
        <f>IF(G695="","",INDEX(D.1[Quy cách],MATCH(G695,D.1[Tên sản phẩm],0)))</f>
        <v/>
      </c>
      <c r="I695" s="54" t="str">
        <f>IF(G695="","",INDEX(D.1[ĐVT],MATCH(G695,D.1[Tên sản phẩm],0)))</f>
        <v/>
      </c>
      <c r="J695" s="56" t="str">
        <f>IF(G695="","",INDEX(#REF!,MATCH(G695,D.1[Tên sản phẩm],0)))</f>
        <v/>
      </c>
      <c r="K695" s="56" t="str">
        <f t="shared" si="128"/>
        <v/>
      </c>
      <c r="L695" s="53"/>
      <c r="M695" s="57" t="str">
        <f t="shared" si="129"/>
        <v/>
      </c>
      <c r="N695" s="58"/>
      <c r="O695" s="56" t="str">
        <f t="shared" si="122"/>
        <v/>
      </c>
      <c r="P695" s="57" t="str">
        <f t="shared" si="130"/>
        <v/>
      </c>
      <c r="Q695" s="58" t="str">
        <f t="shared" ca="1" si="131"/>
        <v/>
      </c>
      <c r="R695" s="57" t="str">
        <f t="shared" si="132"/>
        <v/>
      </c>
      <c r="S695" s="57" t="str">
        <f ca="1">IF(AND(C695&lt;&gt;"",C695&lt;&gt;OFFSET(C695,1,0)),SUMIFS([Giá có thuế],[Số ĐK],C695),"")</f>
        <v/>
      </c>
      <c r="T695" s="53"/>
      <c r="U695" s="55" t="str">
        <f>IF(T695="","",'Thông Tin Chung'!#REF!)</f>
        <v/>
      </c>
      <c r="V695" s="57" t="str">
        <f t="shared" ca="1" si="133"/>
        <v/>
      </c>
      <c r="W695" s="59"/>
      <c r="X695" s="49" t="str">
        <f ca="1">IF(C695="","",IF(OR(D695&lt;NgayBatDau,D695&gt;NgayKetThuc),"Ngày tháng phải nằm trong kỳ báo cáo",IF(AND(F695&lt;&gt;"",COUNTIF(D.3[Tên nhà cung cấp],F695)=0),"Tên NCC chưa khai báo trong DSNCC",IF(AND(G695&lt;&gt;"",COUNTIF(D.1[Tên sản phẩm],G695)=0),"SP này chưa khai báo trong DSSP",""))))</f>
        <v/>
      </c>
    </row>
    <row r="696" spans="2:24" ht="27.75" customHeight="1">
      <c r="B696" s="69">
        <f t="shared" si="123"/>
        <v>693</v>
      </c>
      <c r="C696" s="49" t="str">
        <f t="shared" ca="1" si="124"/>
        <v/>
      </c>
      <c r="D696" s="50" t="str">
        <f t="shared" ca="1" si="125"/>
        <v/>
      </c>
      <c r="E696" s="51" t="str">
        <f t="shared" ca="1" si="126"/>
        <v/>
      </c>
      <c r="F696" s="52" t="str">
        <f t="shared" ca="1" si="127"/>
        <v/>
      </c>
      <c r="G696" s="53"/>
      <c r="H696" s="53" t="str">
        <f>IF(G696="","",INDEX(D.1[Quy cách],MATCH(G696,D.1[Tên sản phẩm],0)))</f>
        <v/>
      </c>
      <c r="I696" s="54" t="str">
        <f>IF(G696="","",INDEX(D.1[ĐVT],MATCH(G696,D.1[Tên sản phẩm],0)))</f>
        <v/>
      </c>
      <c r="J696" s="56" t="str">
        <f>IF(G696="","",INDEX(#REF!,MATCH(G696,D.1[Tên sản phẩm],0)))</f>
        <v/>
      </c>
      <c r="K696" s="56" t="str">
        <f t="shared" si="128"/>
        <v/>
      </c>
      <c r="L696" s="53"/>
      <c r="M696" s="57" t="str">
        <f t="shared" si="129"/>
        <v/>
      </c>
      <c r="N696" s="58"/>
      <c r="O696" s="56" t="str">
        <f t="shared" si="122"/>
        <v/>
      </c>
      <c r="P696" s="57" t="str">
        <f t="shared" si="130"/>
        <v/>
      </c>
      <c r="Q696" s="58" t="str">
        <f t="shared" ca="1" si="131"/>
        <v/>
      </c>
      <c r="R696" s="57" t="str">
        <f t="shared" si="132"/>
        <v/>
      </c>
      <c r="S696" s="57" t="str">
        <f ca="1">IF(AND(C696&lt;&gt;"",C696&lt;&gt;OFFSET(C696,1,0)),SUMIFS([Giá có thuế],[Số ĐK],C696),"")</f>
        <v/>
      </c>
      <c r="T696" s="53"/>
      <c r="U696" s="55" t="str">
        <f>IF(T696="","",'Thông Tin Chung'!#REF!)</f>
        <v/>
      </c>
      <c r="V696" s="57" t="str">
        <f t="shared" ca="1" si="133"/>
        <v/>
      </c>
      <c r="W696" s="59"/>
      <c r="X696" s="49" t="str">
        <f ca="1">IF(C696="","",IF(OR(D696&lt;NgayBatDau,D696&gt;NgayKetThuc),"Ngày tháng phải nằm trong kỳ báo cáo",IF(AND(F696&lt;&gt;"",COUNTIF(D.3[Tên nhà cung cấp],F696)=0),"Tên NCC chưa khai báo trong DSNCC",IF(AND(G696&lt;&gt;"",COUNTIF(D.1[Tên sản phẩm],G696)=0),"SP này chưa khai báo trong DSSP",""))))</f>
        <v/>
      </c>
    </row>
    <row r="697" spans="2:24" ht="27.75" customHeight="1">
      <c r="B697" s="69">
        <f t="shared" si="123"/>
        <v>694</v>
      </c>
      <c r="C697" s="49" t="str">
        <f t="shared" ca="1" si="124"/>
        <v/>
      </c>
      <c r="D697" s="50" t="str">
        <f t="shared" ca="1" si="125"/>
        <v/>
      </c>
      <c r="E697" s="51" t="str">
        <f t="shared" ca="1" si="126"/>
        <v/>
      </c>
      <c r="F697" s="52" t="str">
        <f t="shared" ca="1" si="127"/>
        <v/>
      </c>
      <c r="G697" s="53"/>
      <c r="H697" s="53" t="str">
        <f>IF(G697="","",INDEX(D.1[Quy cách],MATCH(G697,D.1[Tên sản phẩm],0)))</f>
        <v/>
      </c>
      <c r="I697" s="54" t="str">
        <f>IF(G697="","",INDEX(D.1[ĐVT],MATCH(G697,D.1[Tên sản phẩm],0)))</f>
        <v/>
      </c>
      <c r="J697" s="56" t="str">
        <f>IF(G697="","",INDEX(#REF!,MATCH(G697,D.1[Tên sản phẩm],0)))</f>
        <v/>
      </c>
      <c r="K697" s="56" t="str">
        <f t="shared" si="128"/>
        <v/>
      </c>
      <c r="L697" s="53"/>
      <c r="M697" s="57" t="str">
        <f t="shared" si="129"/>
        <v/>
      </c>
      <c r="N697" s="58"/>
      <c r="O697" s="56" t="str">
        <f t="shared" si="122"/>
        <v/>
      </c>
      <c r="P697" s="57" t="str">
        <f t="shared" si="130"/>
        <v/>
      </c>
      <c r="Q697" s="58" t="str">
        <f t="shared" ca="1" si="131"/>
        <v/>
      </c>
      <c r="R697" s="57" t="str">
        <f t="shared" si="132"/>
        <v/>
      </c>
      <c r="S697" s="57" t="str">
        <f ca="1">IF(AND(C697&lt;&gt;"",C697&lt;&gt;OFFSET(C697,1,0)),SUMIFS([Giá có thuế],[Số ĐK],C697),"")</f>
        <v/>
      </c>
      <c r="T697" s="53"/>
      <c r="U697" s="55" t="str">
        <f>IF(T697="","",'Thông Tin Chung'!#REF!)</f>
        <v/>
      </c>
      <c r="V697" s="57" t="str">
        <f t="shared" ca="1" si="133"/>
        <v/>
      </c>
      <c r="W697" s="59"/>
      <c r="X697" s="49" t="str">
        <f ca="1">IF(C697="","",IF(OR(D697&lt;NgayBatDau,D697&gt;NgayKetThuc),"Ngày tháng phải nằm trong kỳ báo cáo",IF(AND(F697&lt;&gt;"",COUNTIF(D.3[Tên nhà cung cấp],F697)=0),"Tên NCC chưa khai báo trong DSNCC",IF(AND(G697&lt;&gt;"",COUNTIF(D.1[Tên sản phẩm],G697)=0),"SP này chưa khai báo trong DSSP",""))))</f>
        <v/>
      </c>
    </row>
    <row r="698" spans="2:24" ht="27.75" customHeight="1">
      <c r="B698" s="69">
        <f t="shared" si="123"/>
        <v>695</v>
      </c>
      <c r="C698" s="49" t="str">
        <f t="shared" ca="1" si="124"/>
        <v/>
      </c>
      <c r="D698" s="50" t="str">
        <f t="shared" ca="1" si="125"/>
        <v/>
      </c>
      <c r="E698" s="51" t="str">
        <f t="shared" ca="1" si="126"/>
        <v/>
      </c>
      <c r="F698" s="52" t="str">
        <f t="shared" ca="1" si="127"/>
        <v/>
      </c>
      <c r="G698" s="53"/>
      <c r="H698" s="53" t="str">
        <f>IF(G698="","",INDEX(D.1[Quy cách],MATCH(G698,D.1[Tên sản phẩm],0)))</f>
        <v/>
      </c>
      <c r="I698" s="54" t="str">
        <f>IF(G698="","",INDEX(D.1[ĐVT],MATCH(G698,D.1[Tên sản phẩm],0)))</f>
        <v/>
      </c>
      <c r="J698" s="56" t="str">
        <f>IF(G698="","",INDEX(#REF!,MATCH(G698,D.1[Tên sản phẩm],0)))</f>
        <v/>
      </c>
      <c r="K698" s="56" t="str">
        <f t="shared" si="128"/>
        <v/>
      </c>
      <c r="L698" s="53"/>
      <c r="M698" s="57" t="str">
        <f t="shared" si="129"/>
        <v/>
      </c>
      <c r="N698" s="58"/>
      <c r="O698" s="56" t="str">
        <f t="shared" si="122"/>
        <v/>
      </c>
      <c r="P698" s="57" t="str">
        <f t="shared" si="130"/>
        <v/>
      </c>
      <c r="Q698" s="58" t="str">
        <f t="shared" ca="1" si="131"/>
        <v/>
      </c>
      <c r="R698" s="57" t="str">
        <f t="shared" si="132"/>
        <v/>
      </c>
      <c r="S698" s="57" t="str">
        <f ca="1">IF(AND(C698&lt;&gt;"",C698&lt;&gt;OFFSET(C698,1,0)),SUMIFS([Giá có thuế],[Số ĐK],C698),"")</f>
        <v/>
      </c>
      <c r="T698" s="53"/>
      <c r="U698" s="55" t="str">
        <f>IF(T698="","",'Thông Tin Chung'!#REF!)</f>
        <v/>
      </c>
      <c r="V698" s="57" t="str">
        <f t="shared" ca="1" si="133"/>
        <v/>
      </c>
      <c r="W698" s="59"/>
      <c r="X698" s="49" t="str">
        <f ca="1">IF(C698="","",IF(OR(D698&lt;NgayBatDau,D698&gt;NgayKetThuc),"Ngày tháng phải nằm trong kỳ báo cáo",IF(AND(F698&lt;&gt;"",COUNTIF(D.3[Tên nhà cung cấp],F698)=0),"Tên NCC chưa khai báo trong DSNCC",IF(AND(G698&lt;&gt;"",COUNTIF(D.1[Tên sản phẩm],G698)=0),"SP này chưa khai báo trong DSSP",""))))</f>
        <v/>
      </c>
    </row>
    <row r="699" spans="2:24" ht="27.75" customHeight="1">
      <c r="B699" s="69">
        <f t="shared" si="123"/>
        <v>696</v>
      </c>
      <c r="C699" s="49" t="str">
        <f t="shared" ca="1" si="124"/>
        <v/>
      </c>
      <c r="D699" s="50" t="str">
        <f t="shared" ca="1" si="125"/>
        <v/>
      </c>
      <c r="E699" s="51" t="str">
        <f t="shared" ca="1" si="126"/>
        <v/>
      </c>
      <c r="F699" s="52" t="str">
        <f t="shared" ca="1" si="127"/>
        <v/>
      </c>
      <c r="G699" s="53"/>
      <c r="H699" s="53" t="str">
        <f>IF(G699="","",INDEX(D.1[Quy cách],MATCH(G699,D.1[Tên sản phẩm],0)))</f>
        <v/>
      </c>
      <c r="I699" s="54" t="str">
        <f>IF(G699="","",INDEX(D.1[ĐVT],MATCH(G699,D.1[Tên sản phẩm],0)))</f>
        <v/>
      </c>
      <c r="J699" s="56" t="str">
        <f>IF(G699="","",INDEX(#REF!,MATCH(G699,D.1[Tên sản phẩm],0)))</f>
        <v/>
      </c>
      <c r="K699" s="56" t="str">
        <f t="shared" si="128"/>
        <v/>
      </c>
      <c r="L699" s="53"/>
      <c r="M699" s="57" t="str">
        <f t="shared" si="129"/>
        <v/>
      </c>
      <c r="N699" s="58"/>
      <c r="O699" s="56" t="str">
        <f t="shared" si="122"/>
        <v/>
      </c>
      <c r="P699" s="57" t="str">
        <f t="shared" si="130"/>
        <v/>
      </c>
      <c r="Q699" s="58" t="str">
        <f t="shared" ca="1" si="131"/>
        <v/>
      </c>
      <c r="R699" s="57" t="str">
        <f t="shared" si="132"/>
        <v/>
      </c>
      <c r="S699" s="57" t="str">
        <f ca="1">IF(AND(C699&lt;&gt;"",C699&lt;&gt;OFFSET(C699,1,0)),SUMIFS([Giá có thuế],[Số ĐK],C699),"")</f>
        <v/>
      </c>
      <c r="T699" s="53"/>
      <c r="U699" s="55" t="str">
        <f>IF(T699="","",'Thông Tin Chung'!#REF!)</f>
        <v/>
      </c>
      <c r="V699" s="57" t="str">
        <f t="shared" ca="1" si="133"/>
        <v/>
      </c>
      <c r="W699" s="59"/>
      <c r="X699" s="49" t="str">
        <f ca="1">IF(C699="","",IF(OR(D699&lt;NgayBatDau,D699&gt;NgayKetThuc),"Ngày tháng phải nằm trong kỳ báo cáo",IF(AND(F699&lt;&gt;"",COUNTIF(D.3[Tên nhà cung cấp],F699)=0),"Tên NCC chưa khai báo trong DSNCC",IF(AND(G699&lt;&gt;"",COUNTIF(D.1[Tên sản phẩm],G699)=0),"SP này chưa khai báo trong DSSP",""))))</f>
        <v/>
      </c>
    </row>
    <row r="700" spans="2:24" ht="27.75" customHeight="1">
      <c r="B700" s="69">
        <f t="shared" si="123"/>
        <v>697</v>
      </c>
      <c r="C700" s="49" t="str">
        <f t="shared" ca="1" si="124"/>
        <v/>
      </c>
      <c r="D700" s="50" t="str">
        <f t="shared" ca="1" si="125"/>
        <v/>
      </c>
      <c r="E700" s="51" t="str">
        <f t="shared" ca="1" si="126"/>
        <v/>
      </c>
      <c r="F700" s="52" t="str">
        <f t="shared" ca="1" si="127"/>
        <v/>
      </c>
      <c r="G700" s="53"/>
      <c r="H700" s="53" t="str">
        <f>IF(G700="","",INDEX(D.1[Quy cách],MATCH(G700,D.1[Tên sản phẩm],0)))</f>
        <v/>
      </c>
      <c r="I700" s="54" t="str">
        <f>IF(G700="","",INDEX(D.1[ĐVT],MATCH(G700,D.1[Tên sản phẩm],0)))</f>
        <v/>
      </c>
      <c r="J700" s="56" t="str">
        <f>IF(G700="","",INDEX(#REF!,MATCH(G700,D.1[Tên sản phẩm],0)))</f>
        <v/>
      </c>
      <c r="K700" s="56" t="str">
        <f t="shared" si="128"/>
        <v/>
      </c>
      <c r="L700" s="53"/>
      <c r="M700" s="57" t="str">
        <f t="shared" si="129"/>
        <v/>
      </c>
      <c r="N700" s="58"/>
      <c r="O700" s="56" t="str">
        <f t="shared" si="122"/>
        <v/>
      </c>
      <c r="P700" s="57" t="str">
        <f t="shared" si="130"/>
        <v/>
      </c>
      <c r="Q700" s="58" t="str">
        <f t="shared" ca="1" si="131"/>
        <v/>
      </c>
      <c r="R700" s="57" t="str">
        <f t="shared" si="132"/>
        <v/>
      </c>
      <c r="S700" s="57" t="str">
        <f ca="1">IF(AND(C700&lt;&gt;"",C700&lt;&gt;OFFSET(C700,1,0)),SUMIFS([Giá có thuế],[Số ĐK],C700),"")</f>
        <v/>
      </c>
      <c r="T700" s="53"/>
      <c r="U700" s="55" t="str">
        <f>IF(T700="","",'Thông Tin Chung'!#REF!)</f>
        <v/>
      </c>
      <c r="V700" s="57" t="str">
        <f t="shared" ca="1" si="133"/>
        <v/>
      </c>
      <c r="W700" s="59"/>
      <c r="X700" s="49" t="str">
        <f ca="1">IF(C700="","",IF(OR(D700&lt;NgayBatDau,D700&gt;NgayKetThuc),"Ngày tháng phải nằm trong kỳ báo cáo",IF(AND(F700&lt;&gt;"",COUNTIF(D.3[Tên nhà cung cấp],F700)=0),"Tên NCC chưa khai báo trong DSNCC",IF(AND(G700&lt;&gt;"",COUNTIF(D.1[Tên sản phẩm],G700)=0),"SP này chưa khai báo trong DSSP",""))))</f>
        <v/>
      </c>
    </row>
    <row r="701" spans="2:24" ht="27.75" customHeight="1">
      <c r="B701" s="69">
        <f t="shared" si="123"/>
        <v>698</v>
      </c>
      <c r="C701" s="49" t="str">
        <f t="shared" ca="1" si="124"/>
        <v/>
      </c>
      <c r="D701" s="50" t="str">
        <f t="shared" ca="1" si="125"/>
        <v/>
      </c>
      <c r="E701" s="51" t="str">
        <f t="shared" ca="1" si="126"/>
        <v/>
      </c>
      <c r="F701" s="52" t="str">
        <f t="shared" ca="1" si="127"/>
        <v/>
      </c>
      <c r="G701" s="53"/>
      <c r="H701" s="53" t="str">
        <f>IF(G701="","",INDEX(D.1[Quy cách],MATCH(G701,D.1[Tên sản phẩm],0)))</f>
        <v/>
      </c>
      <c r="I701" s="54" t="str">
        <f>IF(G701="","",INDEX(D.1[ĐVT],MATCH(G701,D.1[Tên sản phẩm],0)))</f>
        <v/>
      </c>
      <c r="J701" s="56" t="str">
        <f>IF(G701="","",INDEX(#REF!,MATCH(G701,D.1[Tên sản phẩm],0)))</f>
        <v/>
      </c>
      <c r="K701" s="56" t="str">
        <f t="shared" si="128"/>
        <v/>
      </c>
      <c r="L701" s="53"/>
      <c r="M701" s="57" t="str">
        <f t="shared" si="129"/>
        <v/>
      </c>
      <c r="N701" s="58"/>
      <c r="O701" s="56" t="str">
        <f t="shared" si="122"/>
        <v/>
      </c>
      <c r="P701" s="57" t="str">
        <f t="shared" si="130"/>
        <v/>
      </c>
      <c r="Q701" s="58" t="str">
        <f t="shared" ca="1" si="131"/>
        <v/>
      </c>
      <c r="R701" s="57" t="str">
        <f t="shared" si="132"/>
        <v/>
      </c>
      <c r="S701" s="57" t="str">
        <f ca="1">IF(AND(C701&lt;&gt;"",C701&lt;&gt;OFFSET(C701,1,0)),SUMIFS([Giá có thuế],[Số ĐK],C701),"")</f>
        <v/>
      </c>
      <c r="T701" s="53"/>
      <c r="U701" s="55" t="str">
        <f>IF(T701="","",'Thông Tin Chung'!#REF!)</f>
        <v/>
      </c>
      <c r="V701" s="57" t="str">
        <f t="shared" ca="1" si="133"/>
        <v/>
      </c>
      <c r="W701" s="59"/>
      <c r="X701" s="49" t="str">
        <f ca="1">IF(C701="","",IF(OR(D701&lt;NgayBatDau,D701&gt;NgayKetThuc),"Ngày tháng phải nằm trong kỳ báo cáo",IF(AND(F701&lt;&gt;"",COUNTIF(D.3[Tên nhà cung cấp],F701)=0),"Tên NCC chưa khai báo trong DSNCC",IF(AND(G701&lt;&gt;"",COUNTIF(D.1[Tên sản phẩm],G701)=0),"SP này chưa khai báo trong DSSP",""))))</f>
        <v/>
      </c>
    </row>
    <row r="702" spans="2:24" ht="27.75" customHeight="1">
      <c r="B702" s="69">
        <f t="shared" si="123"/>
        <v>699</v>
      </c>
      <c r="C702" s="49" t="str">
        <f t="shared" ca="1" si="124"/>
        <v/>
      </c>
      <c r="D702" s="50" t="str">
        <f t="shared" ca="1" si="125"/>
        <v/>
      </c>
      <c r="E702" s="51" t="str">
        <f t="shared" ca="1" si="126"/>
        <v/>
      </c>
      <c r="F702" s="52" t="str">
        <f t="shared" ca="1" si="127"/>
        <v/>
      </c>
      <c r="G702" s="53"/>
      <c r="H702" s="53" t="str">
        <f>IF(G702="","",INDEX(D.1[Quy cách],MATCH(G702,D.1[Tên sản phẩm],0)))</f>
        <v/>
      </c>
      <c r="I702" s="54" t="str">
        <f>IF(G702="","",INDEX(D.1[ĐVT],MATCH(G702,D.1[Tên sản phẩm],0)))</f>
        <v/>
      </c>
      <c r="J702" s="56" t="str">
        <f>IF(G702="","",INDEX(#REF!,MATCH(G702,D.1[Tên sản phẩm],0)))</f>
        <v/>
      </c>
      <c r="K702" s="56" t="str">
        <f t="shared" si="128"/>
        <v/>
      </c>
      <c r="L702" s="53"/>
      <c r="M702" s="57" t="str">
        <f t="shared" si="129"/>
        <v/>
      </c>
      <c r="N702" s="58"/>
      <c r="O702" s="56" t="str">
        <f t="shared" si="122"/>
        <v/>
      </c>
      <c r="P702" s="57" t="str">
        <f t="shared" si="130"/>
        <v/>
      </c>
      <c r="Q702" s="58" t="str">
        <f t="shared" ca="1" si="131"/>
        <v/>
      </c>
      <c r="R702" s="57" t="str">
        <f t="shared" si="132"/>
        <v/>
      </c>
      <c r="S702" s="57" t="str">
        <f ca="1">IF(AND(C702&lt;&gt;"",C702&lt;&gt;OFFSET(C702,1,0)),SUMIFS([Giá có thuế],[Số ĐK],C702),"")</f>
        <v/>
      </c>
      <c r="T702" s="53"/>
      <c r="U702" s="55" t="str">
        <f>IF(T702="","",'Thông Tin Chung'!#REF!)</f>
        <v/>
      </c>
      <c r="V702" s="57" t="str">
        <f t="shared" ca="1" si="133"/>
        <v/>
      </c>
      <c r="W702" s="59"/>
      <c r="X702" s="49" t="str">
        <f ca="1">IF(C702="","",IF(OR(D702&lt;NgayBatDau,D702&gt;NgayKetThuc),"Ngày tháng phải nằm trong kỳ báo cáo",IF(AND(F702&lt;&gt;"",COUNTIF(D.3[Tên nhà cung cấp],F702)=0),"Tên NCC chưa khai báo trong DSNCC",IF(AND(G702&lt;&gt;"",COUNTIF(D.1[Tên sản phẩm],G702)=0),"SP này chưa khai báo trong DSSP",""))))</f>
        <v/>
      </c>
    </row>
    <row r="703" spans="2:24" ht="27.75" customHeight="1">
      <c r="B703" s="69">
        <f t="shared" si="123"/>
        <v>700</v>
      </c>
      <c r="C703" s="49" t="str">
        <f t="shared" ca="1" si="124"/>
        <v/>
      </c>
      <c r="D703" s="50" t="str">
        <f t="shared" ca="1" si="125"/>
        <v/>
      </c>
      <c r="E703" s="51" t="str">
        <f t="shared" ca="1" si="126"/>
        <v/>
      </c>
      <c r="F703" s="52" t="str">
        <f t="shared" ca="1" si="127"/>
        <v/>
      </c>
      <c r="G703" s="53"/>
      <c r="H703" s="53" t="str">
        <f>IF(G703="","",INDEX(D.1[Quy cách],MATCH(G703,D.1[Tên sản phẩm],0)))</f>
        <v/>
      </c>
      <c r="I703" s="54" t="str">
        <f>IF(G703="","",INDEX(D.1[ĐVT],MATCH(G703,D.1[Tên sản phẩm],0)))</f>
        <v/>
      </c>
      <c r="J703" s="56" t="str">
        <f>IF(G703="","",INDEX(#REF!,MATCH(G703,D.1[Tên sản phẩm],0)))</f>
        <v/>
      </c>
      <c r="K703" s="56" t="str">
        <f t="shared" si="128"/>
        <v/>
      </c>
      <c r="L703" s="53"/>
      <c r="M703" s="57" t="str">
        <f t="shared" si="129"/>
        <v/>
      </c>
      <c r="N703" s="58"/>
      <c r="O703" s="56" t="str">
        <f t="shared" si="122"/>
        <v/>
      </c>
      <c r="P703" s="57" t="str">
        <f t="shared" si="130"/>
        <v/>
      </c>
      <c r="Q703" s="58" t="str">
        <f t="shared" ca="1" si="131"/>
        <v/>
      </c>
      <c r="R703" s="57" t="str">
        <f t="shared" si="132"/>
        <v/>
      </c>
      <c r="S703" s="57" t="str">
        <f ca="1">IF(AND(C703&lt;&gt;"",C703&lt;&gt;OFFSET(C703,1,0)),SUMIFS([Giá có thuế],[Số ĐK],C703),"")</f>
        <v/>
      </c>
      <c r="T703" s="53"/>
      <c r="U703" s="55" t="str">
        <f>IF(T703="","",'Thông Tin Chung'!#REF!)</f>
        <v/>
      </c>
      <c r="V703" s="57" t="str">
        <f t="shared" ca="1" si="133"/>
        <v/>
      </c>
      <c r="W703" s="59"/>
      <c r="X703" s="49" t="str">
        <f ca="1">IF(C703="","",IF(OR(D703&lt;NgayBatDau,D703&gt;NgayKetThuc),"Ngày tháng phải nằm trong kỳ báo cáo",IF(AND(F703&lt;&gt;"",COUNTIF(D.3[Tên nhà cung cấp],F703)=0),"Tên NCC chưa khai báo trong DSNCC",IF(AND(G703&lt;&gt;"",COUNTIF(D.1[Tên sản phẩm],G703)=0),"SP này chưa khai báo trong DSSP",""))))</f>
        <v/>
      </c>
    </row>
    <row r="704" spans="2:24" ht="27.75" customHeight="1">
      <c r="B704" s="69">
        <f t="shared" si="123"/>
        <v>701</v>
      </c>
      <c r="C704" s="49" t="str">
        <f t="shared" ca="1" si="124"/>
        <v/>
      </c>
      <c r="D704" s="50" t="str">
        <f t="shared" ca="1" si="125"/>
        <v/>
      </c>
      <c r="E704" s="51" t="str">
        <f t="shared" ca="1" si="126"/>
        <v/>
      </c>
      <c r="F704" s="52" t="str">
        <f t="shared" ca="1" si="127"/>
        <v/>
      </c>
      <c r="G704" s="53"/>
      <c r="H704" s="53" t="str">
        <f>IF(G704="","",INDEX(D.1[Quy cách],MATCH(G704,D.1[Tên sản phẩm],0)))</f>
        <v/>
      </c>
      <c r="I704" s="54" t="str">
        <f>IF(G704="","",INDEX(D.1[ĐVT],MATCH(G704,D.1[Tên sản phẩm],0)))</f>
        <v/>
      </c>
      <c r="J704" s="56" t="str">
        <f>IF(G704="","",INDEX(#REF!,MATCH(G704,D.1[Tên sản phẩm],0)))</f>
        <v/>
      </c>
      <c r="K704" s="56" t="str">
        <f t="shared" si="128"/>
        <v/>
      </c>
      <c r="L704" s="53"/>
      <c r="M704" s="57" t="str">
        <f t="shared" si="129"/>
        <v/>
      </c>
      <c r="N704" s="58"/>
      <c r="O704" s="56" t="str">
        <f t="shared" si="122"/>
        <v/>
      </c>
      <c r="P704" s="57" t="str">
        <f t="shared" si="130"/>
        <v/>
      </c>
      <c r="Q704" s="58" t="str">
        <f t="shared" ca="1" si="131"/>
        <v/>
      </c>
      <c r="R704" s="57" t="str">
        <f t="shared" si="132"/>
        <v/>
      </c>
      <c r="S704" s="57" t="str">
        <f ca="1">IF(AND(C704&lt;&gt;"",C704&lt;&gt;OFFSET(C704,1,0)),SUMIFS([Giá có thuế],[Số ĐK],C704),"")</f>
        <v/>
      </c>
      <c r="T704" s="53"/>
      <c r="U704" s="55" t="str">
        <f>IF(T704="","",'Thông Tin Chung'!#REF!)</f>
        <v/>
      </c>
      <c r="V704" s="57" t="str">
        <f t="shared" ca="1" si="133"/>
        <v/>
      </c>
      <c r="W704" s="59"/>
      <c r="X704" s="49" t="str">
        <f ca="1">IF(C704="","",IF(OR(D704&lt;NgayBatDau,D704&gt;NgayKetThuc),"Ngày tháng phải nằm trong kỳ báo cáo",IF(AND(F704&lt;&gt;"",COUNTIF(D.3[Tên nhà cung cấp],F704)=0),"Tên NCC chưa khai báo trong DSNCC",IF(AND(G704&lt;&gt;"",COUNTIF(D.1[Tên sản phẩm],G704)=0),"SP này chưa khai báo trong DSSP",""))))</f>
        <v/>
      </c>
    </row>
    <row r="705" spans="2:24" ht="27.75" customHeight="1">
      <c r="B705" s="69">
        <f t="shared" si="123"/>
        <v>702</v>
      </c>
      <c r="C705" s="49" t="str">
        <f t="shared" ca="1" si="124"/>
        <v/>
      </c>
      <c r="D705" s="50" t="str">
        <f t="shared" ca="1" si="125"/>
        <v/>
      </c>
      <c r="E705" s="51" t="str">
        <f t="shared" ca="1" si="126"/>
        <v/>
      </c>
      <c r="F705" s="52" t="str">
        <f t="shared" ca="1" si="127"/>
        <v/>
      </c>
      <c r="G705" s="53"/>
      <c r="H705" s="53" t="str">
        <f>IF(G705="","",INDEX(D.1[Quy cách],MATCH(G705,D.1[Tên sản phẩm],0)))</f>
        <v/>
      </c>
      <c r="I705" s="54" t="str">
        <f>IF(G705="","",INDEX(D.1[ĐVT],MATCH(G705,D.1[Tên sản phẩm],0)))</f>
        <v/>
      </c>
      <c r="J705" s="56" t="str">
        <f>IF(G705="","",INDEX(#REF!,MATCH(G705,D.1[Tên sản phẩm],0)))</f>
        <v/>
      </c>
      <c r="K705" s="56" t="str">
        <f t="shared" si="128"/>
        <v/>
      </c>
      <c r="L705" s="53"/>
      <c r="M705" s="57" t="str">
        <f t="shared" si="129"/>
        <v/>
      </c>
      <c r="N705" s="58"/>
      <c r="O705" s="56" t="str">
        <f t="shared" si="122"/>
        <v/>
      </c>
      <c r="P705" s="57" t="str">
        <f t="shared" si="130"/>
        <v/>
      </c>
      <c r="Q705" s="58" t="str">
        <f t="shared" ca="1" si="131"/>
        <v/>
      </c>
      <c r="R705" s="57" t="str">
        <f t="shared" si="132"/>
        <v/>
      </c>
      <c r="S705" s="57" t="str">
        <f ca="1">IF(AND(C705&lt;&gt;"",C705&lt;&gt;OFFSET(C705,1,0)),SUMIFS([Giá có thuế],[Số ĐK],C705),"")</f>
        <v/>
      </c>
      <c r="T705" s="53"/>
      <c r="U705" s="55" t="str">
        <f>IF(T705="","",'Thông Tin Chung'!#REF!)</f>
        <v/>
      </c>
      <c r="V705" s="57" t="str">
        <f t="shared" ca="1" si="133"/>
        <v/>
      </c>
      <c r="W705" s="59"/>
      <c r="X705" s="49" t="str">
        <f ca="1">IF(C705="","",IF(OR(D705&lt;NgayBatDau,D705&gt;NgayKetThuc),"Ngày tháng phải nằm trong kỳ báo cáo",IF(AND(F705&lt;&gt;"",COUNTIF(D.3[Tên nhà cung cấp],F705)=0),"Tên NCC chưa khai báo trong DSNCC",IF(AND(G705&lt;&gt;"",COUNTIF(D.1[Tên sản phẩm],G705)=0),"SP này chưa khai báo trong DSSP",""))))</f>
        <v/>
      </c>
    </row>
    <row r="706" spans="2:24" ht="27.75" customHeight="1">
      <c r="B706" s="69">
        <f t="shared" si="123"/>
        <v>703</v>
      </c>
      <c r="C706" s="49" t="str">
        <f t="shared" ca="1" si="124"/>
        <v/>
      </c>
      <c r="D706" s="50" t="str">
        <f t="shared" ca="1" si="125"/>
        <v/>
      </c>
      <c r="E706" s="51" t="str">
        <f t="shared" ca="1" si="126"/>
        <v/>
      </c>
      <c r="F706" s="52" t="str">
        <f t="shared" ca="1" si="127"/>
        <v/>
      </c>
      <c r="G706" s="53"/>
      <c r="H706" s="53" t="str">
        <f>IF(G706="","",INDEX(D.1[Quy cách],MATCH(G706,D.1[Tên sản phẩm],0)))</f>
        <v/>
      </c>
      <c r="I706" s="54" t="str">
        <f>IF(G706="","",INDEX(D.1[ĐVT],MATCH(G706,D.1[Tên sản phẩm],0)))</f>
        <v/>
      </c>
      <c r="J706" s="56" t="str">
        <f>IF(G706="","",INDEX(#REF!,MATCH(G706,D.1[Tên sản phẩm],0)))</f>
        <v/>
      </c>
      <c r="K706" s="56" t="str">
        <f t="shared" si="128"/>
        <v/>
      </c>
      <c r="L706" s="53"/>
      <c r="M706" s="57" t="str">
        <f t="shared" si="129"/>
        <v/>
      </c>
      <c r="N706" s="58"/>
      <c r="O706" s="56" t="str">
        <f t="shared" si="122"/>
        <v/>
      </c>
      <c r="P706" s="57" t="str">
        <f t="shared" si="130"/>
        <v/>
      </c>
      <c r="Q706" s="58" t="str">
        <f t="shared" ca="1" si="131"/>
        <v/>
      </c>
      <c r="R706" s="57" t="str">
        <f t="shared" si="132"/>
        <v/>
      </c>
      <c r="S706" s="57" t="str">
        <f ca="1">IF(AND(C706&lt;&gt;"",C706&lt;&gt;OFFSET(C706,1,0)),SUMIFS([Giá có thuế],[Số ĐK],C706),"")</f>
        <v/>
      </c>
      <c r="T706" s="53"/>
      <c r="U706" s="55" t="str">
        <f>IF(T706="","",'Thông Tin Chung'!#REF!)</f>
        <v/>
      </c>
      <c r="V706" s="57" t="str">
        <f t="shared" ca="1" si="133"/>
        <v/>
      </c>
      <c r="W706" s="59"/>
      <c r="X706" s="49" t="str">
        <f ca="1">IF(C706="","",IF(OR(D706&lt;NgayBatDau,D706&gt;NgayKetThuc),"Ngày tháng phải nằm trong kỳ báo cáo",IF(AND(F706&lt;&gt;"",COUNTIF(D.3[Tên nhà cung cấp],F706)=0),"Tên NCC chưa khai báo trong DSNCC",IF(AND(G706&lt;&gt;"",COUNTIF(D.1[Tên sản phẩm],G706)=0),"SP này chưa khai báo trong DSSP",""))))</f>
        <v/>
      </c>
    </row>
    <row r="707" spans="2:24" ht="27.75" customHeight="1">
      <c r="B707" s="69">
        <f t="shared" si="123"/>
        <v>704</v>
      </c>
      <c r="C707" s="49" t="str">
        <f t="shared" ca="1" si="124"/>
        <v/>
      </c>
      <c r="D707" s="50" t="str">
        <f t="shared" ca="1" si="125"/>
        <v/>
      </c>
      <c r="E707" s="51" t="str">
        <f t="shared" ca="1" si="126"/>
        <v/>
      </c>
      <c r="F707" s="52" t="str">
        <f t="shared" ca="1" si="127"/>
        <v/>
      </c>
      <c r="G707" s="53"/>
      <c r="H707" s="53" t="str">
        <f>IF(G707="","",INDEX(D.1[Quy cách],MATCH(G707,D.1[Tên sản phẩm],0)))</f>
        <v/>
      </c>
      <c r="I707" s="54" t="str">
        <f>IF(G707="","",INDEX(D.1[ĐVT],MATCH(G707,D.1[Tên sản phẩm],0)))</f>
        <v/>
      </c>
      <c r="J707" s="56" t="str">
        <f>IF(G707="","",INDEX(#REF!,MATCH(G707,D.1[Tên sản phẩm],0)))</f>
        <v/>
      </c>
      <c r="K707" s="56" t="str">
        <f t="shared" si="128"/>
        <v/>
      </c>
      <c r="L707" s="53"/>
      <c r="M707" s="57" t="str">
        <f t="shared" si="129"/>
        <v/>
      </c>
      <c r="N707" s="58"/>
      <c r="O707" s="56" t="str">
        <f t="shared" ref="O707:O770" si="134">IF(M707="","",M707*SUM(N707))</f>
        <v/>
      </c>
      <c r="P707" s="57" t="str">
        <f t="shared" si="130"/>
        <v/>
      </c>
      <c r="Q707" s="58" t="str">
        <f t="shared" ca="1" si="131"/>
        <v/>
      </c>
      <c r="R707" s="57" t="str">
        <f t="shared" si="132"/>
        <v/>
      </c>
      <c r="S707" s="57" t="str">
        <f ca="1">IF(AND(C707&lt;&gt;"",C707&lt;&gt;OFFSET(C707,1,0)),SUMIFS([Giá có thuế],[Số ĐK],C707),"")</f>
        <v/>
      </c>
      <c r="T707" s="53"/>
      <c r="U707" s="55" t="str">
        <f>IF(T707="","",'Thông Tin Chung'!#REF!)</f>
        <v/>
      </c>
      <c r="V707" s="57" t="str">
        <f t="shared" ca="1" si="133"/>
        <v/>
      </c>
      <c r="W707" s="59"/>
      <c r="X707" s="49" t="str">
        <f ca="1">IF(C707="","",IF(OR(D707&lt;NgayBatDau,D707&gt;NgayKetThuc),"Ngày tháng phải nằm trong kỳ báo cáo",IF(AND(F707&lt;&gt;"",COUNTIF(D.3[Tên nhà cung cấp],F707)=0),"Tên NCC chưa khai báo trong DSNCC",IF(AND(G707&lt;&gt;"",COUNTIF(D.1[Tên sản phẩm],G707)=0),"SP này chưa khai báo trong DSSP",""))))</f>
        <v/>
      </c>
    </row>
    <row r="708" spans="2:24" ht="27.75" customHeight="1">
      <c r="B708" s="69">
        <f t="shared" ref="B708:B771" si="135">ROW(A708)-3</f>
        <v>705</v>
      </c>
      <c r="C708" s="49" t="str">
        <f t="shared" ref="C708:C771" ca="1" si="136">IF(AND(D708="",E708="",F708=""),"",IF(AND(D708=OFFSET(D708,-1,0),E708=OFFSET(E708,-1,0),F708=OFFSET(F708,-1,0)),OFFSET(B708,-1,1),B708))</f>
        <v/>
      </c>
      <c r="D708" s="50" t="str">
        <f t="shared" ref="D708:D771" ca="1" si="137">IF(AND($G708&lt;&gt;"",B708&lt;&gt;1),OFFSET(C708,-1,1),"")</f>
        <v/>
      </c>
      <c r="E708" s="51" t="str">
        <f t="shared" ref="E708:E771" ca="1" si="138">IF(AND($G708&lt;&gt;"",B708&lt;&gt;1),OFFSET(D708,-1,1),"")</f>
        <v/>
      </c>
      <c r="F708" s="52" t="str">
        <f t="shared" ref="F708:F771" ca="1" si="139">IF(AND($G708&lt;&gt;"",B708&lt;&gt;1),OFFSET(E708,-1,1),"")</f>
        <v/>
      </c>
      <c r="G708" s="53"/>
      <c r="H708" s="53" t="str">
        <f>IF(G708="","",INDEX(D.1[Quy cách],MATCH(G708,D.1[Tên sản phẩm],0)))</f>
        <v/>
      </c>
      <c r="I708" s="54" t="str">
        <f>IF(G708="","",INDEX(D.1[ĐVT],MATCH(G708,D.1[Tên sản phẩm],0)))</f>
        <v/>
      </c>
      <c r="J708" s="56" t="str">
        <f>IF(G708="","",INDEX(#REF!,MATCH(G708,D.1[Tên sản phẩm],0)))</f>
        <v/>
      </c>
      <c r="K708" s="56" t="str">
        <f t="shared" ref="K708:K771" si="140">IF(OR(G708="",J708=""),"",1)</f>
        <v/>
      </c>
      <c r="L708" s="53"/>
      <c r="M708" s="57" t="str">
        <f t="shared" ref="M708:M771" si="141">IF(AND(J708&lt;&gt;"",K708&lt;&gt;""),J708*K708,"")</f>
        <v/>
      </c>
      <c r="N708" s="58"/>
      <c r="O708" s="56" t="str">
        <f t="shared" si="134"/>
        <v/>
      </c>
      <c r="P708" s="57" t="str">
        <f t="shared" ref="P708:P771" si="142">IF(M708="","",M708-SUM(O708))</f>
        <v/>
      </c>
      <c r="Q708" s="58" t="str">
        <f t="shared" ref="Q708:Q771" ca="1" si="143">IF(AND(P708&lt;&gt;"",C708=OFFSET(C708,-1,0)),OFFSET(P708,-1,1),"")</f>
        <v/>
      </c>
      <c r="R708" s="57" t="str">
        <f t="shared" ref="R708:R771" si="144">IF(P708="","",P708*SUM(1,Q708))</f>
        <v/>
      </c>
      <c r="S708" s="57" t="str">
        <f ca="1">IF(AND(C708&lt;&gt;"",C708&lt;&gt;OFFSET(C708,1,0)),SUMIFS([Giá có thuế],[Số ĐK],C708),"")</f>
        <v/>
      </c>
      <c r="T708" s="53"/>
      <c r="U708" s="55" t="str">
        <f>IF(T708="","",'Thông Tin Chung'!#REF!)</f>
        <v/>
      </c>
      <c r="V708" s="57" t="str">
        <f t="shared" ref="V708:V771" ca="1" si="145">IF(AND(S708&lt;&gt;"",T708&lt;&gt;"",S708&lt;&gt;0),S708-T708,"")</f>
        <v/>
      </c>
      <c r="W708" s="59"/>
      <c r="X708" s="49" t="str">
        <f ca="1">IF(C708="","",IF(OR(D708&lt;NgayBatDau,D708&gt;NgayKetThuc),"Ngày tháng phải nằm trong kỳ báo cáo",IF(AND(F708&lt;&gt;"",COUNTIF(D.3[Tên nhà cung cấp],F708)=0),"Tên NCC chưa khai báo trong DSNCC",IF(AND(G708&lt;&gt;"",COUNTIF(D.1[Tên sản phẩm],G708)=0),"SP này chưa khai báo trong DSSP",""))))</f>
        <v/>
      </c>
    </row>
    <row r="709" spans="2:24" ht="27.75" customHeight="1">
      <c r="B709" s="69">
        <f t="shared" si="135"/>
        <v>706</v>
      </c>
      <c r="C709" s="49" t="str">
        <f t="shared" ca="1" si="136"/>
        <v/>
      </c>
      <c r="D709" s="50" t="str">
        <f t="shared" ca="1" si="137"/>
        <v/>
      </c>
      <c r="E709" s="51" t="str">
        <f t="shared" ca="1" si="138"/>
        <v/>
      </c>
      <c r="F709" s="52" t="str">
        <f t="shared" ca="1" si="139"/>
        <v/>
      </c>
      <c r="G709" s="53"/>
      <c r="H709" s="53" t="str">
        <f>IF(G709="","",INDEX(D.1[Quy cách],MATCH(G709,D.1[Tên sản phẩm],0)))</f>
        <v/>
      </c>
      <c r="I709" s="54" t="str">
        <f>IF(G709="","",INDEX(D.1[ĐVT],MATCH(G709,D.1[Tên sản phẩm],0)))</f>
        <v/>
      </c>
      <c r="J709" s="56" t="str">
        <f>IF(G709="","",INDEX(#REF!,MATCH(G709,D.1[Tên sản phẩm],0)))</f>
        <v/>
      </c>
      <c r="K709" s="56" t="str">
        <f t="shared" si="140"/>
        <v/>
      </c>
      <c r="L709" s="53"/>
      <c r="M709" s="57" t="str">
        <f t="shared" si="141"/>
        <v/>
      </c>
      <c r="N709" s="58"/>
      <c r="O709" s="56" t="str">
        <f t="shared" si="134"/>
        <v/>
      </c>
      <c r="P709" s="57" t="str">
        <f t="shared" si="142"/>
        <v/>
      </c>
      <c r="Q709" s="58" t="str">
        <f t="shared" ca="1" si="143"/>
        <v/>
      </c>
      <c r="R709" s="57" t="str">
        <f t="shared" si="144"/>
        <v/>
      </c>
      <c r="S709" s="57" t="str">
        <f ca="1">IF(AND(C709&lt;&gt;"",C709&lt;&gt;OFFSET(C709,1,0)),SUMIFS([Giá có thuế],[Số ĐK],C709),"")</f>
        <v/>
      </c>
      <c r="T709" s="53"/>
      <c r="U709" s="55" t="str">
        <f>IF(T709="","",'Thông Tin Chung'!#REF!)</f>
        <v/>
      </c>
      <c r="V709" s="57" t="str">
        <f t="shared" ca="1" si="145"/>
        <v/>
      </c>
      <c r="W709" s="59"/>
      <c r="X709" s="49" t="str">
        <f ca="1">IF(C709="","",IF(OR(D709&lt;NgayBatDau,D709&gt;NgayKetThuc),"Ngày tháng phải nằm trong kỳ báo cáo",IF(AND(F709&lt;&gt;"",COUNTIF(D.3[Tên nhà cung cấp],F709)=0),"Tên NCC chưa khai báo trong DSNCC",IF(AND(G709&lt;&gt;"",COUNTIF(D.1[Tên sản phẩm],G709)=0),"SP này chưa khai báo trong DSSP",""))))</f>
        <v/>
      </c>
    </row>
    <row r="710" spans="2:24" ht="27.75" customHeight="1">
      <c r="B710" s="69">
        <f t="shared" si="135"/>
        <v>707</v>
      </c>
      <c r="C710" s="49" t="str">
        <f t="shared" ca="1" si="136"/>
        <v/>
      </c>
      <c r="D710" s="50" t="str">
        <f t="shared" ca="1" si="137"/>
        <v/>
      </c>
      <c r="E710" s="51" t="str">
        <f t="shared" ca="1" si="138"/>
        <v/>
      </c>
      <c r="F710" s="52" t="str">
        <f t="shared" ca="1" si="139"/>
        <v/>
      </c>
      <c r="G710" s="53"/>
      <c r="H710" s="53" t="str">
        <f>IF(G710="","",INDEX(D.1[Quy cách],MATCH(G710,D.1[Tên sản phẩm],0)))</f>
        <v/>
      </c>
      <c r="I710" s="54" t="str">
        <f>IF(G710="","",INDEX(D.1[ĐVT],MATCH(G710,D.1[Tên sản phẩm],0)))</f>
        <v/>
      </c>
      <c r="J710" s="56" t="str">
        <f>IF(G710="","",INDEX(#REF!,MATCH(G710,D.1[Tên sản phẩm],0)))</f>
        <v/>
      </c>
      <c r="K710" s="56" t="str">
        <f t="shared" si="140"/>
        <v/>
      </c>
      <c r="L710" s="53"/>
      <c r="M710" s="57" t="str">
        <f t="shared" si="141"/>
        <v/>
      </c>
      <c r="N710" s="58"/>
      <c r="O710" s="56" t="str">
        <f t="shared" si="134"/>
        <v/>
      </c>
      <c r="P710" s="57" t="str">
        <f t="shared" si="142"/>
        <v/>
      </c>
      <c r="Q710" s="58" t="str">
        <f t="shared" ca="1" si="143"/>
        <v/>
      </c>
      <c r="R710" s="57" t="str">
        <f t="shared" si="144"/>
        <v/>
      </c>
      <c r="S710" s="57" t="str">
        <f ca="1">IF(AND(C710&lt;&gt;"",C710&lt;&gt;OFFSET(C710,1,0)),SUMIFS([Giá có thuế],[Số ĐK],C710),"")</f>
        <v/>
      </c>
      <c r="T710" s="53"/>
      <c r="U710" s="55" t="str">
        <f>IF(T710="","",'Thông Tin Chung'!#REF!)</f>
        <v/>
      </c>
      <c r="V710" s="57" t="str">
        <f t="shared" ca="1" si="145"/>
        <v/>
      </c>
      <c r="W710" s="59"/>
      <c r="X710" s="49" t="str">
        <f ca="1">IF(C710="","",IF(OR(D710&lt;NgayBatDau,D710&gt;NgayKetThuc),"Ngày tháng phải nằm trong kỳ báo cáo",IF(AND(F710&lt;&gt;"",COUNTIF(D.3[Tên nhà cung cấp],F710)=0),"Tên NCC chưa khai báo trong DSNCC",IF(AND(G710&lt;&gt;"",COUNTIF(D.1[Tên sản phẩm],G710)=0),"SP này chưa khai báo trong DSSP",""))))</f>
        <v/>
      </c>
    </row>
    <row r="711" spans="2:24" ht="27.75" customHeight="1">
      <c r="B711" s="69">
        <f t="shared" si="135"/>
        <v>708</v>
      </c>
      <c r="C711" s="49" t="str">
        <f t="shared" ca="1" si="136"/>
        <v/>
      </c>
      <c r="D711" s="50" t="str">
        <f t="shared" ca="1" si="137"/>
        <v/>
      </c>
      <c r="E711" s="51" t="str">
        <f t="shared" ca="1" si="138"/>
        <v/>
      </c>
      <c r="F711" s="52" t="str">
        <f t="shared" ca="1" si="139"/>
        <v/>
      </c>
      <c r="G711" s="53"/>
      <c r="H711" s="53" t="str">
        <f>IF(G711="","",INDEX(D.1[Quy cách],MATCH(G711,D.1[Tên sản phẩm],0)))</f>
        <v/>
      </c>
      <c r="I711" s="54" t="str">
        <f>IF(G711="","",INDEX(D.1[ĐVT],MATCH(G711,D.1[Tên sản phẩm],0)))</f>
        <v/>
      </c>
      <c r="J711" s="56" t="str">
        <f>IF(G711="","",INDEX(#REF!,MATCH(G711,D.1[Tên sản phẩm],0)))</f>
        <v/>
      </c>
      <c r="K711" s="56" t="str">
        <f t="shared" si="140"/>
        <v/>
      </c>
      <c r="L711" s="53"/>
      <c r="M711" s="57" t="str">
        <f t="shared" si="141"/>
        <v/>
      </c>
      <c r="N711" s="58"/>
      <c r="O711" s="56" t="str">
        <f t="shared" si="134"/>
        <v/>
      </c>
      <c r="P711" s="57" t="str">
        <f t="shared" si="142"/>
        <v/>
      </c>
      <c r="Q711" s="58" t="str">
        <f t="shared" ca="1" si="143"/>
        <v/>
      </c>
      <c r="R711" s="57" t="str">
        <f t="shared" si="144"/>
        <v/>
      </c>
      <c r="S711" s="57" t="str">
        <f ca="1">IF(AND(C711&lt;&gt;"",C711&lt;&gt;OFFSET(C711,1,0)),SUMIFS([Giá có thuế],[Số ĐK],C711),"")</f>
        <v/>
      </c>
      <c r="T711" s="53"/>
      <c r="U711" s="55" t="str">
        <f>IF(T711="","",'Thông Tin Chung'!#REF!)</f>
        <v/>
      </c>
      <c r="V711" s="57" t="str">
        <f t="shared" ca="1" si="145"/>
        <v/>
      </c>
      <c r="W711" s="59"/>
      <c r="X711" s="49" t="str">
        <f ca="1">IF(C711="","",IF(OR(D711&lt;NgayBatDau,D711&gt;NgayKetThuc),"Ngày tháng phải nằm trong kỳ báo cáo",IF(AND(F711&lt;&gt;"",COUNTIF(D.3[Tên nhà cung cấp],F711)=0),"Tên NCC chưa khai báo trong DSNCC",IF(AND(G711&lt;&gt;"",COUNTIF(D.1[Tên sản phẩm],G711)=0),"SP này chưa khai báo trong DSSP",""))))</f>
        <v/>
      </c>
    </row>
    <row r="712" spans="2:24" ht="27.75" customHeight="1">
      <c r="B712" s="69">
        <f t="shared" si="135"/>
        <v>709</v>
      </c>
      <c r="C712" s="49" t="str">
        <f t="shared" ca="1" si="136"/>
        <v/>
      </c>
      <c r="D712" s="50" t="str">
        <f t="shared" ca="1" si="137"/>
        <v/>
      </c>
      <c r="E712" s="51" t="str">
        <f t="shared" ca="1" si="138"/>
        <v/>
      </c>
      <c r="F712" s="52" t="str">
        <f t="shared" ca="1" si="139"/>
        <v/>
      </c>
      <c r="G712" s="53"/>
      <c r="H712" s="53" t="str">
        <f>IF(G712="","",INDEX(D.1[Quy cách],MATCH(G712,D.1[Tên sản phẩm],0)))</f>
        <v/>
      </c>
      <c r="I712" s="54" t="str">
        <f>IF(G712="","",INDEX(D.1[ĐVT],MATCH(G712,D.1[Tên sản phẩm],0)))</f>
        <v/>
      </c>
      <c r="J712" s="56" t="str">
        <f>IF(G712="","",INDEX(#REF!,MATCH(G712,D.1[Tên sản phẩm],0)))</f>
        <v/>
      </c>
      <c r="K712" s="56" t="str">
        <f t="shared" si="140"/>
        <v/>
      </c>
      <c r="L712" s="53"/>
      <c r="M712" s="57" t="str">
        <f t="shared" si="141"/>
        <v/>
      </c>
      <c r="N712" s="58"/>
      <c r="O712" s="56" t="str">
        <f t="shared" si="134"/>
        <v/>
      </c>
      <c r="P712" s="57" t="str">
        <f t="shared" si="142"/>
        <v/>
      </c>
      <c r="Q712" s="58" t="str">
        <f t="shared" ca="1" si="143"/>
        <v/>
      </c>
      <c r="R712" s="57" t="str">
        <f t="shared" si="144"/>
        <v/>
      </c>
      <c r="S712" s="57" t="str">
        <f ca="1">IF(AND(C712&lt;&gt;"",C712&lt;&gt;OFFSET(C712,1,0)),SUMIFS([Giá có thuế],[Số ĐK],C712),"")</f>
        <v/>
      </c>
      <c r="T712" s="53"/>
      <c r="U712" s="55" t="str">
        <f>IF(T712="","",'Thông Tin Chung'!#REF!)</f>
        <v/>
      </c>
      <c r="V712" s="57" t="str">
        <f t="shared" ca="1" si="145"/>
        <v/>
      </c>
      <c r="W712" s="59"/>
      <c r="X712" s="49" t="str">
        <f ca="1">IF(C712="","",IF(OR(D712&lt;NgayBatDau,D712&gt;NgayKetThuc),"Ngày tháng phải nằm trong kỳ báo cáo",IF(AND(F712&lt;&gt;"",COUNTIF(D.3[Tên nhà cung cấp],F712)=0),"Tên NCC chưa khai báo trong DSNCC",IF(AND(G712&lt;&gt;"",COUNTIF(D.1[Tên sản phẩm],G712)=0),"SP này chưa khai báo trong DSSP",""))))</f>
        <v/>
      </c>
    </row>
    <row r="713" spans="2:24" ht="27.75" customHeight="1">
      <c r="B713" s="69">
        <f t="shared" si="135"/>
        <v>710</v>
      </c>
      <c r="C713" s="49" t="str">
        <f t="shared" ca="1" si="136"/>
        <v/>
      </c>
      <c r="D713" s="50" t="str">
        <f t="shared" ca="1" si="137"/>
        <v/>
      </c>
      <c r="E713" s="51" t="str">
        <f t="shared" ca="1" si="138"/>
        <v/>
      </c>
      <c r="F713" s="52" t="str">
        <f t="shared" ca="1" si="139"/>
        <v/>
      </c>
      <c r="G713" s="53"/>
      <c r="H713" s="53" t="str">
        <f>IF(G713="","",INDEX(D.1[Quy cách],MATCH(G713,D.1[Tên sản phẩm],0)))</f>
        <v/>
      </c>
      <c r="I713" s="54" t="str">
        <f>IF(G713="","",INDEX(D.1[ĐVT],MATCH(G713,D.1[Tên sản phẩm],0)))</f>
        <v/>
      </c>
      <c r="J713" s="56" t="str">
        <f>IF(G713="","",INDEX(#REF!,MATCH(G713,D.1[Tên sản phẩm],0)))</f>
        <v/>
      </c>
      <c r="K713" s="56" t="str">
        <f t="shared" si="140"/>
        <v/>
      </c>
      <c r="L713" s="53"/>
      <c r="M713" s="57" t="str">
        <f t="shared" si="141"/>
        <v/>
      </c>
      <c r="N713" s="58"/>
      <c r="O713" s="56" t="str">
        <f t="shared" si="134"/>
        <v/>
      </c>
      <c r="P713" s="57" t="str">
        <f t="shared" si="142"/>
        <v/>
      </c>
      <c r="Q713" s="58" t="str">
        <f t="shared" ca="1" si="143"/>
        <v/>
      </c>
      <c r="R713" s="57" t="str">
        <f t="shared" si="144"/>
        <v/>
      </c>
      <c r="S713" s="57" t="str">
        <f ca="1">IF(AND(C713&lt;&gt;"",C713&lt;&gt;OFFSET(C713,1,0)),SUMIFS([Giá có thuế],[Số ĐK],C713),"")</f>
        <v/>
      </c>
      <c r="T713" s="53"/>
      <c r="U713" s="55" t="str">
        <f>IF(T713="","",'Thông Tin Chung'!#REF!)</f>
        <v/>
      </c>
      <c r="V713" s="57" t="str">
        <f t="shared" ca="1" si="145"/>
        <v/>
      </c>
      <c r="W713" s="59"/>
      <c r="X713" s="49" t="str">
        <f ca="1">IF(C713="","",IF(OR(D713&lt;NgayBatDau,D713&gt;NgayKetThuc),"Ngày tháng phải nằm trong kỳ báo cáo",IF(AND(F713&lt;&gt;"",COUNTIF(D.3[Tên nhà cung cấp],F713)=0),"Tên NCC chưa khai báo trong DSNCC",IF(AND(G713&lt;&gt;"",COUNTIF(D.1[Tên sản phẩm],G713)=0),"SP này chưa khai báo trong DSSP",""))))</f>
        <v/>
      </c>
    </row>
    <row r="714" spans="2:24" ht="27.75" customHeight="1">
      <c r="B714" s="69">
        <f t="shared" si="135"/>
        <v>711</v>
      </c>
      <c r="C714" s="49" t="str">
        <f t="shared" ca="1" si="136"/>
        <v/>
      </c>
      <c r="D714" s="50" t="str">
        <f t="shared" ca="1" si="137"/>
        <v/>
      </c>
      <c r="E714" s="51" t="str">
        <f t="shared" ca="1" si="138"/>
        <v/>
      </c>
      <c r="F714" s="52" t="str">
        <f t="shared" ca="1" si="139"/>
        <v/>
      </c>
      <c r="G714" s="53"/>
      <c r="H714" s="53" t="str">
        <f>IF(G714="","",INDEX(D.1[Quy cách],MATCH(G714,D.1[Tên sản phẩm],0)))</f>
        <v/>
      </c>
      <c r="I714" s="54" t="str">
        <f>IF(G714="","",INDEX(D.1[ĐVT],MATCH(G714,D.1[Tên sản phẩm],0)))</f>
        <v/>
      </c>
      <c r="J714" s="56" t="str">
        <f>IF(G714="","",INDEX(#REF!,MATCH(G714,D.1[Tên sản phẩm],0)))</f>
        <v/>
      </c>
      <c r="K714" s="56" t="str">
        <f t="shared" si="140"/>
        <v/>
      </c>
      <c r="L714" s="53"/>
      <c r="M714" s="57" t="str">
        <f t="shared" si="141"/>
        <v/>
      </c>
      <c r="N714" s="58"/>
      <c r="O714" s="56" t="str">
        <f t="shared" si="134"/>
        <v/>
      </c>
      <c r="P714" s="57" t="str">
        <f t="shared" si="142"/>
        <v/>
      </c>
      <c r="Q714" s="58" t="str">
        <f t="shared" ca="1" si="143"/>
        <v/>
      </c>
      <c r="R714" s="57" t="str">
        <f t="shared" si="144"/>
        <v/>
      </c>
      <c r="S714" s="57" t="str">
        <f ca="1">IF(AND(C714&lt;&gt;"",C714&lt;&gt;OFFSET(C714,1,0)),SUMIFS([Giá có thuế],[Số ĐK],C714),"")</f>
        <v/>
      </c>
      <c r="T714" s="53"/>
      <c r="U714" s="55" t="str">
        <f>IF(T714="","",'Thông Tin Chung'!#REF!)</f>
        <v/>
      </c>
      <c r="V714" s="57" t="str">
        <f t="shared" ca="1" si="145"/>
        <v/>
      </c>
      <c r="W714" s="59"/>
      <c r="X714" s="49" t="str">
        <f ca="1">IF(C714="","",IF(OR(D714&lt;NgayBatDau,D714&gt;NgayKetThuc),"Ngày tháng phải nằm trong kỳ báo cáo",IF(AND(F714&lt;&gt;"",COUNTIF(D.3[Tên nhà cung cấp],F714)=0),"Tên NCC chưa khai báo trong DSNCC",IF(AND(G714&lt;&gt;"",COUNTIF(D.1[Tên sản phẩm],G714)=0),"SP này chưa khai báo trong DSSP",""))))</f>
        <v/>
      </c>
    </row>
    <row r="715" spans="2:24" ht="27.75" customHeight="1">
      <c r="B715" s="69">
        <f t="shared" si="135"/>
        <v>712</v>
      </c>
      <c r="C715" s="49" t="str">
        <f t="shared" ca="1" si="136"/>
        <v/>
      </c>
      <c r="D715" s="50" t="str">
        <f t="shared" ca="1" si="137"/>
        <v/>
      </c>
      <c r="E715" s="51" t="str">
        <f t="shared" ca="1" si="138"/>
        <v/>
      </c>
      <c r="F715" s="52" t="str">
        <f t="shared" ca="1" si="139"/>
        <v/>
      </c>
      <c r="G715" s="53"/>
      <c r="H715" s="53" t="str">
        <f>IF(G715="","",INDEX(D.1[Quy cách],MATCH(G715,D.1[Tên sản phẩm],0)))</f>
        <v/>
      </c>
      <c r="I715" s="54" t="str">
        <f>IF(G715="","",INDEX(D.1[ĐVT],MATCH(G715,D.1[Tên sản phẩm],0)))</f>
        <v/>
      </c>
      <c r="J715" s="56" t="str">
        <f>IF(G715="","",INDEX(#REF!,MATCH(G715,D.1[Tên sản phẩm],0)))</f>
        <v/>
      </c>
      <c r="K715" s="56" t="str">
        <f t="shared" si="140"/>
        <v/>
      </c>
      <c r="L715" s="53"/>
      <c r="M715" s="57" t="str">
        <f t="shared" si="141"/>
        <v/>
      </c>
      <c r="N715" s="58"/>
      <c r="O715" s="56" t="str">
        <f t="shared" si="134"/>
        <v/>
      </c>
      <c r="P715" s="57" t="str">
        <f t="shared" si="142"/>
        <v/>
      </c>
      <c r="Q715" s="58" t="str">
        <f t="shared" ca="1" si="143"/>
        <v/>
      </c>
      <c r="R715" s="57" t="str">
        <f t="shared" si="144"/>
        <v/>
      </c>
      <c r="S715" s="57" t="str">
        <f ca="1">IF(AND(C715&lt;&gt;"",C715&lt;&gt;OFFSET(C715,1,0)),SUMIFS([Giá có thuế],[Số ĐK],C715),"")</f>
        <v/>
      </c>
      <c r="T715" s="53"/>
      <c r="U715" s="55" t="str">
        <f>IF(T715="","",'Thông Tin Chung'!#REF!)</f>
        <v/>
      </c>
      <c r="V715" s="57" t="str">
        <f t="shared" ca="1" si="145"/>
        <v/>
      </c>
      <c r="W715" s="59"/>
      <c r="X715" s="49" t="str">
        <f ca="1">IF(C715="","",IF(OR(D715&lt;NgayBatDau,D715&gt;NgayKetThuc),"Ngày tháng phải nằm trong kỳ báo cáo",IF(AND(F715&lt;&gt;"",COUNTIF(D.3[Tên nhà cung cấp],F715)=0),"Tên NCC chưa khai báo trong DSNCC",IF(AND(G715&lt;&gt;"",COUNTIF(D.1[Tên sản phẩm],G715)=0),"SP này chưa khai báo trong DSSP",""))))</f>
        <v/>
      </c>
    </row>
    <row r="716" spans="2:24" ht="27.75" customHeight="1">
      <c r="B716" s="69">
        <f t="shared" si="135"/>
        <v>713</v>
      </c>
      <c r="C716" s="49" t="str">
        <f t="shared" ca="1" si="136"/>
        <v/>
      </c>
      <c r="D716" s="50" t="str">
        <f t="shared" ca="1" si="137"/>
        <v/>
      </c>
      <c r="E716" s="51" t="str">
        <f t="shared" ca="1" si="138"/>
        <v/>
      </c>
      <c r="F716" s="52" t="str">
        <f t="shared" ca="1" si="139"/>
        <v/>
      </c>
      <c r="G716" s="53"/>
      <c r="H716" s="53" t="str">
        <f>IF(G716="","",INDEX(D.1[Quy cách],MATCH(G716,D.1[Tên sản phẩm],0)))</f>
        <v/>
      </c>
      <c r="I716" s="54" t="str">
        <f>IF(G716="","",INDEX(D.1[ĐVT],MATCH(G716,D.1[Tên sản phẩm],0)))</f>
        <v/>
      </c>
      <c r="J716" s="56" t="str">
        <f>IF(G716="","",INDEX(#REF!,MATCH(G716,D.1[Tên sản phẩm],0)))</f>
        <v/>
      </c>
      <c r="K716" s="56" t="str">
        <f t="shared" si="140"/>
        <v/>
      </c>
      <c r="L716" s="53"/>
      <c r="M716" s="57" t="str">
        <f t="shared" si="141"/>
        <v/>
      </c>
      <c r="N716" s="58"/>
      <c r="O716" s="56" t="str">
        <f t="shared" si="134"/>
        <v/>
      </c>
      <c r="P716" s="57" t="str">
        <f t="shared" si="142"/>
        <v/>
      </c>
      <c r="Q716" s="58" t="str">
        <f t="shared" ca="1" si="143"/>
        <v/>
      </c>
      <c r="R716" s="57" t="str">
        <f t="shared" si="144"/>
        <v/>
      </c>
      <c r="S716" s="57" t="str">
        <f ca="1">IF(AND(C716&lt;&gt;"",C716&lt;&gt;OFFSET(C716,1,0)),SUMIFS([Giá có thuế],[Số ĐK],C716),"")</f>
        <v/>
      </c>
      <c r="T716" s="53"/>
      <c r="U716" s="55" t="str">
        <f>IF(T716="","",'Thông Tin Chung'!#REF!)</f>
        <v/>
      </c>
      <c r="V716" s="57" t="str">
        <f t="shared" ca="1" si="145"/>
        <v/>
      </c>
      <c r="W716" s="59"/>
      <c r="X716" s="49" t="str">
        <f ca="1">IF(C716="","",IF(OR(D716&lt;NgayBatDau,D716&gt;NgayKetThuc),"Ngày tháng phải nằm trong kỳ báo cáo",IF(AND(F716&lt;&gt;"",COUNTIF(D.3[Tên nhà cung cấp],F716)=0),"Tên NCC chưa khai báo trong DSNCC",IF(AND(G716&lt;&gt;"",COUNTIF(D.1[Tên sản phẩm],G716)=0),"SP này chưa khai báo trong DSSP",""))))</f>
        <v/>
      </c>
    </row>
    <row r="717" spans="2:24" ht="27.75" customHeight="1">
      <c r="B717" s="69">
        <f t="shared" si="135"/>
        <v>714</v>
      </c>
      <c r="C717" s="49" t="str">
        <f t="shared" ca="1" si="136"/>
        <v/>
      </c>
      <c r="D717" s="50" t="str">
        <f t="shared" ca="1" si="137"/>
        <v/>
      </c>
      <c r="E717" s="51" t="str">
        <f t="shared" ca="1" si="138"/>
        <v/>
      </c>
      <c r="F717" s="52" t="str">
        <f t="shared" ca="1" si="139"/>
        <v/>
      </c>
      <c r="G717" s="53"/>
      <c r="H717" s="53" t="str">
        <f>IF(G717="","",INDEX(D.1[Quy cách],MATCH(G717,D.1[Tên sản phẩm],0)))</f>
        <v/>
      </c>
      <c r="I717" s="54" t="str">
        <f>IF(G717="","",INDEX(D.1[ĐVT],MATCH(G717,D.1[Tên sản phẩm],0)))</f>
        <v/>
      </c>
      <c r="J717" s="56" t="str">
        <f>IF(G717="","",INDEX(#REF!,MATCH(G717,D.1[Tên sản phẩm],0)))</f>
        <v/>
      </c>
      <c r="K717" s="56" t="str">
        <f t="shared" si="140"/>
        <v/>
      </c>
      <c r="L717" s="53"/>
      <c r="M717" s="57" t="str">
        <f t="shared" si="141"/>
        <v/>
      </c>
      <c r="N717" s="58"/>
      <c r="O717" s="56" t="str">
        <f t="shared" si="134"/>
        <v/>
      </c>
      <c r="P717" s="57" t="str">
        <f t="shared" si="142"/>
        <v/>
      </c>
      <c r="Q717" s="58" t="str">
        <f t="shared" ca="1" si="143"/>
        <v/>
      </c>
      <c r="R717" s="57" t="str">
        <f t="shared" si="144"/>
        <v/>
      </c>
      <c r="S717" s="57" t="str">
        <f ca="1">IF(AND(C717&lt;&gt;"",C717&lt;&gt;OFFSET(C717,1,0)),SUMIFS([Giá có thuế],[Số ĐK],C717),"")</f>
        <v/>
      </c>
      <c r="T717" s="53"/>
      <c r="U717" s="55" t="str">
        <f>IF(T717="","",'Thông Tin Chung'!#REF!)</f>
        <v/>
      </c>
      <c r="V717" s="57" t="str">
        <f t="shared" ca="1" si="145"/>
        <v/>
      </c>
      <c r="W717" s="59"/>
      <c r="X717" s="49" t="str">
        <f ca="1">IF(C717="","",IF(OR(D717&lt;NgayBatDau,D717&gt;NgayKetThuc),"Ngày tháng phải nằm trong kỳ báo cáo",IF(AND(F717&lt;&gt;"",COUNTIF(D.3[Tên nhà cung cấp],F717)=0),"Tên NCC chưa khai báo trong DSNCC",IF(AND(G717&lt;&gt;"",COUNTIF(D.1[Tên sản phẩm],G717)=0),"SP này chưa khai báo trong DSSP",""))))</f>
        <v/>
      </c>
    </row>
    <row r="718" spans="2:24" ht="27.75" customHeight="1">
      <c r="B718" s="69">
        <f t="shared" si="135"/>
        <v>715</v>
      </c>
      <c r="C718" s="49" t="str">
        <f t="shared" ca="1" si="136"/>
        <v/>
      </c>
      <c r="D718" s="50" t="str">
        <f t="shared" ca="1" si="137"/>
        <v/>
      </c>
      <c r="E718" s="51" t="str">
        <f t="shared" ca="1" si="138"/>
        <v/>
      </c>
      <c r="F718" s="52" t="str">
        <f t="shared" ca="1" si="139"/>
        <v/>
      </c>
      <c r="G718" s="53"/>
      <c r="H718" s="53" t="str">
        <f>IF(G718="","",INDEX(D.1[Quy cách],MATCH(G718,D.1[Tên sản phẩm],0)))</f>
        <v/>
      </c>
      <c r="I718" s="54" t="str">
        <f>IF(G718="","",INDEX(D.1[ĐVT],MATCH(G718,D.1[Tên sản phẩm],0)))</f>
        <v/>
      </c>
      <c r="J718" s="56" t="str">
        <f>IF(G718="","",INDEX(#REF!,MATCH(G718,D.1[Tên sản phẩm],0)))</f>
        <v/>
      </c>
      <c r="K718" s="56" t="str">
        <f t="shared" si="140"/>
        <v/>
      </c>
      <c r="L718" s="53"/>
      <c r="M718" s="57" t="str">
        <f t="shared" si="141"/>
        <v/>
      </c>
      <c r="N718" s="58"/>
      <c r="O718" s="56" t="str">
        <f t="shared" si="134"/>
        <v/>
      </c>
      <c r="P718" s="57" t="str">
        <f t="shared" si="142"/>
        <v/>
      </c>
      <c r="Q718" s="58" t="str">
        <f t="shared" ca="1" si="143"/>
        <v/>
      </c>
      <c r="R718" s="57" t="str">
        <f t="shared" si="144"/>
        <v/>
      </c>
      <c r="S718" s="57" t="str">
        <f ca="1">IF(AND(C718&lt;&gt;"",C718&lt;&gt;OFFSET(C718,1,0)),SUMIFS([Giá có thuế],[Số ĐK],C718),"")</f>
        <v/>
      </c>
      <c r="T718" s="53"/>
      <c r="U718" s="55" t="str">
        <f>IF(T718="","",'Thông Tin Chung'!#REF!)</f>
        <v/>
      </c>
      <c r="V718" s="57" t="str">
        <f t="shared" ca="1" si="145"/>
        <v/>
      </c>
      <c r="W718" s="59"/>
      <c r="X718" s="49" t="str">
        <f ca="1">IF(C718="","",IF(OR(D718&lt;NgayBatDau,D718&gt;NgayKetThuc),"Ngày tháng phải nằm trong kỳ báo cáo",IF(AND(F718&lt;&gt;"",COUNTIF(D.3[Tên nhà cung cấp],F718)=0),"Tên NCC chưa khai báo trong DSNCC",IF(AND(G718&lt;&gt;"",COUNTIF(D.1[Tên sản phẩm],G718)=0),"SP này chưa khai báo trong DSSP",""))))</f>
        <v/>
      </c>
    </row>
    <row r="719" spans="2:24" ht="27.75" customHeight="1">
      <c r="B719" s="69">
        <f t="shared" si="135"/>
        <v>716</v>
      </c>
      <c r="C719" s="49" t="str">
        <f t="shared" ca="1" si="136"/>
        <v/>
      </c>
      <c r="D719" s="50" t="str">
        <f t="shared" ca="1" si="137"/>
        <v/>
      </c>
      <c r="E719" s="51" t="str">
        <f t="shared" ca="1" si="138"/>
        <v/>
      </c>
      <c r="F719" s="52" t="str">
        <f t="shared" ca="1" si="139"/>
        <v/>
      </c>
      <c r="G719" s="53"/>
      <c r="H719" s="53" t="str">
        <f>IF(G719="","",INDEX(D.1[Quy cách],MATCH(G719,D.1[Tên sản phẩm],0)))</f>
        <v/>
      </c>
      <c r="I719" s="54" t="str">
        <f>IF(G719="","",INDEX(D.1[ĐVT],MATCH(G719,D.1[Tên sản phẩm],0)))</f>
        <v/>
      </c>
      <c r="J719" s="56" t="str">
        <f>IF(G719="","",INDEX(#REF!,MATCH(G719,D.1[Tên sản phẩm],0)))</f>
        <v/>
      </c>
      <c r="K719" s="56" t="str">
        <f t="shared" si="140"/>
        <v/>
      </c>
      <c r="L719" s="53"/>
      <c r="M719" s="57" t="str">
        <f t="shared" si="141"/>
        <v/>
      </c>
      <c r="N719" s="58"/>
      <c r="O719" s="56" t="str">
        <f t="shared" si="134"/>
        <v/>
      </c>
      <c r="P719" s="57" t="str">
        <f t="shared" si="142"/>
        <v/>
      </c>
      <c r="Q719" s="58" t="str">
        <f t="shared" ca="1" si="143"/>
        <v/>
      </c>
      <c r="R719" s="57" t="str">
        <f t="shared" si="144"/>
        <v/>
      </c>
      <c r="S719" s="57" t="str">
        <f ca="1">IF(AND(C719&lt;&gt;"",C719&lt;&gt;OFFSET(C719,1,0)),SUMIFS([Giá có thuế],[Số ĐK],C719),"")</f>
        <v/>
      </c>
      <c r="T719" s="53"/>
      <c r="U719" s="55" t="str">
        <f>IF(T719="","",'Thông Tin Chung'!#REF!)</f>
        <v/>
      </c>
      <c r="V719" s="57" t="str">
        <f t="shared" ca="1" si="145"/>
        <v/>
      </c>
      <c r="W719" s="59"/>
      <c r="X719" s="49" t="str">
        <f ca="1">IF(C719="","",IF(OR(D719&lt;NgayBatDau,D719&gt;NgayKetThuc),"Ngày tháng phải nằm trong kỳ báo cáo",IF(AND(F719&lt;&gt;"",COUNTIF(D.3[Tên nhà cung cấp],F719)=0),"Tên NCC chưa khai báo trong DSNCC",IF(AND(G719&lt;&gt;"",COUNTIF(D.1[Tên sản phẩm],G719)=0),"SP này chưa khai báo trong DSSP",""))))</f>
        <v/>
      </c>
    </row>
    <row r="720" spans="2:24" ht="27.75" customHeight="1">
      <c r="B720" s="69">
        <f t="shared" si="135"/>
        <v>717</v>
      </c>
      <c r="C720" s="49" t="str">
        <f t="shared" ca="1" si="136"/>
        <v/>
      </c>
      <c r="D720" s="50" t="str">
        <f t="shared" ca="1" si="137"/>
        <v/>
      </c>
      <c r="E720" s="51" t="str">
        <f t="shared" ca="1" si="138"/>
        <v/>
      </c>
      <c r="F720" s="52" t="str">
        <f t="shared" ca="1" si="139"/>
        <v/>
      </c>
      <c r="G720" s="53"/>
      <c r="H720" s="53" t="str">
        <f>IF(G720="","",INDEX(D.1[Quy cách],MATCH(G720,D.1[Tên sản phẩm],0)))</f>
        <v/>
      </c>
      <c r="I720" s="54" t="str">
        <f>IF(G720="","",INDEX(D.1[ĐVT],MATCH(G720,D.1[Tên sản phẩm],0)))</f>
        <v/>
      </c>
      <c r="J720" s="56" t="str">
        <f>IF(G720="","",INDEX(#REF!,MATCH(G720,D.1[Tên sản phẩm],0)))</f>
        <v/>
      </c>
      <c r="K720" s="56" t="str">
        <f t="shared" si="140"/>
        <v/>
      </c>
      <c r="L720" s="53"/>
      <c r="M720" s="57" t="str">
        <f t="shared" si="141"/>
        <v/>
      </c>
      <c r="N720" s="58"/>
      <c r="O720" s="56" t="str">
        <f t="shared" si="134"/>
        <v/>
      </c>
      <c r="P720" s="57" t="str">
        <f t="shared" si="142"/>
        <v/>
      </c>
      <c r="Q720" s="58" t="str">
        <f t="shared" ca="1" si="143"/>
        <v/>
      </c>
      <c r="R720" s="57" t="str">
        <f t="shared" si="144"/>
        <v/>
      </c>
      <c r="S720" s="57" t="str">
        <f ca="1">IF(AND(C720&lt;&gt;"",C720&lt;&gt;OFFSET(C720,1,0)),SUMIFS([Giá có thuế],[Số ĐK],C720),"")</f>
        <v/>
      </c>
      <c r="T720" s="53"/>
      <c r="U720" s="55" t="str">
        <f>IF(T720="","",'Thông Tin Chung'!#REF!)</f>
        <v/>
      </c>
      <c r="V720" s="57" t="str">
        <f t="shared" ca="1" si="145"/>
        <v/>
      </c>
      <c r="W720" s="59"/>
      <c r="X720" s="49" t="str">
        <f ca="1">IF(C720="","",IF(OR(D720&lt;NgayBatDau,D720&gt;NgayKetThuc),"Ngày tháng phải nằm trong kỳ báo cáo",IF(AND(F720&lt;&gt;"",COUNTIF(D.3[Tên nhà cung cấp],F720)=0),"Tên NCC chưa khai báo trong DSNCC",IF(AND(G720&lt;&gt;"",COUNTIF(D.1[Tên sản phẩm],G720)=0),"SP này chưa khai báo trong DSSP",""))))</f>
        <v/>
      </c>
    </row>
    <row r="721" spans="2:24" ht="27.75" customHeight="1">
      <c r="B721" s="69">
        <f t="shared" si="135"/>
        <v>718</v>
      </c>
      <c r="C721" s="49" t="str">
        <f t="shared" ca="1" si="136"/>
        <v/>
      </c>
      <c r="D721" s="50" t="str">
        <f t="shared" ca="1" si="137"/>
        <v/>
      </c>
      <c r="E721" s="51" t="str">
        <f t="shared" ca="1" si="138"/>
        <v/>
      </c>
      <c r="F721" s="52" t="str">
        <f t="shared" ca="1" si="139"/>
        <v/>
      </c>
      <c r="G721" s="53"/>
      <c r="H721" s="53" t="str">
        <f>IF(G721="","",INDEX(D.1[Quy cách],MATCH(G721,D.1[Tên sản phẩm],0)))</f>
        <v/>
      </c>
      <c r="I721" s="54" t="str">
        <f>IF(G721="","",INDEX(D.1[ĐVT],MATCH(G721,D.1[Tên sản phẩm],0)))</f>
        <v/>
      </c>
      <c r="J721" s="56" t="str">
        <f>IF(G721="","",INDEX(#REF!,MATCH(G721,D.1[Tên sản phẩm],0)))</f>
        <v/>
      </c>
      <c r="K721" s="56" t="str">
        <f t="shared" si="140"/>
        <v/>
      </c>
      <c r="L721" s="53"/>
      <c r="M721" s="57" t="str">
        <f t="shared" si="141"/>
        <v/>
      </c>
      <c r="N721" s="58"/>
      <c r="O721" s="56" t="str">
        <f t="shared" si="134"/>
        <v/>
      </c>
      <c r="P721" s="57" t="str">
        <f t="shared" si="142"/>
        <v/>
      </c>
      <c r="Q721" s="58" t="str">
        <f t="shared" ca="1" si="143"/>
        <v/>
      </c>
      <c r="R721" s="57" t="str">
        <f t="shared" si="144"/>
        <v/>
      </c>
      <c r="S721" s="57" t="str">
        <f ca="1">IF(AND(C721&lt;&gt;"",C721&lt;&gt;OFFSET(C721,1,0)),SUMIFS([Giá có thuế],[Số ĐK],C721),"")</f>
        <v/>
      </c>
      <c r="T721" s="53"/>
      <c r="U721" s="55" t="str">
        <f>IF(T721="","",'Thông Tin Chung'!#REF!)</f>
        <v/>
      </c>
      <c r="V721" s="57" t="str">
        <f t="shared" ca="1" si="145"/>
        <v/>
      </c>
      <c r="W721" s="59"/>
      <c r="X721" s="49" t="str">
        <f ca="1">IF(C721="","",IF(OR(D721&lt;NgayBatDau,D721&gt;NgayKetThuc),"Ngày tháng phải nằm trong kỳ báo cáo",IF(AND(F721&lt;&gt;"",COUNTIF(D.3[Tên nhà cung cấp],F721)=0),"Tên NCC chưa khai báo trong DSNCC",IF(AND(G721&lt;&gt;"",COUNTIF(D.1[Tên sản phẩm],G721)=0),"SP này chưa khai báo trong DSSP",""))))</f>
        <v/>
      </c>
    </row>
    <row r="722" spans="2:24" ht="27.75" customHeight="1">
      <c r="B722" s="69">
        <f t="shared" si="135"/>
        <v>719</v>
      </c>
      <c r="C722" s="49" t="str">
        <f t="shared" ca="1" si="136"/>
        <v/>
      </c>
      <c r="D722" s="50" t="str">
        <f t="shared" ca="1" si="137"/>
        <v/>
      </c>
      <c r="E722" s="51" t="str">
        <f t="shared" ca="1" si="138"/>
        <v/>
      </c>
      <c r="F722" s="52" t="str">
        <f t="shared" ca="1" si="139"/>
        <v/>
      </c>
      <c r="G722" s="53"/>
      <c r="H722" s="53" t="str">
        <f>IF(G722="","",INDEX(D.1[Quy cách],MATCH(G722,D.1[Tên sản phẩm],0)))</f>
        <v/>
      </c>
      <c r="I722" s="54" t="str">
        <f>IF(G722="","",INDEX(D.1[ĐVT],MATCH(G722,D.1[Tên sản phẩm],0)))</f>
        <v/>
      </c>
      <c r="J722" s="56" t="str">
        <f>IF(G722="","",INDEX(#REF!,MATCH(G722,D.1[Tên sản phẩm],0)))</f>
        <v/>
      </c>
      <c r="K722" s="56" t="str">
        <f t="shared" si="140"/>
        <v/>
      </c>
      <c r="L722" s="53"/>
      <c r="M722" s="57" t="str">
        <f t="shared" si="141"/>
        <v/>
      </c>
      <c r="N722" s="58"/>
      <c r="O722" s="56" t="str">
        <f t="shared" si="134"/>
        <v/>
      </c>
      <c r="P722" s="57" t="str">
        <f t="shared" si="142"/>
        <v/>
      </c>
      <c r="Q722" s="58" t="str">
        <f t="shared" ca="1" si="143"/>
        <v/>
      </c>
      <c r="R722" s="57" t="str">
        <f t="shared" si="144"/>
        <v/>
      </c>
      <c r="S722" s="57" t="str">
        <f ca="1">IF(AND(C722&lt;&gt;"",C722&lt;&gt;OFFSET(C722,1,0)),SUMIFS([Giá có thuế],[Số ĐK],C722),"")</f>
        <v/>
      </c>
      <c r="T722" s="53"/>
      <c r="U722" s="55" t="str">
        <f>IF(T722="","",'Thông Tin Chung'!#REF!)</f>
        <v/>
      </c>
      <c r="V722" s="57" t="str">
        <f t="shared" ca="1" si="145"/>
        <v/>
      </c>
      <c r="W722" s="59"/>
      <c r="X722" s="49" t="str">
        <f ca="1">IF(C722="","",IF(OR(D722&lt;NgayBatDau,D722&gt;NgayKetThuc),"Ngày tháng phải nằm trong kỳ báo cáo",IF(AND(F722&lt;&gt;"",COUNTIF(D.3[Tên nhà cung cấp],F722)=0),"Tên NCC chưa khai báo trong DSNCC",IF(AND(G722&lt;&gt;"",COUNTIF(D.1[Tên sản phẩm],G722)=0),"SP này chưa khai báo trong DSSP",""))))</f>
        <v/>
      </c>
    </row>
    <row r="723" spans="2:24" ht="27.75" customHeight="1">
      <c r="B723" s="69">
        <f t="shared" si="135"/>
        <v>720</v>
      </c>
      <c r="C723" s="49" t="str">
        <f t="shared" ca="1" si="136"/>
        <v/>
      </c>
      <c r="D723" s="50" t="str">
        <f t="shared" ca="1" si="137"/>
        <v/>
      </c>
      <c r="E723" s="51" t="str">
        <f t="shared" ca="1" si="138"/>
        <v/>
      </c>
      <c r="F723" s="52" t="str">
        <f t="shared" ca="1" si="139"/>
        <v/>
      </c>
      <c r="G723" s="53"/>
      <c r="H723" s="53" t="str">
        <f>IF(G723="","",INDEX(D.1[Quy cách],MATCH(G723,D.1[Tên sản phẩm],0)))</f>
        <v/>
      </c>
      <c r="I723" s="54" t="str">
        <f>IF(G723="","",INDEX(D.1[ĐVT],MATCH(G723,D.1[Tên sản phẩm],0)))</f>
        <v/>
      </c>
      <c r="J723" s="56" t="str">
        <f>IF(G723="","",INDEX(#REF!,MATCH(G723,D.1[Tên sản phẩm],0)))</f>
        <v/>
      </c>
      <c r="K723" s="56" t="str">
        <f t="shared" si="140"/>
        <v/>
      </c>
      <c r="L723" s="53"/>
      <c r="M723" s="57" t="str">
        <f t="shared" si="141"/>
        <v/>
      </c>
      <c r="N723" s="58"/>
      <c r="O723" s="56" t="str">
        <f t="shared" si="134"/>
        <v/>
      </c>
      <c r="P723" s="57" t="str">
        <f t="shared" si="142"/>
        <v/>
      </c>
      <c r="Q723" s="58" t="str">
        <f t="shared" ca="1" si="143"/>
        <v/>
      </c>
      <c r="R723" s="57" t="str">
        <f t="shared" si="144"/>
        <v/>
      </c>
      <c r="S723" s="57" t="str">
        <f ca="1">IF(AND(C723&lt;&gt;"",C723&lt;&gt;OFFSET(C723,1,0)),SUMIFS([Giá có thuế],[Số ĐK],C723),"")</f>
        <v/>
      </c>
      <c r="T723" s="53"/>
      <c r="U723" s="55" t="str">
        <f>IF(T723="","",'Thông Tin Chung'!#REF!)</f>
        <v/>
      </c>
      <c r="V723" s="57" t="str">
        <f t="shared" ca="1" si="145"/>
        <v/>
      </c>
      <c r="W723" s="59"/>
      <c r="X723" s="49" t="str">
        <f ca="1">IF(C723="","",IF(OR(D723&lt;NgayBatDau,D723&gt;NgayKetThuc),"Ngày tháng phải nằm trong kỳ báo cáo",IF(AND(F723&lt;&gt;"",COUNTIF(D.3[Tên nhà cung cấp],F723)=0),"Tên NCC chưa khai báo trong DSNCC",IF(AND(G723&lt;&gt;"",COUNTIF(D.1[Tên sản phẩm],G723)=0),"SP này chưa khai báo trong DSSP",""))))</f>
        <v/>
      </c>
    </row>
    <row r="724" spans="2:24" ht="27.75" customHeight="1">
      <c r="B724" s="69">
        <f t="shared" si="135"/>
        <v>721</v>
      </c>
      <c r="C724" s="49" t="str">
        <f t="shared" ca="1" si="136"/>
        <v/>
      </c>
      <c r="D724" s="50" t="str">
        <f t="shared" ca="1" si="137"/>
        <v/>
      </c>
      <c r="E724" s="51" t="str">
        <f t="shared" ca="1" si="138"/>
        <v/>
      </c>
      <c r="F724" s="52" t="str">
        <f t="shared" ca="1" si="139"/>
        <v/>
      </c>
      <c r="G724" s="53"/>
      <c r="H724" s="53" t="str">
        <f>IF(G724="","",INDEX(D.1[Quy cách],MATCH(G724,D.1[Tên sản phẩm],0)))</f>
        <v/>
      </c>
      <c r="I724" s="54" t="str">
        <f>IF(G724="","",INDEX(D.1[ĐVT],MATCH(G724,D.1[Tên sản phẩm],0)))</f>
        <v/>
      </c>
      <c r="J724" s="56" t="str">
        <f>IF(G724="","",INDEX(#REF!,MATCH(G724,D.1[Tên sản phẩm],0)))</f>
        <v/>
      </c>
      <c r="K724" s="56" t="str">
        <f t="shared" si="140"/>
        <v/>
      </c>
      <c r="L724" s="53"/>
      <c r="M724" s="57" t="str">
        <f t="shared" si="141"/>
        <v/>
      </c>
      <c r="N724" s="58"/>
      <c r="O724" s="56" t="str">
        <f t="shared" si="134"/>
        <v/>
      </c>
      <c r="P724" s="57" t="str">
        <f t="shared" si="142"/>
        <v/>
      </c>
      <c r="Q724" s="58" t="str">
        <f t="shared" ca="1" si="143"/>
        <v/>
      </c>
      <c r="R724" s="57" t="str">
        <f t="shared" si="144"/>
        <v/>
      </c>
      <c r="S724" s="57" t="str">
        <f ca="1">IF(AND(C724&lt;&gt;"",C724&lt;&gt;OFFSET(C724,1,0)),SUMIFS([Giá có thuế],[Số ĐK],C724),"")</f>
        <v/>
      </c>
      <c r="T724" s="53"/>
      <c r="U724" s="55" t="str">
        <f>IF(T724="","",'Thông Tin Chung'!#REF!)</f>
        <v/>
      </c>
      <c r="V724" s="57" t="str">
        <f t="shared" ca="1" si="145"/>
        <v/>
      </c>
      <c r="W724" s="59"/>
      <c r="X724" s="49" t="str">
        <f ca="1">IF(C724="","",IF(OR(D724&lt;NgayBatDau,D724&gt;NgayKetThuc),"Ngày tháng phải nằm trong kỳ báo cáo",IF(AND(F724&lt;&gt;"",COUNTIF(D.3[Tên nhà cung cấp],F724)=0),"Tên NCC chưa khai báo trong DSNCC",IF(AND(G724&lt;&gt;"",COUNTIF(D.1[Tên sản phẩm],G724)=0),"SP này chưa khai báo trong DSSP",""))))</f>
        <v/>
      </c>
    </row>
    <row r="725" spans="2:24" ht="27.75" customHeight="1">
      <c r="B725" s="69">
        <f t="shared" si="135"/>
        <v>722</v>
      </c>
      <c r="C725" s="49" t="str">
        <f t="shared" ca="1" si="136"/>
        <v/>
      </c>
      <c r="D725" s="50" t="str">
        <f t="shared" ca="1" si="137"/>
        <v/>
      </c>
      <c r="E725" s="51" t="str">
        <f t="shared" ca="1" si="138"/>
        <v/>
      </c>
      <c r="F725" s="52" t="str">
        <f t="shared" ca="1" si="139"/>
        <v/>
      </c>
      <c r="G725" s="53"/>
      <c r="H725" s="53" t="str">
        <f>IF(G725="","",INDEX(D.1[Quy cách],MATCH(G725,D.1[Tên sản phẩm],0)))</f>
        <v/>
      </c>
      <c r="I725" s="54" t="str">
        <f>IF(G725="","",INDEX(D.1[ĐVT],MATCH(G725,D.1[Tên sản phẩm],0)))</f>
        <v/>
      </c>
      <c r="J725" s="56" t="str">
        <f>IF(G725="","",INDEX(#REF!,MATCH(G725,D.1[Tên sản phẩm],0)))</f>
        <v/>
      </c>
      <c r="K725" s="56" t="str">
        <f t="shared" si="140"/>
        <v/>
      </c>
      <c r="L725" s="53"/>
      <c r="M725" s="57" t="str">
        <f t="shared" si="141"/>
        <v/>
      </c>
      <c r="N725" s="58"/>
      <c r="O725" s="56" t="str">
        <f t="shared" si="134"/>
        <v/>
      </c>
      <c r="P725" s="57" t="str">
        <f t="shared" si="142"/>
        <v/>
      </c>
      <c r="Q725" s="58" t="str">
        <f t="shared" ca="1" si="143"/>
        <v/>
      </c>
      <c r="R725" s="57" t="str">
        <f t="shared" si="144"/>
        <v/>
      </c>
      <c r="S725" s="57" t="str">
        <f ca="1">IF(AND(C725&lt;&gt;"",C725&lt;&gt;OFFSET(C725,1,0)),SUMIFS([Giá có thuế],[Số ĐK],C725),"")</f>
        <v/>
      </c>
      <c r="T725" s="53"/>
      <c r="U725" s="55" t="str">
        <f>IF(T725="","",'Thông Tin Chung'!#REF!)</f>
        <v/>
      </c>
      <c r="V725" s="57" t="str">
        <f t="shared" ca="1" si="145"/>
        <v/>
      </c>
      <c r="W725" s="59"/>
      <c r="X725" s="49" t="str">
        <f ca="1">IF(C725="","",IF(OR(D725&lt;NgayBatDau,D725&gt;NgayKetThuc),"Ngày tháng phải nằm trong kỳ báo cáo",IF(AND(F725&lt;&gt;"",COUNTIF(D.3[Tên nhà cung cấp],F725)=0),"Tên NCC chưa khai báo trong DSNCC",IF(AND(G725&lt;&gt;"",COUNTIF(D.1[Tên sản phẩm],G725)=0),"SP này chưa khai báo trong DSSP",""))))</f>
        <v/>
      </c>
    </row>
    <row r="726" spans="2:24" ht="27.75" customHeight="1">
      <c r="B726" s="69">
        <f t="shared" si="135"/>
        <v>723</v>
      </c>
      <c r="C726" s="49" t="str">
        <f t="shared" ca="1" si="136"/>
        <v/>
      </c>
      <c r="D726" s="50" t="str">
        <f t="shared" ca="1" si="137"/>
        <v/>
      </c>
      <c r="E726" s="51" t="str">
        <f t="shared" ca="1" si="138"/>
        <v/>
      </c>
      <c r="F726" s="52" t="str">
        <f t="shared" ca="1" si="139"/>
        <v/>
      </c>
      <c r="G726" s="53"/>
      <c r="H726" s="53" t="str">
        <f>IF(G726="","",INDEX(D.1[Quy cách],MATCH(G726,D.1[Tên sản phẩm],0)))</f>
        <v/>
      </c>
      <c r="I726" s="54" t="str">
        <f>IF(G726="","",INDEX(D.1[ĐVT],MATCH(G726,D.1[Tên sản phẩm],0)))</f>
        <v/>
      </c>
      <c r="J726" s="56" t="str">
        <f>IF(G726="","",INDEX(#REF!,MATCH(G726,D.1[Tên sản phẩm],0)))</f>
        <v/>
      </c>
      <c r="K726" s="56" t="str">
        <f t="shared" si="140"/>
        <v/>
      </c>
      <c r="L726" s="53"/>
      <c r="M726" s="57" t="str">
        <f t="shared" si="141"/>
        <v/>
      </c>
      <c r="N726" s="58"/>
      <c r="O726" s="56" t="str">
        <f t="shared" si="134"/>
        <v/>
      </c>
      <c r="P726" s="57" t="str">
        <f t="shared" si="142"/>
        <v/>
      </c>
      <c r="Q726" s="58" t="str">
        <f t="shared" ca="1" si="143"/>
        <v/>
      </c>
      <c r="R726" s="57" t="str">
        <f t="shared" si="144"/>
        <v/>
      </c>
      <c r="S726" s="57" t="str">
        <f ca="1">IF(AND(C726&lt;&gt;"",C726&lt;&gt;OFFSET(C726,1,0)),SUMIFS([Giá có thuế],[Số ĐK],C726),"")</f>
        <v/>
      </c>
      <c r="T726" s="53"/>
      <c r="U726" s="55" t="str">
        <f>IF(T726="","",'Thông Tin Chung'!#REF!)</f>
        <v/>
      </c>
      <c r="V726" s="57" t="str">
        <f t="shared" ca="1" si="145"/>
        <v/>
      </c>
      <c r="W726" s="59"/>
      <c r="X726" s="49" t="str">
        <f ca="1">IF(C726="","",IF(OR(D726&lt;NgayBatDau,D726&gt;NgayKetThuc),"Ngày tháng phải nằm trong kỳ báo cáo",IF(AND(F726&lt;&gt;"",COUNTIF(D.3[Tên nhà cung cấp],F726)=0),"Tên NCC chưa khai báo trong DSNCC",IF(AND(G726&lt;&gt;"",COUNTIF(D.1[Tên sản phẩm],G726)=0),"SP này chưa khai báo trong DSSP",""))))</f>
        <v/>
      </c>
    </row>
    <row r="727" spans="2:24" ht="27.75" customHeight="1">
      <c r="B727" s="69">
        <f t="shared" si="135"/>
        <v>724</v>
      </c>
      <c r="C727" s="49" t="str">
        <f t="shared" ca="1" si="136"/>
        <v/>
      </c>
      <c r="D727" s="50" t="str">
        <f t="shared" ca="1" si="137"/>
        <v/>
      </c>
      <c r="E727" s="51" t="str">
        <f t="shared" ca="1" si="138"/>
        <v/>
      </c>
      <c r="F727" s="52" t="str">
        <f t="shared" ca="1" si="139"/>
        <v/>
      </c>
      <c r="G727" s="53"/>
      <c r="H727" s="53" t="str">
        <f>IF(G727="","",INDEX(D.1[Quy cách],MATCH(G727,D.1[Tên sản phẩm],0)))</f>
        <v/>
      </c>
      <c r="I727" s="54" t="str">
        <f>IF(G727="","",INDEX(D.1[ĐVT],MATCH(G727,D.1[Tên sản phẩm],0)))</f>
        <v/>
      </c>
      <c r="J727" s="56" t="str">
        <f>IF(G727="","",INDEX(#REF!,MATCH(G727,D.1[Tên sản phẩm],0)))</f>
        <v/>
      </c>
      <c r="K727" s="56" t="str">
        <f t="shared" si="140"/>
        <v/>
      </c>
      <c r="L727" s="53"/>
      <c r="M727" s="57" t="str">
        <f t="shared" si="141"/>
        <v/>
      </c>
      <c r="N727" s="58"/>
      <c r="O727" s="56" t="str">
        <f t="shared" si="134"/>
        <v/>
      </c>
      <c r="P727" s="57" t="str">
        <f t="shared" si="142"/>
        <v/>
      </c>
      <c r="Q727" s="58" t="str">
        <f t="shared" ca="1" si="143"/>
        <v/>
      </c>
      <c r="R727" s="57" t="str">
        <f t="shared" si="144"/>
        <v/>
      </c>
      <c r="S727" s="57" t="str">
        <f ca="1">IF(AND(C727&lt;&gt;"",C727&lt;&gt;OFFSET(C727,1,0)),SUMIFS([Giá có thuế],[Số ĐK],C727),"")</f>
        <v/>
      </c>
      <c r="T727" s="53"/>
      <c r="U727" s="55" t="str">
        <f>IF(T727="","",'Thông Tin Chung'!#REF!)</f>
        <v/>
      </c>
      <c r="V727" s="57" t="str">
        <f t="shared" ca="1" si="145"/>
        <v/>
      </c>
      <c r="W727" s="59"/>
      <c r="X727" s="49" t="str">
        <f ca="1">IF(C727="","",IF(OR(D727&lt;NgayBatDau,D727&gt;NgayKetThuc),"Ngày tháng phải nằm trong kỳ báo cáo",IF(AND(F727&lt;&gt;"",COUNTIF(D.3[Tên nhà cung cấp],F727)=0),"Tên NCC chưa khai báo trong DSNCC",IF(AND(G727&lt;&gt;"",COUNTIF(D.1[Tên sản phẩm],G727)=0),"SP này chưa khai báo trong DSSP",""))))</f>
        <v/>
      </c>
    </row>
    <row r="728" spans="2:24" ht="27.75" customHeight="1">
      <c r="B728" s="69">
        <f t="shared" si="135"/>
        <v>725</v>
      </c>
      <c r="C728" s="49" t="str">
        <f t="shared" ca="1" si="136"/>
        <v/>
      </c>
      <c r="D728" s="50" t="str">
        <f t="shared" ca="1" si="137"/>
        <v/>
      </c>
      <c r="E728" s="51" t="str">
        <f t="shared" ca="1" si="138"/>
        <v/>
      </c>
      <c r="F728" s="52" t="str">
        <f t="shared" ca="1" si="139"/>
        <v/>
      </c>
      <c r="G728" s="53"/>
      <c r="H728" s="53" t="str">
        <f>IF(G728="","",INDEX(D.1[Quy cách],MATCH(G728,D.1[Tên sản phẩm],0)))</f>
        <v/>
      </c>
      <c r="I728" s="54" t="str">
        <f>IF(G728="","",INDEX(D.1[ĐVT],MATCH(G728,D.1[Tên sản phẩm],0)))</f>
        <v/>
      </c>
      <c r="J728" s="56" t="str">
        <f>IF(G728="","",INDEX(#REF!,MATCH(G728,D.1[Tên sản phẩm],0)))</f>
        <v/>
      </c>
      <c r="K728" s="56" t="str">
        <f t="shared" si="140"/>
        <v/>
      </c>
      <c r="L728" s="53"/>
      <c r="M728" s="57" t="str">
        <f t="shared" si="141"/>
        <v/>
      </c>
      <c r="N728" s="58"/>
      <c r="O728" s="56" t="str">
        <f t="shared" si="134"/>
        <v/>
      </c>
      <c r="P728" s="57" t="str">
        <f t="shared" si="142"/>
        <v/>
      </c>
      <c r="Q728" s="58" t="str">
        <f t="shared" ca="1" si="143"/>
        <v/>
      </c>
      <c r="R728" s="57" t="str">
        <f t="shared" si="144"/>
        <v/>
      </c>
      <c r="S728" s="57" t="str">
        <f ca="1">IF(AND(C728&lt;&gt;"",C728&lt;&gt;OFFSET(C728,1,0)),SUMIFS([Giá có thuế],[Số ĐK],C728),"")</f>
        <v/>
      </c>
      <c r="T728" s="53"/>
      <c r="U728" s="55" t="str">
        <f>IF(T728="","",'Thông Tin Chung'!#REF!)</f>
        <v/>
      </c>
      <c r="V728" s="57" t="str">
        <f t="shared" ca="1" si="145"/>
        <v/>
      </c>
      <c r="W728" s="59"/>
      <c r="X728" s="49" t="str">
        <f ca="1">IF(C728="","",IF(OR(D728&lt;NgayBatDau,D728&gt;NgayKetThuc),"Ngày tháng phải nằm trong kỳ báo cáo",IF(AND(F728&lt;&gt;"",COUNTIF(D.3[Tên nhà cung cấp],F728)=0),"Tên NCC chưa khai báo trong DSNCC",IF(AND(G728&lt;&gt;"",COUNTIF(D.1[Tên sản phẩm],G728)=0),"SP này chưa khai báo trong DSSP",""))))</f>
        <v/>
      </c>
    </row>
    <row r="729" spans="2:24" ht="27.75" customHeight="1">
      <c r="B729" s="69">
        <f t="shared" si="135"/>
        <v>726</v>
      </c>
      <c r="C729" s="49" t="str">
        <f t="shared" ca="1" si="136"/>
        <v/>
      </c>
      <c r="D729" s="50" t="str">
        <f t="shared" ca="1" si="137"/>
        <v/>
      </c>
      <c r="E729" s="51" t="str">
        <f t="shared" ca="1" si="138"/>
        <v/>
      </c>
      <c r="F729" s="52" t="str">
        <f t="shared" ca="1" si="139"/>
        <v/>
      </c>
      <c r="G729" s="53"/>
      <c r="H729" s="53" t="str">
        <f>IF(G729="","",INDEX(D.1[Quy cách],MATCH(G729,D.1[Tên sản phẩm],0)))</f>
        <v/>
      </c>
      <c r="I729" s="54" t="str">
        <f>IF(G729="","",INDEX(D.1[ĐVT],MATCH(G729,D.1[Tên sản phẩm],0)))</f>
        <v/>
      </c>
      <c r="J729" s="56" t="str">
        <f>IF(G729="","",INDEX(#REF!,MATCH(G729,D.1[Tên sản phẩm],0)))</f>
        <v/>
      </c>
      <c r="K729" s="56" t="str">
        <f t="shared" si="140"/>
        <v/>
      </c>
      <c r="L729" s="53"/>
      <c r="M729" s="57" t="str">
        <f t="shared" si="141"/>
        <v/>
      </c>
      <c r="N729" s="58"/>
      <c r="O729" s="56" t="str">
        <f t="shared" si="134"/>
        <v/>
      </c>
      <c r="P729" s="57" t="str">
        <f t="shared" si="142"/>
        <v/>
      </c>
      <c r="Q729" s="58" t="str">
        <f t="shared" ca="1" si="143"/>
        <v/>
      </c>
      <c r="R729" s="57" t="str">
        <f t="shared" si="144"/>
        <v/>
      </c>
      <c r="S729" s="57" t="str">
        <f ca="1">IF(AND(C729&lt;&gt;"",C729&lt;&gt;OFFSET(C729,1,0)),SUMIFS([Giá có thuế],[Số ĐK],C729),"")</f>
        <v/>
      </c>
      <c r="T729" s="53"/>
      <c r="U729" s="55" t="str">
        <f>IF(T729="","",'Thông Tin Chung'!#REF!)</f>
        <v/>
      </c>
      <c r="V729" s="57" t="str">
        <f t="shared" ca="1" si="145"/>
        <v/>
      </c>
      <c r="W729" s="59"/>
      <c r="X729" s="49" t="str">
        <f ca="1">IF(C729="","",IF(OR(D729&lt;NgayBatDau,D729&gt;NgayKetThuc),"Ngày tháng phải nằm trong kỳ báo cáo",IF(AND(F729&lt;&gt;"",COUNTIF(D.3[Tên nhà cung cấp],F729)=0),"Tên NCC chưa khai báo trong DSNCC",IF(AND(G729&lt;&gt;"",COUNTIF(D.1[Tên sản phẩm],G729)=0),"SP này chưa khai báo trong DSSP",""))))</f>
        <v/>
      </c>
    </row>
    <row r="730" spans="2:24" ht="27.75" customHeight="1">
      <c r="B730" s="69">
        <f t="shared" si="135"/>
        <v>727</v>
      </c>
      <c r="C730" s="49" t="str">
        <f t="shared" ca="1" si="136"/>
        <v/>
      </c>
      <c r="D730" s="50" t="str">
        <f t="shared" ca="1" si="137"/>
        <v/>
      </c>
      <c r="E730" s="51" t="str">
        <f t="shared" ca="1" si="138"/>
        <v/>
      </c>
      <c r="F730" s="52" t="str">
        <f t="shared" ca="1" si="139"/>
        <v/>
      </c>
      <c r="G730" s="53"/>
      <c r="H730" s="53" t="str">
        <f>IF(G730="","",INDEX(D.1[Quy cách],MATCH(G730,D.1[Tên sản phẩm],0)))</f>
        <v/>
      </c>
      <c r="I730" s="54" t="str">
        <f>IF(G730="","",INDEX(D.1[ĐVT],MATCH(G730,D.1[Tên sản phẩm],0)))</f>
        <v/>
      </c>
      <c r="J730" s="56" t="str">
        <f>IF(G730="","",INDEX(#REF!,MATCH(G730,D.1[Tên sản phẩm],0)))</f>
        <v/>
      </c>
      <c r="K730" s="56" t="str">
        <f t="shared" si="140"/>
        <v/>
      </c>
      <c r="L730" s="53"/>
      <c r="M730" s="57" t="str">
        <f t="shared" si="141"/>
        <v/>
      </c>
      <c r="N730" s="58"/>
      <c r="O730" s="56" t="str">
        <f t="shared" si="134"/>
        <v/>
      </c>
      <c r="P730" s="57" t="str">
        <f t="shared" si="142"/>
        <v/>
      </c>
      <c r="Q730" s="58" t="str">
        <f t="shared" ca="1" si="143"/>
        <v/>
      </c>
      <c r="R730" s="57" t="str">
        <f t="shared" si="144"/>
        <v/>
      </c>
      <c r="S730" s="57" t="str">
        <f ca="1">IF(AND(C730&lt;&gt;"",C730&lt;&gt;OFFSET(C730,1,0)),SUMIFS([Giá có thuế],[Số ĐK],C730),"")</f>
        <v/>
      </c>
      <c r="T730" s="53"/>
      <c r="U730" s="55" t="str">
        <f>IF(T730="","",'Thông Tin Chung'!#REF!)</f>
        <v/>
      </c>
      <c r="V730" s="57" t="str">
        <f t="shared" ca="1" si="145"/>
        <v/>
      </c>
      <c r="W730" s="59"/>
      <c r="X730" s="49" t="str">
        <f ca="1">IF(C730="","",IF(OR(D730&lt;NgayBatDau,D730&gt;NgayKetThuc),"Ngày tháng phải nằm trong kỳ báo cáo",IF(AND(F730&lt;&gt;"",COUNTIF(D.3[Tên nhà cung cấp],F730)=0),"Tên NCC chưa khai báo trong DSNCC",IF(AND(G730&lt;&gt;"",COUNTIF(D.1[Tên sản phẩm],G730)=0),"SP này chưa khai báo trong DSSP",""))))</f>
        <v/>
      </c>
    </row>
    <row r="731" spans="2:24" ht="27.75" customHeight="1">
      <c r="B731" s="69">
        <f t="shared" si="135"/>
        <v>728</v>
      </c>
      <c r="C731" s="49" t="str">
        <f t="shared" ca="1" si="136"/>
        <v/>
      </c>
      <c r="D731" s="50" t="str">
        <f t="shared" ca="1" si="137"/>
        <v/>
      </c>
      <c r="E731" s="51" t="str">
        <f t="shared" ca="1" si="138"/>
        <v/>
      </c>
      <c r="F731" s="52" t="str">
        <f t="shared" ca="1" si="139"/>
        <v/>
      </c>
      <c r="G731" s="53"/>
      <c r="H731" s="53" t="str">
        <f>IF(G731="","",INDEX(D.1[Quy cách],MATCH(G731,D.1[Tên sản phẩm],0)))</f>
        <v/>
      </c>
      <c r="I731" s="54" t="str">
        <f>IF(G731="","",INDEX(D.1[ĐVT],MATCH(G731,D.1[Tên sản phẩm],0)))</f>
        <v/>
      </c>
      <c r="J731" s="56" t="str">
        <f>IF(G731="","",INDEX(#REF!,MATCH(G731,D.1[Tên sản phẩm],0)))</f>
        <v/>
      </c>
      <c r="K731" s="56" t="str">
        <f t="shared" si="140"/>
        <v/>
      </c>
      <c r="L731" s="53"/>
      <c r="M731" s="57" t="str">
        <f t="shared" si="141"/>
        <v/>
      </c>
      <c r="N731" s="58"/>
      <c r="O731" s="56" t="str">
        <f t="shared" si="134"/>
        <v/>
      </c>
      <c r="P731" s="57" t="str">
        <f t="shared" si="142"/>
        <v/>
      </c>
      <c r="Q731" s="58" t="str">
        <f t="shared" ca="1" si="143"/>
        <v/>
      </c>
      <c r="R731" s="57" t="str">
        <f t="shared" si="144"/>
        <v/>
      </c>
      <c r="S731" s="57" t="str">
        <f ca="1">IF(AND(C731&lt;&gt;"",C731&lt;&gt;OFFSET(C731,1,0)),SUMIFS([Giá có thuế],[Số ĐK],C731),"")</f>
        <v/>
      </c>
      <c r="T731" s="53"/>
      <c r="U731" s="55" t="str">
        <f>IF(T731="","",'Thông Tin Chung'!#REF!)</f>
        <v/>
      </c>
      <c r="V731" s="57" t="str">
        <f t="shared" ca="1" si="145"/>
        <v/>
      </c>
      <c r="W731" s="59"/>
      <c r="X731" s="49" t="str">
        <f ca="1">IF(C731="","",IF(OR(D731&lt;NgayBatDau,D731&gt;NgayKetThuc),"Ngày tháng phải nằm trong kỳ báo cáo",IF(AND(F731&lt;&gt;"",COUNTIF(D.3[Tên nhà cung cấp],F731)=0),"Tên NCC chưa khai báo trong DSNCC",IF(AND(G731&lt;&gt;"",COUNTIF(D.1[Tên sản phẩm],G731)=0),"SP này chưa khai báo trong DSSP",""))))</f>
        <v/>
      </c>
    </row>
    <row r="732" spans="2:24" ht="27.75" customHeight="1">
      <c r="B732" s="69">
        <f t="shared" si="135"/>
        <v>729</v>
      </c>
      <c r="C732" s="49" t="str">
        <f t="shared" ca="1" si="136"/>
        <v/>
      </c>
      <c r="D732" s="50" t="str">
        <f t="shared" ca="1" si="137"/>
        <v/>
      </c>
      <c r="E732" s="51" t="str">
        <f t="shared" ca="1" si="138"/>
        <v/>
      </c>
      <c r="F732" s="52" t="str">
        <f t="shared" ca="1" si="139"/>
        <v/>
      </c>
      <c r="G732" s="53"/>
      <c r="H732" s="53" t="str">
        <f>IF(G732="","",INDEX(D.1[Quy cách],MATCH(G732,D.1[Tên sản phẩm],0)))</f>
        <v/>
      </c>
      <c r="I732" s="54" t="str">
        <f>IF(G732="","",INDEX(D.1[ĐVT],MATCH(G732,D.1[Tên sản phẩm],0)))</f>
        <v/>
      </c>
      <c r="J732" s="56" t="str">
        <f>IF(G732="","",INDEX(#REF!,MATCH(G732,D.1[Tên sản phẩm],0)))</f>
        <v/>
      </c>
      <c r="K732" s="56" t="str">
        <f t="shared" si="140"/>
        <v/>
      </c>
      <c r="L732" s="53"/>
      <c r="M732" s="57" t="str">
        <f t="shared" si="141"/>
        <v/>
      </c>
      <c r="N732" s="58"/>
      <c r="O732" s="56" t="str">
        <f t="shared" si="134"/>
        <v/>
      </c>
      <c r="P732" s="57" t="str">
        <f t="shared" si="142"/>
        <v/>
      </c>
      <c r="Q732" s="58" t="str">
        <f t="shared" ca="1" si="143"/>
        <v/>
      </c>
      <c r="R732" s="57" t="str">
        <f t="shared" si="144"/>
        <v/>
      </c>
      <c r="S732" s="57" t="str">
        <f ca="1">IF(AND(C732&lt;&gt;"",C732&lt;&gt;OFFSET(C732,1,0)),SUMIFS([Giá có thuế],[Số ĐK],C732),"")</f>
        <v/>
      </c>
      <c r="T732" s="53"/>
      <c r="U732" s="55" t="str">
        <f>IF(T732="","",'Thông Tin Chung'!#REF!)</f>
        <v/>
      </c>
      <c r="V732" s="57" t="str">
        <f t="shared" ca="1" si="145"/>
        <v/>
      </c>
      <c r="W732" s="59"/>
      <c r="X732" s="49" t="str">
        <f ca="1">IF(C732="","",IF(OR(D732&lt;NgayBatDau,D732&gt;NgayKetThuc),"Ngày tháng phải nằm trong kỳ báo cáo",IF(AND(F732&lt;&gt;"",COUNTIF(D.3[Tên nhà cung cấp],F732)=0),"Tên NCC chưa khai báo trong DSNCC",IF(AND(G732&lt;&gt;"",COUNTIF(D.1[Tên sản phẩm],G732)=0),"SP này chưa khai báo trong DSSP",""))))</f>
        <v/>
      </c>
    </row>
    <row r="733" spans="2:24" ht="27.75" customHeight="1">
      <c r="B733" s="69">
        <f t="shared" si="135"/>
        <v>730</v>
      </c>
      <c r="C733" s="49" t="str">
        <f t="shared" ca="1" si="136"/>
        <v/>
      </c>
      <c r="D733" s="50" t="str">
        <f t="shared" ca="1" si="137"/>
        <v/>
      </c>
      <c r="E733" s="51" t="str">
        <f t="shared" ca="1" si="138"/>
        <v/>
      </c>
      <c r="F733" s="52" t="str">
        <f t="shared" ca="1" si="139"/>
        <v/>
      </c>
      <c r="G733" s="53"/>
      <c r="H733" s="53" t="str">
        <f>IF(G733="","",INDEX(D.1[Quy cách],MATCH(G733,D.1[Tên sản phẩm],0)))</f>
        <v/>
      </c>
      <c r="I733" s="54" t="str">
        <f>IF(G733="","",INDEX(D.1[ĐVT],MATCH(G733,D.1[Tên sản phẩm],0)))</f>
        <v/>
      </c>
      <c r="J733" s="56" t="str">
        <f>IF(G733="","",INDEX(#REF!,MATCH(G733,D.1[Tên sản phẩm],0)))</f>
        <v/>
      </c>
      <c r="K733" s="56" t="str">
        <f t="shared" si="140"/>
        <v/>
      </c>
      <c r="L733" s="53"/>
      <c r="M733" s="57" t="str">
        <f t="shared" si="141"/>
        <v/>
      </c>
      <c r="N733" s="58"/>
      <c r="O733" s="56" t="str">
        <f t="shared" si="134"/>
        <v/>
      </c>
      <c r="P733" s="57" t="str">
        <f t="shared" si="142"/>
        <v/>
      </c>
      <c r="Q733" s="58" t="str">
        <f t="shared" ca="1" si="143"/>
        <v/>
      </c>
      <c r="R733" s="57" t="str">
        <f t="shared" si="144"/>
        <v/>
      </c>
      <c r="S733" s="57" t="str">
        <f ca="1">IF(AND(C733&lt;&gt;"",C733&lt;&gt;OFFSET(C733,1,0)),SUMIFS([Giá có thuế],[Số ĐK],C733),"")</f>
        <v/>
      </c>
      <c r="T733" s="53"/>
      <c r="U733" s="55" t="str">
        <f>IF(T733="","",'Thông Tin Chung'!#REF!)</f>
        <v/>
      </c>
      <c r="V733" s="57" t="str">
        <f t="shared" ca="1" si="145"/>
        <v/>
      </c>
      <c r="W733" s="59"/>
      <c r="X733" s="49" t="str">
        <f ca="1">IF(C733="","",IF(OR(D733&lt;NgayBatDau,D733&gt;NgayKetThuc),"Ngày tháng phải nằm trong kỳ báo cáo",IF(AND(F733&lt;&gt;"",COUNTIF(D.3[Tên nhà cung cấp],F733)=0),"Tên NCC chưa khai báo trong DSNCC",IF(AND(G733&lt;&gt;"",COUNTIF(D.1[Tên sản phẩm],G733)=0),"SP này chưa khai báo trong DSSP",""))))</f>
        <v/>
      </c>
    </row>
    <row r="734" spans="2:24" ht="27.75" customHeight="1">
      <c r="B734" s="69">
        <f t="shared" si="135"/>
        <v>731</v>
      </c>
      <c r="C734" s="49" t="str">
        <f t="shared" ca="1" si="136"/>
        <v/>
      </c>
      <c r="D734" s="50" t="str">
        <f t="shared" ca="1" si="137"/>
        <v/>
      </c>
      <c r="E734" s="51" t="str">
        <f t="shared" ca="1" si="138"/>
        <v/>
      </c>
      <c r="F734" s="52" t="str">
        <f t="shared" ca="1" si="139"/>
        <v/>
      </c>
      <c r="G734" s="53"/>
      <c r="H734" s="53" t="str">
        <f>IF(G734="","",INDEX(D.1[Quy cách],MATCH(G734,D.1[Tên sản phẩm],0)))</f>
        <v/>
      </c>
      <c r="I734" s="54" t="str">
        <f>IF(G734="","",INDEX(D.1[ĐVT],MATCH(G734,D.1[Tên sản phẩm],0)))</f>
        <v/>
      </c>
      <c r="J734" s="56" t="str">
        <f>IF(G734="","",INDEX(#REF!,MATCH(G734,D.1[Tên sản phẩm],0)))</f>
        <v/>
      </c>
      <c r="K734" s="56" t="str">
        <f t="shared" si="140"/>
        <v/>
      </c>
      <c r="L734" s="53"/>
      <c r="M734" s="57" t="str">
        <f t="shared" si="141"/>
        <v/>
      </c>
      <c r="N734" s="58"/>
      <c r="O734" s="56" t="str">
        <f t="shared" si="134"/>
        <v/>
      </c>
      <c r="P734" s="57" t="str">
        <f t="shared" si="142"/>
        <v/>
      </c>
      <c r="Q734" s="58" t="str">
        <f t="shared" ca="1" si="143"/>
        <v/>
      </c>
      <c r="R734" s="57" t="str">
        <f t="shared" si="144"/>
        <v/>
      </c>
      <c r="S734" s="57" t="str">
        <f ca="1">IF(AND(C734&lt;&gt;"",C734&lt;&gt;OFFSET(C734,1,0)),SUMIFS([Giá có thuế],[Số ĐK],C734),"")</f>
        <v/>
      </c>
      <c r="T734" s="53"/>
      <c r="U734" s="55" t="str">
        <f>IF(T734="","",'Thông Tin Chung'!#REF!)</f>
        <v/>
      </c>
      <c r="V734" s="57" t="str">
        <f t="shared" ca="1" si="145"/>
        <v/>
      </c>
      <c r="W734" s="59"/>
      <c r="X734" s="49" t="str">
        <f ca="1">IF(C734="","",IF(OR(D734&lt;NgayBatDau,D734&gt;NgayKetThuc),"Ngày tháng phải nằm trong kỳ báo cáo",IF(AND(F734&lt;&gt;"",COUNTIF(D.3[Tên nhà cung cấp],F734)=0),"Tên NCC chưa khai báo trong DSNCC",IF(AND(G734&lt;&gt;"",COUNTIF(D.1[Tên sản phẩm],G734)=0),"SP này chưa khai báo trong DSSP",""))))</f>
        <v/>
      </c>
    </row>
    <row r="735" spans="2:24" ht="27.75" customHeight="1">
      <c r="B735" s="69">
        <f t="shared" si="135"/>
        <v>732</v>
      </c>
      <c r="C735" s="49" t="str">
        <f t="shared" ca="1" si="136"/>
        <v/>
      </c>
      <c r="D735" s="50" t="str">
        <f t="shared" ca="1" si="137"/>
        <v/>
      </c>
      <c r="E735" s="51" t="str">
        <f t="shared" ca="1" si="138"/>
        <v/>
      </c>
      <c r="F735" s="52" t="str">
        <f t="shared" ca="1" si="139"/>
        <v/>
      </c>
      <c r="G735" s="53"/>
      <c r="H735" s="53" t="str">
        <f>IF(G735="","",INDEX(D.1[Quy cách],MATCH(G735,D.1[Tên sản phẩm],0)))</f>
        <v/>
      </c>
      <c r="I735" s="54" t="str">
        <f>IF(G735="","",INDEX(D.1[ĐVT],MATCH(G735,D.1[Tên sản phẩm],0)))</f>
        <v/>
      </c>
      <c r="J735" s="56" t="str">
        <f>IF(G735="","",INDEX(#REF!,MATCH(G735,D.1[Tên sản phẩm],0)))</f>
        <v/>
      </c>
      <c r="K735" s="56" t="str">
        <f t="shared" si="140"/>
        <v/>
      </c>
      <c r="L735" s="53"/>
      <c r="M735" s="57" t="str">
        <f t="shared" si="141"/>
        <v/>
      </c>
      <c r="N735" s="58"/>
      <c r="O735" s="56" t="str">
        <f t="shared" si="134"/>
        <v/>
      </c>
      <c r="P735" s="57" t="str">
        <f t="shared" si="142"/>
        <v/>
      </c>
      <c r="Q735" s="58" t="str">
        <f t="shared" ca="1" si="143"/>
        <v/>
      </c>
      <c r="R735" s="57" t="str">
        <f t="shared" si="144"/>
        <v/>
      </c>
      <c r="S735" s="57" t="str">
        <f ca="1">IF(AND(C735&lt;&gt;"",C735&lt;&gt;OFFSET(C735,1,0)),SUMIFS([Giá có thuế],[Số ĐK],C735),"")</f>
        <v/>
      </c>
      <c r="T735" s="53"/>
      <c r="U735" s="55" t="str">
        <f>IF(T735="","",'Thông Tin Chung'!#REF!)</f>
        <v/>
      </c>
      <c r="V735" s="57" t="str">
        <f t="shared" ca="1" si="145"/>
        <v/>
      </c>
      <c r="W735" s="59"/>
      <c r="X735" s="49" t="str">
        <f ca="1">IF(C735="","",IF(OR(D735&lt;NgayBatDau,D735&gt;NgayKetThuc),"Ngày tháng phải nằm trong kỳ báo cáo",IF(AND(F735&lt;&gt;"",COUNTIF(D.3[Tên nhà cung cấp],F735)=0),"Tên NCC chưa khai báo trong DSNCC",IF(AND(G735&lt;&gt;"",COUNTIF(D.1[Tên sản phẩm],G735)=0),"SP này chưa khai báo trong DSSP",""))))</f>
        <v/>
      </c>
    </row>
    <row r="736" spans="2:24" ht="27.75" customHeight="1">
      <c r="B736" s="69">
        <f t="shared" si="135"/>
        <v>733</v>
      </c>
      <c r="C736" s="49" t="str">
        <f t="shared" ca="1" si="136"/>
        <v/>
      </c>
      <c r="D736" s="50" t="str">
        <f t="shared" ca="1" si="137"/>
        <v/>
      </c>
      <c r="E736" s="51" t="str">
        <f t="shared" ca="1" si="138"/>
        <v/>
      </c>
      <c r="F736" s="52" t="str">
        <f t="shared" ca="1" si="139"/>
        <v/>
      </c>
      <c r="G736" s="53"/>
      <c r="H736" s="53" t="str">
        <f>IF(G736="","",INDEX(D.1[Quy cách],MATCH(G736,D.1[Tên sản phẩm],0)))</f>
        <v/>
      </c>
      <c r="I736" s="54" t="str">
        <f>IF(G736="","",INDEX(D.1[ĐVT],MATCH(G736,D.1[Tên sản phẩm],0)))</f>
        <v/>
      </c>
      <c r="J736" s="56" t="str">
        <f>IF(G736="","",INDEX(#REF!,MATCH(G736,D.1[Tên sản phẩm],0)))</f>
        <v/>
      </c>
      <c r="K736" s="56" t="str">
        <f t="shared" si="140"/>
        <v/>
      </c>
      <c r="L736" s="53"/>
      <c r="M736" s="57" t="str">
        <f t="shared" si="141"/>
        <v/>
      </c>
      <c r="N736" s="58"/>
      <c r="O736" s="56" t="str">
        <f t="shared" si="134"/>
        <v/>
      </c>
      <c r="P736" s="57" t="str">
        <f t="shared" si="142"/>
        <v/>
      </c>
      <c r="Q736" s="58" t="str">
        <f t="shared" ca="1" si="143"/>
        <v/>
      </c>
      <c r="R736" s="57" t="str">
        <f t="shared" si="144"/>
        <v/>
      </c>
      <c r="S736" s="57" t="str">
        <f ca="1">IF(AND(C736&lt;&gt;"",C736&lt;&gt;OFFSET(C736,1,0)),SUMIFS([Giá có thuế],[Số ĐK],C736),"")</f>
        <v/>
      </c>
      <c r="T736" s="53"/>
      <c r="U736" s="55" t="str">
        <f>IF(T736="","",'Thông Tin Chung'!#REF!)</f>
        <v/>
      </c>
      <c r="V736" s="57" t="str">
        <f t="shared" ca="1" si="145"/>
        <v/>
      </c>
      <c r="W736" s="59"/>
      <c r="X736" s="49" t="str">
        <f ca="1">IF(C736="","",IF(OR(D736&lt;NgayBatDau,D736&gt;NgayKetThuc),"Ngày tháng phải nằm trong kỳ báo cáo",IF(AND(F736&lt;&gt;"",COUNTIF(D.3[Tên nhà cung cấp],F736)=0),"Tên NCC chưa khai báo trong DSNCC",IF(AND(G736&lt;&gt;"",COUNTIF(D.1[Tên sản phẩm],G736)=0),"SP này chưa khai báo trong DSSP",""))))</f>
        <v/>
      </c>
    </row>
    <row r="737" spans="2:24" ht="27.75" customHeight="1">
      <c r="B737" s="69">
        <f t="shared" si="135"/>
        <v>734</v>
      </c>
      <c r="C737" s="49" t="str">
        <f t="shared" ca="1" si="136"/>
        <v/>
      </c>
      <c r="D737" s="50" t="str">
        <f t="shared" ca="1" si="137"/>
        <v/>
      </c>
      <c r="E737" s="51" t="str">
        <f t="shared" ca="1" si="138"/>
        <v/>
      </c>
      <c r="F737" s="52" t="str">
        <f t="shared" ca="1" si="139"/>
        <v/>
      </c>
      <c r="G737" s="53"/>
      <c r="H737" s="53" t="str">
        <f>IF(G737="","",INDEX(D.1[Quy cách],MATCH(G737,D.1[Tên sản phẩm],0)))</f>
        <v/>
      </c>
      <c r="I737" s="54" t="str">
        <f>IF(G737="","",INDEX(D.1[ĐVT],MATCH(G737,D.1[Tên sản phẩm],0)))</f>
        <v/>
      </c>
      <c r="J737" s="56" t="str">
        <f>IF(G737="","",INDEX(#REF!,MATCH(G737,D.1[Tên sản phẩm],0)))</f>
        <v/>
      </c>
      <c r="K737" s="56" t="str">
        <f t="shared" si="140"/>
        <v/>
      </c>
      <c r="L737" s="53"/>
      <c r="M737" s="57" t="str">
        <f t="shared" si="141"/>
        <v/>
      </c>
      <c r="N737" s="58"/>
      <c r="O737" s="56" t="str">
        <f t="shared" si="134"/>
        <v/>
      </c>
      <c r="P737" s="57" t="str">
        <f t="shared" si="142"/>
        <v/>
      </c>
      <c r="Q737" s="58" t="str">
        <f t="shared" ca="1" si="143"/>
        <v/>
      </c>
      <c r="R737" s="57" t="str">
        <f t="shared" si="144"/>
        <v/>
      </c>
      <c r="S737" s="57" t="str">
        <f ca="1">IF(AND(C737&lt;&gt;"",C737&lt;&gt;OFFSET(C737,1,0)),SUMIFS([Giá có thuế],[Số ĐK],C737),"")</f>
        <v/>
      </c>
      <c r="T737" s="53"/>
      <c r="U737" s="55" t="str">
        <f>IF(T737="","",'Thông Tin Chung'!#REF!)</f>
        <v/>
      </c>
      <c r="V737" s="57" t="str">
        <f t="shared" ca="1" si="145"/>
        <v/>
      </c>
      <c r="W737" s="59"/>
      <c r="X737" s="49" t="str">
        <f ca="1">IF(C737="","",IF(OR(D737&lt;NgayBatDau,D737&gt;NgayKetThuc),"Ngày tháng phải nằm trong kỳ báo cáo",IF(AND(F737&lt;&gt;"",COUNTIF(D.3[Tên nhà cung cấp],F737)=0),"Tên NCC chưa khai báo trong DSNCC",IF(AND(G737&lt;&gt;"",COUNTIF(D.1[Tên sản phẩm],G737)=0),"SP này chưa khai báo trong DSSP",""))))</f>
        <v/>
      </c>
    </row>
    <row r="738" spans="2:24" ht="27.75" customHeight="1">
      <c r="B738" s="69">
        <f t="shared" si="135"/>
        <v>735</v>
      </c>
      <c r="C738" s="49" t="str">
        <f t="shared" ca="1" si="136"/>
        <v/>
      </c>
      <c r="D738" s="50" t="str">
        <f t="shared" ca="1" si="137"/>
        <v/>
      </c>
      <c r="E738" s="51" t="str">
        <f t="shared" ca="1" si="138"/>
        <v/>
      </c>
      <c r="F738" s="52" t="str">
        <f t="shared" ca="1" si="139"/>
        <v/>
      </c>
      <c r="G738" s="53"/>
      <c r="H738" s="53" t="str">
        <f>IF(G738="","",INDEX(D.1[Quy cách],MATCH(G738,D.1[Tên sản phẩm],0)))</f>
        <v/>
      </c>
      <c r="I738" s="54" t="str">
        <f>IF(G738="","",INDEX(D.1[ĐVT],MATCH(G738,D.1[Tên sản phẩm],0)))</f>
        <v/>
      </c>
      <c r="J738" s="56" t="str">
        <f>IF(G738="","",INDEX(#REF!,MATCH(G738,D.1[Tên sản phẩm],0)))</f>
        <v/>
      </c>
      <c r="K738" s="56" t="str">
        <f t="shared" si="140"/>
        <v/>
      </c>
      <c r="L738" s="53"/>
      <c r="M738" s="57" t="str">
        <f t="shared" si="141"/>
        <v/>
      </c>
      <c r="N738" s="58"/>
      <c r="O738" s="56" t="str">
        <f t="shared" si="134"/>
        <v/>
      </c>
      <c r="P738" s="57" t="str">
        <f t="shared" si="142"/>
        <v/>
      </c>
      <c r="Q738" s="58" t="str">
        <f t="shared" ca="1" si="143"/>
        <v/>
      </c>
      <c r="R738" s="57" t="str">
        <f t="shared" si="144"/>
        <v/>
      </c>
      <c r="S738" s="57" t="str">
        <f ca="1">IF(AND(C738&lt;&gt;"",C738&lt;&gt;OFFSET(C738,1,0)),SUMIFS([Giá có thuế],[Số ĐK],C738),"")</f>
        <v/>
      </c>
      <c r="T738" s="53"/>
      <c r="U738" s="55" t="str">
        <f>IF(T738="","",'Thông Tin Chung'!#REF!)</f>
        <v/>
      </c>
      <c r="V738" s="57" t="str">
        <f t="shared" ca="1" si="145"/>
        <v/>
      </c>
      <c r="W738" s="59"/>
      <c r="X738" s="49" t="str">
        <f ca="1">IF(C738="","",IF(OR(D738&lt;NgayBatDau,D738&gt;NgayKetThuc),"Ngày tháng phải nằm trong kỳ báo cáo",IF(AND(F738&lt;&gt;"",COUNTIF(D.3[Tên nhà cung cấp],F738)=0),"Tên NCC chưa khai báo trong DSNCC",IF(AND(G738&lt;&gt;"",COUNTIF(D.1[Tên sản phẩm],G738)=0),"SP này chưa khai báo trong DSSP",""))))</f>
        <v/>
      </c>
    </row>
    <row r="739" spans="2:24" ht="27.75" customHeight="1">
      <c r="B739" s="69">
        <f t="shared" si="135"/>
        <v>736</v>
      </c>
      <c r="C739" s="49" t="str">
        <f t="shared" ca="1" si="136"/>
        <v/>
      </c>
      <c r="D739" s="50" t="str">
        <f t="shared" ca="1" si="137"/>
        <v/>
      </c>
      <c r="E739" s="51" t="str">
        <f t="shared" ca="1" si="138"/>
        <v/>
      </c>
      <c r="F739" s="52" t="str">
        <f t="shared" ca="1" si="139"/>
        <v/>
      </c>
      <c r="G739" s="53"/>
      <c r="H739" s="53" t="str">
        <f>IF(G739="","",INDEX(D.1[Quy cách],MATCH(G739,D.1[Tên sản phẩm],0)))</f>
        <v/>
      </c>
      <c r="I739" s="54" t="str">
        <f>IF(G739="","",INDEX(D.1[ĐVT],MATCH(G739,D.1[Tên sản phẩm],0)))</f>
        <v/>
      </c>
      <c r="J739" s="56" t="str">
        <f>IF(G739="","",INDEX(#REF!,MATCH(G739,D.1[Tên sản phẩm],0)))</f>
        <v/>
      </c>
      <c r="K739" s="56" t="str">
        <f t="shared" si="140"/>
        <v/>
      </c>
      <c r="L739" s="53"/>
      <c r="M739" s="57" t="str">
        <f t="shared" si="141"/>
        <v/>
      </c>
      <c r="N739" s="58"/>
      <c r="O739" s="56" t="str">
        <f t="shared" si="134"/>
        <v/>
      </c>
      <c r="P739" s="57" t="str">
        <f t="shared" si="142"/>
        <v/>
      </c>
      <c r="Q739" s="58" t="str">
        <f t="shared" ca="1" si="143"/>
        <v/>
      </c>
      <c r="R739" s="57" t="str">
        <f t="shared" si="144"/>
        <v/>
      </c>
      <c r="S739" s="57" t="str">
        <f ca="1">IF(AND(C739&lt;&gt;"",C739&lt;&gt;OFFSET(C739,1,0)),SUMIFS([Giá có thuế],[Số ĐK],C739),"")</f>
        <v/>
      </c>
      <c r="T739" s="53"/>
      <c r="U739" s="55" t="str">
        <f>IF(T739="","",'Thông Tin Chung'!#REF!)</f>
        <v/>
      </c>
      <c r="V739" s="57" t="str">
        <f t="shared" ca="1" si="145"/>
        <v/>
      </c>
      <c r="W739" s="59"/>
      <c r="X739" s="49" t="str">
        <f ca="1">IF(C739="","",IF(OR(D739&lt;NgayBatDau,D739&gt;NgayKetThuc),"Ngày tháng phải nằm trong kỳ báo cáo",IF(AND(F739&lt;&gt;"",COUNTIF(D.3[Tên nhà cung cấp],F739)=0),"Tên NCC chưa khai báo trong DSNCC",IF(AND(G739&lt;&gt;"",COUNTIF(D.1[Tên sản phẩm],G739)=0),"SP này chưa khai báo trong DSSP",""))))</f>
        <v/>
      </c>
    </row>
    <row r="740" spans="2:24" ht="27.75" customHeight="1">
      <c r="B740" s="69">
        <f t="shared" si="135"/>
        <v>737</v>
      </c>
      <c r="C740" s="49" t="str">
        <f t="shared" ca="1" si="136"/>
        <v/>
      </c>
      <c r="D740" s="50" t="str">
        <f t="shared" ca="1" si="137"/>
        <v/>
      </c>
      <c r="E740" s="51" t="str">
        <f t="shared" ca="1" si="138"/>
        <v/>
      </c>
      <c r="F740" s="52" t="str">
        <f t="shared" ca="1" si="139"/>
        <v/>
      </c>
      <c r="G740" s="53"/>
      <c r="H740" s="53" t="str">
        <f>IF(G740="","",INDEX(D.1[Quy cách],MATCH(G740,D.1[Tên sản phẩm],0)))</f>
        <v/>
      </c>
      <c r="I740" s="54" t="str">
        <f>IF(G740="","",INDEX(D.1[ĐVT],MATCH(G740,D.1[Tên sản phẩm],0)))</f>
        <v/>
      </c>
      <c r="J740" s="56" t="str">
        <f>IF(G740="","",INDEX(#REF!,MATCH(G740,D.1[Tên sản phẩm],0)))</f>
        <v/>
      </c>
      <c r="K740" s="56" t="str">
        <f t="shared" si="140"/>
        <v/>
      </c>
      <c r="L740" s="53"/>
      <c r="M740" s="57" t="str">
        <f t="shared" si="141"/>
        <v/>
      </c>
      <c r="N740" s="58"/>
      <c r="O740" s="56" t="str">
        <f t="shared" si="134"/>
        <v/>
      </c>
      <c r="P740" s="57" t="str">
        <f t="shared" si="142"/>
        <v/>
      </c>
      <c r="Q740" s="58" t="str">
        <f t="shared" ca="1" si="143"/>
        <v/>
      </c>
      <c r="R740" s="57" t="str">
        <f t="shared" si="144"/>
        <v/>
      </c>
      <c r="S740" s="57" t="str">
        <f ca="1">IF(AND(C740&lt;&gt;"",C740&lt;&gt;OFFSET(C740,1,0)),SUMIFS([Giá có thuế],[Số ĐK],C740),"")</f>
        <v/>
      </c>
      <c r="T740" s="53"/>
      <c r="U740" s="55" t="str">
        <f>IF(T740="","",'Thông Tin Chung'!#REF!)</f>
        <v/>
      </c>
      <c r="V740" s="57" t="str">
        <f t="shared" ca="1" si="145"/>
        <v/>
      </c>
      <c r="W740" s="59"/>
      <c r="X740" s="49" t="str">
        <f ca="1">IF(C740="","",IF(OR(D740&lt;NgayBatDau,D740&gt;NgayKetThuc),"Ngày tháng phải nằm trong kỳ báo cáo",IF(AND(F740&lt;&gt;"",COUNTIF(D.3[Tên nhà cung cấp],F740)=0),"Tên NCC chưa khai báo trong DSNCC",IF(AND(G740&lt;&gt;"",COUNTIF(D.1[Tên sản phẩm],G740)=0),"SP này chưa khai báo trong DSSP",""))))</f>
        <v/>
      </c>
    </row>
    <row r="741" spans="2:24" ht="27.75" customHeight="1">
      <c r="B741" s="69">
        <f t="shared" si="135"/>
        <v>738</v>
      </c>
      <c r="C741" s="49" t="str">
        <f t="shared" ca="1" si="136"/>
        <v/>
      </c>
      <c r="D741" s="50" t="str">
        <f t="shared" ca="1" si="137"/>
        <v/>
      </c>
      <c r="E741" s="51" t="str">
        <f t="shared" ca="1" si="138"/>
        <v/>
      </c>
      <c r="F741" s="52" t="str">
        <f t="shared" ca="1" si="139"/>
        <v/>
      </c>
      <c r="G741" s="53"/>
      <c r="H741" s="53" t="str">
        <f>IF(G741="","",INDEX(D.1[Quy cách],MATCH(G741,D.1[Tên sản phẩm],0)))</f>
        <v/>
      </c>
      <c r="I741" s="54" t="str">
        <f>IF(G741="","",INDEX(D.1[ĐVT],MATCH(G741,D.1[Tên sản phẩm],0)))</f>
        <v/>
      </c>
      <c r="J741" s="56" t="str">
        <f>IF(G741="","",INDEX(#REF!,MATCH(G741,D.1[Tên sản phẩm],0)))</f>
        <v/>
      </c>
      <c r="K741" s="56" t="str">
        <f t="shared" si="140"/>
        <v/>
      </c>
      <c r="L741" s="53"/>
      <c r="M741" s="57" t="str">
        <f t="shared" si="141"/>
        <v/>
      </c>
      <c r="N741" s="58"/>
      <c r="O741" s="56" t="str">
        <f t="shared" si="134"/>
        <v/>
      </c>
      <c r="P741" s="57" t="str">
        <f t="shared" si="142"/>
        <v/>
      </c>
      <c r="Q741" s="58" t="str">
        <f t="shared" ca="1" si="143"/>
        <v/>
      </c>
      <c r="R741" s="57" t="str">
        <f t="shared" si="144"/>
        <v/>
      </c>
      <c r="S741" s="57" t="str">
        <f ca="1">IF(AND(C741&lt;&gt;"",C741&lt;&gt;OFFSET(C741,1,0)),SUMIFS([Giá có thuế],[Số ĐK],C741),"")</f>
        <v/>
      </c>
      <c r="T741" s="53"/>
      <c r="U741" s="55" t="str">
        <f>IF(T741="","",'Thông Tin Chung'!#REF!)</f>
        <v/>
      </c>
      <c r="V741" s="57" t="str">
        <f t="shared" ca="1" si="145"/>
        <v/>
      </c>
      <c r="W741" s="59"/>
      <c r="X741" s="49" t="str">
        <f ca="1">IF(C741="","",IF(OR(D741&lt;NgayBatDau,D741&gt;NgayKetThuc),"Ngày tháng phải nằm trong kỳ báo cáo",IF(AND(F741&lt;&gt;"",COUNTIF(D.3[Tên nhà cung cấp],F741)=0),"Tên NCC chưa khai báo trong DSNCC",IF(AND(G741&lt;&gt;"",COUNTIF(D.1[Tên sản phẩm],G741)=0),"SP này chưa khai báo trong DSSP",""))))</f>
        <v/>
      </c>
    </row>
    <row r="742" spans="2:24" ht="27.75" customHeight="1">
      <c r="B742" s="69">
        <f t="shared" si="135"/>
        <v>739</v>
      </c>
      <c r="C742" s="49" t="str">
        <f t="shared" ca="1" si="136"/>
        <v/>
      </c>
      <c r="D742" s="50" t="str">
        <f t="shared" ca="1" si="137"/>
        <v/>
      </c>
      <c r="E742" s="51" t="str">
        <f t="shared" ca="1" si="138"/>
        <v/>
      </c>
      <c r="F742" s="52" t="str">
        <f t="shared" ca="1" si="139"/>
        <v/>
      </c>
      <c r="G742" s="53"/>
      <c r="H742" s="53" t="str">
        <f>IF(G742="","",INDEX(D.1[Quy cách],MATCH(G742,D.1[Tên sản phẩm],0)))</f>
        <v/>
      </c>
      <c r="I742" s="54" t="str">
        <f>IF(G742="","",INDEX(D.1[ĐVT],MATCH(G742,D.1[Tên sản phẩm],0)))</f>
        <v/>
      </c>
      <c r="J742" s="56" t="str">
        <f>IF(G742="","",INDEX(#REF!,MATCH(G742,D.1[Tên sản phẩm],0)))</f>
        <v/>
      </c>
      <c r="K742" s="56" t="str">
        <f t="shared" si="140"/>
        <v/>
      </c>
      <c r="L742" s="53"/>
      <c r="M742" s="57" t="str">
        <f t="shared" si="141"/>
        <v/>
      </c>
      <c r="N742" s="58"/>
      <c r="O742" s="56" t="str">
        <f t="shared" si="134"/>
        <v/>
      </c>
      <c r="P742" s="57" t="str">
        <f t="shared" si="142"/>
        <v/>
      </c>
      <c r="Q742" s="58" t="str">
        <f t="shared" ca="1" si="143"/>
        <v/>
      </c>
      <c r="R742" s="57" t="str">
        <f t="shared" si="144"/>
        <v/>
      </c>
      <c r="S742" s="57" t="str">
        <f ca="1">IF(AND(C742&lt;&gt;"",C742&lt;&gt;OFFSET(C742,1,0)),SUMIFS([Giá có thuế],[Số ĐK],C742),"")</f>
        <v/>
      </c>
      <c r="T742" s="53"/>
      <c r="U742" s="55" t="str">
        <f>IF(T742="","",'Thông Tin Chung'!#REF!)</f>
        <v/>
      </c>
      <c r="V742" s="57" t="str">
        <f t="shared" ca="1" si="145"/>
        <v/>
      </c>
      <c r="W742" s="59"/>
      <c r="X742" s="49" t="str">
        <f ca="1">IF(C742="","",IF(OR(D742&lt;NgayBatDau,D742&gt;NgayKetThuc),"Ngày tháng phải nằm trong kỳ báo cáo",IF(AND(F742&lt;&gt;"",COUNTIF(D.3[Tên nhà cung cấp],F742)=0),"Tên NCC chưa khai báo trong DSNCC",IF(AND(G742&lt;&gt;"",COUNTIF(D.1[Tên sản phẩm],G742)=0),"SP này chưa khai báo trong DSSP",""))))</f>
        <v/>
      </c>
    </row>
    <row r="743" spans="2:24" ht="27.75" customHeight="1">
      <c r="B743" s="69">
        <f t="shared" si="135"/>
        <v>740</v>
      </c>
      <c r="C743" s="49" t="str">
        <f t="shared" ca="1" si="136"/>
        <v/>
      </c>
      <c r="D743" s="50" t="str">
        <f t="shared" ca="1" si="137"/>
        <v/>
      </c>
      <c r="E743" s="51" t="str">
        <f t="shared" ca="1" si="138"/>
        <v/>
      </c>
      <c r="F743" s="52" t="str">
        <f t="shared" ca="1" si="139"/>
        <v/>
      </c>
      <c r="G743" s="53"/>
      <c r="H743" s="53" t="str">
        <f>IF(G743="","",INDEX(D.1[Quy cách],MATCH(G743,D.1[Tên sản phẩm],0)))</f>
        <v/>
      </c>
      <c r="I743" s="54" t="str">
        <f>IF(G743="","",INDEX(D.1[ĐVT],MATCH(G743,D.1[Tên sản phẩm],0)))</f>
        <v/>
      </c>
      <c r="J743" s="56" t="str">
        <f>IF(G743="","",INDEX(#REF!,MATCH(G743,D.1[Tên sản phẩm],0)))</f>
        <v/>
      </c>
      <c r="K743" s="56" t="str">
        <f t="shared" si="140"/>
        <v/>
      </c>
      <c r="L743" s="53"/>
      <c r="M743" s="57" t="str">
        <f t="shared" si="141"/>
        <v/>
      </c>
      <c r="N743" s="58"/>
      <c r="O743" s="56" t="str">
        <f t="shared" si="134"/>
        <v/>
      </c>
      <c r="P743" s="57" t="str">
        <f t="shared" si="142"/>
        <v/>
      </c>
      <c r="Q743" s="58" t="str">
        <f t="shared" ca="1" si="143"/>
        <v/>
      </c>
      <c r="R743" s="57" t="str">
        <f t="shared" si="144"/>
        <v/>
      </c>
      <c r="S743" s="57" t="str">
        <f ca="1">IF(AND(C743&lt;&gt;"",C743&lt;&gt;OFFSET(C743,1,0)),SUMIFS([Giá có thuế],[Số ĐK],C743),"")</f>
        <v/>
      </c>
      <c r="T743" s="53"/>
      <c r="U743" s="55" t="str">
        <f>IF(T743="","",'Thông Tin Chung'!#REF!)</f>
        <v/>
      </c>
      <c r="V743" s="57" t="str">
        <f t="shared" ca="1" si="145"/>
        <v/>
      </c>
      <c r="W743" s="59"/>
      <c r="X743" s="49" t="str">
        <f ca="1">IF(C743="","",IF(OR(D743&lt;NgayBatDau,D743&gt;NgayKetThuc),"Ngày tháng phải nằm trong kỳ báo cáo",IF(AND(F743&lt;&gt;"",COUNTIF(D.3[Tên nhà cung cấp],F743)=0),"Tên NCC chưa khai báo trong DSNCC",IF(AND(G743&lt;&gt;"",COUNTIF(D.1[Tên sản phẩm],G743)=0),"SP này chưa khai báo trong DSSP",""))))</f>
        <v/>
      </c>
    </row>
    <row r="744" spans="2:24" ht="27.75" customHeight="1">
      <c r="B744" s="69">
        <f t="shared" si="135"/>
        <v>741</v>
      </c>
      <c r="C744" s="49" t="str">
        <f t="shared" ca="1" si="136"/>
        <v/>
      </c>
      <c r="D744" s="50" t="str">
        <f t="shared" ca="1" si="137"/>
        <v/>
      </c>
      <c r="E744" s="51" t="str">
        <f t="shared" ca="1" si="138"/>
        <v/>
      </c>
      <c r="F744" s="52" t="str">
        <f t="shared" ca="1" si="139"/>
        <v/>
      </c>
      <c r="G744" s="53"/>
      <c r="H744" s="53" t="str">
        <f>IF(G744="","",INDEX(D.1[Quy cách],MATCH(G744,D.1[Tên sản phẩm],0)))</f>
        <v/>
      </c>
      <c r="I744" s="54" t="str">
        <f>IF(G744="","",INDEX(D.1[ĐVT],MATCH(G744,D.1[Tên sản phẩm],0)))</f>
        <v/>
      </c>
      <c r="J744" s="56" t="str">
        <f>IF(G744="","",INDEX(#REF!,MATCH(G744,D.1[Tên sản phẩm],0)))</f>
        <v/>
      </c>
      <c r="K744" s="56" t="str">
        <f t="shared" si="140"/>
        <v/>
      </c>
      <c r="L744" s="53"/>
      <c r="M744" s="57" t="str">
        <f t="shared" si="141"/>
        <v/>
      </c>
      <c r="N744" s="58"/>
      <c r="O744" s="56" t="str">
        <f t="shared" si="134"/>
        <v/>
      </c>
      <c r="P744" s="57" t="str">
        <f t="shared" si="142"/>
        <v/>
      </c>
      <c r="Q744" s="58" t="str">
        <f t="shared" ca="1" si="143"/>
        <v/>
      </c>
      <c r="R744" s="57" t="str">
        <f t="shared" si="144"/>
        <v/>
      </c>
      <c r="S744" s="57" t="str">
        <f ca="1">IF(AND(C744&lt;&gt;"",C744&lt;&gt;OFFSET(C744,1,0)),SUMIFS([Giá có thuế],[Số ĐK],C744),"")</f>
        <v/>
      </c>
      <c r="T744" s="53"/>
      <c r="U744" s="55" t="str">
        <f>IF(T744="","",'Thông Tin Chung'!#REF!)</f>
        <v/>
      </c>
      <c r="V744" s="57" t="str">
        <f t="shared" ca="1" si="145"/>
        <v/>
      </c>
      <c r="W744" s="59"/>
      <c r="X744" s="49" t="str">
        <f ca="1">IF(C744="","",IF(OR(D744&lt;NgayBatDau,D744&gt;NgayKetThuc),"Ngày tháng phải nằm trong kỳ báo cáo",IF(AND(F744&lt;&gt;"",COUNTIF(D.3[Tên nhà cung cấp],F744)=0),"Tên NCC chưa khai báo trong DSNCC",IF(AND(G744&lt;&gt;"",COUNTIF(D.1[Tên sản phẩm],G744)=0),"SP này chưa khai báo trong DSSP",""))))</f>
        <v/>
      </c>
    </row>
    <row r="745" spans="2:24" ht="27.75" customHeight="1">
      <c r="B745" s="69">
        <f t="shared" si="135"/>
        <v>742</v>
      </c>
      <c r="C745" s="49" t="str">
        <f t="shared" ca="1" si="136"/>
        <v/>
      </c>
      <c r="D745" s="50" t="str">
        <f t="shared" ca="1" si="137"/>
        <v/>
      </c>
      <c r="E745" s="51" t="str">
        <f t="shared" ca="1" si="138"/>
        <v/>
      </c>
      <c r="F745" s="52" t="str">
        <f t="shared" ca="1" si="139"/>
        <v/>
      </c>
      <c r="G745" s="53"/>
      <c r="H745" s="53" t="str">
        <f>IF(G745="","",INDEX(D.1[Quy cách],MATCH(G745,D.1[Tên sản phẩm],0)))</f>
        <v/>
      </c>
      <c r="I745" s="54" t="str">
        <f>IF(G745="","",INDEX(D.1[ĐVT],MATCH(G745,D.1[Tên sản phẩm],0)))</f>
        <v/>
      </c>
      <c r="J745" s="56" t="str">
        <f>IF(G745="","",INDEX(#REF!,MATCH(G745,D.1[Tên sản phẩm],0)))</f>
        <v/>
      </c>
      <c r="K745" s="56" t="str">
        <f t="shared" si="140"/>
        <v/>
      </c>
      <c r="L745" s="53"/>
      <c r="M745" s="57" t="str">
        <f t="shared" si="141"/>
        <v/>
      </c>
      <c r="N745" s="58"/>
      <c r="O745" s="56" t="str">
        <f t="shared" si="134"/>
        <v/>
      </c>
      <c r="P745" s="57" t="str">
        <f t="shared" si="142"/>
        <v/>
      </c>
      <c r="Q745" s="58" t="str">
        <f t="shared" ca="1" si="143"/>
        <v/>
      </c>
      <c r="R745" s="57" t="str">
        <f t="shared" si="144"/>
        <v/>
      </c>
      <c r="S745" s="57" t="str">
        <f ca="1">IF(AND(C745&lt;&gt;"",C745&lt;&gt;OFFSET(C745,1,0)),SUMIFS([Giá có thuế],[Số ĐK],C745),"")</f>
        <v/>
      </c>
      <c r="T745" s="53"/>
      <c r="U745" s="55" t="str">
        <f>IF(T745="","",'Thông Tin Chung'!#REF!)</f>
        <v/>
      </c>
      <c r="V745" s="57" t="str">
        <f t="shared" ca="1" si="145"/>
        <v/>
      </c>
      <c r="W745" s="59"/>
      <c r="X745" s="49" t="str">
        <f ca="1">IF(C745="","",IF(OR(D745&lt;NgayBatDau,D745&gt;NgayKetThuc),"Ngày tháng phải nằm trong kỳ báo cáo",IF(AND(F745&lt;&gt;"",COUNTIF(D.3[Tên nhà cung cấp],F745)=0),"Tên NCC chưa khai báo trong DSNCC",IF(AND(G745&lt;&gt;"",COUNTIF(D.1[Tên sản phẩm],G745)=0),"SP này chưa khai báo trong DSSP",""))))</f>
        <v/>
      </c>
    </row>
    <row r="746" spans="2:24" ht="27.75" customHeight="1">
      <c r="B746" s="69">
        <f t="shared" si="135"/>
        <v>743</v>
      </c>
      <c r="C746" s="49" t="str">
        <f t="shared" ca="1" si="136"/>
        <v/>
      </c>
      <c r="D746" s="50" t="str">
        <f t="shared" ca="1" si="137"/>
        <v/>
      </c>
      <c r="E746" s="51" t="str">
        <f t="shared" ca="1" si="138"/>
        <v/>
      </c>
      <c r="F746" s="52" t="str">
        <f t="shared" ca="1" si="139"/>
        <v/>
      </c>
      <c r="G746" s="53"/>
      <c r="H746" s="53" t="str">
        <f>IF(G746="","",INDEX(D.1[Quy cách],MATCH(G746,D.1[Tên sản phẩm],0)))</f>
        <v/>
      </c>
      <c r="I746" s="54" t="str">
        <f>IF(G746="","",INDEX(D.1[ĐVT],MATCH(G746,D.1[Tên sản phẩm],0)))</f>
        <v/>
      </c>
      <c r="J746" s="56" t="str">
        <f>IF(G746="","",INDEX(#REF!,MATCH(G746,D.1[Tên sản phẩm],0)))</f>
        <v/>
      </c>
      <c r="K746" s="56" t="str">
        <f t="shared" si="140"/>
        <v/>
      </c>
      <c r="L746" s="53"/>
      <c r="M746" s="57" t="str">
        <f t="shared" si="141"/>
        <v/>
      </c>
      <c r="N746" s="58"/>
      <c r="O746" s="56" t="str">
        <f t="shared" si="134"/>
        <v/>
      </c>
      <c r="P746" s="57" t="str">
        <f t="shared" si="142"/>
        <v/>
      </c>
      <c r="Q746" s="58" t="str">
        <f t="shared" ca="1" si="143"/>
        <v/>
      </c>
      <c r="R746" s="57" t="str">
        <f t="shared" si="144"/>
        <v/>
      </c>
      <c r="S746" s="57" t="str">
        <f ca="1">IF(AND(C746&lt;&gt;"",C746&lt;&gt;OFFSET(C746,1,0)),SUMIFS([Giá có thuế],[Số ĐK],C746),"")</f>
        <v/>
      </c>
      <c r="T746" s="53"/>
      <c r="U746" s="55" t="str">
        <f>IF(T746="","",'Thông Tin Chung'!#REF!)</f>
        <v/>
      </c>
      <c r="V746" s="57" t="str">
        <f t="shared" ca="1" si="145"/>
        <v/>
      </c>
      <c r="W746" s="59"/>
      <c r="X746" s="49" t="str">
        <f ca="1">IF(C746="","",IF(OR(D746&lt;NgayBatDau,D746&gt;NgayKetThuc),"Ngày tháng phải nằm trong kỳ báo cáo",IF(AND(F746&lt;&gt;"",COUNTIF(D.3[Tên nhà cung cấp],F746)=0),"Tên NCC chưa khai báo trong DSNCC",IF(AND(G746&lt;&gt;"",COUNTIF(D.1[Tên sản phẩm],G746)=0),"SP này chưa khai báo trong DSSP",""))))</f>
        <v/>
      </c>
    </row>
    <row r="747" spans="2:24" ht="27.75" customHeight="1">
      <c r="B747" s="69">
        <f t="shared" si="135"/>
        <v>744</v>
      </c>
      <c r="C747" s="49" t="str">
        <f t="shared" ca="1" si="136"/>
        <v/>
      </c>
      <c r="D747" s="50" t="str">
        <f t="shared" ca="1" si="137"/>
        <v/>
      </c>
      <c r="E747" s="51" t="str">
        <f t="shared" ca="1" si="138"/>
        <v/>
      </c>
      <c r="F747" s="52" t="str">
        <f t="shared" ca="1" si="139"/>
        <v/>
      </c>
      <c r="G747" s="53"/>
      <c r="H747" s="53" t="str">
        <f>IF(G747="","",INDEX(D.1[Quy cách],MATCH(G747,D.1[Tên sản phẩm],0)))</f>
        <v/>
      </c>
      <c r="I747" s="54" t="str">
        <f>IF(G747="","",INDEX(D.1[ĐVT],MATCH(G747,D.1[Tên sản phẩm],0)))</f>
        <v/>
      </c>
      <c r="J747" s="56" t="str">
        <f>IF(G747="","",INDEX(#REF!,MATCH(G747,D.1[Tên sản phẩm],0)))</f>
        <v/>
      </c>
      <c r="K747" s="56" t="str">
        <f t="shared" si="140"/>
        <v/>
      </c>
      <c r="L747" s="53"/>
      <c r="M747" s="57" t="str">
        <f t="shared" si="141"/>
        <v/>
      </c>
      <c r="N747" s="58"/>
      <c r="O747" s="56" t="str">
        <f t="shared" si="134"/>
        <v/>
      </c>
      <c r="P747" s="57" t="str">
        <f t="shared" si="142"/>
        <v/>
      </c>
      <c r="Q747" s="58" t="str">
        <f t="shared" ca="1" si="143"/>
        <v/>
      </c>
      <c r="R747" s="57" t="str">
        <f t="shared" si="144"/>
        <v/>
      </c>
      <c r="S747" s="57" t="str">
        <f ca="1">IF(AND(C747&lt;&gt;"",C747&lt;&gt;OFFSET(C747,1,0)),SUMIFS([Giá có thuế],[Số ĐK],C747),"")</f>
        <v/>
      </c>
      <c r="T747" s="53"/>
      <c r="U747" s="55" t="str">
        <f>IF(T747="","",'Thông Tin Chung'!#REF!)</f>
        <v/>
      </c>
      <c r="V747" s="57" t="str">
        <f t="shared" ca="1" si="145"/>
        <v/>
      </c>
      <c r="W747" s="59"/>
      <c r="X747" s="49" t="str">
        <f ca="1">IF(C747="","",IF(OR(D747&lt;NgayBatDau,D747&gt;NgayKetThuc),"Ngày tháng phải nằm trong kỳ báo cáo",IF(AND(F747&lt;&gt;"",COUNTIF(D.3[Tên nhà cung cấp],F747)=0),"Tên NCC chưa khai báo trong DSNCC",IF(AND(G747&lt;&gt;"",COUNTIF(D.1[Tên sản phẩm],G747)=0),"SP này chưa khai báo trong DSSP",""))))</f>
        <v/>
      </c>
    </row>
    <row r="748" spans="2:24" ht="27.75" customHeight="1">
      <c r="B748" s="69">
        <f t="shared" si="135"/>
        <v>745</v>
      </c>
      <c r="C748" s="49" t="str">
        <f t="shared" ca="1" si="136"/>
        <v/>
      </c>
      <c r="D748" s="50" t="str">
        <f t="shared" ca="1" si="137"/>
        <v/>
      </c>
      <c r="E748" s="51" t="str">
        <f t="shared" ca="1" si="138"/>
        <v/>
      </c>
      <c r="F748" s="52" t="str">
        <f t="shared" ca="1" si="139"/>
        <v/>
      </c>
      <c r="G748" s="53"/>
      <c r="H748" s="53" t="str">
        <f>IF(G748="","",INDEX(D.1[Quy cách],MATCH(G748,D.1[Tên sản phẩm],0)))</f>
        <v/>
      </c>
      <c r="I748" s="54" t="str">
        <f>IF(G748="","",INDEX(D.1[ĐVT],MATCH(G748,D.1[Tên sản phẩm],0)))</f>
        <v/>
      </c>
      <c r="J748" s="56" t="str">
        <f>IF(G748="","",INDEX(#REF!,MATCH(G748,D.1[Tên sản phẩm],0)))</f>
        <v/>
      </c>
      <c r="K748" s="56" t="str">
        <f t="shared" si="140"/>
        <v/>
      </c>
      <c r="L748" s="53"/>
      <c r="M748" s="57" t="str">
        <f t="shared" si="141"/>
        <v/>
      </c>
      <c r="N748" s="58"/>
      <c r="O748" s="56" t="str">
        <f t="shared" si="134"/>
        <v/>
      </c>
      <c r="P748" s="57" t="str">
        <f t="shared" si="142"/>
        <v/>
      </c>
      <c r="Q748" s="58" t="str">
        <f t="shared" ca="1" si="143"/>
        <v/>
      </c>
      <c r="R748" s="57" t="str">
        <f t="shared" si="144"/>
        <v/>
      </c>
      <c r="S748" s="57" t="str">
        <f ca="1">IF(AND(C748&lt;&gt;"",C748&lt;&gt;OFFSET(C748,1,0)),SUMIFS([Giá có thuế],[Số ĐK],C748),"")</f>
        <v/>
      </c>
      <c r="T748" s="53"/>
      <c r="U748" s="55" t="str">
        <f>IF(T748="","",'Thông Tin Chung'!#REF!)</f>
        <v/>
      </c>
      <c r="V748" s="57" t="str">
        <f t="shared" ca="1" si="145"/>
        <v/>
      </c>
      <c r="W748" s="59"/>
      <c r="X748" s="49" t="str">
        <f ca="1">IF(C748="","",IF(OR(D748&lt;NgayBatDau,D748&gt;NgayKetThuc),"Ngày tháng phải nằm trong kỳ báo cáo",IF(AND(F748&lt;&gt;"",COUNTIF(D.3[Tên nhà cung cấp],F748)=0),"Tên NCC chưa khai báo trong DSNCC",IF(AND(G748&lt;&gt;"",COUNTIF(D.1[Tên sản phẩm],G748)=0),"SP này chưa khai báo trong DSSP",""))))</f>
        <v/>
      </c>
    </row>
    <row r="749" spans="2:24" ht="27.75" customHeight="1">
      <c r="B749" s="69">
        <f t="shared" si="135"/>
        <v>746</v>
      </c>
      <c r="C749" s="49" t="str">
        <f t="shared" ca="1" si="136"/>
        <v/>
      </c>
      <c r="D749" s="50" t="str">
        <f t="shared" ca="1" si="137"/>
        <v/>
      </c>
      <c r="E749" s="51" t="str">
        <f t="shared" ca="1" si="138"/>
        <v/>
      </c>
      <c r="F749" s="52" t="str">
        <f t="shared" ca="1" si="139"/>
        <v/>
      </c>
      <c r="G749" s="53"/>
      <c r="H749" s="53" t="str">
        <f>IF(G749="","",INDEX(D.1[Quy cách],MATCH(G749,D.1[Tên sản phẩm],0)))</f>
        <v/>
      </c>
      <c r="I749" s="54" t="str">
        <f>IF(G749="","",INDEX(D.1[ĐVT],MATCH(G749,D.1[Tên sản phẩm],0)))</f>
        <v/>
      </c>
      <c r="J749" s="56" t="str">
        <f>IF(G749="","",INDEX(#REF!,MATCH(G749,D.1[Tên sản phẩm],0)))</f>
        <v/>
      </c>
      <c r="K749" s="56" t="str">
        <f t="shared" si="140"/>
        <v/>
      </c>
      <c r="L749" s="53"/>
      <c r="M749" s="57" t="str">
        <f t="shared" si="141"/>
        <v/>
      </c>
      <c r="N749" s="58"/>
      <c r="O749" s="56" t="str">
        <f t="shared" si="134"/>
        <v/>
      </c>
      <c r="P749" s="57" t="str">
        <f t="shared" si="142"/>
        <v/>
      </c>
      <c r="Q749" s="58" t="str">
        <f t="shared" ca="1" si="143"/>
        <v/>
      </c>
      <c r="R749" s="57" t="str">
        <f t="shared" si="144"/>
        <v/>
      </c>
      <c r="S749" s="57" t="str">
        <f ca="1">IF(AND(C749&lt;&gt;"",C749&lt;&gt;OFFSET(C749,1,0)),SUMIFS([Giá có thuế],[Số ĐK],C749),"")</f>
        <v/>
      </c>
      <c r="T749" s="53"/>
      <c r="U749" s="55" t="str">
        <f>IF(T749="","",'Thông Tin Chung'!#REF!)</f>
        <v/>
      </c>
      <c r="V749" s="57" t="str">
        <f t="shared" ca="1" si="145"/>
        <v/>
      </c>
      <c r="W749" s="59"/>
      <c r="X749" s="49" t="str">
        <f ca="1">IF(C749="","",IF(OR(D749&lt;NgayBatDau,D749&gt;NgayKetThuc),"Ngày tháng phải nằm trong kỳ báo cáo",IF(AND(F749&lt;&gt;"",COUNTIF(D.3[Tên nhà cung cấp],F749)=0),"Tên NCC chưa khai báo trong DSNCC",IF(AND(G749&lt;&gt;"",COUNTIF(D.1[Tên sản phẩm],G749)=0),"SP này chưa khai báo trong DSSP",""))))</f>
        <v/>
      </c>
    </row>
    <row r="750" spans="2:24" ht="27.75" customHeight="1">
      <c r="B750" s="69">
        <f t="shared" si="135"/>
        <v>747</v>
      </c>
      <c r="C750" s="49" t="str">
        <f t="shared" ca="1" si="136"/>
        <v/>
      </c>
      <c r="D750" s="50" t="str">
        <f t="shared" ca="1" si="137"/>
        <v/>
      </c>
      <c r="E750" s="51" t="str">
        <f t="shared" ca="1" si="138"/>
        <v/>
      </c>
      <c r="F750" s="52" t="str">
        <f t="shared" ca="1" si="139"/>
        <v/>
      </c>
      <c r="G750" s="53"/>
      <c r="H750" s="53" t="str">
        <f>IF(G750="","",INDEX(D.1[Quy cách],MATCH(G750,D.1[Tên sản phẩm],0)))</f>
        <v/>
      </c>
      <c r="I750" s="54" t="str">
        <f>IF(G750="","",INDEX(D.1[ĐVT],MATCH(G750,D.1[Tên sản phẩm],0)))</f>
        <v/>
      </c>
      <c r="J750" s="56" t="str">
        <f>IF(G750="","",INDEX(#REF!,MATCH(G750,D.1[Tên sản phẩm],0)))</f>
        <v/>
      </c>
      <c r="K750" s="56" t="str">
        <f t="shared" si="140"/>
        <v/>
      </c>
      <c r="L750" s="53"/>
      <c r="M750" s="57" t="str">
        <f t="shared" si="141"/>
        <v/>
      </c>
      <c r="N750" s="58"/>
      <c r="O750" s="56" t="str">
        <f t="shared" si="134"/>
        <v/>
      </c>
      <c r="P750" s="57" t="str">
        <f t="shared" si="142"/>
        <v/>
      </c>
      <c r="Q750" s="58" t="str">
        <f t="shared" ca="1" si="143"/>
        <v/>
      </c>
      <c r="R750" s="57" t="str">
        <f t="shared" si="144"/>
        <v/>
      </c>
      <c r="S750" s="57" t="str">
        <f ca="1">IF(AND(C750&lt;&gt;"",C750&lt;&gt;OFFSET(C750,1,0)),SUMIFS([Giá có thuế],[Số ĐK],C750),"")</f>
        <v/>
      </c>
      <c r="T750" s="53"/>
      <c r="U750" s="55" t="str">
        <f>IF(T750="","",'Thông Tin Chung'!#REF!)</f>
        <v/>
      </c>
      <c r="V750" s="57" t="str">
        <f t="shared" ca="1" si="145"/>
        <v/>
      </c>
      <c r="W750" s="59"/>
      <c r="X750" s="49" t="str">
        <f ca="1">IF(C750="","",IF(OR(D750&lt;NgayBatDau,D750&gt;NgayKetThuc),"Ngày tháng phải nằm trong kỳ báo cáo",IF(AND(F750&lt;&gt;"",COUNTIF(D.3[Tên nhà cung cấp],F750)=0),"Tên NCC chưa khai báo trong DSNCC",IF(AND(G750&lt;&gt;"",COUNTIF(D.1[Tên sản phẩm],G750)=0),"SP này chưa khai báo trong DSSP",""))))</f>
        <v/>
      </c>
    </row>
    <row r="751" spans="2:24" ht="27.75" customHeight="1">
      <c r="B751" s="69">
        <f t="shared" si="135"/>
        <v>748</v>
      </c>
      <c r="C751" s="49" t="str">
        <f t="shared" ca="1" si="136"/>
        <v/>
      </c>
      <c r="D751" s="50" t="str">
        <f t="shared" ca="1" si="137"/>
        <v/>
      </c>
      <c r="E751" s="51" t="str">
        <f t="shared" ca="1" si="138"/>
        <v/>
      </c>
      <c r="F751" s="52" t="str">
        <f t="shared" ca="1" si="139"/>
        <v/>
      </c>
      <c r="G751" s="53"/>
      <c r="H751" s="53" t="str">
        <f>IF(G751="","",INDEX(D.1[Quy cách],MATCH(G751,D.1[Tên sản phẩm],0)))</f>
        <v/>
      </c>
      <c r="I751" s="54" t="str">
        <f>IF(G751="","",INDEX(D.1[ĐVT],MATCH(G751,D.1[Tên sản phẩm],0)))</f>
        <v/>
      </c>
      <c r="J751" s="56" t="str">
        <f>IF(G751="","",INDEX(#REF!,MATCH(G751,D.1[Tên sản phẩm],0)))</f>
        <v/>
      </c>
      <c r="K751" s="56" t="str">
        <f t="shared" si="140"/>
        <v/>
      </c>
      <c r="L751" s="53"/>
      <c r="M751" s="57" t="str">
        <f t="shared" si="141"/>
        <v/>
      </c>
      <c r="N751" s="58"/>
      <c r="O751" s="56" t="str">
        <f t="shared" si="134"/>
        <v/>
      </c>
      <c r="P751" s="57" t="str">
        <f t="shared" si="142"/>
        <v/>
      </c>
      <c r="Q751" s="58" t="str">
        <f t="shared" ca="1" si="143"/>
        <v/>
      </c>
      <c r="R751" s="57" t="str">
        <f t="shared" si="144"/>
        <v/>
      </c>
      <c r="S751" s="57" t="str">
        <f ca="1">IF(AND(C751&lt;&gt;"",C751&lt;&gt;OFFSET(C751,1,0)),SUMIFS([Giá có thuế],[Số ĐK],C751),"")</f>
        <v/>
      </c>
      <c r="T751" s="53"/>
      <c r="U751" s="55" t="str">
        <f>IF(T751="","",'Thông Tin Chung'!#REF!)</f>
        <v/>
      </c>
      <c r="V751" s="57" t="str">
        <f t="shared" ca="1" si="145"/>
        <v/>
      </c>
      <c r="W751" s="59"/>
      <c r="X751" s="49" t="str">
        <f ca="1">IF(C751="","",IF(OR(D751&lt;NgayBatDau,D751&gt;NgayKetThuc),"Ngày tháng phải nằm trong kỳ báo cáo",IF(AND(F751&lt;&gt;"",COUNTIF(D.3[Tên nhà cung cấp],F751)=0),"Tên NCC chưa khai báo trong DSNCC",IF(AND(G751&lt;&gt;"",COUNTIF(D.1[Tên sản phẩm],G751)=0),"SP này chưa khai báo trong DSSP",""))))</f>
        <v/>
      </c>
    </row>
    <row r="752" spans="2:24" ht="27.75" customHeight="1">
      <c r="B752" s="69">
        <f t="shared" si="135"/>
        <v>749</v>
      </c>
      <c r="C752" s="49" t="str">
        <f t="shared" ca="1" si="136"/>
        <v/>
      </c>
      <c r="D752" s="50" t="str">
        <f t="shared" ca="1" si="137"/>
        <v/>
      </c>
      <c r="E752" s="51" t="str">
        <f t="shared" ca="1" si="138"/>
        <v/>
      </c>
      <c r="F752" s="52" t="str">
        <f t="shared" ca="1" si="139"/>
        <v/>
      </c>
      <c r="G752" s="53"/>
      <c r="H752" s="53" t="str">
        <f>IF(G752="","",INDEX(D.1[Quy cách],MATCH(G752,D.1[Tên sản phẩm],0)))</f>
        <v/>
      </c>
      <c r="I752" s="54" t="str">
        <f>IF(G752="","",INDEX(D.1[ĐVT],MATCH(G752,D.1[Tên sản phẩm],0)))</f>
        <v/>
      </c>
      <c r="J752" s="56" t="str">
        <f>IF(G752="","",INDEX(#REF!,MATCH(G752,D.1[Tên sản phẩm],0)))</f>
        <v/>
      </c>
      <c r="K752" s="56" t="str">
        <f t="shared" si="140"/>
        <v/>
      </c>
      <c r="L752" s="53"/>
      <c r="M752" s="57" t="str">
        <f t="shared" si="141"/>
        <v/>
      </c>
      <c r="N752" s="58"/>
      <c r="O752" s="56" t="str">
        <f t="shared" si="134"/>
        <v/>
      </c>
      <c r="P752" s="57" t="str">
        <f t="shared" si="142"/>
        <v/>
      </c>
      <c r="Q752" s="58" t="str">
        <f t="shared" ca="1" si="143"/>
        <v/>
      </c>
      <c r="R752" s="57" t="str">
        <f t="shared" si="144"/>
        <v/>
      </c>
      <c r="S752" s="57" t="str">
        <f ca="1">IF(AND(C752&lt;&gt;"",C752&lt;&gt;OFFSET(C752,1,0)),SUMIFS([Giá có thuế],[Số ĐK],C752),"")</f>
        <v/>
      </c>
      <c r="T752" s="53"/>
      <c r="U752" s="55" t="str">
        <f>IF(T752="","",'Thông Tin Chung'!#REF!)</f>
        <v/>
      </c>
      <c r="V752" s="57" t="str">
        <f t="shared" ca="1" si="145"/>
        <v/>
      </c>
      <c r="W752" s="59"/>
      <c r="X752" s="49" t="str">
        <f ca="1">IF(C752="","",IF(OR(D752&lt;NgayBatDau,D752&gt;NgayKetThuc),"Ngày tháng phải nằm trong kỳ báo cáo",IF(AND(F752&lt;&gt;"",COUNTIF(D.3[Tên nhà cung cấp],F752)=0),"Tên NCC chưa khai báo trong DSNCC",IF(AND(G752&lt;&gt;"",COUNTIF(D.1[Tên sản phẩm],G752)=0),"SP này chưa khai báo trong DSSP",""))))</f>
        <v/>
      </c>
    </row>
    <row r="753" spans="2:24" ht="27.75" customHeight="1">
      <c r="B753" s="69">
        <f t="shared" si="135"/>
        <v>750</v>
      </c>
      <c r="C753" s="49" t="str">
        <f t="shared" ca="1" si="136"/>
        <v/>
      </c>
      <c r="D753" s="50" t="str">
        <f t="shared" ca="1" si="137"/>
        <v/>
      </c>
      <c r="E753" s="51" t="str">
        <f t="shared" ca="1" si="138"/>
        <v/>
      </c>
      <c r="F753" s="52" t="str">
        <f t="shared" ca="1" si="139"/>
        <v/>
      </c>
      <c r="G753" s="53"/>
      <c r="H753" s="53" t="str">
        <f>IF(G753="","",INDEX(D.1[Quy cách],MATCH(G753,D.1[Tên sản phẩm],0)))</f>
        <v/>
      </c>
      <c r="I753" s="54" t="str">
        <f>IF(G753="","",INDEX(D.1[ĐVT],MATCH(G753,D.1[Tên sản phẩm],0)))</f>
        <v/>
      </c>
      <c r="J753" s="56" t="str">
        <f>IF(G753="","",INDEX(#REF!,MATCH(G753,D.1[Tên sản phẩm],0)))</f>
        <v/>
      </c>
      <c r="K753" s="56" t="str">
        <f t="shared" si="140"/>
        <v/>
      </c>
      <c r="L753" s="53"/>
      <c r="M753" s="57" t="str">
        <f t="shared" si="141"/>
        <v/>
      </c>
      <c r="N753" s="58"/>
      <c r="O753" s="56" t="str">
        <f t="shared" si="134"/>
        <v/>
      </c>
      <c r="P753" s="57" t="str">
        <f t="shared" si="142"/>
        <v/>
      </c>
      <c r="Q753" s="58" t="str">
        <f t="shared" ca="1" si="143"/>
        <v/>
      </c>
      <c r="R753" s="57" t="str">
        <f t="shared" si="144"/>
        <v/>
      </c>
      <c r="S753" s="57" t="str">
        <f ca="1">IF(AND(C753&lt;&gt;"",C753&lt;&gt;OFFSET(C753,1,0)),SUMIFS([Giá có thuế],[Số ĐK],C753),"")</f>
        <v/>
      </c>
      <c r="T753" s="53"/>
      <c r="U753" s="55" t="str">
        <f>IF(T753="","",'Thông Tin Chung'!#REF!)</f>
        <v/>
      </c>
      <c r="V753" s="57" t="str">
        <f t="shared" ca="1" si="145"/>
        <v/>
      </c>
      <c r="W753" s="59"/>
      <c r="X753" s="49" t="str">
        <f ca="1">IF(C753="","",IF(OR(D753&lt;NgayBatDau,D753&gt;NgayKetThuc),"Ngày tháng phải nằm trong kỳ báo cáo",IF(AND(F753&lt;&gt;"",COUNTIF(D.3[Tên nhà cung cấp],F753)=0),"Tên NCC chưa khai báo trong DSNCC",IF(AND(G753&lt;&gt;"",COUNTIF(D.1[Tên sản phẩm],G753)=0),"SP này chưa khai báo trong DSSP",""))))</f>
        <v/>
      </c>
    </row>
    <row r="754" spans="2:24" ht="27.75" customHeight="1">
      <c r="B754" s="69">
        <f t="shared" si="135"/>
        <v>751</v>
      </c>
      <c r="C754" s="49" t="str">
        <f t="shared" ca="1" si="136"/>
        <v/>
      </c>
      <c r="D754" s="50" t="str">
        <f t="shared" ca="1" si="137"/>
        <v/>
      </c>
      <c r="E754" s="51" t="str">
        <f t="shared" ca="1" si="138"/>
        <v/>
      </c>
      <c r="F754" s="52" t="str">
        <f t="shared" ca="1" si="139"/>
        <v/>
      </c>
      <c r="G754" s="53"/>
      <c r="H754" s="53" t="str">
        <f>IF(G754="","",INDEX(D.1[Quy cách],MATCH(G754,D.1[Tên sản phẩm],0)))</f>
        <v/>
      </c>
      <c r="I754" s="54" t="str">
        <f>IF(G754="","",INDEX(D.1[ĐVT],MATCH(G754,D.1[Tên sản phẩm],0)))</f>
        <v/>
      </c>
      <c r="J754" s="56" t="str">
        <f>IF(G754="","",INDEX(#REF!,MATCH(G754,D.1[Tên sản phẩm],0)))</f>
        <v/>
      </c>
      <c r="K754" s="56" t="str">
        <f t="shared" si="140"/>
        <v/>
      </c>
      <c r="L754" s="53"/>
      <c r="M754" s="57" t="str">
        <f t="shared" si="141"/>
        <v/>
      </c>
      <c r="N754" s="58"/>
      <c r="O754" s="56" t="str">
        <f t="shared" si="134"/>
        <v/>
      </c>
      <c r="P754" s="57" t="str">
        <f t="shared" si="142"/>
        <v/>
      </c>
      <c r="Q754" s="58" t="str">
        <f t="shared" ca="1" si="143"/>
        <v/>
      </c>
      <c r="R754" s="57" t="str">
        <f t="shared" si="144"/>
        <v/>
      </c>
      <c r="S754" s="57" t="str">
        <f ca="1">IF(AND(C754&lt;&gt;"",C754&lt;&gt;OFFSET(C754,1,0)),SUMIFS([Giá có thuế],[Số ĐK],C754),"")</f>
        <v/>
      </c>
      <c r="T754" s="53"/>
      <c r="U754" s="55" t="str">
        <f>IF(T754="","",'Thông Tin Chung'!#REF!)</f>
        <v/>
      </c>
      <c r="V754" s="57" t="str">
        <f t="shared" ca="1" si="145"/>
        <v/>
      </c>
      <c r="W754" s="59"/>
      <c r="X754" s="49" t="str">
        <f ca="1">IF(C754="","",IF(OR(D754&lt;NgayBatDau,D754&gt;NgayKetThuc),"Ngày tháng phải nằm trong kỳ báo cáo",IF(AND(F754&lt;&gt;"",COUNTIF(D.3[Tên nhà cung cấp],F754)=0),"Tên NCC chưa khai báo trong DSNCC",IF(AND(G754&lt;&gt;"",COUNTIF(D.1[Tên sản phẩm],G754)=0),"SP này chưa khai báo trong DSSP",""))))</f>
        <v/>
      </c>
    </row>
    <row r="755" spans="2:24" ht="27.75" customHeight="1">
      <c r="B755" s="69">
        <f t="shared" si="135"/>
        <v>752</v>
      </c>
      <c r="C755" s="49" t="str">
        <f t="shared" ca="1" si="136"/>
        <v/>
      </c>
      <c r="D755" s="50" t="str">
        <f t="shared" ca="1" si="137"/>
        <v/>
      </c>
      <c r="E755" s="51" t="str">
        <f t="shared" ca="1" si="138"/>
        <v/>
      </c>
      <c r="F755" s="52" t="str">
        <f t="shared" ca="1" si="139"/>
        <v/>
      </c>
      <c r="G755" s="53"/>
      <c r="H755" s="53" t="str">
        <f>IF(G755="","",INDEX(D.1[Quy cách],MATCH(G755,D.1[Tên sản phẩm],0)))</f>
        <v/>
      </c>
      <c r="I755" s="54" t="str">
        <f>IF(G755="","",INDEX(D.1[ĐVT],MATCH(G755,D.1[Tên sản phẩm],0)))</f>
        <v/>
      </c>
      <c r="J755" s="56" t="str">
        <f>IF(G755="","",INDEX(#REF!,MATCH(G755,D.1[Tên sản phẩm],0)))</f>
        <v/>
      </c>
      <c r="K755" s="56" t="str">
        <f t="shared" si="140"/>
        <v/>
      </c>
      <c r="L755" s="53"/>
      <c r="M755" s="57" t="str">
        <f t="shared" si="141"/>
        <v/>
      </c>
      <c r="N755" s="58"/>
      <c r="O755" s="56" t="str">
        <f t="shared" si="134"/>
        <v/>
      </c>
      <c r="P755" s="57" t="str">
        <f t="shared" si="142"/>
        <v/>
      </c>
      <c r="Q755" s="58" t="str">
        <f t="shared" ca="1" si="143"/>
        <v/>
      </c>
      <c r="R755" s="57" t="str">
        <f t="shared" si="144"/>
        <v/>
      </c>
      <c r="S755" s="57" t="str">
        <f ca="1">IF(AND(C755&lt;&gt;"",C755&lt;&gt;OFFSET(C755,1,0)),SUMIFS([Giá có thuế],[Số ĐK],C755),"")</f>
        <v/>
      </c>
      <c r="T755" s="53"/>
      <c r="U755" s="55" t="str">
        <f>IF(T755="","",'Thông Tin Chung'!#REF!)</f>
        <v/>
      </c>
      <c r="V755" s="57" t="str">
        <f t="shared" ca="1" si="145"/>
        <v/>
      </c>
      <c r="W755" s="59"/>
      <c r="X755" s="49" t="str">
        <f ca="1">IF(C755="","",IF(OR(D755&lt;NgayBatDau,D755&gt;NgayKetThuc),"Ngày tháng phải nằm trong kỳ báo cáo",IF(AND(F755&lt;&gt;"",COUNTIF(D.3[Tên nhà cung cấp],F755)=0),"Tên NCC chưa khai báo trong DSNCC",IF(AND(G755&lt;&gt;"",COUNTIF(D.1[Tên sản phẩm],G755)=0),"SP này chưa khai báo trong DSSP",""))))</f>
        <v/>
      </c>
    </row>
    <row r="756" spans="2:24" ht="27.75" customHeight="1">
      <c r="B756" s="69">
        <f t="shared" si="135"/>
        <v>753</v>
      </c>
      <c r="C756" s="49" t="str">
        <f t="shared" ca="1" si="136"/>
        <v/>
      </c>
      <c r="D756" s="50" t="str">
        <f t="shared" ca="1" si="137"/>
        <v/>
      </c>
      <c r="E756" s="51" t="str">
        <f t="shared" ca="1" si="138"/>
        <v/>
      </c>
      <c r="F756" s="52" t="str">
        <f t="shared" ca="1" si="139"/>
        <v/>
      </c>
      <c r="G756" s="53"/>
      <c r="H756" s="53" t="str">
        <f>IF(G756="","",INDEX(D.1[Quy cách],MATCH(G756,D.1[Tên sản phẩm],0)))</f>
        <v/>
      </c>
      <c r="I756" s="54" t="str">
        <f>IF(G756="","",INDEX(D.1[ĐVT],MATCH(G756,D.1[Tên sản phẩm],0)))</f>
        <v/>
      </c>
      <c r="J756" s="56" t="str">
        <f>IF(G756="","",INDEX(#REF!,MATCH(G756,D.1[Tên sản phẩm],0)))</f>
        <v/>
      </c>
      <c r="K756" s="56" t="str">
        <f t="shared" si="140"/>
        <v/>
      </c>
      <c r="L756" s="53"/>
      <c r="M756" s="57" t="str">
        <f t="shared" si="141"/>
        <v/>
      </c>
      <c r="N756" s="58"/>
      <c r="O756" s="56" t="str">
        <f t="shared" si="134"/>
        <v/>
      </c>
      <c r="P756" s="57" t="str">
        <f t="shared" si="142"/>
        <v/>
      </c>
      <c r="Q756" s="58" t="str">
        <f t="shared" ca="1" si="143"/>
        <v/>
      </c>
      <c r="R756" s="57" t="str">
        <f t="shared" si="144"/>
        <v/>
      </c>
      <c r="S756" s="57" t="str">
        <f ca="1">IF(AND(C756&lt;&gt;"",C756&lt;&gt;OFFSET(C756,1,0)),SUMIFS([Giá có thuế],[Số ĐK],C756),"")</f>
        <v/>
      </c>
      <c r="T756" s="53"/>
      <c r="U756" s="55" t="str">
        <f>IF(T756="","",'Thông Tin Chung'!#REF!)</f>
        <v/>
      </c>
      <c r="V756" s="57" t="str">
        <f t="shared" ca="1" si="145"/>
        <v/>
      </c>
      <c r="W756" s="59"/>
      <c r="X756" s="49" t="str">
        <f ca="1">IF(C756="","",IF(OR(D756&lt;NgayBatDau,D756&gt;NgayKetThuc),"Ngày tháng phải nằm trong kỳ báo cáo",IF(AND(F756&lt;&gt;"",COUNTIF(D.3[Tên nhà cung cấp],F756)=0),"Tên NCC chưa khai báo trong DSNCC",IF(AND(G756&lt;&gt;"",COUNTIF(D.1[Tên sản phẩm],G756)=0),"SP này chưa khai báo trong DSSP",""))))</f>
        <v/>
      </c>
    </row>
    <row r="757" spans="2:24" ht="27.75" customHeight="1">
      <c r="B757" s="69">
        <f t="shared" si="135"/>
        <v>754</v>
      </c>
      <c r="C757" s="49" t="str">
        <f t="shared" ca="1" si="136"/>
        <v/>
      </c>
      <c r="D757" s="50" t="str">
        <f t="shared" ca="1" si="137"/>
        <v/>
      </c>
      <c r="E757" s="51" t="str">
        <f t="shared" ca="1" si="138"/>
        <v/>
      </c>
      <c r="F757" s="52" t="str">
        <f t="shared" ca="1" si="139"/>
        <v/>
      </c>
      <c r="G757" s="53"/>
      <c r="H757" s="53" t="str">
        <f>IF(G757="","",INDEX(D.1[Quy cách],MATCH(G757,D.1[Tên sản phẩm],0)))</f>
        <v/>
      </c>
      <c r="I757" s="54" t="str">
        <f>IF(G757="","",INDEX(D.1[ĐVT],MATCH(G757,D.1[Tên sản phẩm],0)))</f>
        <v/>
      </c>
      <c r="J757" s="56" t="str">
        <f>IF(G757="","",INDEX(#REF!,MATCH(G757,D.1[Tên sản phẩm],0)))</f>
        <v/>
      </c>
      <c r="K757" s="56" t="str">
        <f t="shared" si="140"/>
        <v/>
      </c>
      <c r="L757" s="53"/>
      <c r="M757" s="57" t="str">
        <f t="shared" si="141"/>
        <v/>
      </c>
      <c r="N757" s="58"/>
      <c r="O757" s="56" t="str">
        <f t="shared" si="134"/>
        <v/>
      </c>
      <c r="P757" s="57" t="str">
        <f t="shared" si="142"/>
        <v/>
      </c>
      <c r="Q757" s="58" t="str">
        <f t="shared" ca="1" si="143"/>
        <v/>
      </c>
      <c r="R757" s="57" t="str">
        <f t="shared" si="144"/>
        <v/>
      </c>
      <c r="S757" s="57" t="str">
        <f ca="1">IF(AND(C757&lt;&gt;"",C757&lt;&gt;OFFSET(C757,1,0)),SUMIFS([Giá có thuế],[Số ĐK],C757),"")</f>
        <v/>
      </c>
      <c r="T757" s="53"/>
      <c r="U757" s="55" t="str">
        <f>IF(T757="","",'Thông Tin Chung'!#REF!)</f>
        <v/>
      </c>
      <c r="V757" s="57" t="str">
        <f t="shared" ca="1" si="145"/>
        <v/>
      </c>
      <c r="W757" s="59"/>
      <c r="X757" s="49" t="str">
        <f ca="1">IF(C757="","",IF(OR(D757&lt;NgayBatDau,D757&gt;NgayKetThuc),"Ngày tháng phải nằm trong kỳ báo cáo",IF(AND(F757&lt;&gt;"",COUNTIF(D.3[Tên nhà cung cấp],F757)=0),"Tên NCC chưa khai báo trong DSNCC",IF(AND(G757&lt;&gt;"",COUNTIF(D.1[Tên sản phẩm],G757)=0),"SP này chưa khai báo trong DSSP",""))))</f>
        <v/>
      </c>
    </row>
    <row r="758" spans="2:24" ht="27.75" customHeight="1">
      <c r="B758" s="69">
        <f t="shared" si="135"/>
        <v>755</v>
      </c>
      <c r="C758" s="49" t="str">
        <f t="shared" ca="1" si="136"/>
        <v/>
      </c>
      <c r="D758" s="50" t="str">
        <f t="shared" ca="1" si="137"/>
        <v/>
      </c>
      <c r="E758" s="51" t="str">
        <f t="shared" ca="1" si="138"/>
        <v/>
      </c>
      <c r="F758" s="52" t="str">
        <f t="shared" ca="1" si="139"/>
        <v/>
      </c>
      <c r="G758" s="53"/>
      <c r="H758" s="53" t="str">
        <f>IF(G758="","",INDEX(D.1[Quy cách],MATCH(G758,D.1[Tên sản phẩm],0)))</f>
        <v/>
      </c>
      <c r="I758" s="54" t="str">
        <f>IF(G758="","",INDEX(D.1[ĐVT],MATCH(G758,D.1[Tên sản phẩm],0)))</f>
        <v/>
      </c>
      <c r="J758" s="56" t="str">
        <f>IF(G758="","",INDEX(#REF!,MATCH(G758,D.1[Tên sản phẩm],0)))</f>
        <v/>
      </c>
      <c r="K758" s="56" t="str">
        <f t="shared" si="140"/>
        <v/>
      </c>
      <c r="L758" s="53"/>
      <c r="M758" s="57" t="str">
        <f t="shared" si="141"/>
        <v/>
      </c>
      <c r="N758" s="58"/>
      <c r="O758" s="56" t="str">
        <f t="shared" si="134"/>
        <v/>
      </c>
      <c r="P758" s="57" t="str">
        <f t="shared" si="142"/>
        <v/>
      </c>
      <c r="Q758" s="58" t="str">
        <f t="shared" ca="1" si="143"/>
        <v/>
      </c>
      <c r="R758" s="57" t="str">
        <f t="shared" si="144"/>
        <v/>
      </c>
      <c r="S758" s="57" t="str">
        <f ca="1">IF(AND(C758&lt;&gt;"",C758&lt;&gt;OFFSET(C758,1,0)),SUMIFS([Giá có thuế],[Số ĐK],C758),"")</f>
        <v/>
      </c>
      <c r="T758" s="53"/>
      <c r="U758" s="55" t="str">
        <f>IF(T758="","",'Thông Tin Chung'!#REF!)</f>
        <v/>
      </c>
      <c r="V758" s="57" t="str">
        <f t="shared" ca="1" si="145"/>
        <v/>
      </c>
      <c r="W758" s="59"/>
      <c r="X758" s="49" t="str">
        <f ca="1">IF(C758="","",IF(OR(D758&lt;NgayBatDau,D758&gt;NgayKetThuc),"Ngày tháng phải nằm trong kỳ báo cáo",IF(AND(F758&lt;&gt;"",COUNTIF(D.3[Tên nhà cung cấp],F758)=0),"Tên NCC chưa khai báo trong DSNCC",IF(AND(G758&lt;&gt;"",COUNTIF(D.1[Tên sản phẩm],G758)=0),"SP này chưa khai báo trong DSSP",""))))</f>
        <v/>
      </c>
    </row>
    <row r="759" spans="2:24" ht="27.75" customHeight="1">
      <c r="B759" s="69">
        <f t="shared" si="135"/>
        <v>756</v>
      </c>
      <c r="C759" s="49" t="str">
        <f t="shared" ca="1" si="136"/>
        <v/>
      </c>
      <c r="D759" s="50" t="str">
        <f t="shared" ca="1" si="137"/>
        <v/>
      </c>
      <c r="E759" s="51" t="str">
        <f t="shared" ca="1" si="138"/>
        <v/>
      </c>
      <c r="F759" s="52" t="str">
        <f t="shared" ca="1" si="139"/>
        <v/>
      </c>
      <c r="G759" s="53"/>
      <c r="H759" s="53" t="str">
        <f>IF(G759="","",INDEX(D.1[Quy cách],MATCH(G759,D.1[Tên sản phẩm],0)))</f>
        <v/>
      </c>
      <c r="I759" s="54" t="str">
        <f>IF(G759="","",INDEX(D.1[ĐVT],MATCH(G759,D.1[Tên sản phẩm],0)))</f>
        <v/>
      </c>
      <c r="J759" s="56" t="str">
        <f>IF(G759="","",INDEX(#REF!,MATCH(G759,D.1[Tên sản phẩm],0)))</f>
        <v/>
      </c>
      <c r="K759" s="56" t="str">
        <f t="shared" si="140"/>
        <v/>
      </c>
      <c r="L759" s="53"/>
      <c r="M759" s="57" t="str">
        <f t="shared" si="141"/>
        <v/>
      </c>
      <c r="N759" s="58"/>
      <c r="O759" s="56" t="str">
        <f t="shared" si="134"/>
        <v/>
      </c>
      <c r="P759" s="57" t="str">
        <f t="shared" si="142"/>
        <v/>
      </c>
      <c r="Q759" s="58" t="str">
        <f t="shared" ca="1" si="143"/>
        <v/>
      </c>
      <c r="R759" s="57" t="str">
        <f t="shared" si="144"/>
        <v/>
      </c>
      <c r="S759" s="57" t="str">
        <f ca="1">IF(AND(C759&lt;&gt;"",C759&lt;&gt;OFFSET(C759,1,0)),SUMIFS([Giá có thuế],[Số ĐK],C759),"")</f>
        <v/>
      </c>
      <c r="T759" s="53"/>
      <c r="U759" s="55" t="str">
        <f>IF(T759="","",'Thông Tin Chung'!#REF!)</f>
        <v/>
      </c>
      <c r="V759" s="57" t="str">
        <f t="shared" ca="1" si="145"/>
        <v/>
      </c>
      <c r="W759" s="59"/>
      <c r="X759" s="49" t="str">
        <f ca="1">IF(C759="","",IF(OR(D759&lt;NgayBatDau,D759&gt;NgayKetThuc),"Ngày tháng phải nằm trong kỳ báo cáo",IF(AND(F759&lt;&gt;"",COUNTIF(D.3[Tên nhà cung cấp],F759)=0),"Tên NCC chưa khai báo trong DSNCC",IF(AND(G759&lt;&gt;"",COUNTIF(D.1[Tên sản phẩm],G759)=0),"SP này chưa khai báo trong DSSP",""))))</f>
        <v/>
      </c>
    </row>
    <row r="760" spans="2:24" ht="27.75" customHeight="1">
      <c r="B760" s="69">
        <f t="shared" si="135"/>
        <v>757</v>
      </c>
      <c r="C760" s="49" t="str">
        <f t="shared" ca="1" si="136"/>
        <v/>
      </c>
      <c r="D760" s="50" t="str">
        <f t="shared" ca="1" si="137"/>
        <v/>
      </c>
      <c r="E760" s="51" t="str">
        <f t="shared" ca="1" si="138"/>
        <v/>
      </c>
      <c r="F760" s="52" t="str">
        <f t="shared" ca="1" si="139"/>
        <v/>
      </c>
      <c r="G760" s="53"/>
      <c r="H760" s="53" t="str">
        <f>IF(G760="","",INDEX(D.1[Quy cách],MATCH(G760,D.1[Tên sản phẩm],0)))</f>
        <v/>
      </c>
      <c r="I760" s="54" t="str">
        <f>IF(G760="","",INDEX(D.1[ĐVT],MATCH(G760,D.1[Tên sản phẩm],0)))</f>
        <v/>
      </c>
      <c r="J760" s="56" t="str">
        <f>IF(G760="","",INDEX(#REF!,MATCH(G760,D.1[Tên sản phẩm],0)))</f>
        <v/>
      </c>
      <c r="K760" s="56" t="str">
        <f t="shared" si="140"/>
        <v/>
      </c>
      <c r="L760" s="53"/>
      <c r="M760" s="57" t="str">
        <f t="shared" si="141"/>
        <v/>
      </c>
      <c r="N760" s="58"/>
      <c r="O760" s="56" t="str">
        <f t="shared" si="134"/>
        <v/>
      </c>
      <c r="P760" s="57" t="str">
        <f t="shared" si="142"/>
        <v/>
      </c>
      <c r="Q760" s="58" t="str">
        <f t="shared" ca="1" si="143"/>
        <v/>
      </c>
      <c r="R760" s="57" t="str">
        <f t="shared" si="144"/>
        <v/>
      </c>
      <c r="S760" s="57" t="str">
        <f ca="1">IF(AND(C760&lt;&gt;"",C760&lt;&gt;OFFSET(C760,1,0)),SUMIFS([Giá có thuế],[Số ĐK],C760),"")</f>
        <v/>
      </c>
      <c r="T760" s="53"/>
      <c r="U760" s="55" t="str">
        <f>IF(T760="","",'Thông Tin Chung'!#REF!)</f>
        <v/>
      </c>
      <c r="V760" s="57" t="str">
        <f t="shared" ca="1" si="145"/>
        <v/>
      </c>
      <c r="W760" s="59"/>
      <c r="X760" s="49" t="str">
        <f ca="1">IF(C760="","",IF(OR(D760&lt;NgayBatDau,D760&gt;NgayKetThuc),"Ngày tháng phải nằm trong kỳ báo cáo",IF(AND(F760&lt;&gt;"",COUNTIF(D.3[Tên nhà cung cấp],F760)=0),"Tên NCC chưa khai báo trong DSNCC",IF(AND(G760&lt;&gt;"",COUNTIF(D.1[Tên sản phẩm],G760)=0),"SP này chưa khai báo trong DSSP",""))))</f>
        <v/>
      </c>
    </row>
    <row r="761" spans="2:24" ht="27.75" customHeight="1">
      <c r="B761" s="69">
        <f t="shared" si="135"/>
        <v>758</v>
      </c>
      <c r="C761" s="49" t="str">
        <f t="shared" ca="1" si="136"/>
        <v/>
      </c>
      <c r="D761" s="50" t="str">
        <f t="shared" ca="1" si="137"/>
        <v/>
      </c>
      <c r="E761" s="51" t="str">
        <f t="shared" ca="1" si="138"/>
        <v/>
      </c>
      <c r="F761" s="52" t="str">
        <f t="shared" ca="1" si="139"/>
        <v/>
      </c>
      <c r="G761" s="53"/>
      <c r="H761" s="53" t="str">
        <f>IF(G761="","",INDEX(D.1[Quy cách],MATCH(G761,D.1[Tên sản phẩm],0)))</f>
        <v/>
      </c>
      <c r="I761" s="54" t="str">
        <f>IF(G761="","",INDEX(D.1[ĐVT],MATCH(G761,D.1[Tên sản phẩm],0)))</f>
        <v/>
      </c>
      <c r="J761" s="56" t="str">
        <f>IF(G761="","",INDEX(#REF!,MATCH(G761,D.1[Tên sản phẩm],0)))</f>
        <v/>
      </c>
      <c r="K761" s="56" t="str">
        <f t="shared" si="140"/>
        <v/>
      </c>
      <c r="L761" s="53"/>
      <c r="M761" s="57" t="str">
        <f t="shared" si="141"/>
        <v/>
      </c>
      <c r="N761" s="58"/>
      <c r="O761" s="56" t="str">
        <f t="shared" si="134"/>
        <v/>
      </c>
      <c r="P761" s="57" t="str">
        <f t="shared" si="142"/>
        <v/>
      </c>
      <c r="Q761" s="58" t="str">
        <f t="shared" ca="1" si="143"/>
        <v/>
      </c>
      <c r="R761" s="57" t="str">
        <f t="shared" si="144"/>
        <v/>
      </c>
      <c r="S761" s="57" t="str">
        <f ca="1">IF(AND(C761&lt;&gt;"",C761&lt;&gt;OFFSET(C761,1,0)),SUMIFS([Giá có thuế],[Số ĐK],C761),"")</f>
        <v/>
      </c>
      <c r="T761" s="53"/>
      <c r="U761" s="55" t="str">
        <f>IF(T761="","",'Thông Tin Chung'!#REF!)</f>
        <v/>
      </c>
      <c r="V761" s="57" t="str">
        <f t="shared" ca="1" si="145"/>
        <v/>
      </c>
      <c r="W761" s="59"/>
      <c r="X761" s="49" t="str">
        <f ca="1">IF(C761="","",IF(OR(D761&lt;NgayBatDau,D761&gt;NgayKetThuc),"Ngày tháng phải nằm trong kỳ báo cáo",IF(AND(F761&lt;&gt;"",COUNTIF(D.3[Tên nhà cung cấp],F761)=0),"Tên NCC chưa khai báo trong DSNCC",IF(AND(G761&lt;&gt;"",COUNTIF(D.1[Tên sản phẩm],G761)=0),"SP này chưa khai báo trong DSSP",""))))</f>
        <v/>
      </c>
    </row>
    <row r="762" spans="2:24" ht="27.75" customHeight="1">
      <c r="B762" s="69">
        <f t="shared" si="135"/>
        <v>759</v>
      </c>
      <c r="C762" s="49" t="str">
        <f t="shared" ca="1" si="136"/>
        <v/>
      </c>
      <c r="D762" s="50" t="str">
        <f t="shared" ca="1" si="137"/>
        <v/>
      </c>
      <c r="E762" s="51" t="str">
        <f t="shared" ca="1" si="138"/>
        <v/>
      </c>
      <c r="F762" s="52" t="str">
        <f t="shared" ca="1" si="139"/>
        <v/>
      </c>
      <c r="G762" s="53"/>
      <c r="H762" s="53" t="str">
        <f>IF(G762="","",INDEX(D.1[Quy cách],MATCH(G762,D.1[Tên sản phẩm],0)))</f>
        <v/>
      </c>
      <c r="I762" s="54" t="str">
        <f>IF(G762="","",INDEX(D.1[ĐVT],MATCH(G762,D.1[Tên sản phẩm],0)))</f>
        <v/>
      </c>
      <c r="J762" s="56" t="str">
        <f>IF(G762="","",INDEX(#REF!,MATCH(G762,D.1[Tên sản phẩm],0)))</f>
        <v/>
      </c>
      <c r="K762" s="56" t="str">
        <f t="shared" si="140"/>
        <v/>
      </c>
      <c r="L762" s="53"/>
      <c r="M762" s="57" t="str">
        <f t="shared" si="141"/>
        <v/>
      </c>
      <c r="N762" s="58"/>
      <c r="O762" s="56" t="str">
        <f t="shared" si="134"/>
        <v/>
      </c>
      <c r="P762" s="57" t="str">
        <f t="shared" si="142"/>
        <v/>
      </c>
      <c r="Q762" s="58" t="str">
        <f t="shared" ca="1" si="143"/>
        <v/>
      </c>
      <c r="R762" s="57" t="str">
        <f t="shared" si="144"/>
        <v/>
      </c>
      <c r="S762" s="57" t="str">
        <f ca="1">IF(AND(C762&lt;&gt;"",C762&lt;&gt;OFFSET(C762,1,0)),SUMIFS([Giá có thuế],[Số ĐK],C762),"")</f>
        <v/>
      </c>
      <c r="T762" s="53"/>
      <c r="U762" s="55" t="str">
        <f>IF(T762="","",'Thông Tin Chung'!#REF!)</f>
        <v/>
      </c>
      <c r="V762" s="57" t="str">
        <f t="shared" ca="1" si="145"/>
        <v/>
      </c>
      <c r="W762" s="59"/>
      <c r="X762" s="49" t="str">
        <f ca="1">IF(C762="","",IF(OR(D762&lt;NgayBatDau,D762&gt;NgayKetThuc),"Ngày tháng phải nằm trong kỳ báo cáo",IF(AND(F762&lt;&gt;"",COUNTIF(D.3[Tên nhà cung cấp],F762)=0),"Tên NCC chưa khai báo trong DSNCC",IF(AND(G762&lt;&gt;"",COUNTIF(D.1[Tên sản phẩm],G762)=0),"SP này chưa khai báo trong DSSP",""))))</f>
        <v/>
      </c>
    </row>
    <row r="763" spans="2:24" ht="27.75" customHeight="1">
      <c r="B763" s="69">
        <f t="shared" si="135"/>
        <v>760</v>
      </c>
      <c r="C763" s="49" t="str">
        <f t="shared" ca="1" si="136"/>
        <v/>
      </c>
      <c r="D763" s="50" t="str">
        <f t="shared" ca="1" si="137"/>
        <v/>
      </c>
      <c r="E763" s="51" t="str">
        <f t="shared" ca="1" si="138"/>
        <v/>
      </c>
      <c r="F763" s="52" t="str">
        <f t="shared" ca="1" si="139"/>
        <v/>
      </c>
      <c r="G763" s="53"/>
      <c r="H763" s="53" t="str">
        <f>IF(G763="","",INDEX(D.1[Quy cách],MATCH(G763,D.1[Tên sản phẩm],0)))</f>
        <v/>
      </c>
      <c r="I763" s="54" t="str">
        <f>IF(G763="","",INDEX(D.1[ĐVT],MATCH(G763,D.1[Tên sản phẩm],0)))</f>
        <v/>
      </c>
      <c r="J763" s="56" t="str">
        <f>IF(G763="","",INDEX(#REF!,MATCH(G763,D.1[Tên sản phẩm],0)))</f>
        <v/>
      </c>
      <c r="K763" s="56" t="str">
        <f t="shared" si="140"/>
        <v/>
      </c>
      <c r="L763" s="53"/>
      <c r="M763" s="57" t="str">
        <f t="shared" si="141"/>
        <v/>
      </c>
      <c r="N763" s="58"/>
      <c r="O763" s="56" t="str">
        <f t="shared" si="134"/>
        <v/>
      </c>
      <c r="P763" s="57" t="str">
        <f t="shared" si="142"/>
        <v/>
      </c>
      <c r="Q763" s="58" t="str">
        <f t="shared" ca="1" si="143"/>
        <v/>
      </c>
      <c r="R763" s="57" t="str">
        <f t="shared" si="144"/>
        <v/>
      </c>
      <c r="S763" s="57" t="str">
        <f ca="1">IF(AND(C763&lt;&gt;"",C763&lt;&gt;OFFSET(C763,1,0)),SUMIFS([Giá có thuế],[Số ĐK],C763),"")</f>
        <v/>
      </c>
      <c r="T763" s="53"/>
      <c r="U763" s="55" t="str">
        <f>IF(T763="","",'Thông Tin Chung'!#REF!)</f>
        <v/>
      </c>
      <c r="V763" s="57" t="str">
        <f t="shared" ca="1" si="145"/>
        <v/>
      </c>
      <c r="W763" s="59"/>
      <c r="X763" s="49" t="str">
        <f ca="1">IF(C763="","",IF(OR(D763&lt;NgayBatDau,D763&gt;NgayKetThuc),"Ngày tháng phải nằm trong kỳ báo cáo",IF(AND(F763&lt;&gt;"",COUNTIF(D.3[Tên nhà cung cấp],F763)=0),"Tên NCC chưa khai báo trong DSNCC",IF(AND(G763&lt;&gt;"",COUNTIF(D.1[Tên sản phẩm],G763)=0),"SP này chưa khai báo trong DSSP",""))))</f>
        <v/>
      </c>
    </row>
    <row r="764" spans="2:24" ht="27.75" customHeight="1">
      <c r="B764" s="69">
        <f t="shared" si="135"/>
        <v>761</v>
      </c>
      <c r="C764" s="49" t="str">
        <f t="shared" ca="1" si="136"/>
        <v/>
      </c>
      <c r="D764" s="50" t="str">
        <f t="shared" ca="1" si="137"/>
        <v/>
      </c>
      <c r="E764" s="51" t="str">
        <f t="shared" ca="1" si="138"/>
        <v/>
      </c>
      <c r="F764" s="52" t="str">
        <f t="shared" ca="1" si="139"/>
        <v/>
      </c>
      <c r="G764" s="53"/>
      <c r="H764" s="53" t="str">
        <f>IF(G764="","",INDEX(D.1[Quy cách],MATCH(G764,D.1[Tên sản phẩm],0)))</f>
        <v/>
      </c>
      <c r="I764" s="54" t="str">
        <f>IF(G764="","",INDEX(D.1[ĐVT],MATCH(G764,D.1[Tên sản phẩm],0)))</f>
        <v/>
      </c>
      <c r="J764" s="56" t="str">
        <f>IF(G764="","",INDEX(#REF!,MATCH(G764,D.1[Tên sản phẩm],0)))</f>
        <v/>
      </c>
      <c r="K764" s="56" t="str">
        <f t="shared" si="140"/>
        <v/>
      </c>
      <c r="L764" s="53"/>
      <c r="M764" s="57" t="str">
        <f t="shared" si="141"/>
        <v/>
      </c>
      <c r="N764" s="58"/>
      <c r="O764" s="56" t="str">
        <f t="shared" si="134"/>
        <v/>
      </c>
      <c r="P764" s="57" t="str">
        <f t="shared" si="142"/>
        <v/>
      </c>
      <c r="Q764" s="58" t="str">
        <f t="shared" ca="1" si="143"/>
        <v/>
      </c>
      <c r="R764" s="57" t="str">
        <f t="shared" si="144"/>
        <v/>
      </c>
      <c r="S764" s="57" t="str">
        <f ca="1">IF(AND(C764&lt;&gt;"",C764&lt;&gt;OFFSET(C764,1,0)),SUMIFS([Giá có thuế],[Số ĐK],C764),"")</f>
        <v/>
      </c>
      <c r="T764" s="53"/>
      <c r="U764" s="55" t="str">
        <f>IF(T764="","",'Thông Tin Chung'!#REF!)</f>
        <v/>
      </c>
      <c r="V764" s="57" t="str">
        <f t="shared" ca="1" si="145"/>
        <v/>
      </c>
      <c r="W764" s="59"/>
      <c r="X764" s="49" t="str">
        <f ca="1">IF(C764="","",IF(OR(D764&lt;NgayBatDau,D764&gt;NgayKetThuc),"Ngày tháng phải nằm trong kỳ báo cáo",IF(AND(F764&lt;&gt;"",COUNTIF(D.3[Tên nhà cung cấp],F764)=0),"Tên NCC chưa khai báo trong DSNCC",IF(AND(G764&lt;&gt;"",COUNTIF(D.1[Tên sản phẩm],G764)=0),"SP này chưa khai báo trong DSSP",""))))</f>
        <v/>
      </c>
    </row>
    <row r="765" spans="2:24" ht="27.75" customHeight="1">
      <c r="B765" s="69">
        <f t="shared" si="135"/>
        <v>762</v>
      </c>
      <c r="C765" s="49" t="str">
        <f t="shared" ca="1" si="136"/>
        <v/>
      </c>
      <c r="D765" s="50" t="str">
        <f t="shared" ca="1" si="137"/>
        <v/>
      </c>
      <c r="E765" s="51" t="str">
        <f t="shared" ca="1" si="138"/>
        <v/>
      </c>
      <c r="F765" s="52" t="str">
        <f t="shared" ca="1" si="139"/>
        <v/>
      </c>
      <c r="G765" s="53"/>
      <c r="H765" s="53" t="str">
        <f>IF(G765="","",INDEX(D.1[Quy cách],MATCH(G765,D.1[Tên sản phẩm],0)))</f>
        <v/>
      </c>
      <c r="I765" s="54" t="str">
        <f>IF(G765="","",INDEX(D.1[ĐVT],MATCH(G765,D.1[Tên sản phẩm],0)))</f>
        <v/>
      </c>
      <c r="J765" s="56" t="str">
        <f>IF(G765="","",INDEX(#REF!,MATCH(G765,D.1[Tên sản phẩm],0)))</f>
        <v/>
      </c>
      <c r="K765" s="56" t="str">
        <f t="shared" si="140"/>
        <v/>
      </c>
      <c r="L765" s="53"/>
      <c r="M765" s="57" t="str">
        <f t="shared" si="141"/>
        <v/>
      </c>
      <c r="N765" s="58"/>
      <c r="O765" s="56" t="str">
        <f t="shared" si="134"/>
        <v/>
      </c>
      <c r="P765" s="57" t="str">
        <f t="shared" si="142"/>
        <v/>
      </c>
      <c r="Q765" s="58" t="str">
        <f t="shared" ca="1" si="143"/>
        <v/>
      </c>
      <c r="R765" s="57" t="str">
        <f t="shared" si="144"/>
        <v/>
      </c>
      <c r="S765" s="57" t="str">
        <f ca="1">IF(AND(C765&lt;&gt;"",C765&lt;&gt;OFFSET(C765,1,0)),SUMIFS([Giá có thuế],[Số ĐK],C765),"")</f>
        <v/>
      </c>
      <c r="T765" s="53"/>
      <c r="U765" s="55" t="str">
        <f>IF(T765="","",'Thông Tin Chung'!#REF!)</f>
        <v/>
      </c>
      <c r="V765" s="57" t="str">
        <f t="shared" ca="1" si="145"/>
        <v/>
      </c>
      <c r="W765" s="59"/>
      <c r="X765" s="49" t="str">
        <f ca="1">IF(C765="","",IF(OR(D765&lt;NgayBatDau,D765&gt;NgayKetThuc),"Ngày tháng phải nằm trong kỳ báo cáo",IF(AND(F765&lt;&gt;"",COUNTIF(D.3[Tên nhà cung cấp],F765)=0),"Tên NCC chưa khai báo trong DSNCC",IF(AND(G765&lt;&gt;"",COUNTIF(D.1[Tên sản phẩm],G765)=0),"SP này chưa khai báo trong DSSP",""))))</f>
        <v/>
      </c>
    </row>
    <row r="766" spans="2:24" ht="27.75" customHeight="1">
      <c r="B766" s="69">
        <f t="shared" si="135"/>
        <v>763</v>
      </c>
      <c r="C766" s="49" t="str">
        <f t="shared" ca="1" si="136"/>
        <v/>
      </c>
      <c r="D766" s="50" t="str">
        <f t="shared" ca="1" si="137"/>
        <v/>
      </c>
      <c r="E766" s="51" t="str">
        <f t="shared" ca="1" si="138"/>
        <v/>
      </c>
      <c r="F766" s="52" t="str">
        <f t="shared" ca="1" si="139"/>
        <v/>
      </c>
      <c r="G766" s="53"/>
      <c r="H766" s="53" t="str">
        <f>IF(G766="","",INDEX(D.1[Quy cách],MATCH(G766,D.1[Tên sản phẩm],0)))</f>
        <v/>
      </c>
      <c r="I766" s="54" t="str">
        <f>IF(G766="","",INDEX(D.1[ĐVT],MATCH(G766,D.1[Tên sản phẩm],0)))</f>
        <v/>
      </c>
      <c r="J766" s="56" t="str">
        <f>IF(G766="","",INDEX(#REF!,MATCH(G766,D.1[Tên sản phẩm],0)))</f>
        <v/>
      </c>
      <c r="K766" s="56" t="str">
        <f t="shared" si="140"/>
        <v/>
      </c>
      <c r="L766" s="53"/>
      <c r="M766" s="57" t="str">
        <f t="shared" si="141"/>
        <v/>
      </c>
      <c r="N766" s="58"/>
      <c r="O766" s="56" t="str">
        <f t="shared" si="134"/>
        <v/>
      </c>
      <c r="P766" s="57" t="str">
        <f t="shared" si="142"/>
        <v/>
      </c>
      <c r="Q766" s="58" t="str">
        <f t="shared" ca="1" si="143"/>
        <v/>
      </c>
      <c r="R766" s="57" t="str">
        <f t="shared" si="144"/>
        <v/>
      </c>
      <c r="S766" s="57" t="str">
        <f ca="1">IF(AND(C766&lt;&gt;"",C766&lt;&gt;OFFSET(C766,1,0)),SUMIFS([Giá có thuế],[Số ĐK],C766),"")</f>
        <v/>
      </c>
      <c r="T766" s="53"/>
      <c r="U766" s="55" t="str">
        <f>IF(T766="","",'Thông Tin Chung'!#REF!)</f>
        <v/>
      </c>
      <c r="V766" s="57" t="str">
        <f t="shared" ca="1" si="145"/>
        <v/>
      </c>
      <c r="W766" s="59"/>
      <c r="X766" s="49" t="str">
        <f ca="1">IF(C766="","",IF(OR(D766&lt;NgayBatDau,D766&gt;NgayKetThuc),"Ngày tháng phải nằm trong kỳ báo cáo",IF(AND(F766&lt;&gt;"",COUNTIF(D.3[Tên nhà cung cấp],F766)=0),"Tên NCC chưa khai báo trong DSNCC",IF(AND(G766&lt;&gt;"",COUNTIF(D.1[Tên sản phẩm],G766)=0),"SP này chưa khai báo trong DSSP",""))))</f>
        <v/>
      </c>
    </row>
    <row r="767" spans="2:24" ht="27.75" customHeight="1">
      <c r="B767" s="69">
        <f t="shared" si="135"/>
        <v>764</v>
      </c>
      <c r="C767" s="49" t="str">
        <f t="shared" ca="1" si="136"/>
        <v/>
      </c>
      <c r="D767" s="50" t="str">
        <f t="shared" ca="1" si="137"/>
        <v/>
      </c>
      <c r="E767" s="51" t="str">
        <f t="shared" ca="1" si="138"/>
        <v/>
      </c>
      <c r="F767" s="52" t="str">
        <f t="shared" ca="1" si="139"/>
        <v/>
      </c>
      <c r="G767" s="53"/>
      <c r="H767" s="53" t="str">
        <f>IF(G767="","",INDEX(D.1[Quy cách],MATCH(G767,D.1[Tên sản phẩm],0)))</f>
        <v/>
      </c>
      <c r="I767" s="54" t="str">
        <f>IF(G767="","",INDEX(D.1[ĐVT],MATCH(G767,D.1[Tên sản phẩm],0)))</f>
        <v/>
      </c>
      <c r="J767" s="56" t="str">
        <f>IF(G767="","",INDEX(#REF!,MATCH(G767,D.1[Tên sản phẩm],0)))</f>
        <v/>
      </c>
      <c r="K767" s="56" t="str">
        <f t="shared" si="140"/>
        <v/>
      </c>
      <c r="L767" s="53"/>
      <c r="M767" s="57" t="str">
        <f t="shared" si="141"/>
        <v/>
      </c>
      <c r="N767" s="58"/>
      <c r="O767" s="56" t="str">
        <f t="shared" si="134"/>
        <v/>
      </c>
      <c r="P767" s="57" t="str">
        <f t="shared" si="142"/>
        <v/>
      </c>
      <c r="Q767" s="58" t="str">
        <f t="shared" ca="1" si="143"/>
        <v/>
      </c>
      <c r="R767" s="57" t="str">
        <f t="shared" si="144"/>
        <v/>
      </c>
      <c r="S767" s="57" t="str">
        <f ca="1">IF(AND(C767&lt;&gt;"",C767&lt;&gt;OFFSET(C767,1,0)),SUMIFS([Giá có thuế],[Số ĐK],C767),"")</f>
        <v/>
      </c>
      <c r="T767" s="53"/>
      <c r="U767" s="55" t="str">
        <f>IF(T767="","",'Thông Tin Chung'!#REF!)</f>
        <v/>
      </c>
      <c r="V767" s="57" t="str">
        <f t="shared" ca="1" si="145"/>
        <v/>
      </c>
      <c r="W767" s="59"/>
      <c r="X767" s="49" t="str">
        <f ca="1">IF(C767="","",IF(OR(D767&lt;NgayBatDau,D767&gt;NgayKetThuc),"Ngày tháng phải nằm trong kỳ báo cáo",IF(AND(F767&lt;&gt;"",COUNTIF(D.3[Tên nhà cung cấp],F767)=0),"Tên NCC chưa khai báo trong DSNCC",IF(AND(G767&lt;&gt;"",COUNTIF(D.1[Tên sản phẩm],G767)=0),"SP này chưa khai báo trong DSSP",""))))</f>
        <v/>
      </c>
    </row>
    <row r="768" spans="2:24" ht="27.75" customHeight="1">
      <c r="B768" s="69">
        <f t="shared" si="135"/>
        <v>765</v>
      </c>
      <c r="C768" s="49" t="str">
        <f t="shared" ca="1" si="136"/>
        <v/>
      </c>
      <c r="D768" s="50" t="str">
        <f t="shared" ca="1" si="137"/>
        <v/>
      </c>
      <c r="E768" s="51" t="str">
        <f t="shared" ca="1" si="138"/>
        <v/>
      </c>
      <c r="F768" s="52" t="str">
        <f t="shared" ca="1" si="139"/>
        <v/>
      </c>
      <c r="G768" s="53"/>
      <c r="H768" s="53" t="str">
        <f>IF(G768="","",INDEX(D.1[Quy cách],MATCH(G768,D.1[Tên sản phẩm],0)))</f>
        <v/>
      </c>
      <c r="I768" s="54" t="str">
        <f>IF(G768="","",INDEX(D.1[ĐVT],MATCH(G768,D.1[Tên sản phẩm],0)))</f>
        <v/>
      </c>
      <c r="J768" s="56" t="str">
        <f>IF(G768="","",INDEX(#REF!,MATCH(G768,D.1[Tên sản phẩm],0)))</f>
        <v/>
      </c>
      <c r="K768" s="56" t="str">
        <f t="shared" si="140"/>
        <v/>
      </c>
      <c r="L768" s="53"/>
      <c r="M768" s="57" t="str">
        <f t="shared" si="141"/>
        <v/>
      </c>
      <c r="N768" s="58"/>
      <c r="O768" s="56" t="str">
        <f t="shared" si="134"/>
        <v/>
      </c>
      <c r="P768" s="57" t="str">
        <f t="shared" si="142"/>
        <v/>
      </c>
      <c r="Q768" s="58" t="str">
        <f t="shared" ca="1" si="143"/>
        <v/>
      </c>
      <c r="R768" s="57" t="str">
        <f t="shared" si="144"/>
        <v/>
      </c>
      <c r="S768" s="57" t="str">
        <f ca="1">IF(AND(C768&lt;&gt;"",C768&lt;&gt;OFFSET(C768,1,0)),SUMIFS([Giá có thuế],[Số ĐK],C768),"")</f>
        <v/>
      </c>
      <c r="T768" s="53"/>
      <c r="U768" s="55" t="str">
        <f>IF(T768="","",'Thông Tin Chung'!#REF!)</f>
        <v/>
      </c>
      <c r="V768" s="57" t="str">
        <f t="shared" ca="1" si="145"/>
        <v/>
      </c>
      <c r="W768" s="59"/>
      <c r="X768" s="49" t="str">
        <f ca="1">IF(C768="","",IF(OR(D768&lt;NgayBatDau,D768&gt;NgayKetThuc),"Ngày tháng phải nằm trong kỳ báo cáo",IF(AND(F768&lt;&gt;"",COUNTIF(D.3[Tên nhà cung cấp],F768)=0),"Tên NCC chưa khai báo trong DSNCC",IF(AND(G768&lt;&gt;"",COUNTIF(D.1[Tên sản phẩm],G768)=0),"SP này chưa khai báo trong DSSP",""))))</f>
        <v/>
      </c>
    </row>
    <row r="769" spans="2:24" ht="27.75" customHeight="1">
      <c r="B769" s="69">
        <f t="shared" si="135"/>
        <v>766</v>
      </c>
      <c r="C769" s="49" t="str">
        <f t="shared" ca="1" si="136"/>
        <v/>
      </c>
      <c r="D769" s="50" t="str">
        <f t="shared" ca="1" si="137"/>
        <v/>
      </c>
      <c r="E769" s="51" t="str">
        <f t="shared" ca="1" si="138"/>
        <v/>
      </c>
      <c r="F769" s="52" t="str">
        <f t="shared" ca="1" si="139"/>
        <v/>
      </c>
      <c r="G769" s="53"/>
      <c r="H769" s="53" t="str">
        <f>IF(G769="","",INDEX(D.1[Quy cách],MATCH(G769,D.1[Tên sản phẩm],0)))</f>
        <v/>
      </c>
      <c r="I769" s="54" t="str">
        <f>IF(G769="","",INDEX(D.1[ĐVT],MATCH(G769,D.1[Tên sản phẩm],0)))</f>
        <v/>
      </c>
      <c r="J769" s="56" t="str">
        <f>IF(G769="","",INDEX(#REF!,MATCH(G769,D.1[Tên sản phẩm],0)))</f>
        <v/>
      </c>
      <c r="K769" s="56" t="str">
        <f t="shared" si="140"/>
        <v/>
      </c>
      <c r="L769" s="53"/>
      <c r="M769" s="57" t="str">
        <f t="shared" si="141"/>
        <v/>
      </c>
      <c r="N769" s="58"/>
      <c r="O769" s="56" t="str">
        <f t="shared" si="134"/>
        <v/>
      </c>
      <c r="P769" s="57" t="str">
        <f t="shared" si="142"/>
        <v/>
      </c>
      <c r="Q769" s="58" t="str">
        <f t="shared" ca="1" si="143"/>
        <v/>
      </c>
      <c r="R769" s="57" t="str">
        <f t="shared" si="144"/>
        <v/>
      </c>
      <c r="S769" s="57" t="str">
        <f ca="1">IF(AND(C769&lt;&gt;"",C769&lt;&gt;OFFSET(C769,1,0)),SUMIFS([Giá có thuế],[Số ĐK],C769),"")</f>
        <v/>
      </c>
      <c r="T769" s="53"/>
      <c r="U769" s="55" t="str">
        <f>IF(T769="","",'Thông Tin Chung'!#REF!)</f>
        <v/>
      </c>
      <c r="V769" s="57" t="str">
        <f t="shared" ca="1" si="145"/>
        <v/>
      </c>
      <c r="W769" s="59"/>
      <c r="X769" s="49" t="str">
        <f ca="1">IF(C769="","",IF(OR(D769&lt;NgayBatDau,D769&gt;NgayKetThuc),"Ngày tháng phải nằm trong kỳ báo cáo",IF(AND(F769&lt;&gt;"",COUNTIF(D.3[Tên nhà cung cấp],F769)=0),"Tên NCC chưa khai báo trong DSNCC",IF(AND(G769&lt;&gt;"",COUNTIF(D.1[Tên sản phẩm],G769)=0),"SP này chưa khai báo trong DSSP",""))))</f>
        <v/>
      </c>
    </row>
    <row r="770" spans="2:24" ht="27.75" customHeight="1">
      <c r="B770" s="69">
        <f t="shared" si="135"/>
        <v>767</v>
      </c>
      <c r="C770" s="49" t="str">
        <f t="shared" ca="1" si="136"/>
        <v/>
      </c>
      <c r="D770" s="50" t="str">
        <f t="shared" ca="1" si="137"/>
        <v/>
      </c>
      <c r="E770" s="51" t="str">
        <f t="shared" ca="1" si="138"/>
        <v/>
      </c>
      <c r="F770" s="52" t="str">
        <f t="shared" ca="1" si="139"/>
        <v/>
      </c>
      <c r="G770" s="53"/>
      <c r="H770" s="53" t="str">
        <f>IF(G770="","",INDEX(D.1[Quy cách],MATCH(G770,D.1[Tên sản phẩm],0)))</f>
        <v/>
      </c>
      <c r="I770" s="54" t="str">
        <f>IF(G770="","",INDEX(D.1[ĐVT],MATCH(G770,D.1[Tên sản phẩm],0)))</f>
        <v/>
      </c>
      <c r="J770" s="56" t="str">
        <f>IF(G770="","",INDEX(#REF!,MATCH(G770,D.1[Tên sản phẩm],0)))</f>
        <v/>
      </c>
      <c r="K770" s="56" t="str">
        <f t="shared" si="140"/>
        <v/>
      </c>
      <c r="L770" s="53"/>
      <c r="M770" s="57" t="str">
        <f t="shared" si="141"/>
        <v/>
      </c>
      <c r="N770" s="58"/>
      <c r="O770" s="56" t="str">
        <f t="shared" si="134"/>
        <v/>
      </c>
      <c r="P770" s="57" t="str">
        <f t="shared" si="142"/>
        <v/>
      </c>
      <c r="Q770" s="58" t="str">
        <f t="shared" ca="1" si="143"/>
        <v/>
      </c>
      <c r="R770" s="57" t="str">
        <f t="shared" si="144"/>
        <v/>
      </c>
      <c r="S770" s="57" t="str">
        <f ca="1">IF(AND(C770&lt;&gt;"",C770&lt;&gt;OFFSET(C770,1,0)),SUMIFS([Giá có thuế],[Số ĐK],C770),"")</f>
        <v/>
      </c>
      <c r="T770" s="53"/>
      <c r="U770" s="55" t="str">
        <f>IF(T770="","",'Thông Tin Chung'!#REF!)</f>
        <v/>
      </c>
      <c r="V770" s="57" t="str">
        <f t="shared" ca="1" si="145"/>
        <v/>
      </c>
      <c r="W770" s="59"/>
      <c r="X770" s="49" t="str">
        <f ca="1">IF(C770="","",IF(OR(D770&lt;NgayBatDau,D770&gt;NgayKetThuc),"Ngày tháng phải nằm trong kỳ báo cáo",IF(AND(F770&lt;&gt;"",COUNTIF(D.3[Tên nhà cung cấp],F770)=0),"Tên NCC chưa khai báo trong DSNCC",IF(AND(G770&lt;&gt;"",COUNTIF(D.1[Tên sản phẩm],G770)=0),"SP này chưa khai báo trong DSSP",""))))</f>
        <v/>
      </c>
    </row>
    <row r="771" spans="2:24" ht="27.75" customHeight="1">
      <c r="B771" s="69">
        <f t="shared" si="135"/>
        <v>768</v>
      </c>
      <c r="C771" s="49" t="str">
        <f t="shared" ca="1" si="136"/>
        <v/>
      </c>
      <c r="D771" s="50" t="str">
        <f t="shared" ca="1" si="137"/>
        <v/>
      </c>
      <c r="E771" s="51" t="str">
        <f t="shared" ca="1" si="138"/>
        <v/>
      </c>
      <c r="F771" s="52" t="str">
        <f t="shared" ca="1" si="139"/>
        <v/>
      </c>
      <c r="G771" s="53"/>
      <c r="H771" s="53" t="str">
        <f>IF(G771="","",INDEX(D.1[Quy cách],MATCH(G771,D.1[Tên sản phẩm],0)))</f>
        <v/>
      </c>
      <c r="I771" s="54" t="str">
        <f>IF(G771="","",INDEX(D.1[ĐVT],MATCH(G771,D.1[Tên sản phẩm],0)))</f>
        <v/>
      </c>
      <c r="J771" s="56" t="str">
        <f>IF(G771="","",INDEX(#REF!,MATCH(G771,D.1[Tên sản phẩm],0)))</f>
        <v/>
      </c>
      <c r="K771" s="56" t="str">
        <f t="shared" si="140"/>
        <v/>
      </c>
      <c r="L771" s="53"/>
      <c r="M771" s="57" t="str">
        <f t="shared" si="141"/>
        <v/>
      </c>
      <c r="N771" s="58"/>
      <c r="O771" s="56" t="str">
        <f t="shared" ref="O771:O834" si="146">IF(M771="","",M771*SUM(N771))</f>
        <v/>
      </c>
      <c r="P771" s="57" t="str">
        <f t="shared" si="142"/>
        <v/>
      </c>
      <c r="Q771" s="58" t="str">
        <f t="shared" ca="1" si="143"/>
        <v/>
      </c>
      <c r="R771" s="57" t="str">
        <f t="shared" si="144"/>
        <v/>
      </c>
      <c r="S771" s="57" t="str">
        <f ca="1">IF(AND(C771&lt;&gt;"",C771&lt;&gt;OFFSET(C771,1,0)),SUMIFS([Giá có thuế],[Số ĐK],C771),"")</f>
        <v/>
      </c>
      <c r="T771" s="53"/>
      <c r="U771" s="55" t="str">
        <f>IF(T771="","",'Thông Tin Chung'!#REF!)</f>
        <v/>
      </c>
      <c r="V771" s="57" t="str">
        <f t="shared" ca="1" si="145"/>
        <v/>
      </c>
      <c r="W771" s="59"/>
      <c r="X771" s="49" t="str">
        <f ca="1">IF(C771="","",IF(OR(D771&lt;NgayBatDau,D771&gt;NgayKetThuc),"Ngày tháng phải nằm trong kỳ báo cáo",IF(AND(F771&lt;&gt;"",COUNTIF(D.3[Tên nhà cung cấp],F771)=0),"Tên NCC chưa khai báo trong DSNCC",IF(AND(G771&lt;&gt;"",COUNTIF(D.1[Tên sản phẩm],G771)=0),"SP này chưa khai báo trong DSSP",""))))</f>
        <v/>
      </c>
    </row>
    <row r="772" spans="2:24" ht="27.75" customHeight="1">
      <c r="B772" s="69">
        <f t="shared" ref="B772:B835" si="147">ROW(A772)-3</f>
        <v>769</v>
      </c>
      <c r="C772" s="49" t="str">
        <f t="shared" ref="C772:C835" ca="1" si="148">IF(AND(D772="",E772="",F772=""),"",IF(AND(D772=OFFSET(D772,-1,0),E772=OFFSET(E772,-1,0),F772=OFFSET(F772,-1,0)),OFFSET(B772,-1,1),B772))</f>
        <v/>
      </c>
      <c r="D772" s="50" t="str">
        <f t="shared" ref="D772:D835" ca="1" si="149">IF(AND($G772&lt;&gt;"",B772&lt;&gt;1),OFFSET(C772,-1,1),"")</f>
        <v/>
      </c>
      <c r="E772" s="51" t="str">
        <f t="shared" ref="E772:E835" ca="1" si="150">IF(AND($G772&lt;&gt;"",B772&lt;&gt;1),OFFSET(D772,-1,1),"")</f>
        <v/>
      </c>
      <c r="F772" s="52" t="str">
        <f t="shared" ref="F772:F835" ca="1" si="151">IF(AND($G772&lt;&gt;"",B772&lt;&gt;1),OFFSET(E772,-1,1),"")</f>
        <v/>
      </c>
      <c r="G772" s="53"/>
      <c r="H772" s="53" t="str">
        <f>IF(G772="","",INDEX(D.1[Quy cách],MATCH(G772,D.1[Tên sản phẩm],0)))</f>
        <v/>
      </c>
      <c r="I772" s="54" t="str">
        <f>IF(G772="","",INDEX(D.1[ĐVT],MATCH(G772,D.1[Tên sản phẩm],0)))</f>
        <v/>
      </c>
      <c r="J772" s="56" t="str">
        <f>IF(G772="","",INDEX(#REF!,MATCH(G772,D.1[Tên sản phẩm],0)))</f>
        <v/>
      </c>
      <c r="K772" s="56" t="str">
        <f t="shared" ref="K772:K835" si="152">IF(OR(G772="",J772=""),"",1)</f>
        <v/>
      </c>
      <c r="L772" s="53"/>
      <c r="M772" s="57" t="str">
        <f t="shared" ref="M772:M835" si="153">IF(AND(J772&lt;&gt;"",K772&lt;&gt;""),J772*K772,"")</f>
        <v/>
      </c>
      <c r="N772" s="58"/>
      <c r="O772" s="56" t="str">
        <f t="shared" si="146"/>
        <v/>
      </c>
      <c r="P772" s="57" t="str">
        <f t="shared" ref="P772:P835" si="154">IF(M772="","",M772-SUM(O772))</f>
        <v/>
      </c>
      <c r="Q772" s="58" t="str">
        <f t="shared" ref="Q772:Q835" ca="1" si="155">IF(AND(P772&lt;&gt;"",C772=OFFSET(C772,-1,0)),OFFSET(P772,-1,1),"")</f>
        <v/>
      </c>
      <c r="R772" s="57" t="str">
        <f t="shared" ref="R772:R835" si="156">IF(P772="","",P772*SUM(1,Q772))</f>
        <v/>
      </c>
      <c r="S772" s="57" t="str">
        <f ca="1">IF(AND(C772&lt;&gt;"",C772&lt;&gt;OFFSET(C772,1,0)),SUMIFS([Giá có thuế],[Số ĐK],C772),"")</f>
        <v/>
      </c>
      <c r="T772" s="53"/>
      <c r="U772" s="55" t="str">
        <f>IF(T772="","",'Thông Tin Chung'!#REF!)</f>
        <v/>
      </c>
      <c r="V772" s="57" t="str">
        <f t="shared" ref="V772:V835" ca="1" si="157">IF(AND(S772&lt;&gt;"",T772&lt;&gt;"",S772&lt;&gt;0),S772-T772,"")</f>
        <v/>
      </c>
      <c r="W772" s="59"/>
      <c r="X772" s="49" t="str">
        <f ca="1">IF(C772="","",IF(OR(D772&lt;NgayBatDau,D772&gt;NgayKetThuc),"Ngày tháng phải nằm trong kỳ báo cáo",IF(AND(F772&lt;&gt;"",COUNTIF(D.3[Tên nhà cung cấp],F772)=0),"Tên NCC chưa khai báo trong DSNCC",IF(AND(G772&lt;&gt;"",COUNTIF(D.1[Tên sản phẩm],G772)=0),"SP này chưa khai báo trong DSSP",""))))</f>
        <v/>
      </c>
    </row>
    <row r="773" spans="2:24" ht="27.75" customHeight="1">
      <c r="B773" s="69">
        <f t="shared" si="147"/>
        <v>770</v>
      </c>
      <c r="C773" s="49" t="str">
        <f t="shared" ca="1" si="148"/>
        <v/>
      </c>
      <c r="D773" s="50" t="str">
        <f t="shared" ca="1" si="149"/>
        <v/>
      </c>
      <c r="E773" s="51" t="str">
        <f t="shared" ca="1" si="150"/>
        <v/>
      </c>
      <c r="F773" s="52" t="str">
        <f t="shared" ca="1" si="151"/>
        <v/>
      </c>
      <c r="G773" s="53"/>
      <c r="H773" s="53" t="str">
        <f>IF(G773="","",INDEX(D.1[Quy cách],MATCH(G773,D.1[Tên sản phẩm],0)))</f>
        <v/>
      </c>
      <c r="I773" s="54" t="str">
        <f>IF(G773="","",INDEX(D.1[ĐVT],MATCH(G773,D.1[Tên sản phẩm],0)))</f>
        <v/>
      </c>
      <c r="J773" s="56" t="str">
        <f>IF(G773="","",INDEX(#REF!,MATCH(G773,D.1[Tên sản phẩm],0)))</f>
        <v/>
      </c>
      <c r="K773" s="56" t="str">
        <f t="shared" si="152"/>
        <v/>
      </c>
      <c r="L773" s="53"/>
      <c r="M773" s="57" t="str">
        <f t="shared" si="153"/>
        <v/>
      </c>
      <c r="N773" s="58"/>
      <c r="O773" s="56" t="str">
        <f t="shared" si="146"/>
        <v/>
      </c>
      <c r="P773" s="57" t="str">
        <f t="shared" si="154"/>
        <v/>
      </c>
      <c r="Q773" s="58" t="str">
        <f t="shared" ca="1" si="155"/>
        <v/>
      </c>
      <c r="R773" s="57" t="str">
        <f t="shared" si="156"/>
        <v/>
      </c>
      <c r="S773" s="57" t="str">
        <f ca="1">IF(AND(C773&lt;&gt;"",C773&lt;&gt;OFFSET(C773,1,0)),SUMIFS([Giá có thuế],[Số ĐK],C773),"")</f>
        <v/>
      </c>
      <c r="T773" s="53"/>
      <c r="U773" s="55" t="str">
        <f>IF(T773="","",'Thông Tin Chung'!#REF!)</f>
        <v/>
      </c>
      <c r="V773" s="57" t="str">
        <f t="shared" ca="1" si="157"/>
        <v/>
      </c>
      <c r="W773" s="59"/>
      <c r="X773" s="49" t="str">
        <f ca="1">IF(C773="","",IF(OR(D773&lt;NgayBatDau,D773&gt;NgayKetThuc),"Ngày tháng phải nằm trong kỳ báo cáo",IF(AND(F773&lt;&gt;"",COUNTIF(D.3[Tên nhà cung cấp],F773)=0),"Tên NCC chưa khai báo trong DSNCC",IF(AND(G773&lt;&gt;"",COUNTIF(D.1[Tên sản phẩm],G773)=0),"SP này chưa khai báo trong DSSP",""))))</f>
        <v/>
      </c>
    </row>
    <row r="774" spans="2:24" ht="27.75" customHeight="1">
      <c r="B774" s="69">
        <f t="shared" si="147"/>
        <v>771</v>
      </c>
      <c r="C774" s="49" t="str">
        <f t="shared" ca="1" si="148"/>
        <v/>
      </c>
      <c r="D774" s="50" t="str">
        <f t="shared" ca="1" si="149"/>
        <v/>
      </c>
      <c r="E774" s="51" t="str">
        <f t="shared" ca="1" si="150"/>
        <v/>
      </c>
      <c r="F774" s="52" t="str">
        <f t="shared" ca="1" si="151"/>
        <v/>
      </c>
      <c r="G774" s="53"/>
      <c r="H774" s="53" t="str">
        <f>IF(G774="","",INDEX(D.1[Quy cách],MATCH(G774,D.1[Tên sản phẩm],0)))</f>
        <v/>
      </c>
      <c r="I774" s="54" t="str">
        <f>IF(G774="","",INDEX(D.1[ĐVT],MATCH(G774,D.1[Tên sản phẩm],0)))</f>
        <v/>
      </c>
      <c r="J774" s="56" t="str">
        <f>IF(G774="","",INDEX(#REF!,MATCH(G774,D.1[Tên sản phẩm],0)))</f>
        <v/>
      </c>
      <c r="K774" s="56" t="str">
        <f t="shared" si="152"/>
        <v/>
      </c>
      <c r="L774" s="53"/>
      <c r="M774" s="57" t="str">
        <f t="shared" si="153"/>
        <v/>
      </c>
      <c r="N774" s="58"/>
      <c r="O774" s="56" t="str">
        <f t="shared" si="146"/>
        <v/>
      </c>
      <c r="P774" s="57" t="str">
        <f t="shared" si="154"/>
        <v/>
      </c>
      <c r="Q774" s="58" t="str">
        <f t="shared" ca="1" si="155"/>
        <v/>
      </c>
      <c r="R774" s="57" t="str">
        <f t="shared" si="156"/>
        <v/>
      </c>
      <c r="S774" s="57" t="str">
        <f ca="1">IF(AND(C774&lt;&gt;"",C774&lt;&gt;OFFSET(C774,1,0)),SUMIFS([Giá có thuế],[Số ĐK],C774),"")</f>
        <v/>
      </c>
      <c r="T774" s="53"/>
      <c r="U774" s="55" t="str">
        <f>IF(T774="","",'Thông Tin Chung'!#REF!)</f>
        <v/>
      </c>
      <c r="V774" s="57" t="str">
        <f t="shared" ca="1" si="157"/>
        <v/>
      </c>
      <c r="W774" s="59"/>
      <c r="X774" s="49" t="str">
        <f ca="1">IF(C774="","",IF(OR(D774&lt;NgayBatDau,D774&gt;NgayKetThuc),"Ngày tháng phải nằm trong kỳ báo cáo",IF(AND(F774&lt;&gt;"",COUNTIF(D.3[Tên nhà cung cấp],F774)=0),"Tên NCC chưa khai báo trong DSNCC",IF(AND(G774&lt;&gt;"",COUNTIF(D.1[Tên sản phẩm],G774)=0),"SP này chưa khai báo trong DSSP",""))))</f>
        <v/>
      </c>
    </row>
    <row r="775" spans="2:24" ht="27.75" customHeight="1">
      <c r="B775" s="69">
        <f t="shared" si="147"/>
        <v>772</v>
      </c>
      <c r="C775" s="49" t="str">
        <f t="shared" ca="1" si="148"/>
        <v/>
      </c>
      <c r="D775" s="50" t="str">
        <f t="shared" ca="1" si="149"/>
        <v/>
      </c>
      <c r="E775" s="51" t="str">
        <f t="shared" ca="1" si="150"/>
        <v/>
      </c>
      <c r="F775" s="52" t="str">
        <f t="shared" ca="1" si="151"/>
        <v/>
      </c>
      <c r="G775" s="53"/>
      <c r="H775" s="53" t="str">
        <f>IF(G775="","",INDEX(D.1[Quy cách],MATCH(G775,D.1[Tên sản phẩm],0)))</f>
        <v/>
      </c>
      <c r="I775" s="54" t="str">
        <f>IF(G775="","",INDEX(D.1[ĐVT],MATCH(G775,D.1[Tên sản phẩm],0)))</f>
        <v/>
      </c>
      <c r="J775" s="56" t="str">
        <f>IF(G775="","",INDEX(#REF!,MATCH(G775,D.1[Tên sản phẩm],0)))</f>
        <v/>
      </c>
      <c r="K775" s="56" t="str">
        <f t="shared" si="152"/>
        <v/>
      </c>
      <c r="L775" s="53"/>
      <c r="M775" s="57" t="str">
        <f t="shared" si="153"/>
        <v/>
      </c>
      <c r="N775" s="58"/>
      <c r="O775" s="56" t="str">
        <f t="shared" si="146"/>
        <v/>
      </c>
      <c r="P775" s="57" t="str">
        <f t="shared" si="154"/>
        <v/>
      </c>
      <c r="Q775" s="58" t="str">
        <f t="shared" ca="1" si="155"/>
        <v/>
      </c>
      <c r="R775" s="57" t="str">
        <f t="shared" si="156"/>
        <v/>
      </c>
      <c r="S775" s="57" t="str">
        <f ca="1">IF(AND(C775&lt;&gt;"",C775&lt;&gt;OFFSET(C775,1,0)),SUMIFS([Giá có thuế],[Số ĐK],C775),"")</f>
        <v/>
      </c>
      <c r="T775" s="53"/>
      <c r="U775" s="55" t="str">
        <f>IF(T775="","",'Thông Tin Chung'!#REF!)</f>
        <v/>
      </c>
      <c r="V775" s="57" t="str">
        <f t="shared" ca="1" si="157"/>
        <v/>
      </c>
      <c r="W775" s="59"/>
      <c r="X775" s="49" t="str">
        <f ca="1">IF(C775="","",IF(OR(D775&lt;NgayBatDau,D775&gt;NgayKetThuc),"Ngày tháng phải nằm trong kỳ báo cáo",IF(AND(F775&lt;&gt;"",COUNTIF(D.3[Tên nhà cung cấp],F775)=0),"Tên NCC chưa khai báo trong DSNCC",IF(AND(G775&lt;&gt;"",COUNTIF(D.1[Tên sản phẩm],G775)=0),"SP này chưa khai báo trong DSSP",""))))</f>
        <v/>
      </c>
    </row>
    <row r="776" spans="2:24" ht="27.75" customHeight="1">
      <c r="B776" s="69">
        <f t="shared" si="147"/>
        <v>773</v>
      </c>
      <c r="C776" s="49" t="str">
        <f t="shared" ca="1" si="148"/>
        <v/>
      </c>
      <c r="D776" s="50" t="str">
        <f t="shared" ca="1" si="149"/>
        <v/>
      </c>
      <c r="E776" s="51" t="str">
        <f t="shared" ca="1" si="150"/>
        <v/>
      </c>
      <c r="F776" s="52" t="str">
        <f t="shared" ca="1" si="151"/>
        <v/>
      </c>
      <c r="G776" s="53"/>
      <c r="H776" s="53" t="str">
        <f>IF(G776="","",INDEX(D.1[Quy cách],MATCH(G776,D.1[Tên sản phẩm],0)))</f>
        <v/>
      </c>
      <c r="I776" s="54" t="str">
        <f>IF(G776="","",INDEX(D.1[ĐVT],MATCH(G776,D.1[Tên sản phẩm],0)))</f>
        <v/>
      </c>
      <c r="J776" s="56" t="str">
        <f>IF(G776="","",INDEX(#REF!,MATCH(G776,D.1[Tên sản phẩm],0)))</f>
        <v/>
      </c>
      <c r="K776" s="56" t="str">
        <f t="shared" si="152"/>
        <v/>
      </c>
      <c r="L776" s="53"/>
      <c r="M776" s="57" t="str">
        <f t="shared" si="153"/>
        <v/>
      </c>
      <c r="N776" s="58"/>
      <c r="O776" s="56" t="str">
        <f t="shared" si="146"/>
        <v/>
      </c>
      <c r="P776" s="57" t="str">
        <f t="shared" si="154"/>
        <v/>
      </c>
      <c r="Q776" s="58" t="str">
        <f t="shared" ca="1" si="155"/>
        <v/>
      </c>
      <c r="R776" s="57" t="str">
        <f t="shared" si="156"/>
        <v/>
      </c>
      <c r="S776" s="57" t="str">
        <f ca="1">IF(AND(C776&lt;&gt;"",C776&lt;&gt;OFFSET(C776,1,0)),SUMIFS([Giá có thuế],[Số ĐK],C776),"")</f>
        <v/>
      </c>
      <c r="T776" s="53"/>
      <c r="U776" s="55" t="str">
        <f>IF(T776="","",'Thông Tin Chung'!#REF!)</f>
        <v/>
      </c>
      <c r="V776" s="57" t="str">
        <f t="shared" ca="1" si="157"/>
        <v/>
      </c>
      <c r="W776" s="59"/>
      <c r="X776" s="49" t="str">
        <f ca="1">IF(C776="","",IF(OR(D776&lt;NgayBatDau,D776&gt;NgayKetThuc),"Ngày tháng phải nằm trong kỳ báo cáo",IF(AND(F776&lt;&gt;"",COUNTIF(D.3[Tên nhà cung cấp],F776)=0),"Tên NCC chưa khai báo trong DSNCC",IF(AND(G776&lt;&gt;"",COUNTIF(D.1[Tên sản phẩm],G776)=0),"SP này chưa khai báo trong DSSP",""))))</f>
        <v/>
      </c>
    </row>
    <row r="777" spans="2:24" ht="27.75" customHeight="1">
      <c r="B777" s="69">
        <f t="shared" si="147"/>
        <v>774</v>
      </c>
      <c r="C777" s="49" t="str">
        <f t="shared" ca="1" si="148"/>
        <v/>
      </c>
      <c r="D777" s="50" t="str">
        <f t="shared" ca="1" si="149"/>
        <v/>
      </c>
      <c r="E777" s="51" t="str">
        <f t="shared" ca="1" si="150"/>
        <v/>
      </c>
      <c r="F777" s="52" t="str">
        <f t="shared" ca="1" si="151"/>
        <v/>
      </c>
      <c r="G777" s="53"/>
      <c r="H777" s="53" t="str">
        <f>IF(G777="","",INDEX(D.1[Quy cách],MATCH(G777,D.1[Tên sản phẩm],0)))</f>
        <v/>
      </c>
      <c r="I777" s="54" t="str">
        <f>IF(G777="","",INDEX(D.1[ĐVT],MATCH(G777,D.1[Tên sản phẩm],0)))</f>
        <v/>
      </c>
      <c r="J777" s="56" t="str">
        <f>IF(G777="","",INDEX(#REF!,MATCH(G777,D.1[Tên sản phẩm],0)))</f>
        <v/>
      </c>
      <c r="K777" s="56" t="str">
        <f t="shared" si="152"/>
        <v/>
      </c>
      <c r="L777" s="53"/>
      <c r="M777" s="57" t="str">
        <f t="shared" si="153"/>
        <v/>
      </c>
      <c r="N777" s="58"/>
      <c r="O777" s="56" t="str">
        <f t="shared" si="146"/>
        <v/>
      </c>
      <c r="P777" s="57" t="str">
        <f t="shared" si="154"/>
        <v/>
      </c>
      <c r="Q777" s="58" t="str">
        <f t="shared" ca="1" si="155"/>
        <v/>
      </c>
      <c r="R777" s="57" t="str">
        <f t="shared" si="156"/>
        <v/>
      </c>
      <c r="S777" s="57" t="str">
        <f ca="1">IF(AND(C777&lt;&gt;"",C777&lt;&gt;OFFSET(C777,1,0)),SUMIFS([Giá có thuế],[Số ĐK],C777),"")</f>
        <v/>
      </c>
      <c r="T777" s="53"/>
      <c r="U777" s="55" t="str">
        <f>IF(T777="","",'Thông Tin Chung'!#REF!)</f>
        <v/>
      </c>
      <c r="V777" s="57" t="str">
        <f t="shared" ca="1" si="157"/>
        <v/>
      </c>
      <c r="W777" s="59"/>
      <c r="X777" s="49" t="str">
        <f ca="1">IF(C777="","",IF(OR(D777&lt;NgayBatDau,D777&gt;NgayKetThuc),"Ngày tháng phải nằm trong kỳ báo cáo",IF(AND(F777&lt;&gt;"",COUNTIF(D.3[Tên nhà cung cấp],F777)=0),"Tên NCC chưa khai báo trong DSNCC",IF(AND(G777&lt;&gt;"",COUNTIF(D.1[Tên sản phẩm],G777)=0),"SP này chưa khai báo trong DSSP",""))))</f>
        <v/>
      </c>
    </row>
    <row r="778" spans="2:24" ht="27.75" customHeight="1">
      <c r="B778" s="69">
        <f t="shared" si="147"/>
        <v>775</v>
      </c>
      <c r="C778" s="49" t="str">
        <f t="shared" ca="1" si="148"/>
        <v/>
      </c>
      <c r="D778" s="50" t="str">
        <f t="shared" ca="1" si="149"/>
        <v/>
      </c>
      <c r="E778" s="51" t="str">
        <f t="shared" ca="1" si="150"/>
        <v/>
      </c>
      <c r="F778" s="52" t="str">
        <f t="shared" ca="1" si="151"/>
        <v/>
      </c>
      <c r="G778" s="53"/>
      <c r="H778" s="53" t="str">
        <f>IF(G778="","",INDEX(D.1[Quy cách],MATCH(G778,D.1[Tên sản phẩm],0)))</f>
        <v/>
      </c>
      <c r="I778" s="54" t="str">
        <f>IF(G778="","",INDEX(D.1[ĐVT],MATCH(G778,D.1[Tên sản phẩm],0)))</f>
        <v/>
      </c>
      <c r="J778" s="56" t="str">
        <f>IF(G778="","",INDEX(#REF!,MATCH(G778,D.1[Tên sản phẩm],0)))</f>
        <v/>
      </c>
      <c r="K778" s="56" t="str">
        <f t="shared" si="152"/>
        <v/>
      </c>
      <c r="L778" s="53"/>
      <c r="M778" s="57" t="str">
        <f t="shared" si="153"/>
        <v/>
      </c>
      <c r="N778" s="58"/>
      <c r="O778" s="56" t="str">
        <f t="shared" si="146"/>
        <v/>
      </c>
      <c r="P778" s="57" t="str">
        <f t="shared" si="154"/>
        <v/>
      </c>
      <c r="Q778" s="58" t="str">
        <f t="shared" ca="1" si="155"/>
        <v/>
      </c>
      <c r="R778" s="57" t="str">
        <f t="shared" si="156"/>
        <v/>
      </c>
      <c r="S778" s="57" t="str">
        <f ca="1">IF(AND(C778&lt;&gt;"",C778&lt;&gt;OFFSET(C778,1,0)),SUMIFS([Giá có thuế],[Số ĐK],C778),"")</f>
        <v/>
      </c>
      <c r="T778" s="53"/>
      <c r="U778" s="55" t="str">
        <f>IF(T778="","",'Thông Tin Chung'!#REF!)</f>
        <v/>
      </c>
      <c r="V778" s="57" t="str">
        <f t="shared" ca="1" si="157"/>
        <v/>
      </c>
      <c r="W778" s="59"/>
      <c r="X778" s="49" t="str">
        <f ca="1">IF(C778="","",IF(OR(D778&lt;NgayBatDau,D778&gt;NgayKetThuc),"Ngày tháng phải nằm trong kỳ báo cáo",IF(AND(F778&lt;&gt;"",COUNTIF(D.3[Tên nhà cung cấp],F778)=0),"Tên NCC chưa khai báo trong DSNCC",IF(AND(G778&lt;&gt;"",COUNTIF(D.1[Tên sản phẩm],G778)=0),"SP này chưa khai báo trong DSSP",""))))</f>
        <v/>
      </c>
    </row>
    <row r="779" spans="2:24" ht="27.75" customHeight="1">
      <c r="B779" s="69">
        <f t="shared" si="147"/>
        <v>776</v>
      </c>
      <c r="C779" s="49" t="str">
        <f t="shared" ca="1" si="148"/>
        <v/>
      </c>
      <c r="D779" s="50" t="str">
        <f t="shared" ca="1" si="149"/>
        <v/>
      </c>
      <c r="E779" s="51" t="str">
        <f t="shared" ca="1" si="150"/>
        <v/>
      </c>
      <c r="F779" s="52" t="str">
        <f t="shared" ca="1" si="151"/>
        <v/>
      </c>
      <c r="G779" s="53"/>
      <c r="H779" s="53" t="str">
        <f>IF(G779="","",INDEX(D.1[Quy cách],MATCH(G779,D.1[Tên sản phẩm],0)))</f>
        <v/>
      </c>
      <c r="I779" s="54" t="str">
        <f>IF(G779="","",INDEX(D.1[ĐVT],MATCH(G779,D.1[Tên sản phẩm],0)))</f>
        <v/>
      </c>
      <c r="J779" s="56" t="str">
        <f>IF(G779="","",INDEX(#REF!,MATCH(G779,D.1[Tên sản phẩm],0)))</f>
        <v/>
      </c>
      <c r="K779" s="56" t="str">
        <f t="shared" si="152"/>
        <v/>
      </c>
      <c r="L779" s="53"/>
      <c r="M779" s="57" t="str">
        <f t="shared" si="153"/>
        <v/>
      </c>
      <c r="N779" s="58"/>
      <c r="O779" s="56" t="str">
        <f t="shared" si="146"/>
        <v/>
      </c>
      <c r="P779" s="57" t="str">
        <f t="shared" si="154"/>
        <v/>
      </c>
      <c r="Q779" s="58" t="str">
        <f t="shared" ca="1" si="155"/>
        <v/>
      </c>
      <c r="R779" s="57" t="str">
        <f t="shared" si="156"/>
        <v/>
      </c>
      <c r="S779" s="57" t="str">
        <f ca="1">IF(AND(C779&lt;&gt;"",C779&lt;&gt;OFFSET(C779,1,0)),SUMIFS([Giá có thuế],[Số ĐK],C779),"")</f>
        <v/>
      </c>
      <c r="T779" s="53"/>
      <c r="U779" s="55" t="str">
        <f>IF(T779="","",'Thông Tin Chung'!#REF!)</f>
        <v/>
      </c>
      <c r="V779" s="57" t="str">
        <f t="shared" ca="1" si="157"/>
        <v/>
      </c>
      <c r="W779" s="59"/>
      <c r="X779" s="49" t="str">
        <f ca="1">IF(C779="","",IF(OR(D779&lt;NgayBatDau,D779&gt;NgayKetThuc),"Ngày tháng phải nằm trong kỳ báo cáo",IF(AND(F779&lt;&gt;"",COUNTIF(D.3[Tên nhà cung cấp],F779)=0),"Tên NCC chưa khai báo trong DSNCC",IF(AND(G779&lt;&gt;"",COUNTIF(D.1[Tên sản phẩm],G779)=0),"SP này chưa khai báo trong DSSP",""))))</f>
        <v/>
      </c>
    </row>
    <row r="780" spans="2:24" ht="27.75" customHeight="1">
      <c r="B780" s="69">
        <f t="shared" si="147"/>
        <v>777</v>
      </c>
      <c r="C780" s="49" t="str">
        <f t="shared" ca="1" si="148"/>
        <v/>
      </c>
      <c r="D780" s="50" t="str">
        <f t="shared" ca="1" si="149"/>
        <v/>
      </c>
      <c r="E780" s="51" t="str">
        <f t="shared" ca="1" si="150"/>
        <v/>
      </c>
      <c r="F780" s="52" t="str">
        <f t="shared" ca="1" si="151"/>
        <v/>
      </c>
      <c r="G780" s="53"/>
      <c r="H780" s="53" t="str">
        <f>IF(G780="","",INDEX(D.1[Quy cách],MATCH(G780,D.1[Tên sản phẩm],0)))</f>
        <v/>
      </c>
      <c r="I780" s="54" t="str">
        <f>IF(G780="","",INDEX(D.1[ĐVT],MATCH(G780,D.1[Tên sản phẩm],0)))</f>
        <v/>
      </c>
      <c r="J780" s="56" t="str">
        <f>IF(G780="","",INDEX(#REF!,MATCH(G780,D.1[Tên sản phẩm],0)))</f>
        <v/>
      </c>
      <c r="K780" s="56" t="str">
        <f t="shared" si="152"/>
        <v/>
      </c>
      <c r="L780" s="53"/>
      <c r="M780" s="57" t="str">
        <f t="shared" si="153"/>
        <v/>
      </c>
      <c r="N780" s="58"/>
      <c r="O780" s="56" t="str">
        <f t="shared" si="146"/>
        <v/>
      </c>
      <c r="P780" s="57" t="str">
        <f t="shared" si="154"/>
        <v/>
      </c>
      <c r="Q780" s="58" t="str">
        <f t="shared" ca="1" si="155"/>
        <v/>
      </c>
      <c r="R780" s="57" t="str">
        <f t="shared" si="156"/>
        <v/>
      </c>
      <c r="S780" s="57" t="str">
        <f ca="1">IF(AND(C780&lt;&gt;"",C780&lt;&gt;OFFSET(C780,1,0)),SUMIFS([Giá có thuế],[Số ĐK],C780),"")</f>
        <v/>
      </c>
      <c r="T780" s="53"/>
      <c r="U780" s="55" t="str">
        <f>IF(T780="","",'Thông Tin Chung'!#REF!)</f>
        <v/>
      </c>
      <c r="V780" s="57" t="str">
        <f t="shared" ca="1" si="157"/>
        <v/>
      </c>
      <c r="W780" s="59"/>
      <c r="X780" s="49" t="str">
        <f ca="1">IF(C780="","",IF(OR(D780&lt;NgayBatDau,D780&gt;NgayKetThuc),"Ngày tháng phải nằm trong kỳ báo cáo",IF(AND(F780&lt;&gt;"",COUNTIF(D.3[Tên nhà cung cấp],F780)=0),"Tên NCC chưa khai báo trong DSNCC",IF(AND(G780&lt;&gt;"",COUNTIF(D.1[Tên sản phẩm],G780)=0),"SP này chưa khai báo trong DSSP",""))))</f>
        <v/>
      </c>
    </row>
    <row r="781" spans="2:24" ht="27.75" customHeight="1">
      <c r="B781" s="69">
        <f t="shared" si="147"/>
        <v>778</v>
      </c>
      <c r="C781" s="49" t="str">
        <f t="shared" ca="1" si="148"/>
        <v/>
      </c>
      <c r="D781" s="50" t="str">
        <f t="shared" ca="1" si="149"/>
        <v/>
      </c>
      <c r="E781" s="51" t="str">
        <f t="shared" ca="1" si="150"/>
        <v/>
      </c>
      <c r="F781" s="52" t="str">
        <f t="shared" ca="1" si="151"/>
        <v/>
      </c>
      <c r="G781" s="53"/>
      <c r="H781" s="53" t="str">
        <f>IF(G781="","",INDEX(D.1[Quy cách],MATCH(G781,D.1[Tên sản phẩm],0)))</f>
        <v/>
      </c>
      <c r="I781" s="54" t="str">
        <f>IF(G781="","",INDEX(D.1[ĐVT],MATCH(G781,D.1[Tên sản phẩm],0)))</f>
        <v/>
      </c>
      <c r="J781" s="56" t="str">
        <f>IF(G781="","",INDEX(#REF!,MATCH(G781,D.1[Tên sản phẩm],0)))</f>
        <v/>
      </c>
      <c r="K781" s="56" t="str">
        <f t="shared" si="152"/>
        <v/>
      </c>
      <c r="L781" s="53"/>
      <c r="M781" s="57" t="str">
        <f t="shared" si="153"/>
        <v/>
      </c>
      <c r="N781" s="58"/>
      <c r="O781" s="56" t="str">
        <f t="shared" si="146"/>
        <v/>
      </c>
      <c r="P781" s="57" t="str">
        <f t="shared" si="154"/>
        <v/>
      </c>
      <c r="Q781" s="58" t="str">
        <f t="shared" ca="1" si="155"/>
        <v/>
      </c>
      <c r="R781" s="57" t="str">
        <f t="shared" si="156"/>
        <v/>
      </c>
      <c r="S781" s="57" t="str">
        <f ca="1">IF(AND(C781&lt;&gt;"",C781&lt;&gt;OFFSET(C781,1,0)),SUMIFS([Giá có thuế],[Số ĐK],C781),"")</f>
        <v/>
      </c>
      <c r="T781" s="53"/>
      <c r="U781" s="55" t="str">
        <f>IF(T781="","",'Thông Tin Chung'!#REF!)</f>
        <v/>
      </c>
      <c r="V781" s="57" t="str">
        <f t="shared" ca="1" si="157"/>
        <v/>
      </c>
      <c r="W781" s="59"/>
      <c r="X781" s="49" t="str">
        <f ca="1">IF(C781="","",IF(OR(D781&lt;NgayBatDau,D781&gt;NgayKetThuc),"Ngày tháng phải nằm trong kỳ báo cáo",IF(AND(F781&lt;&gt;"",COUNTIF(D.3[Tên nhà cung cấp],F781)=0),"Tên NCC chưa khai báo trong DSNCC",IF(AND(G781&lt;&gt;"",COUNTIF(D.1[Tên sản phẩm],G781)=0),"SP này chưa khai báo trong DSSP",""))))</f>
        <v/>
      </c>
    </row>
    <row r="782" spans="2:24" ht="27.75" customHeight="1">
      <c r="B782" s="69">
        <f t="shared" si="147"/>
        <v>779</v>
      </c>
      <c r="C782" s="49" t="str">
        <f t="shared" ca="1" si="148"/>
        <v/>
      </c>
      <c r="D782" s="50" t="str">
        <f t="shared" ca="1" si="149"/>
        <v/>
      </c>
      <c r="E782" s="51" t="str">
        <f t="shared" ca="1" si="150"/>
        <v/>
      </c>
      <c r="F782" s="52" t="str">
        <f t="shared" ca="1" si="151"/>
        <v/>
      </c>
      <c r="G782" s="53"/>
      <c r="H782" s="53" t="str">
        <f>IF(G782="","",INDEX(D.1[Quy cách],MATCH(G782,D.1[Tên sản phẩm],0)))</f>
        <v/>
      </c>
      <c r="I782" s="54" t="str">
        <f>IF(G782="","",INDEX(D.1[ĐVT],MATCH(G782,D.1[Tên sản phẩm],0)))</f>
        <v/>
      </c>
      <c r="J782" s="56" t="str">
        <f>IF(G782="","",INDEX(#REF!,MATCH(G782,D.1[Tên sản phẩm],0)))</f>
        <v/>
      </c>
      <c r="K782" s="56" t="str">
        <f t="shared" si="152"/>
        <v/>
      </c>
      <c r="L782" s="53"/>
      <c r="M782" s="57" t="str">
        <f t="shared" si="153"/>
        <v/>
      </c>
      <c r="N782" s="58"/>
      <c r="O782" s="56" t="str">
        <f t="shared" si="146"/>
        <v/>
      </c>
      <c r="P782" s="57" t="str">
        <f t="shared" si="154"/>
        <v/>
      </c>
      <c r="Q782" s="58" t="str">
        <f t="shared" ca="1" si="155"/>
        <v/>
      </c>
      <c r="R782" s="57" t="str">
        <f t="shared" si="156"/>
        <v/>
      </c>
      <c r="S782" s="57" t="str">
        <f ca="1">IF(AND(C782&lt;&gt;"",C782&lt;&gt;OFFSET(C782,1,0)),SUMIFS([Giá có thuế],[Số ĐK],C782),"")</f>
        <v/>
      </c>
      <c r="T782" s="53"/>
      <c r="U782" s="55" t="str">
        <f>IF(T782="","",'Thông Tin Chung'!#REF!)</f>
        <v/>
      </c>
      <c r="V782" s="57" t="str">
        <f t="shared" ca="1" si="157"/>
        <v/>
      </c>
      <c r="W782" s="59"/>
      <c r="X782" s="49" t="str">
        <f ca="1">IF(C782="","",IF(OR(D782&lt;NgayBatDau,D782&gt;NgayKetThuc),"Ngày tháng phải nằm trong kỳ báo cáo",IF(AND(F782&lt;&gt;"",COUNTIF(D.3[Tên nhà cung cấp],F782)=0),"Tên NCC chưa khai báo trong DSNCC",IF(AND(G782&lt;&gt;"",COUNTIF(D.1[Tên sản phẩm],G782)=0),"SP này chưa khai báo trong DSSP",""))))</f>
        <v/>
      </c>
    </row>
    <row r="783" spans="2:24" ht="27.75" customHeight="1">
      <c r="B783" s="69">
        <f t="shared" si="147"/>
        <v>780</v>
      </c>
      <c r="C783" s="49" t="str">
        <f t="shared" ca="1" si="148"/>
        <v/>
      </c>
      <c r="D783" s="50" t="str">
        <f t="shared" ca="1" si="149"/>
        <v/>
      </c>
      <c r="E783" s="51" t="str">
        <f t="shared" ca="1" si="150"/>
        <v/>
      </c>
      <c r="F783" s="52" t="str">
        <f t="shared" ca="1" si="151"/>
        <v/>
      </c>
      <c r="G783" s="53"/>
      <c r="H783" s="53" t="str">
        <f>IF(G783="","",INDEX(D.1[Quy cách],MATCH(G783,D.1[Tên sản phẩm],0)))</f>
        <v/>
      </c>
      <c r="I783" s="54" t="str">
        <f>IF(G783="","",INDEX(D.1[ĐVT],MATCH(G783,D.1[Tên sản phẩm],0)))</f>
        <v/>
      </c>
      <c r="J783" s="56" t="str">
        <f>IF(G783="","",INDEX(#REF!,MATCH(G783,D.1[Tên sản phẩm],0)))</f>
        <v/>
      </c>
      <c r="K783" s="56" t="str">
        <f t="shared" si="152"/>
        <v/>
      </c>
      <c r="L783" s="53"/>
      <c r="M783" s="57" t="str">
        <f t="shared" si="153"/>
        <v/>
      </c>
      <c r="N783" s="58"/>
      <c r="O783" s="56" t="str">
        <f t="shared" si="146"/>
        <v/>
      </c>
      <c r="P783" s="57" t="str">
        <f t="shared" si="154"/>
        <v/>
      </c>
      <c r="Q783" s="58" t="str">
        <f t="shared" ca="1" si="155"/>
        <v/>
      </c>
      <c r="R783" s="57" t="str">
        <f t="shared" si="156"/>
        <v/>
      </c>
      <c r="S783" s="57" t="str">
        <f ca="1">IF(AND(C783&lt;&gt;"",C783&lt;&gt;OFFSET(C783,1,0)),SUMIFS([Giá có thuế],[Số ĐK],C783),"")</f>
        <v/>
      </c>
      <c r="T783" s="53"/>
      <c r="U783" s="55" t="str">
        <f>IF(T783="","",'Thông Tin Chung'!#REF!)</f>
        <v/>
      </c>
      <c r="V783" s="57" t="str">
        <f t="shared" ca="1" si="157"/>
        <v/>
      </c>
      <c r="W783" s="59"/>
      <c r="X783" s="49" t="str">
        <f ca="1">IF(C783="","",IF(OR(D783&lt;NgayBatDau,D783&gt;NgayKetThuc),"Ngày tháng phải nằm trong kỳ báo cáo",IF(AND(F783&lt;&gt;"",COUNTIF(D.3[Tên nhà cung cấp],F783)=0),"Tên NCC chưa khai báo trong DSNCC",IF(AND(G783&lt;&gt;"",COUNTIF(D.1[Tên sản phẩm],G783)=0),"SP này chưa khai báo trong DSSP",""))))</f>
        <v/>
      </c>
    </row>
    <row r="784" spans="2:24" ht="27.75" customHeight="1">
      <c r="B784" s="69">
        <f t="shared" si="147"/>
        <v>781</v>
      </c>
      <c r="C784" s="49" t="str">
        <f t="shared" ca="1" si="148"/>
        <v/>
      </c>
      <c r="D784" s="50" t="str">
        <f t="shared" ca="1" si="149"/>
        <v/>
      </c>
      <c r="E784" s="51" t="str">
        <f t="shared" ca="1" si="150"/>
        <v/>
      </c>
      <c r="F784" s="52" t="str">
        <f t="shared" ca="1" si="151"/>
        <v/>
      </c>
      <c r="G784" s="53"/>
      <c r="H784" s="53" t="str">
        <f>IF(G784="","",INDEX(D.1[Quy cách],MATCH(G784,D.1[Tên sản phẩm],0)))</f>
        <v/>
      </c>
      <c r="I784" s="54" t="str">
        <f>IF(G784="","",INDEX(D.1[ĐVT],MATCH(G784,D.1[Tên sản phẩm],0)))</f>
        <v/>
      </c>
      <c r="J784" s="56" t="str">
        <f>IF(G784="","",INDEX(#REF!,MATCH(G784,D.1[Tên sản phẩm],0)))</f>
        <v/>
      </c>
      <c r="K784" s="56" t="str">
        <f t="shared" si="152"/>
        <v/>
      </c>
      <c r="L784" s="53"/>
      <c r="M784" s="57" t="str">
        <f t="shared" si="153"/>
        <v/>
      </c>
      <c r="N784" s="58"/>
      <c r="O784" s="56" t="str">
        <f t="shared" si="146"/>
        <v/>
      </c>
      <c r="P784" s="57" t="str">
        <f t="shared" si="154"/>
        <v/>
      </c>
      <c r="Q784" s="58" t="str">
        <f t="shared" ca="1" si="155"/>
        <v/>
      </c>
      <c r="R784" s="57" t="str">
        <f t="shared" si="156"/>
        <v/>
      </c>
      <c r="S784" s="57" t="str">
        <f ca="1">IF(AND(C784&lt;&gt;"",C784&lt;&gt;OFFSET(C784,1,0)),SUMIFS([Giá có thuế],[Số ĐK],C784),"")</f>
        <v/>
      </c>
      <c r="T784" s="53"/>
      <c r="U784" s="55" t="str">
        <f>IF(T784="","",'Thông Tin Chung'!#REF!)</f>
        <v/>
      </c>
      <c r="V784" s="57" t="str">
        <f t="shared" ca="1" si="157"/>
        <v/>
      </c>
      <c r="W784" s="59"/>
      <c r="X784" s="49" t="str">
        <f ca="1">IF(C784="","",IF(OR(D784&lt;NgayBatDau,D784&gt;NgayKetThuc),"Ngày tháng phải nằm trong kỳ báo cáo",IF(AND(F784&lt;&gt;"",COUNTIF(D.3[Tên nhà cung cấp],F784)=0),"Tên NCC chưa khai báo trong DSNCC",IF(AND(G784&lt;&gt;"",COUNTIF(D.1[Tên sản phẩm],G784)=0),"SP này chưa khai báo trong DSSP",""))))</f>
        <v/>
      </c>
    </row>
    <row r="785" spans="2:24" ht="27.75" customHeight="1">
      <c r="B785" s="69">
        <f t="shared" si="147"/>
        <v>782</v>
      </c>
      <c r="C785" s="49" t="str">
        <f t="shared" ca="1" si="148"/>
        <v/>
      </c>
      <c r="D785" s="50" t="str">
        <f t="shared" ca="1" si="149"/>
        <v/>
      </c>
      <c r="E785" s="51" t="str">
        <f t="shared" ca="1" si="150"/>
        <v/>
      </c>
      <c r="F785" s="52" t="str">
        <f t="shared" ca="1" si="151"/>
        <v/>
      </c>
      <c r="G785" s="53"/>
      <c r="H785" s="53" t="str">
        <f>IF(G785="","",INDEX(D.1[Quy cách],MATCH(G785,D.1[Tên sản phẩm],0)))</f>
        <v/>
      </c>
      <c r="I785" s="54" t="str">
        <f>IF(G785="","",INDEX(D.1[ĐVT],MATCH(G785,D.1[Tên sản phẩm],0)))</f>
        <v/>
      </c>
      <c r="J785" s="56" t="str">
        <f>IF(G785="","",INDEX(#REF!,MATCH(G785,D.1[Tên sản phẩm],0)))</f>
        <v/>
      </c>
      <c r="K785" s="56" t="str">
        <f t="shared" si="152"/>
        <v/>
      </c>
      <c r="L785" s="53"/>
      <c r="M785" s="57" t="str">
        <f t="shared" si="153"/>
        <v/>
      </c>
      <c r="N785" s="58"/>
      <c r="O785" s="56" t="str">
        <f t="shared" si="146"/>
        <v/>
      </c>
      <c r="P785" s="57" t="str">
        <f t="shared" si="154"/>
        <v/>
      </c>
      <c r="Q785" s="58" t="str">
        <f t="shared" ca="1" si="155"/>
        <v/>
      </c>
      <c r="R785" s="57" t="str">
        <f t="shared" si="156"/>
        <v/>
      </c>
      <c r="S785" s="57" t="str">
        <f ca="1">IF(AND(C785&lt;&gt;"",C785&lt;&gt;OFFSET(C785,1,0)),SUMIFS([Giá có thuế],[Số ĐK],C785),"")</f>
        <v/>
      </c>
      <c r="T785" s="53"/>
      <c r="U785" s="55" t="str">
        <f>IF(T785="","",'Thông Tin Chung'!#REF!)</f>
        <v/>
      </c>
      <c r="V785" s="57" t="str">
        <f t="shared" ca="1" si="157"/>
        <v/>
      </c>
      <c r="W785" s="59"/>
      <c r="X785" s="49" t="str">
        <f ca="1">IF(C785="","",IF(OR(D785&lt;NgayBatDau,D785&gt;NgayKetThuc),"Ngày tháng phải nằm trong kỳ báo cáo",IF(AND(F785&lt;&gt;"",COUNTIF(D.3[Tên nhà cung cấp],F785)=0),"Tên NCC chưa khai báo trong DSNCC",IF(AND(G785&lt;&gt;"",COUNTIF(D.1[Tên sản phẩm],G785)=0),"SP này chưa khai báo trong DSSP",""))))</f>
        <v/>
      </c>
    </row>
    <row r="786" spans="2:24" ht="27.75" customHeight="1">
      <c r="B786" s="69">
        <f t="shared" si="147"/>
        <v>783</v>
      </c>
      <c r="C786" s="49" t="str">
        <f t="shared" ca="1" si="148"/>
        <v/>
      </c>
      <c r="D786" s="50" t="str">
        <f t="shared" ca="1" si="149"/>
        <v/>
      </c>
      <c r="E786" s="51" t="str">
        <f t="shared" ca="1" si="150"/>
        <v/>
      </c>
      <c r="F786" s="52" t="str">
        <f t="shared" ca="1" si="151"/>
        <v/>
      </c>
      <c r="G786" s="53"/>
      <c r="H786" s="53" t="str">
        <f>IF(G786="","",INDEX(D.1[Quy cách],MATCH(G786,D.1[Tên sản phẩm],0)))</f>
        <v/>
      </c>
      <c r="I786" s="54" t="str">
        <f>IF(G786="","",INDEX(D.1[ĐVT],MATCH(G786,D.1[Tên sản phẩm],0)))</f>
        <v/>
      </c>
      <c r="J786" s="56" t="str">
        <f>IF(G786="","",INDEX(#REF!,MATCH(G786,D.1[Tên sản phẩm],0)))</f>
        <v/>
      </c>
      <c r="K786" s="56" t="str">
        <f t="shared" si="152"/>
        <v/>
      </c>
      <c r="L786" s="53"/>
      <c r="M786" s="57" t="str">
        <f t="shared" si="153"/>
        <v/>
      </c>
      <c r="N786" s="58"/>
      <c r="O786" s="56" t="str">
        <f t="shared" si="146"/>
        <v/>
      </c>
      <c r="P786" s="57" t="str">
        <f t="shared" si="154"/>
        <v/>
      </c>
      <c r="Q786" s="58" t="str">
        <f t="shared" ca="1" si="155"/>
        <v/>
      </c>
      <c r="R786" s="57" t="str">
        <f t="shared" si="156"/>
        <v/>
      </c>
      <c r="S786" s="57" t="str">
        <f ca="1">IF(AND(C786&lt;&gt;"",C786&lt;&gt;OFFSET(C786,1,0)),SUMIFS([Giá có thuế],[Số ĐK],C786),"")</f>
        <v/>
      </c>
      <c r="T786" s="53"/>
      <c r="U786" s="55" t="str">
        <f>IF(T786="","",'Thông Tin Chung'!#REF!)</f>
        <v/>
      </c>
      <c r="V786" s="57" t="str">
        <f t="shared" ca="1" si="157"/>
        <v/>
      </c>
      <c r="W786" s="59"/>
      <c r="X786" s="49" t="str">
        <f ca="1">IF(C786="","",IF(OR(D786&lt;NgayBatDau,D786&gt;NgayKetThuc),"Ngày tháng phải nằm trong kỳ báo cáo",IF(AND(F786&lt;&gt;"",COUNTIF(D.3[Tên nhà cung cấp],F786)=0),"Tên NCC chưa khai báo trong DSNCC",IF(AND(G786&lt;&gt;"",COUNTIF(D.1[Tên sản phẩm],G786)=0),"SP này chưa khai báo trong DSSP",""))))</f>
        <v/>
      </c>
    </row>
    <row r="787" spans="2:24" ht="27.75" customHeight="1">
      <c r="B787" s="69">
        <f t="shared" si="147"/>
        <v>784</v>
      </c>
      <c r="C787" s="49" t="str">
        <f t="shared" ca="1" si="148"/>
        <v/>
      </c>
      <c r="D787" s="50" t="str">
        <f t="shared" ca="1" si="149"/>
        <v/>
      </c>
      <c r="E787" s="51" t="str">
        <f t="shared" ca="1" si="150"/>
        <v/>
      </c>
      <c r="F787" s="52" t="str">
        <f t="shared" ca="1" si="151"/>
        <v/>
      </c>
      <c r="G787" s="53"/>
      <c r="H787" s="53" t="str">
        <f>IF(G787="","",INDEX(D.1[Quy cách],MATCH(G787,D.1[Tên sản phẩm],0)))</f>
        <v/>
      </c>
      <c r="I787" s="54" t="str">
        <f>IF(G787="","",INDEX(D.1[ĐVT],MATCH(G787,D.1[Tên sản phẩm],0)))</f>
        <v/>
      </c>
      <c r="J787" s="56" t="str">
        <f>IF(G787="","",INDEX(#REF!,MATCH(G787,D.1[Tên sản phẩm],0)))</f>
        <v/>
      </c>
      <c r="K787" s="56" t="str">
        <f t="shared" si="152"/>
        <v/>
      </c>
      <c r="L787" s="53"/>
      <c r="M787" s="57" t="str">
        <f t="shared" si="153"/>
        <v/>
      </c>
      <c r="N787" s="58"/>
      <c r="O787" s="56" t="str">
        <f t="shared" si="146"/>
        <v/>
      </c>
      <c r="P787" s="57" t="str">
        <f t="shared" si="154"/>
        <v/>
      </c>
      <c r="Q787" s="58" t="str">
        <f t="shared" ca="1" si="155"/>
        <v/>
      </c>
      <c r="R787" s="57" t="str">
        <f t="shared" si="156"/>
        <v/>
      </c>
      <c r="S787" s="57" t="str">
        <f ca="1">IF(AND(C787&lt;&gt;"",C787&lt;&gt;OFFSET(C787,1,0)),SUMIFS([Giá có thuế],[Số ĐK],C787),"")</f>
        <v/>
      </c>
      <c r="T787" s="53"/>
      <c r="U787" s="55" t="str">
        <f>IF(T787="","",'Thông Tin Chung'!#REF!)</f>
        <v/>
      </c>
      <c r="V787" s="57" t="str">
        <f t="shared" ca="1" si="157"/>
        <v/>
      </c>
      <c r="W787" s="59"/>
      <c r="X787" s="49" t="str">
        <f ca="1">IF(C787="","",IF(OR(D787&lt;NgayBatDau,D787&gt;NgayKetThuc),"Ngày tháng phải nằm trong kỳ báo cáo",IF(AND(F787&lt;&gt;"",COUNTIF(D.3[Tên nhà cung cấp],F787)=0),"Tên NCC chưa khai báo trong DSNCC",IF(AND(G787&lt;&gt;"",COUNTIF(D.1[Tên sản phẩm],G787)=0),"SP này chưa khai báo trong DSSP",""))))</f>
        <v/>
      </c>
    </row>
    <row r="788" spans="2:24" ht="27.75" customHeight="1">
      <c r="B788" s="69">
        <f t="shared" si="147"/>
        <v>785</v>
      </c>
      <c r="C788" s="49" t="str">
        <f t="shared" ca="1" si="148"/>
        <v/>
      </c>
      <c r="D788" s="50" t="str">
        <f t="shared" ca="1" si="149"/>
        <v/>
      </c>
      <c r="E788" s="51" t="str">
        <f t="shared" ca="1" si="150"/>
        <v/>
      </c>
      <c r="F788" s="52" t="str">
        <f t="shared" ca="1" si="151"/>
        <v/>
      </c>
      <c r="G788" s="53"/>
      <c r="H788" s="53" t="str">
        <f>IF(G788="","",INDEX(D.1[Quy cách],MATCH(G788,D.1[Tên sản phẩm],0)))</f>
        <v/>
      </c>
      <c r="I788" s="54" t="str">
        <f>IF(G788="","",INDEX(D.1[ĐVT],MATCH(G788,D.1[Tên sản phẩm],0)))</f>
        <v/>
      </c>
      <c r="J788" s="56" t="str">
        <f>IF(G788="","",INDEX(#REF!,MATCH(G788,D.1[Tên sản phẩm],0)))</f>
        <v/>
      </c>
      <c r="K788" s="56" t="str">
        <f t="shared" si="152"/>
        <v/>
      </c>
      <c r="L788" s="53"/>
      <c r="M788" s="57" t="str">
        <f t="shared" si="153"/>
        <v/>
      </c>
      <c r="N788" s="58"/>
      <c r="O788" s="56" t="str">
        <f t="shared" si="146"/>
        <v/>
      </c>
      <c r="P788" s="57" t="str">
        <f t="shared" si="154"/>
        <v/>
      </c>
      <c r="Q788" s="58" t="str">
        <f t="shared" ca="1" si="155"/>
        <v/>
      </c>
      <c r="R788" s="57" t="str">
        <f t="shared" si="156"/>
        <v/>
      </c>
      <c r="S788" s="57" t="str">
        <f ca="1">IF(AND(C788&lt;&gt;"",C788&lt;&gt;OFFSET(C788,1,0)),SUMIFS([Giá có thuế],[Số ĐK],C788),"")</f>
        <v/>
      </c>
      <c r="T788" s="53"/>
      <c r="U788" s="55" t="str">
        <f>IF(T788="","",'Thông Tin Chung'!#REF!)</f>
        <v/>
      </c>
      <c r="V788" s="57" t="str">
        <f t="shared" ca="1" si="157"/>
        <v/>
      </c>
      <c r="W788" s="59"/>
      <c r="X788" s="49" t="str">
        <f ca="1">IF(C788="","",IF(OR(D788&lt;NgayBatDau,D788&gt;NgayKetThuc),"Ngày tháng phải nằm trong kỳ báo cáo",IF(AND(F788&lt;&gt;"",COUNTIF(D.3[Tên nhà cung cấp],F788)=0),"Tên NCC chưa khai báo trong DSNCC",IF(AND(G788&lt;&gt;"",COUNTIF(D.1[Tên sản phẩm],G788)=0),"SP này chưa khai báo trong DSSP",""))))</f>
        <v/>
      </c>
    </row>
    <row r="789" spans="2:24" ht="27.75" customHeight="1">
      <c r="B789" s="69">
        <f t="shared" si="147"/>
        <v>786</v>
      </c>
      <c r="C789" s="49" t="str">
        <f t="shared" ca="1" si="148"/>
        <v/>
      </c>
      <c r="D789" s="50" t="str">
        <f t="shared" ca="1" si="149"/>
        <v/>
      </c>
      <c r="E789" s="51" t="str">
        <f t="shared" ca="1" si="150"/>
        <v/>
      </c>
      <c r="F789" s="52" t="str">
        <f t="shared" ca="1" si="151"/>
        <v/>
      </c>
      <c r="G789" s="53"/>
      <c r="H789" s="53" t="str">
        <f>IF(G789="","",INDEX(D.1[Quy cách],MATCH(G789,D.1[Tên sản phẩm],0)))</f>
        <v/>
      </c>
      <c r="I789" s="54" t="str">
        <f>IF(G789="","",INDEX(D.1[ĐVT],MATCH(G789,D.1[Tên sản phẩm],0)))</f>
        <v/>
      </c>
      <c r="J789" s="56" t="str">
        <f>IF(G789="","",INDEX(#REF!,MATCH(G789,D.1[Tên sản phẩm],0)))</f>
        <v/>
      </c>
      <c r="K789" s="56" t="str">
        <f t="shared" si="152"/>
        <v/>
      </c>
      <c r="L789" s="53"/>
      <c r="M789" s="57" t="str">
        <f t="shared" si="153"/>
        <v/>
      </c>
      <c r="N789" s="58"/>
      <c r="O789" s="56" t="str">
        <f t="shared" si="146"/>
        <v/>
      </c>
      <c r="P789" s="57" t="str">
        <f t="shared" si="154"/>
        <v/>
      </c>
      <c r="Q789" s="58" t="str">
        <f t="shared" ca="1" si="155"/>
        <v/>
      </c>
      <c r="R789" s="57" t="str">
        <f t="shared" si="156"/>
        <v/>
      </c>
      <c r="S789" s="57" t="str">
        <f ca="1">IF(AND(C789&lt;&gt;"",C789&lt;&gt;OFFSET(C789,1,0)),SUMIFS([Giá có thuế],[Số ĐK],C789),"")</f>
        <v/>
      </c>
      <c r="T789" s="53"/>
      <c r="U789" s="55" t="str">
        <f>IF(T789="","",'Thông Tin Chung'!#REF!)</f>
        <v/>
      </c>
      <c r="V789" s="57" t="str">
        <f t="shared" ca="1" si="157"/>
        <v/>
      </c>
      <c r="W789" s="59"/>
      <c r="X789" s="49" t="str">
        <f ca="1">IF(C789="","",IF(OR(D789&lt;NgayBatDau,D789&gt;NgayKetThuc),"Ngày tháng phải nằm trong kỳ báo cáo",IF(AND(F789&lt;&gt;"",COUNTIF(D.3[Tên nhà cung cấp],F789)=0),"Tên NCC chưa khai báo trong DSNCC",IF(AND(G789&lt;&gt;"",COUNTIF(D.1[Tên sản phẩm],G789)=0),"SP này chưa khai báo trong DSSP",""))))</f>
        <v/>
      </c>
    </row>
    <row r="790" spans="2:24" ht="27.75" customHeight="1">
      <c r="B790" s="69">
        <f t="shared" si="147"/>
        <v>787</v>
      </c>
      <c r="C790" s="49" t="str">
        <f t="shared" ca="1" si="148"/>
        <v/>
      </c>
      <c r="D790" s="50" t="str">
        <f t="shared" ca="1" si="149"/>
        <v/>
      </c>
      <c r="E790" s="51" t="str">
        <f t="shared" ca="1" si="150"/>
        <v/>
      </c>
      <c r="F790" s="52" t="str">
        <f t="shared" ca="1" si="151"/>
        <v/>
      </c>
      <c r="G790" s="53"/>
      <c r="H790" s="53" t="str">
        <f>IF(G790="","",INDEX(D.1[Quy cách],MATCH(G790,D.1[Tên sản phẩm],0)))</f>
        <v/>
      </c>
      <c r="I790" s="54" t="str">
        <f>IF(G790="","",INDEX(D.1[ĐVT],MATCH(G790,D.1[Tên sản phẩm],0)))</f>
        <v/>
      </c>
      <c r="J790" s="56" t="str">
        <f>IF(G790="","",INDEX(#REF!,MATCH(G790,D.1[Tên sản phẩm],0)))</f>
        <v/>
      </c>
      <c r="K790" s="56" t="str">
        <f t="shared" si="152"/>
        <v/>
      </c>
      <c r="L790" s="53"/>
      <c r="M790" s="57" t="str">
        <f t="shared" si="153"/>
        <v/>
      </c>
      <c r="N790" s="58"/>
      <c r="O790" s="56" t="str">
        <f t="shared" si="146"/>
        <v/>
      </c>
      <c r="P790" s="57" t="str">
        <f t="shared" si="154"/>
        <v/>
      </c>
      <c r="Q790" s="58" t="str">
        <f t="shared" ca="1" si="155"/>
        <v/>
      </c>
      <c r="R790" s="57" t="str">
        <f t="shared" si="156"/>
        <v/>
      </c>
      <c r="S790" s="57" t="str">
        <f ca="1">IF(AND(C790&lt;&gt;"",C790&lt;&gt;OFFSET(C790,1,0)),SUMIFS([Giá có thuế],[Số ĐK],C790),"")</f>
        <v/>
      </c>
      <c r="T790" s="53"/>
      <c r="U790" s="55" t="str">
        <f>IF(T790="","",'Thông Tin Chung'!#REF!)</f>
        <v/>
      </c>
      <c r="V790" s="57" t="str">
        <f t="shared" ca="1" si="157"/>
        <v/>
      </c>
      <c r="W790" s="59"/>
      <c r="X790" s="49" t="str">
        <f ca="1">IF(C790="","",IF(OR(D790&lt;NgayBatDau,D790&gt;NgayKetThuc),"Ngày tháng phải nằm trong kỳ báo cáo",IF(AND(F790&lt;&gt;"",COUNTIF(D.3[Tên nhà cung cấp],F790)=0),"Tên NCC chưa khai báo trong DSNCC",IF(AND(G790&lt;&gt;"",COUNTIF(D.1[Tên sản phẩm],G790)=0),"SP này chưa khai báo trong DSSP",""))))</f>
        <v/>
      </c>
    </row>
    <row r="791" spans="2:24" ht="27.75" customHeight="1">
      <c r="B791" s="69">
        <f t="shared" si="147"/>
        <v>788</v>
      </c>
      <c r="C791" s="49" t="str">
        <f t="shared" ca="1" si="148"/>
        <v/>
      </c>
      <c r="D791" s="50" t="str">
        <f t="shared" ca="1" si="149"/>
        <v/>
      </c>
      <c r="E791" s="51" t="str">
        <f t="shared" ca="1" si="150"/>
        <v/>
      </c>
      <c r="F791" s="52" t="str">
        <f t="shared" ca="1" si="151"/>
        <v/>
      </c>
      <c r="G791" s="53"/>
      <c r="H791" s="53" t="str">
        <f>IF(G791="","",INDEX(D.1[Quy cách],MATCH(G791,D.1[Tên sản phẩm],0)))</f>
        <v/>
      </c>
      <c r="I791" s="54" t="str">
        <f>IF(G791="","",INDEX(D.1[ĐVT],MATCH(G791,D.1[Tên sản phẩm],0)))</f>
        <v/>
      </c>
      <c r="J791" s="56" t="str">
        <f>IF(G791="","",INDEX(#REF!,MATCH(G791,D.1[Tên sản phẩm],0)))</f>
        <v/>
      </c>
      <c r="K791" s="56" t="str">
        <f t="shared" si="152"/>
        <v/>
      </c>
      <c r="L791" s="53"/>
      <c r="M791" s="57" t="str">
        <f t="shared" si="153"/>
        <v/>
      </c>
      <c r="N791" s="58"/>
      <c r="O791" s="56" t="str">
        <f t="shared" si="146"/>
        <v/>
      </c>
      <c r="P791" s="57" t="str">
        <f t="shared" si="154"/>
        <v/>
      </c>
      <c r="Q791" s="58" t="str">
        <f t="shared" ca="1" si="155"/>
        <v/>
      </c>
      <c r="R791" s="57" t="str">
        <f t="shared" si="156"/>
        <v/>
      </c>
      <c r="S791" s="57" t="str">
        <f ca="1">IF(AND(C791&lt;&gt;"",C791&lt;&gt;OFFSET(C791,1,0)),SUMIFS([Giá có thuế],[Số ĐK],C791),"")</f>
        <v/>
      </c>
      <c r="T791" s="53"/>
      <c r="U791" s="55" t="str">
        <f>IF(T791="","",'Thông Tin Chung'!#REF!)</f>
        <v/>
      </c>
      <c r="V791" s="57" t="str">
        <f t="shared" ca="1" si="157"/>
        <v/>
      </c>
      <c r="W791" s="59"/>
      <c r="X791" s="49" t="str">
        <f ca="1">IF(C791="","",IF(OR(D791&lt;NgayBatDau,D791&gt;NgayKetThuc),"Ngày tháng phải nằm trong kỳ báo cáo",IF(AND(F791&lt;&gt;"",COUNTIF(D.3[Tên nhà cung cấp],F791)=0),"Tên NCC chưa khai báo trong DSNCC",IF(AND(G791&lt;&gt;"",COUNTIF(D.1[Tên sản phẩm],G791)=0),"SP này chưa khai báo trong DSSP",""))))</f>
        <v/>
      </c>
    </row>
    <row r="792" spans="2:24" ht="27.75" customHeight="1">
      <c r="B792" s="69">
        <f t="shared" si="147"/>
        <v>789</v>
      </c>
      <c r="C792" s="49" t="str">
        <f t="shared" ca="1" si="148"/>
        <v/>
      </c>
      <c r="D792" s="50" t="str">
        <f t="shared" ca="1" si="149"/>
        <v/>
      </c>
      <c r="E792" s="51" t="str">
        <f t="shared" ca="1" si="150"/>
        <v/>
      </c>
      <c r="F792" s="52" t="str">
        <f t="shared" ca="1" si="151"/>
        <v/>
      </c>
      <c r="G792" s="53"/>
      <c r="H792" s="53" t="str">
        <f>IF(G792="","",INDEX(D.1[Quy cách],MATCH(G792,D.1[Tên sản phẩm],0)))</f>
        <v/>
      </c>
      <c r="I792" s="54" t="str">
        <f>IF(G792="","",INDEX(D.1[ĐVT],MATCH(G792,D.1[Tên sản phẩm],0)))</f>
        <v/>
      </c>
      <c r="J792" s="56" t="str">
        <f>IF(G792="","",INDEX(#REF!,MATCH(G792,D.1[Tên sản phẩm],0)))</f>
        <v/>
      </c>
      <c r="K792" s="56" t="str">
        <f t="shared" si="152"/>
        <v/>
      </c>
      <c r="L792" s="53"/>
      <c r="M792" s="57" t="str">
        <f t="shared" si="153"/>
        <v/>
      </c>
      <c r="N792" s="58"/>
      <c r="O792" s="56" t="str">
        <f t="shared" si="146"/>
        <v/>
      </c>
      <c r="P792" s="57" t="str">
        <f t="shared" si="154"/>
        <v/>
      </c>
      <c r="Q792" s="58" t="str">
        <f t="shared" ca="1" si="155"/>
        <v/>
      </c>
      <c r="R792" s="57" t="str">
        <f t="shared" si="156"/>
        <v/>
      </c>
      <c r="S792" s="57" t="str">
        <f ca="1">IF(AND(C792&lt;&gt;"",C792&lt;&gt;OFFSET(C792,1,0)),SUMIFS([Giá có thuế],[Số ĐK],C792),"")</f>
        <v/>
      </c>
      <c r="T792" s="53"/>
      <c r="U792" s="55" t="str">
        <f>IF(T792="","",'Thông Tin Chung'!#REF!)</f>
        <v/>
      </c>
      <c r="V792" s="57" t="str">
        <f t="shared" ca="1" si="157"/>
        <v/>
      </c>
      <c r="W792" s="59"/>
      <c r="X792" s="49" t="str">
        <f ca="1">IF(C792="","",IF(OR(D792&lt;NgayBatDau,D792&gt;NgayKetThuc),"Ngày tháng phải nằm trong kỳ báo cáo",IF(AND(F792&lt;&gt;"",COUNTIF(D.3[Tên nhà cung cấp],F792)=0),"Tên NCC chưa khai báo trong DSNCC",IF(AND(G792&lt;&gt;"",COUNTIF(D.1[Tên sản phẩm],G792)=0),"SP này chưa khai báo trong DSSP",""))))</f>
        <v/>
      </c>
    </row>
    <row r="793" spans="2:24" ht="27.75" customHeight="1">
      <c r="B793" s="69">
        <f t="shared" si="147"/>
        <v>790</v>
      </c>
      <c r="C793" s="49" t="str">
        <f t="shared" ca="1" si="148"/>
        <v/>
      </c>
      <c r="D793" s="50" t="str">
        <f t="shared" ca="1" si="149"/>
        <v/>
      </c>
      <c r="E793" s="51" t="str">
        <f t="shared" ca="1" si="150"/>
        <v/>
      </c>
      <c r="F793" s="52" t="str">
        <f t="shared" ca="1" si="151"/>
        <v/>
      </c>
      <c r="G793" s="53"/>
      <c r="H793" s="53" t="str">
        <f>IF(G793="","",INDEX(D.1[Quy cách],MATCH(G793,D.1[Tên sản phẩm],0)))</f>
        <v/>
      </c>
      <c r="I793" s="54" t="str">
        <f>IF(G793="","",INDEX(D.1[ĐVT],MATCH(G793,D.1[Tên sản phẩm],0)))</f>
        <v/>
      </c>
      <c r="J793" s="56" t="str">
        <f>IF(G793="","",INDEX(#REF!,MATCH(G793,D.1[Tên sản phẩm],0)))</f>
        <v/>
      </c>
      <c r="K793" s="56" t="str">
        <f t="shared" si="152"/>
        <v/>
      </c>
      <c r="L793" s="53"/>
      <c r="M793" s="57" t="str">
        <f t="shared" si="153"/>
        <v/>
      </c>
      <c r="N793" s="58"/>
      <c r="O793" s="56" t="str">
        <f t="shared" si="146"/>
        <v/>
      </c>
      <c r="P793" s="57" t="str">
        <f t="shared" si="154"/>
        <v/>
      </c>
      <c r="Q793" s="58" t="str">
        <f t="shared" ca="1" si="155"/>
        <v/>
      </c>
      <c r="R793" s="57" t="str">
        <f t="shared" si="156"/>
        <v/>
      </c>
      <c r="S793" s="57" t="str">
        <f ca="1">IF(AND(C793&lt;&gt;"",C793&lt;&gt;OFFSET(C793,1,0)),SUMIFS([Giá có thuế],[Số ĐK],C793),"")</f>
        <v/>
      </c>
      <c r="T793" s="53"/>
      <c r="U793" s="55" t="str">
        <f>IF(T793="","",'Thông Tin Chung'!#REF!)</f>
        <v/>
      </c>
      <c r="V793" s="57" t="str">
        <f t="shared" ca="1" si="157"/>
        <v/>
      </c>
      <c r="W793" s="59"/>
      <c r="X793" s="49" t="str">
        <f ca="1">IF(C793="","",IF(OR(D793&lt;NgayBatDau,D793&gt;NgayKetThuc),"Ngày tháng phải nằm trong kỳ báo cáo",IF(AND(F793&lt;&gt;"",COUNTIF(D.3[Tên nhà cung cấp],F793)=0),"Tên NCC chưa khai báo trong DSNCC",IF(AND(G793&lt;&gt;"",COUNTIF(D.1[Tên sản phẩm],G793)=0),"SP này chưa khai báo trong DSSP",""))))</f>
        <v/>
      </c>
    </row>
    <row r="794" spans="2:24" ht="27.75" customHeight="1">
      <c r="B794" s="69">
        <f t="shared" si="147"/>
        <v>791</v>
      </c>
      <c r="C794" s="49" t="str">
        <f t="shared" ca="1" si="148"/>
        <v/>
      </c>
      <c r="D794" s="50" t="str">
        <f t="shared" ca="1" si="149"/>
        <v/>
      </c>
      <c r="E794" s="51" t="str">
        <f t="shared" ca="1" si="150"/>
        <v/>
      </c>
      <c r="F794" s="52" t="str">
        <f t="shared" ca="1" si="151"/>
        <v/>
      </c>
      <c r="G794" s="53"/>
      <c r="H794" s="53" t="str">
        <f>IF(G794="","",INDEX(D.1[Quy cách],MATCH(G794,D.1[Tên sản phẩm],0)))</f>
        <v/>
      </c>
      <c r="I794" s="54" t="str">
        <f>IF(G794="","",INDEX(D.1[ĐVT],MATCH(G794,D.1[Tên sản phẩm],0)))</f>
        <v/>
      </c>
      <c r="J794" s="56" t="str">
        <f>IF(G794="","",INDEX(#REF!,MATCH(G794,D.1[Tên sản phẩm],0)))</f>
        <v/>
      </c>
      <c r="K794" s="56" t="str">
        <f t="shared" si="152"/>
        <v/>
      </c>
      <c r="L794" s="53"/>
      <c r="M794" s="57" t="str">
        <f t="shared" si="153"/>
        <v/>
      </c>
      <c r="N794" s="58"/>
      <c r="O794" s="56" t="str">
        <f t="shared" si="146"/>
        <v/>
      </c>
      <c r="P794" s="57" t="str">
        <f t="shared" si="154"/>
        <v/>
      </c>
      <c r="Q794" s="58" t="str">
        <f t="shared" ca="1" si="155"/>
        <v/>
      </c>
      <c r="R794" s="57" t="str">
        <f t="shared" si="156"/>
        <v/>
      </c>
      <c r="S794" s="57" t="str">
        <f ca="1">IF(AND(C794&lt;&gt;"",C794&lt;&gt;OFFSET(C794,1,0)),SUMIFS([Giá có thuế],[Số ĐK],C794),"")</f>
        <v/>
      </c>
      <c r="T794" s="53"/>
      <c r="U794" s="55" t="str">
        <f>IF(T794="","",'Thông Tin Chung'!#REF!)</f>
        <v/>
      </c>
      <c r="V794" s="57" t="str">
        <f t="shared" ca="1" si="157"/>
        <v/>
      </c>
      <c r="W794" s="59"/>
      <c r="X794" s="49" t="str">
        <f ca="1">IF(C794="","",IF(OR(D794&lt;NgayBatDau,D794&gt;NgayKetThuc),"Ngày tháng phải nằm trong kỳ báo cáo",IF(AND(F794&lt;&gt;"",COUNTIF(D.3[Tên nhà cung cấp],F794)=0),"Tên NCC chưa khai báo trong DSNCC",IF(AND(G794&lt;&gt;"",COUNTIF(D.1[Tên sản phẩm],G794)=0),"SP này chưa khai báo trong DSSP",""))))</f>
        <v/>
      </c>
    </row>
    <row r="795" spans="2:24" ht="27.75" customHeight="1">
      <c r="B795" s="69">
        <f t="shared" si="147"/>
        <v>792</v>
      </c>
      <c r="C795" s="49" t="str">
        <f t="shared" ca="1" si="148"/>
        <v/>
      </c>
      <c r="D795" s="50" t="str">
        <f t="shared" ca="1" si="149"/>
        <v/>
      </c>
      <c r="E795" s="51" t="str">
        <f t="shared" ca="1" si="150"/>
        <v/>
      </c>
      <c r="F795" s="52" t="str">
        <f t="shared" ca="1" si="151"/>
        <v/>
      </c>
      <c r="G795" s="53"/>
      <c r="H795" s="53" t="str">
        <f>IF(G795="","",INDEX(D.1[Quy cách],MATCH(G795,D.1[Tên sản phẩm],0)))</f>
        <v/>
      </c>
      <c r="I795" s="54" t="str">
        <f>IF(G795="","",INDEX(D.1[ĐVT],MATCH(G795,D.1[Tên sản phẩm],0)))</f>
        <v/>
      </c>
      <c r="J795" s="56" t="str">
        <f>IF(G795="","",INDEX(#REF!,MATCH(G795,D.1[Tên sản phẩm],0)))</f>
        <v/>
      </c>
      <c r="K795" s="56" t="str">
        <f t="shared" si="152"/>
        <v/>
      </c>
      <c r="L795" s="53"/>
      <c r="M795" s="57" t="str">
        <f t="shared" si="153"/>
        <v/>
      </c>
      <c r="N795" s="58"/>
      <c r="O795" s="56" t="str">
        <f t="shared" si="146"/>
        <v/>
      </c>
      <c r="P795" s="57" t="str">
        <f t="shared" si="154"/>
        <v/>
      </c>
      <c r="Q795" s="58" t="str">
        <f t="shared" ca="1" si="155"/>
        <v/>
      </c>
      <c r="R795" s="57" t="str">
        <f t="shared" si="156"/>
        <v/>
      </c>
      <c r="S795" s="57" t="str">
        <f ca="1">IF(AND(C795&lt;&gt;"",C795&lt;&gt;OFFSET(C795,1,0)),SUMIFS([Giá có thuế],[Số ĐK],C795),"")</f>
        <v/>
      </c>
      <c r="T795" s="53"/>
      <c r="U795" s="55" t="str">
        <f>IF(T795="","",'Thông Tin Chung'!#REF!)</f>
        <v/>
      </c>
      <c r="V795" s="57" t="str">
        <f t="shared" ca="1" si="157"/>
        <v/>
      </c>
      <c r="W795" s="59"/>
      <c r="X795" s="49" t="str">
        <f ca="1">IF(C795="","",IF(OR(D795&lt;NgayBatDau,D795&gt;NgayKetThuc),"Ngày tháng phải nằm trong kỳ báo cáo",IF(AND(F795&lt;&gt;"",COUNTIF(D.3[Tên nhà cung cấp],F795)=0),"Tên NCC chưa khai báo trong DSNCC",IF(AND(G795&lt;&gt;"",COUNTIF(D.1[Tên sản phẩm],G795)=0),"SP này chưa khai báo trong DSSP",""))))</f>
        <v/>
      </c>
    </row>
    <row r="796" spans="2:24" ht="27.75" customHeight="1">
      <c r="B796" s="69">
        <f t="shared" si="147"/>
        <v>793</v>
      </c>
      <c r="C796" s="49" t="str">
        <f t="shared" ca="1" si="148"/>
        <v/>
      </c>
      <c r="D796" s="50" t="str">
        <f t="shared" ca="1" si="149"/>
        <v/>
      </c>
      <c r="E796" s="51" t="str">
        <f t="shared" ca="1" si="150"/>
        <v/>
      </c>
      <c r="F796" s="52" t="str">
        <f t="shared" ca="1" si="151"/>
        <v/>
      </c>
      <c r="G796" s="53"/>
      <c r="H796" s="53" t="str">
        <f>IF(G796="","",INDEX(D.1[Quy cách],MATCH(G796,D.1[Tên sản phẩm],0)))</f>
        <v/>
      </c>
      <c r="I796" s="54" t="str">
        <f>IF(G796="","",INDEX(D.1[ĐVT],MATCH(G796,D.1[Tên sản phẩm],0)))</f>
        <v/>
      </c>
      <c r="J796" s="56" t="str">
        <f>IF(G796="","",INDEX(#REF!,MATCH(G796,D.1[Tên sản phẩm],0)))</f>
        <v/>
      </c>
      <c r="K796" s="56" t="str">
        <f t="shared" si="152"/>
        <v/>
      </c>
      <c r="L796" s="53"/>
      <c r="M796" s="57" t="str">
        <f t="shared" si="153"/>
        <v/>
      </c>
      <c r="N796" s="58"/>
      <c r="O796" s="56" t="str">
        <f t="shared" si="146"/>
        <v/>
      </c>
      <c r="P796" s="57" t="str">
        <f t="shared" si="154"/>
        <v/>
      </c>
      <c r="Q796" s="58" t="str">
        <f t="shared" ca="1" si="155"/>
        <v/>
      </c>
      <c r="R796" s="57" t="str">
        <f t="shared" si="156"/>
        <v/>
      </c>
      <c r="S796" s="57" t="str">
        <f ca="1">IF(AND(C796&lt;&gt;"",C796&lt;&gt;OFFSET(C796,1,0)),SUMIFS([Giá có thuế],[Số ĐK],C796),"")</f>
        <v/>
      </c>
      <c r="T796" s="53"/>
      <c r="U796" s="55" t="str">
        <f>IF(T796="","",'Thông Tin Chung'!#REF!)</f>
        <v/>
      </c>
      <c r="V796" s="57" t="str">
        <f t="shared" ca="1" si="157"/>
        <v/>
      </c>
      <c r="W796" s="59"/>
      <c r="X796" s="49" t="str">
        <f ca="1">IF(C796="","",IF(OR(D796&lt;NgayBatDau,D796&gt;NgayKetThuc),"Ngày tháng phải nằm trong kỳ báo cáo",IF(AND(F796&lt;&gt;"",COUNTIF(D.3[Tên nhà cung cấp],F796)=0),"Tên NCC chưa khai báo trong DSNCC",IF(AND(G796&lt;&gt;"",COUNTIF(D.1[Tên sản phẩm],G796)=0),"SP này chưa khai báo trong DSSP",""))))</f>
        <v/>
      </c>
    </row>
    <row r="797" spans="2:24" ht="27.75" customHeight="1">
      <c r="B797" s="69">
        <f t="shared" si="147"/>
        <v>794</v>
      </c>
      <c r="C797" s="49" t="str">
        <f t="shared" ca="1" si="148"/>
        <v/>
      </c>
      <c r="D797" s="50" t="str">
        <f t="shared" ca="1" si="149"/>
        <v/>
      </c>
      <c r="E797" s="51" t="str">
        <f t="shared" ca="1" si="150"/>
        <v/>
      </c>
      <c r="F797" s="52" t="str">
        <f t="shared" ca="1" si="151"/>
        <v/>
      </c>
      <c r="G797" s="53"/>
      <c r="H797" s="53" t="str">
        <f>IF(G797="","",INDEX(D.1[Quy cách],MATCH(G797,D.1[Tên sản phẩm],0)))</f>
        <v/>
      </c>
      <c r="I797" s="54" t="str">
        <f>IF(G797="","",INDEX(D.1[ĐVT],MATCH(G797,D.1[Tên sản phẩm],0)))</f>
        <v/>
      </c>
      <c r="J797" s="56" t="str">
        <f>IF(G797="","",INDEX(#REF!,MATCH(G797,D.1[Tên sản phẩm],0)))</f>
        <v/>
      </c>
      <c r="K797" s="56" t="str">
        <f t="shared" si="152"/>
        <v/>
      </c>
      <c r="L797" s="53"/>
      <c r="M797" s="57" t="str">
        <f t="shared" si="153"/>
        <v/>
      </c>
      <c r="N797" s="58"/>
      <c r="O797" s="56" t="str">
        <f t="shared" si="146"/>
        <v/>
      </c>
      <c r="P797" s="57" t="str">
        <f t="shared" si="154"/>
        <v/>
      </c>
      <c r="Q797" s="58" t="str">
        <f t="shared" ca="1" si="155"/>
        <v/>
      </c>
      <c r="R797" s="57" t="str">
        <f t="shared" si="156"/>
        <v/>
      </c>
      <c r="S797" s="57" t="str">
        <f ca="1">IF(AND(C797&lt;&gt;"",C797&lt;&gt;OFFSET(C797,1,0)),SUMIFS([Giá có thuế],[Số ĐK],C797),"")</f>
        <v/>
      </c>
      <c r="T797" s="53"/>
      <c r="U797" s="55" t="str">
        <f>IF(T797="","",'Thông Tin Chung'!#REF!)</f>
        <v/>
      </c>
      <c r="V797" s="57" t="str">
        <f t="shared" ca="1" si="157"/>
        <v/>
      </c>
      <c r="W797" s="59"/>
      <c r="X797" s="49" t="str">
        <f ca="1">IF(C797="","",IF(OR(D797&lt;NgayBatDau,D797&gt;NgayKetThuc),"Ngày tháng phải nằm trong kỳ báo cáo",IF(AND(F797&lt;&gt;"",COUNTIF(D.3[Tên nhà cung cấp],F797)=0),"Tên NCC chưa khai báo trong DSNCC",IF(AND(G797&lt;&gt;"",COUNTIF(D.1[Tên sản phẩm],G797)=0),"SP này chưa khai báo trong DSSP",""))))</f>
        <v/>
      </c>
    </row>
    <row r="798" spans="2:24" ht="27.75" customHeight="1">
      <c r="B798" s="69">
        <f t="shared" si="147"/>
        <v>795</v>
      </c>
      <c r="C798" s="49" t="str">
        <f t="shared" ca="1" si="148"/>
        <v/>
      </c>
      <c r="D798" s="50" t="str">
        <f t="shared" ca="1" si="149"/>
        <v/>
      </c>
      <c r="E798" s="51" t="str">
        <f t="shared" ca="1" si="150"/>
        <v/>
      </c>
      <c r="F798" s="52" t="str">
        <f t="shared" ca="1" si="151"/>
        <v/>
      </c>
      <c r="G798" s="53"/>
      <c r="H798" s="53" t="str">
        <f>IF(G798="","",INDEX(D.1[Quy cách],MATCH(G798,D.1[Tên sản phẩm],0)))</f>
        <v/>
      </c>
      <c r="I798" s="54" t="str">
        <f>IF(G798="","",INDEX(D.1[ĐVT],MATCH(G798,D.1[Tên sản phẩm],0)))</f>
        <v/>
      </c>
      <c r="J798" s="56" t="str">
        <f>IF(G798="","",INDEX(#REF!,MATCH(G798,D.1[Tên sản phẩm],0)))</f>
        <v/>
      </c>
      <c r="K798" s="56" t="str">
        <f t="shared" si="152"/>
        <v/>
      </c>
      <c r="L798" s="53"/>
      <c r="M798" s="57" t="str">
        <f t="shared" si="153"/>
        <v/>
      </c>
      <c r="N798" s="58"/>
      <c r="O798" s="56" t="str">
        <f t="shared" si="146"/>
        <v/>
      </c>
      <c r="P798" s="57" t="str">
        <f t="shared" si="154"/>
        <v/>
      </c>
      <c r="Q798" s="58" t="str">
        <f t="shared" ca="1" si="155"/>
        <v/>
      </c>
      <c r="R798" s="57" t="str">
        <f t="shared" si="156"/>
        <v/>
      </c>
      <c r="S798" s="57" t="str">
        <f ca="1">IF(AND(C798&lt;&gt;"",C798&lt;&gt;OFFSET(C798,1,0)),SUMIFS([Giá có thuế],[Số ĐK],C798),"")</f>
        <v/>
      </c>
      <c r="T798" s="53"/>
      <c r="U798" s="55" t="str">
        <f>IF(T798="","",'Thông Tin Chung'!#REF!)</f>
        <v/>
      </c>
      <c r="V798" s="57" t="str">
        <f t="shared" ca="1" si="157"/>
        <v/>
      </c>
      <c r="W798" s="59"/>
      <c r="X798" s="49" t="str">
        <f ca="1">IF(C798="","",IF(OR(D798&lt;NgayBatDau,D798&gt;NgayKetThuc),"Ngày tháng phải nằm trong kỳ báo cáo",IF(AND(F798&lt;&gt;"",COUNTIF(D.3[Tên nhà cung cấp],F798)=0),"Tên NCC chưa khai báo trong DSNCC",IF(AND(G798&lt;&gt;"",COUNTIF(D.1[Tên sản phẩm],G798)=0),"SP này chưa khai báo trong DSSP",""))))</f>
        <v/>
      </c>
    </row>
    <row r="799" spans="2:24" ht="27.75" customHeight="1">
      <c r="B799" s="69">
        <f t="shared" si="147"/>
        <v>796</v>
      </c>
      <c r="C799" s="49" t="str">
        <f t="shared" ca="1" si="148"/>
        <v/>
      </c>
      <c r="D799" s="50" t="str">
        <f t="shared" ca="1" si="149"/>
        <v/>
      </c>
      <c r="E799" s="51" t="str">
        <f t="shared" ca="1" si="150"/>
        <v/>
      </c>
      <c r="F799" s="52" t="str">
        <f t="shared" ca="1" si="151"/>
        <v/>
      </c>
      <c r="G799" s="53"/>
      <c r="H799" s="53" t="str">
        <f>IF(G799="","",INDEX(D.1[Quy cách],MATCH(G799,D.1[Tên sản phẩm],0)))</f>
        <v/>
      </c>
      <c r="I799" s="54" t="str">
        <f>IF(G799="","",INDEX(D.1[ĐVT],MATCH(G799,D.1[Tên sản phẩm],0)))</f>
        <v/>
      </c>
      <c r="J799" s="56" t="str">
        <f>IF(G799="","",INDEX(#REF!,MATCH(G799,D.1[Tên sản phẩm],0)))</f>
        <v/>
      </c>
      <c r="K799" s="56" t="str">
        <f t="shared" si="152"/>
        <v/>
      </c>
      <c r="L799" s="53"/>
      <c r="M799" s="57" t="str">
        <f t="shared" si="153"/>
        <v/>
      </c>
      <c r="N799" s="58"/>
      <c r="O799" s="56" t="str">
        <f t="shared" si="146"/>
        <v/>
      </c>
      <c r="P799" s="57" t="str">
        <f t="shared" si="154"/>
        <v/>
      </c>
      <c r="Q799" s="58" t="str">
        <f t="shared" ca="1" si="155"/>
        <v/>
      </c>
      <c r="R799" s="57" t="str">
        <f t="shared" si="156"/>
        <v/>
      </c>
      <c r="S799" s="57" t="str">
        <f ca="1">IF(AND(C799&lt;&gt;"",C799&lt;&gt;OFFSET(C799,1,0)),SUMIFS([Giá có thuế],[Số ĐK],C799),"")</f>
        <v/>
      </c>
      <c r="T799" s="53"/>
      <c r="U799" s="55" t="str">
        <f>IF(T799="","",'Thông Tin Chung'!#REF!)</f>
        <v/>
      </c>
      <c r="V799" s="57" t="str">
        <f t="shared" ca="1" si="157"/>
        <v/>
      </c>
      <c r="W799" s="59"/>
      <c r="X799" s="49" t="str">
        <f ca="1">IF(C799="","",IF(OR(D799&lt;NgayBatDau,D799&gt;NgayKetThuc),"Ngày tháng phải nằm trong kỳ báo cáo",IF(AND(F799&lt;&gt;"",COUNTIF(D.3[Tên nhà cung cấp],F799)=0),"Tên NCC chưa khai báo trong DSNCC",IF(AND(G799&lt;&gt;"",COUNTIF(D.1[Tên sản phẩm],G799)=0),"SP này chưa khai báo trong DSSP",""))))</f>
        <v/>
      </c>
    </row>
    <row r="800" spans="2:24" ht="27.75" customHeight="1">
      <c r="B800" s="69">
        <f t="shared" si="147"/>
        <v>797</v>
      </c>
      <c r="C800" s="49" t="str">
        <f t="shared" ca="1" si="148"/>
        <v/>
      </c>
      <c r="D800" s="50" t="str">
        <f t="shared" ca="1" si="149"/>
        <v/>
      </c>
      <c r="E800" s="51" t="str">
        <f t="shared" ca="1" si="150"/>
        <v/>
      </c>
      <c r="F800" s="52" t="str">
        <f t="shared" ca="1" si="151"/>
        <v/>
      </c>
      <c r="G800" s="53"/>
      <c r="H800" s="53" t="str">
        <f>IF(G800="","",INDEX(D.1[Quy cách],MATCH(G800,D.1[Tên sản phẩm],0)))</f>
        <v/>
      </c>
      <c r="I800" s="54" t="str">
        <f>IF(G800="","",INDEX(D.1[ĐVT],MATCH(G800,D.1[Tên sản phẩm],0)))</f>
        <v/>
      </c>
      <c r="J800" s="56" t="str">
        <f>IF(G800="","",INDEX(#REF!,MATCH(G800,D.1[Tên sản phẩm],0)))</f>
        <v/>
      </c>
      <c r="K800" s="56" t="str">
        <f t="shared" si="152"/>
        <v/>
      </c>
      <c r="L800" s="53"/>
      <c r="M800" s="57" t="str">
        <f t="shared" si="153"/>
        <v/>
      </c>
      <c r="N800" s="58"/>
      <c r="O800" s="56" t="str">
        <f t="shared" si="146"/>
        <v/>
      </c>
      <c r="P800" s="57" t="str">
        <f t="shared" si="154"/>
        <v/>
      </c>
      <c r="Q800" s="58" t="str">
        <f t="shared" ca="1" si="155"/>
        <v/>
      </c>
      <c r="R800" s="57" t="str">
        <f t="shared" si="156"/>
        <v/>
      </c>
      <c r="S800" s="57" t="str">
        <f ca="1">IF(AND(C800&lt;&gt;"",C800&lt;&gt;OFFSET(C800,1,0)),SUMIFS([Giá có thuế],[Số ĐK],C800),"")</f>
        <v/>
      </c>
      <c r="T800" s="53"/>
      <c r="U800" s="55" t="str">
        <f>IF(T800="","",'Thông Tin Chung'!#REF!)</f>
        <v/>
      </c>
      <c r="V800" s="57" t="str">
        <f t="shared" ca="1" si="157"/>
        <v/>
      </c>
      <c r="W800" s="59"/>
      <c r="X800" s="49" t="str">
        <f ca="1">IF(C800="","",IF(OR(D800&lt;NgayBatDau,D800&gt;NgayKetThuc),"Ngày tháng phải nằm trong kỳ báo cáo",IF(AND(F800&lt;&gt;"",COUNTIF(D.3[Tên nhà cung cấp],F800)=0),"Tên NCC chưa khai báo trong DSNCC",IF(AND(G800&lt;&gt;"",COUNTIF(D.1[Tên sản phẩm],G800)=0),"SP này chưa khai báo trong DSSP",""))))</f>
        <v/>
      </c>
    </row>
    <row r="801" spans="2:24" ht="27.75" customHeight="1">
      <c r="B801" s="69">
        <f t="shared" si="147"/>
        <v>798</v>
      </c>
      <c r="C801" s="49" t="str">
        <f t="shared" ca="1" si="148"/>
        <v/>
      </c>
      <c r="D801" s="50" t="str">
        <f t="shared" ca="1" si="149"/>
        <v/>
      </c>
      <c r="E801" s="51" t="str">
        <f t="shared" ca="1" si="150"/>
        <v/>
      </c>
      <c r="F801" s="52" t="str">
        <f t="shared" ca="1" si="151"/>
        <v/>
      </c>
      <c r="G801" s="53"/>
      <c r="H801" s="53" t="str">
        <f>IF(G801="","",INDEX(D.1[Quy cách],MATCH(G801,D.1[Tên sản phẩm],0)))</f>
        <v/>
      </c>
      <c r="I801" s="54" t="str">
        <f>IF(G801="","",INDEX(D.1[ĐVT],MATCH(G801,D.1[Tên sản phẩm],0)))</f>
        <v/>
      </c>
      <c r="J801" s="56" t="str">
        <f>IF(G801="","",INDEX(#REF!,MATCH(G801,D.1[Tên sản phẩm],0)))</f>
        <v/>
      </c>
      <c r="K801" s="56" t="str">
        <f t="shared" si="152"/>
        <v/>
      </c>
      <c r="L801" s="53"/>
      <c r="M801" s="57" t="str">
        <f t="shared" si="153"/>
        <v/>
      </c>
      <c r="N801" s="58"/>
      <c r="O801" s="56" t="str">
        <f t="shared" si="146"/>
        <v/>
      </c>
      <c r="P801" s="57" t="str">
        <f t="shared" si="154"/>
        <v/>
      </c>
      <c r="Q801" s="58" t="str">
        <f t="shared" ca="1" si="155"/>
        <v/>
      </c>
      <c r="R801" s="57" t="str">
        <f t="shared" si="156"/>
        <v/>
      </c>
      <c r="S801" s="57" t="str">
        <f ca="1">IF(AND(C801&lt;&gt;"",C801&lt;&gt;OFFSET(C801,1,0)),SUMIFS([Giá có thuế],[Số ĐK],C801),"")</f>
        <v/>
      </c>
      <c r="T801" s="53"/>
      <c r="U801" s="55" t="str">
        <f>IF(T801="","",'Thông Tin Chung'!#REF!)</f>
        <v/>
      </c>
      <c r="V801" s="57" t="str">
        <f t="shared" ca="1" si="157"/>
        <v/>
      </c>
      <c r="W801" s="59"/>
      <c r="X801" s="49" t="str">
        <f ca="1">IF(C801="","",IF(OR(D801&lt;NgayBatDau,D801&gt;NgayKetThuc),"Ngày tháng phải nằm trong kỳ báo cáo",IF(AND(F801&lt;&gt;"",COUNTIF(D.3[Tên nhà cung cấp],F801)=0),"Tên NCC chưa khai báo trong DSNCC",IF(AND(G801&lt;&gt;"",COUNTIF(D.1[Tên sản phẩm],G801)=0),"SP này chưa khai báo trong DSSP",""))))</f>
        <v/>
      </c>
    </row>
    <row r="802" spans="2:24" ht="27.75" customHeight="1">
      <c r="B802" s="69">
        <f t="shared" si="147"/>
        <v>799</v>
      </c>
      <c r="C802" s="49" t="str">
        <f t="shared" ca="1" si="148"/>
        <v/>
      </c>
      <c r="D802" s="50" t="str">
        <f t="shared" ca="1" si="149"/>
        <v/>
      </c>
      <c r="E802" s="51" t="str">
        <f t="shared" ca="1" si="150"/>
        <v/>
      </c>
      <c r="F802" s="52" t="str">
        <f t="shared" ca="1" si="151"/>
        <v/>
      </c>
      <c r="G802" s="53"/>
      <c r="H802" s="53" t="str">
        <f>IF(G802="","",INDEX(D.1[Quy cách],MATCH(G802,D.1[Tên sản phẩm],0)))</f>
        <v/>
      </c>
      <c r="I802" s="54" t="str">
        <f>IF(G802="","",INDEX(D.1[ĐVT],MATCH(G802,D.1[Tên sản phẩm],0)))</f>
        <v/>
      </c>
      <c r="J802" s="56" t="str">
        <f>IF(G802="","",INDEX(#REF!,MATCH(G802,D.1[Tên sản phẩm],0)))</f>
        <v/>
      </c>
      <c r="K802" s="56" t="str">
        <f t="shared" si="152"/>
        <v/>
      </c>
      <c r="L802" s="53"/>
      <c r="M802" s="57" t="str">
        <f t="shared" si="153"/>
        <v/>
      </c>
      <c r="N802" s="58"/>
      <c r="O802" s="56" t="str">
        <f t="shared" si="146"/>
        <v/>
      </c>
      <c r="P802" s="57" t="str">
        <f t="shared" si="154"/>
        <v/>
      </c>
      <c r="Q802" s="58" t="str">
        <f t="shared" ca="1" si="155"/>
        <v/>
      </c>
      <c r="R802" s="57" t="str">
        <f t="shared" si="156"/>
        <v/>
      </c>
      <c r="S802" s="57" t="str">
        <f ca="1">IF(AND(C802&lt;&gt;"",C802&lt;&gt;OFFSET(C802,1,0)),SUMIFS([Giá có thuế],[Số ĐK],C802),"")</f>
        <v/>
      </c>
      <c r="T802" s="53"/>
      <c r="U802" s="55" t="str">
        <f>IF(T802="","",'Thông Tin Chung'!#REF!)</f>
        <v/>
      </c>
      <c r="V802" s="57" t="str">
        <f t="shared" ca="1" si="157"/>
        <v/>
      </c>
      <c r="W802" s="59"/>
      <c r="X802" s="49" t="str">
        <f ca="1">IF(C802="","",IF(OR(D802&lt;NgayBatDau,D802&gt;NgayKetThuc),"Ngày tháng phải nằm trong kỳ báo cáo",IF(AND(F802&lt;&gt;"",COUNTIF(D.3[Tên nhà cung cấp],F802)=0),"Tên NCC chưa khai báo trong DSNCC",IF(AND(G802&lt;&gt;"",COUNTIF(D.1[Tên sản phẩm],G802)=0),"SP này chưa khai báo trong DSSP",""))))</f>
        <v/>
      </c>
    </row>
    <row r="803" spans="2:24" ht="27.75" customHeight="1">
      <c r="B803" s="69">
        <f t="shared" si="147"/>
        <v>800</v>
      </c>
      <c r="C803" s="49" t="str">
        <f t="shared" ca="1" si="148"/>
        <v/>
      </c>
      <c r="D803" s="50" t="str">
        <f t="shared" ca="1" si="149"/>
        <v/>
      </c>
      <c r="E803" s="51" t="str">
        <f t="shared" ca="1" si="150"/>
        <v/>
      </c>
      <c r="F803" s="52" t="str">
        <f t="shared" ca="1" si="151"/>
        <v/>
      </c>
      <c r="G803" s="53"/>
      <c r="H803" s="53" t="str">
        <f>IF(G803="","",INDEX(D.1[Quy cách],MATCH(G803,D.1[Tên sản phẩm],0)))</f>
        <v/>
      </c>
      <c r="I803" s="54" t="str">
        <f>IF(G803="","",INDEX(D.1[ĐVT],MATCH(G803,D.1[Tên sản phẩm],0)))</f>
        <v/>
      </c>
      <c r="J803" s="56" t="str">
        <f>IF(G803="","",INDEX(#REF!,MATCH(G803,D.1[Tên sản phẩm],0)))</f>
        <v/>
      </c>
      <c r="K803" s="56" t="str">
        <f t="shared" si="152"/>
        <v/>
      </c>
      <c r="L803" s="53"/>
      <c r="M803" s="57" t="str">
        <f t="shared" si="153"/>
        <v/>
      </c>
      <c r="N803" s="58"/>
      <c r="O803" s="56" t="str">
        <f t="shared" si="146"/>
        <v/>
      </c>
      <c r="P803" s="57" t="str">
        <f t="shared" si="154"/>
        <v/>
      </c>
      <c r="Q803" s="58" t="str">
        <f t="shared" ca="1" si="155"/>
        <v/>
      </c>
      <c r="R803" s="57" t="str">
        <f t="shared" si="156"/>
        <v/>
      </c>
      <c r="S803" s="57" t="str">
        <f ca="1">IF(AND(C803&lt;&gt;"",C803&lt;&gt;OFFSET(C803,1,0)),SUMIFS([Giá có thuế],[Số ĐK],C803),"")</f>
        <v/>
      </c>
      <c r="T803" s="53"/>
      <c r="U803" s="55" t="str">
        <f>IF(T803="","",'Thông Tin Chung'!#REF!)</f>
        <v/>
      </c>
      <c r="V803" s="57" t="str">
        <f t="shared" ca="1" si="157"/>
        <v/>
      </c>
      <c r="W803" s="59"/>
      <c r="X803" s="49" t="str">
        <f ca="1">IF(C803="","",IF(OR(D803&lt;NgayBatDau,D803&gt;NgayKetThuc),"Ngày tháng phải nằm trong kỳ báo cáo",IF(AND(F803&lt;&gt;"",COUNTIF(D.3[Tên nhà cung cấp],F803)=0),"Tên NCC chưa khai báo trong DSNCC",IF(AND(G803&lt;&gt;"",COUNTIF(D.1[Tên sản phẩm],G803)=0),"SP này chưa khai báo trong DSSP",""))))</f>
        <v/>
      </c>
    </row>
    <row r="804" spans="2:24" ht="27.75" customHeight="1">
      <c r="B804" s="69">
        <f t="shared" si="147"/>
        <v>801</v>
      </c>
      <c r="C804" s="49" t="str">
        <f t="shared" ca="1" si="148"/>
        <v/>
      </c>
      <c r="D804" s="50" t="str">
        <f t="shared" ca="1" si="149"/>
        <v/>
      </c>
      <c r="E804" s="51" t="str">
        <f t="shared" ca="1" si="150"/>
        <v/>
      </c>
      <c r="F804" s="52" t="str">
        <f t="shared" ca="1" si="151"/>
        <v/>
      </c>
      <c r="G804" s="53"/>
      <c r="H804" s="53" t="str">
        <f>IF(G804="","",INDEX(D.1[Quy cách],MATCH(G804,D.1[Tên sản phẩm],0)))</f>
        <v/>
      </c>
      <c r="I804" s="54" t="str">
        <f>IF(G804="","",INDEX(D.1[ĐVT],MATCH(G804,D.1[Tên sản phẩm],0)))</f>
        <v/>
      </c>
      <c r="J804" s="56" t="str">
        <f>IF(G804="","",INDEX(#REF!,MATCH(G804,D.1[Tên sản phẩm],0)))</f>
        <v/>
      </c>
      <c r="K804" s="56" t="str">
        <f t="shared" si="152"/>
        <v/>
      </c>
      <c r="L804" s="53"/>
      <c r="M804" s="57" t="str">
        <f t="shared" si="153"/>
        <v/>
      </c>
      <c r="N804" s="58"/>
      <c r="O804" s="56" t="str">
        <f t="shared" si="146"/>
        <v/>
      </c>
      <c r="P804" s="57" t="str">
        <f t="shared" si="154"/>
        <v/>
      </c>
      <c r="Q804" s="58" t="str">
        <f t="shared" ca="1" si="155"/>
        <v/>
      </c>
      <c r="R804" s="57" t="str">
        <f t="shared" si="156"/>
        <v/>
      </c>
      <c r="S804" s="57" t="str">
        <f ca="1">IF(AND(C804&lt;&gt;"",C804&lt;&gt;OFFSET(C804,1,0)),SUMIFS([Giá có thuế],[Số ĐK],C804),"")</f>
        <v/>
      </c>
      <c r="T804" s="53"/>
      <c r="U804" s="55" t="str">
        <f>IF(T804="","",'Thông Tin Chung'!#REF!)</f>
        <v/>
      </c>
      <c r="V804" s="57" t="str">
        <f t="shared" ca="1" si="157"/>
        <v/>
      </c>
      <c r="W804" s="59"/>
      <c r="X804" s="49" t="str">
        <f ca="1">IF(C804="","",IF(OR(D804&lt;NgayBatDau,D804&gt;NgayKetThuc),"Ngày tháng phải nằm trong kỳ báo cáo",IF(AND(F804&lt;&gt;"",COUNTIF(D.3[Tên nhà cung cấp],F804)=0),"Tên NCC chưa khai báo trong DSNCC",IF(AND(G804&lt;&gt;"",COUNTIF(D.1[Tên sản phẩm],G804)=0),"SP này chưa khai báo trong DSSP",""))))</f>
        <v/>
      </c>
    </row>
    <row r="805" spans="2:24" ht="27.75" customHeight="1">
      <c r="B805" s="69">
        <f t="shared" si="147"/>
        <v>802</v>
      </c>
      <c r="C805" s="49" t="str">
        <f t="shared" ca="1" si="148"/>
        <v/>
      </c>
      <c r="D805" s="50" t="str">
        <f t="shared" ca="1" si="149"/>
        <v/>
      </c>
      <c r="E805" s="51" t="str">
        <f t="shared" ca="1" si="150"/>
        <v/>
      </c>
      <c r="F805" s="52" t="str">
        <f t="shared" ca="1" si="151"/>
        <v/>
      </c>
      <c r="G805" s="53"/>
      <c r="H805" s="53" t="str">
        <f>IF(G805="","",INDEX(D.1[Quy cách],MATCH(G805,D.1[Tên sản phẩm],0)))</f>
        <v/>
      </c>
      <c r="I805" s="54" t="str">
        <f>IF(G805="","",INDEX(D.1[ĐVT],MATCH(G805,D.1[Tên sản phẩm],0)))</f>
        <v/>
      </c>
      <c r="J805" s="56" t="str">
        <f>IF(G805="","",INDEX(#REF!,MATCH(G805,D.1[Tên sản phẩm],0)))</f>
        <v/>
      </c>
      <c r="K805" s="56" t="str">
        <f t="shared" si="152"/>
        <v/>
      </c>
      <c r="L805" s="53"/>
      <c r="M805" s="57" t="str">
        <f t="shared" si="153"/>
        <v/>
      </c>
      <c r="N805" s="58"/>
      <c r="O805" s="56" t="str">
        <f t="shared" si="146"/>
        <v/>
      </c>
      <c r="P805" s="57" t="str">
        <f t="shared" si="154"/>
        <v/>
      </c>
      <c r="Q805" s="58" t="str">
        <f t="shared" ca="1" si="155"/>
        <v/>
      </c>
      <c r="R805" s="57" t="str">
        <f t="shared" si="156"/>
        <v/>
      </c>
      <c r="S805" s="57" t="str">
        <f ca="1">IF(AND(C805&lt;&gt;"",C805&lt;&gt;OFFSET(C805,1,0)),SUMIFS([Giá có thuế],[Số ĐK],C805),"")</f>
        <v/>
      </c>
      <c r="T805" s="53"/>
      <c r="U805" s="55" t="str">
        <f>IF(T805="","",'Thông Tin Chung'!#REF!)</f>
        <v/>
      </c>
      <c r="V805" s="57" t="str">
        <f t="shared" ca="1" si="157"/>
        <v/>
      </c>
      <c r="W805" s="59"/>
      <c r="X805" s="49" t="str">
        <f ca="1">IF(C805="","",IF(OR(D805&lt;NgayBatDau,D805&gt;NgayKetThuc),"Ngày tháng phải nằm trong kỳ báo cáo",IF(AND(F805&lt;&gt;"",COUNTIF(D.3[Tên nhà cung cấp],F805)=0),"Tên NCC chưa khai báo trong DSNCC",IF(AND(G805&lt;&gt;"",COUNTIF(D.1[Tên sản phẩm],G805)=0),"SP này chưa khai báo trong DSSP",""))))</f>
        <v/>
      </c>
    </row>
    <row r="806" spans="2:24" ht="27.75" customHeight="1">
      <c r="B806" s="69">
        <f t="shared" si="147"/>
        <v>803</v>
      </c>
      <c r="C806" s="49" t="str">
        <f t="shared" ca="1" si="148"/>
        <v/>
      </c>
      <c r="D806" s="50" t="str">
        <f t="shared" ca="1" si="149"/>
        <v/>
      </c>
      <c r="E806" s="51" t="str">
        <f t="shared" ca="1" si="150"/>
        <v/>
      </c>
      <c r="F806" s="52" t="str">
        <f t="shared" ca="1" si="151"/>
        <v/>
      </c>
      <c r="G806" s="53"/>
      <c r="H806" s="53" t="str">
        <f>IF(G806="","",INDEX(D.1[Quy cách],MATCH(G806,D.1[Tên sản phẩm],0)))</f>
        <v/>
      </c>
      <c r="I806" s="54" t="str">
        <f>IF(G806="","",INDEX(D.1[ĐVT],MATCH(G806,D.1[Tên sản phẩm],0)))</f>
        <v/>
      </c>
      <c r="J806" s="56" t="str">
        <f>IF(G806="","",INDEX(#REF!,MATCH(G806,D.1[Tên sản phẩm],0)))</f>
        <v/>
      </c>
      <c r="K806" s="56" t="str">
        <f t="shared" si="152"/>
        <v/>
      </c>
      <c r="L806" s="53"/>
      <c r="M806" s="57" t="str">
        <f t="shared" si="153"/>
        <v/>
      </c>
      <c r="N806" s="58"/>
      <c r="O806" s="56" t="str">
        <f t="shared" si="146"/>
        <v/>
      </c>
      <c r="P806" s="57" t="str">
        <f t="shared" si="154"/>
        <v/>
      </c>
      <c r="Q806" s="58" t="str">
        <f t="shared" ca="1" si="155"/>
        <v/>
      </c>
      <c r="R806" s="57" t="str">
        <f t="shared" si="156"/>
        <v/>
      </c>
      <c r="S806" s="57" t="str">
        <f ca="1">IF(AND(C806&lt;&gt;"",C806&lt;&gt;OFFSET(C806,1,0)),SUMIFS([Giá có thuế],[Số ĐK],C806),"")</f>
        <v/>
      </c>
      <c r="T806" s="53"/>
      <c r="U806" s="55" t="str">
        <f>IF(T806="","",'Thông Tin Chung'!#REF!)</f>
        <v/>
      </c>
      <c r="V806" s="57" t="str">
        <f t="shared" ca="1" si="157"/>
        <v/>
      </c>
      <c r="W806" s="59"/>
      <c r="X806" s="49" t="str">
        <f ca="1">IF(C806="","",IF(OR(D806&lt;NgayBatDau,D806&gt;NgayKetThuc),"Ngày tháng phải nằm trong kỳ báo cáo",IF(AND(F806&lt;&gt;"",COUNTIF(D.3[Tên nhà cung cấp],F806)=0),"Tên NCC chưa khai báo trong DSNCC",IF(AND(G806&lt;&gt;"",COUNTIF(D.1[Tên sản phẩm],G806)=0),"SP này chưa khai báo trong DSSP",""))))</f>
        <v/>
      </c>
    </row>
    <row r="807" spans="2:24" ht="27.75" customHeight="1">
      <c r="B807" s="69">
        <f t="shared" si="147"/>
        <v>804</v>
      </c>
      <c r="C807" s="49" t="str">
        <f t="shared" ca="1" si="148"/>
        <v/>
      </c>
      <c r="D807" s="50" t="str">
        <f t="shared" ca="1" si="149"/>
        <v/>
      </c>
      <c r="E807" s="51" t="str">
        <f t="shared" ca="1" si="150"/>
        <v/>
      </c>
      <c r="F807" s="52" t="str">
        <f t="shared" ca="1" si="151"/>
        <v/>
      </c>
      <c r="G807" s="53"/>
      <c r="H807" s="53" t="str">
        <f>IF(G807="","",INDEX(D.1[Quy cách],MATCH(G807,D.1[Tên sản phẩm],0)))</f>
        <v/>
      </c>
      <c r="I807" s="54" t="str">
        <f>IF(G807="","",INDEX(D.1[ĐVT],MATCH(G807,D.1[Tên sản phẩm],0)))</f>
        <v/>
      </c>
      <c r="J807" s="56" t="str">
        <f>IF(G807="","",INDEX(#REF!,MATCH(G807,D.1[Tên sản phẩm],0)))</f>
        <v/>
      </c>
      <c r="K807" s="56" t="str">
        <f t="shared" si="152"/>
        <v/>
      </c>
      <c r="L807" s="53"/>
      <c r="M807" s="57" t="str">
        <f t="shared" si="153"/>
        <v/>
      </c>
      <c r="N807" s="58"/>
      <c r="O807" s="56" t="str">
        <f t="shared" si="146"/>
        <v/>
      </c>
      <c r="P807" s="57" t="str">
        <f t="shared" si="154"/>
        <v/>
      </c>
      <c r="Q807" s="58" t="str">
        <f t="shared" ca="1" si="155"/>
        <v/>
      </c>
      <c r="R807" s="57" t="str">
        <f t="shared" si="156"/>
        <v/>
      </c>
      <c r="S807" s="57" t="str">
        <f ca="1">IF(AND(C807&lt;&gt;"",C807&lt;&gt;OFFSET(C807,1,0)),SUMIFS([Giá có thuế],[Số ĐK],C807),"")</f>
        <v/>
      </c>
      <c r="T807" s="53"/>
      <c r="U807" s="55" t="str">
        <f>IF(T807="","",'Thông Tin Chung'!#REF!)</f>
        <v/>
      </c>
      <c r="V807" s="57" t="str">
        <f t="shared" ca="1" si="157"/>
        <v/>
      </c>
      <c r="W807" s="59"/>
      <c r="X807" s="49" t="str">
        <f ca="1">IF(C807="","",IF(OR(D807&lt;NgayBatDau,D807&gt;NgayKetThuc),"Ngày tháng phải nằm trong kỳ báo cáo",IF(AND(F807&lt;&gt;"",COUNTIF(D.3[Tên nhà cung cấp],F807)=0),"Tên NCC chưa khai báo trong DSNCC",IF(AND(G807&lt;&gt;"",COUNTIF(D.1[Tên sản phẩm],G807)=0),"SP này chưa khai báo trong DSSP",""))))</f>
        <v/>
      </c>
    </row>
    <row r="808" spans="2:24" ht="27.75" customHeight="1">
      <c r="B808" s="69">
        <f t="shared" si="147"/>
        <v>805</v>
      </c>
      <c r="C808" s="49" t="str">
        <f t="shared" ca="1" si="148"/>
        <v/>
      </c>
      <c r="D808" s="50" t="str">
        <f t="shared" ca="1" si="149"/>
        <v/>
      </c>
      <c r="E808" s="51" t="str">
        <f t="shared" ca="1" si="150"/>
        <v/>
      </c>
      <c r="F808" s="52" t="str">
        <f t="shared" ca="1" si="151"/>
        <v/>
      </c>
      <c r="G808" s="53"/>
      <c r="H808" s="53" t="str">
        <f>IF(G808="","",INDEX(D.1[Quy cách],MATCH(G808,D.1[Tên sản phẩm],0)))</f>
        <v/>
      </c>
      <c r="I808" s="54" t="str">
        <f>IF(G808="","",INDEX(D.1[ĐVT],MATCH(G808,D.1[Tên sản phẩm],0)))</f>
        <v/>
      </c>
      <c r="J808" s="56" t="str">
        <f>IF(G808="","",INDEX(#REF!,MATCH(G808,D.1[Tên sản phẩm],0)))</f>
        <v/>
      </c>
      <c r="K808" s="56" t="str">
        <f t="shared" si="152"/>
        <v/>
      </c>
      <c r="L808" s="53"/>
      <c r="M808" s="57" t="str">
        <f t="shared" si="153"/>
        <v/>
      </c>
      <c r="N808" s="58"/>
      <c r="O808" s="56" t="str">
        <f t="shared" si="146"/>
        <v/>
      </c>
      <c r="P808" s="57" t="str">
        <f t="shared" si="154"/>
        <v/>
      </c>
      <c r="Q808" s="58" t="str">
        <f t="shared" ca="1" si="155"/>
        <v/>
      </c>
      <c r="R808" s="57" t="str">
        <f t="shared" si="156"/>
        <v/>
      </c>
      <c r="S808" s="57" t="str">
        <f ca="1">IF(AND(C808&lt;&gt;"",C808&lt;&gt;OFFSET(C808,1,0)),SUMIFS([Giá có thuế],[Số ĐK],C808),"")</f>
        <v/>
      </c>
      <c r="T808" s="53"/>
      <c r="U808" s="55" t="str">
        <f>IF(T808="","",'Thông Tin Chung'!#REF!)</f>
        <v/>
      </c>
      <c r="V808" s="57" t="str">
        <f t="shared" ca="1" si="157"/>
        <v/>
      </c>
      <c r="W808" s="59"/>
      <c r="X808" s="49" t="str">
        <f ca="1">IF(C808="","",IF(OR(D808&lt;NgayBatDau,D808&gt;NgayKetThuc),"Ngày tháng phải nằm trong kỳ báo cáo",IF(AND(F808&lt;&gt;"",COUNTIF(D.3[Tên nhà cung cấp],F808)=0),"Tên NCC chưa khai báo trong DSNCC",IF(AND(G808&lt;&gt;"",COUNTIF(D.1[Tên sản phẩm],G808)=0),"SP này chưa khai báo trong DSSP",""))))</f>
        <v/>
      </c>
    </row>
    <row r="809" spans="2:24" ht="27.75" customHeight="1">
      <c r="B809" s="69">
        <f t="shared" si="147"/>
        <v>806</v>
      </c>
      <c r="C809" s="49" t="str">
        <f t="shared" ca="1" si="148"/>
        <v/>
      </c>
      <c r="D809" s="50" t="str">
        <f t="shared" ca="1" si="149"/>
        <v/>
      </c>
      <c r="E809" s="51" t="str">
        <f t="shared" ca="1" si="150"/>
        <v/>
      </c>
      <c r="F809" s="52" t="str">
        <f t="shared" ca="1" si="151"/>
        <v/>
      </c>
      <c r="G809" s="53"/>
      <c r="H809" s="53" t="str">
        <f>IF(G809="","",INDEX(D.1[Quy cách],MATCH(G809,D.1[Tên sản phẩm],0)))</f>
        <v/>
      </c>
      <c r="I809" s="54" t="str">
        <f>IF(G809="","",INDEX(D.1[ĐVT],MATCH(G809,D.1[Tên sản phẩm],0)))</f>
        <v/>
      </c>
      <c r="J809" s="56" t="str">
        <f>IF(G809="","",INDEX(#REF!,MATCH(G809,D.1[Tên sản phẩm],0)))</f>
        <v/>
      </c>
      <c r="K809" s="56" t="str">
        <f t="shared" si="152"/>
        <v/>
      </c>
      <c r="L809" s="53"/>
      <c r="M809" s="57" t="str">
        <f t="shared" si="153"/>
        <v/>
      </c>
      <c r="N809" s="58"/>
      <c r="O809" s="56" t="str">
        <f t="shared" si="146"/>
        <v/>
      </c>
      <c r="P809" s="57" t="str">
        <f t="shared" si="154"/>
        <v/>
      </c>
      <c r="Q809" s="58" t="str">
        <f t="shared" ca="1" si="155"/>
        <v/>
      </c>
      <c r="R809" s="57" t="str">
        <f t="shared" si="156"/>
        <v/>
      </c>
      <c r="S809" s="57" t="str">
        <f ca="1">IF(AND(C809&lt;&gt;"",C809&lt;&gt;OFFSET(C809,1,0)),SUMIFS([Giá có thuế],[Số ĐK],C809),"")</f>
        <v/>
      </c>
      <c r="T809" s="53"/>
      <c r="U809" s="55" t="str">
        <f>IF(T809="","",'Thông Tin Chung'!#REF!)</f>
        <v/>
      </c>
      <c r="V809" s="57" t="str">
        <f t="shared" ca="1" si="157"/>
        <v/>
      </c>
      <c r="W809" s="59"/>
      <c r="X809" s="49" t="str">
        <f ca="1">IF(C809="","",IF(OR(D809&lt;NgayBatDau,D809&gt;NgayKetThuc),"Ngày tháng phải nằm trong kỳ báo cáo",IF(AND(F809&lt;&gt;"",COUNTIF(D.3[Tên nhà cung cấp],F809)=0),"Tên NCC chưa khai báo trong DSNCC",IF(AND(G809&lt;&gt;"",COUNTIF(D.1[Tên sản phẩm],G809)=0),"SP này chưa khai báo trong DSSP",""))))</f>
        <v/>
      </c>
    </row>
    <row r="810" spans="2:24" ht="27.75" customHeight="1">
      <c r="B810" s="69">
        <f t="shared" si="147"/>
        <v>807</v>
      </c>
      <c r="C810" s="49" t="str">
        <f t="shared" ca="1" si="148"/>
        <v/>
      </c>
      <c r="D810" s="50" t="str">
        <f t="shared" ca="1" si="149"/>
        <v/>
      </c>
      <c r="E810" s="51" t="str">
        <f t="shared" ca="1" si="150"/>
        <v/>
      </c>
      <c r="F810" s="52" t="str">
        <f t="shared" ca="1" si="151"/>
        <v/>
      </c>
      <c r="G810" s="53"/>
      <c r="H810" s="53" t="str">
        <f>IF(G810="","",INDEX(D.1[Quy cách],MATCH(G810,D.1[Tên sản phẩm],0)))</f>
        <v/>
      </c>
      <c r="I810" s="54" t="str">
        <f>IF(G810="","",INDEX(D.1[ĐVT],MATCH(G810,D.1[Tên sản phẩm],0)))</f>
        <v/>
      </c>
      <c r="J810" s="56" t="str">
        <f>IF(G810="","",INDEX(#REF!,MATCH(G810,D.1[Tên sản phẩm],0)))</f>
        <v/>
      </c>
      <c r="K810" s="56" t="str">
        <f t="shared" si="152"/>
        <v/>
      </c>
      <c r="L810" s="53"/>
      <c r="M810" s="57" t="str">
        <f t="shared" si="153"/>
        <v/>
      </c>
      <c r="N810" s="58"/>
      <c r="O810" s="56" t="str">
        <f t="shared" si="146"/>
        <v/>
      </c>
      <c r="P810" s="57" t="str">
        <f t="shared" si="154"/>
        <v/>
      </c>
      <c r="Q810" s="58" t="str">
        <f t="shared" ca="1" si="155"/>
        <v/>
      </c>
      <c r="R810" s="57" t="str">
        <f t="shared" si="156"/>
        <v/>
      </c>
      <c r="S810" s="57" t="str">
        <f ca="1">IF(AND(C810&lt;&gt;"",C810&lt;&gt;OFFSET(C810,1,0)),SUMIFS([Giá có thuế],[Số ĐK],C810),"")</f>
        <v/>
      </c>
      <c r="T810" s="53"/>
      <c r="U810" s="55" t="str">
        <f>IF(T810="","",'Thông Tin Chung'!#REF!)</f>
        <v/>
      </c>
      <c r="V810" s="57" t="str">
        <f t="shared" ca="1" si="157"/>
        <v/>
      </c>
      <c r="W810" s="59"/>
      <c r="X810" s="49" t="str">
        <f ca="1">IF(C810="","",IF(OR(D810&lt;NgayBatDau,D810&gt;NgayKetThuc),"Ngày tháng phải nằm trong kỳ báo cáo",IF(AND(F810&lt;&gt;"",COUNTIF(D.3[Tên nhà cung cấp],F810)=0),"Tên NCC chưa khai báo trong DSNCC",IF(AND(G810&lt;&gt;"",COUNTIF(D.1[Tên sản phẩm],G810)=0),"SP này chưa khai báo trong DSSP",""))))</f>
        <v/>
      </c>
    </row>
    <row r="811" spans="2:24" ht="27.75" customHeight="1">
      <c r="B811" s="69">
        <f t="shared" si="147"/>
        <v>808</v>
      </c>
      <c r="C811" s="49" t="str">
        <f t="shared" ca="1" si="148"/>
        <v/>
      </c>
      <c r="D811" s="50" t="str">
        <f t="shared" ca="1" si="149"/>
        <v/>
      </c>
      <c r="E811" s="51" t="str">
        <f t="shared" ca="1" si="150"/>
        <v/>
      </c>
      <c r="F811" s="52" t="str">
        <f t="shared" ca="1" si="151"/>
        <v/>
      </c>
      <c r="G811" s="53"/>
      <c r="H811" s="53" t="str">
        <f>IF(G811="","",INDEX(D.1[Quy cách],MATCH(G811,D.1[Tên sản phẩm],0)))</f>
        <v/>
      </c>
      <c r="I811" s="54" t="str">
        <f>IF(G811="","",INDEX(D.1[ĐVT],MATCH(G811,D.1[Tên sản phẩm],0)))</f>
        <v/>
      </c>
      <c r="J811" s="56" t="str">
        <f>IF(G811="","",INDEX(#REF!,MATCH(G811,D.1[Tên sản phẩm],0)))</f>
        <v/>
      </c>
      <c r="K811" s="56" t="str">
        <f t="shared" si="152"/>
        <v/>
      </c>
      <c r="L811" s="53"/>
      <c r="M811" s="57" t="str">
        <f t="shared" si="153"/>
        <v/>
      </c>
      <c r="N811" s="58"/>
      <c r="O811" s="56" t="str">
        <f t="shared" si="146"/>
        <v/>
      </c>
      <c r="P811" s="57" t="str">
        <f t="shared" si="154"/>
        <v/>
      </c>
      <c r="Q811" s="58" t="str">
        <f t="shared" ca="1" si="155"/>
        <v/>
      </c>
      <c r="R811" s="57" t="str">
        <f t="shared" si="156"/>
        <v/>
      </c>
      <c r="S811" s="57" t="str">
        <f ca="1">IF(AND(C811&lt;&gt;"",C811&lt;&gt;OFFSET(C811,1,0)),SUMIFS([Giá có thuế],[Số ĐK],C811),"")</f>
        <v/>
      </c>
      <c r="T811" s="53"/>
      <c r="U811" s="55" t="str">
        <f>IF(T811="","",'Thông Tin Chung'!#REF!)</f>
        <v/>
      </c>
      <c r="V811" s="57" t="str">
        <f t="shared" ca="1" si="157"/>
        <v/>
      </c>
      <c r="W811" s="59"/>
      <c r="X811" s="49" t="str">
        <f ca="1">IF(C811="","",IF(OR(D811&lt;NgayBatDau,D811&gt;NgayKetThuc),"Ngày tháng phải nằm trong kỳ báo cáo",IF(AND(F811&lt;&gt;"",COUNTIF(D.3[Tên nhà cung cấp],F811)=0),"Tên NCC chưa khai báo trong DSNCC",IF(AND(G811&lt;&gt;"",COUNTIF(D.1[Tên sản phẩm],G811)=0),"SP này chưa khai báo trong DSSP",""))))</f>
        <v/>
      </c>
    </row>
    <row r="812" spans="2:24" ht="27.75" customHeight="1">
      <c r="B812" s="69">
        <f t="shared" si="147"/>
        <v>809</v>
      </c>
      <c r="C812" s="49" t="str">
        <f t="shared" ca="1" si="148"/>
        <v/>
      </c>
      <c r="D812" s="50" t="str">
        <f t="shared" ca="1" si="149"/>
        <v/>
      </c>
      <c r="E812" s="51" t="str">
        <f t="shared" ca="1" si="150"/>
        <v/>
      </c>
      <c r="F812" s="52" t="str">
        <f t="shared" ca="1" si="151"/>
        <v/>
      </c>
      <c r="G812" s="53"/>
      <c r="H812" s="53" t="str">
        <f>IF(G812="","",INDEX(D.1[Quy cách],MATCH(G812,D.1[Tên sản phẩm],0)))</f>
        <v/>
      </c>
      <c r="I812" s="54" t="str">
        <f>IF(G812="","",INDEX(D.1[ĐVT],MATCH(G812,D.1[Tên sản phẩm],0)))</f>
        <v/>
      </c>
      <c r="J812" s="56" t="str">
        <f>IF(G812="","",INDEX(#REF!,MATCH(G812,D.1[Tên sản phẩm],0)))</f>
        <v/>
      </c>
      <c r="K812" s="56" t="str">
        <f t="shared" si="152"/>
        <v/>
      </c>
      <c r="L812" s="53"/>
      <c r="M812" s="57" t="str">
        <f t="shared" si="153"/>
        <v/>
      </c>
      <c r="N812" s="58"/>
      <c r="O812" s="56" t="str">
        <f t="shared" si="146"/>
        <v/>
      </c>
      <c r="P812" s="57" t="str">
        <f t="shared" si="154"/>
        <v/>
      </c>
      <c r="Q812" s="58" t="str">
        <f t="shared" ca="1" si="155"/>
        <v/>
      </c>
      <c r="R812" s="57" t="str">
        <f t="shared" si="156"/>
        <v/>
      </c>
      <c r="S812" s="57" t="str">
        <f ca="1">IF(AND(C812&lt;&gt;"",C812&lt;&gt;OFFSET(C812,1,0)),SUMIFS([Giá có thuế],[Số ĐK],C812),"")</f>
        <v/>
      </c>
      <c r="T812" s="53"/>
      <c r="U812" s="55" t="str">
        <f>IF(T812="","",'Thông Tin Chung'!#REF!)</f>
        <v/>
      </c>
      <c r="V812" s="57" t="str">
        <f t="shared" ca="1" si="157"/>
        <v/>
      </c>
      <c r="W812" s="59"/>
      <c r="X812" s="49" t="str">
        <f ca="1">IF(C812="","",IF(OR(D812&lt;NgayBatDau,D812&gt;NgayKetThuc),"Ngày tháng phải nằm trong kỳ báo cáo",IF(AND(F812&lt;&gt;"",COUNTIF(D.3[Tên nhà cung cấp],F812)=0),"Tên NCC chưa khai báo trong DSNCC",IF(AND(G812&lt;&gt;"",COUNTIF(D.1[Tên sản phẩm],G812)=0),"SP này chưa khai báo trong DSSP",""))))</f>
        <v/>
      </c>
    </row>
    <row r="813" spans="2:24" ht="27.75" customHeight="1">
      <c r="B813" s="69">
        <f t="shared" si="147"/>
        <v>810</v>
      </c>
      <c r="C813" s="49" t="str">
        <f t="shared" ca="1" si="148"/>
        <v/>
      </c>
      <c r="D813" s="50" t="str">
        <f t="shared" ca="1" si="149"/>
        <v/>
      </c>
      <c r="E813" s="51" t="str">
        <f t="shared" ca="1" si="150"/>
        <v/>
      </c>
      <c r="F813" s="52" t="str">
        <f t="shared" ca="1" si="151"/>
        <v/>
      </c>
      <c r="G813" s="53"/>
      <c r="H813" s="53" t="str">
        <f>IF(G813="","",INDEX(D.1[Quy cách],MATCH(G813,D.1[Tên sản phẩm],0)))</f>
        <v/>
      </c>
      <c r="I813" s="54" t="str">
        <f>IF(G813="","",INDEX(D.1[ĐVT],MATCH(G813,D.1[Tên sản phẩm],0)))</f>
        <v/>
      </c>
      <c r="J813" s="56" t="str">
        <f>IF(G813="","",INDEX(#REF!,MATCH(G813,D.1[Tên sản phẩm],0)))</f>
        <v/>
      </c>
      <c r="K813" s="56" t="str">
        <f t="shared" si="152"/>
        <v/>
      </c>
      <c r="L813" s="53"/>
      <c r="M813" s="57" t="str">
        <f t="shared" si="153"/>
        <v/>
      </c>
      <c r="N813" s="58"/>
      <c r="O813" s="56" t="str">
        <f t="shared" si="146"/>
        <v/>
      </c>
      <c r="P813" s="57" t="str">
        <f t="shared" si="154"/>
        <v/>
      </c>
      <c r="Q813" s="58" t="str">
        <f t="shared" ca="1" si="155"/>
        <v/>
      </c>
      <c r="R813" s="57" t="str">
        <f t="shared" si="156"/>
        <v/>
      </c>
      <c r="S813" s="57" t="str">
        <f ca="1">IF(AND(C813&lt;&gt;"",C813&lt;&gt;OFFSET(C813,1,0)),SUMIFS([Giá có thuế],[Số ĐK],C813),"")</f>
        <v/>
      </c>
      <c r="T813" s="53"/>
      <c r="U813" s="55" t="str">
        <f>IF(T813="","",'Thông Tin Chung'!#REF!)</f>
        <v/>
      </c>
      <c r="V813" s="57" t="str">
        <f t="shared" ca="1" si="157"/>
        <v/>
      </c>
      <c r="W813" s="59"/>
      <c r="X813" s="49" t="str">
        <f ca="1">IF(C813="","",IF(OR(D813&lt;NgayBatDau,D813&gt;NgayKetThuc),"Ngày tháng phải nằm trong kỳ báo cáo",IF(AND(F813&lt;&gt;"",COUNTIF(D.3[Tên nhà cung cấp],F813)=0),"Tên NCC chưa khai báo trong DSNCC",IF(AND(G813&lt;&gt;"",COUNTIF(D.1[Tên sản phẩm],G813)=0),"SP này chưa khai báo trong DSSP",""))))</f>
        <v/>
      </c>
    </row>
    <row r="814" spans="2:24" ht="27.75" customHeight="1">
      <c r="B814" s="69">
        <f t="shared" si="147"/>
        <v>811</v>
      </c>
      <c r="C814" s="49" t="str">
        <f t="shared" ca="1" si="148"/>
        <v/>
      </c>
      <c r="D814" s="50" t="str">
        <f t="shared" ca="1" si="149"/>
        <v/>
      </c>
      <c r="E814" s="51" t="str">
        <f t="shared" ca="1" si="150"/>
        <v/>
      </c>
      <c r="F814" s="52" t="str">
        <f t="shared" ca="1" si="151"/>
        <v/>
      </c>
      <c r="G814" s="53"/>
      <c r="H814" s="53" t="str">
        <f>IF(G814="","",INDEX(D.1[Quy cách],MATCH(G814,D.1[Tên sản phẩm],0)))</f>
        <v/>
      </c>
      <c r="I814" s="54" t="str">
        <f>IF(G814="","",INDEX(D.1[ĐVT],MATCH(G814,D.1[Tên sản phẩm],0)))</f>
        <v/>
      </c>
      <c r="J814" s="56" t="str">
        <f>IF(G814="","",INDEX(#REF!,MATCH(G814,D.1[Tên sản phẩm],0)))</f>
        <v/>
      </c>
      <c r="K814" s="56" t="str">
        <f t="shared" si="152"/>
        <v/>
      </c>
      <c r="L814" s="53"/>
      <c r="M814" s="57" t="str">
        <f t="shared" si="153"/>
        <v/>
      </c>
      <c r="N814" s="58"/>
      <c r="O814" s="56" t="str">
        <f t="shared" si="146"/>
        <v/>
      </c>
      <c r="P814" s="57" t="str">
        <f t="shared" si="154"/>
        <v/>
      </c>
      <c r="Q814" s="58" t="str">
        <f t="shared" ca="1" si="155"/>
        <v/>
      </c>
      <c r="R814" s="57" t="str">
        <f t="shared" si="156"/>
        <v/>
      </c>
      <c r="S814" s="57" t="str">
        <f ca="1">IF(AND(C814&lt;&gt;"",C814&lt;&gt;OFFSET(C814,1,0)),SUMIFS([Giá có thuế],[Số ĐK],C814),"")</f>
        <v/>
      </c>
      <c r="T814" s="53"/>
      <c r="U814" s="55" t="str">
        <f>IF(T814="","",'Thông Tin Chung'!#REF!)</f>
        <v/>
      </c>
      <c r="V814" s="57" t="str">
        <f t="shared" ca="1" si="157"/>
        <v/>
      </c>
      <c r="W814" s="59"/>
      <c r="X814" s="49" t="str">
        <f ca="1">IF(C814="","",IF(OR(D814&lt;NgayBatDau,D814&gt;NgayKetThuc),"Ngày tháng phải nằm trong kỳ báo cáo",IF(AND(F814&lt;&gt;"",COUNTIF(D.3[Tên nhà cung cấp],F814)=0),"Tên NCC chưa khai báo trong DSNCC",IF(AND(G814&lt;&gt;"",COUNTIF(D.1[Tên sản phẩm],G814)=0),"SP này chưa khai báo trong DSSP",""))))</f>
        <v/>
      </c>
    </row>
    <row r="815" spans="2:24" ht="27.75" customHeight="1">
      <c r="B815" s="69">
        <f t="shared" si="147"/>
        <v>812</v>
      </c>
      <c r="C815" s="49" t="str">
        <f t="shared" ca="1" si="148"/>
        <v/>
      </c>
      <c r="D815" s="50" t="str">
        <f t="shared" ca="1" si="149"/>
        <v/>
      </c>
      <c r="E815" s="51" t="str">
        <f t="shared" ca="1" si="150"/>
        <v/>
      </c>
      <c r="F815" s="52" t="str">
        <f t="shared" ca="1" si="151"/>
        <v/>
      </c>
      <c r="G815" s="53"/>
      <c r="H815" s="53" t="str">
        <f>IF(G815="","",INDEX(D.1[Quy cách],MATCH(G815,D.1[Tên sản phẩm],0)))</f>
        <v/>
      </c>
      <c r="I815" s="54" t="str">
        <f>IF(G815="","",INDEX(D.1[ĐVT],MATCH(G815,D.1[Tên sản phẩm],0)))</f>
        <v/>
      </c>
      <c r="J815" s="56" t="str">
        <f>IF(G815="","",INDEX(#REF!,MATCH(G815,D.1[Tên sản phẩm],0)))</f>
        <v/>
      </c>
      <c r="K815" s="56" t="str">
        <f t="shared" si="152"/>
        <v/>
      </c>
      <c r="L815" s="53"/>
      <c r="M815" s="57" t="str">
        <f t="shared" si="153"/>
        <v/>
      </c>
      <c r="N815" s="58"/>
      <c r="O815" s="56" t="str">
        <f t="shared" si="146"/>
        <v/>
      </c>
      <c r="P815" s="57" t="str">
        <f t="shared" si="154"/>
        <v/>
      </c>
      <c r="Q815" s="58" t="str">
        <f t="shared" ca="1" si="155"/>
        <v/>
      </c>
      <c r="R815" s="57" t="str">
        <f t="shared" si="156"/>
        <v/>
      </c>
      <c r="S815" s="57" t="str">
        <f ca="1">IF(AND(C815&lt;&gt;"",C815&lt;&gt;OFFSET(C815,1,0)),SUMIFS([Giá có thuế],[Số ĐK],C815),"")</f>
        <v/>
      </c>
      <c r="T815" s="53"/>
      <c r="U815" s="55" t="str">
        <f>IF(T815="","",'Thông Tin Chung'!#REF!)</f>
        <v/>
      </c>
      <c r="V815" s="57" t="str">
        <f t="shared" ca="1" si="157"/>
        <v/>
      </c>
      <c r="W815" s="59"/>
      <c r="X815" s="49" t="str">
        <f ca="1">IF(C815="","",IF(OR(D815&lt;NgayBatDau,D815&gt;NgayKetThuc),"Ngày tháng phải nằm trong kỳ báo cáo",IF(AND(F815&lt;&gt;"",COUNTIF(D.3[Tên nhà cung cấp],F815)=0),"Tên NCC chưa khai báo trong DSNCC",IF(AND(G815&lt;&gt;"",COUNTIF(D.1[Tên sản phẩm],G815)=0),"SP này chưa khai báo trong DSSP",""))))</f>
        <v/>
      </c>
    </row>
    <row r="816" spans="2:24" ht="27.75" customHeight="1">
      <c r="B816" s="69">
        <f t="shared" si="147"/>
        <v>813</v>
      </c>
      <c r="C816" s="49" t="str">
        <f t="shared" ca="1" si="148"/>
        <v/>
      </c>
      <c r="D816" s="50" t="str">
        <f t="shared" ca="1" si="149"/>
        <v/>
      </c>
      <c r="E816" s="51" t="str">
        <f t="shared" ca="1" si="150"/>
        <v/>
      </c>
      <c r="F816" s="52" t="str">
        <f t="shared" ca="1" si="151"/>
        <v/>
      </c>
      <c r="G816" s="53"/>
      <c r="H816" s="53" t="str">
        <f>IF(G816="","",INDEX(D.1[Quy cách],MATCH(G816,D.1[Tên sản phẩm],0)))</f>
        <v/>
      </c>
      <c r="I816" s="54" t="str">
        <f>IF(G816="","",INDEX(D.1[ĐVT],MATCH(G816,D.1[Tên sản phẩm],0)))</f>
        <v/>
      </c>
      <c r="J816" s="56" t="str">
        <f>IF(G816="","",INDEX(#REF!,MATCH(G816,D.1[Tên sản phẩm],0)))</f>
        <v/>
      </c>
      <c r="K816" s="56" t="str">
        <f t="shared" si="152"/>
        <v/>
      </c>
      <c r="L816" s="53"/>
      <c r="M816" s="57" t="str">
        <f t="shared" si="153"/>
        <v/>
      </c>
      <c r="N816" s="58"/>
      <c r="O816" s="56" t="str">
        <f t="shared" si="146"/>
        <v/>
      </c>
      <c r="P816" s="57" t="str">
        <f t="shared" si="154"/>
        <v/>
      </c>
      <c r="Q816" s="58" t="str">
        <f t="shared" ca="1" si="155"/>
        <v/>
      </c>
      <c r="R816" s="57" t="str">
        <f t="shared" si="156"/>
        <v/>
      </c>
      <c r="S816" s="57" t="str">
        <f ca="1">IF(AND(C816&lt;&gt;"",C816&lt;&gt;OFFSET(C816,1,0)),SUMIFS([Giá có thuế],[Số ĐK],C816),"")</f>
        <v/>
      </c>
      <c r="T816" s="53"/>
      <c r="U816" s="55" t="str">
        <f>IF(T816="","",'Thông Tin Chung'!#REF!)</f>
        <v/>
      </c>
      <c r="V816" s="57" t="str">
        <f t="shared" ca="1" si="157"/>
        <v/>
      </c>
      <c r="W816" s="59"/>
      <c r="X816" s="49" t="str">
        <f ca="1">IF(C816="","",IF(OR(D816&lt;NgayBatDau,D816&gt;NgayKetThuc),"Ngày tháng phải nằm trong kỳ báo cáo",IF(AND(F816&lt;&gt;"",COUNTIF(D.3[Tên nhà cung cấp],F816)=0),"Tên NCC chưa khai báo trong DSNCC",IF(AND(G816&lt;&gt;"",COUNTIF(D.1[Tên sản phẩm],G816)=0),"SP này chưa khai báo trong DSSP",""))))</f>
        <v/>
      </c>
    </row>
    <row r="817" spans="2:24" ht="27.75" customHeight="1">
      <c r="B817" s="69">
        <f t="shared" si="147"/>
        <v>814</v>
      </c>
      <c r="C817" s="49" t="str">
        <f t="shared" ca="1" si="148"/>
        <v/>
      </c>
      <c r="D817" s="50" t="str">
        <f t="shared" ca="1" si="149"/>
        <v/>
      </c>
      <c r="E817" s="51" t="str">
        <f t="shared" ca="1" si="150"/>
        <v/>
      </c>
      <c r="F817" s="52" t="str">
        <f t="shared" ca="1" si="151"/>
        <v/>
      </c>
      <c r="G817" s="53"/>
      <c r="H817" s="53" t="str">
        <f>IF(G817="","",INDEX(D.1[Quy cách],MATCH(G817,D.1[Tên sản phẩm],0)))</f>
        <v/>
      </c>
      <c r="I817" s="54" t="str">
        <f>IF(G817="","",INDEX(D.1[ĐVT],MATCH(G817,D.1[Tên sản phẩm],0)))</f>
        <v/>
      </c>
      <c r="J817" s="56" t="str">
        <f>IF(G817="","",INDEX(#REF!,MATCH(G817,D.1[Tên sản phẩm],0)))</f>
        <v/>
      </c>
      <c r="K817" s="56" t="str">
        <f t="shared" si="152"/>
        <v/>
      </c>
      <c r="L817" s="53"/>
      <c r="M817" s="57" t="str">
        <f t="shared" si="153"/>
        <v/>
      </c>
      <c r="N817" s="58"/>
      <c r="O817" s="56" t="str">
        <f t="shared" si="146"/>
        <v/>
      </c>
      <c r="P817" s="57" t="str">
        <f t="shared" si="154"/>
        <v/>
      </c>
      <c r="Q817" s="58" t="str">
        <f t="shared" ca="1" si="155"/>
        <v/>
      </c>
      <c r="R817" s="57" t="str">
        <f t="shared" si="156"/>
        <v/>
      </c>
      <c r="S817" s="57" t="str">
        <f ca="1">IF(AND(C817&lt;&gt;"",C817&lt;&gt;OFFSET(C817,1,0)),SUMIFS([Giá có thuế],[Số ĐK],C817),"")</f>
        <v/>
      </c>
      <c r="T817" s="53"/>
      <c r="U817" s="55" t="str">
        <f>IF(T817="","",'Thông Tin Chung'!#REF!)</f>
        <v/>
      </c>
      <c r="V817" s="57" t="str">
        <f t="shared" ca="1" si="157"/>
        <v/>
      </c>
      <c r="W817" s="59"/>
      <c r="X817" s="49" t="str">
        <f ca="1">IF(C817="","",IF(OR(D817&lt;NgayBatDau,D817&gt;NgayKetThuc),"Ngày tháng phải nằm trong kỳ báo cáo",IF(AND(F817&lt;&gt;"",COUNTIF(D.3[Tên nhà cung cấp],F817)=0),"Tên NCC chưa khai báo trong DSNCC",IF(AND(G817&lt;&gt;"",COUNTIF(D.1[Tên sản phẩm],G817)=0),"SP này chưa khai báo trong DSSP",""))))</f>
        <v/>
      </c>
    </row>
    <row r="818" spans="2:24" ht="27.75" customHeight="1">
      <c r="B818" s="69">
        <f t="shared" si="147"/>
        <v>815</v>
      </c>
      <c r="C818" s="49" t="str">
        <f t="shared" ca="1" si="148"/>
        <v/>
      </c>
      <c r="D818" s="50" t="str">
        <f t="shared" ca="1" si="149"/>
        <v/>
      </c>
      <c r="E818" s="51" t="str">
        <f t="shared" ca="1" si="150"/>
        <v/>
      </c>
      <c r="F818" s="52" t="str">
        <f t="shared" ca="1" si="151"/>
        <v/>
      </c>
      <c r="G818" s="53"/>
      <c r="H818" s="53" t="str">
        <f>IF(G818="","",INDEX(D.1[Quy cách],MATCH(G818,D.1[Tên sản phẩm],0)))</f>
        <v/>
      </c>
      <c r="I818" s="54" t="str">
        <f>IF(G818="","",INDEX(D.1[ĐVT],MATCH(G818,D.1[Tên sản phẩm],0)))</f>
        <v/>
      </c>
      <c r="J818" s="56" t="str">
        <f>IF(G818="","",INDEX(#REF!,MATCH(G818,D.1[Tên sản phẩm],0)))</f>
        <v/>
      </c>
      <c r="K818" s="56" t="str">
        <f t="shared" si="152"/>
        <v/>
      </c>
      <c r="L818" s="53"/>
      <c r="M818" s="57" t="str">
        <f t="shared" si="153"/>
        <v/>
      </c>
      <c r="N818" s="58"/>
      <c r="O818" s="56" t="str">
        <f t="shared" si="146"/>
        <v/>
      </c>
      <c r="P818" s="57" t="str">
        <f t="shared" si="154"/>
        <v/>
      </c>
      <c r="Q818" s="58" t="str">
        <f t="shared" ca="1" si="155"/>
        <v/>
      </c>
      <c r="R818" s="57" t="str">
        <f t="shared" si="156"/>
        <v/>
      </c>
      <c r="S818" s="57" t="str">
        <f ca="1">IF(AND(C818&lt;&gt;"",C818&lt;&gt;OFFSET(C818,1,0)),SUMIFS([Giá có thuế],[Số ĐK],C818),"")</f>
        <v/>
      </c>
      <c r="T818" s="53"/>
      <c r="U818" s="55" t="str">
        <f>IF(T818="","",'Thông Tin Chung'!#REF!)</f>
        <v/>
      </c>
      <c r="V818" s="57" t="str">
        <f t="shared" ca="1" si="157"/>
        <v/>
      </c>
      <c r="W818" s="59"/>
      <c r="X818" s="49" t="str">
        <f ca="1">IF(C818="","",IF(OR(D818&lt;NgayBatDau,D818&gt;NgayKetThuc),"Ngày tháng phải nằm trong kỳ báo cáo",IF(AND(F818&lt;&gt;"",COUNTIF(D.3[Tên nhà cung cấp],F818)=0),"Tên NCC chưa khai báo trong DSNCC",IF(AND(G818&lt;&gt;"",COUNTIF(D.1[Tên sản phẩm],G818)=0),"SP này chưa khai báo trong DSSP",""))))</f>
        <v/>
      </c>
    </row>
    <row r="819" spans="2:24" ht="27.75" customHeight="1">
      <c r="B819" s="69">
        <f t="shared" si="147"/>
        <v>816</v>
      </c>
      <c r="C819" s="49" t="str">
        <f t="shared" ca="1" si="148"/>
        <v/>
      </c>
      <c r="D819" s="50" t="str">
        <f t="shared" ca="1" si="149"/>
        <v/>
      </c>
      <c r="E819" s="51" t="str">
        <f t="shared" ca="1" si="150"/>
        <v/>
      </c>
      <c r="F819" s="52" t="str">
        <f t="shared" ca="1" si="151"/>
        <v/>
      </c>
      <c r="G819" s="53"/>
      <c r="H819" s="53" t="str">
        <f>IF(G819="","",INDEX(D.1[Quy cách],MATCH(G819,D.1[Tên sản phẩm],0)))</f>
        <v/>
      </c>
      <c r="I819" s="54" t="str">
        <f>IF(G819="","",INDEX(D.1[ĐVT],MATCH(G819,D.1[Tên sản phẩm],0)))</f>
        <v/>
      </c>
      <c r="J819" s="56" t="str">
        <f>IF(G819="","",INDEX(#REF!,MATCH(G819,D.1[Tên sản phẩm],0)))</f>
        <v/>
      </c>
      <c r="K819" s="56" t="str">
        <f t="shared" si="152"/>
        <v/>
      </c>
      <c r="L819" s="53"/>
      <c r="M819" s="57" t="str">
        <f t="shared" si="153"/>
        <v/>
      </c>
      <c r="N819" s="58"/>
      <c r="O819" s="56" t="str">
        <f t="shared" si="146"/>
        <v/>
      </c>
      <c r="P819" s="57" t="str">
        <f t="shared" si="154"/>
        <v/>
      </c>
      <c r="Q819" s="58" t="str">
        <f t="shared" ca="1" si="155"/>
        <v/>
      </c>
      <c r="R819" s="57" t="str">
        <f t="shared" si="156"/>
        <v/>
      </c>
      <c r="S819" s="57" t="str">
        <f ca="1">IF(AND(C819&lt;&gt;"",C819&lt;&gt;OFFSET(C819,1,0)),SUMIFS([Giá có thuế],[Số ĐK],C819),"")</f>
        <v/>
      </c>
      <c r="T819" s="53"/>
      <c r="U819" s="55" t="str">
        <f>IF(T819="","",'Thông Tin Chung'!#REF!)</f>
        <v/>
      </c>
      <c r="V819" s="57" t="str">
        <f t="shared" ca="1" si="157"/>
        <v/>
      </c>
      <c r="W819" s="59"/>
      <c r="X819" s="49" t="str">
        <f ca="1">IF(C819="","",IF(OR(D819&lt;NgayBatDau,D819&gt;NgayKetThuc),"Ngày tháng phải nằm trong kỳ báo cáo",IF(AND(F819&lt;&gt;"",COUNTIF(D.3[Tên nhà cung cấp],F819)=0),"Tên NCC chưa khai báo trong DSNCC",IF(AND(G819&lt;&gt;"",COUNTIF(D.1[Tên sản phẩm],G819)=0),"SP này chưa khai báo trong DSSP",""))))</f>
        <v/>
      </c>
    </row>
    <row r="820" spans="2:24" ht="27.75" customHeight="1">
      <c r="B820" s="69">
        <f t="shared" si="147"/>
        <v>817</v>
      </c>
      <c r="C820" s="49" t="str">
        <f t="shared" ca="1" si="148"/>
        <v/>
      </c>
      <c r="D820" s="50" t="str">
        <f t="shared" ca="1" si="149"/>
        <v/>
      </c>
      <c r="E820" s="51" t="str">
        <f t="shared" ca="1" si="150"/>
        <v/>
      </c>
      <c r="F820" s="52" t="str">
        <f t="shared" ca="1" si="151"/>
        <v/>
      </c>
      <c r="G820" s="53"/>
      <c r="H820" s="53" t="str">
        <f>IF(G820="","",INDEX(D.1[Quy cách],MATCH(G820,D.1[Tên sản phẩm],0)))</f>
        <v/>
      </c>
      <c r="I820" s="54" t="str">
        <f>IF(G820="","",INDEX(D.1[ĐVT],MATCH(G820,D.1[Tên sản phẩm],0)))</f>
        <v/>
      </c>
      <c r="J820" s="56" t="str">
        <f>IF(G820="","",INDEX(#REF!,MATCH(G820,D.1[Tên sản phẩm],0)))</f>
        <v/>
      </c>
      <c r="K820" s="56" t="str">
        <f t="shared" si="152"/>
        <v/>
      </c>
      <c r="L820" s="53"/>
      <c r="M820" s="57" t="str">
        <f t="shared" si="153"/>
        <v/>
      </c>
      <c r="N820" s="58"/>
      <c r="O820" s="56" t="str">
        <f t="shared" si="146"/>
        <v/>
      </c>
      <c r="P820" s="57" t="str">
        <f t="shared" si="154"/>
        <v/>
      </c>
      <c r="Q820" s="58" t="str">
        <f t="shared" ca="1" si="155"/>
        <v/>
      </c>
      <c r="R820" s="57" t="str">
        <f t="shared" si="156"/>
        <v/>
      </c>
      <c r="S820" s="57" t="str">
        <f ca="1">IF(AND(C820&lt;&gt;"",C820&lt;&gt;OFFSET(C820,1,0)),SUMIFS([Giá có thuế],[Số ĐK],C820),"")</f>
        <v/>
      </c>
      <c r="T820" s="53"/>
      <c r="U820" s="55" t="str">
        <f>IF(T820="","",'Thông Tin Chung'!#REF!)</f>
        <v/>
      </c>
      <c r="V820" s="57" t="str">
        <f t="shared" ca="1" si="157"/>
        <v/>
      </c>
      <c r="W820" s="59"/>
      <c r="X820" s="49" t="str">
        <f ca="1">IF(C820="","",IF(OR(D820&lt;NgayBatDau,D820&gt;NgayKetThuc),"Ngày tháng phải nằm trong kỳ báo cáo",IF(AND(F820&lt;&gt;"",COUNTIF(D.3[Tên nhà cung cấp],F820)=0),"Tên NCC chưa khai báo trong DSNCC",IF(AND(G820&lt;&gt;"",COUNTIF(D.1[Tên sản phẩm],G820)=0),"SP này chưa khai báo trong DSSP",""))))</f>
        <v/>
      </c>
    </row>
    <row r="821" spans="2:24" ht="27.75" customHeight="1">
      <c r="B821" s="69">
        <f t="shared" si="147"/>
        <v>818</v>
      </c>
      <c r="C821" s="49" t="str">
        <f t="shared" ca="1" si="148"/>
        <v/>
      </c>
      <c r="D821" s="50" t="str">
        <f t="shared" ca="1" si="149"/>
        <v/>
      </c>
      <c r="E821" s="51" t="str">
        <f t="shared" ca="1" si="150"/>
        <v/>
      </c>
      <c r="F821" s="52" t="str">
        <f t="shared" ca="1" si="151"/>
        <v/>
      </c>
      <c r="G821" s="53"/>
      <c r="H821" s="53" t="str">
        <f>IF(G821="","",INDEX(D.1[Quy cách],MATCH(G821,D.1[Tên sản phẩm],0)))</f>
        <v/>
      </c>
      <c r="I821" s="54" t="str">
        <f>IF(G821="","",INDEX(D.1[ĐVT],MATCH(G821,D.1[Tên sản phẩm],0)))</f>
        <v/>
      </c>
      <c r="J821" s="56" t="str">
        <f>IF(G821="","",INDEX(#REF!,MATCH(G821,D.1[Tên sản phẩm],0)))</f>
        <v/>
      </c>
      <c r="K821" s="56" t="str">
        <f t="shared" si="152"/>
        <v/>
      </c>
      <c r="L821" s="53"/>
      <c r="M821" s="57" t="str">
        <f t="shared" si="153"/>
        <v/>
      </c>
      <c r="N821" s="58"/>
      <c r="O821" s="56" t="str">
        <f t="shared" si="146"/>
        <v/>
      </c>
      <c r="P821" s="57" t="str">
        <f t="shared" si="154"/>
        <v/>
      </c>
      <c r="Q821" s="58" t="str">
        <f t="shared" ca="1" si="155"/>
        <v/>
      </c>
      <c r="R821" s="57" t="str">
        <f t="shared" si="156"/>
        <v/>
      </c>
      <c r="S821" s="57" t="str">
        <f ca="1">IF(AND(C821&lt;&gt;"",C821&lt;&gt;OFFSET(C821,1,0)),SUMIFS([Giá có thuế],[Số ĐK],C821),"")</f>
        <v/>
      </c>
      <c r="T821" s="53"/>
      <c r="U821" s="55" t="str">
        <f>IF(T821="","",'Thông Tin Chung'!#REF!)</f>
        <v/>
      </c>
      <c r="V821" s="57" t="str">
        <f t="shared" ca="1" si="157"/>
        <v/>
      </c>
      <c r="W821" s="59"/>
      <c r="X821" s="49" t="str">
        <f ca="1">IF(C821="","",IF(OR(D821&lt;NgayBatDau,D821&gt;NgayKetThuc),"Ngày tháng phải nằm trong kỳ báo cáo",IF(AND(F821&lt;&gt;"",COUNTIF(D.3[Tên nhà cung cấp],F821)=0),"Tên NCC chưa khai báo trong DSNCC",IF(AND(G821&lt;&gt;"",COUNTIF(D.1[Tên sản phẩm],G821)=0),"SP này chưa khai báo trong DSSP",""))))</f>
        <v/>
      </c>
    </row>
    <row r="822" spans="2:24" ht="27.75" customHeight="1">
      <c r="B822" s="69">
        <f t="shared" si="147"/>
        <v>819</v>
      </c>
      <c r="C822" s="49" t="str">
        <f t="shared" ca="1" si="148"/>
        <v/>
      </c>
      <c r="D822" s="50" t="str">
        <f t="shared" ca="1" si="149"/>
        <v/>
      </c>
      <c r="E822" s="51" t="str">
        <f t="shared" ca="1" si="150"/>
        <v/>
      </c>
      <c r="F822" s="52" t="str">
        <f t="shared" ca="1" si="151"/>
        <v/>
      </c>
      <c r="G822" s="53"/>
      <c r="H822" s="53" t="str">
        <f>IF(G822="","",INDEX(D.1[Quy cách],MATCH(G822,D.1[Tên sản phẩm],0)))</f>
        <v/>
      </c>
      <c r="I822" s="54" t="str">
        <f>IF(G822="","",INDEX(D.1[ĐVT],MATCH(G822,D.1[Tên sản phẩm],0)))</f>
        <v/>
      </c>
      <c r="J822" s="56" t="str">
        <f>IF(G822="","",INDEX(#REF!,MATCH(G822,D.1[Tên sản phẩm],0)))</f>
        <v/>
      </c>
      <c r="K822" s="56" t="str">
        <f t="shared" si="152"/>
        <v/>
      </c>
      <c r="L822" s="53"/>
      <c r="M822" s="57" t="str">
        <f t="shared" si="153"/>
        <v/>
      </c>
      <c r="N822" s="58"/>
      <c r="O822" s="56" t="str">
        <f t="shared" si="146"/>
        <v/>
      </c>
      <c r="P822" s="57" t="str">
        <f t="shared" si="154"/>
        <v/>
      </c>
      <c r="Q822" s="58" t="str">
        <f t="shared" ca="1" si="155"/>
        <v/>
      </c>
      <c r="R822" s="57" t="str">
        <f t="shared" si="156"/>
        <v/>
      </c>
      <c r="S822" s="57" t="str">
        <f ca="1">IF(AND(C822&lt;&gt;"",C822&lt;&gt;OFFSET(C822,1,0)),SUMIFS([Giá có thuế],[Số ĐK],C822),"")</f>
        <v/>
      </c>
      <c r="T822" s="53"/>
      <c r="U822" s="55" t="str">
        <f>IF(T822="","",'Thông Tin Chung'!#REF!)</f>
        <v/>
      </c>
      <c r="V822" s="57" t="str">
        <f t="shared" ca="1" si="157"/>
        <v/>
      </c>
      <c r="W822" s="59"/>
      <c r="X822" s="49" t="str">
        <f ca="1">IF(C822="","",IF(OR(D822&lt;NgayBatDau,D822&gt;NgayKetThuc),"Ngày tháng phải nằm trong kỳ báo cáo",IF(AND(F822&lt;&gt;"",COUNTIF(D.3[Tên nhà cung cấp],F822)=0),"Tên NCC chưa khai báo trong DSNCC",IF(AND(G822&lt;&gt;"",COUNTIF(D.1[Tên sản phẩm],G822)=0),"SP này chưa khai báo trong DSSP",""))))</f>
        <v/>
      </c>
    </row>
    <row r="823" spans="2:24" ht="27.75" customHeight="1">
      <c r="B823" s="69">
        <f t="shared" si="147"/>
        <v>820</v>
      </c>
      <c r="C823" s="49" t="str">
        <f t="shared" ca="1" si="148"/>
        <v/>
      </c>
      <c r="D823" s="50" t="str">
        <f t="shared" ca="1" si="149"/>
        <v/>
      </c>
      <c r="E823" s="51" t="str">
        <f t="shared" ca="1" si="150"/>
        <v/>
      </c>
      <c r="F823" s="52" t="str">
        <f t="shared" ca="1" si="151"/>
        <v/>
      </c>
      <c r="G823" s="53"/>
      <c r="H823" s="53" t="str">
        <f>IF(G823="","",INDEX(D.1[Quy cách],MATCH(G823,D.1[Tên sản phẩm],0)))</f>
        <v/>
      </c>
      <c r="I823" s="54" t="str">
        <f>IF(G823="","",INDEX(D.1[ĐVT],MATCH(G823,D.1[Tên sản phẩm],0)))</f>
        <v/>
      </c>
      <c r="J823" s="56" t="str">
        <f>IF(G823="","",INDEX(#REF!,MATCH(G823,D.1[Tên sản phẩm],0)))</f>
        <v/>
      </c>
      <c r="K823" s="56" t="str">
        <f t="shared" si="152"/>
        <v/>
      </c>
      <c r="L823" s="53"/>
      <c r="M823" s="57" t="str">
        <f t="shared" si="153"/>
        <v/>
      </c>
      <c r="N823" s="58"/>
      <c r="O823" s="56" t="str">
        <f t="shared" si="146"/>
        <v/>
      </c>
      <c r="P823" s="57" t="str">
        <f t="shared" si="154"/>
        <v/>
      </c>
      <c r="Q823" s="58" t="str">
        <f t="shared" ca="1" si="155"/>
        <v/>
      </c>
      <c r="R823" s="57" t="str">
        <f t="shared" si="156"/>
        <v/>
      </c>
      <c r="S823" s="57" t="str">
        <f ca="1">IF(AND(C823&lt;&gt;"",C823&lt;&gt;OFFSET(C823,1,0)),SUMIFS([Giá có thuế],[Số ĐK],C823),"")</f>
        <v/>
      </c>
      <c r="T823" s="53"/>
      <c r="U823" s="55" t="str">
        <f>IF(T823="","",'Thông Tin Chung'!#REF!)</f>
        <v/>
      </c>
      <c r="V823" s="57" t="str">
        <f t="shared" ca="1" si="157"/>
        <v/>
      </c>
      <c r="W823" s="59"/>
      <c r="X823" s="49" t="str">
        <f ca="1">IF(C823="","",IF(OR(D823&lt;NgayBatDau,D823&gt;NgayKetThuc),"Ngày tháng phải nằm trong kỳ báo cáo",IF(AND(F823&lt;&gt;"",COUNTIF(D.3[Tên nhà cung cấp],F823)=0),"Tên NCC chưa khai báo trong DSNCC",IF(AND(G823&lt;&gt;"",COUNTIF(D.1[Tên sản phẩm],G823)=0),"SP này chưa khai báo trong DSSP",""))))</f>
        <v/>
      </c>
    </row>
    <row r="824" spans="2:24" ht="27.75" customHeight="1">
      <c r="B824" s="69">
        <f t="shared" si="147"/>
        <v>821</v>
      </c>
      <c r="C824" s="49" t="str">
        <f t="shared" ca="1" si="148"/>
        <v/>
      </c>
      <c r="D824" s="50" t="str">
        <f t="shared" ca="1" si="149"/>
        <v/>
      </c>
      <c r="E824" s="51" t="str">
        <f t="shared" ca="1" si="150"/>
        <v/>
      </c>
      <c r="F824" s="52" t="str">
        <f t="shared" ca="1" si="151"/>
        <v/>
      </c>
      <c r="G824" s="53"/>
      <c r="H824" s="53" t="str">
        <f>IF(G824="","",INDEX(D.1[Quy cách],MATCH(G824,D.1[Tên sản phẩm],0)))</f>
        <v/>
      </c>
      <c r="I824" s="54" t="str">
        <f>IF(G824="","",INDEX(D.1[ĐVT],MATCH(G824,D.1[Tên sản phẩm],0)))</f>
        <v/>
      </c>
      <c r="J824" s="56" t="str">
        <f>IF(G824="","",INDEX(#REF!,MATCH(G824,D.1[Tên sản phẩm],0)))</f>
        <v/>
      </c>
      <c r="K824" s="56" t="str">
        <f t="shared" si="152"/>
        <v/>
      </c>
      <c r="L824" s="53"/>
      <c r="M824" s="57" t="str">
        <f t="shared" si="153"/>
        <v/>
      </c>
      <c r="N824" s="58"/>
      <c r="O824" s="56" t="str">
        <f t="shared" si="146"/>
        <v/>
      </c>
      <c r="P824" s="57" t="str">
        <f t="shared" si="154"/>
        <v/>
      </c>
      <c r="Q824" s="58" t="str">
        <f t="shared" ca="1" si="155"/>
        <v/>
      </c>
      <c r="R824" s="57" t="str">
        <f t="shared" si="156"/>
        <v/>
      </c>
      <c r="S824" s="57" t="str">
        <f ca="1">IF(AND(C824&lt;&gt;"",C824&lt;&gt;OFFSET(C824,1,0)),SUMIFS([Giá có thuế],[Số ĐK],C824),"")</f>
        <v/>
      </c>
      <c r="T824" s="53"/>
      <c r="U824" s="55" t="str">
        <f>IF(T824="","",'Thông Tin Chung'!#REF!)</f>
        <v/>
      </c>
      <c r="V824" s="57" t="str">
        <f t="shared" ca="1" si="157"/>
        <v/>
      </c>
      <c r="W824" s="59"/>
      <c r="X824" s="49" t="str">
        <f ca="1">IF(C824="","",IF(OR(D824&lt;NgayBatDau,D824&gt;NgayKetThuc),"Ngày tháng phải nằm trong kỳ báo cáo",IF(AND(F824&lt;&gt;"",COUNTIF(D.3[Tên nhà cung cấp],F824)=0),"Tên NCC chưa khai báo trong DSNCC",IF(AND(G824&lt;&gt;"",COUNTIF(D.1[Tên sản phẩm],G824)=0),"SP này chưa khai báo trong DSSP",""))))</f>
        <v/>
      </c>
    </row>
    <row r="825" spans="2:24" ht="27.75" customHeight="1">
      <c r="B825" s="69">
        <f t="shared" si="147"/>
        <v>822</v>
      </c>
      <c r="C825" s="49" t="str">
        <f t="shared" ca="1" si="148"/>
        <v/>
      </c>
      <c r="D825" s="50" t="str">
        <f t="shared" ca="1" si="149"/>
        <v/>
      </c>
      <c r="E825" s="51" t="str">
        <f t="shared" ca="1" si="150"/>
        <v/>
      </c>
      <c r="F825" s="52" t="str">
        <f t="shared" ca="1" si="151"/>
        <v/>
      </c>
      <c r="G825" s="53"/>
      <c r="H825" s="53" t="str">
        <f>IF(G825="","",INDEX(D.1[Quy cách],MATCH(G825,D.1[Tên sản phẩm],0)))</f>
        <v/>
      </c>
      <c r="I825" s="54" t="str">
        <f>IF(G825="","",INDEX(D.1[ĐVT],MATCH(G825,D.1[Tên sản phẩm],0)))</f>
        <v/>
      </c>
      <c r="J825" s="56" t="str">
        <f>IF(G825="","",INDEX(#REF!,MATCH(G825,D.1[Tên sản phẩm],0)))</f>
        <v/>
      </c>
      <c r="K825" s="56" t="str">
        <f t="shared" si="152"/>
        <v/>
      </c>
      <c r="L825" s="53"/>
      <c r="M825" s="57" t="str">
        <f t="shared" si="153"/>
        <v/>
      </c>
      <c r="N825" s="58"/>
      <c r="O825" s="56" t="str">
        <f t="shared" si="146"/>
        <v/>
      </c>
      <c r="P825" s="57" t="str">
        <f t="shared" si="154"/>
        <v/>
      </c>
      <c r="Q825" s="58" t="str">
        <f t="shared" ca="1" si="155"/>
        <v/>
      </c>
      <c r="R825" s="57" t="str">
        <f t="shared" si="156"/>
        <v/>
      </c>
      <c r="S825" s="57" t="str">
        <f ca="1">IF(AND(C825&lt;&gt;"",C825&lt;&gt;OFFSET(C825,1,0)),SUMIFS([Giá có thuế],[Số ĐK],C825),"")</f>
        <v/>
      </c>
      <c r="T825" s="53"/>
      <c r="U825" s="55" t="str">
        <f>IF(T825="","",'Thông Tin Chung'!#REF!)</f>
        <v/>
      </c>
      <c r="V825" s="57" t="str">
        <f t="shared" ca="1" si="157"/>
        <v/>
      </c>
      <c r="W825" s="59"/>
      <c r="X825" s="49" t="str">
        <f ca="1">IF(C825="","",IF(OR(D825&lt;NgayBatDau,D825&gt;NgayKetThuc),"Ngày tháng phải nằm trong kỳ báo cáo",IF(AND(F825&lt;&gt;"",COUNTIF(D.3[Tên nhà cung cấp],F825)=0),"Tên NCC chưa khai báo trong DSNCC",IF(AND(G825&lt;&gt;"",COUNTIF(D.1[Tên sản phẩm],G825)=0),"SP này chưa khai báo trong DSSP",""))))</f>
        <v/>
      </c>
    </row>
    <row r="826" spans="2:24" ht="27.75" customHeight="1">
      <c r="B826" s="69">
        <f t="shared" si="147"/>
        <v>823</v>
      </c>
      <c r="C826" s="49" t="str">
        <f t="shared" ca="1" si="148"/>
        <v/>
      </c>
      <c r="D826" s="50" t="str">
        <f t="shared" ca="1" si="149"/>
        <v/>
      </c>
      <c r="E826" s="51" t="str">
        <f t="shared" ca="1" si="150"/>
        <v/>
      </c>
      <c r="F826" s="52" t="str">
        <f t="shared" ca="1" si="151"/>
        <v/>
      </c>
      <c r="G826" s="53"/>
      <c r="H826" s="53" t="str">
        <f>IF(G826="","",INDEX(D.1[Quy cách],MATCH(G826,D.1[Tên sản phẩm],0)))</f>
        <v/>
      </c>
      <c r="I826" s="54" t="str">
        <f>IF(G826="","",INDEX(D.1[ĐVT],MATCH(G826,D.1[Tên sản phẩm],0)))</f>
        <v/>
      </c>
      <c r="J826" s="56" t="str">
        <f>IF(G826="","",INDEX(#REF!,MATCH(G826,D.1[Tên sản phẩm],0)))</f>
        <v/>
      </c>
      <c r="K826" s="56" t="str">
        <f t="shared" si="152"/>
        <v/>
      </c>
      <c r="L826" s="53"/>
      <c r="M826" s="57" t="str">
        <f t="shared" si="153"/>
        <v/>
      </c>
      <c r="N826" s="58"/>
      <c r="O826" s="56" t="str">
        <f t="shared" si="146"/>
        <v/>
      </c>
      <c r="P826" s="57" t="str">
        <f t="shared" si="154"/>
        <v/>
      </c>
      <c r="Q826" s="58" t="str">
        <f t="shared" ca="1" si="155"/>
        <v/>
      </c>
      <c r="R826" s="57" t="str">
        <f t="shared" si="156"/>
        <v/>
      </c>
      <c r="S826" s="57" t="str">
        <f ca="1">IF(AND(C826&lt;&gt;"",C826&lt;&gt;OFFSET(C826,1,0)),SUMIFS([Giá có thuế],[Số ĐK],C826),"")</f>
        <v/>
      </c>
      <c r="T826" s="53"/>
      <c r="U826" s="55" t="str">
        <f>IF(T826="","",'Thông Tin Chung'!#REF!)</f>
        <v/>
      </c>
      <c r="V826" s="57" t="str">
        <f t="shared" ca="1" si="157"/>
        <v/>
      </c>
      <c r="W826" s="59"/>
      <c r="X826" s="49" t="str">
        <f ca="1">IF(C826="","",IF(OR(D826&lt;NgayBatDau,D826&gt;NgayKetThuc),"Ngày tháng phải nằm trong kỳ báo cáo",IF(AND(F826&lt;&gt;"",COUNTIF(D.3[Tên nhà cung cấp],F826)=0),"Tên NCC chưa khai báo trong DSNCC",IF(AND(G826&lt;&gt;"",COUNTIF(D.1[Tên sản phẩm],G826)=0),"SP này chưa khai báo trong DSSP",""))))</f>
        <v/>
      </c>
    </row>
    <row r="827" spans="2:24" ht="27.75" customHeight="1">
      <c r="B827" s="69">
        <f t="shared" si="147"/>
        <v>824</v>
      </c>
      <c r="C827" s="49" t="str">
        <f t="shared" ca="1" si="148"/>
        <v/>
      </c>
      <c r="D827" s="50" t="str">
        <f t="shared" ca="1" si="149"/>
        <v/>
      </c>
      <c r="E827" s="51" t="str">
        <f t="shared" ca="1" si="150"/>
        <v/>
      </c>
      <c r="F827" s="52" t="str">
        <f t="shared" ca="1" si="151"/>
        <v/>
      </c>
      <c r="G827" s="53"/>
      <c r="H827" s="53" t="str">
        <f>IF(G827="","",INDEX(D.1[Quy cách],MATCH(G827,D.1[Tên sản phẩm],0)))</f>
        <v/>
      </c>
      <c r="I827" s="54" t="str">
        <f>IF(G827="","",INDEX(D.1[ĐVT],MATCH(G827,D.1[Tên sản phẩm],0)))</f>
        <v/>
      </c>
      <c r="J827" s="56" t="str">
        <f>IF(G827="","",INDEX(#REF!,MATCH(G827,D.1[Tên sản phẩm],0)))</f>
        <v/>
      </c>
      <c r="K827" s="56" t="str">
        <f t="shared" si="152"/>
        <v/>
      </c>
      <c r="L827" s="53"/>
      <c r="M827" s="57" t="str">
        <f t="shared" si="153"/>
        <v/>
      </c>
      <c r="N827" s="58"/>
      <c r="O827" s="56" t="str">
        <f t="shared" si="146"/>
        <v/>
      </c>
      <c r="P827" s="57" t="str">
        <f t="shared" si="154"/>
        <v/>
      </c>
      <c r="Q827" s="58" t="str">
        <f t="shared" ca="1" si="155"/>
        <v/>
      </c>
      <c r="R827" s="57" t="str">
        <f t="shared" si="156"/>
        <v/>
      </c>
      <c r="S827" s="57" t="str">
        <f ca="1">IF(AND(C827&lt;&gt;"",C827&lt;&gt;OFFSET(C827,1,0)),SUMIFS([Giá có thuế],[Số ĐK],C827),"")</f>
        <v/>
      </c>
      <c r="T827" s="53"/>
      <c r="U827" s="55" t="str">
        <f>IF(T827="","",'Thông Tin Chung'!#REF!)</f>
        <v/>
      </c>
      <c r="V827" s="57" t="str">
        <f t="shared" ca="1" si="157"/>
        <v/>
      </c>
      <c r="W827" s="59"/>
      <c r="X827" s="49" t="str">
        <f ca="1">IF(C827="","",IF(OR(D827&lt;NgayBatDau,D827&gt;NgayKetThuc),"Ngày tháng phải nằm trong kỳ báo cáo",IF(AND(F827&lt;&gt;"",COUNTIF(D.3[Tên nhà cung cấp],F827)=0),"Tên NCC chưa khai báo trong DSNCC",IF(AND(G827&lt;&gt;"",COUNTIF(D.1[Tên sản phẩm],G827)=0),"SP này chưa khai báo trong DSSP",""))))</f>
        <v/>
      </c>
    </row>
    <row r="828" spans="2:24" ht="27.75" customHeight="1">
      <c r="B828" s="69">
        <f t="shared" si="147"/>
        <v>825</v>
      </c>
      <c r="C828" s="49" t="str">
        <f t="shared" ca="1" si="148"/>
        <v/>
      </c>
      <c r="D828" s="50" t="str">
        <f t="shared" ca="1" si="149"/>
        <v/>
      </c>
      <c r="E828" s="51" t="str">
        <f t="shared" ca="1" si="150"/>
        <v/>
      </c>
      <c r="F828" s="52" t="str">
        <f t="shared" ca="1" si="151"/>
        <v/>
      </c>
      <c r="G828" s="53"/>
      <c r="H828" s="53" t="str">
        <f>IF(G828="","",INDEX(D.1[Quy cách],MATCH(G828,D.1[Tên sản phẩm],0)))</f>
        <v/>
      </c>
      <c r="I828" s="54" t="str">
        <f>IF(G828="","",INDEX(D.1[ĐVT],MATCH(G828,D.1[Tên sản phẩm],0)))</f>
        <v/>
      </c>
      <c r="J828" s="56" t="str">
        <f>IF(G828="","",INDEX(#REF!,MATCH(G828,D.1[Tên sản phẩm],0)))</f>
        <v/>
      </c>
      <c r="K828" s="56" t="str">
        <f t="shared" si="152"/>
        <v/>
      </c>
      <c r="L828" s="53"/>
      <c r="M828" s="57" t="str">
        <f t="shared" si="153"/>
        <v/>
      </c>
      <c r="N828" s="58"/>
      <c r="O828" s="56" t="str">
        <f t="shared" si="146"/>
        <v/>
      </c>
      <c r="P828" s="57" t="str">
        <f t="shared" si="154"/>
        <v/>
      </c>
      <c r="Q828" s="58" t="str">
        <f t="shared" ca="1" si="155"/>
        <v/>
      </c>
      <c r="R828" s="57" t="str">
        <f t="shared" si="156"/>
        <v/>
      </c>
      <c r="S828" s="57" t="str">
        <f ca="1">IF(AND(C828&lt;&gt;"",C828&lt;&gt;OFFSET(C828,1,0)),SUMIFS([Giá có thuế],[Số ĐK],C828),"")</f>
        <v/>
      </c>
      <c r="T828" s="53"/>
      <c r="U828" s="55" t="str">
        <f>IF(T828="","",'Thông Tin Chung'!#REF!)</f>
        <v/>
      </c>
      <c r="V828" s="57" t="str">
        <f t="shared" ca="1" si="157"/>
        <v/>
      </c>
      <c r="W828" s="59"/>
      <c r="X828" s="49" t="str">
        <f ca="1">IF(C828="","",IF(OR(D828&lt;NgayBatDau,D828&gt;NgayKetThuc),"Ngày tháng phải nằm trong kỳ báo cáo",IF(AND(F828&lt;&gt;"",COUNTIF(D.3[Tên nhà cung cấp],F828)=0),"Tên NCC chưa khai báo trong DSNCC",IF(AND(G828&lt;&gt;"",COUNTIF(D.1[Tên sản phẩm],G828)=0),"SP này chưa khai báo trong DSSP",""))))</f>
        <v/>
      </c>
    </row>
    <row r="829" spans="2:24" ht="27.75" customHeight="1">
      <c r="B829" s="69">
        <f t="shared" si="147"/>
        <v>826</v>
      </c>
      <c r="C829" s="49" t="str">
        <f t="shared" ca="1" si="148"/>
        <v/>
      </c>
      <c r="D829" s="50" t="str">
        <f t="shared" ca="1" si="149"/>
        <v/>
      </c>
      <c r="E829" s="51" t="str">
        <f t="shared" ca="1" si="150"/>
        <v/>
      </c>
      <c r="F829" s="52" t="str">
        <f t="shared" ca="1" si="151"/>
        <v/>
      </c>
      <c r="G829" s="53"/>
      <c r="H829" s="53" t="str">
        <f>IF(G829="","",INDEX(D.1[Quy cách],MATCH(G829,D.1[Tên sản phẩm],0)))</f>
        <v/>
      </c>
      <c r="I829" s="54" t="str">
        <f>IF(G829="","",INDEX(D.1[ĐVT],MATCH(G829,D.1[Tên sản phẩm],0)))</f>
        <v/>
      </c>
      <c r="J829" s="56" t="str">
        <f>IF(G829="","",INDEX(#REF!,MATCH(G829,D.1[Tên sản phẩm],0)))</f>
        <v/>
      </c>
      <c r="K829" s="56" t="str">
        <f t="shared" si="152"/>
        <v/>
      </c>
      <c r="L829" s="53"/>
      <c r="M829" s="57" t="str">
        <f t="shared" si="153"/>
        <v/>
      </c>
      <c r="N829" s="58"/>
      <c r="O829" s="56" t="str">
        <f t="shared" si="146"/>
        <v/>
      </c>
      <c r="P829" s="57" t="str">
        <f t="shared" si="154"/>
        <v/>
      </c>
      <c r="Q829" s="58" t="str">
        <f t="shared" ca="1" si="155"/>
        <v/>
      </c>
      <c r="R829" s="57" t="str">
        <f t="shared" si="156"/>
        <v/>
      </c>
      <c r="S829" s="57" t="str">
        <f ca="1">IF(AND(C829&lt;&gt;"",C829&lt;&gt;OFFSET(C829,1,0)),SUMIFS([Giá có thuế],[Số ĐK],C829),"")</f>
        <v/>
      </c>
      <c r="T829" s="53"/>
      <c r="U829" s="55" t="str">
        <f>IF(T829="","",'Thông Tin Chung'!#REF!)</f>
        <v/>
      </c>
      <c r="V829" s="57" t="str">
        <f t="shared" ca="1" si="157"/>
        <v/>
      </c>
      <c r="W829" s="59"/>
      <c r="X829" s="49" t="str">
        <f ca="1">IF(C829="","",IF(OR(D829&lt;NgayBatDau,D829&gt;NgayKetThuc),"Ngày tháng phải nằm trong kỳ báo cáo",IF(AND(F829&lt;&gt;"",COUNTIF(D.3[Tên nhà cung cấp],F829)=0),"Tên NCC chưa khai báo trong DSNCC",IF(AND(G829&lt;&gt;"",COUNTIF(D.1[Tên sản phẩm],G829)=0),"SP này chưa khai báo trong DSSP",""))))</f>
        <v/>
      </c>
    </row>
    <row r="830" spans="2:24" ht="27.75" customHeight="1">
      <c r="B830" s="69">
        <f t="shared" si="147"/>
        <v>827</v>
      </c>
      <c r="C830" s="49" t="str">
        <f t="shared" ca="1" si="148"/>
        <v/>
      </c>
      <c r="D830" s="50" t="str">
        <f t="shared" ca="1" si="149"/>
        <v/>
      </c>
      <c r="E830" s="51" t="str">
        <f t="shared" ca="1" si="150"/>
        <v/>
      </c>
      <c r="F830" s="52" t="str">
        <f t="shared" ca="1" si="151"/>
        <v/>
      </c>
      <c r="G830" s="53"/>
      <c r="H830" s="53" t="str">
        <f>IF(G830="","",INDEX(D.1[Quy cách],MATCH(G830,D.1[Tên sản phẩm],0)))</f>
        <v/>
      </c>
      <c r="I830" s="54" t="str">
        <f>IF(G830="","",INDEX(D.1[ĐVT],MATCH(G830,D.1[Tên sản phẩm],0)))</f>
        <v/>
      </c>
      <c r="J830" s="56" t="str">
        <f>IF(G830="","",INDEX(#REF!,MATCH(G830,D.1[Tên sản phẩm],0)))</f>
        <v/>
      </c>
      <c r="K830" s="56" t="str">
        <f t="shared" si="152"/>
        <v/>
      </c>
      <c r="L830" s="53"/>
      <c r="M830" s="57" t="str">
        <f t="shared" si="153"/>
        <v/>
      </c>
      <c r="N830" s="58"/>
      <c r="O830" s="56" t="str">
        <f t="shared" si="146"/>
        <v/>
      </c>
      <c r="P830" s="57" t="str">
        <f t="shared" si="154"/>
        <v/>
      </c>
      <c r="Q830" s="58" t="str">
        <f t="shared" ca="1" si="155"/>
        <v/>
      </c>
      <c r="R830" s="57" t="str">
        <f t="shared" si="156"/>
        <v/>
      </c>
      <c r="S830" s="57" t="str">
        <f ca="1">IF(AND(C830&lt;&gt;"",C830&lt;&gt;OFFSET(C830,1,0)),SUMIFS([Giá có thuế],[Số ĐK],C830),"")</f>
        <v/>
      </c>
      <c r="T830" s="53"/>
      <c r="U830" s="55" t="str">
        <f>IF(T830="","",'Thông Tin Chung'!#REF!)</f>
        <v/>
      </c>
      <c r="V830" s="57" t="str">
        <f t="shared" ca="1" si="157"/>
        <v/>
      </c>
      <c r="W830" s="59"/>
      <c r="X830" s="49" t="str">
        <f ca="1">IF(C830="","",IF(OR(D830&lt;NgayBatDau,D830&gt;NgayKetThuc),"Ngày tháng phải nằm trong kỳ báo cáo",IF(AND(F830&lt;&gt;"",COUNTIF(D.3[Tên nhà cung cấp],F830)=0),"Tên NCC chưa khai báo trong DSNCC",IF(AND(G830&lt;&gt;"",COUNTIF(D.1[Tên sản phẩm],G830)=0),"SP này chưa khai báo trong DSSP",""))))</f>
        <v/>
      </c>
    </row>
    <row r="831" spans="2:24" ht="27.75" customHeight="1">
      <c r="B831" s="69">
        <f t="shared" si="147"/>
        <v>828</v>
      </c>
      <c r="C831" s="49" t="str">
        <f t="shared" ca="1" si="148"/>
        <v/>
      </c>
      <c r="D831" s="50" t="str">
        <f t="shared" ca="1" si="149"/>
        <v/>
      </c>
      <c r="E831" s="51" t="str">
        <f t="shared" ca="1" si="150"/>
        <v/>
      </c>
      <c r="F831" s="52" t="str">
        <f t="shared" ca="1" si="151"/>
        <v/>
      </c>
      <c r="G831" s="53"/>
      <c r="H831" s="53" t="str">
        <f>IF(G831="","",INDEX(D.1[Quy cách],MATCH(G831,D.1[Tên sản phẩm],0)))</f>
        <v/>
      </c>
      <c r="I831" s="54" t="str">
        <f>IF(G831="","",INDEX(D.1[ĐVT],MATCH(G831,D.1[Tên sản phẩm],0)))</f>
        <v/>
      </c>
      <c r="J831" s="56" t="str">
        <f>IF(G831="","",INDEX(#REF!,MATCH(G831,D.1[Tên sản phẩm],0)))</f>
        <v/>
      </c>
      <c r="K831" s="56" t="str">
        <f t="shared" si="152"/>
        <v/>
      </c>
      <c r="L831" s="53"/>
      <c r="M831" s="57" t="str">
        <f t="shared" si="153"/>
        <v/>
      </c>
      <c r="N831" s="58"/>
      <c r="O831" s="56" t="str">
        <f t="shared" si="146"/>
        <v/>
      </c>
      <c r="P831" s="57" t="str">
        <f t="shared" si="154"/>
        <v/>
      </c>
      <c r="Q831" s="58" t="str">
        <f t="shared" ca="1" si="155"/>
        <v/>
      </c>
      <c r="R831" s="57" t="str">
        <f t="shared" si="156"/>
        <v/>
      </c>
      <c r="S831" s="57" t="str">
        <f ca="1">IF(AND(C831&lt;&gt;"",C831&lt;&gt;OFFSET(C831,1,0)),SUMIFS([Giá có thuế],[Số ĐK],C831),"")</f>
        <v/>
      </c>
      <c r="T831" s="53"/>
      <c r="U831" s="55" t="str">
        <f>IF(T831="","",'Thông Tin Chung'!#REF!)</f>
        <v/>
      </c>
      <c r="V831" s="57" t="str">
        <f t="shared" ca="1" si="157"/>
        <v/>
      </c>
      <c r="W831" s="59"/>
      <c r="X831" s="49" t="str">
        <f ca="1">IF(C831="","",IF(OR(D831&lt;NgayBatDau,D831&gt;NgayKetThuc),"Ngày tháng phải nằm trong kỳ báo cáo",IF(AND(F831&lt;&gt;"",COUNTIF(D.3[Tên nhà cung cấp],F831)=0),"Tên NCC chưa khai báo trong DSNCC",IF(AND(G831&lt;&gt;"",COUNTIF(D.1[Tên sản phẩm],G831)=0),"SP này chưa khai báo trong DSSP",""))))</f>
        <v/>
      </c>
    </row>
    <row r="832" spans="2:24" ht="27.75" customHeight="1">
      <c r="B832" s="69">
        <f t="shared" si="147"/>
        <v>829</v>
      </c>
      <c r="C832" s="49" t="str">
        <f t="shared" ca="1" si="148"/>
        <v/>
      </c>
      <c r="D832" s="50" t="str">
        <f t="shared" ca="1" si="149"/>
        <v/>
      </c>
      <c r="E832" s="51" t="str">
        <f t="shared" ca="1" si="150"/>
        <v/>
      </c>
      <c r="F832" s="52" t="str">
        <f t="shared" ca="1" si="151"/>
        <v/>
      </c>
      <c r="G832" s="53"/>
      <c r="H832" s="53" t="str">
        <f>IF(G832="","",INDEX(D.1[Quy cách],MATCH(G832,D.1[Tên sản phẩm],0)))</f>
        <v/>
      </c>
      <c r="I832" s="54" t="str">
        <f>IF(G832="","",INDEX(D.1[ĐVT],MATCH(G832,D.1[Tên sản phẩm],0)))</f>
        <v/>
      </c>
      <c r="J832" s="56" t="str">
        <f>IF(G832="","",INDEX(#REF!,MATCH(G832,D.1[Tên sản phẩm],0)))</f>
        <v/>
      </c>
      <c r="K832" s="56" t="str">
        <f t="shared" si="152"/>
        <v/>
      </c>
      <c r="L832" s="53"/>
      <c r="M832" s="57" t="str">
        <f t="shared" si="153"/>
        <v/>
      </c>
      <c r="N832" s="58"/>
      <c r="O832" s="56" t="str">
        <f t="shared" si="146"/>
        <v/>
      </c>
      <c r="P832" s="57" t="str">
        <f t="shared" si="154"/>
        <v/>
      </c>
      <c r="Q832" s="58" t="str">
        <f t="shared" ca="1" si="155"/>
        <v/>
      </c>
      <c r="R832" s="57" t="str">
        <f t="shared" si="156"/>
        <v/>
      </c>
      <c r="S832" s="57" t="str">
        <f ca="1">IF(AND(C832&lt;&gt;"",C832&lt;&gt;OFFSET(C832,1,0)),SUMIFS([Giá có thuế],[Số ĐK],C832),"")</f>
        <v/>
      </c>
      <c r="T832" s="53"/>
      <c r="U832" s="55" t="str">
        <f>IF(T832="","",'Thông Tin Chung'!#REF!)</f>
        <v/>
      </c>
      <c r="V832" s="57" t="str">
        <f t="shared" ca="1" si="157"/>
        <v/>
      </c>
      <c r="W832" s="59"/>
      <c r="X832" s="49" t="str">
        <f ca="1">IF(C832="","",IF(OR(D832&lt;NgayBatDau,D832&gt;NgayKetThuc),"Ngày tháng phải nằm trong kỳ báo cáo",IF(AND(F832&lt;&gt;"",COUNTIF(D.3[Tên nhà cung cấp],F832)=0),"Tên NCC chưa khai báo trong DSNCC",IF(AND(G832&lt;&gt;"",COUNTIF(D.1[Tên sản phẩm],G832)=0),"SP này chưa khai báo trong DSSP",""))))</f>
        <v/>
      </c>
    </row>
    <row r="833" spans="2:24" ht="27.75" customHeight="1">
      <c r="B833" s="69">
        <f t="shared" si="147"/>
        <v>830</v>
      </c>
      <c r="C833" s="49" t="str">
        <f t="shared" ca="1" si="148"/>
        <v/>
      </c>
      <c r="D833" s="50" t="str">
        <f t="shared" ca="1" si="149"/>
        <v/>
      </c>
      <c r="E833" s="51" t="str">
        <f t="shared" ca="1" si="150"/>
        <v/>
      </c>
      <c r="F833" s="52" t="str">
        <f t="shared" ca="1" si="151"/>
        <v/>
      </c>
      <c r="G833" s="53"/>
      <c r="H833" s="53" t="str">
        <f>IF(G833="","",INDEX(D.1[Quy cách],MATCH(G833,D.1[Tên sản phẩm],0)))</f>
        <v/>
      </c>
      <c r="I833" s="54" t="str">
        <f>IF(G833="","",INDEX(D.1[ĐVT],MATCH(G833,D.1[Tên sản phẩm],0)))</f>
        <v/>
      </c>
      <c r="J833" s="56" t="str">
        <f>IF(G833="","",INDEX(#REF!,MATCH(G833,D.1[Tên sản phẩm],0)))</f>
        <v/>
      </c>
      <c r="K833" s="56" t="str">
        <f t="shared" si="152"/>
        <v/>
      </c>
      <c r="L833" s="53"/>
      <c r="M833" s="57" t="str">
        <f t="shared" si="153"/>
        <v/>
      </c>
      <c r="N833" s="58"/>
      <c r="O833" s="56" t="str">
        <f t="shared" si="146"/>
        <v/>
      </c>
      <c r="P833" s="57" t="str">
        <f t="shared" si="154"/>
        <v/>
      </c>
      <c r="Q833" s="58" t="str">
        <f t="shared" ca="1" si="155"/>
        <v/>
      </c>
      <c r="R833" s="57" t="str">
        <f t="shared" si="156"/>
        <v/>
      </c>
      <c r="S833" s="57" t="str">
        <f ca="1">IF(AND(C833&lt;&gt;"",C833&lt;&gt;OFFSET(C833,1,0)),SUMIFS([Giá có thuế],[Số ĐK],C833),"")</f>
        <v/>
      </c>
      <c r="T833" s="53"/>
      <c r="U833" s="55" t="str">
        <f>IF(T833="","",'Thông Tin Chung'!#REF!)</f>
        <v/>
      </c>
      <c r="V833" s="57" t="str">
        <f t="shared" ca="1" si="157"/>
        <v/>
      </c>
      <c r="W833" s="59"/>
      <c r="X833" s="49" t="str">
        <f ca="1">IF(C833="","",IF(OR(D833&lt;NgayBatDau,D833&gt;NgayKetThuc),"Ngày tháng phải nằm trong kỳ báo cáo",IF(AND(F833&lt;&gt;"",COUNTIF(D.3[Tên nhà cung cấp],F833)=0),"Tên NCC chưa khai báo trong DSNCC",IF(AND(G833&lt;&gt;"",COUNTIF(D.1[Tên sản phẩm],G833)=0),"SP này chưa khai báo trong DSSP",""))))</f>
        <v/>
      </c>
    </row>
    <row r="834" spans="2:24" ht="27.75" customHeight="1">
      <c r="B834" s="69">
        <f t="shared" si="147"/>
        <v>831</v>
      </c>
      <c r="C834" s="49" t="str">
        <f t="shared" ca="1" si="148"/>
        <v/>
      </c>
      <c r="D834" s="50" t="str">
        <f t="shared" ca="1" si="149"/>
        <v/>
      </c>
      <c r="E834" s="51" t="str">
        <f t="shared" ca="1" si="150"/>
        <v/>
      </c>
      <c r="F834" s="52" t="str">
        <f t="shared" ca="1" si="151"/>
        <v/>
      </c>
      <c r="G834" s="53"/>
      <c r="H834" s="53" t="str">
        <f>IF(G834="","",INDEX(D.1[Quy cách],MATCH(G834,D.1[Tên sản phẩm],0)))</f>
        <v/>
      </c>
      <c r="I834" s="54" t="str">
        <f>IF(G834="","",INDEX(D.1[ĐVT],MATCH(G834,D.1[Tên sản phẩm],0)))</f>
        <v/>
      </c>
      <c r="J834" s="56" t="str">
        <f>IF(G834="","",INDEX(#REF!,MATCH(G834,D.1[Tên sản phẩm],0)))</f>
        <v/>
      </c>
      <c r="K834" s="56" t="str">
        <f t="shared" si="152"/>
        <v/>
      </c>
      <c r="L834" s="53"/>
      <c r="M834" s="57" t="str">
        <f t="shared" si="153"/>
        <v/>
      </c>
      <c r="N834" s="58"/>
      <c r="O834" s="56" t="str">
        <f t="shared" si="146"/>
        <v/>
      </c>
      <c r="P834" s="57" t="str">
        <f t="shared" si="154"/>
        <v/>
      </c>
      <c r="Q834" s="58" t="str">
        <f t="shared" ca="1" si="155"/>
        <v/>
      </c>
      <c r="R834" s="57" t="str">
        <f t="shared" si="156"/>
        <v/>
      </c>
      <c r="S834" s="57" t="str">
        <f ca="1">IF(AND(C834&lt;&gt;"",C834&lt;&gt;OFFSET(C834,1,0)),SUMIFS([Giá có thuế],[Số ĐK],C834),"")</f>
        <v/>
      </c>
      <c r="T834" s="53"/>
      <c r="U834" s="55" t="str">
        <f>IF(T834="","",'Thông Tin Chung'!#REF!)</f>
        <v/>
      </c>
      <c r="V834" s="57" t="str">
        <f t="shared" ca="1" si="157"/>
        <v/>
      </c>
      <c r="W834" s="59"/>
      <c r="X834" s="49" t="str">
        <f ca="1">IF(C834="","",IF(OR(D834&lt;NgayBatDau,D834&gt;NgayKetThuc),"Ngày tháng phải nằm trong kỳ báo cáo",IF(AND(F834&lt;&gt;"",COUNTIF(D.3[Tên nhà cung cấp],F834)=0),"Tên NCC chưa khai báo trong DSNCC",IF(AND(G834&lt;&gt;"",COUNTIF(D.1[Tên sản phẩm],G834)=0),"SP này chưa khai báo trong DSSP",""))))</f>
        <v/>
      </c>
    </row>
    <row r="835" spans="2:24" ht="27.75" customHeight="1">
      <c r="B835" s="69">
        <f t="shared" si="147"/>
        <v>832</v>
      </c>
      <c r="C835" s="49" t="str">
        <f t="shared" ca="1" si="148"/>
        <v/>
      </c>
      <c r="D835" s="50" t="str">
        <f t="shared" ca="1" si="149"/>
        <v/>
      </c>
      <c r="E835" s="51" t="str">
        <f t="shared" ca="1" si="150"/>
        <v/>
      </c>
      <c r="F835" s="52" t="str">
        <f t="shared" ca="1" si="151"/>
        <v/>
      </c>
      <c r="G835" s="53"/>
      <c r="H835" s="53" t="str">
        <f>IF(G835="","",INDEX(D.1[Quy cách],MATCH(G835,D.1[Tên sản phẩm],0)))</f>
        <v/>
      </c>
      <c r="I835" s="54" t="str">
        <f>IF(G835="","",INDEX(D.1[ĐVT],MATCH(G835,D.1[Tên sản phẩm],0)))</f>
        <v/>
      </c>
      <c r="J835" s="56" t="str">
        <f>IF(G835="","",INDEX(#REF!,MATCH(G835,D.1[Tên sản phẩm],0)))</f>
        <v/>
      </c>
      <c r="K835" s="56" t="str">
        <f t="shared" si="152"/>
        <v/>
      </c>
      <c r="L835" s="53"/>
      <c r="M835" s="57" t="str">
        <f t="shared" si="153"/>
        <v/>
      </c>
      <c r="N835" s="58"/>
      <c r="O835" s="56" t="str">
        <f t="shared" ref="O835:O898" si="158">IF(M835="","",M835*SUM(N835))</f>
        <v/>
      </c>
      <c r="P835" s="57" t="str">
        <f t="shared" si="154"/>
        <v/>
      </c>
      <c r="Q835" s="58" t="str">
        <f t="shared" ca="1" si="155"/>
        <v/>
      </c>
      <c r="R835" s="57" t="str">
        <f t="shared" si="156"/>
        <v/>
      </c>
      <c r="S835" s="57" t="str">
        <f ca="1">IF(AND(C835&lt;&gt;"",C835&lt;&gt;OFFSET(C835,1,0)),SUMIFS([Giá có thuế],[Số ĐK],C835),"")</f>
        <v/>
      </c>
      <c r="T835" s="53"/>
      <c r="U835" s="55" t="str">
        <f>IF(T835="","",'Thông Tin Chung'!#REF!)</f>
        <v/>
      </c>
      <c r="V835" s="57" t="str">
        <f t="shared" ca="1" si="157"/>
        <v/>
      </c>
      <c r="W835" s="59"/>
      <c r="X835" s="49" t="str">
        <f ca="1">IF(C835="","",IF(OR(D835&lt;NgayBatDau,D835&gt;NgayKetThuc),"Ngày tháng phải nằm trong kỳ báo cáo",IF(AND(F835&lt;&gt;"",COUNTIF(D.3[Tên nhà cung cấp],F835)=0),"Tên NCC chưa khai báo trong DSNCC",IF(AND(G835&lt;&gt;"",COUNTIF(D.1[Tên sản phẩm],G835)=0),"SP này chưa khai báo trong DSSP",""))))</f>
        <v/>
      </c>
    </row>
    <row r="836" spans="2:24" ht="27.75" customHeight="1">
      <c r="B836" s="69">
        <f t="shared" ref="B836:B899" si="159">ROW(A836)-3</f>
        <v>833</v>
      </c>
      <c r="C836" s="49" t="str">
        <f t="shared" ref="C836:C899" ca="1" si="160">IF(AND(D836="",E836="",F836=""),"",IF(AND(D836=OFFSET(D836,-1,0),E836=OFFSET(E836,-1,0),F836=OFFSET(F836,-1,0)),OFFSET(B836,-1,1),B836))</f>
        <v/>
      </c>
      <c r="D836" s="50" t="str">
        <f t="shared" ref="D836:D899" ca="1" si="161">IF(AND($G836&lt;&gt;"",B836&lt;&gt;1),OFFSET(C836,-1,1),"")</f>
        <v/>
      </c>
      <c r="E836" s="51" t="str">
        <f t="shared" ref="E836:E899" ca="1" si="162">IF(AND($G836&lt;&gt;"",B836&lt;&gt;1),OFFSET(D836,-1,1),"")</f>
        <v/>
      </c>
      <c r="F836" s="52" t="str">
        <f t="shared" ref="F836:F899" ca="1" si="163">IF(AND($G836&lt;&gt;"",B836&lt;&gt;1),OFFSET(E836,-1,1),"")</f>
        <v/>
      </c>
      <c r="G836" s="53"/>
      <c r="H836" s="53" t="str">
        <f>IF(G836="","",INDEX(D.1[Quy cách],MATCH(G836,D.1[Tên sản phẩm],0)))</f>
        <v/>
      </c>
      <c r="I836" s="54" t="str">
        <f>IF(G836="","",INDEX(D.1[ĐVT],MATCH(G836,D.1[Tên sản phẩm],0)))</f>
        <v/>
      </c>
      <c r="J836" s="56" t="str">
        <f>IF(G836="","",INDEX(#REF!,MATCH(G836,D.1[Tên sản phẩm],0)))</f>
        <v/>
      </c>
      <c r="K836" s="56" t="str">
        <f t="shared" ref="K836:K899" si="164">IF(OR(G836="",J836=""),"",1)</f>
        <v/>
      </c>
      <c r="L836" s="53"/>
      <c r="M836" s="57" t="str">
        <f t="shared" ref="M836:M899" si="165">IF(AND(J836&lt;&gt;"",K836&lt;&gt;""),J836*K836,"")</f>
        <v/>
      </c>
      <c r="N836" s="58"/>
      <c r="O836" s="56" t="str">
        <f t="shared" si="158"/>
        <v/>
      </c>
      <c r="P836" s="57" t="str">
        <f t="shared" ref="P836:P899" si="166">IF(M836="","",M836-SUM(O836))</f>
        <v/>
      </c>
      <c r="Q836" s="58" t="str">
        <f t="shared" ref="Q836:Q899" ca="1" si="167">IF(AND(P836&lt;&gt;"",C836=OFFSET(C836,-1,0)),OFFSET(P836,-1,1),"")</f>
        <v/>
      </c>
      <c r="R836" s="57" t="str">
        <f t="shared" ref="R836:R899" si="168">IF(P836="","",P836*SUM(1,Q836))</f>
        <v/>
      </c>
      <c r="S836" s="57" t="str">
        <f ca="1">IF(AND(C836&lt;&gt;"",C836&lt;&gt;OFFSET(C836,1,0)),SUMIFS([Giá có thuế],[Số ĐK],C836),"")</f>
        <v/>
      </c>
      <c r="T836" s="53"/>
      <c r="U836" s="55" t="str">
        <f>IF(T836="","",'Thông Tin Chung'!#REF!)</f>
        <v/>
      </c>
      <c r="V836" s="57" t="str">
        <f t="shared" ref="V836:V899" ca="1" si="169">IF(AND(S836&lt;&gt;"",T836&lt;&gt;"",S836&lt;&gt;0),S836-T836,"")</f>
        <v/>
      </c>
      <c r="W836" s="59"/>
      <c r="X836" s="49" t="str">
        <f ca="1">IF(C836="","",IF(OR(D836&lt;NgayBatDau,D836&gt;NgayKetThuc),"Ngày tháng phải nằm trong kỳ báo cáo",IF(AND(F836&lt;&gt;"",COUNTIF(D.3[Tên nhà cung cấp],F836)=0),"Tên NCC chưa khai báo trong DSNCC",IF(AND(G836&lt;&gt;"",COUNTIF(D.1[Tên sản phẩm],G836)=0),"SP này chưa khai báo trong DSSP",""))))</f>
        <v/>
      </c>
    </row>
    <row r="837" spans="2:24" ht="27.75" customHeight="1">
      <c r="B837" s="69">
        <f t="shared" si="159"/>
        <v>834</v>
      </c>
      <c r="C837" s="49" t="str">
        <f t="shared" ca="1" si="160"/>
        <v/>
      </c>
      <c r="D837" s="50" t="str">
        <f t="shared" ca="1" si="161"/>
        <v/>
      </c>
      <c r="E837" s="51" t="str">
        <f t="shared" ca="1" si="162"/>
        <v/>
      </c>
      <c r="F837" s="52" t="str">
        <f t="shared" ca="1" si="163"/>
        <v/>
      </c>
      <c r="G837" s="53"/>
      <c r="H837" s="53" t="str">
        <f>IF(G837="","",INDEX(D.1[Quy cách],MATCH(G837,D.1[Tên sản phẩm],0)))</f>
        <v/>
      </c>
      <c r="I837" s="54" t="str">
        <f>IF(G837="","",INDEX(D.1[ĐVT],MATCH(G837,D.1[Tên sản phẩm],0)))</f>
        <v/>
      </c>
      <c r="J837" s="56" t="str">
        <f>IF(G837="","",INDEX(#REF!,MATCH(G837,D.1[Tên sản phẩm],0)))</f>
        <v/>
      </c>
      <c r="K837" s="56" t="str">
        <f t="shared" si="164"/>
        <v/>
      </c>
      <c r="L837" s="53"/>
      <c r="M837" s="57" t="str">
        <f t="shared" si="165"/>
        <v/>
      </c>
      <c r="N837" s="58"/>
      <c r="O837" s="56" t="str">
        <f t="shared" si="158"/>
        <v/>
      </c>
      <c r="P837" s="57" t="str">
        <f t="shared" si="166"/>
        <v/>
      </c>
      <c r="Q837" s="58" t="str">
        <f t="shared" ca="1" si="167"/>
        <v/>
      </c>
      <c r="R837" s="57" t="str">
        <f t="shared" si="168"/>
        <v/>
      </c>
      <c r="S837" s="57" t="str">
        <f ca="1">IF(AND(C837&lt;&gt;"",C837&lt;&gt;OFFSET(C837,1,0)),SUMIFS([Giá có thuế],[Số ĐK],C837),"")</f>
        <v/>
      </c>
      <c r="T837" s="53"/>
      <c r="U837" s="55" t="str">
        <f>IF(T837="","",'Thông Tin Chung'!#REF!)</f>
        <v/>
      </c>
      <c r="V837" s="57" t="str">
        <f t="shared" ca="1" si="169"/>
        <v/>
      </c>
      <c r="W837" s="59"/>
      <c r="X837" s="49" t="str">
        <f ca="1">IF(C837="","",IF(OR(D837&lt;NgayBatDau,D837&gt;NgayKetThuc),"Ngày tháng phải nằm trong kỳ báo cáo",IF(AND(F837&lt;&gt;"",COUNTIF(D.3[Tên nhà cung cấp],F837)=0),"Tên NCC chưa khai báo trong DSNCC",IF(AND(G837&lt;&gt;"",COUNTIF(D.1[Tên sản phẩm],G837)=0),"SP này chưa khai báo trong DSSP",""))))</f>
        <v/>
      </c>
    </row>
    <row r="838" spans="2:24" ht="27.75" customHeight="1">
      <c r="B838" s="69">
        <f t="shared" si="159"/>
        <v>835</v>
      </c>
      <c r="C838" s="49" t="str">
        <f t="shared" ca="1" si="160"/>
        <v/>
      </c>
      <c r="D838" s="50" t="str">
        <f t="shared" ca="1" si="161"/>
        <v/>
      </c>
      <c r="E838" s="51" t="str">
        <f t="shared" ca="1" si="162"/>
        <v/>
      </c>
      <c r="F838" s="52" t="str">
        <f t="shared" ca="1" si="163"/>
        <v/>
      </c>
      <c r="G838" s="53"/>
      <c r="H838" s="53" t="str">
        <f>IF(G838="","",INDEX(D.1[Quy cách],MATCH(G838,D.1[Tên sản phẩm],0)))</f>
        <v/>
      </c>
      <c r="I838" s="54" t="str">
        <f>IF(G838="","",INDEX(D.1[ĐVT],MATCH(G838,D.1[Tên sản phẩm],0)))</f>
        <v/>
      </c>
      <c r="J838" s="56" t="str">
        <f>IF(G838="","",INDEX(#REF!,MATCH(G838,D.1[Tên sản phẩm],0)))</f>
        <v/>
      </c>
      <c r="K838" s="56" t="str">
        <f t="shared" si="164"/>
        <v/>
      </c>
      <c r="L838" s="53"/>
      <c r="M838" s="57" t="str">
        <f t="shared" si="165"/>
        <v/>
      </c>
      <c r="N838" s="58"/>
      <c r="O838" s="56" t="str">
        <f t="shared" si="158"/>
        <v/>
      </c>
      <c r="P838" s="57" t="str">
        <f t="shared" si="166"/>
        <v/>
      </c>
      <c r="Q838" s="58" t="str">
        <f t="shared" ca="1" si="167"/>
        <v/>
      </c>
      <c r="R838" s="57" t="str">
        <f t="shared" si="168"/>
        <v/>
      </c>
      <c r="S838" s="57" t="str">
        <f ca="1">IF(AND(C838&lt;&gt;"",C838&lt;&gt;OFFSET(C838,1,0)),SUMIFS([Giá có thuế],[Số ĐK],C838),"")</f>
        <v/>
      </c>
      <c r="T838" s="53"/>
      <c r="U838" s="55" t="str">
        <f>IF(T838="","",'Thông Tin Chung'!#REF!)</f>
        <v/>
      </c>
      <c r="V838" s="57" t="str">
        <f t="shared" ca="1" si="169"/>
        <v/>
      </c>
      <c r="W838" s="59"/>
      <c r="X838" s="49" t="str">
        <f ca="1">IF(C838="","",IF(OR(D838&lt;NgayBatDau,D838&gt;NgayKetThuc),"Ngày tháng phải nằm trong kỳ báo cáo",IF(AND(F838&lt;&gt;"",COUNTIF(D.3[Tên nhà cung cấp],F838)=0),"Tên NCC chưa khai báo trong DSNCC",IF(AND(G838&lt;&gt;"",COUNTIF(D.1[Tên sản phẩm],G838)=0),"SP này chưa khai báo trong DSSP",""))))</f>
        <v/>
      </c>
    </row>
    <row r="839" spans="2:24" ht="27.75" customHeight="1">
      <c r="B839" s="69">
        <f t="shared" si="159"/>
        <v>836</v>
      </c>
      <c r="C839" s="49" t="str">
        <f t="shared" ca="1" si="160"/>
        <v/>
      </c>
      <c r="D839" s="50" t="str">
        <f t="shared" ca="1" si="161"/>
        <v/>
      </c>
      <c r="E839" s="51" t="str">
        <f t="shared" ca="1" si="162"/>
        <v/>
      </c>
      <c r="F839" s="52" t="str">
        <f t="shared" ca="1" si="163"/>
        <v/>
      </c>
      <c r="G839" s="53"/>
      <c r="H839" s="53" t="str">
        <f>IF(G839="","",INDEX(D.1[Quy cách],MATCH(G839,D.1[Tên sản phẩm],0)))</f>
        <v/>
      </c>
      <c r="I839" s="54" t="str">
        <f>IF(G839="","",INDEX(D.1[ĐVT],MATCH(G839,D.1[Tên sản phẩm],0)))</f>
        <v/>
      </c>
      <c r="J839" s="56" t="str">
        <f>IF(G839="","",INDEX(#REF!,MATCH(G839,D.1[Tên sản phẩm],0)))</f>
        <v/>
      </c>
      <c r="K839" s="56" t="str">
        <f t="shared" si="164"/>
        <v/>
      </c>
      <c r="L839" s="53"/>
      <c r="M839" s="57" t="str">
        <f t="shared" si="165"/>
        <v/>
      </c>
      <c r="N839" s="58"/>
      <c r="O839" s="56" t="str">
        <f t="shared" si="158"/>
        <v/>
      </c>
      <c r="P839" s="57" t="str">
        <f t="shared" si="166"/>
        <v/>
      </c>
      <c r="Q839" s="58" t="str">
        <f t="shared" ca="1" si="167"/>
        <v/>
      </c>
      <c r="R839" s="57" t="str">
        <f t="shared" si="168"/>
        <v/>
      </c>
      <c r="S839" s="57" t="str">
        <f ca="1">IF(AND(C839&lt;&gt;"",C839&lt;&gt;OFFSET(C839,1,0)),SUMIFS([Giá có thuế],[Số ĐK],C839),"")</f>
        <v/>
      </c>
      <c r="T839" s="53"/>
      <c r="U839" s="55" t="str">
        <f>IF(T839="","",'Thông Tin Chung'!#REF!)</f>
        <v/>
      </c>
      <c r="V839" s="57" t="str">
        <f t="shared" ca="1" si="169"/>
        <v/>
      </c>
      <c r="W839" s="59"/>
      <c r="X839" s="49" t="str">
        <f ca="1">IF(C839="","",IF(OR(D839&lt;NgayBatDau,D839&gt;NgayKetThuc),"Ngày tháng phải nằm trong kỳ báo cáo",IF(AND(F839&lt;&gt;"",COUNTIF(D.3[Tên nhà cung cấp],F839)=0),"Tên NCC chưa khai báo trong DSNCC",IF(AND(G839&lt;&gt;"",COUNTIF(D.1[Tên sản phẩm],G839)=0),"SP này chưa khai báo trong DSSP",""))))</f>
        <v/>
      </c>
    </row>
    <row r="840" spans="2:24" ht="27.75" customHeight="1">
      <c r="B840" s="69">
        <f t="shared" si="159"/>
        <v>837</v>
      </c>
      <c r="C840" s="49" t="str">
        <f t="shared" ca="1" si="160"/>
        <v/>
      </c>
      <c r="D840" s="50" t="str">
        <f t="shared" ca="1" si="161"/>
        <v/>
      </c>
      <c r="E840" s="51" t="str">
        <f t="shared" ca="1" si="162"/>
        <v/>
      </c>
      <c r="F840" s="52" t="str">
        <f t="shared" ca="1" si="163"/>
        <v/>
      </c>
      <c r="G840" s="53"/>
      <c r="H840" s="53" t="str">
        <f>IF(G840="","",INDEX(D.1[Quy cách],MATCH(G840,D.1[Tên sản phẩm],0)))</f>
        <v/>
      </c>
      <c r="I840" s="54" t="str">
        <f>IF(G840="","",INDEX(D.1[ĐVT],MATCH(G840,D.1[Tên sản phẩm],0)))</f>
        <v/>
      </c>
      <c r="J840" s="56" t="str">
        <f>IF(G840="","",INDEX(#REF!,MATCH(G840,D.1[Tên sản phẩm],0)))</f>
        <v/>
      </c>
      <c r="K840" s="56" t="str">
        <f t="shared" si="164"/>
        <v/>
      </c>
      <c r="L840" s="53"/>
      <c r="M840" s="57" t="str">
        <f t="shared" si="165"/>
        <v/>
      </c>
      <c r="N840" s="58"/>
      <c r="O840" s="56" t="str">
        <f t="shared" si="158"/>
        <v/>
      </c>
      <c r="P840" s="57" t="str">
        <f t="shared" si="166"/>
        <v/>
      </c>
      <c r="Q840" s="58" t="str">
        <f t="shared" ca="1" si="167"/>
        <v/>
      </c>
      <c r="R840" s="57" t="str">
        <f t="shared" si="168"/>
        <v/>
      </c>
      <c r="S840" s="57" t="str">
        <f ca="1">IF(AND(C840&lt;&gt;"",C840&lt;&gt;OFFSET(C840,1,0)),SUMIFS([Giá có thuế],[Số ĐK],C840),"")</f>
        <v/>
      </c>
      <c r="T840" s="53"/>
      <c r="U840" s="55" t="str">
        <f>IF(T840="","",'Thông Tin Chung'!#REF!)</f>
        <v/>
      </c>
      <c r="V840" s="57" t="str">
        <f t="shared" ca="1" si="169"/>
        <v/>
      </c>
      <c r="W840" s="59"/>
      <c r="X840" s="49" t="str">
        <f ca="1">IF(C840="","",IF(OR(D840&lt;NgayBatDau,D840&gt;NgayKetThuc),"Ngày tháng phải nằm trong kỳ báo cáo",IF(AND(F840&lt;&gt;"",COUNTIF(D.3[Tên nhà cung cấp],F840)=0),"Tên NCC chưa khai báo trong DSNCC",IF(AND(G840&lt;&gt;"",COUNTIF(D.1[Tên sản phẩm],G840)=0),"SP này chưa khai báo trong DSSP",""))))</f>
        <v/>
      </c>
    </row>
    <row r="841" spans="2:24" ht="27.75" customHeight="1">
      <c r="B841" s="69">
        <f t="shared" si="159"/>
        <v>838</v>
      </c>
      <c r="C841" s="49" t="str">
        <f t="shared" ca="1" si="160"/>
        <v/>
      </c>
      <c r="D841" s="50" t="str">
        <f t="shared" ca="1" si="161"/>
        <v/>
      </c>
      <c r="E841" s="51" t="str">
        <f t="shared" ca="1" si="162"/>
        <v/>
      </c>
      <c r="F841" s="52" t="str">
        <f t="shared" ca="1" si="163"/>
        <v/>
      </c>
      <c r="G841" s="53"/>
      <c r="H841" s="53" t="str">
        <f>IF(G841="","",INDEX(D.1[Quy cách],MATCH(G841,D.1[Tên sản phẩm],0)))</f>
        <v/>
      </c>
      <c r="I841" s="54" t="str">
        <f>IF(G841="","",INDEX(D.1[ĐVT],MATCH(G841,D.1[Tên sản phẩm],0)))</f>
        <v/>
      </c>
      <c r="J841" s="56" t="str">
        <f>IF(G841="","",INDEX(#REF!,MATCH(G841,D.1[Tên sản phẩm],0)))</f>
        <v/>
      </c>
      <c r="K841" s="56" t="str">
        <f t="shared" si="164"/>
        <v/>
      </c>
      <c r="L841" s="53"/>
      <c r="M841" s="57" t="str">
        <f t="shared" si="165"/>
        <v/>
      </c>
      <c r="N841" s="58"/>
      <c r="O841" s="56" t="str">
        <f t="shared" si="158"/>
        <v/>
      </c>
      <c r="P841" s="57" t="str">
        <f t="shared" si="166"/>
        <v/>
      </c>
      <c r="Q841" s="58" t="str">
        <f t="shared" ca="1" si="167"/>
        <v/>
      </c>
      <c r="R841" s="57" t="str">
        <f t="shared" si="168"/>
        <v/>
      </c>
      <c r="S841" s="57" t="str">
        <f ca="1">IF(AND(C841&lt;&gt;"",C841&lt;&gt;OFFSET(C841,1,0)),SUMIFS([Giá có thuế],[Số ĐK],C841),"")</f>
        <v/>
      </c>
      <c r="T841" s="53"/>
      <c r="U841" s="55" t="str">
        <f>IF(T841="","",'Thông Tin Chung'!#REF!)</f>
        <v/>
      </c>
      <c r="V841" s="57" t="str">
        <f t="shared" ca="1" si="169"/>
        <v/>
      </c>
      <c r="W841" s="59"/>
      <c r="X841" s="49" t="str">
        <f ca="1">IF(C841="","",IF(OR(D841&lt;NgayBatDau,D841&gt;NgayKetThuc),"Ngày tháng phải nằm trong kỳ báo cáo",IF(AND(F841&lt;&gt;"",COUNTIF(D.3[Tên nhà cung cấp],F841)=0),"Tên NCC chưa khai báo trong DSNCC",IF(AND(G841&lt;&gt;"",COUNTIF(D.1[Tên sản phẩm],G841)=0),"SP này chưa khai báo trong DSSP",""))))</f>
        <v/>
      </c>
    </row>
    <row r="842" spans="2:24" ht="27.75" customHeight="1">
      <c r="B842" s="69">
        <f t="shared" si="159"/>
        <v>839</v>
      </c>
      <c r="C842" s="49" t="str">
        <f t="shared" ca="1" si="160"/>
        <v/>
      </c>
      <c r="D842" s="50" t="str">
        <f t="shared" ca="1" si="161"/>
        <v/>
      </c>
      <c r="E842" s="51" t="str">
        <f t="shared" ca="1" si="162"/>
        <v/>
      </c>
      <c r="F842" s="52" t="str">
        <f t="shared" ca="1" si="163"/>
        <v/>
      </c>
      <c r="G842" s="53"/>
      <c r="H842" s="53" t="str">
        <f>IF(G842="","",INDEX(D.1[Quy cách],MATCH(G842,D.1[Tên sản phẩm],0)))</f>
        <v/>
      </c>
      <c r="I842" s="54" t="str">
        <f>IF(G842="","",INDEX(D.1[ĐVT],MATCH(G842,D.1[Tên sản phẩm],0)))</f>
        <v/>
      </c>
      <c r="J842" s="56" t="str">
        <f>IF(G842="","",INDEX(#REF!,MATCH(G842,D.1[Tên sản phẩm],0)))</f>
        <v/>
      </c>
      <c r="K842" s="56" t="str">
        <f t="shared" si="164"/>
        <v/>
      </c>
      <c r="L842" s="53"/>
      <c r="M842" s="57" t="str">
        <f t="shared" si="165"/>
        <v/>
      </c>
      <c r="N842" s="58"/>
      <c r="O842" s="56" t="str">
        <f t="shared" si="158"/>
        <v/>
      </c>
      <c r="P842" s="57" t="str">
        <f t="shared" si="166"/>
        <v/>
      </c>
      <c r="Q842" s="58" t="str">
        <f t="shared" ca="1" si="167"/>
        <v/>
      </c>
      <c r="R842" s="57" t="str">
        <f t="shared" si="168"/>
        <v/>
      </c>
      <c r="S842" s="57" t="str">
        <f ca="1">IF(AND(C842&lt;&gt;"",C842&lt;&gt;OFFSET(C842,1,0)),SUMIFS([Giá có thuế],[Số ĐK],C842),"")</f>
        <v/>
      </c>
      <c r="T842" s="53"/>
      <c r="U842" s="55" t="str">
        <f>IF(T842="","",'Thông Tin Chung'!#REF!)</f>
        <v/>
      </c>
      <c r="V842" s="57" t="str">
        <f t="shared" ca="1" si="169"/>
        <v/>
      </c>
      <c r="W842" s="59"/>
      <c r="X842" s="49" t="str">
        <f ca="1">IF(C842="","",IF(OR(D842&lt;NgayBatDau,D842&gt;NgayKetThuc),"Ngày tháng phải nằm trong kỳ báo cáo",IF(AND(F842&lt;&gt;"",COUNTIF(D.3[Tên nhà cung cấp],F842)=0),"Tên NCC chưa khai báo trong DSNCC",IF(AND(G842&lt;&gt;"",COUNTIF(D.1[Tên sản phẩm],G842)=0),"SP này chưa khai báo trong DSSP",""))))</f>
        <v/>
      </c>
    </row>
    <row r="843" spans="2:24" ht="27.75" customHeight="1">
      <c r="B843" s="69">
        <f t="shared" si="159"/>
        <v>840</v>
      </c>
      <c r="C843" s="49" t="str">
        <f t="shared" ca="1" si="160"/>
        <v/>
      </c>
      <c r="D843" s="50" t="str">
        <f t="shared" ca="1" si="161"/>
        <v/>
      </c>
      <c r="E843" s="51" t="str">
        <f t="shared" ca="1" si="162"/>
        <v/>
      </c>
      <c r="F843" s="52" t="str">
        <f t="shared" ca="1" si="163"/>
        <v/>
      </c>
      <c r="G843" s="53"/>
      <c r="H843" s="53" t="str">
        <f>IF(G843="","",INDEX(D.1[Quy cách],MATCH(G843,D.1[Tên sản phẩm],0)))</f>
        <v/>
      </c>
      <c r="I843" s="54" t="str">
        <f>IF(G843="","",INDEX(D.1[ĐVT],MATCH(G843,D.1[Tên sản phẩm],0)))</f>
        <v/>
      </c>
      <c r="J843" s="56" t="str">
        <f>IF(G843="","",INDEX(#REF!,MATCH(G843,D.1[Tên sản phẩm],0)))</f>
        <v/>
      </c>
      <c r="K843" s="56" t="str">
        <f t="shared" si="164"/>
        <v/>
      </c>
      <c r="L843" s="53"/>
      <c r="M843" s="57" t="str">
        <f t="shared" si="165"/>
        <v/>
      </c>
      <c r="N843" s="58"/>
      <c r="O843" s="56" t="str">
        <f t="shared" si="158"/>
        <v/>
      </c>
      <c r="P843" s="57" t="str">
        <f t="shared" si="166"/>
        <v/>
      </c>
      <c r="Q843" s="58" t="str">
        <f t="shared" ca="1" si="167"/>
        <v/>
      </c>
      <c r="R843" s="57" t="str">
        <f t="shared" si="168"/>
        <v/>
      </c>
      <c r="S843" s="57" t="str">
        <f ca="1">IF(AND(C843&lt;&gt;"",C843&lt;&gt;OFFSET(C843,1,0)),SUMIFS([Giá có thuế],[Số ĐK],C843),"")</f>
        <v/>
      </c>
      <c r="T843" s="53"/>
      <c r="U843" s="55" t="str">
        <f>IF(T843="","",'Thông Tin Chung'!#REF!)</f>
        <v/>
      </c>
      <c r="V843" s="57" t="str">
        <f t="shared" ca="1" si="169"/>
        <v/>
      </c>
      <c r="W843" s="59"/>
      <c r="X843" s="49" t="str">
        <f ca="1">IF(C843="","",IF(OR(D843&lt;NgayBatDau,D843&gt;NgayKetThuc),"Ngày tháng phải nằm trong kỳ báo cáo",IF(AND(F843&lt;&gt;"",COUNTIF(D.3[Tên nhà cung cấp],F843)=0),"Tên NCC chưa khai báo trong DSNCC",IF(AND(G843&lt;&gt;"",COUNTIF(D.1[Tên sản phẩm],G843)=0),"SP này chưa khai báo trong DSSP",""))))</f>
        <v/>
      </c>
    </row>
    <row r="844" spans="2:24" ht="27.75" customHeight="1">
      <c r="B844" s="69">
        <f t="shared" si="159"/>
        <v>841</v>
      </c>
      <c r="C844" s="49" t="str">
        <f t="shared" ca="1" si="160"/>
        <v/>
      </c>
      <c r="D844" s="50" t="str">
        <f t="shared" ca="1" si="161"/>
        <v/>
      </c>
      <c r="E844" s="51" t="str">
        <f t="shared" ca="1" si="162"/>
        <v/>
      </c>
      <c r="F844" s="52" t="str">
        <f t="shared" ca="1" si="163"/>
        <v/>
      </c>
      <c r="G844" s="53"/>
      <c r="H844" s="53" t="str">
        <f>IF(G844="","",INDEX(D.1[Quy cách],MATCH(G844,D.1[Tên sản phẩm],0)))</f>
        <v/>
      </c>
      <c r="I844" s="54" t="str">
        <f>IF(G844="","",INDEX(D.1[ĐVT],MATCH(G844,D.1[Tên sản phẩm],0)))</f>
        <v/>
      </c>
      <c r="J844" s="56" t="str">
        <f>IF(G844="","",INDEX(#REF!,MATCH(G844,D.1[Tên sản phẩm],0)))</f>
        <v/>
      </c>
      <c r="K844" s="56" t="str">
        <f t="shared" si="164"/>
        <v/>
      </c>
      <c r="L844" s="53"/>
      <c r="M844" s="57" t="str">
        <f t="shared" si="165"/>
        <v/>
      </c>
      <c r="N844" s="58"/>
      <c r="O844" s="56" t="str">
        <f t="shared" si="158"/>
        <v/>
      </c>
      <c r="P844" s="57" t="str">
        <f t="shared" si="166"/>
        <v/>
      </c>
      <c r="Q844" s="58" t="str">
        <f t="shared" ca="1" si="167"/>
        <v/>
      </c>
      <c r="R844" s="57" t="str">
        <f t="shared" si="168"/>
        <v/>
      </c>
      <c r="S844" s="57" t="str">
        <f ca="1">IF(AND(C844&lt;&gt;"",C844&lt;&gt;OFFSET(C844,1,0)),SUMIFS([Giá có thuế],[Số ĐK],C844),"")</f>
        <v/>
      </c>
      <c r="T844" s="53"/>
      <c r="U844" s="55" t="str">
        <f>IF(T844="","",'Thông Tin Chung'!#REF!)</f>
        <v/>
      </c>
      <c r="V844" s="57" t="str">
        <f t="shared" ca="1" si="169"/>
        <v/>
      </c>
      <c r="W844" s="59"/>
      <c r="X844" s="49" t="str">
        <f ca="1">IF(C844="","",IF(OR(D844&lt;NgayBatDau,D844&gt;NgayKetThuc),"Ngày tháng phải nằm trong kỳ báo cáo",IF(AND(F844&lt;&gt;"",COUNTIF(D.3[Tên nhà cung cấp],F844)=0),"Tên NCC chưa khai báo trong DSNCC",IF(AND(G844&lt;&gt;"",COUNTIF(D.1[Tên sản phẩm],G844)=0),"SP này chưa khai báo trong DSSP",""))))</f>
        <v/>
      </c>
    </row>
    <row r="845" spans="2:24" ht="27.75" customHeight="1">
      <c r="B845" s="69">
        <f t="shared" si="159"/>
        <v>842</v>
      </c>
      <c r="C845" s="49" t="str">
        <f t="shared" ca="1" si="160"/>
        <v/>
      </c>
      <c r="D845" s="50" t="str">
        <f t="shared" ca="1" si="161"/>
        <v/>
      </c>
      <c r="E845" s="51" t="str">
        <f t="shared" ca="1" si="162"/>
        <v/>
      </c>
      <c r="F845" s="52" t="str">
        <f t="shared" ca="1" si="163"/>
        <v/>
      </c>
      <c r="G845" s="53"/>
      <c r="H845" s="53" t="str">
        <f>IF(G845="","",INDEX(D.1[Quy cách],MATCH(G845,D.1[Tên sản phẩm],0)))</f>
        <v/>
      </c>
      <c r="I845" s="54" t="str">
        <f>IF(G845="","",INDEX(D.1[ĐVT],MATCH(G845,D.1[Tên sản phẩm],0)))</f>
        <v/>
      </c>
      <c r="J845" s="56" t="str">
        <f>IF(G845="","",INDEX(#REF!,MATCH(G845,D.1[Tên sản phẩm],0)))</f>
        <v/>
      </c>
      <c r="K845" s="56" t="str">
        <f t="shared" si="164"/>
        <v/>
      </c>
      <c r="L845" s="53"/>
      <c r="M845" s="57" t="str">
        <f t="shared" si="165"/>
        <v/>
      </c>
      <c r="N845" s="58"/>
      <c r="O845" s="56" t="str">
        <f t="shared" si="158"/>
        <v/>
      </c>
      <c r="P845" s="57" t="str">
        <f t="shared" si="166"/>
        <v/>
      </c>
      <c r="Q845" s="58" t="str">
        <f t="shared" ca="1" si="167"/>
        <v/>
      </c>
      <c r="R845" s="57" t="str">
        <f t="shared" si="168"/>
        <v/>
      </c>
      <c r="S845" s="57" t="str">
        <f ca="1">IF(AND(C845&lt;&gt;"",C845&lt;&gt;OFFSET(C845,1,0)),SUMIFS([Giá có thuế],[Số ĐK],C845),"")</f>
        <v/>
      </c>
      <c r="T845" s="53"/>
      <c r="U845" s="55" t="str">
        <f>IF(T845="","",'Thông Tin Chung'!#REF!)</f>
        <v/>
      </c>
      <c r="V845" s="57" t="str">
        <f t="shared" ca="1" si="169"/>
        <v/>
      </c>
      <c r="W845" s="59"/>
      <c r="X845" s="49" t="str">
        <f ca="1">IF(C845="","",IF(OR(D845&lt;NgayBatDau,D845&gt;NgayKetThuc),"Ngày tháng phải nằm trong kỳ báo cáo",IF(AND(F845&lt;&gt;"",COUNTIF(D.3[Tên nhà cung cấp],F845)=0),"Tên NCC chưa khai báo trong DSNCC",IF(AND(G845&lt;&gt;"",COUNTIF(D.1[Tên sản phẩm],G845)=0),"SP này chưa khai báo trong DSSP",""))))</f>
        <v/>
      </c>
    </row>
    <row r="846" spans="2:24" ht="27.75" customHeight="1">
      <c r="B846" s="69">
        <f t="shared" si="159"/>
        <v>843</v>
      </c>
      <c r="C846" s="49" t="str">
        <f t="shared" ca="1" si="160"/>
        <v/>
      </c>
      <c r="D846" s="50" t="str">
        <f t="shared" ca="1" si="161"/>
        <v/>
      </c>
      <c r="E846" s="51" t="str">
        <f t="shared" ca="1" si="162"/>
        <v/>
      </c>
      <c r="F846" s="52" t="str">
        <f t="shared" ca="1" si="163"/>
        <v/>
      </c>
      <c r="G846" s="53"/>
      <c r="H846" s="53" t="str">
        <f>IF(G846="","",INDEX(D.1[Quy cách],MATCH(G846,D.1[Tên sản phẩm],0)))</f>
        <v/>
      </c>
      <c r="I846" s="54" t="str">
        <f>IF(G846="","",INDEX(D.1[ĐVT],MATCH(G846,D.1[Tên sản phẩm],0)))</f>
        <v/>
      </c>
      <c r="J846" s="56" t="str">
        <f>IF(G846="","",INDEX(#REF!,MATCH(G846,D.1[Tên sản phẩm],0)))</f>
        <v/>
      </c>
      <c r="K846" s="56" t="str">
        <f t="shared" si="164"/>
        <v/>
      </c>
      <c r="L846" s="53"/>
      <c r="M846" s="57" t="str">
        <f t="shared" si="165"/>
        <v/>
      </c>
      <c r="N846" s="58"/>
      <c r="O846" s="56" t="str">
        <f t="shared" si="158"/>
        <v/>
      </c>
      <c r="P846" s="57" t="str">
        <f t="shared" si="166"/>
        <v/>
      </c>
      <c r="Q846" s="58" t="str">
        <f t="shared" ca="1" si="167"/>
        <v/>
      </c>
      <c r="R846" s="57" t="str">
        <f t="shared" si="168"/>
        <v/>
      </c>
      <c r="S846" s="57" t="str">
        <f ca="1">IF(AND(C846&lt;&gt;"",C846&lt;&gt;OFFSET(C846,1,0)),SUMIFS([Giá có thuế],[Số ĐK],C846),"")</f>
        <v/>
      </c>
      <c r="T846" s="53"/>
      <c r="U846" s="55" t="str">
        <f>IF(T846="","",'Thông Tin Chung'!#REF!)</f>
        <v/>
      </c>
      <c r="V846" s="57" t="str">
        <f t="shared" ca="1" si="169"/>
        <v/>
      </c>
      <c r="W846" s="59"/>
      <c r="X846" s="49" t="str">
        <f ca="1">IF(C846="","",IF(OR(D846&lt;NgayBatDau,D846&gt;NgayKetThuc),"Ngày tháng phải nằm trong kỳ báo cáo",IF(AND(F846&lt;&gt;"",COUNTIF(D.3[Tên nhà cung cấp],F846)=0),"Tên NCC chưa khai báo trong DSNCC",IF(AND(G846&lt;&gt;"",COUNTIF(D.1[Tên sản phẩm],G846)=0),"SP này chưa khai báo trong DSSP",""))))</f>
        <v/>
      </c>
    </row>
    <row r="847" spans="2:24" ht="27.75" customHeight="1">
      <c r="B847" s="69">
        <f t="shared" si="159"/>
        <v>844</v>
      </c>
      <c r="C847" s="49" t="str">
        <f t="shared" ca="1" si="160"/>
        <v/>
      </c>
      <c r="D847" s="50" t="str">
        <f t="shared" ca="1" si="161"/>
        <v/>
      </c>
      <c r="E847" s="51" t="str">
        <f t="shared" ca="1" si="162"/>
        <v/>
      </c>
      <c r="F847" s="52" t="str">
        <f t="shared" ca="1" si="163"/>
        <v/>
      </c>
      <c r="G847" s="53"/>
      <c r="H847" s="53" t="str">
        <f>IF(G847="","",INDEX(D.1[Quy cách],MATCH(G847,D.1[Tên sản phẩm],0)))</f>
        <v/>
      </c>
      <c r="I847" s="54" t="str">
        <f>IF(G847="","",INDEX(D.1[ĐVT],MATCH(G847,D.1[Tên sản phẩm],0)))</f>
        <v/>
      </c>
      <c r="J847" s="56" t="str">
        <f>IF(G847="","",INDEX(#REF!,MATCH(G847,D.1[Tên sản phẩm],0)))</f>
        <v/>
      </c>
      <c r="K847" s="56" t="str">
        <f t="shared" si="164"/>
        <v/>
      </c>
      <c r="L847" s="53"/>
      <c r="M847" s="57" t="str">
        <f t="shared" si="165"/>
        <v/>
      </c>
      <c r="N847" s="58"/>
      <c r="O847" s="56" t="str">
        <f t="shared" si="158"/>
        <v/>
      </c>
      <c r="P847" s="57" t="str">
        <f t="shared" si="166"/>
        <v/>
      </c>
      <c r="Q847" s="58" t="str">
        <f t="shared" ca="1" si="167"/>
        <v/>
      </c>
      <c r="R847" s="57" t="str">
        <f t="shared" si="168"/>
        <v/>
      </c>
      <c r="S847" s="57" t="str">
        <f ca="1">IF(AND(C847&lt;&gt;"",C847&lt;&gt;OFFSET(C847,1,0)),SUMIFS([Giá có thuế],[Số ĐK],C847),"")</f>
        <v/>
      </c>
      <c r="T847" s="53"/>
      <c r="U847" s="55" t="str">
        <f>IF(T847="","",'Thông Tin Chung'!#REF!)</f>
        <v/>
      </c>
      <c r="V847" s="57" t="str">
        <f t="shared" ca="1" si="169"/>
        <v/>
      </c>
      <c r="W847" s="59"/>
      <c r="X847" s="49" t="str">
        <f ca="1">IF(C847="","",IF(OR(D847&lt;NgayBatDau,D847&gt;NgayKetThuc),"Ngày tháng phải nằm trong kỳ báo cáo",IF(AND(F847&lt;&gt;"",COUNTIF(D.3[Tên nhà cung cấp],F847)=0),"Tên NCC chưa khai báo trong DSNCC",IF(AND(G847&lt;&gt;"",COUNTIF(D.1[Tên sản phẩm],G847)=0),"SP này chưa khai báo trong DSSP",""))))</f>
        <v/>
      </c>
    </row>
    <row r="848" spans="2:24" ht="27.75" customHeight="1">
      <c r="B848" s="69">
        <f t="shared" si="159"/>
        <v>845</v>
      </c>
      <c r="C848" s="49" t="str">
        <f t="shared" ca="1" si="160"/>
        <v/>
      </c>
      <c r="D848" s="50" t="str">
        <f t="shared" ca="1" si="161"/>
        <v/>
      </c>
      <c r="E848" s="51" t="str">
        <f t="shared" ca="1" si="162"/>
        <v/>
      </c>
      <c r="F848" s="52" t="str">
        <f t="shared" ca="1" si="163"/>
        <v/>
      </c>
      <c r="G848" s="53"/>
      <c r="H848" s="53" t="str">
        <f>IF(G848="","",INDEX(D.1[Quy cách],MATCH(G848,D.1[Tên sản phẩm],0)))</f>
        <v/>
      </c>
      <c r="I848" s="54" t="str">
        <f>IF(G848="","",INDEX(D.1[ĐVT],MATCH(G848,D.1[Tên sản phẩm],0)))</f>
        <v/>
      </c>
      <c r="J848" s="56" t="str">
        <f>IF(G848="","",INDEX(#REF!,MATCH(G848,D.1[Tên sản phẩm],0)))</f>
        <v/>
      </c>
      <c r="K848" s="56" t="str">
        <f t="shared" si="164"/>
        <v/>
      </c>
      <c r="L848" s="53"/>
      <c r="M848" s="57" t="str">
        <f t="shared" si="165"/>
        <v/>
      </c>
      <c r="N848" s="58"/>
      <c r="O848" s="56" t="str">
        <f t="shared" si="158"/>
        <v/>
      </c>
      <c r="P848" s="57" t="str">
        <f t="shared" si="166"/>
        <v/>
      </c>
      <c r="Q848" s="58" t="str">
        <f t="shared" ca="1" si="167"/>
        <v/>
      </c>
      <c r="R848" s="57" t="str">
        <f t="shared" si="168"/>
        <v/>
      </c>
      <c r="S848" s="57" t="str">
        <f ca="1">IF(AND(C848&lt;&gt;"",C848&lt;&gt;OFFSET(C848,1,0)),SUMIFS([Giá có thuế],[Số ĐK],C848),"")</f>
        <v/>
      </c>
      <c r="T848" s="53"/>
      <c r="U848" s="55" t="str">
        <f>IF(T848="","",'Thông Tin Chung'!#REF!)</f>
        <v/>
      </c>
      <c r="V848" s="57" t="str">
        <f t="shared" ca="1" si="169"/>
        <v/>
      </c>
      <c r="W848" s="59"/>
      <c r="X848" s="49" t="str">
        <f ca="1">IF(C848="","",IF(OR(D848&lt;NgayBatDau,D848&gt;NgayKetThuc),"Ngày tháng phải nằm trong kỳ báo cáo",IF(AND(F848&lt;&gt;"",COUNTIF(D.3[Tên nhà cung cấp],F848)=0),"Tên NCC chưa khai báo trong DSNCC",IF(AND(G848&lt;&gt;"",COUNTIF(D.1[Tên sản phẩm],G848)=0),"SP này chưa khai báo trong DSSP",""))))</f>
        <v/>
      </c>
    </row>
    <row r="849" spans="2:24" ht="27.75" customHeight="1">
      <c r="B849" s="69">
        <f t="shared" si="159"/>
        <v>846</v>
      </c>
      <c r="C849" s="49" t="str">
        <f t="shared" ca="1" si="160"/>
        <v/>
      </c>
      <c r="D849" s="50" t="str">
        <f t="shared" ca="1" si="161"/>
        <v/>
      </c>
      <c r="E849" s="51" t="str">
        <f t="shared" ca="1" si="162"/>
        <v/>
      </c>
      <c r="F849" s="52" t="str">
        <f t="shared" ca="1" si="163"/>
        <v/>
      </c>
      <c r="G849" s="53"/>
      <c r="H849" s="53" t="str">
        <f>IF(G849="","",INDEX(D.1[Quy cách],MATCH(G849,D.1[Tên sản phẩm],0)))</f>
        <v/>
      </c>
      <c r="I849" s="54" t="str">
        <f>IF(G849="","",INDEX(D.1[ĐVT],MATCH(G849,D.1[Tên sản phẩm],0)))</f>
        <v/>
      </c>
      <c r="J849" s="56" t="str">
        <f>IF(G849="","",INDEX(#REF!,MATCH(G849,D.1[Tên sản phẩm],0)))</f>
        <v/>
      </c>
      <c r="K849" s="56" t="str">
        <f t="shared" si="164"/>
        <v/>
      </c>
      <c r="L849" s="53"/>
      <c r="M849" s="57" t="str">
        <f t="shared" si="165"/>
        <v/>
      </c>
      <c r="N849" s="58"/>
      <c r="O849" s="56" t="str">
        <f t="shared" si="158"/>
        <v/>
      </c>
      <c r="P849" s="57" t="str">
        <f t="shared" si="166"/>
        <v/>
      </c>
      <c r="Q849" s="58" t="str">
        <f t="shared" ca="1" si="167"/>
        <v/>
      </c>
      <c r="R849" s="57" t="str">
        <f t="shared" si="168"/>
        <v/>
      </c>
      <c r="S849" s="57" t="str">
        <f ca="1">IF(AND(C849&lt;&gt;"",C849&lt;&gt;OFFSET(C849,1,0)),SUMIFS([Giá có thuế],[Số ĐK],C849),"")</f>
        <v/>
      </c>
      <c r="T849" s="53"/>
      <c r="U849" s="55" t="str">
        <f>IF(T849="","",'Thông Tin Chung'!#REF!)</f>
        <v/>
      </c>
      <c r="V849" s="57" t="str">
        <f t="shared" ca="1" si="169"/>
        <v/>
      </c>
      <c r="W849" s="59"/>
      <c r="X849" s="49" t="str">
        <f ca="1">IF(C849="","",IF(OR(D849&lt;NgayBatDau,D849&gt;NgayKetThuc),"Ngày tháng phải nằm trong kỳ báo cáo",IF(AND(F849&lt;&gt;"",COUNTIF(D.3[Tên nhà cung cấp],F849)=0),"Tên NCC chưa khai báo trong DSNCC",IF(AND(G849&lt;&gt;"",COUNTIF(D.1[Tên sản phẩm],G849)=0),"SP này chưa khai báo trong DSSP",""))))</f>
        <v/>
      </c>
    </row>
    <row r="850" spans="2:24" ht="27.75" customHeight="1">
      <c r="B850" s="69">
        <f t="shared" si="159"/>
        <v>847</v>
      </c>
      <c r="C850" s="49" t="str">
        <f t="shared" ca="1" si="160"/>
        <v/>
      </c>
      <c r="D850" s="50" t="str">
        <f t="shared" ca="1" si="161"/>
        <v/>
      </c>
      <c r="E850" s="51" t="str">
        <f t="shared" ca="1" si="162"/>
        <v/>
      </c>
      <c r="F850" s="52" t="str">
        <f t="shared" ca="1" si="163"/>
        <v/>
      </c>
      <c r="G850" s="53"/>
      <c r="H850" s="53" t="str">
        <f>IF(G850="","",INDEX(D.1[Quy cách],MATCH(G850,D.1[Tên sản phẩm],0)))</f>
        <v/>
      </c>
      <c r="I850" s="54" t="str">
        <f>IF(G850="","",INDEX(D.1[ĐVT],MATCH(G850,D.1[Tên sản phẩm],0)))</f>
        <v/>
      </c>
      <c r="J850" s="56" t="str">
        <f>IF(G850="","",INDEX(#REF!,MATCH(G850,D.1[Tên sản phẩm],0)))</f>
        <v/>
      </c>
      <c r="K850" s="56" t="str">
        <f t="shared" si="164"/>
        <v/>
      </c>
      <c r="L850" s="53"/>
      <c r="M850" s="57" t="str">
        <f t="shared" si="165"/>
        <v/>
      </c>
      <c r="N850" s="58"/>
      <c r="O850" s="56" t="str">
        <f t="shared" si="158"/>
        <v/>
      </c>
      <c r="P850" s="57" t="str">
        <f t="shared" si="166"/>
        <v/>
      </c>
      <c r="Q850" s="58" t="str">
        <f t="shared" ca="1" si="167"/>
        <v/>
      </c>
      <c r="R850" s="57" t="str">
        <f t="shared" si="168"/>
        <v/>
      </c>
      <c r="S850" s="57" t="str">
        <f ca="1">IF(AND(C850&lt;&gt;"",C850&lt;&gt;OFFSET(C850,1,0)),SUMIFS([Giá có thuế],[Số ĐK],C850),"")</f>
        <v/>
      </c>
      <c r="T850" s="53"/>
      <c r="U850" s="55" t="str">
        <f>IF(T850="","",'Thông Tin Chung'!#REF!)</f>
        <v/>
      </c>
      <c r="V850" s="57" t="str">
        <f t="shared" ca="1" si="169"/>
        <v/>
      </c>
      <c r="W850" s="59"/>
      <c r="X850" s="49" t="str">
        <f ca="1">IF(C850="","",IF(OR(D850&lt;NgayBatDau,D850&gt;NgayKetThuc),"Ngày tháng phải nằm trong kỳ báo cáo",IF(AND(F850&lt;&gt;"",COUNTIF(D.3[Tên nhà cung cấp],F850)=0),"Tên NCC chưa khai báo trong DSNCC",IF(AND(G850&lt;&gt;"",COUNTIF(D.1[Tên sản phẩm],G850)=0),"SP này chưa khai báo trong DSSP",""))))</f>
        <v/>
      </c>
    </row>
    <row r="851" spans="2:24" ht="27.75" customHeight="1">
      <c r="B851" s="69">
        <f t="shared" si="159"/>
        <v>848</v>
      </c>
      <c r="C851" s="49" t="str">
        <f t="shared" ca="1" si="160"/>
        <v/>
      </c>
      <c r="D851" s="50" t="str">
        <f t="shared" ca="1" si="161"/>
        <v/>
      </c>
      <c r="E851" s="51" t="str">
        <f t="shared" ca="1" si="162"/>
        <v/>
      </c>
      <c r="F851" s="52" t="str">
        <f t="shared" ca="1" si="163"/>
        <v/>
      </c>
      <c r="G851" s="53"/>
      <c r="H851" s="53" t="str">
        <f>IF(G851="","",INDEX(D.1[Quy cách],MATCH(G851,D.1[Tên sản phẩm],0)))</f>
        <v/>
      </c>
      <c r="I851" s="54" t="str">
        <f>IF(G851="","",INDEX(D.1[ĐVT],MATCH(G851,D.1[Tên sản phẩm],0)))</f>
        <v/>
      </c>
      <c r="J851" s="56" t="str">
        <f>IF(G851="","",INDEX(#REF!,MATCH(G851,D.1[Tên sản phẩm],0)))</f>
        <v/>
      </c>
      <c r="K851" s="56" t="str">
        <f t="shared" si="164"/>
        <v/>
      </c>
      <c r="L851" s="53"/>
      <c r="M851" s="57" t="str">
        <f t="shared" si="165"/>
        <v/>
      </c>
      <c r="N851" s="58"/>
      <c r="O851" s="56" t="str">
        <f t="shared" si="158"/>
        <v/>
      </c>
      <c r="P851" s="57" t="str">
        <f t="shared" si="166"/>
        <v/>
      </c>
      <c r="Q851" s="58" t="str">
        <f t="shared" ca="1" si="167"/>
        <v/>
      </c>
      <c r="R851" s="57" t="str">
        <f t="shared" si="168"/>
        <v/>
      </c>
      <c r="S851" s="57" t="str">
        <f ca="1">IF(AND(C851&lt;&gt;"",C851&lt;&gt;OFFSET(C851,1,0)),SUMIFS([Giá có thuế],[Số ĐK],C851),"")</f>
        <v/>
      </c>
      <c r="T851" s="53"/>
      <c r="U851" s="55" t="str">
        <f>IF(T851="","",'Thông Tin Chung'!#REF!)</f>
        <v/>
      </c>
      <c r="V851" s="57" t="str">
        <f t="shared" ca="1" si="169"/>
        <v/>
      </c>
      <c r="W851" s="59"/>
      <c r="X851" s="49" t="str">
        <f ca="1">IF(C851="","",IF(OR(D851&lt;NgayBatDau,D851&gt;NgayKetThuc),"Ngày tháng phải nằm trong kỳ báo cáo",IF(AND(F851&lt;&gt;"",COUNTIF(D.3[Tên nhà cung cấp],F851)=0),"Tên NCC chưa khai báo trong DSNCC",IF(AND(G851&lt;&gt;"",COUNTIF(D.1[Tên sản phẩm],G851)=0),"SP này chưa khai báo trong DSSP",""))))</f>
        <v/>
      </c>
    </row>
    <row r="852" spans="2:24" ht="27.75" customHeight="1">
      <c r="B852" s="69">
        <f t="shared" si="159"/>
        <v>849</v>
      </c>
      <c r="C852" s="49" t="str">
        <f t="shared" ca="1" si="160"/>
        <v/>
      </c>
      <c r="D852" s="50" t="str">
        <f t="shared" ca="1" si="161"/>
        <v/>
      </c>
      <c r="E852" s="51" t="str">
        <f t="shared" ca="1" si="162"/>
        <v/>
      </c>
      <c r="F852" s="52" t="str">
        <f t="shared" ca="1" si="163"/>
        <v/>
      </c>
      <c r="G852" s="53"/>
      <c r="H852" s="53" t="str">
        <f>IF(G852="","",INDEX(D.1[Quy cách],MATCH(G852,D.1[Tên sản phẩm],0)))</f>
        <v/>
      </c>
      <c r="I852" s="54" t="str">
        <f>IF(G852="","",INDEX(D.1[ĐVT],MATCH(G852,D.1[Tên sản phẩm],0)))</f>
        <v/>
      </c>
      <c r="J852" s="56" t="str">
        <f>IF(G852="","",INDEX(#REF!,MATCH(G852,D.1[Tên sản phẩm],0)))</f>
        <v/>
      </c>
      <c r="K852" s="56" t="str">
        <f t="shared" si="164"/>
        <v/>
      </c>
      <c r="L852" s="53"/>
      <c r="M852" s="57" t="str">
        <f t="shared" si="165"/>
        <v/>
      </c>
      <c r="N852" s="58"/>
      <c r="O852" s="56" t="str">
        <f t="shared" si="158"/>
        <v/>
      </c>
      <c r="P852" s="57" t="str">
        <f t="shared" si="166"/>
        <v/>
      </c>
      <c r="Q852" s="58" t="str">
        <f t="shared" ca="1" si="167"/>
        <v/>
      </c>
      <c r="R852" s="57" t="str">
        <f t="shared" si="168"/>
        <v/>
      </c>
      <c r="S852" s="57" t="str">
        <f ca="1">IF(AND(C852&lt;&gt;"",C852&lt;&gt;OFFSET(C852,1,0)),SUMIFS([Giá có thuế],[Số ĐK],C852),"")</f>
        <v/>
      </c>
      <c r="T852" s="53"/>
      <c r="U852" s="55" t="str">
        <f>IF(T852="","",'Thông Tin Chung'!#REF!)</f>
        <v/>
      </c>
      <c r="V852" s="57" t="str">
        <f t="shared" ca="1" si="169"/>
        <v/>
      </c>
      <c r="W852" s="59"/>
      <c r="X852" s="49" t="str">
        <f ca="1">IF(C852="","",IF(OR(D852&lt;NgayBatDau,D852&gt;NgayKetThuc),"Ngày tháng phải nằm trong kỳ báo cáo",IF(AND(F852&lt;&gt;"",COUNTIF(D.3[Tên nhà cung cấp],F852)=0),"Tên NCC chưa khai báo trong DSNCC",IF(AND(G852&lt;&gt;"",COUNTIF(D.1[Tên sản phẩm],G852)=0),"SP này chưa khai báo trong DSSP",""))))</f>
        <v/>
      </c>
    </row>
    <row r="853" spans="2:24" ht="27.75" customHeight="1">
      <c r="B853" s="69">
        <f t="shared" si="159"/>
        <v>850</v>
      </c>
      <c r="C853" s="49" t="str">
        <f t="shared" ca="1" si="160"/>
        <v/>
      </c>
      <c r="D853" s="50" t="str">
        <f t="shared" ca="1" si="161"/>
        <v/>
      </c>
      <c r="E853" s="51" t="str">
        <f t="shared" ca="1" si="162"/>
        <v/>
      </c>
      <c r="F853" s="52" t="str">
        <f t="shared" ca="1" si="163"/>
        <v/>
      </c>
      <c r="G853" s="53"/>
      <c r="H853" s="53" t="str">
        <f>IF(G853="","",INDEX(D.1[Quy cách],MATCH(G853,D.1[Tên sản phẩm],0)))</f>
        <v/>
      </c>
      <c r="I853" s="54" t="str">
        <f>IF(G853="","",INDEX(D.1[ĐVT],MATCH(G853,D.1[Tên sản phẩm],0)))</f>
        <v/>
      </c>
      <c r="J853" s="56" t="str">
        <f>IF(G853="","",INDEX(#REF!,MATCH(G853,D.1[Tên sản phẩm],0)))</f>
        <v/>
      </c>
      <c r="K853" s="56" t="str">
        <f t="shared" si="164"/>
        <v/>
      </c>
      <c r="L853" s="53"/>
      <c r="M853" s="57" t="str">
        <f t="shared" si="165"/>
        <v/>
      </c>
      <c r="N853" s="58"/>
      <c r="O853" s="56" t="str">
        <f t="shared" si="158"/>
        <v/>
      </c>
      <c r="P853" s="57" t="str">
        <f t="shared" si="166"/>
        <v/>
      </c>
      <c r="Q853" s="58" t="str">
        <f t="shared" ca="1" si="167"/>
        <v/>
      </c>
      <c r="R853" s="57" t="str">
        <f t="shared" si="168"/>
        <v/>
      </c>
      <c r="S853" s="57" t="str">
        <f ca="1">IF(AND(C853&lt;&gt;"",C853&lt;&gt;OFFSET(C853,1,0)),SUMIFS([Giá có thuế],[Số ĐK],C853),"")</f>
        <v/>
      </c>
      <c r="T853" s="53"/>
      <c r="U853" s="55" t="str">
        <f>IF(T853="","",'Thông Tin Chung'!#REF!)</f>
        <v/>
      </c>
      <c r="V853" s="57" t="str">
        <f t="shared" ca="1" si="169"/>
        <v/>
      </c>
      <c r="W853" s="59"/>
      <c r="X853" s="49" t="str">
        <f ca="1">IF(C853="","",IF(OR(D853&lt;NgayBatDau,D853&gt;NgayKetThuc),"Ngày tháng phải nằm trong kỳ báo cáo",IF(AND(F853&lt;&gt;"",COUNTIF(D.3[Tên nhà cung cấp],F853)=0),"Tên NCC chưa khai báo trong DSNCC",IF(AND(G853&lt;&gt;"",COUNTIF(D.1[Tên sản phẩm],G853)=0),"SP này chưa khai báo trong DSSP",""))))</f>
        <v/>
      </c>
    </row>
    <row r="854" spans="2:24" ht="27.75" customHeight="1">
      <c r="B854" s="69">
        <f t="shared" si="159"/>
        <v>851</v>
      </c>
      <c r="C854" s="49" t="str">
        <f t="shared" ca="1" si="160"/>
        <v/>
      </c>
      <c r="D854" s="50" t="str">
        <f t="shared" ca="1" si="161"/>
        <v/>
      </c>
      <c r="E854" s="51" t="str">
        <f t="shared" ca="1" si="162"/>
        <v/>
      </c>
      <c r="F854" s="52" t="str">
        <f t="shared" ca="1" si="163"/>
        <v/>
      </c>
      <c r="G854" s="53"/>
      <c r="H854" s="53" t="str">
        <f>IF(G854="","",INDEX(D.1[Quy cách],MATCH(G854,D.1[Tên sản phẩm],0)))</f>
        <v/>
      </c>
      <c r="I854" s="54" t="str">
        <f>IF(G854="","",INDEX(D.1[ĐVT],MATCH(G854,D.1[Tên sản phẩm],0)))</f>
        <v/>
      </c>
      <c r="J854" s="56" t="str">
        <f>IF(G854="","",INDEX(#REF!,MATCH(G854,D.1[Tên sản phẩm],0)))</f>
        <v/>
      </c>
      <c r="K854" s="56" t="str">
        <f t="shared" si="164"/>
        <v/>
      </c>
      <c r="L854" s="53"/>
      <c r="M854" s="57" t="str">
        <f t="shared" si="165"/>
        <v/>
      </c>
      <c r="N854" s="58"/>
      <c r="O854" s="56" t="str">
        <f t="shared" si="158"/>
        <v/>
      </c>
      <c r="P854" s="57" t="str">
        <f t="shared" si="166"/>
        <v/>
      </c>
      <c r="Q854" s="58" t="str">
        <f t="shared" ca="1" si="167"/>
        <v/>
      </c>
      <c r="R854" s="57" t="str">
        <f t="shared" si="168"/>
        <v/>
      </c>
      <c r="S854" s="57" t="str">
        <f ca="1">IF(AND(C854&lt;&gt;"",C854&lt;&gt;OFFSET(C854,1,0)),SUMIFS([Giá có thuế],[Số ĐK],C854),"")</f>
        <v/>
      </c>
      <c r="T854" s="53"/>
      <c r="U854" s="55" t="str">
        <f>IF(T854="","",'Thông Tin Chung'!#REF!)</f>
        <v/>
      </c>
      <c r="V854" s="57" t="str">
        <f t="shared" ca="1" si="169"/>
        <v/>
      </c>
      <c r="W854" s="59"/>
      <c r="X854" s="49" t="str">
        <f ca="1">IF(C854="","",IF(OR(D854&lt;NgayBatDau,D854&gt;NgayKetThuc),"Ngày tháng phải nằm trong kỳ báo cáo",IF(AND(F854&lt;&gt;"",COUNTIF(D.3[Tên nhà cung cấp],F854)=0),"Tên NCC chưa khai báo trong DSNCC",IF(AND(G854&lt;&gt;"",COUNTIF(D.1[Tên sản phẩm],G854)=0),"SP này chưa khai báo trong DSSP",""))))</f>
        <v/>
      </c>
    </row>
    <row r="855" spans="2:24" ht="27.75" customHeight="1">
      <c r="B855" s="69">
        <f t="shared" si="159"/>
        <v>852</v>
      </c>
      <c r="C855" s="49" t="str">
        <f t="shared" ca="1" si="160"/>
        <v/>
      </c>
      <c r="D855" s="50" t="str">
        <f t="shared" ca="1" si="161"/>
        <v/>
      </c>
      <c r="E855" s="51" t="str">
        <f t="shared" ca="1" si="162"/>
        <v/>
      </c>
      <c r="F855" s="52" t="str">
        <f t="shared" ca="1" si="163"/>
        <v/>
      </c>
      <c r="G855" s="53"/>
      <c r="H855" s="53" t="str">
        <f>IF(G855="","",INDEX(D.1[Quy cách],MATCH(G855,D.1[Tên sản phẩm],0)))</f>
        <v/>
      </c>
      <c r="I855" s="54" t="str">
        <f>IF(G855="","",INDEX(D.1[ĐVT],MATCH(G855,D.1[Tên sản phẩm],0)))</f>
        <v/>
      </c>
      <c r="J855" s="56" t="str">
        <f>IF(G855="","",INDEX(#REF!,MATCH(G855,D.1[Tên sản phẩm],0)))</f>
        <v/>
      </c>
      <c r="K855" s="56" t="str">
        <f t="shared" si="164"/>
        <v/>
      </c>
      <c r="L855" s="53"/>
      <c r="M855" s="57" t="str">
        <f t="shared" si="165"/>
        <v/>
      </c>
      <c r="N855" s="58"/>
      <c r="O855" s="56" t="str">
        <f t="shared" si="158"/>
        <v/>
      </c>
      <c r="P855" s="57" t="str">
        <f t="shared" si="166"/>
        <v/>
      </c>
      <c r="Q855" s="58" t="str">
        <f t="shared" ca="1" si="167"/>
        <v/>
      </c>
      <c r="R855" s="57" t="str">
        <f t="shared" si="168"/>
        <v/>
      </c>
      <c r="S855" s="57" t="str">
        <f ca="1">IF(AND(C855&lt;&gt;"",C855&lt;&gt;OFFSET(C855,1,0)),SUMIFS([Giá có thuế],[Số ĐK],C855),"")</f>
        <v/>
      </c>
      <c r="T855" s="53"/>
      <c r="U855" s="55" t="str">
        <f>IF(T855="","",'Thông Tin Chung'!#REF!)</f>
        <v/>
      </c>
      <c r="V855" s="57" t="str">
        <f t="shared" ca="1" si="169"/>
        <v/>
      </c>
      <c r="W855" s="59"/>
      <c r="X855" s="49" t="str">
        <f ca="1">IF(C855="","",IF(OR(D855&lt;NgayBatDau,D855&gt;NgayKetThuc),"Ngày tháng phải nằm trong kỳ báo cáo",IF(AND(F855&lt;&gt;"",COUNTIF(D.3[Tên nhà cung cấp],F855)=0),"Tên NCC chưa khai báo trong DSNCC",IF(AND(G855&lt;&gt;"",COUNTIF(D.1[Tên sản phẩm],G855)=0),"SP này chưa khai báo trong DSSP",""))))</f>
        <v/>
      </c>
    </row>
    <row r="856" spans="2:24" ht="27.75" customHeight="1">
      <c r="B856" s="69">
        <f t="shared" si="159"/>
        <v>853</v>
      </c>
      <c r="C856" s="49" t="str">
        <f t="shared" ca="1" si="160"/>
        <v/>
      </c>
      <c r="D856" s="50" t="str">
        <f t="shared" ca="1" si="161"/>
        <v/>
      </c>
      <c r="E856" s="51" t="str">
        <f t="shared" ca="1" si="162"/>
        <v/>
      </c>
      <c r="F856" s="52" t="str">
        <f t="shared" ca="1" si="163"/>
        <v/>
      </c>
      <c r="G856" s="53"/>
      <c r="H856" s="53" t="str">
        <f>IF(G856="","",INDEX(D.1[Quy cách],MATCH(G856,D.1[Tên sản phẩm],0)))</f>
        <v/>
      </c>
      <c r="I856" s="54" t="str">
        <f>IF(G856="","",INDEX(D.1[ĐVT],MATCH(G856,D.1[Tên sản phẩm],0)))</f>
        <v/>
      </c>
      <c r="J856" s="56" t="str">
        <f>IF(G856="","",INDEX(#REF!,MATCH(G856,D.1[Tên sản phẩm],0)))</f>
        <v/>
      </c>
      <c r="K856" s="56" t="str">
        <f t="shared" si="164"/>
        <v/>
      </c>
      <c r="L856" s="53"/>
      <c r="M856" s="57" t="str">
        <f t="shared" si="165"/>
        <v/>
      </c>
      <c r="N856" s="58"/>
      <c r="O856" s="56" t="str">
        <f t="shared" si="158"/>
        <v/>
      </c>
      <c r="P856" s="57" t="str">
        <f t="shared" si="166"/>
        <v/>
      </c>
      <c r="Q856" s="58" t="str">
        <f t="shared" ca="1" si="167"/>
        <v/>
      </c>
      <c r="R856" s="57" t="str">
        <f t="shared" si="168"/>
        <v/>
      </c>
      <c r="S856" s="57" t="str">
        <f ca="1">IF(AND(C856&lt;&gt;"",C856&lt;&gt;OFFSET(C856,1,0)),SUMIFS([Giá có thuế],[Số ĐK],C856),"")</f>
        <v/>
      </c>
      <c r="T856" s="53"/>
      <c r="U856" s="55" t="str">
        <f>IF(T856="","",'Thông Tin Chung'!#REF!)</f>
        <v/>
      </c>
      <c r="V856" s="57" t="str">
        <f t="shared" ca="1" si="169"/>
        <v/>
      </c>
      <c r="W856" s="59"/>
      <c r="X856" s="49" t="str">
        <f ca="1">IF(C856="","",IF(OR(D856&lt;NgayBatDau,D856&gt;NgayKetThuc),"Ngày tháng phải nằm trong kỳ báo cáo",IF(AND(F856&lt;&gt;"",COUNTIF(D.3[Tên nhà cung cấp],F856)=0),"Tên NCC chưa khai báo trong DSNCC",IF(AND(G856&lt;&gt;"",COUNTIF(D.1[Tên sản phẩm],G856)=0),"SP này chưa khai báo trong DSSP",""))))</f>
        <v/>
      </c>
    </row>
    <row r="857" spans="2:24" ht="27.75" customHeight="1">
      <c r="B857" s="69">
        <f t="shared" si="159"/>
        <v>854</v>
      </c>
      <c r="C857" s="49" t="str">
        <f t="shared" ca="1" si="160"/>
        <v/>
      </c>
      <c r="D857" s="50" t="str">
        <f t="shared" ca="1" si="161"/>
        <v/>
      </c>
      <c r="E857" s="51" t="str">
        <f t="shared" ca="1" si="162"/>
        <v/>
      </c>
      <c r="F857" s="52" t="str">
        <f t="shared" ca="1" si="163"/>
        <v/>
      </c>
      <c r="G857" s="53"/>
      <c r="H857" s="53" t="str">
        <f>IF(G857="","",INDEX(D.1[Quy cách],MATCH(G857,D.1[Tên sản phẩm],0)))</f>
        <v/>
      </c>
      <c r="I857" s="54" t="str">
        <f>IF(G857="","",INDEX(D.1[ĐVT],MATCH(G857,D.1[Tên sản phẩm],0)))</f>
        <v/>
      </c>
      <c r="J857" s="56" t="str">
        <f>IF(G857="","",INDEX(#REF!,MATCH(G857,D.1[Tên sản phẩm],0)))</f>
        <v/>
      </c>
      <c r="K857" s="56" t="str">
        <f t="shared" si="164"/>
        <v/>
      </c>
      <c r="L857" s="53"/>
      <c r="M857" s="57" t="str">
        <f t="shared" si="165"/>
        <v/>
      </c>
      <c r="N857" s="58"/>
      <c r="O857" s="56" t="str">
        <f t="shared" si="158"/>
        <v/>
      </c>
      <c r="P857" s="57" t="str">
        <f t="shared" si="166"/>
        <v/>
      </c>
      <c r="Q857" s="58" t="str">
        <f t="shared" ca="1" si="167"/>
        <v/>
      </c>
      <c r="R857" s="57" t="str">
        <f t="shared" si="168"/>
        <v/>
      </c>
      <c r="S857" s="57" t="str">
        <f ca="1">IF(AND(C857&lt;&gt;"",C857&lt;&gt;OFFSET(C857,1,0)),SUMIFS([Giá có thuế],[Số ĐK],C857),"")</f>
        <v/>
      </c>
      <c r="T857" s="53"/>
      <c r="U857" s="55" t="str">
        <f>IF(T857="","",'Thông Tin Chung'!#REF!)</f>
        <v/>
      </c>
      <c r="V857" s="57" t="str">
        <f t="shared" ca="1" si="169"/>
        <v/>
      </c>
      <c r="W857" s="59"/>
      <c r="X857" s="49" t="str">
        <f ca="1">IF(C857="","",IF(OR(D857&lt;NgayBatDau,D857&gt;NgayKetThuc),"Ngày tháng phải nằm trong kỳ báo cáo",IF(AND(F857&lt;&gt;"",COUNTIF(D.3[Tên nhà cung cấp],F857)=0),"Tên NCC chưa khai báo trong DSNCC",IF(AND(G857&lt;&gt;"",COUNTIF(D.1[Tên sản phẩm],G857)=0),"SP này chưa khai báo trong DSSP",""))))</f>
        <v/>
      </c>
    </row>
    <row r="858" spans="2:24" ht="27.75" customHeight="1">
      <c r="B858" s="69">
        <f t="shared" si="159"/>
        <v>855</v>
      </c>
      <c r="C858" s="49" t="str">
        <f t="shared" ca="1" si="160"/>
        <v/>
      </c>
      <c r="D858" s="50" t="str">
        <f t="shared" ca="1" si="161"/>
        <v/>
      </c>
      <c r="E858" s="51" t="str">
        <f t="shared" ca="1" si="162"/>
        <v/>
      </c>
      <c r="F858" s="52" t="str">
        <f t="shared" ca="1" si="163"/>
        <v/>
      </c>
      <c r="G858" s="53"/>
      <c r="H858" s="53" t="str">
        <f>IF(G858="","",INDEX(D.1[Quy cách],MATCH(G858,D.1[Tên sản phẩm],0)))</f>
        <v/>
      </c>
      <c r="I858" s="54" t="str">
        <f>IF(G858="","",INDEX(D.1[ĐVT],MATCH(G858,D.1[Tên sản phẩm],0)))</f>
        <v/>
      </c>
      <c r="J858" s="56" t="str">
        <f>IF(G858="","",INDEX(#REF!,MATCH(G858,D.1[Tên sản phẩm],0)))</f>
        <v/>
      </c>
      <c r="K858" s="56" t="str">
        <f t="shared" si="164"/>
        <v/>
      </c>
      <c r="L858" s="53"/>
      <c r="M858" s="57" t="str">
        <f t="shared" si="165"/>
        <v/>
      </c>
      <c r="N858" s="58"/>
      <c r="O858" s="56" t="str">
        <f t="shared" si="158"/>
        <v/>
      </c>
      <c r="P858" s="57" t="str">
        <f t="shared" si="166"/>
        <v/>
      </c>
      <c r="Q858" s="58" t="str">
        <f t="shared" ca="1" si="167"/>
        <v/>
      </c>
      <c r="R858" s="57" t="str">
        <f t="shared" si="168"/>
        <v/>
      </c>
      <c r="S858" s="57" t="str">
        <f ca="1">IF(AND(C858&lt;&gt;"",C858&lt;&gt;OFFSET(C858,1,0)),SUMIFS([Giá có thuế],[Số ĐK],C858),"")</f>
        <v/>
      </c>
      <c r="T858" s="53"/>
      <c r="U858" s="55" t="str">
        <f>IF(T858="","",'Thông Tin Chung'!#REF!)</f>
        <v/>
      </c>
      <c r="V858" s="57" t="str">
        <f t="shared" ca="1" si="169"/>
        <v/>
      </c>
      <c r="W858" s="59"/>
      <c r="X858" s="49" t="str">
        <f ca="1">IF(C858="","",IF(OR(D858&lt;NgayBatDau,D858&gt;NgayKetThuc),"Ngày tháng phải nằm trong kỳ báo cáo",IF(AND(F858&lt;&gt;"",COUNTIF(D.3[Tên nhà cung cấp],F858)=0),"Tên NCC chưa khai báo trong DSNCC",IF(AND(G858&lt;&gt;"",COUNTIF(D.1[Tên sản phẩm],G858)=0),"SP này chưa khai báo trong DSSP",""))))</f>
        <v/>
      </c>
    </row>
    <row r="859" spans="2:24" ht="27.75" customHeight="1">
      <c r="B859" s="69">
        <f t="shared" si="159"/>
        <v>856</v>
      </c>
      <c r="C859" s="49" t="str">
        <f t="shared" ca="1" si="160"/>
        <v/>
      </c>
      <c r="D859" s="50" t="str">
        <f t="shared" ca="1" si="161"/>
        <v/>
      </c>
      <c r="E859" s="51" t="str">
        <f t="shared" ca="1" si="162"/>
        <v/>
      </c>
      <c r="F859" s="52" t="str">
        <f t="shared" ca="1" si="163"/>
        <v/>
      </c>
      <c r="G859" s="53"/>
      <c r="H859" s="53" t="str">
        <f>IF(G859="","",INDEX(D.1[Quy cách],MATCH(G859,D.1[Tên sản phẩm],0)))</f>
        <v/>
      </c>
      <c r="I859" s="54" t="str">
        <f>IF(G859="","",INDEX(D.1[ĐVT],MATCH(G859,D.1[Tên sản phẩm],0)))</f>
        <v/>
      </c>
      <c r="J859" s="56" t="str">
        <f>IF(G859="","",INDEX(#REF!,MATCH(G859,D.1[Tên sản phẩm],0)))</f>
        <v/>
      </c>
      <c r="K859" s="56" t="str">
        <f t="shared" si="164"/>
        <v/>
      </c>
      <c r="L859" s="53"/>
      <c r="M859" s="57" t="str">
        <f t="shared" si="165"/>
        <v/>
      </c>
      <c r="N859" s="58"/>
      <c r="O859" s="56" t="str">
        <f t="shared" si="158"/>
        <v/>
      </c>
      <c r="P859" s="57" t="str">
        <f t="shared" si="166"/>
        <v/>
      </c>
      <c r="Q859" s="58" t="str">
        <f t="shared" ca="1" si="167"/>
        <v/>
      </c>
      <c r="R859" s="57" t="str">
        <f t="shared" si="168"/>
        <v/>
      </c>
      <c r="S859" s="57" t="str">
        <f ca="1">IF(AND(C859&lt;&gt;"",C859&lt;&gt;OFFSET(C859,1,0)),SUMIFS([Giá có thuế],[Số ĐK],C859),"")</f>
        <v/>
      </c>
      <c r="T859" s="53"/>
      <c r="U859" s="55" t="str">
        <f>IF(T859="","",'Thông Tin Chung'!#REF!)</f>
        <v/>
      </c>
      <c r="V859" s="57" t="str">
        <f t="shared" ca="1" si="169"/>
        <v/>
      </c>
      <c r="W859" s="59"/>
      <c r="X859" s="49" t="str">
        <f ca="1">IF(C859="","",IF(OR(D859&lt;NgayBatDau,D859&gt;NgayKetThuc),"Ngày tháng phải nằm trong kỳ báo cáo",IF(AND(F859&lt;&gt;"",COUNTIF(D.3[Tên nhà cung cấp],F859)=0),"Tên NCC chưa khai báo trong DSNCC",IF(AND(G859&lt;&gt;"",COUNTIF(D.1[Tên sản phẩm],G859)=0),"SP này chưa khai báo trong DSSP",""))))</f>
        <v/>
      </c>
    </row>
    <row r="860" spans="2:24" ht="27.75" customHeight="1">
      <c r="B860" s="69">
        <f t="shared" si="159"/>
        <v>857</v>
      </c>
      <c r="C860" s="49" t="str">
        <f t="shared" ca="1" si="160"/>
        <v/>
      </c>
      <c r="D860" s="50" t="str">
        <f t="shared" ca="1" si="161"/>
        <v/>
      </c>
      <c r="E860" s="51" t="str">
        <f t="shared" ca="1" si="162"/>
        <v/>
      </c>
      <c r="F860" s="52" t="str">
        <f t="shared" ca="1" si="163"/>
        <v/>
      </c>
      <c r="G860" s="53"/>
      <c r="H860" s="53" t="str">
        <f>IF(G860="","",INDEX(D.1[Quy cách],MATCH(G860,D.1[Tên sản phẩm],0)))</f>
        <v/>
      </c>
      <c r="I860" s="54" t="str">
        <f>IF(G860="","",INDEX(D.1[ĐVT],MATCH(G860,D.1[Tên sản phẩm],0)))</f>
        <v/>
      </c>
      <c r="J860" s="56" t="str">
        <f>IF(G860="","",INDEX(#REF!,MATCH(G860,D.1[Tên sản phẩm],0)))</f>
        <v/>
      </c>
      <c r="K860" s="56" t="str">
        <f t="shared" si="164"/>
        <v/>
      </c>
      <c r="L860" s="53"/>
      <c r="M860" s="57" t="str">
        <f t="shared" si="165"/>
        <v/>
      </c>
      <c r="N860" s="58"/>
      <c r="O860" s="56" t="str">
        <f t="shared" si="158"/>
        <v/>
      </c>
      <c r="P860" s="57" t="str">
        <f t="shared" si="166"/>
        <v/>
      </c>
      <c r="Q860" s="58" t="str">
        <f t="shared" ca="1" si="167"/>
        <v/>
      </c>
      <c r="R860" s="57" t="str">
        <f t="shared" si="168"/>
        <v/>
      </c>
      <c r="S860" s="57" t="str">
        <f ca="1">IF(AND(C860&lt;&gt;"",C860&lt;&gt;OFFSET(C860,1,0)),SUMIFS([Giá có thuế],[Số ĐK],C860),"")</f>
        <v/>
      </c>
      <c r="T860" s="53"/>
      <c r="U860" s="55" t="str">
        <f>IF(T860="","",'Thông Tin Chung'!#REF!)</f>
        <v/>
      </c>
      <c r="V860" s="57" t="str">
        <f t="shared" ca="1" si="169"/>
        <v/>
      </c>
      <c r="W860" s="59"/>
      <c r="X860" s="49" t="str">
        <f ca="1">IF(C860="","",IF(OR(D860&lt;NgayBatDau,D860&gt;NgayKetThuc),"Ngày tháng phải nằm trong kỳ báo cáo",IF(AND(F860&lt;&gt;"",COUNTIF(D.3[Tên nhà cung cấp],F860)=0),"Tên NCC chưa khai báo trong DSNCC",IF(AND(G860&lt;&gt;"",COUNTIF(D.1[Tên sản phẩm],G860)=0),"SP này chưa khai báo trong DSSP",""))))</f>
        <v/>
      </c>
    </row>
    <row r="861" spans="2:24" ht="27.75" customHeight="1">
      <c r="B861" s="69">
        <f t="shared" si="159"/>
        <v>858</v>
      </c>
      <c r="C861" s="49" t="str">
        <f t="shared" ca="1" si="160"/>
        <v/>
      </c>
      <c r="D861" s="50" t="str">
        <f t="shared" ca="1" si="161"/>
        <v/>
      </c>
      <c r="E861" s="51" t="str">
        <f t="shared" ca="1" si="162"/>
        <v/>
      </c>
      <c r="F861" s="52" t="str">
        <f t="shared" ca="1" si="163"/>
        <v/>
      </c>
      <c r="G861" s="53"/>
      <c r="H861" s="53" t="str">
        <f>IF(G861="","",INDEX(D.1[Quy cách],MATCH(G861,D.1[Tên sản phẩm],0)))</f>
        <v/>
      </c>
      <c r="I861" s="54" t="str">
        <f>IF(G861="","",INDEX(D.1[ĐVT],MATCH(G861,D.1[Tên sản phẩm],0)))</f>
        <v/>
      </c>
      <c r="J861" s="56" t="str">
        <f>IF(G861="","",INDEX(#REF!,MATCH(G861,D.1[Tên sản phẩm],0)))</f>
        <v/>
      </c>
      <c r="K861" s="56" t="str">
        <f t="shared" si="164"/>
        <v/>
      </c>
      <c r="L861" s="53"/>
      <c r="M861" s="57" t="str">
        <f t="shared" si="165"/>
        <v/>
      </c>
      <c r="N861" s="58"/>
      <c r="O861" s="56" t="str">
        <f t="shared" si="158"/>
        <v/>
      </c>
      <c r="P861" s="57" t="str">
        <f t="shared" si="166"/>
        <v/>
      </c>
      <c r="Q861" s="58" t="str">
        <f t="shared" ca="1" si="167"/>
        <v/>
      </c>
      <c r="R861" s="57" t="str">
        <f t="shared" si="168"/>
        <v/>
      </c>
      <c r="S861" s="57" t="str">
        <f ca="1">IF(AND(C861&lt;&gt;"",C861&lt;&gt;OFFSET(C861,1,0)),SUMIFS([Giá có thuế],[Số ĐK],C861),"")</f>
        <v/>
      </c>
      <c r="T861" s="53"/>
      <c r="U861" s="55" t="str">
        <f>IF(T861="","",'Thông Tin Chung'!#REF!)</f>
        <v/>
      </c>
      <c r="V861" s="57" t="str">
        <f t="shared" ca="1" si="169"/>
        <v/>
      </c>
      <c r="W861" s="59"/>
      <c r="X861" s="49" t="str">
        <f ca="1">IF(C861="","",IF(OR(D861&lt;NgayBatDau,D861&gt;NgayKetThuc),"Ngày tháng phải nằm trong kỳ báo cáo",IF(AND(F861&lt;&gt;"",COUNTIF(D.3[Tên nhà cung cấp],F861)=0),"Tên NCC chưa khai báo trong DSNCC",IF(AND(G861&lt;&gt;"",COUNTIF(D.1[Tên sản phẩm],G861)=0),"SP này chưa khai báo trong DSSP",""))))</f>
        <v/>
      </c>
    </row>
    <row r="862" spans="2:24" ht="27.75" customHeight="1">
      <c r="B862" s="69">
        <f t="shared" si="159"/>
        <v>859</v>
      </c>
      <c r="C862" s="49" t="str">
        <f t="shared" ca="1" si="160"/>
        <v/>
      </c>
      <c r="D862" s="50" t="str">
        <f t="shared" ca="1" si="161"/>
        <v/>
      </c>
      <c r="E862" s="51" t="str">
        <f t="shared" ca="1" si="162"/>
        <v/>
      </c>
      <c r="F862" s="52" t="str">
        <f t="shared" ca="1" si="163"/>
        <v/>
      </c>
      <c r="G862" s="53"/>
      <c r="H862" s="53" t="str">
        <f>IF(G862="","",INDEX(D.1[Quy cách],MATCH(G862,D.1[Tên sản phẩm],0)))</f>
        <v/>
      </c>
      <c r="I862" s="54" t="str">
        <f>IF(G862="","",INDEX(D.1[ĐVT],MATCH(G862,D.1[Tên sản phẩm],0)))</f>
        <v/>
      </c>
      <c r="J862" s="56" t="str">
        <f>IF(G862="","",INDEX(#REF!,MATCH(G862,D.1[Tên sản phẩm],0)))</f>
        <v/>
      </c>
      <c r="K862" s="56" t="str">
        <f t="shared" si="164"/>
        <v/>
      </c>
      <c r="L862" s="53"/>
      <c r="M862" s="57" t="str">
        <f t="shared" si="165"/>
        <v/>
      </c>
      <c r="N862" s="58"/>
      <c r="O862" s="56" t="str">
        <f t="shared" si="158"/>
        <v/>
      </c>
      <c r="P862" s="57" t="str">
        <f t="shared" si="166"/>
        <v/>
      </c>
      <c r="Q862" s="58" t="str">
        <f t="shared" ca="1" si="167"/>
        <v/>
      </c>
      <c r="R862" s="57" t="str">
        <f t="shared" si="168"/>
        <v/>
      </c>
      <c r="S862" s="57" t="str">
        <f ca="1">IF(AND(C862&lt;&gt;"",C862&lt;&gt;OFFSET(C862,1,0)),SUMIFS([Giá có thuế],[Số ĐK],C862),"")</f>
        <v/>
      </c>
      <c r="T862" s="53"/>
      <c r="U862" s="55" t="str">
        <f>IF(T862="","",'Thông Tin Chung'!#REF!)</f>
        <v/>
      </c>
      <c r="V862" s="57" t="str">
        <f t="shared" ca="1" si="169"/>
        <v/>
      </c>
      <c r="W862" s="59"/>
      <c r="X862" s="49" t="str">
        <f ca="1">IF(C862="","",IF(OR(D862&lt;NgayBatDau,D862&gt;NgayKetThuc),"Ngày tháng phải nằm trong kỳ báo cáo",IF(AND(F862&lt;&gt;"",COUNTIF(D.3[Tên nhà cung cấp],F862)=0),"Tên NCC chưa khai báo trong DSNCC",IF(AND(G862&lt;&gt;"",COUNTIF(D.1[Tên sản phẩm],G862)=0),"SP này chưa khai báo trong DSSP",""))))</f>
        <v/>
      </c>
    </row>
    <row r="863" spans="2:24" ht="27.75" customHeight="1">
      <c r="B863" s="69">
        <f t="shared" si="159"/>
        <v>860</v>
      </c>
      <c r="C863" s="49" t="str">
        <f t="shared" ca="1" si="160"/>
        <v/>
      </c>
      <c r="D863" s="50" t="str">
        <f t="shared" ca="1" si="161"/>
        <v/>
      </c>
      <c r="E863" s="51" t="str">
        <f t="shared" ca="1" si="162"/>
        <v/>
      </c>
      <c r="F863" s="52" t="str">
        <f t="shared" ca="1" si="163"/>
        <v/>
      </c>
      <c r="G863" s="53"/>
      <c r="H863" s="53" t="str">
        <f>IF(G863="","",INDEX(D.1[Quy cách],MATCH(G863,D.1[Tên sản phẩm],0)))</f>
        <v/>
      </c>
      <c r="I863" s="54" t="str">
        <f>IF(G863="","",INDEX(D.1[ĐVT],MATCH(G863,D.1[Tên sản phẩm],0)))</f>
        <v/>
      </c>
      <c r="J863" s="56" t="str">
        <f>IF(G863="","",INDEX(#REF!,MATCH(G863,D.1[Tên sản phẩm],0)))</f>
        <v/>
      </c>
      <c r="K863" s="56" t="str">
        <f t="shared" si="164"/>
        <v/>
      </c>
      <c r="L863" s="53"/>
      <c r="M863" s="57" t="str">
        <f t="shared" si="165"/>
        <v/>
      </c>
      <c r="N863" s="58"/>
      <c r="O863" s="56" t="str">
        <f t="shared" si="158"/>
        <v/>
      </c>
      <c r="P863" s="57" t="str">
        <f t="shared" si="166"/>
        <v/>
      </c>
      <c r="Q863" s="58" t="str">
        <f t="shared" ca="1" si="167"/>
        <v/>
      </c>
      <c r="R863" s="57" t="str">
        <f t="shared" si="168"/>
        <v/>
      </c>
      <c r="S863" s="57" t="str">
        <f ca="1">IF(AND(C863&lt;&gt;"",C863&lt;&gt;OFFSET(C863,1,0)),SUMIFS([Giá có thuế],[Số ĐK],C863),"")</f>
        <v/>
      </c>
      <c r="T863" s="53"/>
      <c r="U863" s="55" t="str">
        <f>IF(T863="","",'Thông Tin Chung'!#REF!)</f>
        <v/>
      </c>
      <c r="V863" s="57" t="str">
        <f t="shared" ca="1" si="169"/>
        <v/>
      </c>
      <c r="W863" s="59"/>
      <c r="X863" s="49" t="str">
        <f ca="1">IF(C863="","",IF(OR(D863&lt;NgayBatDau,D863&gt;NgayKetThuc),"Ngày tháng phải nằm trong kỳ báo cáo",IF(AND(F863&lt;&gt;"",COUNTIF(D.3[Tên nhà cung cấp],F863)=0),"Tên NCC chưa khai báo trong DSNCC",IF(AND(G863&lt;&gt;"",COUNTIF(D.1[Tên sản phẩm],G863)=0),"SP này chưa khai báo trong DSSP",""))))</f>
        <v/>
      </c>
    </row>
    <row r="864" spans="2:24" ht="27.75" customHeight="1">
      <c r="B864" s="69">
        <f t="shared" si="159"/>
        <v>861</v>
      </c>
      <c r="C864" s="49" t="str">
        <f t="shared" ca="1" si="160"/>
        <v/>
      </c>
      <c r="D864" s="50" t="str">
        <f t="shared" ca="1" si="161"/>
        <v/>
      </c>
      <c r="E864" s="51" t="str">
        <f t="shared" ca="1" si="162"/>
        <v/>
      </c>
      <c r="F864" s="52" t="str">
        <f t="shared" ca="1" si="163"/>
        <v/>
      </c>
      <c r="G864" s="53"/>
      <c r="H864" s="53" t="str">
        <f>IF(G864="","",INDEX(D.1[Quy cách],MATCH(G864,D.1[Tên sản phẩm],0)))</f>
        <v/>
      </c>
      <c r="I864" s="54" t="str">
        <f>IF(G864="","",INDEX(D.1[ĐVT],MATCH(G864,D.1[Tên sản phẩm],0)))</f>
        <v/>
      </c>
      <c r="J864" s="56" t="str">
        <f>IF(G864="","",INDEX(#REF!,MATCH(G864,D.1[Tên sản phẩm],0)))</f>
        <v/>
      </c>
      <c r="K864" s="56" t="str">
        <f t="shared" si="164"/>
        <v/>
      </c>
      <c r="L864" s="53"/>
      <c r="M864" s="57" t="str">
        <f t="shared" si="165"/>
        <v/>
      </c>
      <c r="N864" s="58"/>
      <c r="O864" s="56" t="str">
        <f t="shared" si="158"/>
        <v/>
      </c>
      <c r="P864" s="57" t="str">
        <f t="shared" si="166"/>
        <v/>
      </c>
      <c r="Q864" s="58" t="str">
        <f t="shared" ca="1" si="167"/>
        <v/>
      </c>
      <c r="R864" s="57" t="str">
        <f t="shared" si="168"/>
        <v/>
      </c>
      <c r="S864" s="57" t="str">
        <f ca="1">IF(AND(C864&lt;&gt;"",C864&lt;&gt;OFFSET(C864,1,0)),SUMIFS([Giá có thuế],[Số ĐK],C864),"")</f>
        <v/>
      </c>
      <c r="T864" s="53"/>
      <c r="U864" s="55" t="str">
        <f>IF(T864="","",'Thông Tin Chung'!#REF!)</f>
        <v/>
      </c>
      <c r="V864" s="57" t="str">
        <f t="shared" ca="1" si="169"/>
        <v/>
      </c>
      <c r="W864" s="59"/>
      <c r="X864" s="49" t="str">
        <f ca="1">IF(C864="","",IF(OR(D864&lt;NgayBatDau,D864&gt;NgayKetThuc),"Ngày tháng phải nằm trong kỳ báo cáo",IF(AND(F864&lt;&gt;"",COUNTIF(D.3[Tên nhà cung cấp],F864)=0),"Tên NCC chưa khai báo trong DSNCC",IF(AND(G864&lt;&gt;"",COUNTIF(D.1[Tên sản phẩm],G864)=0),"SP này chưa khai báo trong DSSP",""))))</f>
        <v/>
      </c>
    </row>
    <row r="865" spans="2:24" ht="27.75" customHeight="1">
      <c r="B865" s="69">
        <f t="shared" si="159"/>
        <v>862</v>
      </c>
      <c r="C865" s="49" t="str">
        <f t="shared" ca="1" si="160"/>
        <v/>
      </c>
      <c r="D865" s="50" t="str">
        <f t="shared" ca="1" si="161"/>
        <v/>
      </c>
      <c r="E865" s="51" t="str">
        <f t="shared" ca="1" si="162"/>
        <v/>
      </c>
      <c r="F865" s="52" t="str">
        <f t="shared" ca="1" si="163"/>
        <v/>
      </c>
      <c r="G865" s="53"/>
      <c r="H865" s="53" t="str">
        <f>IF(G865="","",INDEX(D.1[Quy cách],MATCH(G865,D.1[Tên sản phẩm],0)))</f>
        <v/>
      </c>
      <c r="I865" s="54" t="str">
        <f>IF(G865="","",INDEX(D.1[ĐVT],MATCH(G865,D.1[Tên sản phẩm],0)))</f>
        <v/>
      </c>
      <c r="J865" s="56" t="str">
        <f>IF(G865="","",INDEX(#REF!,MATCH(G865,D.1[Tên sản phẩm],0)))</f>
        <v/>
      </c>
      <c r="K865" s="56" t="str">
        <f t="shared" si="164"/>
        <v/>
      </c>
      <c r="L865" s="53"/>
      <c r="M865" s="57" t="str">
        <f t="shared" si="165"/>
        <v/>
      </c>
      <c r="N865" s="58"/>
      <c r="O865" s="56" t="str">
        <f t="shared" si="158"/>
        <v/>
      </c>
      <c r="P865" s="57" t="str">
        <f t="shared" si="166"/>
        <v/>
      </c>
      <c r="Q865" s="58" t="str">
        <f t="shared" ca="1" si="167"/>
        <v/>
      </c>
      <c r="R865" s="57" t="str">
        <f t="shared" si="168"/>
        <v/>
      </c>
      <c r="S865" s="57" t="str">
        <f ca="1">IF(AND(C865&lt;&gt;"",C865&lt;&gt;OFFSET(C865,1,0)),SUMIFS([Giá có thuế],[Số ĐK],C865),"")</f>
        <v/>
      </c>
      <c r="T865" s="53"/>
      <c r="U865" s="55" t="str">
        <f>IF(T865="","",'Thông Tin Chung'!#REF!)</f>
        <v/>
      </c>
      <c r="V865" s="57" t="str">
        <f t="shared" ca="1" si="169"/>
        <v/>
      </c>
      <c r="W865" s="59"/>
      <c r="X865" s="49" t="str">
        <f ca="1">IF(C865="","",IF(OR(D865&lt;NgayBatDau,D865&gt;NgayKetThuc),"Ngày tháng phải nằm trong kỳ báo cáo",IF(AND(F865&lt;&gt;"",COUNTIF(D.3[Tên nhà cung cấp],F865)=0),"Tên NCC chưa khai báo trong DSNCC",IF(AND(G865&lt;&gt;"",COUNTIF(D.1[Tên sản phẩm],G865)=0),"SP này chưa khai báo trong DSSP",""))))</f>
        <v/>
      </c>
    </row>
    <row r="866" spans="2:24" ht="27.75" customHeight="1">
      <c r="B866" s="69">
        <f t="shared" si="159"/>
        <v>863</v>
      </c>
      <c r="C866" s="49" t="str">
        <f t="shared" ca="1" si="160"/>
        <v/>
      </c>
      <c r="D866" s="50" t="str">
        <f t="shared" ca="1" si="161"/>
        <v/>
      </c>
      <c r="E866" s="51" t="str">
        <f t="shared" ca="1" si="162"/>
        <v/>
      </c>
      <c r="F866" s="52" t="str">
        <f t="shared" ca="1" si="163"/>
        <v/>
      </c>
      <c r="G866" s="53"/>
      <c r="H866" s="53" t="str">
        <f>IF(G866="","",INDEX(D.1[Quy cách],MATCH(G866,D.1[Tên sản phẩm],0)))</f>
        <v/>
      </c>
      <c r="I866" s="54" t="str">
        <f>IF(G866="","",INDEX(D.1[ĐVT],MATCH(G866,D.1[Tên sản phẩm],0)))</f>
        <v/>
      </c>
      <c r="J866" s="56" t="str">
        <f>IF(G866="","",INDEX(#REF!,MATCH(G866,D.1[Tên sản phẩm],0)))</f>
        <v/>
      </c>
      <c r="K866" s="56" t="str">
        <f t="shared" si="164"/>
        <v/>
      </c>
      <c r="L866" s="53"/>
      <c r="M866" s="57" t="str">
        <f t="shared" si="165"/>
        <v/>
      </c>
      <c r="N866" s="58"/>
      <c r="O866" s="56" t="str">
        <f t="shared" si="158"/>
        <v/>
      </c>
      <c r="P866" s="57" t="str">
        <f t="shared" si="166"/>
        <v/>
      </c>
      <c r="Q866" s="58" t="str">
        <f t="shared" ca="1" si="167"/>
        <v/>
      </c>
      <c r="R866" s="57" t="str">
        <f t="shared" si="168"/>
        <v/>
      </c>
      <c r="S866" s="57" t="str">
        <f ca="1">IF(AND(C866&lt;&gt;"",C866&lt;&gt;OFFSET(C866,1,0)),SUMIFS([Giá có thuế],[Số ĐK],C866),"")</f>
        <v/>
      </c>
      <c r="T866" s="53"/>
      <c r="U866" s="55" t="str">
        <f>IF(T866="","",'Thông Tin Chung'!#REF!)</f>
        <v/>
      </c>
      <c r="V866" s="57" t="str">
        <f t="shared" ca="1" si="169"/>
        <v/>
      </c>
      <c r="W866" s="59"/>
      <c r="X866" s="49" t="str">
        <f ca="1">IF(C866="","",IF(OR(D866&lt;NgayBatDau,D866&gt;NgayKetThuc),"Ngày tháng phải nằm trong kỳ báo cáo",IF(AND(F866&lt;&gt;"",COUNTIF(D.3[Tên nhà cung cấp],F866)=0),"Tên NCC chưa khai báo trong DSNCC",IF(AND(G866&lt;&gt;"",COUNTIF(D.1[Tên sản phẩm],G866)=0),"SP này chưa khai báo trong DSSP",""))))</f>
        <v/>
      </c>
    </row>
    <row r="867" spans="2:24" ht="27.75" customHeight="1">
      <c r="B867" s="69">
        <f t="shared" si="159"/>
        <v>864</v>
      </c>
      <c r="C867" s="49" t="str">
        <f t="shared" ca="1" si="160"/>
        <v/>
      </c>
      <c r="D867" s="50" t="str">
        <f t="shared" ca="1" si="161"/>
        <v/>
      </c>
      <c r="E867" s="51" t="str">
        <f t="shared" ca="1" si="162"/>
        <v/>
      </c>
      <c r="F867" s="52" t="str">
        <f t="shared" ca="1" si="163"/>
        <v/>
      </c>
      <c r="G867" s="53"/>
      <c r="H867" s="53" t="str">
        <f>IF(G867="","",INDEX(D.1[Quy cách],MATCH(G867,D.1[Tên sản phẩm],0)))</f>
        <v/>
      </c>
      <c r="I867" s="54" t="str">
        <f>IF(G867="","",INDEX(D.1[ĐVT],MATCH(G867,D.1[Tên sản phẩm],0)))</f>
        <v/>
      </c>
      <c r="J867" s="56" t="str">
        <f>IF(G867="","",INDEX(#REF!,MATCH(G867,D.1[Tên sản phẩm],0)))</f>
        <v/>
      </c>
      <c r="K867" s="56" t="str">
        <f t="shared" si="164"/>
        <v/>
      </c>
      <c r="L867" s="53"/>
      <c r="M867" s="57" t="str">
        <f t="shared" si="165"/>
        <v/>
      </c>
      <c r="N867" s="58"/>
      <c r="O867" s="56" t="str">
        <f t="shared" si="158"/>
        <v/>
      </c>
      <c r="P867" s="57" t="str">
        <f t="shared" si="166"/>
        <v/>
      </c>
      <c r="Q867" s="58" t="str">
        <f t="shared" ca="1" si="167"/>
        <v/>
      </c>
      <c r="R867" s="57" t="str">
        <f t="shared" si="168"/>
        <v/>
      </c>
      <c r="S867" s="57" t="str">
        <f ca="1">IF(AND(C867&lt;&gt;"",C867&lt;&gt;OFFSET(C867,1,0)),SUMIFS([Giá có thuế],[Số ĐK],C867),"")</f>
        <v/>
      </c>
      <c r="T867" s="53"/>
      <c r="U867" s="55" t="str">
        <f>IF(T867="","",'Thông Tin Chung'!#REF!)</f>
        <v/>
      </c>
      <c r="V867" s="57" t="str">
        <f t="shared" ca="1" si="169"/>
        <v/>
      </c>
      <c r="W867" s="59"/>
      <c r="X867" s="49" t="str">
        <f ca="1">IF(C867="","",IF(OR(D867&lt;NgayBatDau,D867&gt;NgayKetThuc),"Ngày tháng phải nằm trong kỳ báo cáo",IF(AND(F867&lt;&gt;"",COUNTIF(D.3[Tên nhà cung cấp],F867)=0),"Tên NCC chưa khai báo trong DSNCC",IF(AND(G867&lt;&gt;"",COUNTIF(D.1[Tên sản phẩm],G867)=0),"SP này chưa khai báo trong DSSP",""))))</f>
        <v/>
      </c>
    </row>
    <row r="868" spans="2:24" ht="27.75" customHeight="1">
      <c r="B868" s="69">
        <f t="shared" si="159"/>
        <v>865</v>
      </c>
      <c r="C868" s="49" t="str">
        <f t="shared" ca="1" si="160"/>
        <v/>
      </c>
      <c r="D868" s="50" t="str">
        <f t="shared" ca="1" si="161"/>
        <v/>
      </c>
      <c r="E868" s="51" t="str">
        <f t="shared" ca="1" si="162"/>
        <v/>
      </c>
      <c r="F868" s="52" t="str">
        <f t="shared" ca="1" si="163"/>
        <v/>
      </c>
      <c r="G868" s="53"/>
      <c r="H868" s="53" t="str">
        <f>IF(G868="","",INDEX(D.1[Quy cách],MATCH(G868,D.1[Tên sản phẩm],0)))</f>
        <v/>
      </c>
      <c r="I868" s="54" t="str">
        <f>IF(G868="","",INDEX(D.1[ĐVT],MATCH(G868,D.1[Tên sản phẩm],0)))</f>
        <v/>
      </c>
      <c r="J868" s="56" t="str">
        <f>IF(G868="","",INDEX(#REF!,MATCH(G868,D.1[Tên sản phẩm],0)))</f>
        <v/>
      </c>
      <c r="K868" s="56" t="str">
        <f t="shared" si="164"/>
        <v/>
      </c>
      <c r="L868" s="53"/>
      <c r="M868" s="57" t="str">
        <f t="shared" si="165"/>
        <v/>
      </c>
      <c r="N868" s="58"/>
      <c r="O868" s="56" t="str">
        <f t="shared" si="158"/>
        <v/>
      </c>
      <c r="P868" s="57" t="str">
        <f t="shared" si="166"/>
        <v/>
      </c>
      <c r="Q868" s="58" t="str">
        <f t="shared" ca="1" si="167"/>
        <v/>
      </c>
      <c r="R868" s="57" t="str">
        <f t="shared" si="168"/>
        <v/>
      </c>
      <c r="S868" s="57" t="str">
        <f ca="1">IF(AND(C868&lt;&gt;"",C868&lt;&gt;OFFSET(C868,1,0)),SUMIFS([Giá có thuế],[Số ĐK],C868),"")</f>
        <v/>
      </c>
      <c r="T868" s="53"/>
      <c r="U868" s="55" t="str">
        <f>IF(T868="","",'Thông Tin Chung'!#REF!)</f>
        <v/>
      </c>
      <c r="V868" s="57" t="str">
        <f t="shared" ca="1" si="169"/>
        <v/>
      </c>
      <c r="W868" s="59"/>
      <c r="X868" s="49" t="str">
        <f ca="1">IF(C868="","",IF(OR(D868&lt;NgayBatDau,D868&gt;NgayKetThuc),"Ngày tháng phải nằm trong kỳ báo cáo",IF(AND(F868&lt;&gt;"",COUNTIF(D.3[Tên nhà cung cấp],F868)=0),"Tên NCC chưa khai báo trong DSNCC",IF(AND(G868&lt;&gt;"",COUNTIF(D.1[Tên sản phẩm],G868)=0),"SP này chưa khai báo trong DSSP",""))))</f>
        <v/>
      </c>
    </row>
    <row r="869" spans="2:24" ht="27.75" customHeight="1">
      <c r="B869" s="69">
        <f t="shared" si="159"/>
        <v>866</v>
      </c>
      <c r="C869" s="49" t="str">
        <f t="shared" ca="1" si="160"/>
        <v/>
      </c>
      <c r="D869" s="50" t="str">
        <f t="shared" ca="1" si="161"/>
        <v/>
      </c>
      <c r="E869" s="51" t="str">
        <f t="shared" ca="1" si="162"/>
        <v/>
      </c>
      <c r="F869" s="52" t="str">
        <f t="shared" ca="1" si="163"/>
        <v/>
      </c>
      <c r="G869" s="53"/>
      <c r="H869" s="53" t="str">
        <f>IF(G869="","",INDEX(D.1[Quy cách],MATCH(G869,D.1[Tên sản phẩm],0)))</f>
        <v/>
      </c>
      <c r="I869" s="54" t="str">
        <f>IF(G869="","",INDEX(D.1[ĐVT],MATCH(G869,D.1[Tên sản phẩm],0)))</f>
        <v/>
      </c>
      <c r="J869" s="56" t="str">
        <f>IF(G869="","",INDEX(#REF!,MATCH(G869,D.1[Tên sản phẩm],0)))</f>
        <v/>
      </c>
      <c r="K869" s="56" t="str">
        <f t="shared" si="164"/>
        <v/>
      </c>
      <c r="L869" s="53"/>
      <c r="M869" s="57" t="str">
        <f t="shared" si="165"/>
        <v/>
      </c>
      <c r="N869" s="58"/>
      <c r="O869" s="56" t="str">
        <f t="shared" si="158"/>
        <v/>
      </c>
      <c r="P869" s="57" t="str">
        <f t="shared" si="166"/>
        <v/>
      </c>
      <c r="Q869" s="58" t="str">
        <f t="shared" ca="1" si="167"/>
        <v/>
      </c>
      <c r="R869" s="57" t="str">
        <f t="shared" si="168"/>
        <v/>
      </c>
      <c r="S869" s="57" t="str">
        <f ca="1">IF(AND(C869&lt;&gt;"",C869&lt;&gt;OFFSET(C869,1,0)),SUMIFS([Giá có thuế],[Số ĐK],C869),"")</f>
        <v/>
      </c>
      <c r="T869" s="53"/>
      <c r="U869" s="55" t="str">
        <f>IF(T869="","",'Thông Tin Chung'!#REF!)</f>
        <v/>
      </c>
      <c r="V869" s="57" t="str">
        <f t="shared" ca="1" si="169"/>
        <v/>
      </c>
      <c r="W869" s="59"/>
      <c r="X869" s="49" t="str">
        <f ca="1">IF(C869="","",IF(OR(D869&lt;NgayBatDau,D869&gt;NgayKetThuc),"Ngày tháng phải nằm trong kỳ báo cáo",IF(AND(F869&lt;&gt;"",COUNTIF(D.3[Tên nhà cung cấp],F869)=0),"Tên NCC chưa khai báo trong DSNCC",IF(AND(G869&lt;&gt;"",COUNTIF(D.1[Tên sản phẩm],G869)=0),"SP này chưa khai báo trong DSSP",""))))</f>
        <v/>
      </c>
    </row>
    <row r="870" spans="2:24" ht="27.75" customHeight="1">
      <c r="B870" s="69">
        <f t="shared" si="159"/>
        <v>867</v>
      </c>
      <c r="C870" s="49" t="str">
        <f t="shared" ca="1" si="160"/>
        <v/>
      </c>
      <c r="D870" s="50" t="str">
        <f t="shared" ca="1" si="161"/>
        <v/>
      </c>
      <c r="E870" s="51" t="str">
        <f t="shared" ca="1" si="162"/>
        <v/>
      </c>
      <c r="F870" s="52" t="str">
        <f t="shared" ca="1" si="163"/>
        <v/>
      </c>
      <c r="G870" s="53"/>
      <c r="H870" s="53" t="str">
        <f>IF(G870="","",INDEX(D.1[Quy cách],MATCH(G870,D.1[Tên sản phẩm],0)))</f>
        <v/>
      </c>
      <c r="I870" s="54" t="str">
        <f>IF(G870="","",INDEX(D.1[ĐVT],MATCH(G870,D.1[Tên sản phẩm],0)))</f>
        <v/>
      </c>
      <c r="J870" s="56" t="str">
        <f>IF(G870="","",INDEX(#REF!,MATCH(G870,D.1[Tên sản phẩm],0)))</f>
        <v/>
      </c>
      <c r="K870" s="56" t="str">
        <f t="shared" si="164"/>
        <v/>
      </c>
      <c r="L870" s="53"/>
      <c r="M870" s="57" t="str">
        <f t="shared" si="165"/>
        <v/>
      </c>
      <c r="N870" s="58"/>
      <c r="O870" s="56" t="str">
        <f t="shared" si="158"/>
        <v/>
      </c>
      <c r="P870" s="57" t="str">
        <f t="shared" si="166"/>
        <v/>
      </c>
      <c r="Q870" s="58" t="str">
        <f t="shared" ca="1" si="167"/>
        <v/>
      </c>
      <c r="R870" s="57" t="str">
        <f t="shared" si="168"/>
        <v/>
      </c>
      <c r="S870" s="57" t="str">
        <f ca="1">IF(AND(C870&lt;&gt;"",C870&lt;&gt;OFFSET(C870,1,0)),SUMIFS([Giá có thuế],[Số ĐK],C870),"")</f>
        <v/>
      </c>
      <c r="T870" s="53"/>
      <c r="U870" s="55" t="str">
        <f>IF(T870="","",'Thông Tin Chung'!#REF!)</f>
        <v/>
      </c>
      <c r="V870" s="57" t="str">
        <f t="shared" ca="1" si="169"/>
        <v/>
      </c>
      <c r="W870" s="59"/>
      <c r="X870" s="49" t="str">
        <f ca="1">IF(C870="","",IF(OR(D870&lt;NgayBatDau,D870&gt;NgayKetThuc),"Ngày tháng phải nằm trong kỳ báo cáo",IF(AND(F870&lt;&gt;"",COUNTIF(D.3[Tên nhà cung cấp],F870)=0),"Tên NCC chưa khai báo trong DSNCC",IF(AND(G870&lt;&gt;"",COUNTIF(D.1[Tên sản phẩm],G870)=0),"SP này chưa khai báo trong DSSP",""))))</f>
        <v/>
      </c>
    </row>
    <row r="871" spans="2:24" ht="27.75" customHeight="1">
      <c r="B871" s="69">
        <f t="shared" si="159"/>
        <v>868</v>
      </c>
      <c r="C871" s="49" t="str">
        <f t="shared" ca="1" si="160"/>
        <v/>
      </c>
      <c r="D871" s="50" t="str">
        <f t="shared" ca="1" si="161"/>
        <v/>
      </c>
      <c r="E871" s="51" t="str">
        <f t="shared" ca="1" si="162"/>
        <v/>
      </c>
      <c r="F871" s="52" t="str">
        <f t="shared" ca="1" si="163"/>
        <v/>
      </c>
      <c r="G871" s="53"/>
      <c r="H871" s="53" t="str">
        <f>IF(G871="","",INDEX(D.1[Quy cách],MATCH(G871,D.1[Tên sản phẩm],0)))</f>
        <v/>
      </c>
      <c r="I871" s="54" t="str">
        <f>IF(G871="","",INDEX(D.1[ĐVT],MATCH(G871,D.1[Tên sản phẩm],0)))</f>
        <v/>
      </c>
      <c r="J871" s="56" t="str">
        <f>IF(G871="","",INDEX(#REF!,MATCH(G871,D.1[Tên sản phẩm],0)))</f>
        <v/>
      </c>
      <c r="K871" s="56" t="str">
        <f t="shared" si="164"/>
        <v/>
      </c>
      <c r="L871" s="53"/>
      <c r="M871" s="57" t="str">
        <f t="shared" si="165"/>
        <v/>
      </c>
      <c r="N871" s="58"/>
      <c r="O871" s="56" t="str">
        <f t="shared" si="158"/>
        <v/>
      </c>
      <c r="P871" s="57" t="str">
        <f t="shared" si="166"/>
        <v/>
      </c>
      <c r="Q871" s="58" t="str">
        <f t="shared" ca="1" si="167"/>
        <v/>
      </c>
      <c r="R871" s="57" t="str">
        <f t="shared" si="168"/>
        <v/>
      </c>
      <c r="S871" s="57" t="str">
        <f ca="1">IF(AND(C871&lt;&gt;"",C871&lt;&gt;OFFSET(C871,1,0)),SUMIFS([Giá có thuế],[Số ĐK],C871),"")</f>
        <v/>
      </c>
      <c r="T871" s="53"/>
      <c r="U871" s="55" t="str">
        <f>IF(T871="","",'Thông Tin Chung'!#REF!)</f>
        <v/>
      </c>
      <c r="V871" s="57" t="str">
        <f t="shared" ca="1" si="169"/>
        <v/>
      </c>
      <c r="W871" s="59"/>
      <c r="X871" s="49" t="str">
        <f ca="1">IF(C871="","",IF(OR(D871&lt;NgayBatDau,D871&gt;NgayKetThuc),"Ngày tháng phải nằm trong kỳ báo cáo",IF(AND(F871&lt;&gt;"",COUNTIF(D.3[Tên nhà cung cấp],F871)=0),"Tên NCC chưa khai báo trong DSNCC",IF(AND(G871&lt;&gt;"",COUNTIF(D.1[Tên sản phẩm],G871)=0),"SP này chưa khai báo trong DSSP",""))))</f>
        <v/>
      </c>
    </row>
    <row r="872" spans="2:24" ht="27.75" customHeight="1">
      <c r="B872" s="69">
        <f t="shared" si="159"/>
        <v>869</v>
      </c>
      <c r="C872" s="49" t="str">
        <f t="shared" ca="1" si="160"/>
        <v/>
      </c>
      <c r="D872" s="50" t="str">
        <f t="shared" ca="1" si="161"/>
        <v/>
      </c>
      <c r="E872" s="51" t="str">
        <f t="shared" ca="1" si="162"/>
        <v/>
      </c>
      <c r="F872" s="52" t="str">
        <f t="shared" ca="1" si="163"/>
        <v/>
      </c>
      <c r="G872" s="53"/>
      <c r="H872" s="53" t="str">
        <f>IF(G872="","",INDEX(D.1[Quy cách],MATCH(G872,D.1[Tên sản phẩm],0)))</f>
        <v/>
      </c>
      <c r="I872" s="54" t="str">
        <f>IF(G872="","",INDEX(D.1[ĐVT],MATCH(G872,D.1[Tên sản phẩm],0)))</f>
        <v/>
      </c>
      <c r="J872" s="56" t="str">
        <f>IF(G872="","",INDEX(#REF!,MATCH(G872,D.1[Tên sản phẩm],0)))</f>
        <v/>
      </c>
      <c r="K872" s="56" t="str">
        <f t="shared" si="164"/>
        <v/>
      </c>
      <c r="L872" s="53"/>
      <c r="M872" s="57" t="str">
        <f t="shared" si="165"/>
        <v/>
      </c>
      <c r="N872" s="58"/>
      <c r="O872" s="56" t="str">
        <f t="shared" si="158"/>
        <v/>
      </c>
      <c r="P872" s="57" t="str">
        <f t="shared" si="166"/>
        <v/>
      </c>
      <c r="Q872" s="58" t="str">
        <f t="shared" ca="1" si="167"/>
        <v/>
      </c>
      <c r="R872" s="57" t="str">
        <f t="shared" si="168"/>
        <v/>
      </c>
      <c r="S872" s="57" t="str">
        <f ca="1">IF(AND(C872&lt;&gt;"",C872&lt;&gt;OFFSET(C872,1,0)),SUMIFS([Giá có thuế],[Số ĐK],C872),"")</f>
        <v/>
      </c>
      <c r="T872" s="53"/>
      <c r="U872" s="55" t="str">
        <f>IF(T872="","",'Thông Tin Chung'!#REF!)</f>
        <v/>
      </c>
      <c r="V872" s="57" t="str">
        <f t="shared" ca="1" si="169"/>
        <v/>
      </c>
      <c r="W872" s="59"/>
      <c r="X872" s="49" t="str">
        <f ca="1">IF(C872="","",IF(OR(D872&lt;NgayBatDau,D872&gt;NgayKetThuc),"Ngày tháng phải nằm trong kỳ báo cáo",IF(AND(F872&lt;&gt;"",COUNTIF(D.3[Tên nhà cung cấp],F872)=0),"Tên NCC chưa khai báo trong DSNCC",IF(AND(G872&lt;&gt;"",COUNTIF(D.1[Tên sản phẩm],G872)=0),"SP này chưa khai báo trong DSSP",""))))</f>
        <v/>
      </c>
    </row>
    <row r="873" spans="2:24" ht="27.75" customHeight="1">
      <c r="B873" s="69">
        <f t="shared" si="159"/>
        <v>870</v>
      </c>
      <c r="C873" s="49" t="str">
        <f t="shared" ca="1" si="160"/>
        <v/>
      </c>
      <c r="D873" s="50" t="str">
        <f t="shared" ca="1" si="161"/>
        <v/>
      </c>
      <c r="E873" s="51" t="str">
        <f t="shared" ca="1" si="162"/>
        <v/>
      </c>
      <c r="F873" s="52" t="str">
        <f t="shared" ca="1" si="163"/>
        <v/>
      </c>
      <c r="G873" s="53"/>
      <c r="H873" s="53" t="str">
        <f>IF(G873="","",INDEX(D.1[Quy cách],MATCH(G873,D.1[Tên sản phẩm],0)))</f>
        <v/>
      </c>
      <c r="I873" s="54" t="str">
        <f>IF(G873="","",INDEX(D.1[ĐVT],MATCH(G873,D.1[Tên sản phẩm],0)))</f>
        <v/>
      </c>
      <c r="J873" s="56" t="str">
        <f>IF(G873="","",INDEX(#REF!,MATCH(G873,D.1[Tên sản phẩm],0)))</f>
        <v/>
      </c>
      <c r="K873" s="56" t="str">
        <f t="shared" si="164"/>
        <v/>
      </c>
      <c r="L873" s="53"/>
      <c r="M873" s="57" t="str">
        <f t="shared" si="165"/>
        <v/>
      </c>
      <c r="N873" s="58"/>
      <c r="O873" s="56" t="str">
        <f t="shared" si="158"/>
        <v/>
      </c>
      <c r="P873" s="57" t="str">
        <f t="shared" si="166"/>
        <v/>
      </c>
      <c r="Q873" s="58" t="str">
        <f t="shared" ca="1" si="167"/>
        <v/>
      </c>
      <c r="R873" s="57" t="str">
        <f t="shared" si="168"/>
        <v/>
      </c>
      <c r="S873" s="57" t="str">
        <f ca="1">IF(AND(C873&lt;&gt;"",C873&lt;&gt;OFFSET(C873,1,0)),SUMIFS([Giá có thuế],[Số ĐK],C873),"")</f>
        <v/>
      </c>
      <c r="T873" s="53"/>
      <c r="U873" s="55" t="str">
        <f>IF(T873="","",'Thông Tin Chung'!#REF!)</f>
        <v/>
      </c>
      <c r="V873" s="57" t="str">
        <f t="shared" ca="1" si="169"/>
        <v/>
      </c>
      <c r="W873" s="59"/>
      <c r="X873" s="49" t="str">
        <f ca="1">IF(C873="","",IF(OR(D873&lt;NgayBatDau,D873&gt;NgayKetThuc),"Ngày tháng phải nằm trong kỳ báo cáo",IF(AND(F873&lt;&gt;"",COUNTIF(D.3[Tên nhà cung cấp],F873)=0),"Tên NCC chưa khai báo trong DSNCC",IF(AND(G873&lt;&gt;"",COUNTIF(D.1[Tên sản phẩm],G873)=0),"SP này chưa khai báo trong DSSP",""))))</f>
        <v/>
      </c>
    </row>
    <row r="874" spans="2:24" ht="27.75" customHeight="1">
      <c r="B874" s="69">
        <f t="shared" si="159"/>
        <v>871</v>
      </c>
      <c r="C874" s="49" t="str">
        <f t="shared" ca="1" si="160"/>
        <v/>
      </c>
      <c r="D874" s="50" t="str">
        <f t="shared" ca="1" si="161"/>
        <v/>
      </c>
      <c r="E874" s="51" t="str">
        <f t="shared" ca="1" si="162"/>
        <v/>
      </c>
      <c r="F874" s="52" t="str">
        <f t="shared" ca="1" si="163"/>
        <v/>
      </c>
      <c r="G874" s="53"/>
      <c r="H874" s="53" t="str">
        <f>IF(G874="","",INDEX(D.1[Quy cách],MATCH(G874,D.1[Tên sản phẩm],0)))</f>
        <v/>
      </c>
      <c r="I874" s="54" t="str">
        <f>IF(G874="","",INDEX(D.1[ĐVT],MATCH(G874,D.1[Tên sản phẩm],0)))</f>
        <v/>
      </c>
      <c r="J874" s="56" t="str">
        <f>IF(G874="","",INDEX(#REF!,MATCH(G874,D.1[Tên sản phẩm],0)))</f>
        <v/>
      </c>
      <c r="K874" s="56" t="str">
        <f t="shared" si="164"/>
        <v/>
      </c>
      <c r="L874" s="53"/>
      <c r="M874" s="57" t="str">
        <f t="shared" si="165"/>
        <v/>
      </c>
      <c r="N874" s="58"/>
      <c r="O874" s="56" t="str">
        <f t="shared" si="158"/>
        <v/>
      </c>
      <c r="P874" s="57" t="str">
        <f t="shared" si="166"/>
        <v/>
      </c>
      <c r="Q874" s="58" t="str">
        <f t="shared" ca="1" si="167"/>
        <v/>
      </c>
      <c r="R874" s="57" t="str">
        <f t="shared" si="168"/>
        <v/>
      </c>
      <c r="S874" s="57" t="str">
        <f ca="1">IF(AND(C874&lt;&gt;"",C874&lt;&gt;OFFSET(C874,1,0)),SUMIFS([Giá có thuế],[Số ĐK],C874),"")</f>
        <v/>
      </c>
      <c r="T874" s="53"/>
      <c r="U874" s="55" t="str">
        <f>IF(T874="","",'Thông Tin Chung'!#REF!)</f>
        <v/>
      </c>
      <c r="V874" s="57" t="str">
        <f t="shared" ca="1" si="169"/>
        <v/>
      </c>
      <c r="W874" s="59"/>
      <c r="X874" s="49" t="str">
        <f ca="1">IF(C874="","",IF(OR(D874&lt;NgayBatDau,D874&gt;NgayKetThuc),"Ngày tháng phải nằm trong kỳ báo cáo",IF(AND(F874&lt;&gt;"",COUNTIF(D.3[Tên nhà cung cấp],F874)=0),"Tên NCC chưa khai báo trong DSNCC",IF(AND(G874&lt;&gt;"",COUNTIF(D.1[Tên sản phẩm],G874)=0),"SP này chưa khai báo trong DSSP",""))))</f>
        <v/>
      </c>
    </row>
    <row r="875" spans="2:24" ht="27.75" customHeight="1">
      <c r="B875" s="69">
        <f t="shared" si="159"/>
        <v>872</v>
      </c>
      <c r="C875" s="49" t="str">
        <f t="shared" ca="1" si="160"/>
        <v/>
      </c>
      <c r="D875" s="50" t="str">
        <f t="shared" ca="1" si="161"/>
        <v/>
      </c>
      <c r="E875" s="51" t="str">
        <f t="shared" ca="1" si="162"/>
        <v/>
      </c>
      <c r="F875" s="52" t="str">
        <f t="shared" ca="1" si="163"/>
        <v/>
      </c>
      <c r="G875" s="53"/>
      <c r="H875" s="53" t="str">
        <f>IF(G875="","",INDEX(D.1[Quy cách],MATCH(G875,D.1[Tên sản phẩm],0)))</f>
        <v/>
      </c>
      <c r="I875" s="54" t="str">
        <f>IF(G875="","",INDEX(D.1[ĐVT],MATCH(G875,D.1[Tên sản phẩm],0)))</f>
        <v/>
      </c>
      <c r="J875" s="56" t="str">
        <f>IF(G875="","",INDEX(#REF!,MATCH(G875,D.1[Tên sản phẩm],0)))</f>
        <v/>
      </c>
      <c r="K875" s="56" t="str">
        <f t="shared" si="164"/>
        <v/>
      </c>
      <c r="L875" s="53"/>
      <c r="M875" s="57" t="str">
        <f t="shared" si="165"/>
        <v/>
      </c>
      <c r="N875" s="58"/>
      <c r="O875" s="56" t="str">
        <f t="shared" si="158"/>
        <v/>
      </c>
      <c r="P875" s="57" t="str">
        <f t="shared" si="166"/>
        <v/>
      </c>
      <c r="Q875" s="58" t="str">
        <f t="shared" ca="1" si="167"/>
        <v/>
      </c>
      <c r="R875" s="57" t="str">
        <f t="shared" si="168"/>
        <v/>
      </c>
      <c r="S875" s="57" t="str">
        <f ca="1">IF(AND(C875&lt;&gt;"",C875&lt;&gt;OFFSET(C875,1,0)),SUMIFS([Giá có thuế],[Số ĐK],C875),"")</f>
        <v/>
      </c>
      <c r="T875" s="53"/>
      <c r="U875" s="55" t="str">
        <f>IF(T875="","",'Thông Tin Chung'!#REF!)</f>
        <v/>
      </c>
      <c r="V875" s="57" t="str">
        <f t="shared" ca="1" si="169"/>
        <v/>
      </c>
      <c r="W875" s="59"/>
      <c r="X875" s="49" t="str">
        <f ca="1">IF(C875="","",IF(OR(D875&lt;NgayBatDau,D875&gt;NgayKetThuc),"Ngày tháng phải nằm trong kỳ báo cáo",IF(AND(F875&lt;&gt;"",COUNTIF(D.3[Tên nhà cung cấp],F875)=0),"Tên NCC chưa khai báo trong DSNCC",IF(AND(G875&lt;&gt;"",COUNTIF(D.1[Tên sản phẩm],G875)=0),"SP này chưa khai báo trong DSSP",""))))</f>
        <v/>
      </c>
    </row>
    <row r="876" spans="2:24" ht="27.75" customHeight="1">
      <c r="B876" s="69">
        <f t="shared" si="159"/>
        <v>873</v>
      </c>
      <c r="C876" s="49" t="str">
        <f t="shared" ca="1" si="160"/>
        <v/>
      </c>
      <c r="D876" s="50" t="str">
        <f t="shared" ca="1" si="161"/>
        <v/>
      </c>
      <c r="E876" s="51" t="str">
        <f t="shared" ca="1" si="162"/>
        <v/>
      </c>
      <c r="F876" s="52" t="str">
        <f t="shared" ca="1" si="163"/>
        <v/>
      </c>
      <c r="G876" s="53"/>
      <c r="H876" s="53" t="str">
        <f>IF(G876="","",INDEX(D.1[Quy cách],MATCH(G876,D.1[Tên sản phẩm],0)))</f>
        <v/>
      </c>
      <c r="I876" s="54" t="str">
        <f>IF(G876="","",INDEX(D.1[ĐVT],MATCH(G876,D.1[Tên sản phẩm],0)))</f>
        <v/>
      </c>
      <c r="J876" s="56" t="str">
        <f>IF(G876="","",INDEX(#REF!,MATCH(G876,D.1[Tên sản phẩm],0)))</f>
        <v/>
      </c>
      <c r="K876" s="56" t="str">
        <f t="shared" si="164"/>
        <v/>
      </c>
      <c r="L876" s="53"/>
      <c r="M876" s="57" t="str">
        <f t="shared" si="165"/>
        <v/>
      </c>
      <c r="N876" s="58"/>
      <c r="O876" s="56" t="str">
        <f t="shared" si="158"/>
        <v/>
      </c>
      <c r="P876" s="57" t="str">
        <f t="shared" si="166"/>
        <v/>
      </c>
      <c r="Q876" s="58" t="str">
        <f t="shared" ca="1" si="167"/>
        <v/>
      </c>
      <c r="R876" s="57" t="str">
        <f t="shared" si="168"/>
        <v/>
      </c>
      <c r="S876" s="57" t="str">
        <f ca="1">IF(AND(C876&lt;&gt;"",C876&lt;&gt;OFFSET(C876,1,0)),SUMIFS([Giá có thuế],[Số ĐK],C876),"")</f>
        <v/>
      </c>
      <c r="T876" s="53"/>
      <c r="U876" s="55" t="str">
        <f>IF(T876="","",'Thông Tin Chung'!#REF!)</f>
        <v/>
      </c>
      <c r="V876" s="57" t="str">
        <f t="shared" ca="1" si="169"/>
        <v/>
      </c>
      <c r="W876" s="59"/>
      <c r="X876" s="49" t="str">
        <f ca="1">IF(C876="","",IF(OR(D876&lt;NgayBatDau,D876&gt;NgayKetThuc),"Ngày tháng phải nằm trong kỳ báo cáo",IF(AND(F876&lt;&gt;"",COUNTIF(D.3[Tên nhà cung cấp],F876)=0),"Tên NCC chưa khai báo trong DSNCC",IF(AND(G876&lt;&gt;"",COUNTIF(D.1[Tên sản phẩm],G876)=0),"SP này chưa khai báo trong DSSP",""))))</f>
        <v/>
      </c>
    </row>
    <row r="877" spans="2:24" ht="27.75" customHeight="1">
      <c r="B877" s="69">
        <f t="shared" si="159"/>
        <v>874</v>
      </c>
      <c r="C877" s="49" t="str">
        <f t="shared" ca="1" si="160"/>
        <v/>
      </c>
      <c r="D877" s="50" t="str">
        <f t="shared" ca="1" si="161"/>
        <v/>
      </c>
      <c r="E877" s="51" t="str">
        <f t="shared" ca="1" si="162"/>
        <v/>
      </c>
      <c r="F877" s="52" t="str">
        <f t="shared" ca="1" si="163"/>
        <v/>
      </c>
      <c r="G877" s="53"/>
      <c r="H877" s="53" t="str">
        <f>IF(G877="","",INDEX(D.1[Quy cách],MATCH(G877,D.1[Tên sản phẩm],0)))</f>
        <v/>
      </c>
      <c r="I877" s="54" t="str">
        <f>IF(G877="","",INDEX(D.1[ĐVT],MATCH(G877,D.1[Tên sản phẩm],0)))</f>
        <v/>
      </c>
      <c r="J877" s="56" t="str">
        <f>IF(G877="","",INDEX(#REF!,MATCH(G877,D.1[Tên sản phẩm],0)))</f>
        <v/>
      </c>
      <c r="K877" s="56" t="str">
        <f t="shared" si="164"/>
        <v/>
      </c>
      <c r="L877" s="53"/>
      <c r="M877" s="57" t="str">
        <f t="shared" si="165"/>
        <v/>
      </c>
      <c r="N877" s="58"/>
      <c r="O877" s="56" t="str">
        <f t="shared" si="158"/>
        <v/>
      </c>
      <c r="P877" s="57" t="str">
        <f t="shared" si="166"/>
        <v/>
      </c>
      <c r="Q877" s="58" t="str">
        <f t="shared" ca="1" si="167"/>
        <v/>
      </c>
      <c r="R877" s="57" t="str">
        <f t="shared" si="168"/>
        <v/>
      </c>
      <c r="S877" s="57" t="str">
        <f ca="1">IF(AND(C877&lt;&gt;"",C877&lt;&gt;OFFSET(C877,1,0)),SUMIFS([Giá có thuế],[Số ĐK],C877),"")</f>
        <v/>
      </c>
      <c r="T877" s="53"/>
      <c r="U877" s="55" t="str">
        <f>IF(T877="","",'Thông Tin Chung'!#REF!)</f>
        <v/>
      </c>
      <c r="V877" s="57" t="str">
        <f t="shared" ca="1" si="169"/>
        <v/>
      </c>
      <c r="W877" s="59"/>
      <c r="X877" s="49" t="str">
        <f ca="1">IF(C877="","",IF(OR(D877&lt;NgayBatDau,D877&gt;NgayKetThuc),"Ngày tháng phải nằm trong kỳ báo cáo",IF(AND(F877&lt;&gt;"",COUNTIF(D.3[Tên nhà cung cấp],F877)=0),"Tên NCC chưa khai báo trong DSNCC",IF(AND(G877&lt;&gt;"",COUNTIF(D.1[Tên sản phẩm],G877)=0),"SP này chưa khai báo trong DSSP",""))))</f>
        <v/>
      </c>
    </row>
    <row r="878" spans="2:24" ht="27.75" customHeight="1">
      <c r="B878" s="69">
        <f t="shared" si="159"/>
        <v>875</v>
      </c>
      <c r="C878" s="49" t="str">
        <f t="shared" ca="1" si="160"/>
        <v/>
      </c>
      <c r="D878" s="50" t="str">
        <f t="shared" ca="1" si="161"/>
        <v/>
      </c>
      <c r="E878" s="51" t="str">
        <f t="shared" ca="1" si="162"/>
        <v/>
      </c>
      <c r="F878" s="52" t="str">
        <f t="shared" ca="1" si="163"/>
        <v/>
      </c>
      <c r="G878" s="53"/>
      <c r="H878" s="53" t="str">
        <f>IF(G878="","",INDEX(D.1[Quy cách],MATCH(G878,D.1[Tên sản phẩm],0)))</f>
        <v/>
      </c>
      <c r="I878" s="54" t="str">
        <f>IF(G878="","",INDEX(D.1[ĐVT],MATCH(G878,D.1[Tên sản phẩm],0)))</f>
        <v/>
      </c>
      <c r="J878" s="56" t="str">
        <f>IF(G878="","",INDEX(#REF!,MATCH(G878,D.1[Tên sản phẩm],0)))</f>
        <v/>
      </c>
      <c r="K878" s="56" t="str">
        <f t="shared" si="164"/>
        <v/>
      </c>
      <c r="L878" s="53"/>
      <c r="M878" s="57" t="str">
        <f t="shared" si="165"/>
        <v/>
      </c>
      <c r="N878" s="58"/>
      <c r="O878" s="56" t="str">
        <f t="shared" si="158"/>
        <v/>
      </c>
      <c r="P878" s="57" t="str">
        <f t="shared" si="166"/>
        <v/>
      </c>
      <c r="Q878" s="58" t="str">
        <f t="shared" ca="1" si="167"/>
        <v/>
      </c>
      <c r="R878" s="57" t="str">
        <f t="shared" si="168"/>
        <v/>
      </c>
      <c r="S878" s="57" t="str">
        <f ca="1">IF(AND(C878&lt;&gt;"",C878&lt;&gt;OFFSET(C878,1,0)),SUMIFS([Giá có thuế],[Số ĐK],C878),"")</f>
        <v/>
      </c>
      <c r="T878" s="53"/>
      <c r="U878" s="55" t="str">
        <f>IF(T878="","",'Thông Tin Chung'!#REF!)</f>
        <v/>
      </c>
      <c r="V878" s="57" t="str">
        <f t="shared" ca="1" si="169"/>
        <v/>
      </c>
      <c r="W878" s="59"/>
      <c r="X878" s="49" t="str">
        <f ca="1">IF(C878="","",IF(OR(D878&lt;NgayBatDau,D878&gt;NgayKetThuc),"Ngày tháng phải nằm trong kỳ báo cáo",IF(AND(F878&lt;&gt;"",COUNTIF(D.3[Tên nhà cung cấp],F878)=0),"Tên NCC chưa khai báo trong DSNCC",IF(AND(G878&lt;&gt;"",COUNTIF(D.1[Tên sản phẩm],G878)=0),"SP này chưa khai báo trong DSSP",""))))</f>
        <v/>
      </c>
    </row>
    <row r="879" spans="2:24" ht="27.75" customHeight="1">
      <c r="B879" s="69">
        <f t="shared" si="159"/>
        <v>876</v>
      </c>
      <c r="C879" s="49" t="str">
        <f t="shared" ca="1" si="160"/>
        <v/>
      </c>
      <c r="D879" s="50" t="str">
        <f t="shared" ca="1" si="161"/>
        <v/>
      </c>
      <c r="E879" s="51" t="str">
        <f t="shared" ca="1" si="162"/>
        <v/>
      </c>
      <c r="F879" s="52" t="str">
        <f t="shared" ca="1" si="163"/>
        <v/>
      </c>
      <c r="G879" s="53"/>
      <c r="H879" s="53" t="str">
        <f>IF(G879="","",INDEX(D.1[Quy cách],MATCH(G879,D.1[Tên sản phẩm],0)))</f>
        <v/>
      </c>
      <c r="I879" s="54" t="str">
        <f>IF(G879="","",INDEX(D.1[ĐVT],MATCH(G879,D.1[Tên sản phẩm],0)))</f>
        <v/>
      </c>
      <c r="J879" s="56" t="str">
        <f>IF(G879="","",INDEX(#REF!,MATCH(G879,D.1[Tên sản phẩm],0)))</f>
        <v/>
      </c>
      <c r="K879" s="56" t="str">
        <f t="shared" si="164"/>
        <v/>
      </c>
      <c r="L879" s="53"/>
      <c r="M879" s="57" t="str">
        <f t="shared" si="165"/>
        <v/>
      </c>
      <c r="N879" s="58"/>
      <c r="O879" s="56" t="str">
        <f t="shared" si="158"/>
        <v/>
      </c>
      <c r="P879" s="57" t="str">
        <f t="shared" si="166"/>
        <v/>
      </c>
      <c r="Q879" s="58" t="str">
        <f t="shared" ca="1" si="167"/>
        <v/>
      </c>
      <c r="R879" s="57" t="str">
        <f t="shared" si="168"/>
        <v/>
      </c>
      <c r="S879" s="57" t="str">
        <f ca="1">IF(AND(C879&lt;&gt;"",C879&lt;&gt;OFFSET(C879,1,0)),SUMIFS([Giá có thuế],[Số ĐK],C879),"")</f>
        <v/>
      </c>
      <c r="T879" s="53"/>
      <c r="U879" s="55" t="str">
        <f>IF(T879="","",'Thông Tin Chung'!#REF!)</f>
        <v/>
      </c>
      <c r="V879" s="57" t="str">
        <f t="shared" ca="1" si="169"/>
        <v/>
      </c>
      <c r="W879" s="59"/>
      <c r="X879" s="49" t="str">
        <f ca="1">IF(C879="","",IF(OR(D879&lt;NgayBatDau,D879&gt;NgayKetThuc),"Ngày tháng phải nằm trong kỳ báo cáo",IF(AND(F879&lt;&gt;"",COUNTIF(D.3[Tên nhà cung cấp],F879)=0),"Tên NCC chưa khai báo trong DSNCC",IF(AND(G879&lt;&gt;"",COUNTIF(D.1[Tên sản phẩm],G879)=0),"SP này chưa khai báo trong DSSP",""))))</f>
        <v/>
      </c>
    </row>
    <row r="880" spans="2:24" ht="27.75" customHeight="1">
      <c r="B880" s="69">
        <f t="shared" si="159"/>
        <v>877</v>
      </c>
      <c r="C880" s="49" t="str">
        <f t="shared" ca="1" si="160"/>
        <v/>
      </c>
      <c r="D880" s="50" t="str">
        <f t="shared" ca="1" si="161"/>
        <v/>
      </c>
      <c r="E880" s="51" t="str">
        <f t="shared" ca="1" si="162"/>
        <v/>
      </c>
      <c r="F880" s="52" t="str">
        <f t="shared" ca="1" si="163"/>
        <v/>
      </c>
      <c r="G880" s="53"/>
      <c r="H880" s="53" t="str">
        <f>IF(G880="","",INDEX(D.1[Quy cách],MATCH(G880,D.1[Tên sản phẩm],0)))</f>
        <v/>
      </c>
      <c r="I880" s="54" t="str">
        <f>IF(G880="","",INDEX(D.1[ĐVT],MATCH(G880,D.1[Tên sản phẩm],0)))</f>
        <v/>
      </c>
      <c r="J880" s="56" t="str">
        <f>IF(G880="","",INDEX(#REF!,MATCH(G880,D.1[Tên sản phẩm],0)))</f>
        <v/>
      </c>
      <c r="K880" s="56" t="str">
        <f t="shared" si="164"/>
        <v/>
      </c>
      <c r="L880" s="53"/>
      <c r="M880" s="57" t="str">
        <f t="shared" si="165"/>
        <v/>
      </c>
      <c r="N880" s="58"/>
      <c r="O880" s="56" t="str">
        <f t="shared" si="158"/>
        <v/>
      </c>
      <c r="P880" s="57" t="str">
        <f t="shared" si="166"/>
        <v/>
      </c>
      <c r="Q880" s="58" t="str">
        <f t="shared" ca="1" si="167"/>
        <v/>
      </c>
      <c r="R880" s="57" t="str">
        <f t="shared" si="168"/>
        <v/>
      </c>
      <c r="S880" s="57" t="str">
        <f ca="1">IF(AND(C880&lt;&gt;"",C880&lt;&gt;OFFSET(C880,1,0)),SUMIFS([Giá có thuế],[Số ĐK],C880),"")</f>
        <v/>
      </c>
      <c r="T880" s="53"/>
      <c r="U880" s="55" t="str">
        <f>IF(T880="","",'Thông Tin Chung'!#REF!)</f>
        <v/>
      </c>
      <c r="V880" s="57" t="str">
        <f t="shared" ca="1" si="169"/>
        <v/>
      </c>
      <c r="W880" s="59"/>
      <c r="X880" s="49" t="str">
        <f ca="1">IF(C880="","",IF(OR(D880&lt;NgayBatDau,D880&gt;NgayKetThuc),"Ngày tháng phải nằm trong kỳ báo cáo",IF(AND(F880&lt;&gt;"",COUNTIF(D.3[Tên nhà cung cấp],F880)=0),"Tên NCC chưa khai báo trong DSNCC",IF(AND(G880&lt;&gt;"",COUNTIF(D.1[Tên sản phẩm],G880)=0),"SP này chưa khai báo trong DSSP",""))))</f>
        <v/>
      </c>
    </row>
    <row r="881" spans="2:24" ht="27.75" customHeight="1">
      <c r="B881" s="69">
        <f t="shared" si="159"/>
        <v>878</v>
      </c>
      <c r="C881" s="49" t="str">
        <f t="shared" ca="1" si="160"/>
        <v/>
      </c>
      <c r="D881" s="50" t="str">
        <f t="shared" ca="1" si="161"/>
        <v/>
      </c>
      <c r="E881" s="51" t="str">
        <f t="shared" ca="1" si="162"/>
        <v/>
      </c>
      <c r="F881" s="52" t="str">
        <f t="shared" ca="1" si="163"/>
        <v/>
      </c>
      <c r="G881" s="53"/>
      <c r="H881" s="53" t="str">
        <f>IF(G881="","",INDEX(D.1[Quy cách],MATCH(G881,D.1[Tên sản phẩm],0)))</f>
        <v/>
      </c>
      <c r="I881" s="54" t="str">
        <f>IF(G881="","",INDEX(D.1[ĐVT],MATCH(G881,D.1[Tên sản phẩm],0)))</f>
        <v/>
      </c>
      <c r="J881" s="56" t="str">
        <f>IF(G881="","",INDEX(#REF!,MATCH(G881,D.1[Tên sản phẩm],0)))</f>
        <v/>
      </c>
      <c r="K881" s="56" t="str">
        <f t="shared" si="164"/>
        <v/>
      </c>
      <c r="L881" s="53"/>
      <c r="M881" s="57" t="str">
        <f t="shared" si="165"/>
        <v/>
      </c>
      <c r="N881" s="58"/>
      <c r="O881" s="56" t="str">
        <f t="shared" si="158"/>
        <v/>
      </c>
      <c r="P881" s="57" t="str">
        <f t="shared" si="166"/>
        <v/>
      </c>
      <c r="Q881" s="58" t="str">
        <f t="shared" ca="1" si="167"/>
        <v/>
      </c>
      <c r="R881" s="57" t="str">
        <f t="shared" si="168"/>
        <v/>
      </c>
      <c r="S881" s="57" t="str">
        <f ca="1">IF(AND(C881&lt;&gt;"",C881&lt;&gt;OFFSET(C881,1,0)),SUMIFS([Giá có thuế],[Số ĐK],C881),"")</f>
        <v/>
      </c>
      <c r="T881" s="53"/>
      <c r="U881" s="55" t="str">
        <f>IF(T881="","",'Thông Tin Chung'!#REF!)</f>
        <v/>
      </c>
      <c r="V881" s="57" t="str">
        <f t="shared" ca="1" si="169"/>
        <v/>
      </c>
      <c r="W881" s="59"/>
      <c r="X881" s="49" t="str">
        <f ca="1">IF(C881="","",IF(OR(D881&lt;NgayBatDau,D881&gt;NgayKetThuc),"Ngày tháng phải nằm trong kỳ báo cáo",IF(AND(F881&lt;&gt;"",COUNTIF(D.3[Tên nhà cung cấp],F881)=0),"Tên NCC chưa khai báo trong DSNCC",IF(AND(G881&lt;&gt;"",COUNTIF(D.1[Tên sản phẩm],G881)=0),"SP này chưa khai báo trong DSSP",""))))</f>
        <v/>
      </c>
    </row>
    <row r="882" spans="2:24" ht="27.75" customHeight="1">
      <c r="B882" s="69">
        <f t="shared" si="159"/>
        <v>879</v>
      </c>
      <c r="C882" s="49" t="str">
        <f t="shared" ca="1" si="160"/>
        <v/>
      </c>
      <c r="D882" s="50" t="str">
        <f t="shared" ca="1" si="161"/>
        <v/>
      </c>
      <c r="E882" s="51" t="str">
        <f t="shared" ca="1" si="162"/>
        <v/>
      </c>
      <c r="F882" s="52" t="str">
        <f t="shared" ca="1" si="163"/>
        <v/>
      </c>
      <c r="G882" s="53"/>
      <c r="H882" s="53" t="str">
        <f>IF(G882="","",INDEX(D.1[Quy cách],MATCH(G882,D.1[Tên sản phẩm],0)))</f>
        <v/>
      </c>
      <c r="I882" s="54" t="str">
        <f>IF(G882="","",INDEX(D.1[ĐVT],MATCH(G882,D.1[Tên sản phẩm],0)))</f>
        <v/>
      </c>
      <c r="J882" s="56" t="str">
        <f>IF(G882="","",INDEX(#REF!,MATCH(G882,D.1[Tên sản phẩm],0)))</f>
        <v/>
      </c>
      <c r="K882" s="56" t="str">
        <f t="shared" si="164"/>
        <v/>
      </c>
      <c r="L882" s="53"/>
      <c r="M882" s="57" t="str">
        <f t="shared" si="165"/>
        <v/>
      </c>
      <c r="N882" s="58"/>
      <c r="O882" s="56" t="str">
        <f t="shared" si="158"/>
        <v/>
      </c>
      <c r="P882" s="57" t="str">
        <f t="shared" si="166"/>
        <v/>
      </c>
      <c r="Q882" s="58" t="str">
        <f t="shared" ca="1" si="167"/>
        <v/>
      </c>
      <c r="R882" s="57" t="str">
        <f t="shared" si="168"/>
        <v/>
      </c>
      <c r="S882" s="57" t="str">
        <f ca="1">IF(AND(C882&lt;&gt;"",C882&lt;&gt;OFFSET(C882,1,0)),SUMIFS([Giá có thuế],[Số ĐK],C882),"")</f>
        <v/>
      </c>
      <c r="T882" s="53"/>
      <c r="U882" s="55" t="str">
        <f>IF(T882="","",'Thông Tin Chung'!#REF!)</f>
        <v/>
      </c>
      <c r="V882" s="57" t="str">
        <f t="shared" ca="1" si="169"/>
        <v/>
      </c>
      <c r="W882" s="59"/>
      <c r="X882" s="49" t="str">
        <f ca="1">IF(C882="","",IF(OR(D882&lt;NgayBatDau,D882&gt;NgayKetThuc),"Ngày tháng phải nằm trong kỳ báo cáo",IF(AND(F882&lt;&gt;"",COUNTIF(D.3[Tên nhà cung cấp],F882)=0),"Tên NCC chưa khai báo trong DSNCC",IF(AND(G882&lt;&gt;"",COUNTIF(D.1[Tên sản phẩm],G882)=0),"SP này chưa khai báo trong DSSP",""))))</f>
        <v/>
      </c>
    </row>
    <row r="883" spans="2:24" ht="27.75" customHeight="1">
      <c r="B883" s="69">
        <f t="shared" si="159"/>
        <v>880</v>
      </c>
      <c r="C883" s="49" t="str">
        <f t="shared" ca="1" si="160"/>
        <v/>
      </c>
      <c r="D883" s="50" t="str">
        <f t="shared" ca="1" si="161"/>
        <v/>
      </c>
      <c r="E883" s="51" t="str">
        <f t="shared" ca="1" si="162"/>
        <v/>
      </c>
      <c r="F883" s="52" t="str">
        <f t="shared" ca="1" si="163"/>
        <v/>
      </c>
      <c r="G883" s="53"/>
      <c r="H883" s="53" t="str">
        <f>IF(G883="","",INDEX(D.1[Quy cách],MATCH(G883,D.1[Tên sản phẩm],0)))</f>
        <v/>
      </c>
      <c r="I883" s="54" t="str">
        <f>IF(G883="","",INDEX(D.1[ĐVT],MATCH(G883,D.1[Tên sản phẩm],0)))</f>
        <v/>
      </c>
      <c r="J883" s="56" t="str">
        <f>IF(G883="","",INDEX(#REF!,MATCH(G883,D.1[Tên sản phẩm],0)))</f>
        <v/>
      </c>
      <c r="K883" s="56" t="str">
        <f t="shared" si="164"/>
        <v/>
      </c>
      <c r="L883" s="53"/>
      <c r="M883" s="57" t="str">
        <f t="shared" si="165"/>
        <v/>
      </c>
      <c r="N883" s="58"/>
      <c r="O883" s="56" t="str">
        <f t="shared" si="158"/>
        <v/>
      </c>
      <c r="P883" s="57" t="str">
        <f t="shared" si="166"/>
        <v/>
      </c>
      <c r="Q883" s="58" t="str">
        <f t="shared" ca="1" si="167"/>
        <v/>
      </c>
      <c r="R883" s="57" t="str">
        <f t="shared" si="168"/>
        <v/>
      </c>
      <c r="S883" s="57" t="str">
        <f ca="1">IF(AND(C883&lt;&gt;"",C883&lt;&gt;OFFSET(C883,1,0)),SUMIFS([Giá có thuế],[Số ĐK],C883),"")</f>
        <v/>
      </c>
      <c r="T883" s="53"/>
      <c r="U883" s="55" t="str">
        <f>IF(T883="","",'Thông Tin Chung'!#REF!)</f>
        <v/>
      </c>
      <c r="V883" s="57" t="str">
        <f t="shared" ca="1" si="169"/>
        <v/>
      </c>
      <c r="W883" s="59"/>
      <c r="X883" s="49" t="str">
        <f ca="1">IF(C883="","",IF(OR(D883&lt;NgayBatDau,D883&gt;NgayKetThuc),"Ngày tháng phải nằm trong kỳ báo cáo",IF(AND(F883&lt;&gt;"",COUNTIF(D.3[Tên nhà cung cấp],F883)=0),"Tên NCC chưa khai báo trong DSNCC",IF(AND(G883&lt;&gt;"",COUNTIF(D.1[Tên sản phẩm],G883)=0),"SP này chưa khai báo trong DSSP",""))))</f>
        <v/>
      </c>
    </row>
    <row r="884" spans="2:24" ht="27.75" customHeight="1">
      <c r="B884" s="69">
        <f t="shared" si="159"/>
        <v>881</v>
      </c>
      <c r="C884" s="49" t="str">
        <f t="shared" ca="1" si="160"/>
        <v/>
      </c>
      <c r="D884" s="50" t="str">
        <f t="shared" ca="1" si="161"/>
        <v/>
      </c>
      <c r="E884" s="51" t="str">
        <f t="shared" ca="1" si="162"/>
        <v/>
      </c>
      <c r="F884" s="52" t="str">
        <f t="shared" ca="1" si="163"/>
        <v/>
      </c>
      <c r="G884" s="53"/>
      <c r="H884" s="53" t="str">
        <f>IF(G884="","",INDEX(D.1[Quy cách],MATCH(G884,D.1[Tên sản phẩm],0)))</f>
        <v/>
      </c>
      <c r="I884" s="54" t="str">
        <f>IF(G884="","",INDEX(D.1[ĐVT],MATCH(G884,D.1[Tên sản phẩm],0)))</f>
        <v/>
      </c>
      <c r="J884" s="56" t="str">
        <f>IF(G884="","",INDEX(#REF!,MATCH(G884,D.1[Tên sản phẩm],0)))</f>
        <v/>
      </c>
      <c r="K884" s="56" t="str">
        <f t="shared" si="164"/>
        <v/>
      </c>
      <c r="L884" s="53"/>
      <c r="M884" s="57" t="str">
        <f t="shared" si="165"/>
        <v/>
      </c>
      <c r="N884" s="58"/>
      <c r="O884" s="56" t="str">
        <f t="shared" si="158"/>
        <v/>
      </c>
      <c r="P884" s="57" t="str">
        <f t="shared" si="166"/>
        <v/>
      </c>
      <c r="Q884" s="58" t="str">
        <f t="shared" ca="1" si="167"/>
        <v/>
      </c>
      <c r="R884" s="57" t="str">
        <f t="shared" si="168"/>
        <v/>
      </c>
      <c r="S884" s="57" t="str">
        <f ca="1">IF(AND(C884&lt;&gt;"",C884&lt;&gt;OFFSET(C884,1,0)),SUMIFS([Giá có thuế],[Số ĐK],C884),"")</f>
        <v/>
      </c>
      <c r="T884" s="53"/>
      <c r="U884" s="55" t="str">
        <f>IF(T884="","",'Thông Tin Chung'!#REF!)</f>
        <v/>
      </c>
      <c r="V884" s="57" t="str">
        <f t="shared" ca="1" si="169"/>
        <v/>
      </c>
      <c r="W884" s="59"/>
      <c r="X884" s="49" t="str">
        <f ca="1">IF(C884="","",IF(OR(D884&lt;NgayBatDau,D884&gt;NgayKetThuc),"Ngày tháng phải nằm trong kỳ báo cáo",IF(AND(F884&lt;&gt;"",COUNTIF(D.3[Tên nhà cung cấp],F884)=0),"Tên NCC chưa khai báo trong DSNCC",IF(AND(G884&lt;&gt;"",COUNTIF(D.1[Tên sản phẩm],G884)=0),"SP này chưa khai báo trong DSSP",""))))</f>
        <v/>
      </c>
    </row>
    <row r="885" spans="2:24" ht="27.75" customHeight="1">
      <c r="B885" s="69">
        <f t="shared" si="159"/>
        <v>882</v>
      </c>
      <c r="C885" s="49" t="str">
        <f t="shared" ca="1" si="160"/>
        <v/>
      </c>
      <c r="D885" s="50" t="str">
        <f t="shared" ca="1" si="161"/>
        <v/>
      </c>
      <c r="E885" s="51" t="str">
        <f t="shared" ca="1" si="162"/>
        <v/>
      </c>
      <c r="F885" s="52" t="str">
        <f t="shared" ca="1" si="163"/>
        <v/>
      </c>
      <c r="G885" s="53"/>
      <c r="H885" s="53" t="str">
        <f>IF(G885="","",INDEX(D.1[Quy cách],MATCH(G885,D.1[Tên sản phẩm],0)))</f>
        <v/>
      </c>
      <c r="I885" s="54" t="str">
        <f>IF(G885="","",INDEX(D.1[ĐVT],MATCH(G885,D.1[Tên sản phẩm],0)))</f>
        <v/>
      </c>
      <c r="J885" s="56" t="str">
        <f>IF(G885="","",INDEX(#REF!,MATCH(G885,D.1[Tên sản phẩm],0)))</f>
        <v/>
      </c>
      <c r="K885" s="56" t="str">
        <f t="shared" si="164"/>
        <v/>
      </c>
      <c r="L885" s="53"/>
      <c r="M885" s="57" t="str">
        <f t="shared" si="165"/>
        <v/>
      </c>
      <c r="N885" s="58"/>
      <c r="O885" s="56" t="str">
        <f t="shared" si="158"/>
        <v/>
      </c>
      <c r="P885" s="57" t="str">
        <f t="shared" si="166"/>
        <v/>
      </c>
      <c r="Q885" s="58" t="str">
        <f t="shared" ca="1" si="167"/>
        <v/>
      </c>
      <c r="R885" s="57" t="str">
        <f t="shared" si="168"/>
        <v/>
      </c>
      <c r="S885" s="57" t="str">
        <f ca="1">IF(AND(C885&lt;&gt;"",C885&lt;&gt;OFFSET(C885,1,0)),SUMIFS([Giá có thuế],[Số ĐK],C885),"")</f>
        <v/>
      </c>
      <c r="T885" s="53"/>
      <c r="U885" s="55" t="str">
        <f>IF(T885="","",'Thông Tin Chung'!#REF!)</f>
        <v/>
      </c>
      <c r="V885" s="57" t="str">
        <f t="shared" ca="1" si="169"/>
        <v/>
      </c>
      <c r="W885" s="59"/>
      <c r="X885" s="49" t="str">
        <f ca="1">IF(C885="","",IF(OR(D885&lt;NgayBatDau,D885&gt;NgayKetThuc),"Ngày tháng phải nằm trong kỳ báo cáo",IF(AND(F885&lt;&gt;"",COUNTIF(D.3[Tên nhà cung cấp],F885)=0),"Tên NCC chưa khai báo trong DSNCC",IF(AND(G885&lt;&gt;"",COUNTIF(D.1[Tên sản phẩm],G885)=0),"SP này chưa khai báo trong DSSP",""))))</f>
        <v/>
      </c>
    </row>
    <row r="886" spans="2:24" ht="27.75" customHeight="1">
      <c r="B886" s="69">
        <f t="shared" si="159"/>
        <v>883</v>
      </c>
      <c r="C886" s="49" t="str">
        <f t="shared" ca="1" si="160"/>
        <v/>
      </c>
      <c r="D886" s="50" t="str">
        <f t="shared" ca="1" si="161"/>
        <v/>
      </c>
      <c r="E886" s="51" t="str">
        <f t="shared" ca="1" si="162"/>
        <v/>
      </c>
      <c r="F886" s="52" t="str">
        <f t="shared" ca="1" si="163"/>
        <v/>
      </c>
      <c r="G886" s="53"/>
      <c r="H886" s="53" t="str">
        <f>IF(G886="","",INDEX(D.1[Quy cách],MATCH(G886,D.1[Tên sản phẩm],0)))</f>
        <v/>
      </c>
      <c r="I886" s="54" t="str">
        <f>IF(G886="","",INDEX(D.1[ĐVT],MATCH(G886,D.1[Tên sản phẩm],0)))</f>
        <v/>
      </c>
      <c r="J886" s="56" t="str">
        <f>IF(G886="","",INDEX(#REF!,MATCH(G886,D.1[Tên sản phẩm],0)))</f>
        <v/>
      </c>
      <c r="K886" s="56" t="str">
        <f t="shared" si="164"/>
        <v/>
      </c>
      <c r="L886" s="53"/>
      <c r="M886" s="57" t="str">
        <f t="shared" si="165"/>
        <v/>
      </c>
      <c r="N886" s="58"/>
      <c r="O886" s="56" t="str">
        <f t="shared" si="158"/>
        <v/>
      </c>
      <c r="P886" s="57" t="str">
        <f t="shared" si="166"/>
        <v/>
      </c>
      <c r="Q886" s="58" t="str">
        <f t="shared" ca="1" si="167"/>
        <v/>
      </c>
      <c r="R886" s="57" t="str">
        <f t="shared" si="168"/>
        <v/>
      </c>
      <c r="S886" s="57" t="str">
        <f ca="1">IF(AND(C886&lt;&gt;"",C886&lt;&gt;OFFSET(C886,1,0)),SUMIFS([Giá có thuế],[Số ĐK],C886),"")</f>
        <v/>
      </c>
      <c r="T886" s="53"/>
      <c r="U886" s="55" t="str">
        <f>IF(T886="","",'Thông Tin Chung'!#REF!)</f>
        <v/>
      </c>
      <c r="V886" s="57" t="str">
        <f t="shared" ca="1" si="169"/>
        <v/>
      </c>
      <c r="W886" s="59"/>
      <c r="X886" s="49" t="str">
        <f ca="1">IF(C886="","",IF(OR(D886&lt;NgayBatDau,D886&gt;NgayKetThuc),"Ngày tháng phải nằm trong kỳ báo cáo",IF(AND(F886&lt;&gt;"",COUNTIF(D.3[Tên nhà cung cấp],F886)=0),"Tên NCC chưa khai báo trong DSNCC",IF(AND(G886&lt;&gt;"",COUNTIF(D.1[Tên sản phẩm],G886)=0),"SP này chưa khai báo trong DSSP",""))))</f>
        <v/>
      </c>
    </row>
    <row r="887" spans="2:24" ht="27.75" customHeight="1">
      <c r="B887" s="69">
        <f t="shared" si="159"/>
        <v>884</v>
      </c>
      <c r="C887" s="49" t="str">
        <f t="shared" ca="1" si="160"/>
        <v/>
      </c>
      <c r="D887" s="50" t="str">
        <f t="shared" ca="1" si="161"/>
        <v/>
      </c>
      <c r="E887" s="51" t="str">
        <f t="shared" ca="1" si="162"/>
        <v/>
      </c>
      <c r="F887" s="52" t="str">
        <f t="shared" ca="1" si="163"/>
        <v/>
      </c>
      <c r="G887" s="53"/>
      <c r="H887" s="53" t="str">
        <f>IF(G887="","",INDEX(D.1[Quy cách],MATCH(G887,D.1[Tên sản phẩm],0)))</f>
        <v/>
      </c>
      <c r="I887" s="54" t="str">
        <f>IF(G887="","",INDEX(D.1[ĐVT],MATCH(G887,D.1[Tên sản phẩm],0)))</f>
        <v/>
      </c>
      <c r="J887" s="56" t="str">
        <f>IF(G887="","",INDEX(#REF!,MATCH(G887,D.1[Tên sản phẩm],0)))</f>
        <v/>
      </c>
      <c r="K887" s="56" t="str">
        <f t="shared" si="164"/>
        <v/>
      </c>
      <c r="L887" s="53"/>
      <c r="M887" s="57" t="str">
        <f t="shared" si="165"/>
        <v/>
      </c>
      <c r="N887" s="58"/>
      <c r="O887" s="56" t="str">
        <f t="shared" si="158"/>
        <v/>
      </c>
      <c r="P887" s="57" t="str">
        <f t="shared" si="166"/>
        <v/>
      </c>
      <c r="Q887" s="58" t="str">
        <f t="shared" ca="1" si="167"/>
        <v/>
      </c>
      <c r="R887" s="57" t="str">
        <f t="shared" si="168"/>
        <v/>
      </c>
      <c r="S887" s="57" t="str">
        <f ca="1">IF(AND(C887&lt;&gt;"",C887&lt;&gt;OFFSET(C887,1,0)),SUMIFS([Giá có thuế],[Số ĐK],C887),"")</f>
        <v/>
      </c>
      <c r="T887" s="53"/>
      <c r="U887" s="55" t="str">
        <f>IF(T887="","",'Thông Tin Chung'!#REF!)</f>
        <v/>
      </c>
      <c r="V887" s="57" t="str">
        <f t="shared" ca="1" si="169"/>
        <v/>
      </c>
      <c r="W887" s="59"/>
      <c r="X887" s="49" t="str">
        <f ca="1">IF(C887="","",IF(OR(D887&lt;NgayBatDau,D887&gt;NgayKetThuc),"Ngày tháng phải nằm trong kỳ báo cáo",IF(AND(F887&lt;&gt;"",COUNTIF(D.3[Tên nhà cung cấp],F887)=0),"Tên NCC chưa khai báo trong DSNCC",IF(AND(G887&lt;&gt;"",COUNTIF(D.1[Tên sản phẩm],G887)=0),"SP này chưa khai báo trong DSSP",""))))</f>
        <v/>
      </c>
    </row>
    <row r="888" spans="2:24" ht="27.75" customHeight="1">
      <c r="B888" s="69">
        <f t="shared" si="159"/>
        <v>885</v>
      </c>
      <c r="C888" s="49" t="str">
        <f t="shared" ca="1" si="160"/>
        <v/>
      </c>
      <c r="D888" s="50" t="str">
        <f t="shared" ca="1" si="161"/>
        <v/>
      </c>
      <c r="E888" s="51" t="str">
        <f t="shared" ca="1" si="162"/>
        <v/>
      </c>
      <c r="F888" s="52" t="str">
        <f t="shared" ca="1" si="163"/>
        <v/>
      </c>
      <c r="G888" s="53"/>
      <c r="H888" s="53" t="str">
        <f>IF(G888="","",INDEX(D.1[Quy cách],MATCH(G888,D.1[Tên sản phẩm],0)))</f>
        <v/>
      </c>
      <c r="I888" s="54" t="str">
        <f>IF(G888="","",INDEX(D.1[ĐVT],MATCH(G888,D.1[Tên sản phẩm],0)))</f>
        <v/>
      </c>
      <c r="J888" s="56" t="str">
        <f>IF(G888="","",INDEX(#REF!,MATCH(G888,D.1[Tên sản phẩm],0)))</f>
        <v/>
      </c>
      <c r="K888" s="56" t="str">
        <f t="shared" si="164"/>
        <v/>
      </c>
      <c r="L888" s="53"/>
      <c r="M888" s="57" t="str">
        <f t="shared" si="165"/>
        <v/>
      </c>
      <c r="N888" s="58"/>
      <c r="O888" s="56" t="str">
        <f t="shared" si="158"/>
        <v/>
      </c>
      <c r="P888" s="57" t="str">
        <f t="shared" si="166"/>
        <v/>
      </c>
      <c r="Q888" s="58" t="str">
        <f t="shared" ca="1" si="167"/>
        <v/>
      </c>
      <c r="R888" s="57" t="str">
        <f t="shared" si="168"/>
        <v/>
      </c>
      <c r="S888" s="57" t="str">
        <f ca="1">IF(AND(C888&lt;&gt;"",C888&lt;&gt;OFFSET(C888,1,0)),SUMIFS([Giá có thuế],[Số ĐK],C888),"")</f>
        <v/>
      </c>
      <c r="T888" s="53"/>
      <c r="U888" s="55" t="str">
        <f>IF(T888="","",'Thông Tin Chung'!#REF!)</f>
        <v/>
      </c>
      <c r="V888" s="57" t="str">
        <f t="shared" ca="1" si="169"/>
        <v/>
      </c>
      <c r="W888" s="59"/>
      <c r="X888" s="49" t="str">
        <f ca="1">IF(C888="","",IF(OR(D888&lt;NgayBatDau,D888&gt;NgayKetThuc),"Ngày tháng phải nằm trong kỳ báo cáo",IF(AND(F888&lt;&gt;"",COUNTIF(D.3[Tên nhà cung cấp],F888)=0),"Tên NCC chưa khai báo trong DSNCC",IF(AND(G888&lt;&gt;"",COUNTIF(D.1[Tên sản phẩm],G888)=0),"SP này chưa khai báo trong DSSP",""))))</f>
        <v/>
      </c>
    </row>
    <row r="889" spans="2:24" ht="27.75" customHeight="1">
      <c r="B889" s="69">
        <f t="shared" si="159"/>
        <v>886</v>
      </c>
      <c r="C889" s="49" t="str">
        <f t="shared" ca="1" si="160"/>
        <v/>
      </c>
      <c r="D889" s="50" t="str">
        <f t="shared" ca="1" si="161"/>
        <v/>
      </c>
      <c r="E889" s="51" t="str">
        <f t="shared" ca="1" si="162"/>
        <v/>
      </c>
      <c r="F889" s="52" t="str">
        <f t="shared" ca="1" si="163"/>
        <v/>
      </c>
      <c r="G889" s="53"/>
      <c r="H889" s="53" t="str">
        <f>IF(G889="","",INDEX(D.1[Quy cách],MATCH(G889,D.1[Tên sản phẩm],0)))</f>
        <v/>
      </c>
      <c r="I889" s="54" t="str">
        <f>IF(G889="","",INDEX(D.1[ĐVT],MATCH(G889,D.1[Tên sản phẩm],0)))</f>
        <v/>
      </c>
      <c r="J889" s="56" t="str">
        <f>IF(G889="","",INDEX(#REF!,MATCH(G889,D.1[Tên sản phẩm],0)))</f>
        <v/>
      </c>
      <c r="K889" s="56" t="str">
        <f t="shared" si="164"/>
        <v/>
      </c>
      <c r="L889" s="53"/>
      <c r="M889" s="57" t="str">
        <f t="shared" si="165"/>
        <v/>
      </c>
      <c r="N889" s="58"/>
      <c r="O889" s="56" t="str">
        <f t="shared" si="158"/>
        <v/>
      </c>
      <c r="P889" s="57" t="str">
        <f t="shared" si="166"/>
        <v/>
      </c>
      <c r="Q889" s="58" t="str">
        <f t="shared" ca="1" si="167"/>
        <v/>
      </c>
      <c r="R889" s="57" t="str">
        <f t="shared" si="168"/>
        <v/>
      </c>
      <c r="S889" s="57" t="str">
        <f ca="1">IF(AND(C889&lt;&gt;"",C889&lt;&gt;OFFSET(C889,1,0)),SUMIFS([Giá có thuế],[Số ĐK],C889),"")</f>
        <v/>
      </c>
      <c r="T889" s="53"/>
      <c r="U889" s="55" t="str">
        <f>IF(T889="","",'Thông Tin Chung'!#REF!)</f>
        <v/>
      </c>
      <c r="V889" s="57" t="str">
        <f t="shared" ca="1" si="169"/>
        <v/>
      </c>
      <c r="W889" s="59"/>
      <c r="X889" s="49" t="str">
        <f ca="1">IF(C889="","",IF(OR(D889&lt;NgayBatDau,D889&gt;NgayKetThuc),"Ngày tháng phải nằm trong kỳ báo cáo",IF(AND(F889&lt;&gt;"",COUNTIF(D.3[Tên nhà cung cấp],F889)=0),"Tên NCC chưa khai báo trong DSNCC",IF(AND(G889&lt;&gt;"",COUNTIF(D.1[Tên sản phẩm],G889)=0),"SP này chưa khai báo trong DSSP",""))))</f>
        <v/>
      </c>
    </row>
    <row r="890" spans="2:24" ht="27.75" customHeight="1">
      <c r="B890" s="69">
        <f t="shared" si="159"/>
        <v>887</v>
      </c>
      <c r="C890" s="49" t="str">
        <f t="shared" ca="1" si="160"/>
        <v/>
      </c>
      <c r="D890" s="50" t="str">
        <f t="shared" ca="1" si="161"/>
        <v/>
      </c>
      <c r="E890" s="51" t="str">
        <f t="shared" ca="1" si="162"/>
        <v/>
      </c>
      <c r="F890" s="52" t="str">
        <f t="shared" ca="1" si="163"/>
        <v/>
      </c>
      <c r="G890" s="53"/>
      <c r="H890" s="53" t="str">
        <f>IF(G890="","",INDEX(D.1[Quy cách],MATCH(G890,D.1[Tên sản phẩm],0)))</f>
        <v/>
      </c>
      <c r="I890" s="54" t="str">
        <f>IF(G890="","",INDEX(D.1[ĐVT],MATCH(G890,D.1[Tên sản phẩm],0)))</f>
        <v/>
      </c>
      <c r="J890" s="56" t="str">
        <f>IF(G890="","",INDEX(#REF!,MATCH(G890,D.1[Tên sản phẩm],0)))</f>
        <v/>
      </c>
      <c r="K890" s="56" t="str">
        <f t="shared" si="164"/>
        <v/>
      </c>
      <c r="L890" s="53"/>
      <c r="M890" s="57" t="str">
        <f t="shared" si="165"/>
        <v/>
      </c>
      <c r="N890" s="58"/>
      <c r="O890" s="56" t="str">
        <f t="shared" si="158"/>
        <v/>
      </c>
      <c r="P890" s="57" t="str">
        <f t="shared" si="166"/>
        <v/>
      </c>
      <c r="Q890" s="58" t="str">
        <f t="shared" ca="1" si="167"/>
        <v/>
      </c>
      <c r="R890" s="57" t="str">
        <f t="shared" si="168"/>
        <v/>
      </c>
      <c r="S890" s="57" t="str">
        <f ca="1">IF(AND(C890&lt;&gt;"",C890&lt;&gt;OFFSET(C890,1,0)),SUMIFS([Giá có thuế],[Số ĐK],C890),"")</f>
        <v/>
      </c>
      <c r="T890" s="53"/>
      <c r="U890" s="55" t="str">
        <f>IF(T890="","",'Thông Tin Chung'!#REF!)</f>
        <v/>
      </c>
      <c r="V890" s="57" t="str">
        <f t="shared" ca="1" si="169"/>
        <v/>
      </c>
      <c r="W890" s="59"/>
      <c r="X890" s="49" t="str">
        <f ca="1">IF(C890="","",IF(OR(D890&lt;NgayBatDau,D890&gt;NgayKetThuc),"Ngày tháng phải nằm trong kỳ báo cáo",IF(AND(F890&lt;&gt;"",COUNTIF(D.3[Tên nhà cung cấp],F890)=0),"Tên NCC chưa khai báo trong DSNCC",IF(AND(G890&lt;&gt;"",COUNTIF(D.1[Tên sản phẩm],G890)=0),"SP này chưa khai báo trong DSSP",""))))</f>
        <v/>
      </c>
    </row>
    <row r="891" spans="2:24" ht="27.75" customHeight="1">
      <c r="B891" s="69">
        <f t="shared" si="159"/>
        <v>888</v>
      </c>
      <c r="C891" s="49" t="str">
        <f t="shared" ca="1" si="160"/>
        <v/>
      </c>
      <c r="D891" s="50" t="str">
        <f t="shared" ca="1" si="161"/>
        <v/>
      </c>
      <c r="E891" s="51" t="str">
        <f t="shared" ca="1" si="162"/>
        <v/>
      </c>
      <c r="F891" s="52" t="str">
        <f t="shared" ca="1" si="163"/>
        <v/>
      </c>
      <c r="G891" s="53"/>
      <c r="H891" s="53" t="str">
        <f>IF(G891="","",INDEX(D.1[Quy cách],MATCH(G891,D.1[Tên sản phẩm],0)))</f>
        <v/>
      </c>
      <c r="I891" s="54" t="str">
        <f>IF(G891="","",INDEX(D.1[ĐVT],MATCH(G891,D.1[Tên sản phẩm],0)))</f>
        <v/>
      </c>
      <c r="J891" s="56" t="str">
        <f>IF(G891="","",INDEX(#REF!,MATCH(G891,D.1[Tên sản phẩm],0)))</f>
        <v/>
      </c>
      <c r="K891" s="56" t="str">
        <f t="shared" si="164"/>
        <v/>
      </c>
      <c r="L891" s="53"/>
      <c r="M891" s="57" t="str">
        <f t="shared" si="165"/>
        <v/>
      </c>
      <c r="N891" s="58"/>
      <c r="O891" s="56" t="str">
        <f t="shared" si="158"/>
        <v/>
      </c>
      <c r="P891" s="57" t="str">
        <f t="shared" si="166"/>
        <v/>
      </c>
      <c r="Q891" s="58" t="str">
        <f t="shared" ca="1" si="167"/>
        <v/>
      </c>
      <c r="R891" s="57" t="str">
        <f t="shared" si="168"/>
        <v/>
      </c>
      <c r="S891" s="57" t="str">
        <f ca="1">IF(AND(C891&lt;&gt;"",C891&lt;&gt;OFFSET(C891,1,0)),SUMIFS([Giá có thuế],[Số ĐK],C891),"")</f>
        <v/>
      </c>
      <c r="T891" s="53"/>
      <c r="U891" s="55" t="str">
        <f>IF(T891="","",'Thông Tin Chung'!#REF!)</f>
        <v/>
      </c>
      <c r="V891" s="57" t="str">
        <f t="shared" ca="1" si="169"/>
        <v/>
      </c>
      <c r="W891" s="59"/>
      <c r="X891" s="49" t="str">
        <f ca="1">IF(C891="","",IF(OR(D891&lt;NgayBatDau,D891&gt;NgayKetThuc),"Ngày tháng phải nằm trong kỳ báo cáo",IF(AND(F891&lt;&gt;"",COUNTIF(D.3[Tên nhà cung cấp],F891)=0),"Tên NCC chưa khai báo trong DSNCC",IF(AND(G891&lt;&gt;"",COUNTIF(D.1[Tên sản phẩm],G891)=0),"SP này chưa khai báo trong DSSP",""))))</f>
        <v/>
      </c>
    </row>
    <row r="892" spans="2:24" ht="27.75" customHeight="1">
      <c r="B892" s="69">
        <f t="shared" si="159"/>
        <v>889</v>
      </c>
      <c r="C892" s="49" t="str">
        <f t="shared" ca="1" si="160"/>
        <v/>
      </c>
      <c r="D892" s="50" t="str">
        <f t="shared" ca="1" si="161"/>
        <v/>
      </c>
      <c r="E892" s="51" t="str">
        <f t="shared" ca="1" si="162"/>
        <v/>
      </c>
      <c r="F892" s="52" t="str">
        <f t="shared" ca="1" si="163"/>
        <v/>
      </c>
      <c r="G892" s="53"/>
      <c r="H892" s="53" t="str">
        <f>IF(G892="","",INDEX(D.1[Quy cách],MATCH(G892,D.1[Tên sản phẩm],0)))</f>
        <v/>
      </c>
      <c r="I892" s="54" t="str">
        <f>IF(G892="","",INDEX(D.1[ĐVT],MATCH(G892,D.1[Tên sản phẩm],0)))</f>
        <v/>
      </c>
      <c r="J892" s="56" t="str">
        <f>IF(G892="","",INDEX(#REF!,MATCH(G892,D.1[Tên sản phẩm],0)))</f>
        <v/>
      </c>
      <c r="K892" s="56" t="str">
        <f t="shared" si="164"/>
        <v/>
      </c>
      <c r="L892" s="53"/>
      <c r="M892" s="57" t="str">
        <f t="shared" si="165"/>
        <v/>
      </c>
      <c r="N892" s="58"/>
      <c r="O892" s="56" t="str">
        <f t="shared" si="158"/>
        <v/>
      </c>
      <c r="P892" s="57" t="str">
        <f t="shared" si="166"/>
        <v/>
      </c>
      <c r="Q892" s="58" t="str">
        <f t="shared" ca="1" si="167"/>
        <v/>
      </c>
      <c r="R892" s="57" t="str">
        <f t="shared" si="168"/>
        <v/>
      </c>
      <c r="S892" s="57" t="str">
        <f ca="1">IF(AND(C892&lt;&gt;"",C892&lt;&gt;OFFSET(C892,1,0)),SUMIFS([Giá có thuế],[Số ĐK],C892),"")</f>
        <v/>
      </c>
      <c r="T892" s="53"/>
      <c r="U892" s="55" t="str">
        <f>IF(T892="","",'Thông Tin Chung'!#REF!)</f>
        <v/>
      </c>
      <c r="V892" s="57" t="str">
        <f t="shared" ca="1" si="169"/>
        <v/>
      </c>
      <c r="W892" s="59"/>
      <c r="X892" s="49" t="str">
        <f ca="1">IF(C892="","",IF(OR(D892&lt;NgayBatDau,D892&gt;NgayKetThuc),"Ngày tháng phải nằm trong kỳ báo cáo",IF(AND(F892&lt;&gt;"",COUNTIF(D.3[Tên nhà cung cấp],F892)=0),"Tên NCC chưa khai báo trong DSNCC",IF(AND(G892&lt;&gt;"",COUNTIF(D.1[Tên sản phẩm],G892)=0),"SP này chưa khai báo trong DSSP",""))))</f>
        <v/>
      </c>
    </row>
    <row r="893" spans="2:24" ht="27.75" customHeight="1">
      <c r="B893" s="69">
        <f t="shared" si="159"/>
        <v>890</v>
      </c>
      <c r="C893" s="49" t="str">
        <f t="shared" ca="1" si="160"/>
        <v/>
      </c>
      <c r="D893" s="50" t="str">
        <f t="shared" ca="1" si="161"/>
        <v/>
      </c>
      <c r="E893" s="51" t="str">
        <f t="shared" ca="1" si="162"/>
        <v/>
      </c>
      <c r="F893" s="52" t="str">
        <f t="shared" ca="1" si="163"/>
        <v/>
      </c>
      <c r="G893" s="53"/>
      <c r="H893" s="53" t="str">
        <f>IF(G893="","",INDEX(D.1[Quy cách],MATCH(G893,D.1[Tên sản phẩm],0)))</f>
        <v/>
      </c>
      <c r="I893" s="54" t="str">
        <f>IF(G893="","",INDEX(D.1[ĐVT],MATCH(G893,D.1[Tên sản phẩm],0)))</f>
        <v/>
      </c>
      <c r="J893" s="56" t="str">
        <f>IF(G893="","",INDEX(#REF!,MATCH(G893,D.1[Tên sản phẩm],0)))</f>
        <v/>
      </c>
      <c r="K893" s="56" t="str">
        <f t="shared" si="164"/>
        <v/>
      </c>
      <c r="L893" s="53"/>
      <c r="M893" s="57" t="str">
        <f t="shared" si="165"/>
        <v/>
      </c>
      <c r="N893" s="58"/>
      <c r="O893" s="56" t="str">
        <f t="shared" si="158"/>
        <v/>
      </c>
      <c r="P893" s="57" t="str">
        <f t="shared" si="166"/>
        <v/>
      </c>
      <c r="Q893" s="58" t="str">
        <f t="shared" ca="1" si="167"/>
        <v/>
      </c>
      <c r="R893" s="57" t="str">
        <f t="shared" si="168"/>
        <v/>
      </c>
      <c r="S893" s="57" t="str">
        <f ca="1">IF(AND(C893&lt;&gt;"",C893&lt;&gt;OFFSET(C893,1,0)),SUMIFS([Giá có thuế],[Số ĐK],C893),"")</f>
        <v/>
      </c>
      <c r="T893" s="53"/>
      <c r="U893" s="55" t="str">
        <f>IF(T893="","",'Thông Tin Chung'!#REF!)</f>
        <v/>
      </c>
      <c r="V893" s="57" t="str">
        <f t="shared" ca="1" si="169"/>
        <v/>
      </c>
      <c r="W893" s="59"/>
      <c r="X893" s="49" t="str">
        <f ca="1">IF(C893="","",IF(OR(D893&lt;NgayBatDau,D893&gt;NgayKetThuc),"Ngày tháng phải nằm trong kỳ báo cáo",IF(AND(F893&lt;&gt;"",COUNTIF(D.3[Tên nhà cung cấp],F893)=0),"Tên NCC chưa khai báo trong DSNCC",IF(AND(G893&lt;&gt;"",COUNTIF(D.1[Tên sản phẩm],G893)=0),"SP này chưa khai báo trong DSSP",""))))</f>
        <v/>
      </c>
    </row>
    <row r="894" spans="2:24" ht="27.75" customHeight="1">
      <c r="B894" s="69">
        <f t="shared" si="159"/>
        <v>891</v>
      </c>
      <c r="C894" s="49" t="str">
        <f t="shared" ca="1" si="160"/>
        <v/>
      </c>
      <c r="D894" s="50" t="str">
        <f t="shared" ca="1" si="161"/>
        <v/>
      </c>
      <c r="E894" s="51" t="str">
        <f t="shared" ca="1" si="162"/>
        <v/>
      </c>
      <c r="F894" s="52" t="str">
        <f t="shared" ca="1" si="163"/>
        <v/>
      </c>
      <c r="G894" s="53"/>
      <c r="H894" s="53" t="str">
        <f>IF(G894="","",INDEX(D.1[Quy cách],MATCH(G894,D.1[Tên sản phẩm],0)))</f>
        <v/>
      </c>
      <c r="I894" s="54" t="str">
        <f>IF(G894="","",INDEX(D.1[ĐVT],MATCH(G894,D.1[Tên sản phẩm],0)))</f>
        <v/>
      </c>
      <c r="J894" s="56" t="str">
        <f>IF(G894="","",INDEX(#REF!,MATCH(G894,D.1[Tên sản phẩm],0)))</f>
        <v/>
      </c>
      <c r="K894" s="56" t="str">
        <f t="shared" si="164"/>
        <v/>
      </c>
      <c r="L894" s="53"/>
      <c r="M894" s="57" t="str">
        <f t="shared" si="165"/>
        <v/>
      </c>
      <c r="N894" s="58"/>
      <c r="O894" s="56" t="str">
        <f t="shared" si="158"/>
        <v/>
      </c>
      <c r="P894" s="57" t="str">
        <f t="shared" si="166"/>
        <v/>
      </c>
      <c r="Q894" s="58" t="str">
        <f t="shared" ca="1" si="167"/>
        <v/>
      </c>
      <c r="R894" s="57" t="str">
        <f t="shared" si="168"/>
        <v/>
      </c>
      <c r="S894" s="57" t="str">
        <f ca="1">IF(AND(C894&lt;&gt;"",C894&lt;&gt;OFFSET(C894,1,0)),SUMIFS([Giá có thuế],[Số ĐK],C894),"")</f>
        <v/>
      </c>
      <c r="T894" s="53"/>
      <c r="U894" s="55" t="str">
        <f>IF(T894="","",'Thông Tin Chung'!#REF!)</f>
        <v/>
      </c>
      <c r="V894" s="57" t="str">
        <f t="shared" ca="1" si="169"/>
        <v/>
      </c>
      <c r="W894" s="59"/>
      <c r="X894" s="49" t="str">
        <f ca="1">IF(C894="","",IF(OR(D894&lt;NgayBatDau,D894&gt;NgayKetThuc),"Ngày tháng phải nằm trong kỳ báo cáo",IF(AND(F894&lt;&gt;"",COUNTIF(D.3[Tên nhà cung cấp],F894)=0),"Tên NCC chưa khai báo trong DSNCC",IF(AND(G894&lt;&gt;"",COUNTIF(D.1[Tên sản phẩm],G894)=0),"SP này chưa khai báo trong DSSP",""))))</f>
        <v/>
      </c>
    </row>
    <row r="895" spans="2:24" ht="27.75" customHeight="1">
      <c r="B895" s="69">
        <f t="shared" si="159"/>
        <v>892</v>
      </c>
      <c r="C895" s="49" t="str">
        <f t="shared" ca="1" si="160"/>
        <v/>
      </c>
      <c r="D895" s="50" t="str">
        <f t="shared" ca="1" si="161"/>
        <v/>
      </c>
      <c r="E895" s="51" t="str">
        <f t="shared" ca="1" si="162"/>
        <v/>
      </c>
      <c r="F895" s="52" t="str">
        <f t="shared" ca="1" si="163"/>
        <v/>
      </c>
      <c r="G895" s="53"/>
      <c r="H895" s="53" t="str">
        <f>IF(G895="","",INDEX(D.1[Quy cách],MATCH(G895,D.1[Tên sản phẩm],0)))</f>
        <v/>
      </c>
      <c r="I895" s="54" t="str">
        <f>IF(G895="","",INDEX(D.1[ĐVT],MATCH(G895,D.1[Tên sản phẩm],0)))</f>
        <v/>
      </c>
      <c r="J895" s="56" t="str">
        <f>IF(G895="","",INDEX(#REF!,MATCH(G895,D.1[Tên sản phẩm],0)))</f>
        <v/>
      </c>
      <c r="K895" s="56" t="str">
        <f t="shared" si="164"/>
        <v/>
      </c>
      <c r="L895" s="53"/>
      <c r="M895" s="57" t="str">
        <f t="shared" si="165"/>
        <v/>
      </c>
      <c r="N895" s="58"/>
      <c r="O895" s="56" t="str">
        <f t="shared" si="158"/>
        <v/>
      </c>
      <c r="P895" s="57" t="str">
        <f t="shared" si="166"/>
        <v/>
      </c>
      <c r="Q895" s="58" t="str">
        <f t="shared" ca="1" si="167"/>
        <v/>
      </c>
      <c r="R895" s="57" t="str">
        <f t="shared" si="168"/>
        <v/>
      </c>
      <c r="S895" s="57" t="str">
        <f ca="1">IF(AND(C895&lt;&gt;"",C895&lt;&gt;OFFSET(C895,1,0)),SUMIFS([Giá có thuế],[Số ĐK],C895),"")</f>
        <v/>
      </c>
      <c r="T895" s="53"/>
      <c r="U895" s="55" t="str">
        <f>IF(T895="","",'Thông Tin Chung'!#REF!)</f>
        <v/>
      </c>
      <c r="V895" s="57" t="str">
        <f t="shared" ca="1" si="169"/>
        <v/>
      </c>
      <c r="W895" s="59"/>
      <c r="X895" s="49" t="str">
        <f ca="1">IF(C895="","",IF(OR(D895&lt;NgayBatDau,D895&gt;NgayKetThuc),"Ngày tháng phải nằm trong kỳ báo cáo",IF(AND(F895&lt;&gt;"",COUNTIF(D.3[Tên nhà cung cấp],F895)=0),"Tên NCC chưa khai báo trong DSNCC",IF(AND(G895&lt;&gt;"",COUNTIF(D.1[Tên sản phẩm],G895)=0),"SP này chưa khai báo trong DSSP",""))))</f>
        <v/>
      </c>
    </row>
    <row r="896" spans="2:24" ht="27.75" customHeight="1">
      <c r="B896" s="69">
        <f t="shared" si="159"/>
        <v>893</v>
      </c>
      <c r="C896" s="49" t="str">
        <f t="shared" ca="1" si="160"/>
        <v/>
      </c>
      <c r="D896" s="50" t="str">
        <f t="shared" ca="1" si="161"/>
        <v/>
      </c>
      <c r="E896" s="51" t="str">
        <f t="shared" ca="1" si="162"/>
        <v/>
      </c>
      <c r="F896" s="52" t="str">
        <f t="shared" ca="1" si="163"/>
        <v/>
      </c>
      <c r="G896" s="53"/>
      <c r="H896" s="53" t="str">
        <f>IF(G896="","",INDEX(D.1[Quy cách],MATCH(G896,D.1[Tên sản phẩm],0)))</f>
        <v/>
      </c>
      <c r="I896" s="54" t="str">
        <f>IF(G896="","",INDEX(D.1[ĐVT],MATCH(G896,D.1[Tên sản phẩm],0)))</f>
        <v/>
      </c>
      <c r="J896" s="56" t="str">
        <f>IF(G896="","",INDEX(#REF!,MATCH(G896,D.1[Tên sản phẩm],0)))</f>
        <v/>
      </c>
      <c r="K896" s="56" t="str">
        <f t="shared" si="164"/>
        <v/>
      </c>
      <c r="L896" s="53"/>
      <c r="M896" s="57" t="str">
        <f t="shared" si="165"/>
        <v/>
      </c>
      <c r="N896" s="58"/>
      <c r="O896" s="56" t="str">
        <f t="shared" si="158"/>
        <v/>
      </c>
      <c r="P896" s="57" t="str">
        <f t="shared" si="166"/>
        <v/>
      </c>
      <c r="Q896" s="58" t="str">
        <f t="shared" ca="1" si="167"/>
        <v/>
      </c>
      <c r="R896" s="57" t="str">
        <f t="shared" si="168"/>
        <v/>
      </c>
      <c r="S896" s="57" t="str">
        <f ca="1">IF(AND(C896&lt;&gt;"",C896&lt;&gt;OFFSET(C896,1,0)),SUMIFS([Giá có thuế],[Số ĐK],C896),"")</f>
        <v/>
      </c>
      <c r="T896" s="53"/>
      <c r="U896" s="55" t="str">
        <f>IF(T896="","",'Thông Tin Chung'!#REF!)</f>
        <v/>
      </c>
      <c r="V896" s="57" t="str">
        <f t="shared" ca="1" si="169"/>
        <v/>
      </c>
      <c r="W896" s="59"/>
      <c r="X896" s="49" t="str">
        <f ca="1">IF(C896="","",IF(OR(D896&lt;NgayBatDau,D896&gt;NgayKetThuc),"Ngày tháng phải nằm trong kỳ báo cáo",IF(AND(F896&lt;&gt;"",COUNTIF(D.3[Tên nhà cung cấp],F896)=0),"Tên NCC chưa khai báo trong DSNCC",IF(AND(G896&lt;&gt;"",COUNTIF(D.1[Tên sản phẩm],G896)=0),"SP này chưa khai báo trong DSSP",""))))</f>
        <v/>
      </c>
    </row>
    <row r="897" spans="2:24" ht="27.75" customHeight="1">
      <c r="B897" s="69">
        <f t="shared" si="159"/>
        <v>894</v>
      </c>
      <c r="C897" s="49" t="str">
        <f t="shared" ca="1" si="160"/>
        <v/>
      </c>
      <c r="D897" s="50" t="str">
        <f t="shared" ca="1" si="161"/>
        <v/>
      </c>
      <c r="E897" s="51" t="str">
        <f t="shared" ca="1" si="162"/>
        <v/>
      </c>
      <c r="F897" s="52" t="str">
        <f t="shared" ca="1" si="163"/>
        <v/>
      </c>
      <c r="G897" s="53"/>
      <c r="H897" s="53" t="str">
        <f>IF(G897="","",INDEX(D.1[Quy cách],MATCH(G897,D.1[Tên sản phẩm],0)))</f>
        <v/>
      </c>
      <c r="I897" s="54" t="str">
        <f>IF(G897="","",INDEX(D.1[ĐVT],MATCH(G897,D.1[Tên sản phẩm],0)))</f>
        <v/>
      </c>
      <c r="J897" s="56" t="str">
        <f>IF(G897="","",INDEX(#REF!,MATCH(G897,D.1[Tên sản phẩm],0)))</f>
        <v/>
      </c>
      <c r="K897" s="56" t="str">
        <f t="shared" si="164"/>
        <v/>
      </c>
      <c r="L897" s="53"/>
      <c r="M897" s="57" t="str">
        <f t="shared" si="165"/>
        <v/>
      </c>
      <c r="N897" s="58"/>
      <c r="O897" s="56" t="str">
        <f t="shared" si="158"/>
        <v/>
      </c>
      <c r="P897" s="57" t="str">
        <f t="shared" si="166"/>
        <v/>
      </c>
      <c r="Q897" s="58" t="str">
        <f t="shared" ca="1" si="167"/>
        <v/>
      </c>
      <c r="R897" s="57" t="str">
        <f t="shared" si="168"/>
        <v/>
      </c>
      <c r="S897" s="57" t="str">
        <f ca="1">IF(AND(C897&lt;&gt;"",C897&lt;&gt;OFFSET(C897,1,0)),SUMIFS([Giá có thuế],[Số ĐK],C897),"")</f>
        <v/>
      </c>
      <c r="T897" s="53"/>
      <c r="U897" s="55" t="str">
        <f>IF(T897="","",'Thông Tin Chung'!#REF!)</f>
        <v/>
      </c>
      <c r="V897" s="57" t="str">
        <f t="shared" ca="1" si="169"/>
        <v/>
      </c>
      <c r="W897" s="59"/>
      <c r="X897" s="49" t="str">
        <f ca="1">IF(C897="","",IF(OR(D897&lt;NgayBatDau,D897&gt;NgayKetThuc),"Ngày tháng phải nằm trong kỳ báo cáo",IF(AND(F897&lt;&gt;"",COUNTIF(D.3[Tên nhà cung cấp],F897)=0),"Tên NCC chưa khai báo trong DSNCC",IF(AND(G897&lt;&gt;"",COUNTIF(D.1[Tên sản phẩm],G897)=0),"SP này chưa khai báo trong DSSP",""))))</f>
        <v/>
      </c>
    </row>
    <row r="898" spans="2:24" ht="27.75" customHeight="1">
      <c r="B898" s="69">
        <f t="shared" si="159"/>
        <v>895</v>
      </c>
      <c r="C898" s="49" t="str">
        <f t="shared" ca="1" si="160"/>
        <v/>
      </c>
      <c r="D898" s="50" t="str">
        <f t="shared" ca="1" si="161"/>
        <v/>
      </c>
      <c r="E898" s="51" t="str">
        <f t="shared" ca="1" si="162"/>
        <v/>
      </c>
      <c r="F898" s="52" t="str">
        <f t="shared" ca="1" si="163"/>
        <v/>
      </c>
      <c r="G898" s="53"/>
      <c r="H898" s="53" t="str">
        <f>IF(G898="","",INDEX(D.1[Quy cách],MATCH(G898,D.1[Tên sản phẩm],0)))</f>
        <v/>
      </c>
      <c r="I898" s="54" t="str">
        <f>IF(G898="","",INDEX(D.1[ĐVT],MATCH(G898,D.1[Tên sản phẩm],0)))</f>
        <v/>
      </c>
      <c r="J898" s="56" t="str">
        <f>IF(G898="","",INDEX(#REF!,MATCH(G898,D.1[Tên sản phẩm],0)))</f>
        <v/>
      </c>
      <c r="K898" s="56" t="str">
        <f t="shared" si="164"/>
        <v/>
      </c>
      <c r="L898" s="53"/>
      <c r="M898" s="57" t="str">
        <f t="shared" si="165"/>
        <v/>
      </c>
      <c r="N898" s="58"/>
      <c r="O898" s="56" t="str">
        <f t="shared" si="158"/>
        <v/>
      </c>
      <c r="P898" s="57" t="str">
        <f t="shared" si="166"/>
        <v/>
      </c>
      <c r="Q898" s="58" t="str">
        <f t="shared" ca="1" si="167"/>
        <v/>
      </c>
      <c r="R898" s="57" t="str">
        <f t="shared" si="168"/>
        <v/>
      </c>
      <c r="S898" s="57" t="str">
        <f ca="1">IF(AND(C898&lt;&gt;"",C898&lt;&gt;OFFSET(C898,1,0)),SUMIFS([Giá có thuế],[Số ĐK],C898),"")</f>
        <v/>
      </c>
      <c r="T898" s="53"/>
      <c r="U898" s="55" t="str">
        <f>IF(T898="","",'Thông Tin Chung'!#REF!)</f>
        <v/>
      </c>
      <c r="V898" s="57" t="str">
        <f t="shared" ca="1" si="169"/>
        <v/>
      </c>
      <c r="W898" s="59"/>
      <c r="X898" s="49" t="str">
        <f ca="1">IF(C898="","",IF(OR(D898&lt;NgayBatDau,D898&gt;NgayKetThuc),"Ngày tháng phải nằm trong kỳ báo cáo",IF(AND(F898&lt;&gt;"",COUNTIF(D.3[Tên nhà cung cấp],F898)=0),"Tên NCC chưa khai báo trong DSNCC",IF(AND(G898&lt;&gt;"",COUNTIF(D.1[Tên sản phẩm],G898)=0),"SP này chưa khai báo trong DSSP",""))))</f>
        <v/>
      </c>
    </row>
    <row r="899" spans="2:24" ht="27.75" customHeight="1">
      <c r="B899" s="69">
        <f t="shared" si="159"/>
        <v>896</v>
      </c>
      <c r="C899" s="49" t="str">
        <f t="shared" ca="1" si="160"/>
        <v/>
      </c>
      <c r="D899" s="50" t="str">
        <f t="shared" ca="1" si="161"/>
        <v/>
      </c>
      <c r="E899" s="51" t="str">
        <f t="shared" ca="1" si="162"/>
        <v/>
      </c>
      <c r="F899" s="52" t="str">
        <f t="shared" ca="1" si="163"/>
        <v/>
      </c>
      <c r="G899" s="53"/>
      <c r="H899" s="53" t="str">
        <f>IF(G899="","",INDEX(D.1[Quy cách],MATCH(G899,D.1[Tên sản phẩm],0)))</f>
        <v/>
      </c>
      <c r="I899" s="54" t="str">
        <f>IF(G899="","",INDEX(D.1[ĐVT],MATCH(G899,D.1[Tên sản phẩm],0)))</f>
        <v/>
      </c>
      <c r="J899" s="56" t="str">
        <f>IF(G899="","",INDEX(#REF!,MATCH(G899,D.1[Tên sản phẩm],0)))</f>
        <v/>
      </c>
      <c r="K899" s="56" t="str">
        <f t="shared" si="164"/>
        <v/>
      </c>
      <c r="L899" s="53"/>
      <c r="M899" s="57" t="str">
        <f t="shared" si="165"/>
        <v/>
      </c>
      <c r="N899" s="58"/>
      <c r="O899" s="56" t="str">
        <f t="shared" ref="O899:O962" si="170">IF(M899="","",M899*SUM(N899))</f>
        <v/>
      </c>
      <c r="P899" s="57" t="str">
        <f t="shared" si="166"/>
        <v/>
      </c>
      <c r="Q899" s="58" t="str">
        <f t="shared" ca="1" si="167"/>
        <v/>
      </c>
      <c r="R899" s="57" t="str">
        <f t="shared" si="168"/>
        <v/>
      </c>
      <c r="S899" s="57" t="str">
        <f ca="1">IF(AND(C899&lt;&gt;"",C899&lt;&gt;OFFSET(C899,1,0)),SUMIFS([Giá có thuế],[Số ĐK],C899),"")</f>
        <v/>
      </c>
      <c r="T899" s="53"/>
      <c r="U899" s="55" t="str">
        <f>IF(T899="","",'Thông Tin Chung'!#REF!)</f>
        <v/>
      </c>
      <c r="V899" s="57" t="str">
        <f t="shared" ca="1" si="169"/>
        <v/>
      </c>
      <c r="W899" s="59"/>
      <c r="X899" s="49" t="str">
        <f ca="1">IF(C899="","",IF(OR(D899&lt;NgayBatDau,D899&gt;NgayKetThuc),"Ngày tháng phải nằm trong kỳ báo cáo",IF(AND(F899&lt;&gt;"",COUNTIF(D.3[Tên nhà cung cấp],F899)=0),"Tên NCC chưa khai báo trong DSNCC",IF(AND(G899&lt;&gt;"",COUNTIF(D.1[Tên sản phẩm],G899)=0),"SP này chưa khai báo trong DSSP",""))))</f>
        <v/>
      </c>
    </row>
    <row r="900" spans="2:24" ht="27.75" customHeight="1">
      <c r="B900" s="69">
        <f t="shared" ref="B900:B963" si="171">ROW(A900)-3</f>
        <v>897</v>
      </c>
      <c r="C900" s="49" t="str">
        <f t="shared" ref="C900:C963" ca="1" si="172">IF(AND(D900="",E900="",F900=""),"",IF(AND(D900=OFFSET(D900,-1,0),E900=OFFSET(E900,-1,0),F900=OFFSET(F900,-1,0)),OFFSET(B900,-1,1),B900))</f>
        <v/>
      </c>
      <c r="D900" s="50" t="str">
        <f t="shared" ref="D900:D963" ca="1" si="173">IF(AND($G900&lt;&gt;"",B900&lt;&gt;1),OFFSET(C900,-1,1),"")</f>
        <v/>
      </c>
      <c r="E900" s="51" t="str">
        <f t="shared" ref="E900:E963" ca="1" si="174">IF(AND($G900&lt;&gt;"",B900&lt;&gt;1),OFFSET(D900,-1,1),"")</f>
        <v/>
      </c>
      <c r="F900" s="52" t="str">
        <f t="shared" ref="F900:F963" ca="1" si="175">IF(AND($G900&lt;&gt;"",B900&lt;&gt;1),OFFSET(E900,-1,1),"")</f>
        <v/>
      </c>
      <c r="G900" s="53"/>
      <c r="H900" s="53" t="str">
        <f>IF(G900="","",INDEX(D.1[Quy cách],MATCH(G900,D.1[Tên sản phẩm],0)))</f>
        <v/>
      </c>
      <c r="I900" s="54" t="str">
        <f>IF(G900="","",INDEX(D.1[ĐVT],MATCH(G900,D.1[Tên sản phẩm],0)))</f>
        <v/>
      </c>
      <c r="J900" s="56" t="str">
        <f>IF(G900="","",INDEX(#REF!,MATCH(G900,D.1[Tên sản phẩm],0)))</f>
        <v/>
      </c>
      <c r="K900" s="56" t="str">
        <f t="shared" ref="K900:K963" si="176">IF(OR(G900="",J900=""),"",1)</f>
        <v/>
      </c>
      <c r="L900" s="53"/>
      <c r="M900" s="57" t="str">
        <f t="shared" ref="M900:M963" si="177">IF(AND(J900&lt;&gt;"",K900&lt;&gt;""),J900*K900,"")</f>
        <v/>
      </c>
      <c r="N900" s="58"/>
      <c r="O900" s="56" t="str">
        <f t="shared" si="170"/>
        <v/>
      </c>
      <c r="P900" s="57" t="str">
        <f t="shared" ref="P900:P963" si="178">IF(M900="","",M900-SUM(O900))</f>
        <v/>
      </c>
      <c r="Q900" s="58" t="str">
        <f t="shared" ref="Q900:Q963" ca="1" si="179">IF(AND(P900&lt;&gt;"",C900=OFFSET(C900,-1,0)),OFFSET(P900,-1,1),"")</f>
        <v/>
      </c>
      <c r="R900" s="57" t="str">
        <f t="shared" ref="R900:R963" si="180">IF(P900="","",P900*SUM(1,Q900))</f>
        <v/>
      </c>
      <c r="S900" s="57" t="str">
        <f ca="1">IF(AND(C900&lt;&gt;"",C900&lt;&gt;OFFSET(C900,1,0)),SUMIFS([Giá có thuế],[Số ĐK],C900),"")</f>
        <v/>
      </c>
      <c r="T900" s="53"/>
      <c r="U900" s="55" t="str">
        <f>IF(T900="","",'Thông Tin Chung'!#REF!)</f>
        <v/>
      </c>
      <c r="V900" s="57" t="str">
        <f t="shared" ref="V900:V963" ca="1" si="181">IF(AND(S900&lt;&gt;"",T900&lt;&gt;"",S900&lt;&gt;0),S900-T900,"")</f>
        <v/>
      </c>
      <c r="W900" s="59"/>
      <c r="X900" s="49" t="str">
        <f ca="1">IF(C900="","",IF(OR(D900&lt;NgayBatDau,D900&gt;NgayKetThuc),"Ngày tháng phải nằm trong kỳ báo cáo",IF(AND(F900&lt;&gt;"",COUNTIF(D.3[Tên nhà cung cấp],F900)=0),"Tên NCC chưa khai báo trong DSNCC",IF(AND(G900&lt;&gt;"",COUNTIF(D.1[Tên sản phẩm],G900)=0),"SP này chưa khai báo trong DSSP",""))))</f>
        <v/>
      </c>
    </row>
    <row r="901" spans="2:24" ht="27.75" customHeight="1">
      <c r="B901" s="69">
        <f t="shared" si="171"/>
        <v>898</v>
      </c>
      <c r="C901" s="49" t="str">
        <f t="shared" ca="1" si="172"/>
        <v/>
      </c>
      <c r="D901" s="50" t="str">
        <f t="shared" ca="1" si="173"/>
        <v/>
      </c>
      <c r="E901" s="51" t="str">
        <f t="shared" ca="1" si="174"/>
        <v/>
      </c>
      <c r="F901" s="52" t="str">
        <f t="shared" ca="1" si="175"/>
        <v/>
      </c>
      <c r="G901" s="53"/>
      <c r="H901" s="53" t="str">
        <f>IF(G901="","",INDEX(D.1[Quy cách],MATCH(G901,D.1[Tên sản phẩm],0)))</f>
        <v/>
      </c>
      <c r="I901" s="54" t="str">
        <f>IF(G901="","",INDEX(D.1[ĐVT],MATCH(G901,D.1[Tên sản phẩm],0)))</f>
        <v/>
      </c>
      <c r="J901" s="56" t="str">
        <f>IF(G901="","",INDEX(#REF!,MATCH(G901,D.1[Tên sản phẩm],0)))</f>
        <v/>
      </c>
      <c r="K901" s="56" t="str">
        <f t="shared" si="176"/>
        <v/>
      </c>
      <c r="L901" s="53"/>
      <c r="M901" s="57" t="str">
        <f t="shared" si="177"/>
        <v/>
      </c>
      <c r="N901" s="58"/>
      <c r="O901" s="56" t="str">
        <f t="shared" si="170"/>
        <v/>
      </c>
      <c r="P901" s="57" t="str">
        <f t="shared" si="178"/>
        <v/>
      </c>
      <c r="Q901" s="58" t="str">
        <f t="shared" ca="1" si="179"/>
        <v/>
      </c>
      <c r="R901" s="57" t="str">
        <f t="shared" si="180"/>
        <v/>
      </c>
      <c r="S901" s="57" t="str">
        <f ca="1">IF(AND(C901&lt;&gt;"",C901&lt;&gt;OFFSET(C901,1,0)),SUMIFS([Giá có thuế],[Số ĐK],C901),"")</f>
        <v/>
      </c>
      <c r="T901" s="53"/>
      <c r="U901" s="55" t="str">
        <f>IF(T901="","",'Thông Tin Chung'!#REF!)</f>
        <v/>
      </c>
      <c r="V901" s="57" t="str">
        <f t="shared" ca="1" si="181"/>
        <v/>
      </c>
      <c r="W901" s="59"/>
      <c r="X901" s="49" t="str">
        <f ca="1">IF(C901="","",IF(OR(D901&lt;NgayBatDau,D901&gt;NgayKetThuc),"Ngày tháng phải nằm trong kỳ báo cáo",IF(AND(F901&lt;&gt;"",COUNTIF(D.3[Tên nhà cung cấp],F901)=0),"Tên NCC chưa khai báo trong DSNCC",IF(AND(G901&lt;&gt;"",COUNTIF(D.1[Tên sản phẩm],G901)=0),"SP này chưa khai báo trong DSSP",""))))</f>
        <v/>
      </c>
    </row>
    <row r="902" spans="2:24" ht="27.75" customHeight="1">
      <c r="B902" s="69">
        <f t="shared" si="171"/>
        <v>899</v>
      </c>
      <c r="C902" s="49" t="str">
        <f t="shared" ca="1" si="172"/>
        <v/>
      </c>
      <c r="D902" s="50" t="str">
        <f t="shared" ca="1" si="173"/>
        <v/>
      </c>
      <c r="E902" s="51" t="str">
        <f t="shared" ca="1" si="174"/>
        <v/>
      </c>
      <c r="F902" s="52" t="str">
        <f t="shared" ca="1" si="175"/>
        <v/>
      </c>
      <c r="G902" s="53"/>
      <c r="H902" s="53" t="str">
        <f>IF(G902="","",INDEX(D.1[Quy cách],MATCH(G902,D.1[Tên sản phẩm],0)))</f>
        <v/>
      </c>
      <c r="I902" s="54" t="str">
        <f>IF(G902="","",INDEX(D.1[ĐVT],MATCH(G902,D.1[Tên sản phẩm],0)))</f>
        <v/>
      </c>
      <c r="J902" s="56" t="str">
        <f>IF(G902="","",INDEX(#REF!,MATCH(G902,D.1[Tên sản phẩm],0)))</f>
        <v/>
      </c>
      <c r="K902" s="56" t="str">
        <f t="shared" si="176"/>
        <v/>
      </c>
      <c r="L902" s="53"/>
      <c r="M902" s="57" t="str">
        <f t="shared" si="177"/>
        <v/>
      </c>
      <c r="N902" s="58"/>
      <c r="O902" s="56" t="str">
        <f t="shared" si="170"/>
        <v/>
      </c>
      <c r="P902" s="57" t="str">
        <f t="shared" si="178"/>
        <v/>
      </c>
      <c r="Q902" s="58" t="str">
        <f t="shared" ca="1" si="179"/>
        <v/>
      </c>
      <c r="R902" s="57" t="str">
        <f t="shared" si="180"/>
        <v/>
      </c>
      <c r="S902" s="57" t="str">
        <f ca="1">IF(AND(C902&lt;&gt;"",C902&lt;&gt;OFFSET(C902,1,0)),SUMIFS([Giá có thuế],[Số ĐK],C902),"")</f>
        <v/>
      </c>
      <c r="T902" s="53"/>
      <c r="U902" s="55" t="str">
        <f>IF(T902="","",'Thông Tin Chung'!#REF!)</f>
        <v/>
      </c>
      <c r="V902" s="57" t="str">
        <f t="shared" ca="1" si="181"/>
        <v/>
      </c>
      <c r="W902" s="59"/>
      <c r="X902" s="49" t="str">
        <f ca="1">IF(C902="","",IF(OR(D902&lt;NgayBatDau,D902&gt;NgayKetThuc),"Ngày tháng phải nằm trong kỳ báo cáo",IF(AND(F902&lt;&gt;"",COUNTIF(D.3[Tên nhà cung cấp],F902)=0),"Tên NCC chưa khai báo trong DSNCC",IF(AND(G902&lt;&gt;"",COUNTIF(D.1[Tên sản phẩm],G902)=0),"SP này chưa khai báo trong DSSP",""))))</f>
        <v/>
      </c>
    </row>
    <row r="903" spans="2:24" ht="27.75" customHeight="1">
      <c r="B903" s="69">
        <f t="shared" si="171"/>
        <v>900</v>
      </c>
      <c r="C903" s="49" t="str">
        <f t="shared" ca="1" si="172"/>
        <v/>
      </c>
      <c r="D903" s="50" t="str">
        <f t="shared" ca="1" si="173"/>
        <v/>
      </c>
      <c r="E903" s="51" t="str">
        <f t="shared" ca="1" si="174"/>
        <v/>
      </c>
      <c r="F903" s="52" t="str">
        <f t="shared" ca="1" si="175"/>
        <v/>
      </c>
      <c r="G903" s="53"/>
      <c r="H903" s="53" t="str">
        <f>IF(G903="","",INDEX(D.1[Quy cách],MATCH(G903,D.1[Tên sản phẩm],0)))</f>
        <v/>
      </c>
      <c r="I903" s="54" t="str">
        <f>IF(G903="","",INDEX(D.1[ĐVT],MATCH(G903,D.1[Tên sản phẩm],0)))</f>
        <v/>
      </c>
      <c r="J903" s="56" t="str">
        <f>IF(G903="","",INDEX(#REF!,MATCH(G903,D.1[Tên sản phẩm],0)))</f>
        <v/>
      </c>
      <c r="K903" s="56" t="str">
        <f t="shared" si="176"/>
        <v/>
      </c>
      <c r="L903" s="53"/>
      <c r="M903" s="57" t="str">
        <f t="shared" si="177"/>
        <v/>
      </c>
      <c r="N903" s="58"/>
      <c r="O903" s="56" t="str">
        <f t="shared" si="170"/>
        <v/>
      </c>
      <c r="P903" s="57" t="str">
        <f t="shared" si="178"/>
        <v/>
      </c>
      <c r="Q903" s="58" t="str">
        <f t="shared" ca="1" si="179"/>
        <v/>
      </c>
      <c r="R903" s="57" t="str">
        <f t="shared" si="180"/>
        <v/>
      </c>
      <c r="S903" s="57" t="str">
        <f ca="1">IF(AND(C903&lt;&gt;"",C903&lt;&gt;OFFSET(C903,1,0)),SUMIFS([Giá có thuế],[Số ĐK],C903),"")</f>
        <v/>
      </c>
      <c r="T903" s="53"/>
      <c r="U903" s="55" t="str">
        <f>IF(T903="","",'Thông Tin Chung'!#REF!)</f>
        <v/>
      </c>
      <c r="V903" s="57" t="str">
        <f t="shared" ca="1" si="181"/>
        <v/>
      </c>
      <c r="W903" s="59"/>
      <c r="X903" s="49" t="str">
        <f ca="1">IF(C903="","",IF(OR(D903&lt;NgayBatDau,D903&gt;NgayKetThuc),"Ngày tháng phải nằm trong kỳ báo cáo",IF(AND(F903&lt;&gt;"",COUNTIF(D.3[Tên nhà cung cấp],F903)=0),"Tên NCC chưa khai báo trong DSNCC",IF(AND(G903&lt;&gt;"",COUNTIF(D.1[Tên sản phẩm],G903)=0),"SP này chưa khai báo trong DSSP",""))))</f>
        <v/>
      </c>
    </row>
    <row r="904" spans="2:24" ht="27.75" customHeight="1">
      <c r="B904" s="69">
        <f t="shared" si="171"/>
        <v>901</v>
      </c>
      <c r="C904" s="49" t="str">
        <f t="shared" ca="1" si="172"/>
        <v/>
      </c>
      <c r="D904" s="50" t="str">
        <f t="shared" ca="1" si="173"/>
        <v/>
      </c>
      <c r="E904" s="51" t="str">
        <f t="shared" ca="1" si="174"/>
        <v/>
      </c>
      <c r="F904" s="52" t="str">
        <f t="shared" ca="1" si="175"/>
        <v/>
      </c>
      <c r="G904" s="53"/>
      <c r="H904" s="53" t="str">
        <f>IF(G904="","",INDEX(D.1[Quy cách],MATCH(G904,D.1[Tên sản phẩm],0)))</f>
        <v/>
      </c>
      <c r="I904" s="54" t="str">
        <f>IF(G904="","",INDEX(D.1[ĐVT],MATCH(G904,D.1[Tên sản phẩm],0)))</f>
        <v/>
      </c>
      <c r="J904" s="56" t="str">
        <f>IF(G904="","",INDEX(#REF!,MATCH(G904,D.1[Tên sản phẩm],0)))</f>
        <v/>
      </c>
      <c r="K904" s="56" t="str">
        <f t="shared" si="176"/>
        <v/>
      </c>
      <c r="L904" s="53"/>
      <c r="M904" s="57" t="str">
        <f t="shared" si="177"/>
        <v/>
      </c>
      <c r="N904" s="58"/>
      <c r="O904" s="56" t="str">
        <f t="shared" si="170"/>
        <v/>
      </c>
      <c r="P904" s="57" t="str">
        <f t="shared" si="178"/>
        <v/>
      </c>
      <c r="Q904" s="58" t="str">
        <f t="shared" ca="1" si="179"/>
        <v/>
      </c>
      <c r="R904" s="57" t="str">
        <f t="shared" si="180"/>
        <v/>
      </c>
      <c r="S904" s="57" t="str">
        <f ca="1">IF(AND(C904&lt;&gt;"",C904&lt;&gt;OFFSET(C904,1,0)),SUMIFS([Giá có thuế],[Số ĐK],C904),"")</f>
        <v/>
      </c>
      <c r="T904" s="53"/>
      <c r="U904" s="55" t="str">
        <f>IF(T904="","",'Thông Tin Chung'!#REF!)</f>
        <v/>
      </c>
      <c r="V904" s="57" t="str">
        <f t="shared" ca="1" si="181"/>
        <v/>
      </c>
      <c r="W904" s="59"/>
      <c r="X904" s="49" t="str">
        <f ca="1">IF(C904="","",IF(OR(D904&lt;NgayBatDau,D904&gt;NgayKetThuc),"Ngày tháng phải nằm trong kỳ báo cáo",IF(AND(F904&lt;&gt;"",COUNTIF(D.3[Tên nhà cung cấp],F904)=0),"Tên NCC chưa khai báo trong DSNCC",IF(AND(G904&lt;&gt;"",COUNTIF(D.1[Tên sản phẩm],G904)=0),"SP này chưa khai báo trong DSSP",""))))</f>
        <v/>
      </c>
    </row>
    <row r="905" spans="2:24" ht="27.75" customHeight="1">
      <c r="B905" s="69">
        <f t="shared" si="171"/>
        <v>902</v>
      </c>
      <c r="C905" s="49" t="str">
        <f t="shared" ca="1" si="172"/>
        <v/>
      </c>
      <c r="D905" s="50" t="str">
        <f t="shared" ca="1" si="173"/>
        <v/>
      </c>
      <c r="E905" s="51" t="str">
        <f t="shared" ca="1" si="174"/>
        <v/>
      </c>
      <c r="F905" s="52" t="str">
        <f t="shared" ca="1" si="175"/>
        <v/>
      </c>
      <c r="G905" s="53"/>
      <c r="H905" s="53" t="str">
        <f>IF(G905="","",INDEX(D.1[Quy cách],MATCH(G905,D.1[Tên sản phẩm],0)))</f>
        <v/>
      </c>
      <c r="I905" s="54" t="str">
        <f>IF(G905="","",INDEX(D.1[ĐVT],MATCH(G905,D.1[Tên sản phẩm],0)))</f>
        <v/>
      </c>
      <c r="J905" s="56" t="str">
        <f>IF(G905="","",INDEX(#REF!,MATCH(G905,D.1[Tên sản phẩm],0)))</f>
        <v/>
      </c>
      <c r="K905" s="56" t="str">
        <f t="shared" si="176"/>
        <v/>
      </c>
      <c r="L905" s="53"/>
      <c r="M905" s="57" t="str">
        <f t="shared" si="177"/>
        <v/>
      </c>
      <c r="N905" s="58"/>
      <c r="O905" s="56" t="str">
        <f t="shared" si="170"/>
        <v/>
      </c>
      <c r="P905" s="57" t="str">
        <f t="shared" si="178"/>
        <v/>
      </c>
      <c r="Q905" s="58" t="str">
        <f t="shared" ca="1" si="179"/>
        <v/>
      </c>
      <c r="R905" s="57" t="str">
        <f t="shared" si="180"/>
        <v/>
      </c>
      <c r="S905" s="57" t="str">
        <f ca="1">IF(AND(C905&lt;&gt;"",C905&lt;&gt;OFFSET(C905,1,0)),SUMIFS([Giá có thuế],[Số ĐK],C905),"")</f>
        <v/>
      </c>
      <c r="T905" s="53"/>
      <c r="U905" s="55" t="str">
        <f>IF(T905="","",'Thông Tin Chung'!#REF!)</f>
        <v/>
      </c>
      <c r="V905" s="57" t="str">
        <f t="shared" ca="1" si="181"/>
        <v/>
      </c>
      <c r="W905" s="59"/>
      <c r="X905" s="49" t="str">
        <f ca="1">IF(C905="","",IF(OR(D905&lt;NgayBatDau,D905&gt;NgayKetThuc),"Ngày tháng phải nằm trong kỳ báo cáo",IF(AND(F905&lt;&gt;"",COUNTIF(D.3[Tên nhà cung cấp],F905)=0),"Tên NCC chưa khai báo trong DSNCC",IF(AND(G905&lt;&gt;"",COUNTIF(D.1[Tên sản phẩm],G905)=0),"SP này chưa khai báo trong DSSP",""))))</f>
        <v/>
      </c>
    </row>
    <row r="906" spans="2:24" ht="27.75" customHeight="1">
      <c r="B906" s="69">
        <f t="shared" si="171"/>
        <v>903</v>
      </c>
      <c r="C906" s="49" t="str">
        <f t="shared" ca="1" si="172"/>
        <v/>
      </c>
      <c r="D906" s="50" t="str">
        <f t="shared" ca="1" si="173"/>
        <v/>
      </c>
      <c r="E906" s="51" t="str">
        <f t="shared" ca="1" si="174"/>
        <v/>
      </c>
      <c r="F906" s="52" t="str">
        <f t="shared" ca="1" si="175"/>
        <v/>
      </c>
      <c r="G906" s="53"/>
      <c r="H906" s="53" t="str">
        <f>IF(G906="","",INDEX(D.1[Quy cách],MATCH(G906,D.1[Tên sản phẩm],0)))</f>
        <v/>
      </c>
      <c r="I906" s="54" t="str">
        <f>IF(G906="","",INDEX(D.1[ĐVT],MATCH(G906,D.1[Tên sản phẩm],0)))</f>
        <v/>
      </c>
      <c r="J906" s="56" t="str">
        <f>IF(G906="","",INDEX(#REF!,MATCH(G906,D.1[Tên sản phẩm],0)))</f>
        <v/>
      </c>
      <c r="K906" s="56" t="str">
        <f t="shared" si="176"/>
        <v/>
      </c>
      <c r="L906" s="53"/>
      <c r="M906" s="57" t="str">
        <f t="shared" si="177"/>
        <v/>
      </c>
      <c r="N906" s="58"/>
      <c r="O906" s="56" t="str">
        <f t="shared" si="170"/>
        <v/>
      </c>
      <c r="P906" s="57" t="str">
        <f t="shared" si="178"/>
        <v/>
      </c>
      <c r="Q906" s="58" t="str">
        <f t="shared" ca="1" si="179"/>
        <v/>
      </c>
      <c r="R906" s="57" t="str">
        <f t="shared" si="180"/>
        <v/>
      </c>
      <c r="S906" s="57" t="str">
        <f ca="1">IF(AND(C906&lt;&gt;"",C906&lt;&gt;OFFSET(C906,1,0)),SUMIFS([Giá có thuế],[Số ĐK],C906),"")</f>
        <v/>
      </c>
      <c r="T906" s="53"/>
      <c r="U906" s="55" t="str">
        <f>IF(T906="","",'Thông Tin Chung'!#REF!)</f>
        <v/>
      </c>
      <c r="V906" s="57" t="str">
        <f t="shared" ca="1" si="181"/>
        <v/>
      </c>
      <c r="W906" s="59"/>
      <c r="X906" s="49" t="str">
        <f ca="1">IF(C906="","",IF(OR(D906&lt;NgayBatDau,D906&gt;NgayKetThuc),"Ngày tháng phải nằm trong kỳ báo cáo",IF(AND(F906&lt;&gt;"",COUNTIF(D.3[Tên nhà cung cấp],F906)=0),"Tên NCC chưa khai báo trong DSNCC",IF(AND(G906&lt;&gt;"",COUNTIF(D.1[Tên sản phẩm],G906)=0),"SP này chưa khai báo trong DSSP",""))))</f>
        <v/>
      </c>
    </row>
    <row r="907" spans="2:24" ht="27.75" customHeight="1">
      <c r="B907" s="69">
        <f t="shared" si="171"/>
        <v>904</v>
      </c>
      <c r="C907" s="49" t="str">
        <f t="shared" ca="1" si="172"/>
        <v/>
      </c>
      <c r="D907" s="50" t="str">
        <f t="shared" ca="1" si="173"/>
        <v/>
      </c>
      <c r="E907" s="51" t="str">
        <f t="shared" ca="1" si="174"/>
        <v/>
      </c>
      <c r="F907" s="52" t="str">
        <f t="shared" ca="1" si="175"/>
        <v/>
      </c>
      <c r="G907" s="53"/>
      <c r="H907" s="53" t="str">
        <f>IF(G907="","",INDEX(D.1[Quy cách],MATCH(G907,D.1[Tên sản phẩm],0)))</f>
        <v/>
      </c>
      <c r="I907" s="54" t="str">
        <f>IF(G907="","",INDEX(D.1[ĐVT],MATCH(G907,D.1[Tên sản phẩm],0)))</f>
        <v/>
      </c>
      <c r="J907" s="56" t="str">
        <f>IF(G907="","",INDEX(#REF!,MATCH(G907,D.1[Tên sản phẩm],0)))</f>
        <v/>
      </c>
      <c r="K907" s="56" t="str">
        <f t="shared" si="176"/>
        <v/>
      </c>
      <c r="L907" s="53"/>
      <c r="M907" s="57" t="str">
        <f t="shared" si="177"/>
        <v/>
      </c>
      <c r="N907" s="58"/>
      <c r="O907" s="56" t="str">
        <f t="shared" si="170"/>
        <v/>
      </c>
      <c r="P907" s="57" t="str">
        <f t="shared" si="178"/>
        <v/>
      </c>
      <c r="Q907" s="58" t="str">
        <f t="shared" ca="1" si="179"/>
        <v/>
      </c>
      <c r="R907" s="57" t="str">
        <f t="shared" si="180"/>
        <v/>
      </c>
      <c r="S907" s="57" t="str">
        <f ca="1">IF(AND(C907&lt;&gt;"",C907&lt;&gt;OFFSET(C907,1,0)),SUMIFS([Giá có thuế],[Số ĐK],C907),"")</f>
        <v/>
      </c>
      <c r="T907" s="53"/>
      <c r="U907" s="55" t="str">
        <f>IF(T907="","",'Thông Tin Chung'!#REF!)</f>
        <v/>
      </c>
      <c r="V907" s="57" t="str">
        <f t="shared" ca="1" si="181"/>
        <v/>
      </c>
      <c r="W907" s="59"/>
      <c r="X907" s="49" t="str">
        <f ca="1">IF(C907="","",IF(OR(D907&lt;NgayBatDau,D907&gt;NgayKetThuc),"Ngày tháng phải nằm trong kỳ báo cáo",IF(AND(F907&lt;&gt;"",COUNTIF(D.3[Tên nhà cung cấp],F907)=0),"Tên NCC chưa khai báo trong DSNCC",IF(AND(G907&lt;&gt;"",COUNTIF(D.1[Tên sản phẩm],G907)=0),"SP này chưa khai báo trong DSSP",""))))</f>
        <v/>
      </c>
    </row>
    <row r="908" spans="2:24" ht="27.75" customHeight="1">
      <c r="B908" s="69">
        <f t="shared" si="171"/>
        <v>905</v>
      </c>
      <c r="C908" s="49" t="str">
        <f t="shared" ca="1" si="172"/>
        <v/>
      </c>
      <c r="D908" s="50" t="str">
        <f t="shared" ca="1" si="173"/>
        <v/>
      </c>
      <c r="E908" s="51" t="str">
        <f t="shared" ca="1" si="174"/>
        <v/>
      </c>
      <c r="F908" s="52" t="str">
        <f t="shared" ca="1" si="175"/>
        <v/>
      </c>
      <c r="G908" s="53"/>
      <c r="H908" s="53" t="str">
        <f>IF(G908="","",INDEX(D.1[Quy cách],MATCH(G908,D.1[Tên sản phẩm],0)))</f>
        <v/>
      </c>
      <c r="I908" s="54" t="str">
        <f>IF(G908="","",INDEX(D.1[ĐVT],MATCH(G908,D.1[Tên sản phẩm],0)))</f>
        <v/>
      </c>
      <c r="J908" s="56" t="str">
        <f>IF(G908="","",INDEX(#REF!,MATCH(G908,D.1[Tên sản phẩm],0)))</f>
        <v/>
      </c>
      <c r="K908" s="56" t="str">
        <f t="shared" si="176"/>
        <v/>
      </c>
      <c r="L908" s="53"/>
      <c r="M908" s="57" t="str">
        <f t="shared" si="177"/>
        <v/>
      </c>
      <c r="N908" s="58"/>
      <c r="O908" s="56" t="str">
        <f t="shared" si="170"/>
        <v/>
      </c>
      <c r="P908" s="57" t="str">
        <f t="shared" si="178"/>
        <v/>
      </c>
      <c r="Q908" s="58" t="str">
        <f t="shared" ca="1" si="179"/>
        <v/>
      </c>
      <c r="R908" s="57" t="str">
        <f t="shared" si="180"/>
        <v/>
      </c>
      <c r="S908" s="57" t="str">
        <f ca="1">IF(AND(C908&lt;&gt;"",C908&lt;&gt;OFFSET(C908,1,0)),SUMIFS([Giá có thuế],[Số ĐK],C908),"")</f>
        <v/>
      </c>
      <c r="T908" s="53"/>
      <c r="U908" s="55" t="str">
        <f>IF(T908="","",'Thông Tin Chung'!#REF!)</f>
        <v/>
      </c>
      <c r="V908" s="57" t="str">
        <f t="shared" ca="1" si="181"/>
        <v/>
      </c>
      <c r="W908" s="59"/>
      <c r="X908" s="49" t="str">
        <f ca="1">IF(C908="","",IF(OR(D908&lt;NgayBatDau,D908&gt;NgayKetThuc),"Ngày tháng phải nằm trong kỳ báo cáo",IF(AND(F908&lt;&gt;"",COUNTIF(D.3[Tên nhà cung cấp],F908)=0),"Tên NCC chưa khai báo trong DSNCC",IF(AND(G908&lt;&gt;"",COUNTIF(D.1[Tên sản phẩm],G908)=0),"SP này chưa khai báo trong DSSP",""))))</f>
        <v/>
      </c>
    </row>
    <row r="909" spans="2:24" ht="27.75" customHeight="1">
      <c r="B909" s="69">
        <f t="shared" si="171"/>
        <v>906</v>
      </c>
      <c r="C909" s="49" t="str">
        <f t="shared" ca="1" si="172"/>
        <v/>
      </c>
      <c r="D909" s="50" t="str">
        <f t="shared" ca="1" si="173"/>
        <v/>
      </c>
      <c r="E909" s="51" t="str">
        <f t="shared" ca="1" si="174"/>
        <v/>
      </c>
      <c r="F909" s="52" t="str">
        <f t="shared" ca="1" si="175"/>
        <v/>
      </c>
      <c r="G909" s="53"/>
      <c r="H909" s="53" t="str">
        <f>IF(G909="","",INDEX(D.1[Quy cách],MATCH(G909,D.1[Tên sản phẩm],0)))</f>
        <v/>
      </c>
      <c r="I909" s="54" t="str">
        <f>IF(G909="","",INDEX(D.1[ĐVT],MATCH(G909,D.1[Tên sản phẩm],0)))</f>
        <v/>
      </c>
      <c r="J909" s="56" t="str">
        <f>IF(G909="","",INDEX(#REF!,MATCH(G909,D.1[Tên sản phẩm],0)))</f>
        <v/>
      </c>
      <c r="K909" s="56" t="str">
        <f t="shared" si="176"/>
        <v/>
      </c>
      <c r="L909" s="53"/>
      <c r="M909" s="57" t="str">
        <f t="shared" si="177"/>
        <v/>
      </c>
      <c r="N909" s="58"/>
      <c r="O909" s="56" t="str">
        <f t="shared" si="170"/>
        <v/>
      </c>
      <c r="P909" s="57" t="str">
        <f t="shared" si="178"/>
        <v/>
      </c>
      <c r="Q909" s="58" t="str">
        <f t="shared" ca="1" si="179"/>
        <v/>
      </c>
      <c r="R909" s="57" t="str">
        <f t="shared" si="180"/>
        <v/>
      </c>
      <c r="S909" s="57" t="str">
        <f ca="1">IF(AND(C909&lt;&gt;"",C909&lt;&gt;OFFSET(C909,1,0)),SUMIFS([Giá có thuế],[Số ĐK],C909),"")</f>
        <v/>
      </c>
      <c r="T909" s="53"/>
      <c r="U909" s="55" t="str">
        <f>IF(T909="","",'Thông Tin Chung'!#REF!)</f>
        <v/>
      </c>
      <c r="V909" s="57" t="str">
        <f t="shared" ca="1" si="181"/>
        <v/>
      </c>
      <c r="W909" s="59"/>
      <c r="X909" s="49" t="str">
        <f ca="1">IF(C909="","",IF(OR(D909&lt;NgayBatDau,D909&gt;NgayKetThuc),"Ngày tháng phải nằm trong kỳ báo cáo",IF(AND(F909&lt;&gt;"",COUNTIF(D.3[Tên nhà cung cấp],F909)=0),"Tên NCC chưa khai báo trong DSNCC",IF(AND(G909&lt;&gt;"",COUNTIF(D.1[Tên sản phẩm],G909)=0),"SP này chưa khai báo trong DSSP",""))))</f>
        <v/>
      </c>
    </row>
    <row r="910" spans="2:24" ht="27.75" customHeight="1">
      <c r="B910" s="69">
        <f t="shared" si="171"/>
        <v>907</v>
      </c>
      <c r="C910" s="49" t="str">
        <f t="shared" ca="1" si="172"/>
        <v/>
      </c>
      <c r="D910" s="50" t="str">
        <f t="shared" ca="1" si="173"/>
        <v/>
      </c>
      <c r="E910" s="51" t="str">
        <f t="shared" ca="1" si="174"/>
        <v/>
      </c>
      <c r="F910" s="52" t="str">
        <f t="shared" ca="1" si="175"/>
        <v/>
      </c>
      <c r="G910" s="53"/>
      <c r="H910" s="53" t="str">
        <f>IF(G910="","",INDEX(D.1[Quy cách],MATCH(G910,D.1[Tên sản phẩm],0)))</f>
        <v/>
      </c>
      <c r="I910" s="54" t="str">
        <f>IF(G910="","",INDEX(D.1[ĐVT],MATCH(G910,D.1[Tên sản phẩm],0)))</f>
        <v/>
      </c>
      <c r="J910" s="56" t="str">
        <f>IF(G910="","",INDEX(#REF!,MATCH(G910,D.1[Tên sản phẩm],0)))</f>
        <v/>
      </c>
      <c r="K910" s="56" t="str">
        <f t="shared" si="176"/>
        <v/>
      </c>
      <c r="L910" s="53"/>
      <c r="M910" s="57" t="str">
        <f t="shared" si="177"/>
        <v/>
      </c>
      <c r="N910" s="58"/>
      <c r="O910" s="56" t="str">
        <f t="shared" si="170"/>
        <v/>
      </c>
      <c r="P910" s="57" t="str">
        <f t="shared" si="178"/>
        <v/>
      </c>
      <c r="Q910" s="58" t="str">
        <f t="shared" ca="1" si="179"/>
        <v/>
      </c>
      <c r="R910" s="57" t="str">
        <f t="shared" si="180"/>
        <v/>
      </c>
      <c r="S910" s="57" t="str">
        <f ca="1">IF(AND(C910&lt;&gt;"",C910&lt;&gt;OFFSET(C910,1,0)),SUMIFS([Giá có thuế],[Số ĐK],C910),"")</f>
        <v/>
      </c>
      <c r="T910" s="53"/>
      <c r="U910" s="55" t="str">
        <f>IF(T910="","",'Thông Tin Chung'!#REF!)</f>
        <v/>
      </c>
      <c r="V910" s="57" t="str">
        <f t="shared" ca="1" si="181"/>
        <v/>
      </c>
      <c r="W910" s="59"/>
      <c r="X910" s="49" t="str">
        <f ca="1">IF(C910="","",IF(OR(D910&lt;NgayBatDau,D910&gt;NgayKetThuc),"Ngày tháng phải nằm trong kỳ báo cáo",IF(AND(F910&lt;&gt;"",COUNTIF(D.3[Tên nhà cung cấp],F910)=0),"Tên NCC chưa khai báo trong DSNCC",IF(AND(G910&lt;&gt;"",COUNTIF(D.1[Tên sản phẩm],G910)=0),"SP này chưa khai báo trong DSSP",""))))</f>
        <v/>
      </c>
    </row>
    <row r="911" spans="2:24" ht="27.75" customHeight="1">
      <c r="B911" s="69">
        <f t="shared" si="171"/>
        <v>908</v>
      </c>
      <c r="C911" s="49" t="str">
        <f t="shared" ca="1" si="172"/>
        <v/>
      </c>
      <c r="D911" s="50" t="str">
        <f t="shared" ca="1" si="173"/>
        <v/>
      </c>
      <c r="E911" s="51" t="str">
        <f t="shared" ca="1" si="174"/>
        <v/>
      </c>
      <c r="F911" s="52" t="str">
        <f t="shared" ca="1" si="175"/>
        <v/>
      </c>
      <c r="G911" s="53"/>
      <c r="H911" s="53" t="str">
        <f>IF(G911="","",INDEX(D.1[Quy cách],MATCH(G911,D.1[Tên sản phẩm],0)))</f>
        <v/>
      </c>
      <c r="I911" s="54" t="str">
        <f>IF(G911="","",INDEX(D.1[ĐVT],MATCH(G911,D.1[Tên sản phẩm],0)))</f>
        <v/>
      </c>
      <c r="J911" s="56" t="str">
        <f>IF(G911="","",INDEX(#REF!,MATCH(G911,D.1[Tên sản phẩm],0)))</f>
        <v/>
      </c>
      <c r="K911" s="56" t="str">
        <f t="shared" si="176"/>
        <v/>
      </c>
      <c r="L911" s="53"/>
      <c r="M911" s="57" t="str">
        <f t="shared" si="177"/>
        <v/>
      </c>
      <c r="N911" s="58"/>
      <c r="O911" s="56" t="str">
        <f t="shared" si="170"/>
        <v/>
      </c>
      <c r="P911" s="57" t="str">
        <f t="shared" si="178"/>
        <v/>
      </c>
      <c r="Q911" s="58" t="str">
        <f t="shared" ca="1" si="179"/>
        <v/>
      </c>
      <c r="R911" s="57" t="str">
        <f t="shared" si="180"/>
        <v/>
      </c>
      <c r="S911" s="57" t="str">
        <f ca="1">IF(AND(C911&lt;&gt;"",C911&lt;&gt;OFFSET(C911,1,0)),SUMIFS([Giá có thuế],[Số ĐK],C911),"")</f>
        <v/>
      </c>
      <c r="T911" s="53"/>
      <c r="U911" s="55" t="str">
        <f>IF(T911="","",'Thông Tin Chung'!#REF!)</f>
        <v/>
      </c>
      <c r="V911" s="57" t="str">
        <f t="shared" ca="1" si="181"/>
        <v/>
      </c>
      <c r="W911" s="59"/>
      <c r="X911" s="49" t="str">
        <f ca="1">IF(C911="","",IF(OR(D911&lt;NgayBatDau,D911&gt;NgayKetThuc),"Ngày tháng phải nằm trong kỳ báo cáo",IF(AND(F911&lt;&gt;"",COUNTIF(D.3[Tên nhà cung cấp],F911)=0),"Tên NCC chưa khai báo trong DSNCC",IF(AND(G911&lt;&gt;"",COUNTIF(D.1[Tên sản phẩm],G911)=0),"SP này chưa khai báo trong DSSP",""))))</f>
        <v/>
      </c>
    </row>
    <row r="912" spans="2:24" ht="27.75" customHeight="1">
      <c r="B912" s="69">
        <f t="shared" si="171"/>
        <v>909</v>
      </c>
      <c r="C912" s="49" t="str">
        <f t="shared" ca="1" si="172"/>
        <v/>
      </c>
      <c r="D912" s="50" t="str">
        <f t="shared" ca="1" si="173"/>
        <v/>
      </c>
      <c r="E912" s="51" t="str">
        <f t="shared" ca="1" si="174"/>
        <v/>
      </c>
      <c r="F912" s="52" t="str">
        <f t="shared" ca="1" si="175"/>
        <v/>
      </c>
      <c r="G912" s="53"/>
      <c r="H912" s="53" t="str">
        <f>IF(G912="","",INDEX(D.1[Quy cách],MATCH(G912,D.1[Tên sản phẩm],0)))</f>
        <v/>
      </c>
      <c r="I912" s="54" t="str">
        <f>IF(G912="","",INDEX(D.1[ĐVT],MATCH(G912,D.1[Tên sản phẩm],0)))</f>
        <v/>
      </c>
      <c r="J912" s="56" t="str">
        <f>IF(G912="","",INDEX(#REF!,MATCH(G912,D.1[Tên sản phẩm],0)))</f>
        <v/>
      </c>
      <c r="K912" s="56" t="str">
        <f t="shared" si="176"/>
        <v/>
      </c>
      <c r="L912" s="53"/>
      <c r="M912" s="57" t="str">
        <f t="shared" si="177"/>
        <v/>
      </c>
      <c r="N912" s="58"/>
      <c r="O912" s="56" t="str">
        <f t="shared" si="170"/>
        <v/>
      </c>
      <c r="P912" s="57" t="str">
        <f t="shared" si="178"/>
        <v/>
      </c>
      <c r="Q912" s="58" t="str">
        <f t="shared" ca="1" si="179"/>
        <v/>
      </c>
      <c r="R912" s="57" t="str">
        <f t="shared" si="180"/>
        <v/>
      </c>
      <c r="S912" s="57" t="str">
        <f ca="1">IF(AND(C912&lt;&gt;"",C912&lt;&gt;OFFSET(C912,1,0)),SUMIFS([Giá có thuế],[Số ĐK],C912),"")</f>
        <v/>
      </c>
      <c r="T912" s="53"/>
      <c r="U912" s="55" t="str">
        <f>IF(T912="","",'Thông Tin Chung'!#REF!)</f>
        <v/>
      </c>
      <c r="V912" s="57" t="str">
        <f t="shared" ca="1" si="181"/>
        <v/>
      </c>
      <c r="W912" s="59"/>
      <c r="X912" s="49" t="str">
        <f ca="1">IF(C912="","",IF(OR(D912&lt;NgayBatDau,D912&gt;NgayKetThuc),"Ngày tháng phải nằm trong kỳ báo cáo",IF(AND(F912&lt;&gt;"",COUNTIF(D.3[Tên nhà cung cấp],F912)=0),"Tên NCC chưa khai báo trong DSNCC",IF(AND(G912&lt;&gt;"",COUNTIF(D.1[Tên sản phẩm],G912)=0),"SP này chưa khai báo trong DSSP",""))))</f>
        <v/>
      </c>
    </row>
    <row r="913" spans="2:24" ht="27.75" customHeight="1">
      <c r="B913" s="69">
        <f t="shared" si="171"/>
        <v>910</v>
      </c>
      <c r="C913" s="49" t="str">
        <f t="shared" ca="1" si="172"/>
        <v/>
      </c>
      <c r="D913" s="50" t="str">
        <f t="shared" ca="1" si="173"/>
        <v/>
      </c>
      <c r="E913" s="51" t="str">
        <f t="shared" ca="1" si="174"/>
        <v/>
      </c>
      <c r="F913" s="52" t="str">
        <f t="shared" ca="1" si="175"/>
        <v/>
      </c>
      <c r="G913" s="53"/>
      <c r="H913" s="53" t="str">
        <f>IF(G913="","",INDEX(D.1[Quy cách],MATCH(G913,D.1[Tên sản phẩm],0)))</f>
        <v/>
      </c>
      <c r="I913" s="54" t="str">
        <f>IF(G913="","",INDEX(D.1[ĐVT],MATCH(G913,D.1[Tên sản phẩm],0)))</f>
        <v/>
      </c>
      <c r="J913" s="56" t="str">
        <f>IF(G913="","",INDEX(#REF!,MATCH(G913,D.1[Tên sản phẩm],0)))</f>
        <v/>
      </c>
      <c r="K913" s="56" t="str">
        <f t="shared" si="176"/>
        <v/>
      </c>
      <c r="L913" s="53"/>
      <c r="M913" s="57" t="str">
        <f t="shared" si="177"/>
        <v/>
      </c>
      <c r="N913" s="58"/>
      <c r="O913" s="56" t="str">
        <f t="shared" si="170"/>
        <v/>
      </c>
      <c r="P913" s="57" t="str">
        <f t="shared" si="178"/>
        <v/>
      </c>
      <c r="Q913" s="58" t="str">
        <f t="shared" ca="1" si="179"/>
        <v/>
      </c>
      <c r="R913" s="57" t="str">
        <f t="shared" si="180"/>
        <v/>
      </c>
      <c r="S913" s="57" t="str">
        <f ca="1">IF(AND(C913&lt;&gt;"",C913&lt;&gt;OFFSET(C913,1,0)),SUMIFS([Giá có thuế],[Số ĐK],C913),"")</f>
        <v/>
      </c>
      <c r="T913" s="53"/>
      <c r="U913" s="55" t="str">
        <f>IF(T913="","",'Thông Tin Chung'!#REF!)</f>
        <v/>
      </c>
      <c r="V913" s="57" t="str">
        <f t="shared" ca="1" si="181"/>
        <v/>
      </c>
      <c r="W913" s="59"/>
      <c r="X913" s="49" t="str">
        <f ca="1">IF(C913="","",IF(OR(D913&lt;NgayBatDau,D913&gt;NgayKetThuc),"Ngày tháng phải nằm trong kỳ báo cáo",IF(AND(F913&lt;&gt;"",COUNTIF(D.3[Tên nhà cung cấp],F913)=0),"Tên NCC chưa khai báo trong DSNCC",IF(AND(G913&lt;&gt;"",COUNTIF(D.1[Tên sản phẩm],G913)=0),"SP này chưa khai báo trong DSSP",""))))</f>
        <v/>
      </c>
    </row>
    <row r="914" spans="2:24" ht="27.75" customHeight="1">
      <c r="B914" s="69">
        <f t="shared" si="171"/>
        <v>911</v>
      </c>
      <c r="C914" s="49" t="str">
        <f t="shared" ca="1" si="172"/>
        <v/>
      </c>
      <c r="D914" s="50" t="str">
        <f t="shared" ca="1" si="173"/>
        <v/>
      </c>
      <c r="E914" s="51" t="str">
        <f t="shared" ca="1" si="174"/>
        <v/>
      </c>
      <c r="F914" s="52" t="str">
        <f t="shared" ca="1" si="175"/>
        <v/>
      </c>
      <c r="G914" s="53"/>
      <c r="H914" s="53" t="str">
        <f>IF(G914="","",INDEX(D.1[Quy cách],MATCH(G914,D.1[Tên sản phẩm],0)))</f>
        <v/>
      </c>
      <c r="I914" s="54" t="str">
        <f>IF(G914="","",INDEX(D.1[ĐVT],MATCH(G914,D.1[Tên sản phẩm],0)))</f>
        <v/>
      </c>
      <c r="J914" s="56" t="str">
        <f>IF(G914="","",INDEX(#REF!,MATCH(G914,D.1[Tên sản phẩm],0)))</f>
        <v/>
      </c>
      <c r="K914" s="56" t="str">
        <f t="shared" si="176"/>
        <v/>
      </c>
      <c r="L914" s="53"/>
      <c r="M914" s="57" t="str">
        <f t="shared" si="177"/>
        <v/>
      </c>
      <c r="N914" s="58"/>
      <c r="O914" s="56" t="str">
        <f t="shared" si="170"/>
        <v/>
      </c>
      <c r="P914" s="57" t="str">
        <f t="shared" si="178"/>
        <v/>
      </c>
      <c r="Q914" s="58" t="str">
        <f t="shared" ca="1" si="179"/>
        <v/>
      </c>
      <c r="R914" s="57" t="str">
        <f t="shared" si="180"/>
        <v/>
      </c>
      <c r="S914" s="57" t="str">
        <f ca="1">IF(AND(C914&lt;&gt;"",C914&lt;&gt;OFFSET(C914,1,0)),SUMIFS([Giá có thuế],[Số ĐK],C914),"")</f>
        <v/>
      </c>
      <c r="T914" s="53"/>
      <c r="U914" s="55" t="str">
        <f>IF(T914="","",'Thông Tin Chung'!#REF!)</f>
        <v/>
      </c>
      <c r="V914" s="57" t="str">
        <f t="shared" ca="1" si="181"/>
        <v/>
      </c>
      <c r="W914" s="59"/>
      <c r="X914" s="49" t="str">
        <f ca="1">IF(C914="","",IF(OR(D914&lt;NgayBatDau,D914&gt;NgayKetThuc),"Ngày tháng phải nằm trong kỳ báo cáo",IF(AND(F914&lt;&gt;"",COUNTIF(D.3[Tên nhà cung cấp],F914)=0),"Tên NCC chưa khai báo trong DSNCC",IF(AND(G914&lt;&gt;"",COUNTIF(D.1[Tên sản phẩm],G914)=0),"SP này chưa khai báo trong DSSP",""))))</f>
        <v/>
      </c>
    </row>
    <row r="915" spans="2:24" ht="27.75" customHeight="1">
      <c r="B915" s="69">
        <f t="shared" si="171"/>
        <v>912</v>
      </c>
      <c r="C915" s="49" t="str">
        <f t="shared" ca="1" si="172"/>
        <v/>
      </c>
      <c r="D915" s="50" t="str">
        <f t="shared" ca="1" si="173"/>
        <v/>
      </c>
      <c r="E915" s="51" t="str">
        <f t="shared" ca="1" si="174"/>
        <v/>
      </c>
      <c r="F915" s="52" t="str">
        <f t="shared" ca="1" si="175"/>
        <v/>
      </c>
      <c r="G915" s="53"/>
      <c r="H915" s="53" t="str">
        <f>IF(G915="","",INDEX(D.1[Quy cách],MATCH(G915,D.1[Tên sản phẩm],0)))</f>
        <v/>
      </c>
      <c r="I915" s="54" t="str">
        <f>IF(G915="","",INDEX(D.1[ĐVT],MATCH(G915,D.1[Tên sản phẩm],0)))</f>
        <v/>
      </c>
      <c r="J915" s="56" t="str">
        <f>IF(G915="","",INDEX(#REF!,MATCH(G915,D.1[Tên sản phẩm],0)))</f>
        <v/>
      </c>
      <c r="K915" s="56" t="str">
        <f t="shared" si="176"/>
        <v/>
      </c>
      <c r="L915" s="53"/>
      <c r="M915" s="57" t="str">
        <f t="shared" si="177"/>
        <v/>
      </c>
      <c r="N915" s="58"/>
      <c r="O915" s="56" t="str">
        <f t="shared" si="170"/>
        <v/>
      </c>
      <c r="P915" s="57" t="str">
        <f t="shared" si="178"/>
        <v/>
      </c>
      <c r="Q915" s="58" t="str">
        <f t="shared" ca="1" si="179"/>
        <v/>
      </c>
      <c r="R915" s="57" t="str">
        <f t="shared" si="180"/>
        <v/>
      </c>
      <c r="S915" s="57" t="str">
        <f ca="1">IF(AND(C915&lt;&gt;"",C915&lt;&gt;OFFSET(C915,1,0)),SUMIFS([Giá có thuế],[Số ĐK],C915),"")</f>
        <v/>
      </c>
      <c r="T915" s="53"/>
      <c r="U915" s="55" t="str">
        <f>IF(T915="","",'Thông Tin Chung'!#REF!)</f>
        <v/>
      </c>
      <c r="V915" s="57" t="str">
        <f t="shared" ca="1" si="181"/>
        <v/>
      </c>
      <c r="W915" s="59"/>
      <c r="X915" s="49" t="str">
        <f ca="1">IF(C915="","",IF(OR(D915&lt;NgayBatDau,D915&gt;NgayKetThuc),"Ngày tháng phải nằm trong kỳ báo cáo",IF(AND(F915&lt;&gt;"",COUNTIF(D.3[Tên nhà cung cấp],F915)=0),"Tên NCC chưa khai báo trong DSNCC",IF(AND(G915&lt;&gt;"",COUNTIF(D.1[Tên sản phẩm],G915)=0),"SP này chưa khai báo trong DSSP",""))))</f>
        <v/>
      </c>
    </row>
    <row r="916" spans="2:24" ht="27.75" customHeight="1">
      <c r="B916" s="69">
        <f t="shared" si="171"/>
        <v>913</v>
      </c>
      <c r="C916" s="49" t="str">
        <f t="shared" ca="1" si="172"/>
        <v/>
      </c>
      <c r="D916" s="50" t="str">
        <f t="shared" ca="1" si="173"/>
        <v/>
      </c>
      <c r="E916" s="51" t="str">
        <f t="shared" ca="1" si="174"/>
        <v/>
      </c>
      <c r="F916" s="52" t="str">
        <f t="shared" ca="1" si="175"/>
        <v/>
      </c>
      <c r="G916" s="53"/>
      <c r="H916" s="53" t="str">
        <f>IF(G916="","",INDEX(D.1[Quy cách],MATCH(G916,D.1[Tên sản phẩm],0)))</f>
        <v/>
      </c>
      <c r="I916" s="54" t="str">
        <f>IF(G916="","",INDEX(D.1[ĐVT],MATCH(G916,D.1[Tên sản phẩm],0)))</f>
        <v/>
      </c>
      <c r="J916" s="56" t="str">
        <f>IF(G916="","",INDEX(#REF!,MATCH(G916,D.1[Tên sản phẩm],0)))</f>
        <v/>
      </c>
      <c r="K916" s="56" t="str">
        <f t="shared" si="176"/>
        <v/>
      </c>
      <c r="L916" s="53"/>
      <c r="M916" s="57" t="str">
        <f t="shared" si="177"/>
        <v/>
      </c>
      <c r="N916" s="58"/>
      <c r="O916" s="56" t="str">
        <f t="shared" si="170"/>
        <v/>
      </c>
      <c r="P916" s="57" t="str">
        <f t="shared" si="178"/>
        <v/>
      </c>
      <c r="Q916" s="58" t="str">
        <f t="shared" ca="1" si="179"/>
        <v/>
      </c>
      <c r="R916" s="57" t="str">
        <f t="shared" si="180"/>
        <v/>
      </c>
      <c r="S916" s="57" t="str">
        <f ca="1">IF(AND(C916&lt;&gt;"",C916&lt;&gt;OFFSET(C916,1,0)),SUMIFS([Giá có thuế],[Số ĐK],C916),"")</f>
        <v/>
      </c>
      <c r="T916" s="53"/>
      <c r="U916" s="55" t="str">
        <f>IF(T916="","",'Thông Tin Chung'!#REF!)</f>
        <v/>
      </c>
      <c r="V916" s="57" t="str">
        <f t="shared" ca="1" si="181"/>
        <v/>
      </c>
      <c r="W916" s="59"/>
      <c r="X916" s="49" t="str">
        <f ca="1">IF(C916="","",IF(OR(D916&lt;NgayBatDau,D916&gt;NgayKetThuc),"Ngày tháng phải nằm trong kỳ báo cáo",IF(AND(F916&lt;&gt;"",COUNTIF(D.3[Tên nhà cung cấp],F916)=0),"Tên NCC chưa khai báo trong DSNCC",IF(AND(G916&lt;&gt;"",COUNTIF(D.1[Tên sản phẩm],G916)=0),"SP này chưa khai báo trong DSSP",""))))</f>
        <v/>
      </c>
    </row>
    <row r="917" spans="2:24" ht="27.75" customHeight="1">
      <c r="B917" s="69">
        <f t="shared" si="171"/>
        <v>914</v>
      </c>
      <c r="C917" s="49" t="str">
        <f t="shared" ca="1" si="172"/>
        <v/>
      </c>
      <c r="D917" s="50" t="str">
        <f t="shared" ca="1" si="173"/>
        <v/>
      </c>
      <c r="E917" s="51" t="str">
        <f t="shared" ca="1" si="174"/>
        <v/>
      </c>
      <c r="F917" s="52" t="str">
        <f t="shared" ca="1" si="175"/>
        <v/>
      </c>
      <c r="G917" s="53"/>
      <c r="H917" s="53" t="str">
        <f>IF(G917="","",INDEX(D.1[Quy cách],MATCH(G917,D.1[Tên sản phẩm],0)))</f>
        <v/>
      </c>
      <c r="I917" s="54" t="str">
        <f>IF(G917="","",INDEX(D.1[ĐVT],MATCH(G917,D.1[Tên sản phẩm],0)))</f>
        <v/>
      </c>
      <c r="J917" s="56" t="str">
        <f>IF(G917="","",INDEX(#REF!,MATCH(G917,D.1[Tên sản phẩm],0)))</f>
        <v/>
      </c>
      <c r="K917" s="56" t="str">
        <f t="shared" si="176"/>
        <v/>
      </c>
      <c r="L917" s="53"/>
      <c r="M917" s="57" t="str">
        <f t="shared" si="177"/>
        <v/>
      </c>
      <c r="N917" s="58"/>
      <c r="O917" s="56" t="str">
        <f t="shared" si="170"/>
        <v/>
      </c>
      <c r="P917" s="57" t="str">
        <f t="shared" si="178"/>
        <v/>
      </c>
      <c r="Q917" s="58" t="str">
        <f t="shared" ca="1" si="179"/>
        <v/>
      </c>
      <c r="R917" s="57" t="str">
        <f t="shared" si="180"/>
        <v/>
      </c>
      <c r="S917" s="57" t="str">
        <f ca="1">IF(AND(C917&lt;&gt;"",C917&lt;&gt;OFFSET(C917,1,0)),SUMIFS([Giá có thuế],[Số ĐK],C917),"")</f>
        <v/>
      </c>
      <c r="T917" s="53"/>
      <c r="U917" s="55" t="str">
        <f>IF(T917="","",'Thông Tin Chung'!#REF!)</f>
        <v/>
      </c>
      <c r="V917" s="57" t="str">
        <f t="shared" ca="1" si="181"/>
        <v/>
      </c>
      <c r="W917" s="59"/>
      <c r="X917" s="49" t="str">
        <f ca="1">IF(C917="","",IF(OR(D917&lt;NgayBatDau,D917&gt;NgayKetThuc),"Ngày tháng phải nằm trong kỳ báo cáo",IF(AND(F917&lt;&gt;"",COUNTIF(D.3[Tên nhà cung cấp],F917)=0),"Tên NCC chưa khai báo trong DSNCC",IF(AND(G917&lt;&gt;"",COUNTIF(D.1[Tên sản phẩm],G917)=0),"SP này chưa khai báo trong DSSP",""))))</f>
        <v/>
      </c>
    </row>
    <row r="918" spans="2:24" ht="27.75" customHeight="1">
      <c r="B918" s="69">
        <f t="shared" si="171"/>
        <v>915</v>
      </c>
      <c r="C918" s="49" t="str">
        <f t="shared" ca="1" si="172"/>
        <v/>
      </c>
      <c r="D918" s="50" t="str">
        <f t="shared" ca="1" si="173"/>
        <v/>
      </c>
      <c r="E918" s="51" t="str">
        <f t="shared" ca="1" si="174"/>
        <v/>
      </c>
      <c r="F918" s="52" t="str">
        <f t="shared" ca="1" si="175"/>
        <v/>
      </c>
      <c r="G918" s="53"/>
      <c r="H918" s="53" t="str">
        <f>IF(G918="","",INDEX(D.1[Quy cách],MATCH(G918,D.1[Tên sản phẩm],0)))</f>
        <v/>
      </c>
      <c r="I918" s="54" t="str">
        <f>IF(G918="","",INDEX(D.1[ĐVT],MATCH(G918,D.1[Tên sản phẩm],0)))</f>
        <v/>
      </c>
      <c r="J918" s="56" t="str">
        <f>IF(G918="","",INDEX(#REF!,MATCH(G918,D.1[Tên sản phẩm],0)))</f>
        <v/>
      </c>
      <c r="K918" s="56" t="str">
        <f t="shared" si="176"/>
        <v/>
      </c>
      <c r="L918" s="53"/>
      <c r="M918" s="57" t="str">
        <f t="shared" si="177"/>
        <v/>
      </c>
      <c r="N918" s="58"/>
      <c r="O918" s="56" t="str">
        <f t="shared" si="170"/>
        <v/>
      </c>
      <c r="P918" s="57" t="str">
        <f t="shared" si="178"/>
        <v/>
      </c>
      <c r="Q918" s="58" t="str">
        <f t="shared" ca="1" si="179"/>
        <v/>
      </c>
      <c r="R918" s="57" t="str">
        <f t="shared" si="180"/>
        <v/>
      </c>
      <c r="S918" s="57" t="str">
        <f ca="1">IF(AND(C918&lt;&gt;"",C918&lt;&gt;OFFSET(C918,1,0)),SUMIFS([Giá có thuế],[Số ĐK],C918),"")</f>
        <v/>
      </c>
      <c r="T918" s="53"/>
      <c r="U918" s="55" t="str">
        <f>IF(T918="","",'Thông Tin Chung'!#REF!)</f>
        <v/>
      </c>
      <c r="V918" s="57" t="str">
        <f t="shared" ca="1" si="181"/>
        <v/>
      </c>
      <c r="W918" s="59"/>
      <c r="X918" s="49" t="str">
        <f ca="1">IF(C918="","",IF(OR(D918&lt;NgayBatDau,D918&gt;NgayKetThuc),"Ngày tháng phải nằm trong kỳ báo cáo",IF(AND(F918&lt;&gt;"",COUNTIF(D.3[Tên nhà cung cấp],F918)=0),"Tên NCC chưa khai báo trong DSNCC",IF(AND(G918&lt;&gt;"",COUNTIF(D.1[Tên sản phẩm],G918)=0),"SP này chưa khai báo trong DSSP",""))))</f>
        <v/>
      </c>
    </row>
    <row r="919" spans="2:24" ht="27.75" customHeight="1">
      <c r="B919" s="69">
        <f t="shared" si="171"/>
        <v>916</v>
      </c>
      <c r="C919" s="49" t="str">
        <f t="shared" ca="1" si="172"/>
        <v/>
      </c>
      <c r="D919" s="50" t="str">
        <f t="shared" ca="1" si="173"/>
        <v/>
      </c>
      <c r="E919" s="51" t="str">
        <f t="shared" ca="1" si="174"/>
        <v/>
      </c>
      <c r="F919" s="52" t="str">
        <f t="shared" ca="1" si="175"/>
        <v/>
      </c>
      <c r="G919" s="53"/>
      <c r="H919" s="53" t="str">
        <f>IF(G919="","",INDEX(D.1[Quy cách],MATCH(G919,D.1[Tên sản phẩm],0)))</f>
        <v/>
      </c>
      <c r="I919" s="54" t="str">
        <f>IF(G919="","",INDEX(D.1[ĐVT],MATCH(G919,D.1[Tên sản phẩm],0)))</f>
        <v/>
      </c>
      <c r="J919" s="56" t="str">
        <f>IF(G919="","",INDEX(#REF!,MATCH(G919,D.1[Tên sản phẩm],0)))</f>
        <v/>
      </c>
      <c r="K919" s="56" t="str">
        <f t="shared" si="176"/>
        <v/>
      </c>
      <c r="L919" s="53"/>
      <c r="M919" s="57" t="str">
        <f t="shared" si="177"/>
        <v/>
      </c>
      <c r="N919" s="58"/>
      <c r="O919" s="56" t="str">
        <f t="shared" si="170"/>
        <v/>
      </c>
      <c r="P919" s="57" t="str">
        <f t="shared" si="178"/>
        <v/>
      </c>
      <c r="Q919" s="58" t="str">
        <f t="shared" ca="1" si="179"/>
        <v/>
      </c>
      <c r="R919" s="57" t="str">
        <f t="shared" si="180"/>
        <v/>
      </c>
      <c r="S919" s="57" t="str">
        <f ca="1">IF(AND(C919&lt;&gt;"",C919&lt;&gt;OFFSET(C919,1,0)),SUMIFS([Giá có thuế],[Số ĐK],C919),"")</f>
        <v/>
      </c>
      <c r="T919" s="53"/>
      <c r="U919" s="55" t="str">
        <f>IF(T919="","",'Thông Tin Chung'!#REF!)</f>
        <v/>
      </c>
      <c r="V919" s="57" t="str">
        <f t="shared" ca="1" si="181"/>
        <v/>
      </c>
      <c r="W919" s="59"/>
      <c r="X919" s="49" t="str">
        <f ca="1">IF(C919="","",IF(OR(D919&lt;NgayBatDau,D919&gt;NgayKetThuc),"Ngày tháng phải nằm trong kỳ báo cáo",IF(AND(F919&lt;&gt;"",COUNTIF(D.3[Tên nhà cung cấp],F919)=0),"Tên NCC chưa khai báo trong DSNCC",IF(AND(G919&lt;&gt;"",COUNTIF(D.1[Tên sản phẩm],G919)=0),"SP này chưa khai báo trong DSSP",""))))</f>
        <v/>
      </c>
    </row>
    <row r="920" spans="2:24" ht="27.75" customHeight="1">
      <c r="B920" s="69">
        <f t="shared" si="171"/>
        <v>917</v>
      </c>
      <c r="C920" s="49" t="str">
        <f t="shared" ca="1" si="172"/>
        <v/>
      </c>
      <c r="D920" s="50" t="str">
        <f t="shared" ca="1" si="173"/>
        <v/>
      </c>
      <c r="E920" s="51" t="str">
        <f t="shared" ca="1" si="174"/>
        <v/>
      </c>
      <c r="F920" s="52" t="str">
        <f t="shared" ca="1" si="175"/>
        <v/>
      </c>
      <c r="G920" s="53"/>
      <c r="H920" s="53" t="str">
        <f>IF(G920="","",INDEX(D.1[Quy cách],MATCH(G920,D.1[Tên sản phẩm],0)))</f>
        <v/>
      </c>
      <c r="I920" s="54" t="str">
        <f>IF(G920="","",INDEX(D.1[ĐVT],MATCH(G920,D.1[Tên sản phẩm],0)))</f>
        <v/>
      </c>
      <c r="J920" s="56" t="str">
        <f>IF(G920="","",INDEX(#REF!,MATCH(G920,D.1[Tên sản phẩm],0)))</f>
        <v/>
      </c>
      <c r="K920" s="56" t="str">
        <f t="shared" si="176"/>
        <v/>
      </c>
      <c r="L920" s="53"/>
      <c r="M920" s="57" t="str">
        <f t="shared" si="177"/>
        <v/>
      </c>
      <c r="N920" s="58"/>
      <c r="O920" s="56" t="str">
        <f t="shared" si="170"/>
        <v/>
      </c>
      <c r="P920" s="57" t="str">
        <f t="shared" si="178"/>
        <v/>
      </c>
      <c r="Q920" s="58" t="str">
        <f t="shared" ca="1" si="179"/>
        <v/>
      </c>
      <c r="R920" s="57" t="str">
        <f t="shared" si="180"/>
        <v/>
      </c>
      <c r="S920" s="57" t="str">
        <f ca="1">IF(AND(C920&lt;&gt;"",C920&lt;&gt;OFFSET(C920,1,0)),SUMIFS([Giá có thuế],[Số ĐK],C920),"")</f>
        <v/>
      </c>
      <c r="T920" s="53"/>
      <c r="U920" s="55" t="str">
        <f>IF(T920="","",'Thông Tin Chung'!#REF!)</f>
        <v/>
      </c>
      <c r="V920" s="57" t="str">
        <f t="shared" ca="1" si="181"/>
        <v/>
      </c>
      <c r="W920" s="59"/>
      <c r="X920" s="49" t="str">
        <f ca="1">IF(C920="","",IF(OR(D920&lt;NgayBatDau,D920&gt;NgayKetThuc),"Ngày tháng phải nằm trong kỳ báo cáo",IF(AND(F920&lt;&gt;"",COUNTIF(D.3[Tên nhà cung cấp],F920)=0),"Tên NCC chưa khai báo trong DSNCC",IF(AND(G920&lt;&gt;"",COUNTIF(D.1[Tên sản phẩm],G920)=0),"SP này chưa khai báo trong DSSP",""))))</f>
        <v/>
      </c>
    </row>
    <row r="921" spans="2:24" ht="27.75" customHeight="1">
      <c r="B921" s="69">
        <f t="shared" si="171"/>
        <v>918</v>
      </c>
      <c r="C921" s="49" t="str">
        <f t="shared" ca="1" si="172"/>
        <v/>
      </c>
      <c r="D921" s="50" t="str">
        <f t="shared" ca="1" si="173"/>
        <v/>
      </c>
      <c r="E921" s="51" t="str">
        <f t="shared" ca="1" si="174"/>
        <v/>
      </c>
      <c r="F921" s="52" t="str">
        <f t="shared" ca="1" si="175"/>
        <v/>
      </c>
      <c r="G921" s="53"/>
      <c r="H921" s="53" t="str">
        <f>IF(G921="","",INDEX(D.1[Quy cách],MATCH(G921,D.1[Tên sản phẩm],0)))</f>
        <v/>
      </c>
      <c r="I921" s="54" t="str">
        <f>IF(G921="","",INDEX(D.1[ĐVT],MATCH(G921,D.1[Tên sản phẩm],0)))</f>
        <v/>
      </c>
      <c r="J921" s="56" t="str">
        <f>IF(G921="","",INDEX(#REF!,MATCH(G921,D.1[Tên sản phẩm],0)))</f>
        <v/>
      </c>
      <c r="K921" s="56" t="str">
        <f t="shared" si="176"/>
        <v/>
      </c>
      <c r="L921" s="53"/>
      <c r="M921" s="57" t="str">
        <f t="shared" si="177"/>
        <v/>
      </c>
      <c r="N921" s="58"/>
      <c r="O921" s="56" t="str">
        <f t="shared" si="170"/>
        <v/>
      </c>
      <c r="P921" s="57" t="str">
        <f t="shared" si="178"/>
        <v/>
      </c>
      <c r="Q921" s="58" t="str">
        <f t="shared" ca="1" si="179"/>
        <v/>
      </c>
      <c r="R921" s="57" t="str">
        <f t="shared" si="180"/>
        <v/>
      </c>
      <c r="S921" s="57" t="str">
        <f ca="1">IF(AND(C921&lt;&gt;"",C921&lt;&gt;OFFSET(C921,1,0)),SUMIFS([Giá có thuế],[Số ĐK],C921),"")</f>
        <v/>
      </c>
      <c r="T921" s="53"/>
      <c r="U921" s="55" t="str">
        <f>IF(T921="","",'Thông Tin Chung'!#REF!)</f>
        <v/>
      </c>
      <c r="V921" s="57" t="str">
        <f t="shared" ca="1" si="181"/>
        <v/>
      </c>
      <c r="W921" s="59"/>
      <c r="X921" s="49" t="str">
        <f ca="1">IF(C921="","",IF(OR(D921&lt;NgayBatDau,D921&gt;NgayKetThuc),"Ngày tháng phải nằm trong kỳ báo cáo",IF(AND(F921&lt;&gt;"",COUNTIF(D.3[Tên nhà cung cấp],F921)=0),"Tên NCC chưa khai báo trong DSNCC",IF(AND(G921&lt;&gt;"",COUNTIF(D.1[Tên sản phẩm],G921)=0),"SP này chưa khai báo trong DSSP",""))))</f>
        <v/>
      </c>
    </row>
    <row r="922" spans="2:24" ht="27.75" customHeight="1">
      <c r="B922" s="69">
        <f t="shared" si="171"/>
        <v>919</v>
      </c>
      <c r="C922" s="49" t="str">
        <f t="shared" ca="1" si="172"/>
        <v/>
      </c>
      <c r="D922" s="50" t="str">
        <f t="shared" ca="1" si="173"/>
        <v/>
      </c>
      <c r="E922" s="51" t="str">
        <f t="shared" ca="1" si="174"/>
        <v/>
      </c>
      <c r="F922" s="52" t="str">
        <f t="shared" ca="1" si="175"/>
        <v/>
      </c>
      <c r="G922" s="53"/>
      <c r="H922" s="53" t="str">
        <f>IF(G922="","",INDEX(D.1[Quy cách],MATCH(G922,D.1[Tên sản phẩm],0)))</f>
        <v/>
      </c>
      <c r="I922" s="54" t="str">
        <f>IF(G922="","",INDEX(D.1[ĐVT],MATCH(G922,D.1[Tên sản phẩm],0)))</f>
        <v/>
      </c>
      <c r="J922" s="56" t="str">
        <f>IF(G922="","",INDEX(#REF!,MATCH(G922,D.1[Tên sản phẩm],0)))</f>
        <v/>
      </c>
      <c r="K922" s="56" t="str">
        <f t="shared" si="176"/>
        <v/>
      </c>
      <c r="L922" s="53"/>
      <c r="M922" s="57" t="str">
        <f t="shared" si="177"/>
        <v/>
      </c>
      <c r="N922" s="58"/>
      <c r="O922" s="56" t="str">
        <f t="shared" si="170"/>
        <v/>
      </c>
      <c r="P922" s="57" t="str">
        <f t="shared" si="178"/>
        <v/>
      </c>
      <c r="Q922" s="58" t="str">
        <f t="shared" ca="1" si="179"/>
        <v/>
      </c>
      <c r="R922" s="57" t="str">
        <f t="shared" si="180"/>
        <v/>
      </c>
      <c r="S922" s="57" t="str">
        <f ca="1">IF(AND(C922&lt;&gt;"",C922&lt;&gt;OFFSET(C922,1,0)),SUMIFS([Giá có thuế],[Số ĐK],C922),"")</f>
        <v/>
      </c>
      <c r="T922" s="53"/>
      <c r="U922" s="55" t="str">
        <f>IF(T922="","",'Thông Tin Chung'!#REF!)</f>
        <v/>
      </c>
      <c r="V922" s="57" t="str">
        <f t="shared" ca="1" si="181"/>
        <v/>
      </c>
      <c r="W922" s="59"/>
      <c r="X922" s="49" t="str">
        <f ca="1">IF(C922="","",IF(OR(D922&lt;NgayBatDau,D922&gt;NgayKetThuc),"Ngày tháng phải nằm trong kỳ báo cáo",IF(AND(F922&lt;&gt;"",COUNTIF(D.3[Tên nhà cung cấp],F922)=0),"Tên NCC chưa khai báo trong DSNCC",IF(AND(G922&lt;&gt;"",COUNTIF(D.1[Tên sản phẩm],G922)=0),"SP này chưa khai báo trong DSSP",""))))</f>
        <v/>
      </c>
    </row>
    <row r="923" spans="2:24" ht="27.75" customHeight="1">
      <c r="B923" s="69">
        <f t="shared" si="171"/>
        <v>920</v>
      </c>
      <c r="C923" s="49" t="str">
        <f t="shared" ca="1" si="172"/>
        <v/>
      </c>
      <c r="D923" s="50" t="str">
        <f t="shared" ca="1" si="173"/>
        <v/>
      </c>
      <c r="E923" s="51" t="str">
        <f t="shared" ca="1" si="174"/>
        <v/>
      </c>
      <c r="F923" s="52" t="str">
        <f t="shared" ca="1" si="175"/>
        <v/>
      </c>
      <c r="G923" s="53"/>
      <c r="H923" s="53" t="str">
        <f>IF(G923="","",INDEX(D.1[Quy cách],MATCH(G923,D.1[Tên sản phẩm],0)))</f>
        <v/>
      </c>
      <c r="I923" s="54" t="str">
        <f>IF(G923="","",INDEX(D.1[ĐVT],MATCH(G923,D.1[Tên sản phẩm],0)))</f>
        <v/>
      </c>
      <c r="J923" s="56" t="str">
        <f>IF(G923="","",INDEX(#REF!,MATCH(G923,D.1[Tên sản phẩm],0)))</f>
        <v/>
      </c>
      <c r="K923" s="56" t="str">
        <f t="shared" si="176"/>
        <v/>
      </c>
      <c r="L923" s="53"/>
      <c r="M923" s="57" t="str">
        <f t="shared" si="177"/>
        <v/>
      </c>
      <c r="N923" s="58"/>
      <c r="O923" s="56" t="str">
        <f t="shared" si="170"/>
        <v/>
      </c>
      <c r="P923" s="57" t="str">
        <f t="shared" si="178"/>
        <v/>
      </c>
      <c r="Q923" s="58" t="str">
        <f t="shared" ca="1" si="179"/>
        <v/>
      </c>
      <c r="R923" s="57" t="str">
        <f t="shared" si="180"/>
        <v/>
      </c>
      <c r="S923" s="57" t="str">
        <f ca="1">IF(AND(C923&lt;&gt;"",C923&lt;&gt;OFFSET(C923,1,0)),SUMIFS([Giá có thuế],[Số ĐK],C923),"")</f>
        <v/>
      </c>
      <c r="T923" s="53"/>
      <c r="U923" s="55" t="str">
        <f>IF(T923="","",'Thông Tin Chung'!#REF!)</f>
        <v/>
      </c>
      <c r="V923" s="57" t="str">
        <f t="shared" ca="1" si="181"/>
        <v/>
      </c>
      <c r="W923" s="59"/>
      <c r="X923" s="49" t="str">
        <f ca="1">IF(C923="","",IF(OR(D923&lt;NgayBatDau,D923&gt;NgayKetThuc),"Ngày tháng phải nằm trong kỳ báo cáo",IF(AND(F923&lt;&gt;"",COUNTIF(D.3[Tên nhà cung cấp],F923)=0),"Tên NCC chưa khai báo trong DSNCC",IF(AND(G923&lt;&gt;"",COUNTIF(D.1[Tên sản phẩm],G923)=0),"SP này chưa khai báo trong DSSP",""))))</f>
        <v/>
      </c>
    </row>
    <row r="924" spans="2:24" ht="27.75" customHeight="1">
      <c r="B924" s="69">
        <f t="shared" si="171"/>
        <v>921</v>
      </c>
      <c r="C924" s="49" t="str">
        <f t="shared" ca="1" si="172"/>
        <v/>
      </c>
      <c r="D924" s="50" t="str">
        <f t="shared" ca="1" si="173"/>
        <v/>
      </c>
      <c r="E924" s="51" t="str">
        <f t="shared" ca="1" si="174"/>
        <v/>
      </c>
      <c r="F924" s="52" t="str">
        <f t="shared" ca="1" si="175"/>
        <v/>
      </c>
      <c r="G924" s="53"/>
      <c r="H924" s="53" t="str">
        <f>IF(G924="","",INDEX(D.1[Quy cách],MATCH(G924,D.1[Tên sản phẩm],0)))</f>
        <v/>
      </c>
      <c r="I924" s="54" t="str">
        <f>IF(G924="","",INDEX(D.1[ĐVT],MATCH(G924,D.1[Tên sản phẩm],0)))</f>
        <v/>
      </c>
      <c r="J924" s="56" t="str">
        <f>IF(G924="","",INDEX(#REF!,MATCH(G924,D.1[Tên sản phẩm],0)))</f>
        <v/>
      </c>
      <c r="K924" s="56" t="str">
        <f t="shared" si="176"/>
        <v/>
      </c>
      <c r="L924" s="53"/>
      <c r="M924" s="57" t="str">
        <f t="shared" si="177"/>
        <v/>
      </c>
      <c r="N924" s="58"/>
      <c r="O924" s="56" t="str">
        <f t="shared" si="170"/>
        <v/>
      </c>
      <c r="P924" s="57" t="str">
        <f t="shared" si="178"/>
        <v/>
      </c>
      <c r="Q924" s="58" t="str">
        <f t="shared" ca="1" si="179"/>
        <v/>
      </c>
      <c r="R924" s="57" t="str">
        <f t="shared" si="180"/>
        <v/>
      </c>
      <c r="S924" s="57" t="str">
        <f ca="1">IF(AND(C924&lt;&gt;"",C924&lt;&gt;OFFSET(C924,1,0)),SUMIFS([Giá có thuế],[Số ĐK],C924),"")</f>
        <v/>
      </c>
      <c r="T924" s="53"/>
      <c r="U924" s="55" t="str">
        <f>IF(T924="","",'Thông Tin Chung'!#REF!)</f>
        <v/>
      </c>
      <c r="V924" s="57" t="str">
        <f t="shared" ca="1" si="181"/>
        <v/>
      </c>
      <c r="W924" s="59"/>
      <c r="X924" s="49" t="str">
        <f ca="1">IF(C924="","",IF(OR(D924&lt;NgayBatDau,D924&gt;NgayKetThuc),"Ngày tháng phải nằm trong kỳ báo cáo",IF(AND(F924&lt;&gt;"",COUNTIF(D.3[Tên nhà cung cấp],F924)=0),"Tên NCC chưa khai báo trong DSNCC",IF(AND(G924&lt;&gt;"",COUNTIF(D.1[Tên sản phẩm],G924)=0),"SP này chưa khai báo trong DSSP",""))))</f>
        <v/>
      </c>
    </row>
    <row r="925" spans="2:24" ht="27.75" customHeight="1">
      <c r="B925" s="69">
        <f t="shared" si="171"/>
        <v>922</v>
      </c>
      <c r="C925" s="49" t="str">
        <f t="shared" ca="1" si="172"/>
        <v/>
      </c>
      <c r="D925" s="50" t="str">
        <f t="shared" ca="1" si="173"/>
        <v/>
      </c>
      <c r="E925" s="51" t="str">
        <f t="shared" ca="1" si="174"/>
        <v/>
      </c>
      <c r="F925" s="52" t="str">
        <f t="shared" ca="1" si="175"/>
        <v/>
      </c>
      <c r="G925" s="53"/>
      <c r="H925" s="53" t="str">
        <f>IF(G925="","",INDEX(D.1[Quy cách],MATCH(G925,D.1[Tên sản phẩm],0)))</f>
        <v/>
      </c>
      <c r="I925" s="54" t="str">
        <f>IF(G925="","",INDEX(D.1[ĐVT],MATCH(G925,D.1[Tên sản phẩm],0)))</f>
        <v/>
      </c>
      <c r="J925" s="56" t="str">
        <f>IF(G925="","",INDEX(#REF!,MATCH(G925,D.1[Tên sản phẩm],0)))</f>
        <v/>
      </c>
      <c r="K925" s="56" t="str">
        <f t="shared" si="176"/>
        <v/>
      </c>
      <c r="L925" s="53"/>
      <c r="M925" s="57" t="str">
        <f t="shared" si="177"/>
        <v/>
      </c>
      <c r="N925" s="58"/>
      <c r="O925" s="56" t="str">
        <f t="shared" si="170"/>
        <v/>
      </c>
      <c r="P925" s="57" t="str">
        <f t="shared" si="178"/>
        <v/>
      </c>
      <c r="Q925" s="58" t="str">
        <f t="shared" ca="1" si="179"/>
        <v/>
      </c>
      <c r="R925" s="57" t="str">
        <f t="shared" si="180"/>
        <v/>
      </c>
      <c r="S925" s="57" t="str">
        <f ca="1">IF(AND(C925&lt;&gt;"",C925&lt;&gt;OFFSET(C925,1,0)),SUMIFS([Giá có thuế],[Số ĐK],C925),"")</f>
        <v/>
      </c>
      <c r="T925" s="53"/>
      <c r="U925" s="55" t="str">
        <f>IF(T925="","",'Thông Tin Chung'!#REF!)</f>
        <v/>
      </c>
      <c r="V925" s="57" t="str">
        <f t="shared" ca="1" si="181"/>
        <v/>
      </c>
      <c r="W925" s="59"/>
      <c r="X925" s="49" t="str">
        <f ca="1">IF(C925="","",IF(OR(D925&lt;NgayBatDau,D925&gt;NgayKetThuc),"Ngày tháng phải nằm trong kỳ báo cáo",IF(AND(F925&lt;&gt;"",COUNTIF(D.3[Tên nhà cung cấp],F925)=0),"Tên NCC chưa khai báo trong DSNCC",IF(AND(G925&lt;&gt;"",COUNTIF(D.1[Tên sản phẩm],G925)=0),"SP này chưa khai báo trong DSSP",""))))</f>
        <v/>
      </c>
    </row>
    <row r="926" spans="2:24" ht="27.75" customHeight="1">
      <c r="B926" s="69">
        <f t="shared" si="171"/>
        <v>923</v>
      </c>
      <c r="C926" s="49" t="str">
        <f t="shared" ca="1" si="172"/>
        <v/>
      </c>
      <c r="D926" s="50" t="str">
        <f t="shared" ca="1" si="173"/>
        <v/>
      </c>
      <c r="E926" s="51" t="str">
        <f t="shared" ca="1" si="174"/>
        <v/>
      </c>
      <c r="F926" s="52" t="str">
        <f t="shared" ca="1" si="175"/>
        <v/>
      </c>
      <c r="G926" s="53"/>
      <c r="H926" s="53" t="str">
        <f>IF(G926="","",INDEX(D.1[Quy cách],MATCH(G926,D.1[Tên sản phẩm],0)))</f>
        <v/>
      </c>
      <c r="I926" s="54" t="str">
        <f>IF(G926="","",INDEX(D.1[ĐVT],MATCH(G926,D.1[Tên sản phẩm],0)))</f>
        <v/>
      </c>
      <c r="J926" s="56" t="str">
        <f>IF(G926="","",INDEX(#REF!,MATCH(G926,D.1[Tên sản phẩm],0)))</f>
        <v/>
      </c>
      <c r="K926" s="56" t="str">
        <f t="shared" si="176"/>
        <v/>
      </c>
      <c r="L926" s="53"/>
      <c r="M926" s="57" t="str">
        <f t="shared" si="177"/>
        <v/>
      </c>
      <c r="N926" s="58"/>
      <c r="O926" s="56" t="str">
        <f t="shared" si="170"/>
        <v/>
      </c>
      <c r="P926" s="57" t="str">
        <f t="shared" si="178"/>
        <v/>
      </c>
      <c r="Q926" s="58" t="str">
        <f t="shared" ca="1" si="179"/>
        <v/>
      </c>
      <c r="R926" s="57" t="str">
        <f t="shared" si="180"/>
        <v/>
      </c>
      <c r="S926" s="57" t="str">
        <f ca="1">IF(AND(C926&lt;&gt;"",C926&lt;&gt;OFFSET(C926,1,0)),SUMIFS([Giá có thuế],[Số ĐK],C926),"")</f>
        <v/>
      </c>
      <c r="T926" s="53"/>
      <c r="U926" s="55" t="str">
        <f>IF(T926="","",'Thông Tin Chung'!#REF!)</f>
        <v/>
      </c>
      <c r="V926" s="57" t="str">
        <f t="shared" ca="1" si="181"/>
        <v/>
      </c>
      <c r="W926" s="59"/>
      <c r="X926" s="49" t="str">
        <f ca="1">IF(C926="","",IF(OR(D926&lt;NgayBatDau,D926&gt;NgayKetThuc),"Ngày tháng phải nằm trong kỳ báo cáo",IF(AND(F926&lt;&gt;"",COUNTIF(D.3[Tên nhà cung cấp],F926)=0),"Tên NCC chưa khai báo trong DSNCC",IF(AND(G926&lt;&gt;"",COUNTIF(D.1[Tên sản phẩm],G926)=0),"SP này chưa khai báo trong DSSP",""))))</f>
        <v/>
      </c>
    </row>
    <row r="927" spans="2:24" ht="27.75" customHeight="1">
      <c r="B927" s="69">
        <f t="shared" si="171"/>
        <v>924</v>
      </c>
      <c r="C927" s="49" t="str">
        <f t="shared" ca="1" si="172"/>
        <v/>
      </c>
      <c r="D927" s="50" t="str">
        <f t="shared" ca="1" si="173"/>
        <v/>
      </c>
      <c r="E927" s="51" t="str">
        <f t="shared" ca="1" si="174"/>
        <v/>
      </c>
      <c r="F927" s="52" t="str">
        <f t="shared" ca="1" si="175"/>
        <v/>
      </c>
      <c r="G927" s="53"/>
      <c r="H927" s="53" t="str">
        <f>IF(G927="","",INDEX(D.1[Quy cách],MATCH(G927,D.1[Tên sản phẩm],0)))</f>
        <v/>
      </c>
      <c r="I927" s="54" t="str">
        <f>IF(G927="","",INDEX(D.1[ĐVT],MATCH(G927,D.1[Tên sản phẩm],0)))</f>
        <v/>
      </c>
      <c r="J927" s="56" t="str">
        <f>IF(G927="","",INDEX(#REF!,MATCH(G927,D.1[Tên sản phẩm],0)))</f>
        <v/>
      </c>
      <c r="K927" s="56" t="str">
        <f t="shared" si="176"/>
        <v/>
      </c>
      <c r="L927" s="53"/>
      <c r="M927" s="57" t="str">
        <f t="shared" si="177"/>
        <v/>
      </c>
      <c r="N927" s="58"/>
      <c r="O927" s="56" t="str">
        <f t="shared" si="170"/>
        <v/>
      </c>
      <c r="P927" s="57" t="str">
        <f t="shared" si="178"/>
        <v/>
      </c>
      <c r="Q927" s="58" t="str">
        <f t="shared" ca="1" si="179"/>
        <v/>
      </c>
      <c r="R927" s="57" t="str">
        <f t="shared" si="180"/>
        <v/>
      </c>
      <c r="S927" s="57" t="str">
        <f ca="1">IF(AND(C927&lt;&gt;"",C927&lt;&gt;OFFSET(C927,1,0)),SUMIFS([Giá có thuế],[Số ĐK],C927),"")</f>
        <v/>
      </c>
      <c r="T927" s="53"/>
      <c r="U927" s="55" t="str">
        <f>IF(T927="","",'Thông Tin Chung'!#REF!)</f>
        <v/>
      </c>
      <c r="V927" s="57" t="str">
        <f t="shared" ca="1" si="181"/>
        <v/>
      </c>
      <c r="W927" s="59"/>
      <c r="X927" s="49" t="str">
        <f ca="1">IF(C927="","",IF(OR(D927&lt;NgayBatDau,D927&gt;NgayKetThuc),"Ngày tháng phải nằm trong kỳ báo cáo",IF(AND(F927&lt;&gt;"",COUNTIF(D.3[Tên nhà cung cấp],F927)=0),"Tên NCC chưa khai báo trong DSNCC",IF(AND(G927&lt;&gt;"",COUNTIF(D.1[Tên sản phẩm],G927)=0),"SP này chưa khai báo trong DSSP",""))))</f>
        <v/>
      </c>
    </row>
    <row r="928" spans="2:24" ht="27.75" customHeight="1">
      <c r="B928" s="69">
        <f t="shared" si="171"/>
        <v>925</v>
      </c>
      <c r="C928" s="49" t="str">
        <f t="shared" ca="1" si="172"/>
        <v/>
      </c>
      <c r="D928" s="50" t="str">
        <f t="shared" ca="1" si="173"/>
        <v/>
      </c>
      <c r="E928" s="51" t="str">
        <f t="shared" ca="1" si="174"/>
        <v/>
      </c>
      <c r="F928" s="52" t="str">
        <f t="shared" ca="1" si="175"/>
        <v/>
      </c>
      <c r="G928" s="53"/>
      <c r="H928" s="53" t="str">
        <f>IF(G928="","",INDEX(D.1[Quy cách],MATCH(G928,D.1[Tên sản phẩm],0)))</f>
        <v/>
      </c>
      <c r="I928" s="54" t="str">
        <f>IF(G928="","",INDEX(D.1[ĐVT],MATCH(G928,D.1[Tên sản phẩm],0)))</f>
        <v/>
      </c>
      <c r="J928" s="56" t="str">
        <f>IF(G928="","",INDEX(#REF!,MATCH(G928,D.1[Tên sản phẩm],0)))</f>
        <v/>
      </c>
      <c r="K928" s="56" t="str">
        <f t="shared" si="176"/>
        <v/>
      </c>
      <c r="L928" s="53"/>
      <c r="M928" s="57" t="str">
        <f t="shared" si="177"/>
        <v/>
      </c>
      <c r="N928" s="58"/>
      <c r="O928" s="56" t="str">
        <f t="shared" si="170"/>
        <v/>
      </c>
      <c r="P928" s="57" t="str">
        <f t="shared" si="178"/>
        <v/>
      </c>
      <c r="Q928" s="58" t="str">
        <f t="shared" ca="1" si="179"/>
        <v/>
      </c>
      <c r="R928" s="57" t="str">
        <f t="shared" si="180"/>
        <v/>
      </c>
      <c r="S928" s="57" t="str">
        <f ca="1">IF(AND(C928&lt;&gt;"",C928&lt;&gt;OFFSET(C928,1,0)),SUMIFS([Giá có thuế],[Số ĐK],C928),"")</f>
        <v/>
      </c>
      <c r="T928" s="53"/>
      <c r="U928" s="55" t="str">
        <f>IF(T928="","",'Thông Tin Chung'!#REF!)</f>
        <v/>
      </c>
      <c r="V928" s="57" t="str">
        <f t="shared" ca="1" si="181"/>
        <v/>
      </c>
      <c r="W928" s="59"/>
      <c r="X928" s="49" t="str">
        <f ca="1">IF(C928="","",IF(OR(D928&lt;NgayBatDau,D928&gt;NgayKetThuc),"Ngày tháng phải nằm trong kỳ báo cáo",IF(AND(F928&lt;&gt;"",COUNTIF(D.3[Tên nhà cung cấp],F928)=0),"Tên NCC chưa khai báo trong DSNCC",IF(AND(G928&lt;&gt;"",COUNTIF(D.1[Tên sản phẩm],G928)=0),"SP này chưa khai báo trong DSSP",""))))</f>
        <v/>
      </c>
    </row>
    <row r="929" spans="2:24" ht="27.75" customHeight="1">
      <c r="B929" s="69">
        <f t="shared" si="171"/>
        <v>926</v>
      </c>
      <c r="C929" s="49" t="str">
        <f t="shared" ca="1" si="172"/>
        <v/>
      </c>
      <c r="D929" s="50" t="str">
        <f t="shared" ca="1" si="173"/>
        <v/>
      </c>
      <c r="E929" s="51" t="str">
        <f t="shared" ca="1" si="174"/>
        <v/>
      </c>
      <c r="F929" s="52" t="str">
        <f t="shared" ca="1" si="175"/>
        <v/>
      </c>
      <c r="G929" s="53"/>
      <c r="H929" s="53" t="str">
        <f>IF(G929="","",INDEX(D.1[Quy cách],MATCH(G929,D.1[Tên sản phẩm],0)))</f>
        <v/>
      </c>
      <c r="I929" s="54" t="str">
        <f>IF(G929="","",INDEX(D.1[ĐVT],MATCH(G929,D.1[Tên sản phẩm],0)))</f>
        <v/>
      </c>
      <c r="J929" s="56" t="str">
        <f>IF(G929="","",INDEX(#REF!,MATCH(G929,D.1[Tên sản phẩm],0)))</f>
        <v/>
      </c>
      <c r="K929" s="56" t="str">
        <f t="shared" si="176"/>
        <v/>
      </c>
      <c r="L929" s="53"/>
      <c r="M929" s="57" t="str">
        <f t="shared" si="177"/>
        <v/>
      </c>
      <c r="N929" s="58"/>
      <c r="O929" s="56" t="str">
        <f t="shared" si="170"/>
        <v/>
      </c>
      <c r="P929" s="57" t="str">
        <f t="shared" si="178"/>
        <v/>
      </c>
      <c r="Q929" s="58" t="str">
        <f t="shared" ca="1" si="179"/>
        <v/>
      </c>
      <c r="R929" s="57" t="str">
        <f t="shared" si="180"/>
        <v/>
      </c>
      <c r="S929" s="57" t="str">
        <f ca="1">IF(AND(C929&lt;&gt;"",C929&lt;&gt;OFFSET(C929,1,0)),SUMIFS([Giá có thuế],[Số ĐK],C929),"")</f>
        <v/>
      </c>
      <c r="T929" s="53"/>
      <c r="U929" s="55" t="str">
        <f>IF(T929="","",'Thông Tin Chung'!#REF!)</f>
        <v/>
      </c>
      <c r="V929" s="57" t="str">
        <f t="shared" ca="1" si="181"/>
        <v/>
      </c>
      <c r="W929" s="59"/>
      <c r="X929" s="49" t="str">
        <f ca="1">IF(C929="","",IF(OR(D929&lt;NgayBatDau,D929&gt;NgayKetThuc),"Ngày tháng phải nằm trong kỳ báo cáo",IF(AND(F929&lt;&gt;"",COUNTIF(D.3[Tên nhà cung cấp],F929)=0),"Tên NCC chưa khai báo trong DSNCC",IF(AND(G929&lt;&gt;"",COUNTIF(D.1[Tên sản phẩm],G929)=0),"SP này chưa khai báo trong DSSP",""))))</f>
        <v/>
      </c>
    </row>
    <row r="930" spans="2:24" ht="27.75" customHeight="1">
      <c r="B930" s="69">
        <f t="shared" si="171"/>
        <v>927</v>
      </c>
      <c r="C930" s="49" t="str">
        <f t="shared" ca="1" si="172"/>
        <v/>
      </c>
      <c r="D930" s="50" t="str">
        <f t="shared" ca="1" si="173"/>
        <v/>
      </c>
      <c r="E930" s="51" t="str">
        <f t="shared" ca="1" si="174"/>
        <v/>
      </c>
      <c r="F930" s="52" t="str">
        <f t="shared" ca="1" si="175"/>
        <v/>
      </c>
      <c r="G930" s="53"/>
      <c r="H930" s="53" t="str">
        <f>IF(G930="","",INDEX(D.1[Quy cách],MATCH(G930,D.1[Tên sản phẩm],0)))</f>
        <v/>
      </c>
      <c r="I930" s="54" t="str">
        <f>IF(G930="","",INDEX(D.1[ĐVT],MATCH(G930,D.1[Tên sản phẩm],0)))</f>
        <v/>
      </c>
      <c r="J930" s="56" t="str">
        <f>IF(G930="","",INDEX(#REF!,MATCH(G930,D.1[Tên sản phẩm],0)))</f>
        <v/>
      </c>
      <c r="K930" s="56" t="str">
        <f t="shared" si="176"/>
        <v/>
      </c>
      <c r="L930" s="53"/>
      <c r="M930" s="57" t="str">
        <f t="shared" si="177"/>
        <v/>
      </c>
      <c r="N930" s="58"/>
      <c r="O930" s="56" t="str">
        <f t="shared" si="170"/>
        <v/>
      </c>
      <c r="P930" s="57" t="str">
        <f t="shared" si="178"/>
        <v/>
      </c>
      <c r="Q930" s="58" t="str">
        <f t="shared" ca="1" si="179"/>
        <v/>
      </c>
      <c r="R930" s="57" t="str">
        <f t="shared" si="180"/>
        <v/>
      </c>
      <c r="S930" s="57" t="str">
        <f ca="1">IF(AND(C930&lt;&gt;"",C930&lt;&gt;OFFSET(C930,1,0)),SUMIFS([Giá có thuế],[Số ĐK],C930),"")</f>
        <v/>
      </c>
      <c r="T930" s="53"/>
      <c r="U930" s="55" t="str">
        <f>IF(T930="","",'Thông Tin Chung'!#REF!)</f>
        <v/>
      </c>
      <c r="V930" s="57" t="str">
        <f t="shared" ca="1" si="181"/>
        <v/>
      </c>
      <c r="W930" s="59"/>
      <c r="X930" s="49" t="str">
        <f ca="1">IF(C930="","",IF(OR(D930&lt;NgayBatDau,D930&gt;NgayKetThuc),"Ngày tháng phải nằm trong kỳ báo cáo",IF(AND(F930&lt;&gt;"",COUNTIF(D.3[Tên nhà cung cấp],F930)=0),"Tên NCC chưa khai báo trong DSNCC",IF(AND(G930&lt;&gt;"",COUNTIF(D.1[Tên sản phẩm],G930)=0),"SP này chưa khai báo trong DSSP",""))))</f>
        <v/>
      </c>
    </row>
    <row r="931" spans="2:24" ht="27.75" customHeight="1">
      <c r="B931" s="69">
        <f t="shared" si="171"/>
        <v>928</v>
      </c>
      <c r="C931" s="49" t="str">
        <f t="shared" ca="1" si="172"/>
        <v/>
      </c>
      <c r="D931" s="50" t="str">
        <f t="shared" ca="1" si="173"/>
        <v/>
      </c>
      <c r="E931" s="51" t="str">
        <f t="shared" ca="1" si="174"/>
        <v/>
      </c>
      <c r="F931" s="52" t="str">
        <f t="shared" ca="1" si="175"/>
        <v/>
      </c>
      <c r="G931" s="53"/>
      <c r="H931" s="53" t="str">
        <f>IF(G931="","",INDEX(D.1[Quy cách],MATCH(G931,D.1[Tên sản phẩm],0)))</f>
        <v/>
      </c>
      <c r="I931" s="54" t="str">
        <f>IF(G931="","",INDEX(D.1[ĐVT],MATCH(G931,D.1[Tên sản phẩm],0)))</f>
        <v/>
      </c>
      <c r="J931" s="56" t="str">
        <f>IF(G931="","",INDEX(#REF!,MATCH(G931,D.1[Tên sản phẩm],0)))</f>
        <v/>
      </c>
      <c r="K931" s="56" t="str">
        <f t="shared" si="176"/>
        <v/>
      </c>
      <c r="L931" s="53"/>
      <c r="M931" s="57" t="str">
        <f t="shared" si="177"/>
        <v/>
      </c>
      <c r="N931" s="58"/>
      <c r="O931" s="56" t="str">
        <f t="shared" si="170"/>
        <v/>
      </c>
      <c r="P931" s="57" t="str">
        <f t="shared" si="178"/>
        <v/>
      </c>
      <c r="Q931" s="58" t="str">
        <f t="shared" ca="1" si="179"/>
        <v/>
      </c>
      <c r="R931" s="57" t="str">
        <f t="shared" si="180"/>
        <v/>
      </c>
      <c r="S931" s="57" t="str">
        <f ca="1">IF(AND(C931&lt;&gt;"",C931&lt;&gt;OFFSET(C931,1,0)),SUMIFS([Giá có thuế],[Số ĐK],C931),"")</f>
        <v/>
      </c>
      <c r="T931" s="53"/>
      <c r="U931" s="55" t="str">
        <f>IF(T931="","",'Thông Tin Chung'!#REF!)</f>
        <v/>
      </c>
      <c r="V931" s="57" t="str">
        <f t="shared" ca="1" si="181"/>
        <v/>
      </c>
      <c r="W931" s="59"/>
      <c r="X931" s="49" t="str">
        <f ca="1">IF(C931="","",IF(OR(D931&lt;NgayBatDau,D931&gt;NgayKetThuc),"Ngày tháng phải nằm trong kỳ báo cáo",IF(AND(F931&lt;&gt;"",COUNTIF(D.3[Tên nhà cung cấp],F931)=0),"Tên NCC chưa khai báo trong DSNCC",IF(AND(G931&lt;&gt;"",COUNTIF(D.1[Tên sản phẩm],G931)=0),"SP này chưa khai báo trong DSSP",""))))</f>
        <v/>
      </c>
    </row>
    <row r="932" spans="2:24" ht="27.75" customHeight="1">
      <c r="B932" s="69">
        <f t="shared" si="171"/>
        <v>929</v>
      </c>
      <c r="C932" s="49" t="str">
        <f t="shared" ca="1" si="172"/>
        <v/>
      </c>
      <c r="D932" s="50" t="str">
        <f t="shared" ca="1" si="173"/>
        <v/>
      </c>
      <c r="E932" s="51" t="str">
        <f t="shared" ca="1" si="174"/>
        <v/>
      </c>
      <c r="F932" s="52" t="str">
        <f t="shared" ca="1" si="175"/>
        <v/>
      </c>
      <c r="G932" s="53"/>
      <c r="H932" s="53" t="str">
        <f>IF(G932="","",INDEX(D.1[Quy cách],MATCH(G932,D.1[Tên sản phẩm],0)))</f>
        <v/>
      </c>
      <c r="I932" s="54" t="str">
        <f>IF(G932="","",INDEX(D.1[ĐVT],MATCH(G932,D.1[Tên sản phẩm],0)))</f>
        <v/>
      </c>
      <c r="J932" s="56" t="str">
        <f>IF(G932="","",INDEX(#REF!,MATCH(G932,D.1[Tên sản phẩm],0)))</f>
        <v/>
      </c>
      <c r="K932" s="56" t="str">
        <f t="shared" si="176"/>
        <v/>
      </c>
      <c r="L932" s="53"/>
      <c r="M932" s="57" t="str">
        <f t="shared" si="177"/>
        <v/>
      </c>
      <c r="N932" s="58"/>
      <c r="O932" s="56" t="str">
        <f t="shared" si="170"/>
        <v/>
      </c>
      <c r="P932" s="57" t="str">
        <f t="shared" si="178"/>
        <v/>
      </c>
      <c r="Q932" s="58" t="str">
        <f t="shared" ca="1" si="179"/>
        <v/>
      </c>
      <c r="R932" s="57" t="str">
        <f t="shared" si="180"/>
        <v/>
      </c>
      <c r="S932" s="57" t="str">
        <f ca="1">IF(AND(C932&lt;&gt;"",C932&lt;&gt;OFFSET(C932,1,0)),SUMIFS([Giá có thuế],[Số ĐK],C932),"")</f>
        <v/>
      </c>
      <c r="T932" s="53"/>
      <c r="U932" s="55" t="str">
        <f>IF(T932="","",'Thông Tin Chung'!#REF!)</f>
        <v/>
      </c>
      <c r="V932" s="57" t="str">
        <f t="shared" ca="1" si="181"/>
        <v/>
      </c>
      <c r="W932" s="59"/>
      <c r="X932" s="49" t="str">
        <f ca="1">IF(C932="","",IF(OR(D932&lt;NgayBatDau,D932&gt;NgayKetThuc),"Ngày tháng phải nằm trong kỳ báo cáo",IF(AND(F932&lt;&gt;"",COUNTIF(D.3[Tên nhà cung cấp],F932)=0),"Tên NCC chưa khai báo trong DSNCC",IF(AND(G932&lt;&gt;"",COUNTIF(D.1[Tên sản phẩm],G932)=0),"SP này chưa khai báo trong DSSP",""))))</f>
        <v/>
      </c>
    </row>
    <row r="933" spans="2:24" ht="27.75" customHeight="1">
      <c r="B933" s="69">
        <f t="shared" si="171"/>
        <v>930</v>
      </c>
      <c r="C933" s="49" t="str">
        <f t="shared" ca="1" si="172"/>
        <v/>
      </c>
      <c r="D933" s="50" t="str">
        <f t="shared" ca="1" si="173"/>
        <v/>
      </c>
      <c r="E933" s="51" t="str">
        <f t="shared" ca="1" si="174"/>
        <v/>
      </c>
      <c r="F933" s="52" t="str">
        <f t="shared" ca="1" si="175"/>
        <v/>
      </c>
      <c r="G933" s="53"/>
      <c r="H933" s="53" t="str">
        <f>IF(G933="","",INDEX(D.1[Quy cách],MATCH(G933,D.1[Tên sản phẩm],0)))</f>
        <v/>
      </c>
      <c r="I933" s="54" t="str">
        <f>IF(G933="","",INDEX(D.1[ĐVT],MATCH(G933,D.1[Tên sản phẩm],0)))</f>
        <v/>
      </c>
      <c r="J933" s="56" t="str">
        <f>IF(G933="","",INDEX(#REF!,MATCH(G933,D.1[Tên sản phẩm],0)))</f>
        <v/>
      </c>
      <c r="K933" s="56" t="str">
        <f t="shared" si="176"/>
        <v/>
      </c>
      <c r="L933" s="53"/>
      <c r="M933" s="57" t="str">
        <f t="shared" si="177"/>
        <v/>
      </c>
      <c r="N933" s="58"/>
      <c r="O933" s="56" t="str">
        <f t="shared" si="170"/>
        <v/>
      </c>
      <c r="P933" s="57" t="str">
        <f t="shared" si="178"/>
        <v/>
      </c>
      <c r="Q933" s="58" t="str">
        <f t="shared" ca="1" si="179"/>
        <v/>
      </c>
      <c r="R933" s="57" t="str">
        <f t="shared" si="180"/>
        <v/>
      </c>
      <c r="S933" s="57" t="str">
        <f ca="1">IF(AND(C933&lt;&gt;"",C933&lt;&gt;OFFSET(C933,1,0)),SUMIFS([Giá có thuế],[Số ĐK],C933),"")</f>
        <v/>
      </c>
      <c r="T933" s="53"/>
      <c r="U933" s="55" t="str">
        <f>IF(T933="","",'Thông Tin Chung'!#REF!)</f>
        <v/>
      </c>
      <c r="V933" s="57" t="str">
        <f t="shared" ca="1" si="181"/>
        <v/>
      </c>
      <c r="W933" s="59"/>
      <c r="X933" s="49" t="str">
        <f ca="1">IF(C933="","",IF(OR(D933&lt;NgayBatDau,D933&gt;NgayKetThuc),"Ngày tháng phải nằm trong kỳ báo cáo",IF(AND(F933&lt;&gt;"",COUNTIF(D.3[Tên nhà cung cấp],F933)=0),"Tên NCC chưa khai báo trong DSNCC",IF(AND(G933&lt;&gt;"",COUNTIF(D.1[Tên sản phẩm],G933)=0),"SP này chưa khai báo trong DSSP",""))))</f>
        <v/>
      </c>
    </row>
    <row r="934" spans="2:24" ht="27.75" customHeight="1">
      <c r="B934" s="69">
        <f t="shared" si="171"/>
        <v>931</v>
      </c>
      <c r="C934" s="49" t="str">
        <f t="shared" ca="1" si="172"/>
        <v/>
      </c>
      <c r="D934" s="50" t="str">
        <f t="shared" ca="1" si="173"/>
        <v/>
      </c>
      <c r="E934" s="51" t="str">
        <f t="shared" ca="1" si="174"/>
        <v/>
      </c>
      <c r="F934" s="52" t="str">
        <f t="shared" ca="1" si="175"/>
        <v/>
      </c>
      <c r="G934" s="53"/>
      <c r="H934" s="53" t="str">
        <f>IF(G934="","",INDEX(D.1[Quy cách],MATCH(G934,D.1[Tên sản phẩm],0)))</f>
        <v/>
      </c>
      <c r="I934" s="54" t="str">
        <f>IF(G934="","",INDEX(D.1[ĐVT],MATCH(G934,D.1[Tên sản phẩm],0)))</f>
        <v/>
      </c>
      <c r="J934" s="56" t="str">
        <f>IF(G934="","",INDEX(#REF!,MATCH(G934,D.1[Tên sản phẩm],0)))</f>
        <v/>
      </c>
      <c r="K934" s="56" t="str">
        <f t="shared" si="176"/>
        <v/>
      </c>
      <c r="L934" s="53"/>
      <c r="M934" s="57" t="str">
        <f t="shared" si="177"/>
        <v/>
      </c>
      <c r="N934" s="58"/>
      <c r="O934" s="56" t="str">
        <f t="shared" si="170"/>
        <v/>
      </c>
      <c r="P934" s="57" t="str">
        <f t="shared" si="178"/>
        <v/>
      </c>
      <c r="Q934" s="58" t="str">
        <f t="shared" ca="1" si="179"/>
        <v/>
      </c>
      <c r="R934" s="57" t="str">
        <f t="shared" si="180"/>
        <v/>
      </c>
      <c r="S934" s="57" t="str">
        <f ca="1">IF(AND(C934&lt;&gt;"",C934&lt;&gt;OFFSET(C934,1,0)),SUMIFS([Giá có thuế],[Số ĐK],C934),"")</f>
        <v/>
      </c>
      <c r="T934" s="53"/>
      <c r="U934" s="55" t="str">
        <f>IF(T934="","",'Thông Tin Chung'!#REF!)</f>
        <v/>
      </c>
      <c r="V934" s="57" t="str">
        <f t="shared" ca="1" si="181"/>
        <v/>
      </c>
      <c r="W934" s="59"/>
      <c r="X934" s="49" t="str">
        <f ca="1">IF(C934="","",IF(OR(D934&lt;NgayBatDau,D934&gt;NgayKetThuc),"Ngày tháng phải nằm trong kỳ báo cáo",IF(AND(F934&lt;&gt;"",COUNTIF(D.3[Tên nhà cung cấp],F934)=0),"Tên NCC chưa khai báo trong DSNCC",IF(AND(G934&lt;&gt;"",COUNTIF(D.1[Tên sản phẩm],G934)=0),"SP này chưa khai báo trong DSSP",""))))</f>
        <v/>
      </c>
    </row>
    <row r="935" spans="2:24" ht="27.75" customHeight="1">
      <c r="B935" s="69">
        <f t="shared" si="171"/>
        <v>932</v>
      </c>
      <c r="C935" s="49" t="str">
        <f t="shared" ca="1" si="172"/>
        <v/>
      </c>
      <c r="D935" s="50" t="str">
        <f t="shared" ca="1" si="173"/>
        <v/>
      </c>
      <c r="E935" s="51" t="str">
        <f t="shared" ca="1" si="174"/>
        <v/>
      </c>
      <c r="F935" s="52" t="str">
        <f t="shared" ca="1" si="175"/>
        <v/>
      </c>
      <c r="G935" s="53"/>
      <c r="H935" s="53" t="str">
        <f>IF(G935="","",INDEX(D.1[Quy cách],MATCH(G935,D.1[Tên sản phẩm],0)))</f>
        <v/>
      </c>
      <c r="I935" s="54" t="str">
        <f>IF(G935="","",INDEX(D.1[ĐVT],MATCH(G935,D.1[Tên sản phẩm],0)))</f>
        <v/>
      </c>
      <c r="J935" s="56" t="str">
        <f>IF(G935="","",INDEX(#REF!,MATCH(G935,D.1[Tên sản phẩm],0)))</f>
        <v/>
      </c>
      <c r="K935" s="56" t="str">
        <f t="shared" si="176"/>
        <v/>
      </c>
      <c r="L935" s="53"/>
      <c r="M935" s="57" t="str">
        <f t="shared" si="177"/>
        <v/>
      </c>
      <c r="N935" s="58"/>
      <c r="O935" s="56" t="str">
        <f t="shared" si="170"/>
        <v/>
      </c>
      <c r="P935" s="57" t="str">
        <f t="shared" si="178"/>
        <v/>
      </c>
      <c r="Q935" s="58" t="str">
        <f t="shared" ca="1" si="179"/>
        <v/>
      </c>
      <c r="R935" s="57" t="str">
        <f t="shared" si="180"/>
        <v/>
      </c>
      <c r="S935" s="57" t="str">
        <f ca="1">IF(AND(C935&lt;&gt;"",C935&lt;&gt;OFFSET(C935,1,0)),SUMIFS([Giá có thuế],[Số ĐK],C935),"")</f>
        <v/>
      </c>
      <c r="T935" s="53"/>
      <c r="U935" s="55" t="str">
        <f>IF(T935="","",'Thông Tin Chung'!#REF!)</f>
        <v/>
      </c>
      <c r="V935" s="57" t="str">
        <f t="shared" ca="1" si="181"/>
        <v/>
      </c>
      <c r="W935" s="59"/>
      <c r="X935" s="49" t="str">
        <f ca="1">IF(C935="","",IF(OR(D935&lt;NgayBatDau,D935&gt;NgayKetThuc),"Ngày tháng phải nằm trong kỳ báo cáo",IF(AND(F935&lt;&gt;"",COUNTIF(D.3[Tên nhà cung cấp],F935)=0),"Tên NCC chưa khai báo trong DSNCC",IF(AND(G935&lt;&gt;"",COUNTIF(D.1[Tên sản phẩm],G935)=0),"SP này chưa khai báo trong DSSP",""))))</f>
        <v/>
      </c>
    </row>
    <row r="936" spans="2:24" ht="27.75" customHeight="1">
      <c r="B936" s="69">
        <f t="shared" si="171"/>
        <v>933</v>
      </c>
      <c r="C936" s="49" t="str">
        <f t="shared" ca="1" si="172"/>
        <v/>
      </c>
      <c r="D936" s="50" t="str">
        <f t="shared" ca="1" si="173"/>
        <v/>
      </c>
      <c r="E936" s="51" t="str">
        <f t="shared" ca="1" si="174"/>
        <v/>
      </c>
      <c r="F936" s="52" t="str">
        <f t="shared" ca="1" si="175"/>
        <v/>
      </c>
      <c r="G936" s="53"/>
      <c r="H936" s="53" t="str">
        <f>IF(G936="","",INDEX(D.1[Quy cách],MATCH(G936,D.1[Tên sản phẩm],0)))</f>
        <v/>
      </c>
      <c r="I936" s="54" t="str">
        <f>IF(G936="","",INDEX(D.1[ĐVT],MATCH(G936,D.1[Tên sản phẩm],0)))</f>
        <v/>
      </c>
      <c r="J936" s="56" t="str">
        <f>IF(G936="","",INDEX(#REF!,MATCH(G936,D.1[Tên sản phẩm],0)))</f>
        <v/>
      </c>
      <c r="K936" s="56" t="str">
        <f t="shared" si="176"/>
        <v/>
      </c>
      <c r="L936" s="53"/>
      <c r="M936" s="57" t="str">
        <f t="shared" si="177"/>
        <v/>
      </c>
      <c r="N936" s="58"/>
      <c r="O936" s="56" t="str">
        <f t="shared" si="170"/>
        <v/>
      </c>
      <c r="P936" s="57" t="str">
        <f t="shared" si="178"/>
        <v/>
      </c>
      <c r="Q936" s="58" t="str">
        <f t="shared" ca="1" si="179"/>
        <v/>
      </c>
      <c r="R936" s="57" t="str">
        <f t="shared" si="180"/>
        <v/>
      </c>
      <c r="S936" s="57" t="str">
        <f ca="1">IF(AND(C936&lt;&gt;"",C936&lt;&gt;OFFSET(C936,1,0)),SUMIFS([Giá có thuế],[Số ĐK],C936),"")</f>
        <v/>
      </c>
      <c r="T936" s="53"/>
      <c r="U936" s="55" t="str">
        <f>IF(T936="","",'Thông Tin Chung'!#REF!)</f>
        <v/>
      </c>
      <c r="V936" s="57" t="str">
        <f t="shared" ca="1" si="181"/>
        <v/>
      </c>
      <c r="W936" s="59"/>
      <c r="X936" s="49" t="str">
        <f ca="1">IF(C936="","",IF(OR(D936&lt;NgayBatDau,D936&gt;NgayKetThuc),"Ngày tháng phải nằm trong kỳ báo cáo",IF(AND(F936&lt;&gt;"",COUNTIF(D.3[Tên nhà cung cấp],F936)=0),"Tên NCC chưa khai báo trong DSNCC",IF(AND(G936&lt;&gt;"",COUNTIF(D.1[Tên sản phẩm],G936)=0),"SP này chưa khai báo trong DSSP",""))))</f>
        <v/>
      </c>
    </row>
    <row r="937" spans="2:24" ht="27.75" customHeight="1">
      <c r="B937" s="69">
        <f t="shared" si="171"/>
        <v>934</v>
      </c>
      <c r="C937" s="49" t="str">
        <f t="shared" ca="1" si="172"/>
        <v/>
      </c>
      <c r="D937" s="50" t="str">
        <f t="shared" ca="1" si="173"/>
        <v/>
      </c>
      <c r="E937" s="51" t="str">
        <f t="shared" ca="1" si="174"/>
        <v/>
      </c>
      <c r="F937" s="52" t="str">
        <f t="shared" ca="1" si="175"/>
        <v/>
      </c>
      <c r="G937" s="53"/>
      <c r="H937" s="53" t="str">
        <f>IF(G937="","",INDEX(D.1[Quy cách],MATCH(G937,D.1[Tên sản phẩm],0)))</f>
        <v/>
      </c>
      <c r="I937" s="54" t="str">
        <f>IF(G937="","",INDEX(D.1[ĐVT],MATCH(G937,D.1[Tên sản phẩm],0)))</f>
        <v/>
      </c>
      <c r="J937" s="56" t="str">
        <f>IF(G937="","",INDEX(#REF!,MATCH(G937,D.1[Tên sản phẩm],0)))</f>
        <v/>
      </c>
      <c r="K937" s="56" t="str">
        <f t="shared" si="176"/>
        <v/>
      </c>
      <c r="L937" s="53"/>
      <c r="M937" s="57" t="str">
        <f t="shared" si="177"/>
        <v/>
      </c>
      <c r="N937" s="58"/>
      <c r="O937" s="56" t="str">
        <f t="shared" si="170"/>
        <v/>
      </c>
      <c r="P937" s="57" t="str">
        <f t="shared" si="178"/>
        <v/>
      </c>
      <c r="Q937" s="58" t="str">
        <f t="shared" ca="1" si="179"/>
        <v/>
      </c>
      <c r="R937" s="57" t="str">
        <f t="shared" si="180"/>
        <v/>
      </c>
      <c r="S937" s="57" t="str">
        <f ca="1">IF(AND(C937&lt;&gt;"",C937&lt;&gt;OFFSET(C937,1,0)),SUMIFS([Giá có thuế],[Số ĐK],C937),"")</f>
        <v/>
      </c>
      <c r="T937" s="53"/>
      <c r="U937" s="55" t="str">
        <f>IF(T937="","",'Thông Tin Chung'!#REF!)</f>
        <v/>
      </c>
      <c r="V937" s="57" t="str">
        <f t="shared" ca="1" si="181"/>
        <v/>
      </c>
      <c r="W937" s="59"/>
      <c r="X937" s="49" t="str">
        <f ca="1">IF(C937="","",IF(OR(D937&lt;NgayBatDau,D937&gt;NgayKetThuc),"Ngày tháng phải nằm trong kỳ báo cáo",IF(AND(F937&lt;&gt;"",COUNTIF(D.3[Tên nhà cung cấp],F937)=0),"Tên NCC chưa khai báo trong DSNCC",IF(AND(G937&lt;&gt;"",COUNTIF(D.1[Tên sản phẩm],G937)=0),"SP này chưa khai báo trong DSSP",""))))</f>
        <v/>
      </c>
    </row>
    <row r="938" spans="2:24" ht="27.75" customHeight="1">
      <c r="B938" s="69">
        <f t="shared" si="171"/>
        <v>935</v>
      </c>
      <c r="C938" s="49" t="str">
        <f t="shared" ca="1" si="172"/>
        <v/>
      </c>
      <c r="D938" s="50" t="str">
        <f t="shared" ca="1" si="173"/>
        <v/>
      </c>
      <c r="E938" s="51" t="str">
        <f t="shared" ca="1" si="174"/>
        <v/>
      </c>
      <c r="F938" s="52" t="str">
        <f t="shared" ca="1" si="175"/>
        <v/>
      </c>
      <c r="G938" s="53"/>
      <c r="H938" s="53" t="str">
        <f>IF(G938="","",INDEX(D.1[Quy cách],MATCH(G938,D.1[Tên sản phẩm],0)))</f>
        <v/>
      </c>
      <c r="I938" s="54" t="str">
        <f>IF(G938="","",INDEX(D.1[ĐVT],MATCH(G938,D.1[Tên sản phẩm],0)))</f>
        <v/>
      </c>
      <c r="J938" s="56" t="str">
        <f>IF(G938="","",INDEX(#REF!,MATCH(G938,D.1[Tên sản phẩm],0)))</f>
        <v/>
      </c>
      <c r="K938" s="56" t="str">
        <f t="shared" si="176"/>
        <v/>
      </c>
      <c r="L938" s="53"/>
      <c r="M938" s="57" t="str">
        <f t="shared" si="177"/>
        <v/>
      </c>
      <c r="N938" s="58"/>
      <c r="O938" s="56" t="str">
        <f t="shared" si="170"/>
        <v/>
      </c>
      <c r="P938" s="57" t="str">
        <f t="shared" si="178"/>
        <v/>
      </c>
      <c r="Q938" s="58" t="str">
        <f t="shared" ca="1" si="179"/>
        <v/>
      </c>
      <c r="R938" s="57" t="str">
        <f t="shared" si="180"/>
        <v/>
      </c>
      <c r="S938" s="57" t="str">
        <f ca="1">IF(AND(C938&lt;&gt;"",C938&lt;&gt;OFFSET(C938,1,0)),SUMIFS([Giá có thuế],[Số ĐK],C938),"")</f>
        <v/>
      </c>
      <c r="T938" s="53"/>
      <c r="U938" s="55" t="str">
        <f>IF(T938="","",'Thông Tin Chung'!#REF!)</f>
        <v/>
      </c>
      <c r="V938" s="57" t="str">
        <f t="shared" ca="1" si="181"/>
        <v/>
      </c>
      <c r="W938" s="59"/>
      <c r="X938" s="49" t="str">
        <f ca="1">IF(C938="","",IF(OR(D938&lt;NgayBatDau,D938&gt;NgayKetThuc),"Ngày tháng phải nằm trong kỳ báo cáo",IF(AND(F938&lt;&gt;"",COUNTIF(D.3[Tên nhà cung cấp],F938)=0),"Tên NCC chưa khai báo trong DSNCC",IF(AND(G938&lt;&gt;"",COUNTIF(D.1[Tên sản phẩm],G938)=0),"SP này chưa khai báo trong DSSP",""))))</f>
        <v/>
      </c>
    </row>
    <row r="939" spans="2:24" ht="27.75" customHeight="1">
      <c r="B939" s="69">
        <f t="shared" si="171"/>
        <v>936</v>
      </c>
      <c r="C939" s="49" t="str">
        <f t="shared" ca="1" si="172"/>
        <v/>
      </c>
      <c r="D939" s="50" t="str">
        <f t="shared" ca="1" si="173"/>
        <v/>
      </c>
      <c r="E939" s="51" t="str">
        <f t="shared" ca="1" si="174"/>
        <v/>
      </c>
      <c r="F939" s="52" t="str">
        <f t="shared" ca="1" si="175"/>
        <v/>
      </c>
      <c r="G939" s="53"/>
      <c r="H939" s="53" t="str">
        <f>IF(G939="","",INDEX(D.1[Quy cách],MATCH(G939,D.1[Tên sản phẩm],0)))</f>
        <v/>
      </c>
      <c r="I939" s="54" t="str">
        <f>IF(G939="","",INDEX(D.1[ĐVT],MATCH(G939,D.1[Tên sản phẩm],0)))</f>
        <v/>
      </c>
      <c r="J939" s="56" t="str">
        <f>IF(G939="","",INDEX(#REF!,MATCH(G939,D.1[Tên sản phẩm],0)))</f>
        <v/>
      </c>
      <c r="K939" s="56" t="str">
        <f t="shared" si="176"/>
        <v/>
      </c>
      <c r="L939" s="53"/>
      <c r="M939" s="57" t="str">
        <f t="shared" si="177"/>
        <v/>
      </c>
      <c r="N939" s="58"/>
      <c r="O939" s="56" t="str">
        <f t="shared" si="170"/>
        <v/>
      </c>
      <c r="P939" s="57" t="str">
        <f t="shared" si="178"/>
        <v/>
      </c>
      <c r="Q939" s="58" t="str">
        <f t="shared" ca="1" si="179"/>
        <v/>
      </c>
      <c r="R939" s="57" t="str">
        <f t="shared" si="180"/>
        <v/>
      </c>
      <c r="S939" s="57" t="str">
        <f ca="1">IF(AND(C939&lt;&gt;"",C939&lt;&gt;OFFSET(C939,1,0)),SUMIFS([Giá có thuế],[Số ĐK],C939),"")</f>
        <v/>
      </c>
      <c r="T939" s="53"/>
      <c r="U939" s="55" t="str">
        <f>IF(T939="","",'Thông Tin Chung'!#REF!)</f>
        <v/>
      </c>
      <c r="V939" s="57" t="str">
        <f t="shared" ca="1" si="181"/>
        <v/>
      </c>
      <c r="W939" s="59"/>
      <c r="X939" s="49" t="str">
        <f ca="1">IF(C939="","",IF(OR(D939&lt;NgayBatDau,D939&gt;NgayKetThuc),"Ngày tháng phải nằm trong kỳ báo cáo",IF(AND(F939&lt;&gt;"",COUNTIF(D.3[Tên nhà cung cấp],F939)=0),"Tên NCC chưa khai báo trong DSNCC",IF(AND(G939&lt;&gt;"",COUNTIF(D.1[Tên sản phẩm],G939)=0),"SP này chưa khai báo trong DSSP",""))))</f>
        <v/>
      </c>
    </row>
    <row r="940" spans="2:24" ht="27.75" customHeight="1">
      <c r="B940" s="69">
        <f t="shared" si="171"/>
        <v>937</v>
      </c>
      <c r="C940" s="49" t="str">
        <f t="shared" ca="1" si="172"/>
        <v/>
      </c>
      <c r="D940" s="50" t="str">
        <f t="shared" ca="1" si="173"/>
        <v/>
      </c>
      <c r="E940" s="51" t="str">
        <f t="shared" ca="1" si="174"/>
        <v/>
      </c>
      <c r="F940" s="52" t="str">
        <f t="shared" ca="1" si="175"/>
        <v/>
      </c>
      <c r="G940" s="53"/>
      <c r="H940" s="53" t="str">
        <f>IF(G940="","",INDEX(D.1[Quy cách],MATCH(G940,D.1[Tên sản phẩm],0)))</f>
        <v/>
      </c>
      <c r="I940" s="54" t="str">
        <f>IF(G940="","",INDEX(D.1[ĐVT],MATCH(G940,D.1[Tên sản phẩm],0)))</f>
        <v/>
      </c>
      <c r="J940" s="56" t="str">
        <f>IF(G940="","",INDEX(#REF!,MATCH(G940,D.1[Tên sản phẩm],0)))</f>
        <v/>
      </c>
      <c r="K940" s="56" t="str">
        <f t="shared" si="176"/>
        <v/>
      </c>
      <c r="L940" s="53"/>
      <c r="M940" s="57" t="str">
        <f t="shared" si="177"/>
        <v/>
      </c>
      <c r="N940" s="58"/>
      <c r="O940" s="56" t="str">
        <f t="shared" si="170"/>
        <v/>
      </c>
      <c r="P940" s="57" t="str">
        <f t="shared" si="178"/>
        <v/>
      </c>
      <c r="Q940" s="58" t="str">
        <f t="shared" ca="1" si="179"/>
        <v/>
      </c>
      <c r="R940" s="57" t="str">
        <f t="shared" si="180"/>
        <v/>
      </c>
      <c r="S940" s="57" t="str">
        <f ca="1">IF(AND(C940&lt;&gt;"",C940&lt;&gt;OFFSET(C940,1,0)),SUMIFS([Giá có thuế],[Số ĐK],C940),"")</f>
        <v/>
      </c>
      <c r="T940" s="53"/>
      <c r="U940" s="55" t="str">
        <f>IF(T940="","",'Thông Tin Chung'!#REF!)</f>
        <v/>
      </c>
      <c r="V940" s="57" t="str">
        <f t="shared" ca="1" si="181"/>
        <v/>
      </c>
      <c r="W940" s="59"/>
      <c r="X940" s="49" t="str">
        <f ca="1">IF(C940="","",IF(OR(D940&lt;NgayBatDau,D940&gt;NgayKetThuc),"Ngày tháng phải nằm trong kỳ báo cáo",IF(AND(F940&lt;&gt;"",COUNTIF(D.3[Tên nhà cung cấp],F940)=0),"Tên NCC chưa khai báo trong DSNCC",IF(AND(G940&lt;&gt;"",COUNTIF(D.1[Tên sản phẩm],G940)=0),"SP này chưa khai báo trong DSSP",""))))</f>
        <v/>
      </c>
    </row>
    <row r="941" spans="2:24" ht="27.75" customHeight="1">
      <c r="B941" s="69">
        <f t="shared" si="171"/>
        <v>938</v>
      </c>
      <c r="C941" s="49" t="str">
        <f t="shared" ca="1" si="172"/>
        <v/>
      </c>
      <c r="D941" s="50" t="str">
        <f t="shared" ca="1" si="173"/>
        <v/>
      </c>
      <c r="E941" s="51" t="str">
        <f t="shared" ca="1" si="174"/>
        <v/>
      </c>
      <c r="F941" s="52" t="str">
        <f t="shared" ca="1" si="175"/>
        <v/>
      </c>
      <c r="G941" s="53"/>
      <c r="H941" s="53" t="str">
        <f>IF(G941="","",INDEX(D.1[Quy cách],MATCH(G941,D.1[Tên sản phẩm],0)))</f>
        <v/>
      </c>
      <c r="I941" s="54" t="str">
        <f>IF(G941="","",INDEX(D.1[ĐVT],MATCH(G941,D.1[Tên sản phẩm],0)))</f>
        <v/>
      </c>
      <c r="J941" s="56" t="str">
        <f>IF(G941="","",INDEX(#REF!,MATCH(G941,D.1[Tên sản phẩm],0)))</f>
        <v/>
      </c>
      <c r="K941" s="56" t="str">
        <f t="shared" si="176"/>
        <v/>
      </c>
      <c r="L941" s="53"/>
      <c r="M941" s="57" t="str">
        <f t="shared" si="177"/>
        <v/>
      </c>
      <c r="N941" s="58"/>
      <c r="O941" s="56" t="str">
        <f t="shared" si="170"/>
        <v/>
      </c>
      <c r="P941" s="57" t="str">
        <f t="shared" si="178"/>
        <v/>
      </c>
      <c r="Q941" s="58" t="str">
        <f t="shared" ca="1" si="179"/>
        <v/>
      </c>
      <c r="R941" s="57" t="str">
        <f t="shared" si="180"/>
        <v/>
      </c>
      <c r="S941" s="57" t="str">
        <f ca="1">IF(AND(C941&lt;&gt;"",C941&lt;&gt;OFFSET(C941,1,0)),SUMIFS([Giá có thuế],[Số ĐK],C941),"")</f>
        <v/>
      </c>
      <c r="T941" s="53"/>
      <c r="U941" s="55" t="str">
        <f>IF(T941="","",'Thông Tin Chung'!#REF!)</f>
        <v/>
      </c>
      <c r="V941" s="57" t="str">
        <f t="shared" ca="1" si="181"/>
        <v/>
      </c>
      <c r="W941" s="59"/>
      <c r="X941" s="49" t="str">
        <f ca="1">IF(C941="","",IF(OR(D941&lt;NgayBatDau,D941&gt;NgayKetThuc),"Ngày tháng phải nằm trong kỳ báo cáo",IF(AND(F941&lt;&gt;"",COUNTIF(D.3[Tên nhà cung cấp],F941)=0),"Tên NCC chưa khai báo trong DSNCC",IF(AND(G941&lt;&gt;"",COUNTIF(D.1[Tên sản phẩm],G941)=0),"SP này chưa khai báo trong DSSP",""))))</f>
        <v/>
      </c>
    </row>
    <row r="942" spans="2:24" ht="27.75" customHeight="1">
      <c r="B942" s="69">
        <f t="shared" si="171"/>
        <v>939</v>
      </c>
      <c r="C942" s="49" t="str">
        <f t="shared" ca="1" si="172"/>
        <v/>
      </c>
      <c r="D942" s="50" t="str">
        <f t="shared" ca="1" si="173"/>
        <v/>
      </c>
      <c r="E942" s="51" t="str">
        <f t="shared" ca="1" si="174"/>
        <v/>
      </c>
      <c r="F942" s="52" t="str">
        <f t="shared" ca="1" si="175"/>
        <v/>
      </c>
      <c r="G942" s="53"/>
      <c r="H942" s="53" t="str">
        <f>IF(G942="","",INDEX(D.1[Quy cách],MATCH(G942,D.1[Tên sản phẩm],0)))</f>
        <v/>
      </c>
      <c r="I942" s="54" t="str">
        <f>IF(G942="","",INDEX(D.1[ĐVT],MATCH(G942,D.1[Tên sản phẩm],0)))</f>
        <v/>
      </c>
      <c r="J942" s="56" t="str">
        <f>IF(G942="","",INDEX(#REF!,MATCH(G942,D.1[Tên sản phẩm],0)))</f>
        <v/>
      </c>
      <c r="K942" s="56" t="str">
        <f t="shared" si="176"/>
        <v/>
      </c>
      <c r="L942" s="53"/>
      <c r="M942" s="57" t="str">
        <f t="shared" si="177"/>
        <v/>
      </c>
      <c r="N942" s="58"/>
      <c r="O942" s="56" t="str">
        <f t="shared" si="170"/>
        <v/>
      </c>
      <c r="P942" s="57" t="str">
        <f t="shared" si="178"/>
        <v/>
      </c>
      <c r="Q942" s="58" t="str">
        <f t="shared" ca="1" si="179"/>
        <v/>
      </c>
      <c r="R942" s="57" t="str">
        <f t="shared" si="180"/>
        <v/>
      </c>
      <c r="S942" s="57" t="str">
        <f ca="1">IF(AND(C942&lt;&gt;"",C942&lt;&gt;OFFSET(C942,1,0)),SUMIFS([Giá có thuế],[Số ĐK],C942),"")</f>
        <v/>
      </c>
      <c r="T942" s="53"/>
      <c r="U942" s="55" t="str">
        <f>IF(T942="","",'Thông Tin Chung'!#REF!)</f>
        <v/>
      </c>
      <c r="V942" s="57" t="str">
        <f t="shared" ca="1" si="181"/>
        <v/>
      </c>
      <c r="W942" s="59"/>
      <c r="X942" s="49" t="str">
        <f ca="1">IF(C942="","",IF(OR(D942&lt;NgayBatDau,D942&gt;NgayKetThuc),"Ngày tháng phải nằm trong kỳ báo cáo",IF(AND(F942&lt;&gt;"",COUNTIF(D.3[Tên nhà cung cấp],F942)=0),"Tên NCC chưa khai báo trong DSNCC",IF(AND(G942&lt;&gt;"",COUNTIF(D.1[Tên sản phẩm],G942)=0),"SP này chưa khai báo trong DSSP",""))))</f>
        <v/>
      </c>
    </row>
    <row r="943" spans="2:24" ht="27.75" customHeight="1">
      <c r="B943" s="69">
        <f t="shared" si="171"/>
        <v>940</v>
      </c>
      <c r="C943" s="49" t="str">
        <f t="shared" ca="1" si="172"/>
        <v/>
      </c>
      <c r="D943" s="50" t="str">
        <f t="shared" ca="1" si="173"/>
        <v/>
      </c>
      <c r="E943" s="51" t="str">
        <f t="shared" ca="1" si="174"/>
        <v/>
      </c>
      <c r="F943" s="52" t="str">
        <f t="shared" ca="1" si="175"/>
        <v/>
      </c>
      <c r="G943" s="53"/>
      <c r="H943" s="53" t="str">
        <f>IF(G943="","",INDEX(D.1[Quy cách],MATCH(G943,D.1[Tên sản phẩm],0)))</f>
        <v/>
      </c>
      <c r="I943" s="54" t="str">
        <f>IF(G943="","",INDEX(D.1[ĐVT],MATCH(G943,D.1[Tên sản phẩm],0)))</f>
        <v/>
      </c>
      <c r="J943" s="56" t="str">
        <f>IF(G943="","",INDEX(#REF!,MATCH(G943,D.1[Tên sản phẩm],0)))</f>
        <v/>
      </c>
      <c r="K943" s="56" t="str">
        <f t="shared" si="176"/>
        <v/>
      </c>
      <c r="L943" s="53"/>
      <c r="M943" s="57" t="str">
        <f t="shared" si="177"/>
        <v/>
      </c>
      <c r="N943" s="58"/>
      <c r="O943" s="56" t="str">
        <f t="shared" si="170"/>
        <v/>
      </c>
      <c r="P943" s="57" t="str">
        <f t="shared" si="178"/>
        <v/>
      </c>
      <c r="Q943" s="58" t="str">
        <f t="shared" ca="1" si="179"/>
        <v/>
      </c>
      <c r="R943" s="57" t="str">
        <f t="shared" si="180"/>
        <v/>
      </c>
      <c r="S943" s="57" t="str">
        <f ca="1">IF(AND(C943&lt;&gt;"",C943&lt;&gt;OFFSET(C943,1,0)),SUMIFS([Giá có thuế],[Số ĐK],C943),"")</f>
        <v/>
      </c>
      <c r="T943" s="53"/>
      <c r="U943" s="55" t="str">
        <f>IF(T943="","",'Thông Tin Chung'!#REF!)</f>
        <v/>
      </c>
      <c r="V943" s="57" t="str">
        <f t="shared" ca="1" si="181"/>
        <v/>
      </c>
      <c r="W943" s="59"/>
      <c r="X943" s="49" t="str">
        <f ca="1">IF(C943="","",IF(OR(D943&lt;NgayBatDau,D943&gt;NgayKetThuc),"Ngày tháng phải nằm trong kỳ báo cáo",IF(AND(F943&lt;&gt;"",COUNTIF(D.3[Tên nhà cung cấp],F943)=0),"Tên NCC chưa khai báo trong DSNCC",IF(AND(G943&lt;&gt;"",COUNTIF(D.1[Tên sản phẩm],G943)=0),"SP này chưa khai báo trong DSSP",""))))</f>
        <v/>
      </c>
    </row>
    <row r="944" spans="2:24" ht="27.75" customHeight="1">
      <c r="B944" s="69">
        <f t="shared" si="171"/>
        <v>941</v>
      </c>
      <c r="C944" s="49" t="str">
        <f t="shared" ca="1" si="172"/>
        <v/>
      </c>
      <c r="D944" s="50" t="str">
        <f t="shared" ca="1" si="173"/>
        <v/>
      </c>
      <c r="E944" s="51" t="str">
        <f t="shared" ca="1" si="174"/>
        <v/>
      </c>
      <c r="F944" s="52" t="str">
        <f t="shared" ca="1" si="175"/>
        <v/>
      </c>
      <c r="G944" s="53"/>
      <c r="H944" s="53" t="str">
        <f>IF(G944="","",INDEX(D.1[Quy cách],MATCH(G944,D.1[Tên sản phẩm],0)))</f>
        <v/>
      </c>
      <c r="I944" s="54" t="str">
        <f>IF(G944="","",INDEX(D.1[ĐVT],MATCH(G944,D.1[Tên sản phẩm],0)))</f>
        <v/>
      </c>
      <c r="J944" s="56" t="str">
        <f>IF(G944="","",INDEX(#REF!,MATCH(G944,D.1[Tên sản phẩm],0)))</f>
        <v/>
      </c>
      <c r="K944" s="56" t="str">
        <f t="shared" si="176"/>
        <v/>
      </c>
      <c r="L944" s="53"/>
      <c r="M944" s="57" t="str">
        <f t="shared" si="177"/>
        <v/>
      </c>
      <c r="N944" s="58"/>
      <c r="O944" s="56" t="str">
        <f t="shared" si="170"/>
        <v/>
      </c>
      <c r="P944" s="57" t="str">
        <f t="shared" si="178"/>
        <v/>
      </c>
      <c r="Q944" s="58" t="str">
        <f t="shared" ca="1" si="179"/>
        <v/>
      </c>
      <c r="R944" s="57" t="str">
        <f t="shared" si="180"/>
        <v/>
      </c>
      <c r="S944" s="57" t="str">
        <f ca="1">IF(AND(C944&lt;&gt;"",C944&lt;&gt;OFFSET(C944,1,0)),SUMIFS([Giá có thuế],[Số ĐK],C944),"")</f>
        <v/>
      </c>
      <c r="T944" s="53"/>
      <c r="U944" s="55" t="str">
        <f>IF(T944="","",'Thông Tin Chung'!#REF!)</f>
        <v/>
      </c>
      <c r="V944" s="57" t="str">
        <f t="shared" ca="1" si="181"/>
        <v/>
      </c>
      <c r="W944" s="59"/>
      <c r="X944" s="49" t="str">
        <f ca="1">IF(C944="","",IF(OR(D944&lt;NgayBatDau,D944&gt;NgayKetThuc),"Ngày tháng phải nằm trong kỳ báo cáo",IF(AND(F944&lt;&gt;"",COUNTIF(D.3[Tên nhà cung cấp],F944)=0),"Tên NCC chưa khai báo trong DSNCC",IF(AND(G944&lt;&gt;"",COUNTIF(D.1[Tên sản phẩm],G944)=0),"SP này chưa khai báo trong DSSP",""))))</f>
        <v/>
      </c>
    </row>
    <row r="945" spans="2:24" ht="27.75" customHeight="1">
      <c r="B945" s="69">
        <f t="shared" si="171"/>
        <v>942</v>
      </c>
      <c r="C945" s="49" t="str">
        <f t="shared" ca="1" si="172"/>
        <v/>
      </c>
      <c r="D945" s="50" t="str">
        <f t="shared" ca="1" si="173"/>
        <v/>
      </c>
      <c r="E945" s="51" t="str">
        <f t="shared" ca="1" si="174"/>
        <v/>
      </c>
      <c r="F945" s="52" t="str">
        <f t="shared" ca="1" si="175"/>
        <v/>
      </c>
      <c r="G945" s="53"/>
      <c r="H945" s="53" t="str">
        <f>IF(G945="","",INDEX(D.1[Quy cách],MATCH(G945,D.1[Tên sản phẩm],0)))</f>
        <v/>
      </c>
      <c r="I945" s="54" t="str">
        <f>IF(G945="","",INDEX(D.1[ĐVT],MATCH(G945,D.1[Tên sản phẩm],0)))</f>
        <v/>
      </c>
      <c r="J945" s="56" t="str">
        <f>IF(G945="","",INDEX(#REF!,MATCH(G945,D.1[Tên sản phẩm],0)))</f>
        <v/>
      </c>
      <c r="K945" s="56" t="str">
        <f t="shared" si="176"/>
        <v/>
      </c>
      <c r="L945" s="53"/>
      <c r="M945" s="57" t="str">
        <f t="shared" si="177"/>
        <v/>
      </c>
      <c r="N945" s="58"/>
      <c r="O945" s="56" t="str">
        <f t="shared" si="170"/>
        <v/>
      </c>
      <c r="P945" s="57" t="str">
        <f t="shared" si="178"/>
        <v/>
      </c>
      <c r="Q945" s="58" t="str">
        <f t="shared" ca="1" si="179"/>
        <v/>
      </c>
      <c r="R945" s="57" t="str">
        <f t="shared" si="180"/>
        <v/>
      </c>
      <c r="S945" s="57" t="str">
        <f ca="1">IF(AND(C945&lt;&gt;"",C945&lt;&gt;OFFSET(C945,1,0)),SUMIFS([Giá có thuế],[Số ĐK],C945),"")</f>
        <v/>
      </c>
      <c r="T945" s="53"/>
      <c r="U945" s="55" t="str">
        <f>IF(T945="","",'Thông Tin Chung'!#REF!)</f>
        <v/>
      </c>
      <c r="V945" s="57" t="str">
        <f t="shared" ca="1" si="181"/>
        <v/>
      </c>
      <c r="W945" s="59"/>
      <c r="X945" s="49" t="str">
        <f ca="1">IF(C945="","",IF(OR(D945&lt;NgayBatDau,D945&gt;NgayKetThuc),"Ngày tháng phải nằm trong kỳ báo cáo",IF(AND(F945&lt;&gt;"",COUNTIF(D.3[Tên nhà cung cấp],F945)=0),"Tên NCC chưa khai báo trong DSNCC",IF(AND(G945&lt;&gt;"",COUNTIF(D.1[Tên sản phẩm],G945)=0),"SP này chưa khai báo trong DSSP",""))))</f>
        <v/>
      </c>
    </row>
    <row r="946" spans="2:24" ht="27.75" customHeight="1">
      <c r="B946" s="69">
        <f t="shared" si="171"/>
        <v>943</v>
      </c>
      <c r="C946" s="49" t="str">
        <f t="shared" ca="1" si="172"/>
        <v/>
      </c>
      <c r="D946" s="50" t="str">
        <f t="shared" ca="1" si="173"/>
        <v/>
      </c>
      <c r="E946" s="51" t="str">
        <f t="shared" ca="1" si="174"/>
        <v/>
      </c>
      <c r="F946" s="52" t="str">
        <f t="shared" ca="1" si="175"/>
        <v/>
      </c>
      <c r="G946" s="53"/>
      <c r="H946" s="53" t="str">
        <f>IF(G946="","",INDEX(D.1[Quy cách],MATCH(G946,D.1[Tên sản phẩm],0)))</f>
        <v/>
      </c>
      <c r="I946" s="54" t="str">
        <f>IF(G946="","",INDEX(D.1[ĐVT],MATCH(G946,D.1[Tên sản phẩm],0)))</f>
        <v/>
      </c>
      <c r="J946" s="56" t="str">
        <f>IF(G946="","",INDEX(#REF!,MATCH(G946,D.1[Tên sản phẩm],0)))</f>
        <v/>
      </c>
      <c r="K946" s="56" t="str">
        <f t="shared" si="176"/>
        <v/>
      </c>
      <c r="L946" s="53"/>
      <c r="M946" s="57" t="str">
        <f t="shared" si="177"/>
        <v/>
      </c>
      <c r="N946" s="58"/>
      <c r="O946" s="56" t="str">
        <f t="shared" si="170"/>
        <v/>
      </c>
      <c r="P946" s="57" t="str">
        <f t="shared" si="178"/>
        <v/>
      </c>
      <c r="Q946" s="58" t="str">
        <f t="shared" ca="1" si="179"/>
        <v/>
      </c>
      <c r="R946" s="57" t="str">
        <f t="shared" si="180"/>
        <v/>
      </c>
      <c r="S946" s="57" t="str">
        <f ca="1">IF(AND(C946&lt;&gt;"",C946&lt;&gt;OFFSET(C946,1,0)),SUMIFS([Giá có thuế],[Số ĐK],C946),"")</f>
        <v/>
      </c>
      <c r="T946" s="53"/>
      <c r="U946" s="55" t="str">
        <f>IF(T946="","",'Thông Tin Chung'!#REF!)</f>
        <v/>
      </c>
      <c r="V946" s="57" t="str">
        <f t="shared" ca="1" si="181"/>
        <v/>
      </c>
      <c r="W946" s="59"/>
      <c r="X946" s="49" t="str">
        <f ca="1">IF(C946="","",IF(OR(D946&lt;NgayBatDau,D946&gt;NgayKetThuc),"Ngày tháng phải nằm trong kỳ báo cáo",IF(AND(F946&lt;&gt;"",COUNTIF(D.3[Tên nhà cung cấp],F946)=0),"Tên NCC chưa khai báo trong DSNCC",IF(AND(G946&lt;&gt;"",COUNTIF(D.1[Tên sản phẩm],G946)=0),"SP này chưa khai báo trong DSSP",""))))</f>
        <v/>
      </c>
    </row>
    <row r="947" spans="2:24" ht="27.75" customHeight="1">
      <c r="B947" s="69">
        <f t="shared" si="171"/>
        <v>944</v>
      </c>
      <c r="C947" s="49" t="str">
        <f t="shared" ca="1" si="172"/>
        <v/>
      </c>
      <c r="D947" s="50" t="str">
        <f t="shared" ca="1" si="173"/>
        <v/>
      </c>
      <c r="E947" s="51" t="str">
        <f t="shared" ca="1" si="174"/>
        <v/>
      </c>
      <c r="F947" s="52" t="str">
        <f t="shared" ca="1" si="175"/>
        <v/>
      </c>
      <c r="G947" s="53"/>
      <c r="H947" s="53" t="str">
        <f>IF(G947="","",INDEX(D.1[Quy cách],MATCH(G947,D.1[Tên sản phẩm],0)))</f>
        <v/>
      </c>
      <c r="I947" s="54" t="str">
        <f>IF(G947="","",INDEX(D.1[ĐVT],MATCH(G947,D.1[Tên sản phẩm],0)))</f>
        <v/>
      </c>
      <c r="J947" s="56" t="str">
        <f>IF(G947="","",INDEX(#REF!,MATCH(G947,D.1[Tên sản phẩm],0)))</f>
        <v/>
      </c>
      <c r="K947" s="56" t="str">
        <f t="shared" si="176"/>
        <v/>
      </c>
      <c r="L947" s="53"/>
      <c r="M947" s="57" t="str">
        <f t="shared" si="177"/>
        <v/>
      </c>
      <c r="N947" s="58"/>
      <c r="O947" s="56" t="str">
        <f t="shared" si="170"/>
        <v/>
      </c>
      <c r="P947" s="57" t="str">
        <f t="shared" si="178"/>
        <v/>
      </c>
      <c r="Q947" s="58" t="str">
        <f t="shared" ca="1" si="179"/>
        <v/>
      </c>
      <c r="R947" s="57" t="str">
        <f t="shared" si="180"/>
        <v/>
      </c>
      <c r="S947" s="57" t="str">
        <f ca="1">IF(AND(C947&lt;&gt;"",C947&lt;&gt;OFFSET(C947,1,0)),SUMIFS([Giá có thuế],[Số ĐK],C947),"")</f>
        <v/>
      </c>
      <c r="T947" s="53"/>
      <c r="U947" s="55" t="str">
        <f>IF(T947="","",'Thông Tin Chung'!#REF!)</f>
        <v/>
      </c>
      <c r="V947" s="57" t="str">
        <f t="shared" ca="1" si="181"/>
        <v/>
      </c>
      <c r="W947" s="59"/>
      <c r="X947" s="49" t="str">
        <f ca="1">IF(C947="","",IF(OR(D947&lt;NgayBatDau,D947&gt;NgayKetThuc),"Ngày tháng phải nằm trong kỳ báo cáo",IF(AND(F947&lt;&gt;"",COUNTIF(D.3[Tên nhà cung cấp],F947)=0),"Tên NCC chưa khai báo trong DSNCC",IF(AND(G947&lt;&gt;"",COUNTIF(D.1[Tên sản phẩm],G947)=0),"SP này chưa khai báo trong DSSP",""))))</f>
        <v/>
      </c>
    </row>
    <row r="948" spans="2:24" ht="27.75" customHeight="1">
      <c r="B948" s="69">
        <f t="shared" si="171"/>
        <v>945</v>
      </c>
      <c r="C948" s="49" t="str">
        <f t="shared" ca="1" si="172"/>
        <v/>
      </c>
      <c r="D948" s="50" t="str">
        <f t="shared" ca="1" si="173"/>
        <v/>
      </c>
      <c r="E948" s="51" t="str">
        <f t="shared" ca="1" si="174"/>
        <v/>
      </c>
      <c r="F948" s="52" t="str">
        <f t="shared" ca="1" si="175"/>
        <v/>
      </c>
      <c r="G948" s="53"/>
      <c r="H948" s="53" t="str">
        <f>IF(G948="","",INDEX(D.1[Quy cách],MATCH(G948,D.1[Tên sản phẩm],0)))</f>
        <v/>
      </c>
      <c r="I948" s="54" t="str">
        <f>IF(G948="","",INDEX(D.1[ĐVT],MATCH(G948,D.1[Tên sản phẩm],0)))</f>
        <v/>
      </c>
      <c r="J948" s="56" t="str">
        <f>IF(G948="","",INDEX(#REF!,MATCH(G948,D.1[Tên sản phẩm],0)))</f>
        <v/>
      </c>
      <c r="K948" s="56" t="str">
        <f t="shared" si="176"/>
        <v/>
      </c>
      <c r="L948" s="53"/>
      <c r="M948" s="57" t="str">
        <f t="shared" si="177"/>
        <v/>
      </c>
      <c r="N948" s="58"/>
      <c r="O948" s="56" t="str">
        <f t="shared" si="170"/>
        <v/>
      </c>
      <c r="P948" s="57" t="str">
        <f t="shared" si="178"/>
        <v/>
      </c>
      <c r="Q948" s="58" t="str">
        <f t="shared" ca="1" si="179"/>
        <v/>
      </c>
      <c r="R948" s="57" t="str">
        <f t="shared" si="180"/>
        <v/>
      </c>
      <c r="S948" s="57" t="str">
        <f ca="1">IF(AND(C948&lt;&gt;"",C948&lt;&gt;OFFSET(C948,1,0)),SUMIFS([Giá có thuế],[Số ĐK],C948),"")</f>
        <v/>
      </c>
      <c r="T948" s="53"/>
      <c r="U948" s="55" t="str">
        <f>IF(T948="","",'Thông Tin Chung'!#REF!)</f>
        <v/>
      </c>
      <c r="V948" s="57" t="str">
        <f t="shared" ca="1" si="181"/>
        <v/>
      </c>
      <c r="W948" s="59"/>
      <c r="X948" s="49" t="str">
        <f ca="1">IF(C948="","",IF(OR(D948&lt;NgayBatDau,D948&gt;NgayKetThuc),"Ngày tháng phải nằm trong kỳ báo cáo",IF(AND(F948&lt;&gt;"",COUNTIF(D.3[Tên nhà cung cấp],F948)=0),"Tên NCC chưa khai báo trong DSNCC",IF(AND(G948&lt;&gt;"",COUNTIF(D.1[Tên sản phẩm],G948)=0),"SP này chưa khai báo trong DSSP",""))))</f>
        <v/>
      </c>
    </row>
    <row r="949" spans="2:24" ht="27.75" customHeight="1">
      <c r="B949" s="69">
        <f t="shared" si="171"/>
        <v>946</v>
      </c>
      <c r="C949" s="49" t="str">
        <f t="shared" ca="1" si="172"/>
        <v/>
      </c>
      <c r="D949" s="50" t="str">
        <f t="shared" ca="1" si="173"/>
        <v/>
      </c>
      <c r="E949" s="51" t="str">
        <f t="shared" ca="1" si="174"/>
        <v/>
      </c>
      <c r="F949" s="52" t="str">
        <f t="shared" ca="1" si="175"/>
        <v/>
      </c>
      <c r="G949" s="53"/>
      <c r="H949" s="53" t="str">
        <f>IF(G949="","",INDEX(D.1[Quy cách],MATCH(G949,D.1[Tên sản phẩm],0)))</f>
        <v/>
      </c>
      <c r="I949" s="54" t="str">
        <f>IF(G949="","",INDEX(D.1[ĐVT],MATCH(G949,D.1[Tên sản phẩm],0)))</f>
        <v/>
      </c>
      <c r="J949" s="56" t="str">
        <f>IF(G949="","",INDEX(#REF!,MATCH(G949,D.1[Tên sản phẩm],0)))</f>
        <v/>
      </c>
      <c r="K949" s="56" t="str">
        <f t="shared" si="176"/>
        <v/>
      </c>
      <c r="L949" s="53"/>
      <c r="M949" s="57" t="str">
        <f t="shared" si="177"/>
        <v/>
      </c>
      <c r="N949" s="58"/>
      <c r="O949" s="56" t="str">
        <f t="shared" si="170"/>
        <v/>
      </c>
      <c r="P949" s="57" t="str">
        <f t="shared" si="178"/>
        <v/>
      </c>
      <c r="Q949" s="58" t="str">
        <f t="shared" ca="1" si="179"/>
        <v/>
      </c>
      <c r="R949" s="57" t="str">
        <f t="shared" si="180"/>
        <v/>
      </c>
      <c r="S949" s="57" t="str">
        <f ca="1">IF(AND(C949&lt;&gt;"",C949&lt;&gt;OFFSET(C949,1,0)),SUMIFS([Giá có thuế],[Số ĐK],C949),"")</f>
        <v/>
      </c>
      <c r="T949" s="53"/>
      <c r="U949" s="55" t="str">
        <f>IF(T949="","",'Thông Tin Chung'!#REF!)</f>
        <v/>
      </c>
      <c r="V949" s="57" t="str">
        <f t="shared" ca="1" si="181"/>
        <v/>
      </c>
      <c r="W949" s="59"/>
      <c r="X949" s="49" t="str">
        <f ca="1">IF(C949="","",IF(OR(D949&lt;NgayBatDau,D949&gt;NgayKetThuc),"Ngày tháng phải nằm trong kỳ báo cáo",IF(AND(F949&lt;&gt;"",COUNTIF(D.3[Tên nhà cung cấp],F949)=0),"Tên NCC chưa khai báo trong DSNCC",IF(AND(G949&lt;&gt;"",COUNTIF(D.1[Tên sản phẩm],G949)=0),"SP này chưa khai báo trong DSSP",""))))</f>
        <v/>
      </c>
    </row>
    <row r="950" spans="2:24" ht="27.75" customHeight="1">
      <c r="B950" s="69">
        <f t="shared" si="171"/>
        <v>947</v>
      </c>
      <c r="C950" s="49" t="str">
        <f t="shared" ca="1" si="172"/>
        <v/>
      </c>
      <c r="D950" s="50" t="str">
        <f t="shared" ca="1" si="173"/>
        <v/>
      </c>
      <c r="E950" s="51" t="str">
        <f t="shared" ca="1" si="174"/>
        <v/>
      </c>
      <c r="F950" s="52" t="str">
        <f t="shared" ca="1" si="175"/>
        <v/>
      </c>
      <c r="G950" s="53"/>
      <c r="H950" s="53" t="str">
        <f>IF(G950="","",INDEX(D.1[Quy cách],MATCH(G950,D.1[Tên sản phẩm],0)))</f>
        <v/>
      </c>
      <c r="I950" s="54" t="str">
        <f>IF(G950="","",INDEX(D.1[ĐVT],MATCH(G950,D.1[Tên sản phẩm],0)))</f>
        <v/>
      </c>
      <c r="J950" s="56" t="str">
        <f>IF(G950="","",INDEX(#REF!,MATCH(G950,D.1[Tên sản phẩm],0)))</f>
        <v/>
      </c>
      <c r="K950" s="56" t="str">
        <f t="shared" si="176"/>
        <v/>
      </c>
      <c r="L950" s="53"/>
      <c r="M950" s="57" t="str">
        <f t="shared" si="177"/>
        <v/>
      </c>
      <c r="N950" s="58"/>
      <c r="O950" s="56" t="str">
        <f t="shared" si="170"/>
        <v/>
      </c>
      <c r="P950" s="57" t="str">
        <f t="shared" si="178"/>
        <v/>
      </c>
      <c r="Q950" s="58" t="str">
        <f t="shared" ca="1" si="179"/>
        <v/>
      </c>
      <c r="R950" s="57" t="str">
        <f t="shared" si="180"/>
        <v/>
      </c>
      <c r="S950" s="57" t="str">
        <f ca="1">IF(AND(C950&lt;&gt;"",C950&lt;&gt;OFFSET(C950,1,0)),SUMIFS([Giá có thuế],[Số ĐK],C950),"")</f>
        <v/>
      </c>
      <c r="T950" s="53"/>
      <c r="U950" s="55" t="str">
        <f>IF(T950="","",'Thông Tin Chung'!#REF!)</f>
        <v/>
      </c>
      <c r="V950" s="57" t="str">
        <f t="shared" ca="1" si="181"/>
        <v/>
      </c>
      <c r="W950" s="59"/>
      <c r="X950" s="49" t="str">
        <f ca="1">IF(C950="","",IF(OR(D950&lt;NgayBatDau,D950&gt;NgayKetThuc),"Ngày tháng phải nằm trong kỳ báo cáo",IF(AND(F950&lt;&gt;"",COUNTIF(D.3[Tên nhà cung cấp],F950)=0),"Tên NCC chưa khai báo trong DSNCC",IF(AND(G950&lt;&gt;"",COUNTIF(D.1[Tên sản phẩm],G950)=0),"SP này chưa khai báo trong DSSP",""))))</f>
        <v/>
      </c>
    </row>
    <row r="951" spans="2:24" ht="27.75" customHeight="1">
      <c r="B951" s="69">
        <f t="shared" si="171"/>
        <v>948</v>
      </c>
      <c r="C951" s="49" t="str">
        <f t="shared" ca="1" si="172"/>
        <v/>
      </c>
      <c r="D951" s="50" t="str">
        <f t="shared" ca="1" si="173"/>
        <v/>
      </c>
      <c r="E951" s="51" t="str">
        <f t="shared" ca="1" si="174"/>
        <v/>
      </c>
      <c r="F951" s="52" t="str">
        <f t="shared" ca="1" si="175"/>
        <v/>
      </c>
      <c r="G951" s="53"/>
      <c r="H951" s="53" t="str">
        <f>IF(G951="","",INDEX(D.1[Quy cách],MATCH(G951,D.1[Tên sản phẩm],0)))</f>
        <v/>
      </c>
      <c r="I951" s="54" t="str">
        <f>IF(G951="","",INDEX(D.1[ĐVT],MATCH(G951,D.1[Tên sản phẩm],0)))</f>
        <v/>
      </c>
      <c r="J951" s="56" t="str">
        <f>IF(G951="","",INDEX(#REF!,MATCH(G951,D.1[Tên sản phẩm],0)))</f>
        <v/>
      </c>
      <c r="K951" s="56" t="str">
        <f t="shared" si="176"/>
        <v/>
      </c>
      <c r="L951" s="53"/>
      <c r="M951" s="57" t="str">
        <f t="shared" si="177"/>
        <v/>
      </c>
      <c r="N951" s="58"/>
      <c r="O951" s="56" t="str">
        <f t="shared" si="170"/>
        <v/>
      </c>
      <c r="P951" s="57" t="str">
        <f t="shared" si="178"/>
        <v/>
      </c>
      <c r="Q951" s="58" t="str">
        <f t="shared" ca="1" si="179"/>
        <v/>
      </c>
      <c r="R951" s="57" t="str">
        <f t="shared" si="180"/>
        <v/>
      </c>
      <c r="S951" s="57" t="str">
        <f ca="1">IF(AND(C951&lt;&gt;"",C951&lt;&gt;OFFSET(C951,1,0)),SUMIFS([Giá có thuế],[Số ĐK],C951),"")</f>
        <v/>
      </c>
      <c r="T951" s="53"/>
      <c r="U951" s="55" t="str">
        <f>IF(T951="","",'Thông Tin Chung'!#REF!)</f>
        <v/>
      </c>
      <c r="V951" s="57" t="str">
        <f t="shared" ca="1" si="181"/>
        <v/>
      </c>
      <c r="W951" s="59"/>
      <c r="X951" s="49" t="str">
        <f ca="1">IF(C951="","",IF(OR(D951&lt;NgayBatDau,D951&gt;NgayKetThuc),"Ngày tháng phải nằm trong kỳ báo cáo",IF(AND(F951&lt;&gt;"",COUNTIF(D.3[Tên nhà cung cấp],F951)=0),"Tên NCC chưa khai báo trong DSNCC",IF(AND(G951&lt;&gt;"",COUNTIF(D.1[Tên sản phẩm],G951)=0),"SP này chưa khai báo trong DSSP",""))))</f>
        <v/>
      </c>
    </row>
    <row r="952" spans="2:24" ht="27.75" customHeight="1">
      <c r="B952" s="69">
        <f t="shared" si="171"/>
        <v>949</v>
      </c>
      <c r="C952" s="49" t="str">
        <f t="shared" ca="1" si="172"/>
        <v/>
      </c>
      <c r="D952" s="50" t="str">
        <f t="shared" ca="1" si="173"/>
        <v/>
      </c>
      <c r="E952" s="51" t="str">
        <f t="shared" ca="1" si="174"/>
        <v/>
      </c>
      <c r="F952" s="52" t="str">
        <f t="shared" ca="1" si="175"/>
        <v/>
      </c>
      <c r="G952" s="53"/>
      <c r="H952" s="53" t="str">
        <f>IF(G952="","",INDEX(D.1[Quy cách],MATCH(G952,D.1[Tên sản phẩm],0)))</f>
        <v/>
      </c>
      <c r="I952" s="54" t="str">
        <f>IF(G952="","",INDEX(D.1[ĐVT],MATCH(G952,D.1[Tên sản phẩm],0)))</f>
        <v/>
      </c>
      <c r="J952" s="56" t="str">
        <f>IF(G952="","",INDEX(#REF!,MATCH(G952,D.1[Tên sản phẩm],0)))</f>
        <v/>
      </c>
      <c r="K952" s="56" t="str">
        <f t="shared" si="176"/>
        <v/>
      </c>
      <c r="L952" s="53"/>
      <c r="M952" s="57" t="str">
        <f t="shared" si="177"/>
        <v/>
      </c>
      <c r="N952" s="58"/>
      <c r="O952" s="56" t="str">
        <f t="shared" si="170"/>
        <v/>
      </c>
      <c r="P952" s="57" t="str">
        <f t="shared" si="178"/>
        <v/>
      </c>
      <c r="Q952" s="58" t="str">
        <f t="shared" ca="1" si="179"/>
        <v/>
      </c>
      <c r="R952" s="57" t="str">
        <f t="shared" si="180"/>
        <v/>
      </c>
      <c r="S952" s="57" t="str">
        <f ca="1">IF(AND(C952&lt;&gt;"",C952&lt;&gt;OFFSET(C952,1,0)),SUMIFS([Giá có thuế],[Số ĐK],C952),"")</f>
        <v/>
      </c>
      <c r="T952" s="53"/>
      <c r="U952" s="55" t="str">
        <f>IF(T952="","",'Thông Tin Chung'!#REF!)</f>
        <v/>
      </c>
      <c r="V952" s="57" t="str">
        <f t="shared" ca="1" si="181"/>
        <v/>
      </c>
      <c r="W952" s="59"/>
      <c r="X952" s="49" t="str">
        <f ca="1">IF(C952="","",IF(OR(D952&lt;NgayBatDau,D952&gt;NgayKetThuc),"Ngày tháng phải nằm trong kỳ báo cáo",IF(AND(F952&lt;&gt;"",COUNTIF(D.3[Tên nhà cung cấp],F952)=0),"Tên NCC chưa khai báo trong DSNCC",IF(AND(G952&lt;&gt;"",COUNTIF(D.1[Tên sản phẩm],G952)=0),"SP này chưa khai báo trong DSSP",""))))</f>
        <v/>
      </c>
    </row>
    <row r="953" spans="2:24" ht="27.75" customHeight="1">
      <c r="B953" s="69">
        <f t="shared" si="171"/>
        <v>950</v>
      </c>
      <c r="C953" s="49" t="str">
        <f t="shared" ca="1" si="172"/>
        <v/>
      </c>
      <c r="D953" s="50" t="str">
        <f t="shared" ca="1" si="173"/>
        <v/>
      </c>
      <c r="E953" s="51" t="str">
        <f t="shared" ca="1" si="174"/>
        <v/>
      </c>
      <c r="F953" s="52" t="str">
        <f t="shared" ca="1" si="175"/>
        <v/>
      </c>
      <c r="G953" s="53"/>
      <c r="H953" s="53" t="str">
        <f>IF(G953="","",INDEX(D.1[Quy cách],MATCH(G953,D.1[Tên sản phẩm],0)))</f>
        <v/>
      </c>
      <c r="I953" s="54" t="str">
        <f>IF(G953="","",INDEX(D.1[ĐVT],MATCH(G953,D.1[Tên sản phẩm],0)))</f>
        <v/>
      </c>
      <c r="J953" s="56" t="str">
        <f>IF(G953="","",INDEX(#REF!,MATCH(G953,D.1[Tên sản phẩm],0)))</f>
        <v/>
      </c>
      <c r="K953" s="56" t="str">
        <f t="shared" si="176"/>
        <v/>
      </c>
      <c r="L953" s="53"/>
      <c r="M953" s="57" t="str">
        <f t="shared" si="177"/>
        <v/>
      </c>
      <c r="N953" s="58"/>
      <c r="O953" s="56" t="str">
        <f t="shared" si="170"/>
        <v/>
      </c>
      <c r="P953" s="57" t="str">
        <f t="shared" si="178"/>
        <v/>
      </c>
      <c r="Q953" s="58" t="str">
        <f t="shared" ca="1" si="179"/>
        <v/>
      </c>
      <c r="R953" s="57" t="str">
        <f t="shared" si="180"/>
        <v/>
      </c>
      <c r="S953" s="57" t="str">
        <f ca="1">IF(AND(C953&lt;&gt;"",C953&lt;&gt;OFFSET(C953,1,0)),SUMIFS([Giá có thuế],[Số ĐK],C953),"")</f>
        <v/>
      </c>
      <c r="T953" s="53"/>
      <c r="U953" s="55" t="str">
        <f>IF(T953="","",'Thông Tin Chung'!#REF!)</f>
        <v/>
      </c>
      <c r="V953" s="57" t="str">
        <f t="shared" ca="1" si="181"/>
        <v/>
      </c>
      <c r="W953" s="59"/>
      <c r="X953" s="49" t="str">
        <f ca="1">IF(C953="","",IF(OR(D953&lt;NgayBatDau,D953&gt;NgayKetThuc),"Ngày tháng phải nằm trong kỳ báo cáo",IF(AND(F953&lt;&gt;"",COUNTIF(D.3[Tên nhà cung cấp],F953)=0),"Tên NCC chưa khai báo trong DSNCC",IF(AND(G953&lt;&gt;"",COUNTIF(D.1[Tên sản phẩm],G953)=0),"SP này chưa khai báo trong DSSP",""))))</f>
        <v/>
      </c>
    </row>
    <row r="954" spans="2:24" ht="27.75" customHeight="1">
      <c r="B954" s="69">
        <f t="shared" si="171"/>
        <v>951</v>
      </c>
      <c r="C954" s="49" t="str">
        <f t="shared" ca="1" si="172"/>
        <v/>
      </c>
      <c r="D954" s="50" t="str">
        <f t="shared" ca="1" si="173"/>
        <v/>
      </c>
      <c r="E954" s="51" t="str">
        <f t="shared" ca="1" si="174"/>
        <v/>
      </c>
      <c r="F954" s="52" t="str">
        <f t="shared" ca="1" si="175"/>
        <v/>
      </c>
      <c r="G954" s="53"/>
      <c r="H954" s="53" t="str">
        <f>IF(G954="","",INDEX(D.1[Quy cách],MATCH(G954,D.1[Tên sản phẩm],0)))</f>
        <v/>
      </c>
      <c r="I954" s="54" t="str">
        <f>IF(G954="","",INDEX(D.1[ĐVT],MATCH(G954,D.1[Tên sản phẩm],0)))</f>
        <v/>
      </c>
      <c r="J954" s="56" t="str">
        <f>IF(G954="","",INDEX(#REF!,MATCH(G954,D.1[Tên sản phẩm],0)))</f>
        <v/>
      </c>
      <c r="K954" s="56" t="str">
        <f t="shared" si="176"/>
        <v/>
      </c>
      <c r="L954" s="53"/>
      <c r="M954" s="57" t="str">
        <f t="shared" si="177"/>
        <v/>
      </c>
      <c r="N954" s="58"/>
      <c r="O954" s="56" t="str">
        <f t="shared" si="170"/>
        <v/>
      </c>
      <c r="P954" s="57" t="str">
        <f t="shared" si="178"/>
        <v/>
      </c>
      <c r="Q954" s="58" t="str">
        <f t="shared" ca="1" si="179"/>
        <v/>
      </c>
      <c r="R954" s="57" t="str">
        <f t="shared" si="180"/>
        <v/>
      </c>
      <c r="S954" s="57" t="str">
        <f ca="1">IF(AND(C954&lt;&gt;"",C954&lt;&gt;OFFSET(C954,1,0)),SUMIFS([Giá có thuế],[Số ĐK],C954),"")</f>
        <v/>
      </c>
      <c r="T954" s="53"/>
      <c r="U954" s="55" t="str">
        <f>IF(T954="","",'Thông Tin Chung'!#REF!)</f>
        <v/>
      </c>
      <c r="V954" s="57" t="str">
        <f t="shared" ca="1" si="181"/>
        <v/>
      </c>
      <c r="W954" s="59"/>
      <c r="X954" s="49" t="str">
        <f ca="1">IF(C954="","",IF(OR(D954&lt;NgayBatDau,D954&gt;NgayKetThuc),"Ngày tháng phải nằm trong kỳ báo cáo",IF(AND(F954&lt;&gt;"",COUNTIF(D.3[Tên nhà cung cấp],F954)=0),"Tên NCC chưa khai báo trong DSNCC",IF(AND(G954&lt;&gt;"",COUNTIF(D.1[Tên sản phẩm],G954)=0),"SP này chưa khai báo trong DSSP",""))))</f>
        <v/>
      </c>
    </row>
    <row r="955" spans="2:24" ht="27.75" customHeight="1">
      <c r="B955" s="69">
        <f t="shared" si="171"/>
        <v>952</v>
      </c>
      <c r="C955" s="49" t="str">
        <f t="shared" ca="1" si="172"/>
        <v/>
      </c>
      <c r="D955" s="50" t="str">
        <f t="shared" ca="1" si="173"/>
        <v/>
      </c>
      <c r="E955" s="51" t="str">
        <f t="shared" ca="1" si="174"/>
        <v/>
      </c>
      <c r="F955" s="52" t="str">
        <f t="shared" ca="1" si="175"/>
        <v/>
      </c>
      <c r="G955" s="53"/>
      <c r="H955" s="53" t="str">
        <f>IF(G955="","",INDEX(D.1[Quy cách],MATCH(G955,D.1[Tên sản phẩm],0)))</f>
        <v/>
      </c>
      <c r="I955" s="54" t="str">
        <f>IF(G955="","",INDEX(D.1[ĐVT],MATCH(G955,D.1[Tên sản phẩm],0)))</f>
        <v/>
      </c>
      <c r="J955" s="56" t="str">
        <f>IF(G955="","",INDEX(#REF!,MATCH(G955,D.1[Tên sản phẩm],0)))</f>
        <v/>
      </c>
      <c r="K955" s="56" t="str">
        <f t="shared" si="176"/>
        <v/>
      </c>
      <c r="L955" s="53"/>
      <c r="M955" s="57" t="str">
        <f t="shared" si="177"/>
        <v/>
      </c>
      <c r="N955" s="58"/>
      <c r="O955" s="56" t="str">
        <f t="shared" si="170"/>
        <v/>
      </c>
      <c r="P955" s="57" t="str">
        <f t="shared" si="178"/>
        <v/>
      </c>
      <c r="Q955" s="58" t="str">
        <f t="shared" ca="1" si="179"/>
        <v/>
      </c>
      <c r="R955" s="57" t="str">
        <f t="shared" si="180"/>
        <v/>
      </c>
      <c r="S955" s="57" t="str">
        <f ca="1">IF(AND(C955&lt;&gt;"",C955&lt;&gt;OFFSET(C955,1,0)),SUMIFS([Giá có thuế],[Số ĐK],C955),"")</f>
        <v/>
      </c>
      <c r="T955" s="53"/>
      <c r="U955" s="55" t="str">
        <f>IF(T955="","",'Thông Tin Chung'!#REF!)</f>
        <v/>
      </c>
      <c r="V955" s="57" t="str">
        <f t="shared" ca="1" si="181"/>
        <v/>
      </c>
      <c r="W955" s="59"/>
      <c r="X955" s="49" t="str">
        <f ca="1">IF(C955="","",IF(OR(D955&lt;NgayBatDau,D955&gt;NgayKetThuc),"Ngày tháng phải nằm trong kỳ báo cáo",IF(AND(F955&lt;&gt;"",COUNTIF(D.3[Tên nhà cung cấp],F955)=0),"Tên NCC chưa khai báo trong DSNCC",IF(AND(G955&lt;&gt;"",COUNTIF(D.1[Tên sản phẩm],G955)=0),"SP này chưa khai báo trong DSSP",""))))</f>
        <v/>
      </c>
    </row>
    <row r="956" spans="2:24" ht="27.75" customHeight="1">
      <c r="B956" s="69">
        <f t="shared" si="171"/>
        <v>953</v>
      </c>
      <c r="C956" s="49" t="str">
        <f t="shared" ca="1" si="172"/>
        <v/>
      </c>
      <c r="D956" s="50" t="str">
        <f t="shared" ca="1" si="173"/>
        <v/>
      </c>
      <c r="E956" s="51" t="str">
        <f t="shared" ca="1" si="174"/>
        <v/>
      </c>
      <c r="F956" s="52" t="str">
        <f t="shared" ca="1" si="175"/>
        <v/>
      </c>
      <c r="G956" s="53"/>
      <c r="H956" s="53" t="str">
        <f>IF(G956="","",INDEX(D.1[Quy cách],MATCH(G956,D.1[Tên sản phẩm],0)))</f>
        <v/>
      </c>
      <c r="I956" s="54" t="str">
        <f>IF(G956="","",INDEX(D.1[ĐVT],MATCH(G956,D.1[Tên sản phẩm],0)))</f>
        <v/>
      </c>
      <c r="J956" s="56" t="str">
        <f>IF(G956="","",INDEX(#REF!,MATCH(G956,D.1[Tên sản phẩm],0)))</f>
        <v/>
      </c>
      <c r="K956" s="56" t="str">
        <f t="shared" si="176"/>
        <v/>
      </c>
      <c r="L956" s="53"/>
      <c r="M956" s="57" t="str">
        <f t="shared" si="177"/>
        <v/>
      </c>
      <c r="N956" s="58"/>
      <c r="O956" s="56" t="str">
        <f t="shared" si="170"/>
        <v/>
      </c>
      <c r="P956" s="57" t="str">
        <f t="shared" si="178"/>
        <v/>
      </c>
      <c r="Q956" s="58" t="str">
        <f t="shared" ca="1" si="179"/>
        <v/>
      </c>
      <c r="R956" s="57" t="str">
        <f t="shared" si="180"/>
        <v/>
      </c>
      <c r="S956" s="57" t="str">
        <f ca="1">IF(AND(C956&lt;&gt;"",C956&lt;&gt;OFFSET(C956,1,0)),SUMIFS([Giá có thuế],[Số ĐK],C956),"")</f>
        <v/>
      </c>
      <c r="T956" s="53"/>
      <c r="U956" s="55" t="str">
        <f>IF(T956="","",'Thông Tin Chung'!#REF!)</f>
        <v/>
      </c>
      <c r="V956" s="57" t="str">
        <f t="shared" ca="1" si="181"/>
        <v/>
      </c>
      <c r="W956" s="59"/>
      <c r="X956" s="49" t="str">
        <f ca="1">IF(C956="","",IF(OR(D956&lt;NgayBatDau,D956&gt;NgayKetThuc),"Ngày tháng phải nằm trong kỳ báo cáo",IF(AND(F956&lt;&gt;"",COUNTIF(D.3[Tên nhà cung cấp],F956)=0),"Tên NCC chưa khai báo trong DSNCC",IF(AND(G956&lt;&gt;"",COUNTIF(D.1[Tên sản phẩm],G956)=0),"SP này chưa khai báo trong DSSP",""))))</f>
        <v/>
      </c>
    </row>
    <row r="957" spans="2:24" ht="27.75" customHeight="1">
      <c r="B957" s="69">
        <f t="shared" si="171"/>
        <v>954</v>
      </c>
      <c r="C957" s="49" t="str">
        <f t="shared" ca="1" si="172"/>
        <v/>
      </c>
      <c r="D957" s="50" t="str">
        <f t="shared" ca="1" si="173"/>
        <v/>
      </c>
      <c r="E957" s="51" t="str">
        <f t="shared" ca="1" si="174"/>
        <v/>
      </c>
      <c r="F957" s="52" t="str">
        <f t="shared" ca="1" si="175"/>
        <v/>
      </c>
      <c r="G957" s="53"/>
      <c r="H957" s="53" t="str">
        <f>IF(G957="","",INDEX(D.1[Quy cách],MATCH(G957,D.1[Tên sản phẩm],0)))</f>
        <v/>
      </c>
      <c r="I957" s="54" t="str">
        <f>IF(G957="","",INDEX(D.1[ĐVT],MATCH(G957,D.1[Tên sản phẩm],0)))</f>
        <v/>
      </c>
      <c r="J957" s="56" t="str">
        <f>IF(G957="","",INDEX(#REF!,MATCH(G957,D.1[Tên sản phẩm],0)))</f>
        <v/>
      </c>
      <c r="K957" s="56" t="str">
        <f t="shared" si="176"/>
        <v/>
      </c>
      <c r="L957" s="53"/>
      <c r="M957" s="57" t="str">
        <f t="shared" si="177"/>
        <v/>
      </c>
      <c r="N957" s="58"/>
      <c r="O957" s="56" t="str">
        <f t="shared" si="170"/>
        <v/>
      </c>
      <c r="P957" s="57" t="str">
        <f t="shared" si="178"/>
        <v/>
      </c>
      <c r="Q957" s="58" t="str">
        <f t="shared" ca="1" si="179"/>
        <v/>
      </c>
      <c r="R957" s="57" t="str">
        <f t="shared" si="180"/>
        <v/>
      </c>
      <c r="S957" s="57" t="str">
        <f ca="1">IF(AND(C957&lt;&gt;"",C957&lt;&gt;OFFSET(C957,1,0)),SUMIFS([Giá có thuế],[Số ĐK],C957),"")</f>
        <v/>
      </c>
      <c r="T957" s="53"/>
      <c r="U957" s="55" t="str">
        <f>IF(T957="","",'Thông Tin Chung'!#REF!)</f>
        <v/>
      </c>
      <c r="V957" s="57" t="str">
        <f t="shared" ca="1" si="181"/>
        <v/>
      </c>
      <c r="W957" s="59"/>
      <c r="X957" s="49" t="str">
        <f ca="1">IF(C957="","",IF(OR(D957&lt;NgayBatDau,D957&gt;NgayKetThuc),"Ngày tháng phải nằm trong kỳ báo cáo",IF(AND(F957&lt;&gt;"",COUNTIF(D.3[Tên nhà cung cấp],F957)=0),"Tên NCC chưa khai báo trong DSNCC",IF(AND(G957&lt;&gt;"",COUNTIF(D.1[Tên sản phẩm],G957)=0),"SP này chưa khai báo trong DSSP",""))))</f>
        <v/>
      </c>
    </row>
    <row r="958" spans="2:24" ht="27.75" customHeight="1">
      <c r="B958" s="69">
        <f t="shared" si="171"/>
        <v>955</v>
      </c>
      <c r="C958" s="49" t="str">
        <f t="shared" ca="1" si="172"/>
        <v/>
      </c>
      <c r="D958" s="50" t="str">
        <f t="shared" ca="1" si="173"/>
        <v/>
      </c>
      <c r="E958" s="51" t="str">
        <f t="shared" ca="1" si="174"/>
        <v/>
      </c>
      <c r="F958" s="52" t="str">
        <f t="shared" ca="1" si="175"/>
        <v/>
      </c>
      <c r="G958" s="53"/>
      <c r="H958" s="53" t="str">
        <f>IF(G958="","",INDEX(D.1[Quy cách],MATCH(G958,D.1[Tên sản phẩm],0)))</f>
        <v/>
      </c>
      <c r="I958" s="54" t="str">
        <f>IF(G958="","",INDEX(D.1[ĐVT],MATCH(G958,D.1[Tên sản phẩm],0)))</f>
        <v/>
      </c>
      <c r="J958" s="56" t="str">
        <f>IF(G958="","",INDEX(#REF!,MATCH(G958,D.1[Tên sản phẩm],0)))</f>
        <v/>
      </c>
      <c r="K958" s="56" t="str">
        <f t="shared" si="176"/>
        <v/>
      </c>
      <c r="L958" s="53"/>
      <c r="M958" s="57" t="str">
        <f t="shared" si="177"/>
        <v/>
      </c>
      <c r="N958" s="58"/>
      <c r="O958" s="56" t="str">
        <f t="shared" si="170"/>
        <v/>
      </c>
      <c r="P958" s="57" t="str">
        <f t="shared" si="178"/>
        <v/>
      </c>
      <c r="Q958" s="58" t="str">
        <f t="shared" ca="1" si="179"/>
        <v/>
      </c>
      <c r="R958" s="57" t="str">
        <f t="shared" si="180"/>
        <v/>
      </c>
      <c r="S958" s="57" t="str">
        <f ca="1">IF(AND(C958&lt;&gt;"",C958&lt;&gt;OFFSET(C958,1,0)),SUMIFS([Giá có thuế],[Số ĐK],C958),"")</f>
        <v/>
      </c>
      <c r="T958" s="53"/>
      <c r="U958" s="55" t="str">
        <f>IF(T958="","",'Thông Tin Chung'!#REF!)</f>
        <v/>
      </c>
      <c r="V958" s="57" t="str">
        <f t="shared" ca="1" si="181"/>
        <v/>
      </c>
      <c r="W958" s="59"/>
      <c r="X958" s="49" t="str">
        <f ca="1">IF(C958="","",IF(OR(D958&lt;NgayBatDau,D958&gt;NgayKetThuc),"Ngày tháng phải nằm trong kỳ báo cáo",IF(AND(F958&lt;&gt;"",COUNTIF(D.3[Tên nhà cung cấp],F958)=0),"Tên NCC chưa khai báo trong DSNCC",IF(AND(G958&lt;&gt;"",COUNTIF(D.1[Tên sản phẩm],G958)=0),"SP này chưa khai báo trong DSSP",""))))</f>
        <v/>
      </c>
    </row>
    <row r="959" spans="2:24" ht="27.75" customHeight="1">
      <c r="B959" s="69">
        <f t="shared" si="171"/>
        <v>956</v>
      </c>
      <c r="C959" s="49" t="str">
        <f t="shared" ca="1" si="172"/>
        <v/>
      </c>
      <c r="D959" s="50" t="str">
        <f t="shared" ca="1" si="173"/>
        <v/>
      </c>
      <c r="E959" s="51" t="str">
        <f t="shared" ca="1" si="174"/>
        <v/>
      </c>
      <c r="F959" s="52" t="str">
        <f t="shared" ca="1" si="175"/>
        <v/>
      </c>
      <c r="G959" s="53"/>
      <c r="H959" s="53" t="str">
        <f>IF(G959="","",INDEX(D.1[Quy cách],MATCH(G959,D.1[Tên sản phẩm],0)))</f>
        <v/>
      </c>
      <c r="I959" s="54" t="str">
        <f>IF(G959="","",INDEX(D.1[ĐVT],MATCH(G959,D.1[Tên sản phẩm],0)))</f>
        <v/>
      </c>
      <c r="J959" s="56" t="str">
        <f>IF(G959="","",INDEX(#REF!,MATCH(G959,D.1[Tên sản phẩm],0)))</f>
        <v/>
      </c>
      <c r="K959" s="56" t="str">
        <f t="shared" si="176"/>
        <v/>
      </c>
      <c r="L959" s="53"/>
      <c r="M959" s="57" t="str">
        <f t="shared" si="177"/>
        <v/>
      </c>
      <c r="N959" s="58"/>
      <c r="O959" s="56" t="str">
        <f t="shared" si="170"/>
        <v/>
      </c>
      <c r="P959" s="57" t="str">
        <f t="shared" si="178"/>
        <v/>
      </c>
      <c r="Q959" s="58" t="str">
        <f t="shared" ca="1" si="179"/>
        <v/>
      </c>
      <c r="R959" s="57" t="str">
        <f t="shared" si="180"/>
        <v/>
      </c>
      <c r="S959" s="57" t="str">
        <f ca="1">IF(AND(C959&lt;&gt;"",C959&lt;&gt;OFFSET(C959,1,0)),SUMIFS([Giá có thuế],[Số ĐK],C959),"")</f>
        <v/>
      </c>
      <c r="T959" s="53"/>
      <c r="U959" s="55" t="str">
        <f>IF(T959="","",'Thông Tin Chung'!#REF!)</f>
        <v/>
      </c>
      <c r="V959" s="57" t="str">
        <f t="shared" ca="1" si="181"/>
        <v/>
      </c>
      <c r="W959" s="59"/>
      <c r="X959" s="49" t="str">
        <f ca="1">IF(C959="","",IF(OR(D959&lt;NgayBatDau,D959&gt;NgayKetThuc),"Ngày tháng phải nằm trong kỳ báo cáo",IF(AND(F959&lt;&gt;"",COUNTIF(D.3[Tên nhà cung cấp],F959)=0),"Tên NCC chưa khai báo trong DSNCC",IF(AND(G959&lt;&gt;"",COUNTIF(D.1[Tên sản phẩm],G959)=0),"SP này chưa khai báo trong DSSP",""))))</f>
        <v/>
      </c>
    </row>
    <row r="960" spans="2:24" ht="27.75" customHeight="1">
      <c r="B960" s="69">
        <f t="shared" si="171"/>
        <v>957</v>
      </c>
      <c r="C960" s="49" t="str">
        <f t="shared" ca="1" si="172"/>
        <v/>
      </c>
      <c r="D960" s="50" t="str">
        <f t="shared" ca="1" si="173"/>
        <v/>
      </c>
      <c r="E960" s="51" t="str">
        <f t="shared" ca="1" si="174"/>
        <v/>
      </c>
      <c r="F960" s="52" t="str">
        <f t="shared" ca="1" si="175"/>
        <v/>
      </c>
      <c r="G960" s="53"/>
      <c r="H960" s="53" t="str">
        <f>IF(G960="","",INDEX(D.1[Quy cách],MATCH(G960,D.1[Tên sản phẩm],0)))</f>
        <v/>
      </c>
      <c r="I960" s="54" t="str">
        <f>IF(G960="","",INDEX(D.1[ĐVT],MATCH(G960,D.1[Tên sản phẩm],0)))</f>
        <v/>
      </c>
      <c r="J960" s="56" t="str">
        <f>IF(G960="","",INDEX(#REF!,MATCH(G960,D.1[Tên sản phẩm],0)))</f>
        <v/>
      </c>
      <c r="K960" s="56" t="str">
        <f t="shared" si="176"/>
        <v/>
      </c>
      <c r="L960" s="53"/>
      <c r="M960" s="57" t="str">
        <f t="shared" si="177"/>
        <v/>
      </c>
      <c r="N960" s="58"/>
      <c r="O960" s="56" t="str">
        <f t="shared" si="170"/>
        <v/>
      </c>
      <c r="P960" s="57" t="str">
        <f t="shared" si="178"/>
        <v/>
      </c>
      <c r="Q960" s="58" t="str">
        <f t="shared" ca="1" si="179"/>
        <v/>
      </c>
      <c r="R960" s="57" t="str">
        <f t="shared" si="180"/>
        <v/>
      </c>
      <c r="S960" s="57" t="str">
        <f ca="1">IF(AND(C960&lt;&gt;"",C960&lt;&gt;OFFSET(C960,1,0)),SUMIFS([Giá có thuế],[Số ĐK],C960),"")</f>
        <v/>
      </c>
      <c r="T960" s="53"/>
      <c r="U960" s="55" t="str">
        <f>IF(T960="","",'Thông Tin Chung'!#REF!)</f>
        <v/>
      </c>
      <c r="V960" s="57" t="str">
        <f t="shared" ca="1" si="181"/>
        <v/>
      </c>
      <c r="W960" s="59"/>
      <c r="X960" s="49" t="str">
        <f ca="1">IF(C960="","",IF(OR(D960&lt;NgayBatDau,D960&gt;NgayKetThuc),"Ngày tháng phải nằm trong kỳ báo cáo",IF(AND(F960&lt;&gt;"",COUNTIF(D.3[Tên nhà cung cấp],F960)=0),"Tên NCC chưa khai báo trong DSNCC",IF(AND(G960&lt;&gt;"",COUNTIF(D.1[Tên sản phẩm],G960)=0),"SP này chưa khai báo trong DSSP",""))))</f>
        <v/>
      </c>
    </row>
    <row r="961" spans="2:24" ht="27.75" customHeight="1">
      <c r="B961" s="69">
        <f t="shared" si="171"/>
        <v>958</v>
      </c>
      <c r="C961" s="49" t="str">
        <f t="shared" ca="1" si="172"/>
        <v/>
      </c>
      <c r="D961" s="50" t="str">
        <f t="shared" ca="1" si="173"/>
        <v/>
      </c>
      <c r="E961" s="51" t="str">
        <f t="shared" ca="1" si="174"/>
        <v/>
      </c>
      <c r="F961" s="52" t="str">
        <f t="shared" ca="1" si="175"/>
        <v/>
      </c>
      <c r="G961" s="53"/>
      <c r="H961" s="53" t="str">
        <f>IF(G961="","",INDEX(D.1[Quy cách],MATCH(G961,D.1[Tên sản phẩm],0)))</f>
        <v/>
      </c>
      <c r="I961" s="54" t="str">
        <f>IF(G961="","",INDEX(D.1[ĐVT],MATCH(G961,D.1[Tên sản phẩm],0)))</f>
        <v/>
      </c>
      <c r="J961" s="56" t="str">
        <f>IF(G961="","",INDEX(#REF!,MATCH(G961,D.1[Tên sản phẩm],0)))</f>
        <v/>
      </c>
      <c r="K961" s="56" t="str">
        <f t="shared" si="176"/>
        <v/>
      </c>
      <c r="L961" s="53"/>
      <c r="M961" s="57" t="str">
        <f t="shared" si="177"/>
        <v/>
      </c>
      <c r="N961" s="58"/>
      <c r="O961" s="56" t="str">
        <f t="shared" si="170"/>
        <v/>
      </c>
      <c r="P961" s="57" t="str">
        <f t="shared" si="178"/>
        <v/>
      </c>
      <c r="Q961" s="58" t="str">
        <f t="shared" ca="1" si="179"/>
        <v/>
      </c>
      <c r="R961" s="57" t="str">
        <f t="shared" si="180"/>
        <v/>
      </c>
      <c r="S961" s="57" t="str">
        <f ca="1">IF(AND(C961&lt;&gt;"",C961&lt;&gt;OFFSET(C961,1,0)),SUMIFS([Giá có thuế],[Số ĐK],C961),"")</f>
        <v/>
      </c>
      <c r="T961" s="53"/>
      <c r="U961" s="55" t="str">
        <f>IF(T961="","",'Thông Tin Chung'!#REF!)</f>
        <v/>
      </c>
      <c r="V961" s="57" t="str">
        <f t="shared" ca="1" si="181"/>
        <v/>
      </c>
      <c r="W961" s="59"/>
      <c r="X961" s="49" t="str">
        <f ca="1">IF(C961="","",IF(OR(D961&lt;NgayBatDau,D961&gt;NgayKetThuc),"Ngày tháng phải nằm trong kỳ báo cáo",IF(AND(F961&lt;&gt;"",COUNTIF(D.3[Tên nhà cung cấp],F961)=0),"Tên NCC chưa khai báo trong DSNCC",IF(AND(G961&lt;&gt;"",COUNTIF(D.1[Tên sản phẩm],G961)=0),"SP này chưa khai báo trong DSSP",""))))</f>
        <v/>
      </c>
    </row>
    <row r="962" spans="2:24" ht="27.75" customHeight="1">
      <c r="B962" s="69">
        <f t="shared" si="171"/>
        <v>959</v>
      </c>
      <c r="C962" s="49" t="str">
        <f t="shared" ca="1" si="172"/>
        <v/>
      </c>
      <c r="D962" s="50" t="str">
        <f t="shared" ca="1" si="173"/>
        <v/>
      </c>
      <c r="E962" s="51" t="str">
        <f t="shared" ca="1" si="174"/>
        <v/>
      </c>
      <c r="F962" s="52" t="str">
        <f t="shared" ca="1" si="175"/>
        <v/>
      </c>
      <c r="G962" s="53"/>
      <c r="H962" s="53" t="str">
        <f>IF(G962="","",INDEX(D.1[Quy cách],MATCH(G962,D.1[Tên sản phẩm],0)))</f>
        <v/>
      </c>
      <c r="I962" s="54" t="str">
        <f>IF(G962="","",INDEX(D.1[ĐVT],MATCH(G962,D.1[Tên sản phẩm],0)))</f>
        <v/>
      </c>
      <c r="J962" s="56" t="str">
        <f>IF(G962="","",INDEX(#REF!,MATCH(G962,D.1[Tên sản phẩm],0)))</f>
        <v/>
      </c>
      <c r="K962" s="56" t="str">
        <f t="shared" si="176"/>
        <v/>
      </c>
      <c r="L962" s="53"/>
      <c r="M962" s="57" t="str">
        <f t="shared" si="177"/>
        <v/>
      </c>
      <c r="N962" s="58"/>
      <c r="O962" s="56" t="str">
        <f t="shared" si="170"/>
        <v/>
      </c>
      <c r="P962" s="57" t="str">
        <f t="shared" si="178"/>
        <v/>
      </c>
      <c r="Q962" s="58" t="str">
        <f t="shared" ca="1" si="179"/>
        <v/>
      </c>
      <c r="R962" s="57" t="str">
        <f t="shared" si="180"/>
        <v/>
      </c>
      <c r="S962" s="57" t="str">
        <f ca="1">IF(AND(C962&lt;&gt;"",C962&lt;&gt;OFFSET(C962,1,0)),SUMIFS([Giá có thuế],[Số ĐK],C962),"")</f>
        <v/>
      </c>
      <c r="T962" s="53"/>
      <c r="U962" s="55" t="str">
        <f>IF(T962="","",'Thông Tin Chung'!#REF!)</f>
        <v/>
      </c>
      <c r="V962" s="57" t="str">
        <f t="shared" ca="1" si="181"/>
        <v/>
      </c>
      <c r="W962" s="59"/>
      <c r="X962" s="49" t="str">
        <f ca="1">IF(C962="","",IF(OR(D962&lt;NgayBatDau,D962&gt;NgayKetThuc),"Ngày tháng phải nằm trong kỳ báo cáo",IF(AND(F962&lt;&gt;"",COUNTIF(D.3[Tên nhà cung cấp],F962)=0),"Tên NCC chưa khai báo trong DSNCC",IF(AND(G962&lt;&gt;"",COUNTIF(D.1[Tên sản phẩm],G962)=0),"SP này chưa khai báo trong DSSP",""))))</f>
        <v/>
      </c>
    </row>
    <row r="963" spans="2:24" ht="27.75" customHeight="1">
      <c r="B963" s="69">
        <f t="shared" si="171"/>
        <v>960</v>
      </c>
      <c r="C963" s="49" t="str">
        <f t="shared" ca="1" si="172"/>
        <v/>
      </c>
      <c r="D963" s="50" t="str">
        <f t="shared" ca="1" si="173"/>
        <v/>
      </c>
      <c r="E963" s="51" t="str">
        <f t="shared" ca="1" si="174"/>
        <v/>
      </c>
      <c r="F963" s="52" t="str">
        <f t="shared" ca="1" si="175"/>
        <v/>
      </c>
      <c r="G963" s="53"/>
      <c r="H963" s="53" t="str">
        <f>IF(G963="","",INDEX(D.1[Quy cách],MATCH(G963,D.1[Tên sản phẩm],0)))</f>
        <v/>
      </c>
      <c r="I963" s="54" t="str">
        <f>IF(G963="","",INDEX(D.1[ĐVT],MATCH(G963,D.1[Tên sản phẩm],0)))</f>
        <v/>
      </c>
      <c r="J963" s="56" t="str">
        <f>IF(G963="","",INDEX(#REF!,MATCH(G963,D.1[Tên sản phẩm],0)))</f>
        <v/>
      </c>
      <c r="K963" s="56" t="str">
        <f t="shared" si="176"/>
        <v/>
      </c>
      <c r="L963" s="53"/>
      <c r="M963" s="57" t="str">
        <f t="shared" si="177"/>
        <v/>
      </c>
      <c r="N963" s="58"/>
      <c r="O963" s="56" t="str">
        <f t="shared" ref="O963:O1026" si="182">IF(M963="","",M963*SUM(N963))</f>
        <v/>
      </c>
      <c r="P963" s="57" t="str">
        <f t="shared" si="178"/>
        <v/>
      </c>
      <c r="Q963" s="58" t="str">
        <f t="shared" ca="1" si="179"/>
        <v/>
      </c>
      <c r="R963" s="57" t="str">
        <f t="shared" si="180"/>
        <v/>
      </c>
      <c r="S963" s="57" t="str">
        <f ca="1">IF(AND(C963&lt;&gt;"",C963&lt;&gt;OFFSET(C963,1,0)),SUMIFS([Giá có thuế],[Số ĐK],C963),"")</f>
        <v/>
      </c>
      <c r="T963" s="53"/>
      <c r="U963" s="55" t="str">
        <f>IF(T963="","",'Thông Tin Chung'!#REF!)</f>
        <v/>
      </c>
      <c r="V963" s="57" t="str">
        <f t="shared" ca="1" si="181"/>
        <v/>
      </c>
      <c r="W963" s="59"/>
      <c r="X963" s="49" t="str">
        <f ca="1">IF(C963="","",IF(OR(D963&lt;NgayBatDau,D963&gt;NgayKetThuc),"Ngày tháng phải nằm trong kỳ báo cáo",IF(AND(F963&lt;&gt;"",COUNTIF(D.3[Tên nhà cung cấp],F963)=0),"Tên NCC chưa khai báo trong DSNCC",IF(AND(G963&lt;&gt;"",COUNTIF(D.1[Tên sản phẩm],G963)=0),"SP này chưa khai báo trong DSSP",""))))</f>
        <v/>
      </c>
    </row>
    <row r="964" spans="2:24" ht="27.75" customHeight="1">
      <c r="B964" s="69">
        <f t="shared" ref="B964:B1027" si="183">ROW(A964)-3</f>
        <v>961</v>
      </c>
      <c r="C964" s="49" t="str">
        <f t="shared" ref="C964:C1027" ca="1" si="184">IF(AND(D964="",E964="",F964=""),"",IF(AND(D964=OFFSET(D964,-1,0),E964=OFFSET(E964,-1,0),F964=OFFSET(F964,-1,0)),OFFSET(B964,-1,1),B964))</f>
        <v/>
      </c>
      <c r="D964" s="50" t="str">
        <f t="shared" ref="D964:D1027" ca="1" si="185">IF(AND($G964&lt;&gt;"",B964&lt;&gt;1),OFFSET(C964,-1,1),"")</f>
        <v/>
      </c>
      <c r="E964" s="51" t="str">
        <f t="shared" ref="E964:E1027" ca="1" si="186">IF(AND($G964&lt;&gt;"",B964&lt;&gt;1),OFFSET(D964,-1,1),"")</f>
        <v/>
      </c>
      <c r="F964" s="52" t="str">
        <f t="shared" ref="F964:F1027" ca="1" si="187">IF(AND($G964&lt;&gt;"",B964&lt;&gt;1),OFFSET(E964,-1,1),"")</f>
        <v/>
      </c>
      <c r="G964" s="53"/>
      <c r="H964" s="53" t="str">
        <f>IF(G964="","",INDEX(D.1[Quy cách],MATCH(G964,D.1[Tên sản phẩm],0)))</f>
        <v/>
      </c>
      <c r="I964" s="54" t="str">
        <f>IF(G964="","",INDEX(D.1[ĐVT],MATCH(G964,D.1[Tên sản phẩm],0)))</f>
        <v/>
      </c>
      <c r="J964" s="56" t="str">
        <f>IF(G964="","",INDEX(#REF!,MATCH(G964,D.1[Tên sản phẩm],0)))</f>
        <v/>
      </c>
      <c r="K964" s="56" t="str">
        <f t="shared" ref="K964:K1027" si="188">IF(OR(G964="",J964=""),"",1)</f>
        <v/>
      </c>
      <c r="L964" s="53"/>
      <c r="M964" s="57" t="str">
        <f t="shared" ref="M964:M1027" si="189">IF(AND(J964&lt;&gt;"",K964&lt;&gt;""),J964*K964,"")</f>
        <v/>
      </c>
      <c r="N964" s="58"/>
      <c r="O964" s="56" t="str">
        <f t="shared" si="182"/>
        <v/>
      </c>
      <c r="P964" s="57" t="str">
        <f t="shared" ref="P964:P1027" si="190">IF(M964="","",M964-SUM(O964))</f>
        <v/>
      </c>
      <c r="Q964" s="58" t="str">
        <f t="shared" ref="Q964:Q1027" ca="1" si="191">IF(AND(P964&lt;&gt;"",C964=OFFSET(C964,-1,0)),OFFSET(P964,-1,1),"")</f>
        <v/>
      </c>
      <c r="R964" s="57" t="str">
        <f t="shared" ref="R964:R1027" si="192">IF(P964="","",P964*SUM(1,Q964))</f>
        <v/>
      </c>
      <c r="S964" s="57" t="str">
        <f ca="1">IF(AND(C964&lt;&gt;"",C964&lt;&gt;OFFSET(C964,1,0)),SUMIFS([Giá có thuế],[Số ĐK],C964),"")</f>
        <v/>
      </c>
      <c r="T964" s="53"/>
      <c r="U964" s="55" t="str">
        <f>IF(T964="","",'Thông Tin Chung'!#REF!)</f>
        <v/>
      </c>
      <c r="V964" s="57" t="str">
        <f t="shared" ref="V964:V1027" ca="1" si="193">IF(AND(S964&lt;&gt;"",T964&lt;&gt;"",S964&lt;&gt;0),S964-T964,"")</f>
        <v/>
      </c>
      <c r="W964" s="59"/>
      <c r="X964" s="49" t="str">
        <f ca="1">IF(C964="","",IF(OR(D964&lt;NgayBatDau,D964&gt;NgayKetThuc),"Ngày tháng phải nằm trong kỳ báo cáo",IF(AND(F964&lt;&gt;"",COUNTIF(D.3[Tên nhà cung cấp],F964)=0),"Tên NCC chưa khai báo trong DSNCC",IF(AND(G964&lt;&gt;"",COUNTIF(D.1[Tên sản phẩm],G964)=0),"SP này chưa khai báo trong DSSP",""))))</f>
        <v/>
      </c>
    </row>
    <row r="965" spans="2:24" ht="27.75" customHeight="1">
      <c r="B965" s="69">
        <f t="shared" si="183"/>
        <v>962</v>
      </c>
      <c r="C965" s="49" t="str">
        <f t="shared" ca="1" si="184"/>
        <v/>
      </c>
      <c r="D965" s="50" t="str">
        <f t="shared" ca="1" si="185"/>
        <v/>
      </c>
      <c r="E965" s="51" t="str">
        <f t="shared" ca="1" si="186"/>
        <v/>
      </c>
      <c r="F965" s="52" t="str">
        <f t="shared" ca="1" si="187"/>
        <v/>
      </c>
      <c r="G965" s="53"/>
      <c r="H965" s="53" t="str">
        <f>IF(G965="","",INDEX(D.1[Quy cách],MATCH(G965,D.1[Tên sản phẩm],0)))</f>
        <v/>
      </c>
      <c r="I965" s="54" t="str">
        <f>IF(G965="","",INDEX(D.1[ĐVT],MATCH(G965,D.1[Tên sản phẩm],0)))</f>
        <v/>
      </c>
      <c r="J965" s="56" t="str">
        <f>IF(G965="","",INDEX(#REF!,MATCH(G965,D.1[Tên sản phẩm],0)))</f>
        <v/>
      </c>
      <c r="K965" s="56" t="str">
        <f t="shared" si="188"/>
        <v/>
      </c>
      <c r="L965" s="53"/>
      <c r="M965" s="57" t="str">
        <f t="shared" si="189"/>
        <v/>
      </c>
      <c r="N965" s="58"/>
      <c r="O965" s="56" t="str">
        <f t="shared" si="182"/>
        <v/>
      </c>
      <c r="P965" s="57" t="str">
        <f t="shared" si="190"/>
        <v/>
      </c>
      <c r="Q965" s="58" t="str">
        <f t="shared" ca="1" si="191"/>
        <v/>
      </c>
      <c r="R965" s="57" t="str">
        <f t="shared" si="192"/>
        <v/>
      </c>
      <c r="S965" s="57" t="str">
        <f ca="1">IF(AND(C965&lt;&gt;"",C965&lt;&gt;OFFSET(C965,1,0)),SUMIFS([Giá có thuế],[Số ĐK],C965),"")</f>
        <v/>
      </c>
      <c r="T965" s="53"/>
      <c r="U965" s="55" t="str">
        <f>IF(T965="","",'Thông Tin Chung'!#REF!)</f>
        <v/>
      </c>
      <c r="V965" s="57" t="str">
        <f t="shared" ca="1" si="193"/>
        <v/>
      </c>
      <c r="W965" s="59"/>
      <c r="X965" s="49" t="str">
        <f ca="1">IF(C965="","",IF(OR(D965&lt;NgayBatDau,D965&gt;NgayKetThuc),"Ngày tháng phải nằm trong kỳ báo cáo",IF(AND(F965&lt;&gt;"",COUNTIF(D.3[Tên nhà cung cấp],F965)=0),"Tên NCC chưa khai báo trong DSNCC",IF(AND(G965&lt;&gt;"",COUNTIF(D.1[Tên sản phẩm],G965)=0),"SP này chưa khai báo trong DSSP",""))))</f>
        <v/>
      </c>
    </row>
    <row r="966" spans="2:24" ht="27.75" customHeight="1">
      <c r="B966" s="69">
        <f t="shared" si="183"/>
        <v>963</v>
      </c>
      <c r="C966" s="49" t="str">
        <f t="shared" ca="1" si="184"/>
        <v/>
      </c>
      <c r="D966" s="50" t="str">
        <f t="shared" ca="1" si="185"/>
        <v/>
      </c>
      <c r="E966" s="51" t="str">
        <f t="shared" ca="1" si="186"/>
        <v/>
      </c>
      <c r="F966" s="52" t="str">
        <f t="shared" ca="1" si="187"/>
        <v/>
      </c>
      <c r="G966" s="53"/>
      <c r="H966" s="53" t="str">
        <f>IF(G966="","",INDEX(D.1[Quy cách],MATCH(G966,D.1[Tên sản phẩm],0)))</f>
        <v/>
      </c>
      <c r="I966" s="54" t="str">
        <f>IF(G966="","",INDEX(D.1[ĐVT],MATCH(G966,D.1[Tên sản phẩm],0)))</f>
        <v/>
      </c>
      <c r="J966" s="56" t="str">
        <f>IF(G966="","",INDEX(#REF!,MATCH(G966,D.1[Tên sản phẩm],0)))</f>
        <v/>
      </c>
      <c r="K966" s="56" t="str">
        <f t="shared" si="188"/>
        <v/>
      </c>
      <c r="L966" s="53"/>
      <c r="M966" s="57" t="str">
        <f t="shared" si="189"/>
        <v/>
      </c>
      <c r="N966" s="58"/>
      <c r="O966" s="56" t="str">
        <f t="shared" si="182"/>
        <v/>
      </c>
      <c r="P966" s="57" t="str">
        <f t="shared" si="190"/>
        <v/>
      </c>
      <c r="Q966" s="58" t="str">
        <f t="shared" ca="1" si="191"/>
        <v/>
      </c>
      <c r="R966" s="57" t="str">
        <f t="shared" si="192"/>
        <v/>
      </c>
      <c r="S966" s="57" t="str">
        <f ca="1">IF(AND(C966&lt;&gt;"",C966&lt;&gt;OFFSET(C966,1,0)),SUMIFS([Giá có thuế],[Số ĐK],C966),"")</f>
        <v/>
      </c>
      <c r="T966" s="53"/>
      <c r="U966" s="55" t="str">
        <f>IF(T966="","",'Thông Tin Chung'!#REF!)</f>
        <v/>
      </c>
      <c r="V966" s="57" t="str">
        <f t="shared" ca="1" si="193"/>
        <v/>
      </c>
      <c r="W966" s="59"/>
      <c r="X966" s="49" t="str">
        <f ca="1">IF(C966="","",IF(OR(D966&lt;NgayBatDau,D966&gt;NgayKetThuc),"Ngày tháng phải nằm trong kỳ báo cáo",IF(AND(F966&lt;&gt;"",COUNTIF(D.3[Tên nhà cung cấp],F966)=0),"Tên NCC chưa khai báo trong DSNCC",IF(AND(G966&lt;&gt;"",COUNTIF(D.1[Tên sản phẩm],G966)=0),"SP này chưa khai báo trong DSSP",""))))</f>
        <v/>
      </c>
    </row>
    <row r="967" spans="2:24" ht="27.75" customHeight="1">
      <c r="B967" s="69">
        <f t="shared" si="183"/>
        <v>964</v>
      </c>
      <c r="C967" s="49" t="str">
        <f t="shared" ca="1" si="184"/>
        <v/>
      </c>
      <c r="D967" s="50" t="str">
        <f t="shared" ca="1" si="185"/>
        <v/>
      </c>
      <c r="E967" s="51" t="str">
        <f t="shared" ca="1" si="186"/>
        <v/>
      </c>
      <c r="F967" s="52" t="str">
        <f t="shared" ca="1" si="187"/>
        <v/>
      </c>
      <c r="G967" s="53"/>
      <c r="H967" s="53" t="str">
        <f>IF(G967="","",INDEX(D.1[Quy cách],MATCH(G967,D.1[Tên sản phẩm],0)))</f>
        <v/>
      </c>
      <c r="I967" s="54" t="str">
        <f>IF(G967="","",INDEX(D.1[ĐVT],MATCH(G967,D.1[Tên sản phẩm],0)))</f>
        <v/>
      </c>
      <c r="J967" s="56" t="str">
        <f>IF(G967="","",INDEX(#REF!,MATCH(G967,D.1[Tên sản phẩm],0)))</f>
        <v/>
      </c>
      <c r="K967" s="56" t="str">
        <f t="shared" si="188"/>
        <v/>
      </c>
      <c r="L967" s="53"/>
      <c r="M967" s="57" t="str">
        <f t="shared" si="189"/>
        <v/>
      </c>
      <c r="N967" s="58"/>
      <c r="O967" s="56" t="str">
        <f t="shared" si="182"/>
        <v/>
      </c>
      <c r="P967" s="57" t="str">
        <f t="shared" si="190"/>
        <v/>
      </c>
      <c r="Q967" s="58" t="str">
        <f t="shared" ca="1" si="191"/>
        <v/>
      </c>
      <c r="R967" s="57" t="str">
        <f t="shared" si="192"/>
        <v/>
      </c>
      <c r="S967" s="57" t="str">
        <f ca="1">IF(AND(C967&lt;&gt;"",C967&lt;&gt;OFFSET(C967,1,0)),SUMIFS([Giá có thuế],[Số ĐK],C967),"")</f>
        <v/>
      </c>
      <c r="T967" s="53"/>
      <c r="U967" s="55" t="str">
        <f>IF(T967="","",'Thông Tin Chung'!#REF!)</f>
        <v/>
      </c>
      <c r="V967" s="57" t="str">
        <f t="shared" ca="1" si="193"/>
        <v/>
      </c>
      <c r="W967" s="59"/>
      <c r="X967" s="49" t="str">
        <f ca="1">IF(C967="","",IF(OR(D967&lt;NgayBatDau,D967&gt;NgayKetThuc),"Ngày tháng phải nằm trong kỳ báo cáo",IF(AND(F967&lt;&gt;"",COUNTIF(D.3[Tên nhà cung cấp],F967)=0),"Tên NCC chưa khai báo trong DSNCC",IF(AND(G967&lt;&gt;"",COUNTIF(D.1[Tên sản phẩm],G967)=0),"SP này chưa khai báo trong DSSP",""))))</f>
        <v/>
      </c>
    </row>
    <row r="968" spans="2:24" ht="27.75" customHeight="1">
      <c r="B968" s="69">
        <f t="shared" si="183"/>
        <v>965</v>
      </c>
      <c r="C968" s="49" t="str">
        <f t="shared" ca="1" si="184"/>
        <v/>
      </c>
      <c r="D968" s="50" t="str">
        <f t="shared" ca="1" si="185"/>
        <v/>
      </c>
      <c r="E968" s="51" t="str">
        <f t="shared" ca="1" si="186"/>
        <v/>
      </c>
      <c r="F968" s="52" t="str">
        <f t="shared" ca="1" si="187"/>
        <v/>
      </c>
      <c r="G968" s="53"/>
      <c r="H968" s="53" t="str">
        <f>IF(G968="","",INDEX(D.1[Quy cách],MATCH(G968,D.1[Tên sản phẩm],0)))</f>
        <v/>
      </c>
      <c r="I968" s="54" t="str">
        <f>IF(G968="","",INDEX(D.1[ĐVT],MATCH(G968,D.1[Tên sản phẩm],0)))</f>
        <v/>
      </c>
      <c r="J968" s="56" t="str">
        <f>IF(G968="","",INDEX(#REF!,MATCH(G968,D.1[Tên sản phẩm],0)))</f>
        <v/>
      </c>
      <c r="K968" s="56" t="str">
        <f t="shared" si="188"/>
        <v/>
      </c>
      <c r="L968" s="53"/>
      <c r="M968" s="57" t="str">
        <f t="shared" si="189"/>
        <v/>
      </c>
      <c r="N968" s="58"/>
      <c r="O968" s="56" t="str">
        <f t="shared" si="182"/>
        <v/>
      </c>
      <c r="P968" s="57" t="str">
        <f t="shared" si="190"/>
        <v/>
      </c>
      <c r="Q968" s="58" t="str">
        <f t="shared" ca="1" si="191"/>
        <v/>
      </c>
      <c r="R968" s="57" t="str">
        <f t="shared" si="192"/>
        <v/>
      </c>
      <c r="S968" s="57" t="str">
        <f ca="1">IF(AND(C968&lt;&gt;"",C968&lt;&gt;OFFSET(C968,1,0)),SUMIFS([Giá có thuế],[Số ĐK],C968),"")</f>
        <v/>
      </c>
      <c r="T968" s="53"/>
      <c r="U968" s="55" t="str">
        <f>IF(T968="","",'Thông Tin Chung'!#REF!)</f>
        <v/>
      </c>
      <c r="V968" s="57" t="str">
        <f t="shared" ca="1" si="193"/>
        <v/>
      </c>
      <c r="W968" s="59"/>
      <c r="X968" s="49" t="str">
        <f ca="1">IF(C968="","",IF(OR(D968&lt;NgayBatDau,D968&gt;NgayKetThuc),"Ngày tháng phải nằm trong kỳ báo cáo",IF(AND(F968&lt;&gt;"",COUNTIF(D.3[Tên nhà cung cấp],F968)=0),"Tên NCC chưa khai báo trong DSNCC",IF(AND(G968&lt;&gt;"",COUNTIF(D.1[Tên sản phẩm],G968)=0),"SP này chưa khai báo trong DSSP",""))))</f>
        <v/>
      </c>
    </row>
    <row r="969" spans="2:24" ht="27.75" customHeight="1">
      <c r="B969" s="69">
        <f t="shared" si="183"/>
        <v>966</v>
      </c>
      <c r="C969" s="49" t="str">
        <f t="shared" ca="1" si="184"/>
        <v/>
      </c>
      <c r="D969" s="50" t="str">
        <f t="shared" ca="1" si="185"/>
        <v/>
      </c>
      <c r="E969" s="51" t="str">
        <f t="shared" ca="1" si="186"/>
        <v/>
      </c>
      <c r="F969" s="52" t="str">
        <f t="shared" ca="1" si="187"/>
        <v/>
      </c>
      <c r="G969" s="53"/>
      <c r="H969" s="53" t="str">
        <f>IF(G969="","",INDEX(D.1[Quy cách],MATCH(G969,D.1[Tên sản phẩm],0)))</f>
        <v/>
      </c>
      <c r="I969" s="54" t="str">
        <f>IF(G969="","",INDEX(D.1[ĐVT],MATCH(G969,D.1[Tên sản phẩm],0)))</f>
        <v/>
      </c>
      <c r="J969" s="56" t="str">
        <f>IF(G969="","",INDEX(#REF!,MATCH(G969,D.1[Tên sản phẩm],0)))</f>
        <v/>
      </c>
      <c r="K969" s="56" t="str">
        <f t="shared" si="188"/>
        <v/>
      </c>
      <c r="L969" s="53"/>
      <c r="M969" s="57" t="str">
        <f t="shared" si="189"/>
        <v/>
      </c>
      <c r="N969" s="58"/>
      <c r="O969" s="56" t="str">
        <f t="shared" si="182"/>
        <v/>
      </c>
      <c r="P969" s="57" t="str">
        <f t="shared" si="190"/>
        <v/>
      </c>
      <c r="Q969" s="58" t="str">
        <f t="shared" ca="1" si="191"/>
        <v/>
      </c>
      <c r="R969" s="57" t="str">
        <f t="shared" si="192"/>
        <v/>
      </c>
      <c r="S969" s="57" t="str">
        <f ca="1">IF(AND(C969&lt;&gt;"",C969&lt;&gt;OFFSET(C969,1,0)),SUMIFS([Giá có thuế],[Số ĐK],C969),"")</f>
        <v/>
      </c>
      <c r="T969" s="53"/>
      <c r="U969" s="55" t="str">
        <f>IF(T969="","",'Thông Tin Chung'!#REF!)</f>
        <v/>
      </c>
      <c r="V969" s="57" t="str">
        <f t="shared" ca="1" si="193"/>
        <v/>
      </c>
      <c r="W969" s="59"/>
      <c r="X969" s="49" t="str">
        <f ca="1">IF(C969="","",IF(OR(D969&lt;NgayBatDau,D969&gt;NgayKetThuc),"Ngày tháng phải nằm trong kỳ báo cáo",IF(AND(F969&lt;&gt;"",COUNTIF(D.3[Tên nhà cung cấp],F969)=0),"Tên NCC chưa khai báo trong DSNCC",IF(AND(G969&lt;&gt;"",COUNTIF(D.1[Tên sản phẩm],G969)=0),"SP này chưa khai báo trong DSSP",""))))</f>
        <v/>
      </c>
    </row>
    <row r="970" spans="2:24" ht="27.75" customHeight="1">
      <c r="B970" s="69">
        <f t="shared" si="183"/>
        <v>967</v>
      </c>
      <c r="C970" s="49" t="str">
        <f t="shared" ca="1" si="184"/>
        <v/>
      </c>
      <c r="D970" s="50" t="str">
        <f t="shared" ca="1" si="185"/>
        <v/>
      </c>
      <c r="E970" s="51" t="str">
        <f t="shared" ca="1" si="186"/>
        <v/>
      </c>
      <c r="F970" s="52" t="str">
        <f t="shared" ca="1" si="187"/>
        <v/>
      </c>
      <c r="G970" s="53"/>
      <c r="H970" s="53" t="str">
        <f>IF(G970="","",INDEX(D.1[Quy cách],MATCH(G970,D.1[Tên sản phẩm],0)))</f>
        <v/>
      </c>
      <c r="I970" s="54" t="str">
        <f>IF(G970="","",INDEX(D.1[ĐVT],MATCH(G970,D.1[Tên sản phẩm],0)))</f>
        <v/>
      </c>
      <c r="J970" s="56" t="str">
        <f>IF(G970="","",INDEX(#REF!,MATCH(G970,D.1[Tên sản phẩm],0)))</f>
        <v/>
      </c>
      <c r="K970" s="56" t="str">
        <f t="shared" si="188"/>
        <v/>
      </c>
      <c r="L970" s="53"/>
      <c r="M970" s="57" t="str">
        <f t="shared" si="189"/>
        <v/>
      </c>
      <c r="N970" s="58"/>
      <c r="O970" s="56" t="str">
        <f t="shared" si="182"/>
        <v/>
      </c>
      <c r="P970" s="57" t="str">
        <f t="shared" si="190"/>
        <v/>
      </c>
      <c r="Q970" s="58" t="str">
        <f t="shared" ca="1" si="191"/>
        <v/>
      </c>
      <c r="R970" s="57" t="str">
        <f t="shared" si="192"/>
        <v/>
      </c>
      <c r="S970" s="57" t="str">
        <f ca="1">IF(AND(C970&lt;&gt;"",C970&lt;&gt;OFFSET(C970,1,0)),SUMIFS([Giá có thuế],[Số ĐK],C970),"")</f>
        <v/>
      </c>
      <c r="T970" s="53"/>
      <c r="U970" s="55" t="str">
        <f>IF(T970="","",'Thông Tin Chung'!#REF!)</f>
        <v/>
      </c>
      <c r="V970" s="57" t="str">
        <f t="shared" ca="1" si="193"/>
        <v/>
      </c>
      <c r="W970" s="59"/>
      <c r="X970" s="49" t="str">
        <f ca="1">IF(C970="","",IF(OR(D970&lt;NgayBatDau,D970&gt;NgayKetThuc),"Ngày tháng phải nằm trong kỳ báo cáo",IF(AND(F970&lt;&gt;"",COUNTIF(D.3[Tên nhà cung cấp],F970)=0),"Tên NCC chưa khai báo trong DSNCC",IF(AND(G970&lt;&gt;"",COUNTIF(D.1[Tên sản phẩm],G970)=0),"SP này chưa khai báo trong DSSP",""))))</f>
        <v/>
      </c>
    </row>
    <row r="971" spans="2:24" ht="27.75" customHeight="1">
      <c r="B971" s="69">
        <f t="shared" si="183"/>
        <v>968</v>
      </c>
      <c r="C971" s="49" t="str">
        <f t="shared" ca="1" si="184"/>
        <v/>
      </c>
      <c r="D971" s="50" t="str">
        <f t="shared" ca="1" si="185"/>
        <v/>
      </c>
      <c r="E971" s="51" t="str">
        <f t="shared" ca="1" si="186"/>
        <v/>
      </c>
      <c r="F971" s="52" t="str">
        <f t="shared" ca="1" si="187"/>
        <v/>
      </c>
      <c r="G971" s="53"/>
      <c r="H971" s="53" t="str">
        <f>IF(G971="","",INDEX(D.1[Quy cách],MATCH(G971,D.1[Tên sản phẩm],0)))</f>
        <v/>
      </c>
      <c r="I971" s="54" t="str">
        <f>IF(G971="","",INDEX(D.1[ĐVT],MATCH(G971,D.1[Tên sản phẩm],0)))</f>
        <v/>
      </c>
      <c r="J971" s="56" t="str">
        <f>IF(G971="","",INDEX(#REF!,MATCH(G971,D.1[Tên sản phẩm],0)))</f>
        <v/>
      </c>
      <c r="K971" s="56" t="str">
        <f t="shared" si="188"/>
        <v/>
      </c>
      <c r="L971" s="53"/>
      <c r="M971" s="57" t="str">
        <f t="shared" si="189"/>
        <v/>
      </c>
      <c r="N971" s="58"/>
      <c r="O971" s="56" t="str">
        <f t="shared" si="182"/>
        <v/>
      </c>
      <c r="P971" s="57" t="str">
        <f t="shared" si="190"/>
        <v/>
      </c>
      <c r="Q971" s="58" t="str">
        <f t="shared" ca="1" si="191"/>
        <v/>
      </c>
      <c r="R971" s="57" t="str">
        <f t="shared" si="192"/>
        <v/>
      </c>
      <c r="S971" s="57" t="str">
        <f ca="1">IF(AND(C971&lt;&gt;"",C971&lt;&gt;OFFSET(C971,1,0)),SUMIFS([Giá có thuế],[Số ĐK],C971),"")</f>
        <v/>
      </c>
      <c r="T971" s="53"/>
      <c r="U971" s="55" t="str">
        <f>IF(T971="","",'Thông Tin Chung'!#REF!)</f>
        <v/>
      </c>
      <c r="V971" s="57" t="str">
        <f t="shared" ca="1" si="193"/>
        <v/>
      </c>
      <c r="W971" s="59"/>
      <c r="X971" s="49" t="str">
        <f ca="1">IF(C971="","",IF(OR(D971&lt;NgayBatDau,D971&gt;NgayKetThuc),"Ngày tháng phải nằm trong kỳ báo cáo",IF(AND(F971&lt;&gt;"",COUNTIF(D.3[Tên nhà cung cấp],F971)=0),"Tên NCC chưa khai báo trong DSNCC",IF(AND(G971&lt;&gt;"",COUNTIF(D.1[Tên sản phẩm],G971)=0),"SP này chưa khai báo trong DSSP",""))))</f>
        <v/>
      </c>
    </row>
    <row r="972" spans="2:24" ht="27.75" customHeight="1">
      <c r="B972" s="69">
        <f t="shared" si="183"/>
        <v>969</v>
      </c>
      <c r="C972" s="49" t="str">
        <f t="shared" ca="1" si="184"/>
        <v/>
      </c>
      <c r="D972" s="50" t="str">
        <f t="shared" ca="1" si="185"/>
        <v/>
      </c>
      <c r="E972" s="51" t="str">
        <f t="shared" ca="1" si="186"/>
        <v/>
      </c>
      <c r="F972" s="52" t="str">
        <f t="shared" ca="1" si="187"/>
        <v/>
      </c>
      <c r="G972" s="53"/>
      <c r="H972" s="53" t="str">
        <f>IF(G972="","",INDEX(D.1[Quy cách],MATCH(G972,D.1[Tên sản phẩm],0)))</f>
        <v/>
      </c>
      <c r="I972" s="54" t="str">
        <f>IF(G972="","",INDEX(D.1[ĐVT],MATCH(G972,D.1[Tên sản phẩm],0)))</f>
        <v/>
      </c>
      <c r="J972" s="56" t="str">
        <f>IF(G972="","",INDEX(#REF!,MATCH(G972,D.1[Tên sản phẩm],0)))</f>
        <v/>
      </c>
      <c r="K972" s="56" t="str">
        <f t="shared" si="188"/>
        <v/>
      </c>
      <c r="L972" s="53"/>
      <c r="M972" s="57" t="str">
        <f t="shared" si="189"/>
        <v/>
      </c>
      <c r="N972" s="58"/>
      <c r="O972" s="56" t="str">
        <f t="shared" si="182"/>
        <v/>
      </c>
      <c r="P972" s="57" t="str">
        <f t="shared" si="190"/>
        <v/>
      </c>
      <c r="Q972" s="58" t="str">
        <f t="shared" ca="1" si="191"/>
        <v/>
      </c>
      <c r="R972" s="57" t="str">
        <f t="shared" si="192"/>
        <v/>
      </c>
      <c r="S972" s="57" t="str">
        <f ca="1">IF(AND(C972&lt;&gt;"",C972&lt;&gt;OFFSET(C972,1,0)),SUMIFS([Giá có thuế],[Số ĐK],C972),"")</f>
        <v/>
      </c>
      <c r="T972" s="53"/>
      <c r="U972" s="55" t="str">
        <f>IF(T972="","",'Thông Tin Chung'!#REF!)</f>
        <v/>
      </c>
      <c r="V972" s="57" t="str">
        <f t="shared" ca="1" si="193"/>
        <v/>
      </c>
      <c r="W972" s="59"/>
      <c r="X972" s="49" t="str">
        <f ca="1">IF(C972="","",IF(OR(D972&lt;NgayBatDau,D972&gt;NgayKetThuc),"Ngày tháng phải nằm trong kỳ báo cáo",IF(AND(F972&lt;&gt;"",COUNTIF(D.3[Tên nhà cung cấp],F972)=0),"Tên NCC chưa khai báo trong DSNCC",IF(AND(G972&lt;&gt;"",COUNTIF(D.1[Tên sản phẩm],G972)=0),"SP này chưa khai báo trong DSSP",""))))</f>
        <v/>
      </c>
    </row>
    <row r="973" spans="2:24" ht="27.75" customHeight="1">
      <c r="B973" s="69">
        <f t="shared" si="183"/>
        <v>970</v>
      </c>
      <c r="C973" s="49" t="str">
        <f t="shared" ca="1" si="184"/>
        <v/>
      </c>
      <c r="D973" s="50" t="str">
        <f t="shared" ca="1" si="185"/>
        <v/>
      </c>
      <c r="E973" s="51" t="str">
        <f t="shared" ca="1" si="186"/>
        <v/>
      </c>
      <c r="F973" s="52" t="str">
        <f t="shared" ca="1" si="187"/>
        <v/>
      </c>
      <c r="G973" s="53"/>
      <c r="H973" s="53" t="str">
        <f>IF(G973="","",INDEX(D.1[Quy cách],MATCH(G973,D.1[Tên sản phẩm],0)))</f>
        <v/>
      </c>
      <c r="I973" s="54" t="str">
        <f>IF(G973="","",INDEX(D.1[ĐVT],MATCH(G973,D.1[Tên sản phẩm],0)))</f>
        <v/>
      </c>
      <c r="J973" s="56" t="str">
        <f>IF(G973="","",INDEX(#REF!,MATCH(G973,D.1[Tên sản phẩm],0)))</f>
        <v/>
      </c>
      <c r="K973" s="56" t="str">
        <f t="shared" si="188"/>
        <v/>
      </c>
      <c r="L973" s="53"/>
      <c r="M973" s="57" t="str">
        <f t="shared" si="189"/>
        <v/>
      </c>
      <c r="N973" s="58"/>
      <c r="O973" s="56" t="str">
        <f t="shared" si="182"/>
        <v/>
      </c>
      <c r="P973" s="57" t="str">
        <f t="shared" si="190"/>
        <v/>
      </c>
      <c r="Q973" s="58" t="str">
        <f t="shared" ca="1" si="191"/>
        <v/>
      </c>
      <c r="R973" s="57" t="str">
        <f t="shared" si="192"/>
        <v/>
      </c>
      <c r="S973" s="57" t="str">
        <f ca="1">IF(AND(C973&lt;&gt;"",C973&lt;&gt;OFFSET(C973,1,0)),SUMIFS([Giá có thuế],[Số ĐK],C973),"")</f>
        <v/>
      </c>
      <c r="T973" s="53"/>
      <c r="U973" s="55" t="str">
        <f>IF(T973="","",'Thông Tin Chung'!#REF!)</f>
        <v/>
      </c>
      <c r="V973" s="57" t="str">
        <f t="shared" ca="1" si="193"/>
        <v/>
      </c>
      <c r="W973" s="59"/>
      <c r="X973" s="49" t="str">
        <f ca="1">IF(C973="","",IF(OR(D973&lt;NgayBatDau,D973&gt;NgayKetThuc),"Ngày tháng phải nằm trong kỳ báo cáo",IF(AND(F973&lt;&gt;"",COUNTIF(D.3[Tên nhà cung cấp],F973)=0),"Tên NCC chưa khai báo trong DSNCC",IF(AND(G973&lt;&gt;"",COUNTIF(D.1[Tên sản phẩm],G973)=0),"SP này chưa khai báo trong DSSP",""))))</f>
        <v/>
      </c>
    </row>
    <row r="974" spans="2:24" ht="27.75" customHeight="1">
      <c r="B974" s="69">
        <f t="shared" si="183"/>
        <v>971</v>
      </c>
      <c r="C974" s="49" t="str">
        <f t="shared" ca="1" si="184"/>
        <v/>
      </c>
      <c r="D974" s="50" t="str">
        <f t="shared" ca="1" si="185"/>
        <v/>
      </c>
      <c r="E974" s="51" t="str">
        <f t="shared" ca="1" si="186"/>
        <v/>
      </c>
      <c r="F974" s="52" t="str">
        <f t="shared" ca="1" si="187"/>
        <v/>
      </c>
      <c r="G974" s="53"/>
      <c r="H974" s="53" t="str">
        <f>IF(G974="","",INDEX(D.1[Quy cách],MATCH(G974,D.1[Tên sản phẩm],0)))</f>
        <v/>
      </c>
      <c r="I974" s="54" t="str">
        <f>IF(G974="","",INDEX(D.1[ĐVT],MATCH(G974,D.1[Tên sản phẩm],0)))</f>
        <v/>
      </c>
      <c r="J974" s="56" t="str">
        <f>IF(G974="","",INDEX(#REF!,MATCH(G974,D.1[Tên sản phẩm],0)))</f>
        <v/>
      </c>
      <c r="K974" s="56" t="str">
        <f t="shared" si="188"/>
        <v/>
      </c>
      <c r="L974" s="53"/>
      <c r="M974" s="57" t="str">
        <f t="shared" si="189"/>
        <v/>
      </c>
      <c r="N974" s="58"/>
      <c r="O974" s="56" t="str">
        <f t="shared" si="182"/>
        <v/>
      </c>
      <c r="P974" s="57" t="str">
        <f t="shared" si="190"/>
        <v/>
      </c>
      <c r="Q974" s="58" t="str">
        <f t="shared" ca="1" si="191"/>
        <v/>
      </c>
      <c r="R974" s="57" t="str">
        <f t="shared" si="192"/>
        <v/>
      </c>
      <c r="S974" s="57" t="str">
        <f ca="1">IF(AND(C974&lt;&gt;"",C974&lt;&gt;OFFSET(C974,1,0)),SUMIFS([Giá có thuế],[Số ĐK],C974),"")</f>
        <v/>
      </c>
      <c r="T974" s="53"/>
      <c r="U974" s="55" t="str">
        <f>IF(T974="","",'Thông Tin Chung'!#REF!)</f>
        <v/>
      </c>
      <c r="V974" s="57" t="str">
        <f t="shared" ca="1" si="193"/>
        <v/>
      </c>
      <c r="W974" s="59"/>
      <c r="X974" s="49" t="str">
        <f ca="1">IF(C974="","",IF(OR(D974&lt;NgayBatDau,D974&gt;NgayKetThuc),"Ngày tháng phải nằm trong kỳ báo cáo",IF(AND(F974&lt;&gt;"",COUNTIF(D.3[Tên nhà cung cấp],F974)=0),"Tên NCC chưa khai báo trong DSNCC",IF(AND(G974&lt;&gt;"",COUNTIF(D.1[Tên sản phẩm],G974)=0),"SP này chưa khai báo trong DSSP",""))))</f>
        <v/>
      </c>
    </row>
    <row r="975" spans="2:24" ht="27.75" customHeight="1">
      <c r="B975" s="69">
        <f t="shared" si="183"/>
        <v>972</v>
      </c>
      <c r="C975" s="49" t="str">
        <f t="shared" ca="1" si="184"/>
        <v/>
      </c>
      <c r="D975" s="50" t="str">
        <f t="shared" ca="1" si="185"/>
        <v/>
      </c>
      <c r="E975" s="51" t="str">
        <f t="shared" ca="1" si="186"/>
        <v/>
      </c>
      <c r="F975" s="52" t="str">
        <f t="shared" ca="1" si="187"/>
        <v/>
      </c>
      <c r="G975" s="53"/>
      <c r="H975" s="53" t="str">
        <f>IF(G975="","",INDEX(D.1[Quy cách],MATCH(G975,D.1[Tên sản phẩm],0)))</f>
        <v/>
      </c>
      <c r="I975" s="54" t="str">
        <f>IF(G975="","",INDEX(D.1[ĐVT],MATCH(G975,D.1[Tên sản phẩm],0)))</f>
        <v/>
      </c>
      <c r="J975" s="56" t="str">
        <f>IF(G975="","",INDEX(#REF!,MATCH(G975,D.1[Tên sản phẩm],0)))</f>
        <v/>
      </c>
      <c r="K975" s="56" t="str">
        <f t="shared" si="188"/>
        <v/>
      </c>
      <c r="L975" s="53"/>
      <c r="M975" s="57" t="str">
        <f t="shared" si="189"/>
        <v/>
      </c>
      <c r="N975" s="58"/>
      <c r="O975" s="56" t="str">
        <f t="shared" si="182"/>
        <v/>
      </c>
      <c r="P975" s="57" t="str">
        <f t="shared" si="190"/>
        <v/>
      </c>
      <c r="Q975" s="58" t="str">
        <f t="shared" ca="1" si="191"/>
        <v/>
      </c>
      <c r="R975" s="57" t="str">
        <f t="shared" si="192"/>
        <v/>
      </c>
      <c r="S975" s="57" t="str">
        <f ca="1">IF(AND(C975&lt;&gt;"",C975&lt;&gt;OFFSET(C975,1,0)),SUMIFS([Giá có thuế],[Số ĐK],C975),"")</f>
        <v/>
      </c>
      <c r="T975" s="53"/>
      <c r="U975" s="55" t="str">
        <f>IF(T975="","",'Thông Tin Chung'!#REF!)</f>
        <v/>
      </c>
      <c r="V975" s="57" t="str">
        <f t="shared" ca="1" si="193"/>
        <v/>
      </c>
      <c r="W975" s="59"/>
      <c r="X975" s="49" t="str">
        <f ca="1">IF(C975="","",IF(OR(D975&lt;NgayBatDau,D975&gt;NgayKetThuc),"Ngày tháng phải nằm trong kỳ báo cáo",IF(AND(F975&lt;&gt;"",COUNTIF(D.3[Tên nhà cung cấp],F975)=0),"Tên NCC chưa khai báo trong DSNCC",IF(AND(G975&lt;&gt;"",COUNTIF(D.1[Tên sản phẩm],G975)=0),"SP này chưa khai báo trong DSSP",""))))</f>
        <v/>
      </c>
    </row>
    <row r="976" spans="2:24" ht="27.75" customHeight="1">
      <c r="B976" s="69">
        <f t="shared" si="183"/>
        <v>973</v>
      </c>
      <c r="C976" s="49" t="str">
        <f t="shared" ca="1" si="184"/>
        <v/>
      </c>
      <c r="D976" s="50" t="str">
        <f t="shared" ca="1" si="185"/>
        <v/>
      </c>
      <c r="E976" s="51" t="str">
        <f t="shared" ca="1" si="186"/>
        <v/>
      </c>
      <c r="F976" s="52" t="str">
        <f t="shared" ca="1" si="187"/>
        <v/>
      </c>
      <c r="G976" s="53"/>
      <c r="H976" s="53" t="str">
        <f>IF(G976="","",INDEX(D.1[Quy cách],MATCH(G976,D.1[Tên sản phẩm],0)))</f>
        <v/>
      </c>
      <c r="I976" s="54" t="str">
        <f>IF(G976="","",INDEX(D.1[ĐVT],MATCH(G976,D.1[Tên sản phẩm],0)))</f>
        <v/>
      </c>
      <c r="J976" s="56" t="str">
        <f>IF(G976="","",INDEX(#REF!,MATCH(G976,D.1[Tên sản phẩm],0)))</f>
        <v/>
      </c>
      <c r="K976" s="56" t="str">
        <f t="shared" si="188"/>
        <v/>
      </c>
      <c r="L976" s="53"/>
      <c r="M976" s="57" t="str">
        <f t="shared" si="189"/>
        <v/>
      </c>
      <c r="N976" s="58"/>
      <c r="O976" s="56" t="str">
        <f t="shared" si="182"/>
        <v/>
      </c>
      <c r="P976" s="57" t="str">
        <f t="shared" si="190"/>
        <v/>
      </c>
      <c r="Q976" s="58" t="str">
        <f t="shared" ca="1" si="191"/>
        <v/>
      </c>
      <c r="R976" s="57" t="str">
        <f t="shared" si="192"/>
        <v/>
      </c>
      <c r="S976" s="57" t="str">
        <f ca="1">IF(AND(C976&lt;&gt;"",C976&lt;&gt;OFFSET(C976,1,0)),SUMIFS([Giá có thuế],[Số ĐK],C976),"")</f>
        <v/>
      </c>
      <c r="T976" s="53"/>
      <c r="U976" s="55" t="str">
        <f>IF(T976="","",'Thông Tin Chung'!#REF!)</f>
        <v/>
      </c>
      <c r="V976" s="57" t="str">
        <f t="shared" ca="1" si="193"/>
        <v/>
      </c>
      <c r="W976" s="59"/>
      <c r="X976" s="49" t="str">
        <f ca="1">IF(C976="","",IF(OR(D976&lt;NgayBatDau,D976&gt;NgayKetThuc),"Ngày tháng phải nằm trong kỳ báo cáo",IF(AND(F976&lt;&gt;"",COUNTIF(D.3[Tên nhà cung cấp],F976)=0),"Tên NCC chưa khai báo trong DSNCC",IF(AND(G976&lt;&gt;"",COUNTIF(D.1[Tên sản phẩm],G976)=0),"SP này chưa khai báo trong DSSP",""))))</f>
        <v/>
      </c>
    </row>
    <row r="977" spans="2:24" ht="27.75" customHeight="1">
      <c r="B977" s="69">
        <f t="shared" si="183"/>
        <v>974</v>
      </c>
      <c r="C977" s="49" t="str">
        <f t="shared" ca="1" si="184"/>
        <v/>
      </c>
      <c r="D977" s="50" t="str">
        <f t="shared" ca="1" si="185"/>
        <v/>
      </c>
      <c r="E977" s="51" t="str">
        <f t="shared" ca="1" si="186"/>
        <v/>
      </c>
      <c r="F977" s="52" t="str">
        <f t="shared" ca="1" si="187"/>
        <v/>
      </c>
      <c r="G977" s="53"/>
      <c r="H977" s="53" t="str">
        <f>IF(G977="","",INDEX(D.1[Quy cách],MATCH(G977,D.1[Tên sản phẩm],0)))</f>
        <v/>
      </c>
      <c r="I977" s="54" t="str">
        <f>IF(G977="","",INDEX(D.1[ĐVT],MATCH(G977,D.1[Tên sản phẩm],0)))</f>
        <v/>
      </c>
      <c r="J977" s="56" t="str">
        <f>IF(G977="","",INDEX(#REF!,MATCH(G977,D.1[Tên sản phẩm],0)))</f>
        <v/>
      </c>
      <c r="K977" s="56" t="str">
        <f t="shared" si="188"/>
        <v/>
      </c>
      <c r="L977" s="53"/>
      <c r="M977" s="57" t="str">
        <f t="shared" si="189"/>
        <v/>
      </c>
      <c r="N977" s="58"/>
      <c r="O977" s="56" t="str">
        <f t="shared" si="182"/>
        <v/>
      </c>
      <c r="P977" s="57" t="str">
        <f t="shared" si="190"/>
        <v/>
      </c>
      <c r="Q977" s="58" t="str">
        <f t="shared" ca="1" si="191"/>
        <v/>
      </c>
      <c r="R977" s="57" t="str">
        <f t="shared" si="192"/>
        <v/>
      </c>
      <c r="S977" s="57" t="str">
        <f ca="1">IF(AND(C977&lt;&gt;"",C977&lt;&gt;OFFSET(C977,1,0)),SUMIFS([Giá có thuế],[Số ĐK],C977),"")</f>
        <v/>
      </c>
      <c r="T977" s="53"/>
      <c r="U977" s="55" t="str">
        <f>IF(T977="","",'Thông Tin Chung'!#REF!)</f>
        <v/>
      </c>
      <c r="V977" s="57" t="str">
        <f t="shared" ca="1" si="193"/>
        <v/>
      </c>
      <c r="W977" s="59"/>
      <c r="X977" s="49" t="str">
        <f ca="1">IF(C977="","",IF(OR(D977&lt;NgayBatDau,D977&gt;NgayKetThuc),"Ngày tháng phải nằm trong kỳ báo cáo",IF(AND(F977&lt;&gt;"",COUNTIF(D.3[Tên nhà cung cấp],F977)=0),"Tên NCC chưa khai báo trong DSNCC",IF(AND(G977&lt;&gt;"",COUNTIF(D.1[Tên sản phẩm],G977)=0),"SP này chưa khai báo trong DSSP",""))))</f>
        <v/>
      </c>
    </row>
    <row r="978" spans="2:24" ht="27.75" customHeight="1">
      <c r="B978" s="69">
        <f t="shared" si="183"/>
        <v>975</v>
      </c>
      <c r="C978" s="49" t="str">
        <f t="shared" ca="1" si="184"/>
        <v/>
      </c>
      <c r="D978" s="50" t="str">
        <f t="shared" ca="1" si="185"/>
        <v/>
      </c>
      <c r="E978" s="51" t="str">
        <f t="shared" ca="1" si="186"/>
        <v/>
      </c>
      <c r="F978" s="52" t="str">
        <f t="shared" ca="1" si="187"/>
        <v/>
      </c>
      <c r="G978" s="53"/>
      <c r="H978" s="53" t="str">
        <f>IF(G978="","",INDEX(D.1[Quy cách],MATCH(G978,D.1[Tên sản phẩm],0)))</f>
        <v/>
      </c>
      <c r="I978" s="54" t="str">
        <f>IF(G978="","",INDEX(D.1[ĐVT],MATCH(G978,D.1[Tên sản phẩm],0)))</f>
        <v/>
      </c>
      <c r="J978" s="56" t="str">
        <f>IF(G978="","",INDEX(#REF!,MATCH(G978,D.1[Tên sản phẩm],0)))</f>
        <v/>
      </c>
      <c r="K978" s="56" t="str">
        <f t="shared" si="188"/>
        <v/>
      </c>
      <c r="L978" s="53"/>
      <c r="M978" s="57" t="str">
        <f t="shared" si="189"/>
        <v/>
      </c>
      <c r="N978" s="58"/>
      <c r="O978" s="56" t="str">
        <f t="shared" si="182"/>
        <v/>
      </c>
      <c r="P978" s="57" t="str">
        <f t="shared" si="190"/>
        <v/>
      </c>
      <c r="Q978" s="58" t="str">
        <f t="shared" ca="1" si="191"/>
        <v/>
      </c>
      <c r="R978" s="57" t="str">
        <f t="shared" si="192"/>
        <v/>
      </c>
      <c r="S978" s="57" t="str">
        <f ca="1">IF(AND(C978&lt;&gt;"",C978&lt;&gt;OFFSET(C978,1,0)),SUMIFS([Giá có thuế],[Số ĐK],C978),"")</f>
        <v/>
      </c>
      <c r="T978" s="53"/>
      <c r="U978" s="55" t="str">
        <f>IF(T978="","",'Thông Tin Chung'!#REF!)</f>
        <v/>
      </c>
      <c r="V978" s="57" t="str">
        <f t="shared" ca="1" si="193"/>
        <v/>
      </c>
      <c r="W978" s="59"/>
      <c r="X978" s="49" t="str">
        <f ca="1">IF(C978="","",IF(OR(D978&lt;NgayBatDau,D978&gt;NgayKetThuc),"Ngày tháng phải nằm trong kỳ báo cáo",IF(AND(F978&lt;&gt;"",COUNTIF(D.3[Tên nhà cung cấp],F978)=0),"Tên NCC chưa khai báo trong DSNCC",IF(AND(G978&lt;&gt;"",COUNTIF(D.1[Tên sản phẩm],G978)=0),"SP này chưa khai báo trong DSSP",""))))</f>
        <v/>
      </c>
    </row>
    <row r="979" spans="2:24" ht="27.75" customHeight="1">
      <c r="B979" s="69">
        <f t="shared" si="183"/>
        <v>976</v>
      </c>
      <c r="C979" s="49" t="str">
        <f t="shared" ca="1" si="184"/>
        <v/>
      </c>
      <c r="D979" s="50" t="str">
        <f t="shared" ca="1" si="185"/>
        <v/>
      </c>
      <c r="E979" s="51" t="str">
        <f t="shared" ca="1" si="186"/>
        <v/>
      </c>
      <c r="F979" s="52" t="str">
        <f t="shared" ca="1" si="187"/>
        <v/>
      </c>
      <c r="G979" s="53"/>
      <c r="H979" s="53" t="str">
        <f>IF(G979="","",INDEX(D.1[Quy cách],MATCH(G979,D.1[Tên sản phẩm],0)))</f>
        <v/>
      </c>
      <c r="I979" s="54" t="str">
        <f>IF(G979="","",INDEX(D.1[ĐVT],MATCH(G979,D.1[Tên sản phẩm],0)))</f>
        <v/>
      </c>
      <c r="J979" s="56" t="str">
        <f>IF(G979="","",INDEX(#REF!,MATCH(G979,D.1[Tên sản phẩm],0)))</f>
        <v/>
      </c>
      <c r="K979" s="56" t="str">
        <f t="shared" si="188"/>
        <v/>
      </c>
      <c r="L979" s="53"/>
      <c r="M979" s="57" t="str">
        <f t="shared" si="189"/>
        <v/>
      </c>
      <c r="N979" s="58"/>
      <c r="O979" s="56" t="str">
        <f t="shared" si="182"/>
        <v/>
      </c>
      <c r="P979" s="57" t="str">
        <f t="shared" si="190"/>
        <v/>
      </c>
      <c r="Q979" s="58" t="str">
        <f t="shared" ca="1" si="191"/>
        <v/>
      </c>
      <c r="R979" s="57" t="str">
        <f t="shared" si="192"/>
        <v/>
      </c>
      <c r="S979" s="57" t="str">
        <f ca="1">IF(AND(C979&lt;&gt;"",C979&lt;&gt;OFFSET(C979,1,0)),SUMIFS([Giá có thuế],[Số ĐK],C979),"")</f>
        <v/>
      </c>
      <c r="T979" s="53"/>
      <c r="U979" s="55" t="str">
        <f>IF(T979="","",'Thông Tin Chung'!#REF!)</f>
        <v/>
      </c>
      <c r="V979" s="57" t="str">
        <f t="shared" ca="1" si="193"/>
        <v/>
      </c>
      <c r="W979" s="59"/>
      <c r="X979" s="49" t="str">
        <f ca="1">IF(C979="","",IF(OR(D979&lt;NgayBatDau,D979&gt;NgayKetThuc),"Ngày tháng phải nằm trong kỳ báo cáo",IF(AND(F979&lt;&gt;"",COUNTIF(D.3[Tên nhà cung cấp],F979)=0),"Tên NCC chưa khai báo trong DSNCC",IF(AND(G979&lt;&gt;"",COUNTIF(D.1[Tên sản phẩm],G979)=0),"SP này chưa khai báo trong DSSP",""))))</f>
        <v/>
      </c>
    </row>
    <row r="980" spans="2:24" ht="27.75" customHeight="1">
      <c r="B980" s="69">
        <f t="shared" si="183"/>
        <v>977</v>
      </c>
      <c r="C980" s="49" t="str">
        <f t="shared" ca="1" si="184"/>
        <v/>
      </c>
      <c r="D980" s="50" t="str">
        <f t="shared" ca="1" si="185"/>
        <v/>
      </c>
      <c r="E980" s="51" t="str">
        <f t="shared" ca="1" si="186"/>
        <v/>
      </c>
      <c r="F980" s="52" t="str">
        <f t="shared" ca="1" si="187"/>
        <v/>
      </c>
      <c r="G980" s="53"/>
      <c r="H980" s="53" t="str">
        <f>IF(G980="","",INDEX(D.1[Quy cách],MATCH(G980,D.1[Tên sản phẩm],0)))</f>
        <v/>
      </c>
      <c r="I980" s="54" t="str">
        <f>IF(G980="","",INDEX(D.1[ĐVT],MATCH(G980,D.1[Tên sản phẩm],0)))</f>
        <v/>
      </c>
      <c r="J980" s="56" t="str">
        <f>IF(G980="","",INDEX(#REF!,MATCH(G980,D.1[Tên sản phẩm],0)))</f>
        <v/>
      </c>
      <c r="K980" s="56" t="str">
        <f t="shared" si="188"/>
        <v/>
      </c>
      <c r="L980" s="53"/>
      <c r="M980" s="57" t="str">
        <f t="shared" si="189"/>
        <v/>
      </c>
      <c r="N980" s="58"/>
      <c r="O980" s="56" t="str">
        <f t="shared" si="182"/>
        <v/>
      </c>
      <c r="P980" s="57" t="str">
        <f t="shared" si="190"/>
        <v/>
      </c>
      <c r="Q980" s="58" t="str">
        <f t="shared" ca="1" si="191"/>
        <v/>
      </c>
      <c r="R980" s="57" t="str">
        <f t="shared" si="192"/>
        <v/>
      </c>
      <c r="S980" s="57" t="str">
        <f ca="1">IF(AND(C980&lt;&gt;"",C980&lt;&gt;OFFSET(C980,1,0)),SUMIFS([Giá có thuế],[Số ĐK],C980),"")</f>
        <v/>
      </c>
      <c r="T980" s="53"/>
      <c r="U980" s="55" t="str">
        <f>IF(T980="","",'Thông Tin Chung'!#REF!)</f>
        <v/>
      </c>
      <c r="V980" s="57" t="str">
        <f t="shared" ca="1" si="193"/>
        <v/>
      </c>
      <c r="W980" s="59"/>
      <c r="X980" s="49" t="str">
        <f ca="1">IF(C980="","",IF(OR(D980&lt;NgayBatDau,D980&gt;NgayKetThuc),"Ngày tháng phải nằm trong kỳ báo cáo",IF(AND(F980&lt;&gt;"",COUNTIF(D.3[Tên nhà cung cấp],F980)=0),"Tên NCC chưa khai báo trong DSNCC",IF(AND(G980&lt;&gt;"",COUNTIF(D.1[Tên sản phẩm],G980)=0),"SP này chưa khai báo trong DSSP",""))))</f>
        <v/>
      </c>
    </row>
    <row r="981" spans="2:24" ht="27.75" customHeight="1">
      <c r="B981" s="69">
        <f t="shared" si="183"/>
        <v>978</v>
      </c>
      <c r="C981" s="49" t="str">
        <f t="shared" ca="1" si="184"/>
        <v/>
      </c>
      <c r="D981" s="50" t="str">
        <f t="shared" ca="1" si="185"/>
        <v/>
      </c>
      <c r="E981" s="51" t="str">
        <f t="shared" ca="1" si="186"/>
        <v/>
      </c>
      <c r="F981" s="52" t="str">
        <f t="shared" ca="1" si="187"/>
        <v/>
      </c>
      <c r="G981" s="53"/>
      <c r="H981" s="53" t="str">
        <f>IF(G981="","",INDEX(D.1[Quy cách],MATCH(G981,D.1[Tên sản phẩm],0)))</f>
        <v/>
      </c>
      <c r="I981" s="54" t="str">
        <f>IF(G981="","",INDEX(D.1[ĐVT],MATCH(G981,D.1[Tên sản phẩm],0)))</f>
        <v/>
      </c>
      <c r="J981" s="56" t="str">
        <f>IF(G981="","",INDEX(#REF!,MATCH(G981,D.1[Tên sản phẩm],0)))</f>
        <v/>
      </c>
      <c r="K981" s="56" t="str">
        <f t="shared" si="188"/>
        <v/>
      </c>
      <c r="L981" s="53"/>
      <c r="M981" s="57" t="str">
        <f t="shared" si="189"/>
        <v/>
      </c>
      <c r="N981" s="58"/>
      <c r="O981" s="56" t="str">
        <f t="shared" si="182"/>
        <v/>
      </c>
      <c r="P981" s="57" t="str">
        <f t="shared" si="190"/>
        <v/>
      </c>
      <c r="Q981" s="58" t="str">
        <f t="shared" ca="1" si="191"/>
        <v/>
      </c>
      <c r="R981" s="57" t="str">
        <f t="shared" si="192"/>
        <v/>
      </c>
      <c r="S981" s="57" t="str">
        <f ca="1">IF(AND(C981&lt;&gt;"",C981&lt;&gt;OFFSET(C981,1,0)),SUMIFS([Giá có thuế],[Số ĐK],C981),"")</f>
        <v/>
      </c>
      <c r="T981" s="53"/>
      <c r="U981" s="55" t="str">
        <f>IF(T981="","",'Thông Tin Chung'!#REF!)</f>
        <v/>
      </c>
      <c r="V981" s="57" t="str">
        <f t="shared" ca="1" si="193"/>
        <v/>
      </c>
      <c r="W981" s="59"/>
      <c r="X981" s="49" t="str">
        <f ca="1">IF(C981="","",IF(OR(D981&lt;NgayBatDau,D981&gt;NgayKetThuc),"Ngày tháng phải nằm trong kỳ báo cáo",IF(AND(F981&lt;&gt;"",COUNTIF(D.3[Tên nhà cung cấp],F981)=0),"Tên NCC chưa khai báo trong DSNCC",IF(AND(G981&lt;&gt;"",COUNTIF(D.1[Tên sản phẩm],G981)=0),"SP này chưa khai báo trong DSSP",""))))</f>
        <v/>
      </c>
    </row>
    <row r="982" spans="2:24" ht="27.75" customHeight="1">
      <c r="B982" s="69">
        <f t="shared" si="183"/>
        <v>979</v>
      </c>
      <c r="C982" s="49" t="str">
        <f t="shared" ca="1" si="184"/>
        <v/>
      </c>
      <c r="D982" s="50" t="str">
        <f t="shared" ca="1" si="185"/>
        <v/>
      </c>
      <c r="E982" s="51" t="str">
        <f t="shared" ca="1" si="186"/>
        <v/>
      </c>
      <c r="F982" s="52" t="str">
        <f t="shared" ca="1" si="187"/>
        <v/>
      </c>
      <c r="G982" s="53"/>
      <c r="H982" s="53" t="str">
        <f>IF(G982="","",INDEX(D.1[Quy cách],MATCH(G982,D.1[Tên sản phẩm],0)))</f>
        <v/>
      </c>
      <c r="I982" s="54" t="str">
        <f>IF(G982="","",INDEX(D.1[ĐVT],MATCH(G982,D.1[Tên sản phẩm],0)))</f>
        <v/>
      </c>
      <c r="J982" s="56" t="str">
        <f>IF(G982="","",INDEX(#REF!,MATCH(G982,D.1[Tên sản phẩm],0)))</f>
        <v/>
      </c>
      <c r="K982" s="56" t="str">
        <f t="shared" si="188"/>
        <v/>
      </c>
      <c r="L982" s="53"/>
      <c r="M982" s="57" t="str">
        <f t="shared" si="189"/>
        <v/>
      </c>
      <c r="N982" s="58"/>
      <c r="O982" s="56" t="str">
        <f t="shared" si="182"/>
        <v/>
      </c>
      <c r="P982" s="57" t="str">
        <f t="shared" si="190"/>
        <v/>
      </c>
      <c r="Q982" s="58" t="str">
        <f t="shared" ca="1" si="191"/>
        <v/>
      </c>
      <c r="R982" s="57" t="str">
        <f t="shared" si="192"/>
        <v/>
      </c>
      <c r="S982" s="57" t="str">
        <f ca="1">IF(AND(C982&lt;&gt;"",C982&lt;&gt;OFFSET(C982,1,0)),SUMIFS([Giá có thuế],[Số ĐK],C982),"")</f>
        <v/>
      </c>
      <c r="T982" s="53"/>
      <c r="U982" s="55" t="str">
        <f>IF(T982="","",'Thông Tin Chung'!#REF!)</f>
        <v/>
      </c>
      <c r="V982" s="57" t="str">
        <f t="shared" ca="1" si="193"/>
        <v/>
      </c>
      <c r="W982" s="59"/>
      <c r="X982" s="49" t="str">
        <f ca="1">IF(C982="","",IF(OR(D982&lt;NgayBatDau,D982&gt;NgayKetThuc),"Ngày tháng phải nằm trong kỳ báo cáo",IF(AND(F982&lt;&gt;"",COUNTIF(D.3[Tên nhà cung cấp],F982)=0),"Tên NCC chưa khai báo trong DSNCC",IF(AND(G982&lt;&gt;"",COUNTIF(D.1[Tên sản phẩm],G982)=0),"SP này chưa khai báo trong DSSP",""))))</f>
        <v/>
      </c>
    </row>
    <row r="983" spans="2:24" ht="27.75" customHeight="1">
      <c r="B983" s="69">
        <f t="shared" si="183"/>
        <v>980</v>
      </c>
      <c r="C983" s="49" t="str">
        <f t="shared" ca="1" si="184"/>
        <v/>
      </c>
      <c r="D983" s="50" t="str">
        <f t="shared" ca="1" si="185"/>
        <v/>
      </c>
      <c r="E983" s="51" t="str">
        <f t="shared" ca="1" si="186"/>
        <v/>
      </c>
      <c r="F983" s="52" t="str">
        <f t="shared" ca="1" si="187"/>
        <v/>
      </c>
      <c r="G983" s="53"/>
      <c r="H983" s="53" t="str">
        <f>IF(G983="","",INDEX(D.1[Quy cách],MATCH(G983,D.1[Tên sản phẩm],0)))</f>
        <v/>
      </c>
      <c r="I983" s="54" t="str">
        <f>IF(G983="","",INDEX(D.1[ĐVT],MATCH(G983,D.1[Tên sản phẩm],0)))</f>
        <v/>
      </c>
      <c r="J983" s="56" t="str">
        <f>IF(G983="","",INDEX(#REF!,MATCH(G983,D.1[Tên sản phẩm],0)))</f>
        <v/>
      </c>
      <c r="K983" s="56" t="str">
        <f t="shared" si="188"/>
        <v/>
      </c>
      <c r="L983" s="53"/>
      <c r="M983" s="57" t="str">
        <f t="shared" si="189"/>
        <v/>
      </c>
      <c r="N983" s="58"/>
      <c r="O983" s="56" t="str">
        <f t="shared" si="182"/>
        <v/>
      </c>
      <c r="P983" s="57" t="str">
        <f t="shared" si="190"/>
        <v/>
      </c>
      <c r="Q983" s="58" t="str">
        <f t="shared" ca="1" si="191"/>
        <v/>
      </c>
      <c r="R983" s="57" t="str">
        <f t="shared" si="192"/>
        <v/>
      </c>
      <c r="S983" s="57" t="str">
        <f ca="1">IF(AND(C983&lt;&gt;"",C983&lt;&gt;OFFSET(C983,1,0)),SUMIFS([Giá có thuế],[Số ĐK],C983),"")</f>
        <v/>
      </c>
      <c r="T983" s="53"/>
      <c r="U983" s="55" t="str">
        <f>IF(T983="","",'Thông Tin Chung'!#REF!)</f>
        <v/>
      </c>
      <c r="V983" s="57" t="str">
        <f t="shared" ca="1" si="193"/>
        <v/>
      </c>
      <c r="W983" s="59"/>
      <c r="X983" s="49" t="str">
        <f ca="1">IF(C983="","",IF(OR(D983&lt;NgayBatDau,D983&gt;NgayKetThuc),"Ngày tháng phải nằm trong kỳ báo cáo",IF(AND(F983&lt;&gt;"",COUNTIF(D.3[Tên nhà cung cấp],F983)=0),"Tên NCC chưa khai báo trong DSNCC",IF(AND(G983&lt;&gt;"",COUNTIF(D.1[Tên sản phẩm],G983)=0),"SP này chưa khai báo trong DSSP",""))))</f>
        <v/>
      </c>
    </row>
    <row r="984" spans="2:24" ht="27.75" customHeight="1">
      <c r="B984" s="69">
        <f t="shared" si="183"/>
        <v>981</v>
      </c>
      <c r="C984" s="49" t="str">
        <f t="shared" ca="1" si="184"/>
        <v/>
      </c>
      <c r="D984" s="50" t="str">
        <f t="shared" ca="1" si="185"/>
        <v/>
      </c>
      <c r="E984" s="51" t="str">
        <f t="shared" ca="1" si="186"/>
        <v/>
      </c>
      <c r="F984" s="52" t="str">
        <f t="shared" ca="1" si="187"/>
        <v/>
      </c>
      <c r="G984" s="53"/>
      <c r="H984" s="53" t="str">
        <f>IF(G984="","",INDEX(D.1[Quy cách],MATCH(G984,D.1[Tên sản phẩm],0)))</f>
        <v/>
      </c>
      <c r="I984" s="54" t="str">
        <f>IF(G984="","",INDEX(D.1[ĐVT],MATCH(G984,D.1[Tên sản phẩm],0)))</f>
        <v/>
      </c>
      <c r="J984" s="56" t="str">
        <f>IF(G984="","",INDEX(#REF!,MATCH(G984,D.1[Tên sản phẩm],0)))</f>
        <v/>
      </c>
      <c r="K984" s="56" t="str">
        <f t="shared" si="188"/>
        <v/>
      </c>
      <c r="L984" s="53"/>
      <c r="M984" s="57" t="str">
        <f t="shared" si="189"/>
        <v/>
      </c>
      <c r="N984" s="58"/>
      <c r="O984" s="56" t="str">
        <f t="shared" si="182"/>
        <v/>
      </c>
      <c r="P984" s="57" t="str">
        <f t="shared" si="190"/>
        <v/>
      </c>
      <c r="Q984" s="58" t="str">
        <f t="shared" ca="1" si="191"/>
        <v/>
      </c>
      <c r="R984" s="57" t="str">
        <f t="shared" si="192"/>
        <v/>
      </c>
      <c r="S984" s="57" t="str">
        <f ca="1">IF(AND(C984&lt;&gt;"",C984&lt;&gt;OFFSET(C984,1,0)),SUMIFS([Giá có thuế],[Số ĐK],C984),"")</f>
        <v/>
      </c>
      <c r="T984" s="53"/>
      <c r="U984" s="55" t="str">
        <f>IF(T984="","",'Thông Tin Chung'!#REF!)</f>
        <v/>
      </c>
      <c r="V984" s="57" t="str">
        <f t="shared" ca="1" si="193"/>
        <v/>
      </c>
      <c r="W984" s="59"/>
      <c r="X984" s="49" t="str">
        <f ca="1">IF(C984="","",IF(OR(D984&lt;NgayBatDau,D984&gt;NgayKetThuc),"Ngày tháng phải nằm trong kỳ báo cáo",IF(AND(F984&lt;&gt;"",COUNTIF(D.3[Tên nhà cung cấp],F984)=0),"Tên NCC chưa khai báo trong DSNCC",IF(AND(G984&lt;&gt;"",COUNTIF(D.1[Tên sản phẩm],G984)=0),"SP này chưa khai báo trong DSSP",""))))</f>
        <v/>
      </c>
    </row>
    <row r="985" spans="2:24" ht="27.75" customHeight="1">
      <c r="B985" s="69">
        <f t="shared" si="183"/>
        <v>982</v>
      </c>
      <c r="C985" s="49" t="str">
        <f t="shared" ca="1" si="184"/>
        <v/>
      </c>
      <c r="D985" s="50" t="str">
        <f t="shared" ca="1" si="185"/>
        <v/>
      </c>
      <c r="E985" s="51" t="str">
        <f t="shared" ca="1" si="186"/>
        <v/>
      </c>
      <c r="F985" s="52" t="str">
        <f t="shared" ca="1" si="187"/>
        <v/>
      </c>
      <c r="G985" s="53"/>
      <c r="H985" s="53" t="str">
        <f>IF(G985="","",INDEX(D.1[Quy cách],MATCH(G985,D.1[Tên sản phẩm],0)))</f>
        <v/>
      </c>
      <c r="I985" s="54" t="str">
        <f>IF(G985="","",INDEX(D.1[ĐVT],MATCH(G985,D.1[Tên sản phẩm],0)))</f>
        <v/>
      </c>
      <c r="J985" s="56" t="str">
        <f>IF(G985="","",INDEX(#REF!,MATCH(G985,D.1[Tên sản phẩm],0)))</f>
        <v/>
      </c>
      <c r="K985" s="56" t="str">
        <f t="shared" si="188"/>
        <v/>
      </c>
      <c r="L985" s="53"/>
      <c r="M985" s="57" t="str">
        <f t="shared" si="189"/>
        <v/>
      </c>
      <c r="N985" s="58"/>
      <c r="O985" s="56" t="str">
        <f t="shared" si="182"/>
        <v/>
      </c>
      <c r="P985" s="57" t="str">
        <f t="shared" si="190"/>
        <v/>
      </c>
      <c r="Q985" s="58" t="str">
        <f t="shared" ca="1" si="191"/>
        <v/>
      </c>
      <c r="R985" s="57" t="str">
        <f t="shared" si="192"/>
        <v/>
      </c>
      <c r="S985" s="57" t="str">
        <f ca="1">IF(AND(C985&lt;&gt;"",C985&lt;&gt;OFFSET(C985,1,0)),SUMIFS([Giá có thuế],[Số ĐK],C985),"")</f>
        <v/>
      </c>
      <c r="T985" s="53"/>
      <c r="U985" s="55" t="str">
        <f>IF(T985="","",'Thông Tin Chung'!#REF!)</f>
        <v/>
      </c>
      <c r="V985" s="57" t="str">
        <f t="shared" ca="1" si="193"/>
        <v/>
      </c>
      <c r="W985" s="59"/>
      <c r="X985" s="49" t="str">
        <f ca="1">IF(C985="","",IF(OR(D985&lt;NgayBatDau,D985&gt;NgayKetThuc),"Ngày tháng phải nằm trong kỳ báo cáo",IF(AND(F985&lt;&gt;"",COUNTIF(D.3[Tên nhà cung cấp],F985)=0),"Tên NCC chưa khai báo trong DSNCC",IF(AND(G985&lt;&gt;"",COUNTIF(D.1[Tên sản phẩm],G985)=0),"SP này chưa khai báo trong DSSP",""))))</f>
        <v/>
      </c>
    </row>
    <row r="986" spans="2:24" ht="27.75" customHeight="1">
      <c r="B986" s="69">
        <f t="shared" si="183"/>
        <v>983</v>
      </c>
      <c r="C986" s="49" t="str">
        <f t="shared" ca="1" si="184"/>
        <v/>
      </c>
      <c r="D986" s="50" t="str">
        <f t="shared" ca="1" si="185"/>
        <v/>
      </c>
      <c r="E986" s="51" t="str">
        <f t="shared" ca="1" si="186"/>
        <v/>
      </c>
      <c r="F986" s="52" t="str">
        <f t="shared" ca="1" si="187"/>
        <v/>
      </c>
      <c r="G986" s="53"/>
      <c r="H986" s="53" t="str">
        <f>IF(G986="","",INDEX(D.1[Quy cách],MATCH(G986,D.1[Tên sản phẩm],0)))</f>
        <v/>
      </c>
      <c r="I986" s="54" t="str">
        <f>IF(G986="","",INDEX(D.1[ĐVT],MATCH(G986,D.1[Tên sản phẩm],0)))</f>
        <v/>
      </c>
      <c r="J986" s="56" t="str">
        <f>IF(G986="","",INDEX(#REF!,MATCH(G986,D.1[Tên sản phẩm],0)))</f>
        <v/>
      </c>
      <c r="K986" s="56" t="str">
        <f t="shared" si="188"/>
        <v/>
      </c>
      <c r="L986" s="53"/>
      <c r="M986" s="57" t="str">
        <f t="shared" si="189"/>
        <v/>
      </c>
      <c r="N986" s="58"/>
      <c r="O986" s="56" t="str">
        <f t="shared" si="182"/>
        <v/>
      </c>
      <c r="P986" s="57" t="str">
        <f t="shared" si="190"/>
        <v/>
      </c>
      <c r="Q986" s="58" t="str">
        <f t="shared" ca="1" si="191"/>
        <v/>
      </c>
      <c r="R986" s="57" t="str">
        <f t="shared" si="192"/>
        <v/>
      </c>
      <c r="S986" s="57" t="str">
        <f ca="1">IF(AND(C986&lt;&gt;"",C986&lt;&gt;OFFSET(C986,1,0)),SUMIFS([Giá có thuế],[Số ĐK],C986),"")</f>
        <v/>
      </c>
      <c r="T986" s="53"/>
      <c r="U986" s="55" t="str">
        <f>IF(T986="","",'Thông Tin Chung'!#REF!)</f>
        <v/>
      </c>
      <c r="V986" s="57" t="str">
        <f t="shared" ca="1" si="193"/>
        <v/>
      </c>
      <c r="W986" s="59"/>
      <c r="X986" s="49" t="str">
        <f ca="1">IF(C986="","",IF(OR(D986&lt;NgayBatDau,D986&gt;NgayKetThuc),"Ngày tháng phải nằm trong kỳ báo cáo",IF(AND(F986&lt;&gt;"",COUNTIF(D.3[Tên nhà cung cấp],F986)=0),"Tên NCC chưa khai báo trong DSNCC",IF(AND(G986&lt;&gt;"",COUNTIF(D.1[Tên sản phẩm],G986)=0),"SP này chưa khai báo trong DSSP",""))))</f>
        <v/>
      </c>
    </row>
    <row r="987" spans="2:24" ht="27.75" customHeight="1">
      <c r="B987" s="69">
        <f t="shared" si="183"/>
        <v>984</v>
      </c>
      <c r="C987" s="49" t="str">
        <f t="shared" ca="1" si="184"/>
        <v/>
      </c>
      <c r="D987" s="50" t="str">
        <f t="shared" ca="1" si="185"/>
        <v/>
      </c>
      <c r="E987" s="51" t="str">
        <f t="shared" ca="1" si="186"/>
        <v/>
      </c>
      <c r="F987" s="52" t="str">
        <f t="shared" ca="1" si="187"/>
        <v/>
      </c>
      <c r="G987" s="53"/>
      <c r="H987" s="53" t="str">
        <f>IF(G987="","",INDEX(D.1[Quy cách],MATCH(G987,D.1[Tên sản phẩm],0)))</f>
        <v/>
      </c>
      <c r="I987" s="54" t="str">
        <f>IF(G987="","",INDEX(D.1[ĐVT],MATCH(G987,D.1[Tên sản phẩm],0)))</f>
        <v/>
      </c>
      <c r="J987" s="56" t="str">
        <f>IF(G987="","",INDEX(#REF!,MATCH(G987,D.1[Tên sản phẩm],0)))</f>
        <v/>
      </c>
      <c r="K987" s="56" t="str">
        <f t="shared" si="188"/>
        <v/>
      </c>
      <c r="L987" s="53"/>
      <c r="M987" s="57" t="str">
        <f t="shared" si="189"/>
        <v/>
      </c>
      <c r="N987" s="58"/>
      <c r="O987" s="56" t="str">
        <f t="shared" si="182"/>
        <v/>
      </c>
      <c r="P987" s="57" t="str">
        <f t="shared" si="190"/>
        <v/>
      </c>
      <c r="Q987" s="58" t="str">
        <f t="shared" ca="1" si="191"/>
        <v/>
      </c>
      <c r="R987" s="57" t="str">
        <f t="shared" si="192"/>
        <v/>
      </c>
      <c r="S987" s="57" t="str">
        <f ca="1">IF(AND(C987&lt;&gt;"",C987&lt;&gt;OFFSET(C987,1,0)),SUMIFS([Giá có thuế],[Số ĐK],C987),"")</f>
        <v/>
      </c>
      <c r="T987" s="53"/>
      <c r="U987" s="55" t="str">
        <f>IF(T987="","",'Thông Tin Chung'!#REF!)</f>
        <v/>
      </c>
      <c r="V987" s="57" t="str">
        <f t="shared" ca="1" si="193"/>
        <v/>
      </c>
      <c r="W987" s="59"/>
      <c r="X987" s="49" t="str">
        <f ca="1">IF(C987="","",IF(OR(D987&lt;NgayBatDau,D987&gt;NgayKetThuc),"Ngày tháng phải nằm trong kỳ báo cáo",IF(AND(F987&lt;&gt;"",COUNTIF(D.3[Tên nhà cung cấp],F987)=0),"Tên NCC chưa khai báo trong DSNCC",IF(AND(G987&lt;&gt;"",COUNTIF(D.1[Tên sản phẩm],G987)=0),"SP này chưa khai báo trong DSSP",""))))</f>
        <v/>
      </c>
    </row>
    <row r="988" spans="2:24" ht="27.75" customHeight="1">
      <c r="B988" s="69">
        <f t="shared" si="183"/>
        <v>985</v>
      </c>
      <c r="C988" s="49" t="str">
        <f t="shared" ca="1" si="184"/>
        <v/>
      </c>
      <c r="D988" s="50" t="str">
        <f t="shared" ca="1" si="185"/>
        <v/>
      </c>
      <c r="E988" s="51" t="str">
        <f t="shared" ca="1" si="186"/>
        <v/>
      </c>
      <c r="F988" s="52" t="str">
        <f t="shared" ca="1" si="187"/>
        <v/>
      </c>
      <c r="G988" s="53"/>
      <c r="H988" s="53" t="str">
        <f>IF(G988="","",INDEX(D.1[Quy cách],MATCH(G988,D.1[Tên sản phẩm],0)))</f>
        <v/>
      </c>
      <c r="I988" s="54" t="str">
        <f>IF(G988="","",INDEX(D.1[ĐVT],MATCH(G988,D.1[Tên sản phẩm],0)))</f>
        <v/>
      </c>
      <c r="J988" s="56" t="str">
        <f>IF(G988="","",INDEX(#REF!,MATCH(G988,D.1[Tên sản phẩm],0)))</f>
        <v/>
      </c>
      <c r="K988" s="56" t="str">
        <f t="shared" si="188"/>
        <v/>
      </c>
      <c r="L988" s="53"/>
      <c r="M988" s="57" t="str">
        <f t="shared" si="189"/>
        <v/>
      </c>
      <c r="N988" s="58"/>
      <c r="O988" s="56" t="str">
        <f t="shared" si="182"/>
        <v/>
      </c>
      <c r="P988" s="57" t="str">
        <f t="shared" si="190"/>
        <v/>
      </c>
      <c r="Q988" s="58" t="str">
        <f t="shared" ca="1" si="191"/>
        <v/>
      </c>
      <c r="R988" s="57" t="str">
        <f t="shared" si="192"/>
        <v/>
      </c>
      <c r="S988" s="57" t="str">
        <f ca="1">IF(AND(C988&lt;&gt;"",C988&lt;&gt;OFFSET(C988,1,0)),SUMIFS([Giá có thuế],[Số ĐK],C988),"")</f>
        <v/>
      </c>
      <c r="T988" s="53"/>
      <c r="U988" s="55" t="str">
        <f>IF(T988="","",'Thông Tin Chung'!#REF!)</f>
        <v/>
      </c>
      <c r="V988" s="57" t="str">
        <f t="shared" ca="1" si="193"/>
        <v/>
      </c>
      <c r="W988" s="59"/>
      <c r="X988" s="49" t="str">
        <f ca="1">IF(C988="","",IF(OR(D988&lt;NgayBatDau,D988&gt;NgayKetThuc),"Ngày tháng phải nằm trong kỳ báo cáo",IF(AND(F988&lt;&gt;"",COUNTIF(D.3[Tên nhà cung cấp],F988)=0),"Tên NCC chưa khai báo trong DSNCC",IF(AND(G988&lt;&gt;"",COUNTIF(D.1[Tên sản phẩm],G988)=0),"SP này chưa khai báo trong DSSP",""))))</f>
        <v/>
      </c>
    </row>
    <row r="989" spans="2:24" ht="27.75" customHeight="1">
      <c r="B989" s="69">
        <f t="shared" si="183"/>
        <v>986</v>
      </c>
      <c r="C989" s="49" t="str">
        <f t="shared" ca="1" si="184"/>
        <v/>
      </c>
      <c r="D989" s="50" t="str">
        <f t="shared" ca="1" si="185"/>
        <v/>
      </c>
      <c r="E989" s="51" t="str">
        <f t="shared" ca="1" si="186"/>
        <v/>
      </c>
      <c r="F989" s="52" t="str">
        <f t="shared" ca="1" si="187"/>
        <v/>
      </c>
      <c r="G989" s="53"/>
      <c r="H989" s="53" t="str">
        <f>IF(G989="","",INDEX(D.1[Quy cách],MATCH(G989,D.1[Tên sản phẩm],0)))</f>
        <v/>
      </c>
      <c r="I989" s="54" t="str">
        <f>IF(G989="","",INDEX(D.1[ĐVT],MATCH(G989,D.1[Tên sản phẩm],0)))</f>
        <v/>
      </c>
      <c r="J989" s="56" t="str">
        <f>IF(G989="","",INDEX(#REF!,MATCH(G989,D.1[Tên sản phẩm],0)))</f>
        <v/>
      </c>
      <c r="K989" s="56" t="str">
        <f t="shared" si="188"/>
        <v/>
      </c>
      <c r="L989" s="53"/>
      <c r="M989" s="57" t="str">
        <f t="shared" si="189"/>
        <v/>
      </c>
      <c r="N989" s="58"/>
      <c r="O989" s="56" t="str">
        <f t="shared" si="182"/>
        <v/>
      </c>
      <c r="P989" s="57" t="str">
        <f t="shared" si="190"/>
        <v/>
      </c>
      <c r="Q989" s="58" t="str">
        <f t="shared" ca="1" si="191"/>
        <v/>
      </c>
      <c r="R989" s="57" t="str">
        <f t="shared" si="192"/>
        <v/>
      </c>
      <c r="S989" s="57" t="str">
        <f ca="1">IF(AND(C989&lt;&gt;"",C989&lt;&gt;OFFSET(C989,1,0)),SUMIFS([Giá có thuế],[Số ĐK],C989),"")</f>
        <v/>
      </c>
      <c r="T989" s="53"/>
      <c r="U989" s="55" t="str">
        <f>IF(T989="","",'Thông Tin Chung'!#REF!)</f>
        <v/>
      </c>
      <c r="V989" s="57" t="str">
        <f t="shared" ca="1" si="193"/>
        <v/>
      </c>
      <c r="W989" s="59"/>
      <c r="X989" s="49" t="str">
        <f ca="1">IF(C989="","",IF(OR(D989&lt;NgayBatDau,D989&gt;NgayKetThuc),"Ngày tháng phải nằm trong kỳ báo cáo",IF(AND(F989&lt;&gt;"",COUNTIF(D.3[Tên nhà cung cấp],F989)=0),"Tên NCC chưa khai báo trong DSNCC",IF(AND(G989&lt;&gt;"",COUNTIF(D.1[Tên sản phẩm],G989)=0),"SP này chưa khai báo trong DSSP",""))))</f>
        <v/>
      </c>
    </row>
    <row r="990" spans="2:24" ht="27.75" customHeight="1">
      <c r="B990" s="69">
        <f t="shared" si="183"/>
        <v>987</v>
      </c>
      <c r="C990" s="49" t="str">
        <f t="shared" ca="1" si="184"/>
        <v/>
      </c>
      <c r="D990" s="50" t="str">
        <f t="shared" ca="1" si="185"/>
        <v/>
      </c>
      <c r="E990" s="51" t="str">
        <f t="shared" ca="1" si="186"/>
        <v/>
      </c>
      <c r="F990" s="52" t="str">
        <f t="shared" ca="1" si="187"/>
        <v/>
      </c>
      <c r="G990" s="53"/>
      <c r="H990" s="53" t="str">
        <f>IF(G990="","",INDEX(D.1[Quy cách],MATCH(G990,D.1[Tên sản phẩm],0)))</f>
        <v/>
      </c>
      <c r="I990" s="54" t="str">
        <f>IF(G990="","",INDEX(D.1[ĐVT],MATCH(G990,D.1[Tên sản phẩm],0)))</f>
        <v/>
      </c>
      <c r="J990" s="56" t="str">
        <f>IF(G990="","",INDEX(#REF!,MATCH(G990,D.1[Tên sản phẩm],0)))</f>
        <v/>
      </c>
      <c r="K990" s="56" t="str">
        <f t="shared" si="188"/>
        <v/>
      </c>
      <c r="L990" s="53"/>
      <c r="M990" s="57" t="str">
        <f t="shared" si="189"/>
        <v/>
      </c>
      <c r="N990" s="58"/>
      <c r="O990" s="56" t="str">
        <f t="shared" si="182"/>
        <v/>
      </c>
      <c r="P990" s="57" t="str">
        <f t="shared" si="190"/>
        <v/>
      </c>
      <c r="Q990" s="58" t="str">
        <f t="shared" ca="1" si="191"/>
        <v/>
      </c>
      <c r="R990" s="57" t="str">
        <f t="shared" si="192"/>
        <v/>
      </c>
      <c r="S990" s="57" t="str">
        <f ca="1">IF(AND(C990&lt;&gt;"",C990&lt;&gt;OFFSET(C990,1,0)),SUMIFS([Giá có thuế],[Số ĐK],C990),"")</f>
        <v/>
      </c>
      <c r="T990" s="53"/>
      <c r="U990" s="55" t="str">
        <f>IF(T990="","",'Thông Tin Chung'!#REF!)</f>
        <v/>
      </c>
      <c r="V990" s="57" t="str">
        <f t="shared" ca="1" si="193"/>
        <v/>
      </c>
      <c r="W990" s="59"/>
      <c r="X990" s="49" t="str">
        <f ca="1">IF(C990="","",IF(OR(D990&lt;NgayBatDau,D990&gt;NgayKetThuc),"Ngày tháng phải nằm trong kỳ báo cáo",IF(AND(F990&lt;&gt;"",COUNTIF(D.3[Tên nhà cung cấp],F990)=0),"Tên NCC chưa khai báo trong DSNCC",IF(AND(G990&lt;&gt;"",COUNTIF(D.1[Tên sản phẩm],G990)=0),"SP này chưa khai báo trong DSSP",""))))</f>
        <v/>
      </c>
    </row>
    <row r="991" spans="2:24" ht="27.75" customHeight="1">
      <c r="B991" s="69">
        <f t="shared" si="183"/>
        <v>988</v>
      </c>
      <c r="C991" s="49" t="str">
        <f t="shared" ca="1" si="184"/>
        <v/>
      </c>
      <c r="D991" s="50" t="str">
        <f t="shared" ca="1" si="185"/>
        <v/>
      </c>
      <c r="E991" s="51" t="str">
        <f t="shared" ca="1" si="186"/>
        <v/>
      </c>
      <c r="F991" s="52" t="str">
        <f t="shared" ca="1" si="187"/>
        <v/>
      </c>
      <c r="G991" s="53"/>
      <c r="H991" s="53" t="str">
        <f>IF(G991="","",INDEX(D.1[Quy cách],MATCH(G991,D.1[Tên sản phẩm],0)))</f>
        <v/>
      </c>
      <c r="I991" s="54" t="str">
        <f>IF(G991="","",INDEX(D.1[ĐVT],MATCH(G991,D.1[Tên sản phẩm],0)))</f>
        <v/>
      </c>
      <c r="J991" s="56" t="str">
        <f>IF(G991="","",INDEX(#REF!,MATCH(G991,D.1[Tên sản phẩm],0)))</f>
        <v/>
      </c>
      <c r="K991" s="56" t="str">
        <f t="shared" si="188"/>
        <v/>
      </c>
      <c r="L991" s="53"/>
      <c r="M991" s="57" t="str">
        <f t="shared" si="189"/>
        <v/>
      </c>
      <c r="N991" s="58"/>
      <c r="O991" s="56" t="str">
        <f t="shared" si="182"/>
        <v/>
      </c>
      <c r="P991" s="57" t="str">
        <f t="shared" si="190"/>
        <v/>
      </c>
      <c r="Q991" s="58" t="str">
        <f t="shared" ca="1" si="191"/>
        <v/>
      </c>
      <c r="R991" s="57" t="str">
        <f t="shared" si="192"/>
        <v/>
      </c>
      <c r="S991" s="57" t="str">
        <f ca="1">IF(AND(C991&lt;&gt;"",C991&lt;&gt;OFFSET(C991,1,0)),SUMIFS([Giá có thuế],[Số ĐK],C991),"")</f>
        <v/>
      </c>
      <c r="T991" s="53"/>
      <c r="U991" s="55" t="str">
        <f>IF(T991="","",'Thông Tin Chung'!#REF!)</f>
        <v/>
      </c>
      <c r="V991" s="57" t="str">
        <f t="shared" ca="1" si="193"/>
        <v/>
      </c>
      <c r="W991" s="59"/>
      <c r="X991" s="49" t="str">
        <f ca="1">IF(C991="","",IF(OR(D991&lt;NgayBatDau,D991&gt;NgayKetThuc),"Ngày tháng phải nằm trong kỳ báo cáo",IF(AND(F991&lt;&gt;"",COUNTIF(D.3[Tên nhà cung cấp],F991)=0),"Tên NCC chưa khai báo trong DSNCC",IF(AND(G991&lt;&gt;"",COUNTIF(D.1[Tên sản phẩm],G991)=0),"SP này chưa khai báo trong DSSP",""))))</f>
        <v/>
      </c>
    </row>
    <row r="992" spans="2:24" ht="27.75" customHeight="1">
      <c r="B992" s="69">
        <f t="shared" si="183"/>
        <v>989</v>
      </c>
      <c r="C992" s="49" t="str">
        <f t="shared" ca="1" si="184"/>
        <v/>
      </c>
      <c r="D992" s="50" t="str">
        <f t="shared" ca="1" si="185"/>
        <v/>
      </c>
      <c r="E992" s="51" t="str">
        <f t="shared" ca="1" si="186"/>
        <v/>
      </c>
      <c r="F992" s="52" t="str">
        <f t="shared" ca="1" si="187"/>
        <v/>
      </c>
      <c r="G992" s="53"/>
      <c r="H992" s="53" t="str">
        <f>IF(G992="","",INDEX(D.1[Quy cách],MATCH(G992,D.1[Tên sản phẩm],0)))</f>
        <v/>
      </c>
      <c r="I992" s="54" t="str">
        <f>IF(G992="","",INDEX(D.1[ĐVT],MATCH(G992,D.1[Tên sản phẩm],0)))</f>
        <v/>
      </c>
      <c r="J992" s="56" t="str">
        <f>IF(G992="","",INDEX(#REF!,MATCH(G992,D.1[Tên sản phẩm],0)))</f>
        <v/>
      </c>
      <c r="K992" s="56" t="str">
        <f t="shared" si="188"/>
        <v/>
      </c>
      <c r="L992" s="53"/>
      <c r="M992" s="57" t="str">
        <f t="shared" si="189"/>
        <v/>
      </c>
      <c r="N992" s="58"/>
      <c r="O992" s="56" t="str">
        <f t="shared" si="182"/>
        <v/>
      </c>
      <c r="P992" s="57" t="str">
        <f t="shared" si="190"/>
        <v/>
      </c>
      <c r="Q992" s="58" t="str">
        <f t="shared" ca="1" si="191"/>
        <v/>
      </c>
      <c r="R992" s="57" t="str">
        <f t="shared" si="192"/>
        <v/>
      </c>
      <c r="S992" s="57" t="str">
        <f ca="1">IF(AND(C992&lt;&gt;"",C992&lt;&gt;OFFSET(C992,1,0)),SUMIFS([Giá có thuế],[Số ĐK],C992),"")</f>
        <v/>
      </c>
      <c r="T992" s="53"/>
      <c r="U992" s="55" t="str">
        <f>IF(T992="","",'Thông Tin Chung'!#REF!)</f>
        <v/>
      </c>
      <c r="V992" s="57" t="str">
        <f t="shared" ca="1" si="193"/>
        <v/>
      </c>
      <c r="W992" s="59"/>
      <c r="X992" s="49" t="str">
        <f ca="1">IF(C992="","",IF(OR(D992&lt;NgayBatDau,D992&gt;NgayKetThuc),"Ngày tháng phải nằm trong kỳ báo cáo",IF(AND(F992&lt;&gt;"",COUNTIF(D.3[Tên nhà cung cấp],F992)=0),"Tên NCC chưa khai báo trong DSNCC",IF(AND(G992&lt;&gt;"",COUNTIF(D.1[Tên sản phẩm],G992)=0),"SP này chưa khai báo trong DSSP",""))))</f>
        <v/>
      </c>
    </row>
    <row r="993" spans="2:24" ht="27.75" customHeight="1">
      <c r="B993" s="69">
        <f t="shared" si="183"/>
        <v>990</v>
      </c>
      <c r="C993" s="49" t="str">
        <f t="shared" ca="1" si="184"/>
        <v/>
      </c>
      <c r="D993" s="50" t="str">
        <f t="shared" ca="1" si="185"/>
        <v/>
      </c>
      <c r="E993" s="51" t="str">
        <f t="shared" ca="1" si="186"/>
        <v/>
      </c>
      <c r="F993" s="52" t="str">
        <f t="shared" ca="1" si="187"/>
        <v/>
      </c>
      <c r="G993" s="53"/>
      <c r="H993" s="53" t="str">
        <f>IF(G993="","",INDEX(D.1[Quy cách],MATCH(G993,D.1[Tên sản phẩm],0)))</f>
        <v/>
      </c>
      <c r="I993" s="54" t="str">
        <f>IF(G993="","",INDEX(D.1[ĐVT],MATCH(G993,D.1[Tên sản phẩm],0)))</f>
        <v/>
      </c>
      <c r="J993" s="56" t="str">
        <f>IF(G993="","",INDEX(#REF!,MATCH(G993,D.1[Tên sản phẩm],0)))</f>
        <v/>
      </c>
      <c r="K993" s="56" t="str">
        <f t="shared" si="188"/>
        <v/>
      </c>
      <c r="L993" s="53"/>
      <c r="M993" s="57" t="str">
        <f t="shared" si="189"/>
        <v/>
      </c>
      <c r="N993" s="58"/>
      <c r="O993" s="56" t="str">
        <f t="shared" si="182"/>
        <v/>
      </c>
      <c r="P993" s="57" t="str">
        <f t="shared" si="190"/>
        <v/>
      </c>
      <c r="Q993" s="58" t="str">
        <f t="shared" ca="1" si="191"/>
        <v/>
      </c>
      <c r="R993" s="57" t="str">
        <f t="shared" si="192"/>
        <v/>
      </c>
      <c r="S993" s="57" t="str">
        <f ca="1">IF(AND(C993&lt;&gt;"",C993&lt;&gt;OFFSET(C993,1,0)),SUMIFS([Giá có thuế],[Số ĐK],C993),"")</f>
        <v/>
      </c>
      <c r="T993" s="53"/>
      <c r="U993" s="55" t="str">
        <f>IF(T993="","",'Thông Tin Chung'!#REF!)</f>
        <v/>
      </c>
      <c r="V993" s="57" t="str">
        <f t="shared" ca="1" si="193"/>
        <v/>
      </c>
      <c r="W993" s="59"/>
      <c r="X993" s="49" t="str">
        <f ca="1">IF(C993="","",IF(OR(D993&lt;NgayBatDau,D993&gt;NgayKetThuc),"Ngày tháng phải nằm trong kỳ báo cáo",IF(AND(F993&lt;&gt;"",COUNTIF(D.3[Tên nhà cung cấp],F993)=0),"Tên NCC chưa khai báo trong DSNCC",IF(AND(G993&lt;&gt;"",COUNTIF(D.1[Tên sản phẩm],G993)=0),"SP này chưa khai báo trong DSSP",""))))</f>
        <v/>
      </c>
    </row>
    <row r="994" spans="2:24" ht="27.75" customHeight="1">
      <c r="B994" s="69">
        <f t="shared" si="183"/>
        <v>991</v>
      </c>
      <c r="C994" s="49" t="str">
        <f t="shared" ca="1" si="184"/>
        <v/>
      </c>
      <c r="D994" s="50" t="str">
        <f t="shared" ca="1" si="185"/>
        <v/>
      </c>
      <c r="E994" s="51" t="str">
        <f t="shared" ca="1" si="186"/>
        <v/>
      </c>
      <c r="F994" s="52" t="str">
        <f t="shared" ca="1" si="187"/>
        <v/>
      </c>
      <c r="G994" s="53"/>
      <c r="H994" s="53" t="str">
        <f>IF(G994="","",INDEX(D.1[Quy cách],MATCH(G994,D.1[Tên sản phẩm],0)))</f>
        <v/>
      </c>
      <c r="I994" s="54" t="str">
        <f>IF(G994="","",INDEX(D.1[ĐVT],MATCH(G994,D.1[Tên sản phẩm],0)))</f>
        <v/>
      </c>
      <c r="J994" s="56" t="str">
        <f>IF(G994="","",INDEX(#REF!,MATCH(G994,D.1[Tên sản phẩm],0)))</f>
        <v/>
      </c>
      <c r="K994" s="56" t="str">
        <f t="shared" si="188"/>
        <v/>
      </c>
      <c r="L994" s="53"/>
      <c r="M994" s="57" t="str">
        <f t="shared" si="189"/>
        <v/>
      </c>
      <c r="N994" s="58"/>
      <c r="O994" s="56" t="str">
        <f t="shared" si="182"/>
        <v/>
      </c>
      <c r="P994" s="57" t="str">
        <f t="shared" si="190"/>
        <v/>
      </c>
      <c r="Q994" s="58" t="str">
        <f t="shared" ca="1" si="191"/>
        <v/>
      </c>
      <c r="R994" s="57" t="str">
        <f t="shared" si="192"/>
        <v/>
      </c>
      <c r="S994" s="57" t="str">
        <f ca="1">IF(AND(C994&lt;&gt;"",C994&lt;&gt;OFFSET(C994,1,0)),SUMIFS([Giá có thuế],[Số ĐK],C994),"")</f>
        <v/>
      </c>
      <c r="T994" s="53"/>
      <c r="U994" s="55" t="str">
        <f>IF(T994="","",'Thông Tin Chung'!#REF!)</f>
        <v/>
      </c>
      <c r="V994" s="57" t="str">
        <f t="shared" ca="1" si="193"/>
        <v/>
      </c>
      <c r="W994" s="59"/>
      <c r="X994" s="49" t="str">
        <f ca="1">IF(C994="","",IF(OR(D994&lt;NgayBatDau,D994&gt;NgayKetThuc),"Ngày tháng phải nằm trong kỳ báo cáo",IF(AND(F994&lt;&gt;"",COUNTIF(D.3[Tên nhà cung cấp],F994)=0),"Tên NCC chưa khai báo trong DSNCC",IF(AND(G994&lt;&gt;"",COUNTIF(D.1[Tên sản phẩm],G994)=0),"SP này chưa khai báo trong DSSP",""))))</f>
        <v/>
      </c>
    </row>
    <row r="995" spans="2:24" ht="27.75" customHeight="1">
      <c r="B995" s="69">
        <f t="shared" si="183"/>
        <v>992</v>
      </c>
      <c r="C995" s="49" t="str">
        <f t="shared" ca="1" si="184"/>
        <v/>
      </c>
      <c r="D995" s="50" t="str">
        <f t="shared" ca="1" si="185"/>
        <v/>
      </c>
      <c r="E995" s="51" t="str">
        <f t="shared" ca="1" si="186"/>
        <v/>
      </c>
      <c r="F995" s="52" t="str">
        <f t="shared" ca="1" si="187"/>
        <v/>
      </c>
      <c r="G995" s="53"/>
      <c r="H995" s="53" t="str">
        <f>IF(G995="","",INDEX(D.1[Quy cách],MATCH(G995,D.1[Tên sản phẩm],0)))</f>
        <v/>
      </c>
      <c r="I995" s="54" t="str">
        <f>IF(G995="","",INDEX(D.1[ĐVT],MATCH(G995,D.1[Tên sản phẩm],0)))</f>
        <v/>
      </c>
      <c r="J995" s="56" t="str">
        <f>IF(G995="","",INDEX(#REF!,MATCH(G995,D.1[Tên sản phẩm],0)))</f>
        <v/>
      </c>
      <c r="K995" s="56" t="str">
        <f t="shared" si="188"/>
        <v/>
      </c>
      <c r="L995" s="53"/>
      <c r="M995" s="57" t="str">
        <f t="shared" si="189"/>
        <v/>
      </c>
      <c r="N995" s="58"/>
      <c r="O995" s="56" t="str">
        <f t="shared" si="182"/>
        <v/>
      </c>
      <c r="P995" s="57" t="str">
        <f t="shared" si="190"/>
        <v/>
      </c>
      <c r="Q995" s="58" t="str">
        <f t="shared" ca="1" si="191"/>
        <v/>
      </c>
      <c r="R995" s="57" t="str">
        <f t="shared" si="192"/>
        <v/>
      </c>
      <c r="S995" s="57" t="str">
        <f ca="1">IF(AND(C995&lt;&gt;"",C995&lt;&gt;OFFSET(C995,1,0)),SUMIFS([Giá có thuế],[Số ĐK],C995),"")</f>
        <v/>
      </c>
      <c r="T995" s="53"/>
      <c r="U995" s="55" t="str">
        <f>IF(T995="","",'Thông Tin Chung'!#REF!)</f>
        <v/>
      </c>
      <c r="V995" s="57" t="str">
        <f t="shared" ca="1" si="193"/>
        <v/>
      </c>
      <c r="W995" s="59"/>
      <c r="X995" s="49" t="str">
        <f ca="1">IF(C995="","",IF(OR(D995&lt;NgayBatDau,D995&gt;NgayKetThuc),"Ngày tháng phải nằm trong kỳ báo cáo",IF(AND(F995&lt;&gt;"",COUNTIF(D.3[Tên nhà cung cấp],F995)=0),"Tên NCC chưa khai báo trong DSNCC",IF(AND(G995&lt;&gt;"",COUNTIF(D.1[Tên sản phẩm],G995)=0),"SP này chưa khai báo trong DSSP",""))))</f>
        <v/>
      </c>
    </row>
    <row r="996" spans="2:24" ht="27.75" customHeight="1">
      <c r="B996" s="69">
        <f t="shared" si="183"/>
        <v>993</v>
      </c>
      <c r="C996" s="49" t="str">
        <f t="shared" ca="1" si="184"/>
        <v/>
      </c>
      <c r="D996" s="50" t="str">
        <f t="shared" ca="1" si="185"/>
        <v/>
      </c>
      <c r="E996" s="51" t="str">
        <f t="shared" ca="1" si="186"/>
        <v/>
      </c>
      <c r="F996" s="52" t="str">
        <f t="shared" ca="1" si="187"/>
        <v/>
      </c>
      <c r="G996" s="53"/>
      <c r="H996" s="53" t="str">
        <f>IF(G996="","",INDEX(D.1[Quy cách],MATCH(G996,D.1[Tên sản phẩm],0)))</f>
        <v/>
      </c>
      <c r="I996" s="54" t="str">
        <f>IF(G996="","",INDEX(D.1[ĐVT],MATCH(G996,D.1[Tên sản phẩm],0)))</f>
        <v/>
      </c>
      <c r="J996" s="56" t="str">
        <f>IF(G996="","",INDEX(#REF!,MATCH(G996,D.1[Tên sản phẩm],0)))</f>
        <v/>
      </c>
      <c r="K996" s="56" t="str">
        <f t="shared" si="188"/>
        <v/>
      </c>
      <c r="L996" s="53"/>
      <c r="M996" s="57" t="str">
        <f t="shared" si="189"/>
        <v/>
      </c>
      <c r="N996" s="58"/>
      <c r="O996" s="56" t="str">
        <f t="shared" si="182"/>
        <v/>
      </c>
      <c r="P996" s="57" t="str">
        <f t="shared" si="190"/>
        <v/>
      </c>
      <c r="Q996" s="58" t="str">
        <f t="shared" ca="1" si="191"/>
        <v/>
      </c>
      <c r="R996" s="57" t="str">
        <f t="shared" si="192"/>
        <v/>
      </c>
      <c r="S996" s="57" t="str">
        <f ca="1">IF(AND(C996&lt;&gt;"",C996&lt;&gt;OFFSET(C996,1,0)),SUMIFS([Giá có thuế],[Số ĐK],C996),"")</f>
        <v/>
      </c>
      <c r="T996" s="53"/>
      <c r="U996" s="55" t="str">
        <f>IF(T996="","",'Thông Tin Chung'!#REF!)</f>
        <v/>
      </c>
      <c r="V996" s="57" t="str">
        <f t="shared" ca="1" si="193"/>
        <v/>
      </c>
      <c r="W996" s="59"/>
      <c r="X996" s="49" t="str">
        <f ca="1">IF(C996="","",IF(OR(D996&lt;NgayBatDau,D996&gt;NgayKetThuc),"Ngày tháng phải nằm trong kỳ báo cáo",IF(AND(F996&lt;&gt;"",COUNTIF(D.3[Tên nhà cung cấp],F996)=0),"Tên NCC chưa khai báo trong DSNCC",IF(AND(G996&lt;&gt;"",COUNTIF(D.1[Tên sản phẩm],G996)=0),"SP này chưa khai báo trong DSSP",""))))</f>
        <v/>
      </c>
    </row>
    <row r="997" spans="2:24" ht="27.75" customHeight="1">
      <c r="B997" s="69">
        <f t="shared" si="183"/>
        <v>994</v>
      </c>
      <c r="C997" s="49" t="str">
        <f t="shared" ca="1" si="184"/>
        <v/>
      </c>
      <c r="D997" s="50" t="str">
        <f t="shared" ca="1" si="185"/>
        <v/>
      </c>
      <c r="E997" s="51" t="str">
        <f t="shared" ca="1" si="186"/>
        <v/>
      </c>
      <c r="F997" s="52" t="str">
        <f t="shared" ca="1" si="187"/>
        <v/>
      </c>
      <c r="G997" s="53"/>
      <c r="H997" s="53" t="str">
        <f>IF(G997="","",INDEX(D.1[Quy cách],MATCH(G997,D.1[Tên sản phẩm],0)))</f>
        <v/>
      </c>
      <c r="I997" s="54" t="str">
        <f>IF(G997="","",INDEX(D.1[ĐVT],MATCH(G997,D.1[Tên sản phẩm],0)))</f>
        <v/>
      </c>
      <c r="J997" s="56" t="str">
        <f>IF(G997="","",INDEX(#REF!,MATCH(G997,D.1[Tên sản phẩm],0)))</f>
        <v/>
      </c>
      <c r="K997" s="56" t="str">
        <f t="shared" si="188"/>
        <v/>
      </c>
      <c r="L997" s="53"/>
      <c r="M997" s="57" t="str">
        <f t="shared" si="189"/>
        <v/>
      </c>
      <c r="N997" s="58"/>
      <c r="O997" s="56" t="str">
        <f t="shared" si="182"/>
        <v/>
      </c>
      <c r="P997" s="57" t="str">
        <f t="shared" si="190"/>
        <v/>
      </c>
      <c r="Q997" s="58" t="str">
        <f t="shared" ca="1" si="191"/>
        <v/>
      </c>
      <c r="R997" s="57" t="str">
        <f t="shared" si="192"/>
        <v/>
      </c>
      <c r="S997" s="57" t="str">
        <f ca="1">IF(AND(C997&lt;&gt;"",C997&lt;&gt;OFFSET(C997,1,0)),SUMIFS([Giá có thuế],[Số ĐK],C997),"")</f>
        <v/>
      </c>
      <c r="T997" s="53"/>
      <c r="U997" s="55" t="str">
        <f>IF(T997="","",'Thông Tin Chung'!#REF!)</f>
        <v/>
      </c>
      <c r="V997" s="57" t="str">
        <f t="shared" ca="1" si="193"/>
        <v/>
      </c>
      <c r="W997" s="59"/>
      <c r="X997" s="49" t="str">
        <f ca="1">IF(C997="","",IF(OR(D997&lt;NgayBatDau,D997&gt;NgayKetThuc),"Ngày tháng phải nằm trong kỳ báo cáo",IF(AND(F997&lt;&gt;"",COUNTIF(D.3[Tên nhà cung cấp],F997)=0),"Tên NCC chưa khai báo trong DSNCC",IF(AND(G997&lt;&gt;"",COUNTIF(D.1[Tên sản phẩm],G997)=0),"SP này chưa khai báo trong DSSP",""))))</f>
        <v/>
      </c>
    </row>
    <row r="998" spans="2:24" ht="27.75" customHeight="1">
      <c r="B998" s="69">
        <f t="shared" si="183"/>
        <v>995</v>
      </c>
      <c r="C998" s="49" t="str">
        <f t="shared" ca="1" si="184"/>
        <v/>
      </c>
      <c r="D998" s="50" t="str">
        <f t="shared" ca="1" si="185"/>
        <v/>
      </c>
      <c r="E998" s="51" t="str">
        <f t="shared" ca="1" si="186"/>
        <v/>
      </c>
      <c r="F998" s="52" t="str">
        <f t="shared" ca="1" si="187"/>
        <v/>
      </c>
      <c r="G998" s="53"/>
      <c r="H998" s="53" t="str">
        <f>IF(G998="","",INDEX(D.1[Quy cách],MATCH(G998,D.1[Tên sản phẩm],0)))</f>
        <v/>
      </c>
      <c r="I998" s="54" t="str">
        <f>IF(G998="","",INDEX(D.1[ĐVT],MATCH(G998,D.1[Tên sản phẩm],0)))</f>
        <v/>
      </c>
      <c r="J998" s="56" t="str">
        <f>IF(G998="","",INDEX(#REF!,MATCH(G998,D.1[Tên sản phẩm],0)))</f>
        <v/>
      </c>
      <c r="K998" s="56" t="str">
        <f t="shared" si="188"/>
        <v/>
      </c>
      <c r="L998" s="53"/>
      <c r="M998" s="57" t="str">
        <f t="shared" si="189"/>
        <v/>
      </c>
      <c r="N998" s="58"/>
      <c r="O998" s="56" t="str">
        <f t="shared" si="182"/>
        <v/>
      </c>
      <c r="P998" s="57" t="str">
        <f t="shared" si="190"/>
        <v/>
      </c>
      <c r="Q998" s="58" t="str">
        <f t="shared" ca="1" si="191"/>
        <v/>
      </c>
      <c r="R998" s="57" t="str">
        <f t="shared" si="192"/>
        <v/>
      </c>
      <c r="S998" s="57" t="str">
        <f ca="1">IF(AND(C998&lt;&gt;"",C998&lt;&gt;OFFSET(C998,1,0)),SUMIFS([Giá có thuế],[Số ĐK],C998),"")</f>
        <v/>
      </c>
      <c r="T998" s="53"/>
      <c r="U998" s="55" t="str">
        <f>IF(T998="","",'Thông Tin Chung'!#REF!)</f>
        <v/>
      </c>
      <c r="V998" s="57" t="str">
        <f t="shared" ca="1" si="193"/>
        <v/>
      </c>
      <c r="W998" s="59"/>
      <c r="X998" s="49" t="str">
        <f ca="1">IF(C998="","",IF(OR(D998&lt;NgayBatDau,D998&gt;NgayKetThuc),"Ngày tháng phải nằm trong kỳ báo cáo",IF(AND(F998&lt;&gt;"",COUNTIF(D.3[Tên nhà cung cấp],F998)=0),"Tên NCC chưa khai báo trong DSNCC",IF(AND(G998&lt;&gt;"",COUNTIF(D.1[Tên sản phẩm],G998)=0),"SP này chưa khai báo trong DSSP",""))))</f>
        <v/>
      </c>
    </row>
    <row r="999" spans="2:24" ht="27.75" customHeight="1">
      <c r="B999" s="69">
        <f t="shared" si="183"/>
        <v>996</v>
      </c>
      <c r="C999" s="49" t="str">
        <f t="shared" ca="1" si="184"/>
        <v/>
      </c>
      <c r="D999" s="50" t="str">
        <f t="shared" ca="1" si="185"/>
        <v/>
      </c>
      <c r="E999" s="51" t="str">
        <f t="shared" ca="1" si="186"/>
        <v/>
      </c>
      <c r="F999" s="52" t="str">
        <f t="shared" ca="1" si="187"/>
        <v/>
      </c>
      <c r="G999" s="53"/>
      <c r="H999" s="53" t="str">
        <f>IF(G999="","",INDEX(D.1[Quy cách],MATCH(G999,D.1[Tên sản phẩm],0)))</f>
        <v/>
      </c>
      <c r="I999" s="54" t="str">
        <f>IF(G999="","",INDEX(D.1[ĐVT],MATCH(G999,D.1[Tên sản phẩm],0)))</f>
        <v/>
      </c>
      <c r="J999" s="56" t="str">
        <f>IF(G999="","",INDEX(#REF!,MATCH(G999,D.1[Tên sản phẩm],0)))</f>
        <v/>
      </c>
      <c r="K999" s="56" t="str">
        <f t="shared" si="188"/>
        <v/>
      </c>
      <c r="L999" s="53"/>
      <c r="M999" s="57" t="str">
        <f t="shared" si="189"/>
        <v/>
      </c>
      <c r="N999" s="58"/>
      <c r="O999" s="56" t="str">
        <f t="shared" si="182"/>
        <v/>
      </c>
      <c r="P999" s="57" t="str">
        <f t="shared" si="190"/>
        <v/>
      </c>
      <c r="Q999" s="58" t="str">
        <f t="shared" ca="1" si="191"/>
        <v/>
      </c>
      <c r="R999" s="57" t="str">
        <f t="shared" si="192"/>
        <v/>
      </c>
      <c r="S999" s="57" t="str">
        <f ca="1">IF(AND(C999&lt;&gt;"",C999&lt;&gt;OFFSET(C999,1,0)),SUMIFS([Giá có thuế],[Số ĐK],C999),"")</f>
        <v/>
      </c>
      <c r="T999" s="53"/>
      <c r="U999" s="55" t="str">
        <f>IF(T999="","",'Thông Tin Chung'!#REF!)</f>
        <v/>
      </c>
      <c r="V999" s="57" t="str">
        <f t="shared" ca="1" si="193"/>
        <v/>
      </c>
      <c r="W999" s="59"/>
      <c r="X999" s="49" t="str">
        <f ca="1">IF(C999="","",IF(OR(D999&lt;NgayBatDau,D999&gt;NgayKetThuc),"Ngày tháng phải nằm trong kỳ báo cáo",IF(AND(F999&lt;&gt;"",COUNTIF(D.3[Tên nhà cung cấp],F999)=0),"Tên NCC chưa khai báo trong DSNCC",IF(AND(G999&lt;&gt;"",COUNTIF(D.1[Tên sản phẩm],G999)=0),"SP này chưa khai báo trong DSSP",""))))</f>
        <v/>
      </c>
    </row>
    <row r="1000" spans="2:24" ht="27.75" customHeight="1">
      <c r="B1000" s="69">
        <f t="shared" si="183"/>
        <v>997</v>
      </c>
      <c r="C1000" s="49" t="str">
        <f t="shared" ca="1" si="184"/>
        <v/>
      </c>
      <c r="D1000" s="50" t="str">
        <f t="shared" ca="1" si="185"/>
        <v/>
      </c>
      <c r="E1000" s="51" t="str">
        <f t="shared" ca="1" si="186"/>
        <v/>
      </c>
      <c r="F1000" s="52" t="str">
        <f t="shared" ca="1" si="187"/>
        <v/>
      </c>
      <c r="G1000" s="53"/>
      <c r="H1000" s="53" t="str">
        <f>IF(G1000="","",INDEX(D.1[Quy cách],MATCH(G1000,D.1[Tên sản phẩm],0)))</f>
        <v/>
      </c>
      <c r="I1000" s="54" t="str">
        <f>IF(G1000="","",INDEX(D.1[ĐVT],MATCH(G1000,D.1[Tên sản phẩm],0)))</f>
        <v/>
      </c>
      <c r="J1000" s="56" t="str">
        <f>IF(G1000="","",INDEX(#REF!,MATCH(G1000,D.1[Tên sản phẩm],0)))</f>
        <v/>
      </c>
      <c r="K1000" s="56" t="str">
        <f t="shared" si="188"/>
        <v/>
      </c>
      <c r="L1000" s="53"/>
      <c r="M1000" s="57" t="str">
        <f t="shared" si="189"/>
        <v/>
      </c>
      <c r="N1000" s="58"/>
      <c r="O1000" s="56" t="str">
        <f t="shared" si="182"/>
        <v/>
      </c>
      <c r="P1000" s="57" t="str">
        <f t="shared" si="190"/>
        <v/>
      </c>
      <c r="Q1000" s="58" t="str">
        <f t="shared" ca="1" si="191"/>
        <v/>
      </c>
      <c r="R1000" s="57" t="str">
        <f t="shared" si="192"/>
        <v/>
      </c>
      <c r="S1000" s="57" t="str">
        <f ca="1">IF(AND(C1000&lt;&gt;"",C1000&lt;&gt;OFFSET(C1000,1,0)),SUMIFS([Giá có thuế],[Số ĐK],C1000),"")</f>
        <v/>
      </c>
      <c r="T1000" s="53"/>
      <c r="U1000" s="55" t="str">
        <f>IF(T1000="","",'Thông Tin Chung'!#REF!)</f>
        <v/>
      </c>
      <c r="V1000" s="57" t="str">
        <f t="shared" ca="1" si="193"/>
        <v/>
      </c>
      <c r="W1000" s="59"/>
      <c r="X1000" s="49" t="str">
        <f ca="1">IF(C1000="","",IF(OR(D1000&lt;NgayBatDau,D1000&gt;NgayKetThuc),"Ngày tháng phải nằm trong kỳ báo cáo",IF(AND(F1000&lt;&gt;"",COUNTIF(D.3[Tên nhà cung cấp],F1000)=0),"Tên NCC chưa khai báo trong DSNCC",IF(AND(G1000&lt;&gt;"",COUNTIF(D.1[Tên sản phẩm],G1000)=0),"SP này chưa khai báo trong DSSP",""))))</f>
        <v/>
      </c>
    </row>
    <row r="1001" spans="2:24" ht="27.75" customHeight="1">
      <c r="B1001" s="69">
        <f t="shared" si="183"/>
        <v>998</v>
      </c>
      <c r="C1001" s="49" t="str">
        <f t="shared" ca="1" si="184"/>
        <v/>
      </c>
      <c r="D1001" s="50" t="str">
        <f t="shared" ca="1" si="185"/>
        <v/>
      </c>
      <c r="E1001" s="51" t="str">
        <f t="shared" ca="1" si="186"/>
        <v/>
      </c>
      <c r="F1001" s="52" t="str">
        <f t="shared" ca="1" si="187"/>
        <v/>
      </c>
      <c r="G1001" s="53"/>
      <c r="H1001" s="53" t="str">
        <f>IF(G1001="","",INDEX(D.1[Quy cách],MATCH(G1001,D.1[Tên sản phẩm],0)))</f>
        <v/>
      </c>
      <c r="I1001" s="54" t="str">
        <f>IF(G1001="","",INDEX(D.1[ĐVT],MATCH(G1001,D.1[Tên sản phẩm],0)))</f>
        <v/>
      </c>
      <c r="J1001" s="56" t="str">
        <f>IF(G1001="","",INDEX(#REF!,MATCH(G1001,D.1[Tên sản phẩm],0)))</f>
        <v/>
      </c>
      <c r="K1001" s="56" t="str">
        <f t="shared" si="188"/>
        <v/>
      </c>
      <c r="L1001" s="53"/>
      <c r="M1001" s="57" t="str">
        <f t="shared" si="189"/>
        <v/>
      </c>
      <c r="N1001" s="58"/>
      <c r="O1001" s="56" t="str">
        <f t="shared" si="182"/>
        <v/>
      </c>
      <c r="P1001" s="57" t="str">
        <f t="shared" si="190"/>
        <v/>
      </c>
      <c r="Q1001" s="58" t="str">
        <f t="shared" ca="1" si="191"/>
        <v/>
      </c>
      <c r="R1001" s="57" t="str">
        <f t="shared" si="192"/>
        <v/>
      </c>
      <c r="S1001" s="57" t="str">
        <f ca="1">IF(AND(C1001&lt;&gt;"",C1001&lt;&gt;OFFSET(C1001,1,0)),SUMIFS([Giá có thuế],[Số ĐK],C1001),"")</f>
        <v/>
      </c>
      <c r="T1001" s="53"/>
      <c r="U1001" s="55" t="str">
        <f>IF(T1001="","",'Thông Tin Chung'!#REF!)</f>
        <v/>
      </c>
      <c r="V1001" s="57" t="str">
        <f t="shared" ca="1" si="193"/>
        <v/>
      </c>
      <c r="W1001" s="59"/>
      <c r="X1001" s="49" t="str">
        <f ca="1">IF(C1001="","",IF(OR(D1001&lt;NgayBatDau,D1001&gt;NgayKetThuc),"Ngày tháng phải nằm trong kỳ báo cáo",IF(AND(F1001&lt;&gt;"",COUNTIF(D.3[Tên nhà cung cấp],F1001)=0),"Tên NCC chưa khai báo trong DSNCC",IF(AND(G1001&lt;&gt;"",COUNTIF(D.1[Tên sản phẩm],G1001)=0),"SP này chưa khai báo trong DSSP",""))))</f>
        <v/>
      </c>
    </row>
    <row r="1002" spans="2:24" ht="27.75" customHeight="1">
      <c r="B1002" s="69">
        <f t="shared" si="183"/>
        <v>999</v>
      </c>
      <c r="C1002" s="49" t="str">
        <f t="shared" ca="1" si="184"/>
        <v/>
      </c>
      <c r="D1002" s="50" t="str">
        <f t="shared" ca="1" si="185"/>
        <v/>
      </c>
      <c r="E1002" s="51" t="str">
        <f t="shared" ca="1" si="186"/>
        <v/>
      </c>
      <c r="F1002" s="52" t="str">
        <f t="shared" ca="1" si="187"/>
        <v/>
      </c>
      <c r="G1002" s="53"/>
      <c r="H1002" s="53" t="str">
        <f>IF(G1002="","",INDEX(D.1[Quy cách],MATCH(G1002,D.1[Tên sản phẩm],0)))</f>
        <v/>
      </c>
      <c r="I1002" s="54" t="str">
        <f>IF(G1002="","",INDEX(D.1[ĐVT],MATCH(G1002,D.1[Tên sản phẩm],0)))</f>
        <v/>
      </c>
      <c r="J1002" s="56" t="str">
        <f>IF(G1002="","",INDEX(#REF!,MATCH(G1002,D.1[Tên sản phẩm],0)))</f>
        <v/>
      </c>
      <c r="K1002" s="56" t="str">
        <f t="shared" si="188"/>
        <v/>
      </c>
      <c r="L1002" s="53"/>
      <c r="M1002" s="57" t="str">
        <f t="shared" si="189"/>
        <v/>
      </c>
      <c r="N1002" s="58"/>
      <c r="O1002" s="56" t="str">
        <f t="shared" si="182"/>
        <v/>
      </c>
      <c r="P1002" s="57" t="str">
        <f t="shared" si="190"/>
        <v/>
      </c>
      <c r="Q1002" s="58" t="str">
        <f t="shared" ca="1" si="191"/>
        <v/>
      </c>
      <c r="R1002" s="57" t="str">
        <f t="shared" si="192"/>
        <v/>
      </c>
      <c r="S1002" s="57" t="str">
        <f ca="1">IF(AND(C1002&lt;&gt;"",C1002&lt;&gt;OFFSET(C1002,1,0)),SUMIFS([Giá có thuế],[Số ĐK],C1002),"")</f>
        <v/>
      </c>
      <c r="T1002" s="53"/>
      <c r="U1002" s="55" t="str">
        <f>IF(T1002="","",'Thông Tin Chung'!#REF!)</f>
        <v/>
      </c>
      <c r="V1002" s="57" t="str">
        <f t="shared" ca="1" si="193"/>
        <v/>
      </c>
      <c r="W1002" s="59"/>
      <c r="X1002" s="49" t="str">
        <f ca="1">IF(C1002="","",IF(OR(D1002&lt;NgayBatDau,D1002&gt;NgayKetThuc),"Ngày tháng phải nằm trong kỳ báo cáo",IF(AND(F1002&lt;&gt;"",COUNTIF(D.3[Tên nhà cung cấp],F1002)=0),"Tên NCC chưa khai báo trong DSNCC",IF(AND(G1002&lt;&gt;"",COUNTIF(D.1[Tên sản phẩm],G1002)=0),"SP này chưa khai báo trong DSSP",""))))</f>
        <v/>
      </c>
    </row>
    <row r="1003" spans="2:24" ht="27.75" customHeight="1">
      <c r="B1003" s="69">
        <f t="shared" si="183"/>
        <v>1000</v>
      </c>
      <c r="C1003" s="49" t="str">
        <f t="shared" ca="1" si="184"/>
        <v/>
      </c>
      <c r="D1003" s="50" t="str">
        <f t="shared" ca="1" si="185"/>
        <v/>
      </c>
      <c r="E1003" s="51" t="str">
        <f t="shared" ca="1" si="186"/>
        <v/>
      </c>
      <c r="F1003" s="52" t="str">
        <f t="shared" ca="1" si="187"/>
        <v/>
      </c>
      <c r="G1003" s="53"/>
      <c r="H1003" s="53" t="str">
        <f>IF(G1003="","",INDEX(D.1[Quy cách],MATCH(G1003,D.1[Tên sản phẩm],0)))</f>
        <v/>
      </c>
      <c r="I1003" s="54" t="str">
        <f>IF(G1003="","",INDEX(D.1[ĐVT],MATCH(G1003,D.1[Tên sản phẩm],0)))</f>
        <v/>
      </c>
      <c r="J1003" s="56" t="str">
        <f>IF(G1003="","",INDEX(#REF!,MATCH(G1003,D.1[Tên sản phẩm],0)))</f>
        <v/>
      </c>
      <c r="K1003" s="56" t="str">
        <f t="shared" si="188"/>
        <v/>
      </c>
      <c r="L1003" s="53"/>
      <c r="M1003" s="57" t="str">
        <f t="shared" si="189"/>
        <v/>
      </c>
      <c r="N1003" s="58"/>
      <c r="O1003" s="56" t="str">
        <f t="shared" si="182"/>
        <v/>
      </c>
      <c r="P1003" s="57" t="str">
        <f t="shared" si="190"/>
        <v/>
      </c>
      <c r="Q1003" s="58" t="str">
        <f t="shared" ca="1" si="191"/>
        <v/>
      </c>
      <c r="R1003" s="57" t="str">
        <f t="shared" si="192"/>
        <v/>
      </c>
      <c r="S1003" s="57" t="str">
        <f ca="1">IF(AND(C1003&lt;&gt;"",C1003&lt;&gt;OFFSET(C1003,1,0)),SUMIFS([Giá có thuế],[Số ĐK],C1003),"")</f>
        <v/>
      </c>
      <c r="T1003" s="53"/>
      <c r="U1003" s="55" t="str">
        <f>IF(T1003="","",'Thông Tin Chung'!#REF!)</f>
        <v/>
      </c>
      <c r="V1003" s="57" t="str">
        <f t="shared" ca="1" si="193"/>
        <v/>
      </c>
      <c r="W1003" s="59"/>
      <c r="X1003" s="49" t="str">
        <f ca="1">IF(C1003="","",IF(OR(D1003&lt;NgayBatDau,D1003&gt;NgayKetThuc),"Ngày tháng phải nằm trong kỳ báo cáo",IF(AND(F1003&lt;&gt;"",COUNTIF(D.3[Tên nhà cung cấp],F1003)=0),"Tên NCC chưa khai báo trong DSNCC",IF(AND(G1003&lt;&gt;"",COUNTIF(D.1[Tên sản phẩm],G1003)=0),"SP này chưa khai báo trong DSSP",""))))</f>
        <v/>
      </c>
    </row>
    <row r="1004" spans="2:24" ht="27.75" customHeight="1">
      <c r="B1004" s="69">
        <f t="shared" si="183"/>
        <v>1001</v>
      </c>
      <c r="C1004" s="49" t="str">
        <f t="shared" ca="1" si="184"/>
        <v/>
      </c>
      <c r="D1004" s="50" t="str">
        <f t="shared" ca="1" si="185"/>
        <v/>
      </c>
      <c r="E1004" s="51" t="str">
        <f t="shared" ca="1" si="186"/>
        <v/>
      </c>
      <c r="F1004" s="52" t="str">
        <f t="shared" ca="1" si="187"/>
        <v/>
      </c>
      <c r="G1004" s="53"/>
      <c r="H1004" s="53" t="str">
        <f>IF(G1004="","",INDEX(D.1[Quy cách],MATCH(G1004,D.1[Tên sản phẩm],0)))</f>
        <v/>
      </c>
      <c r="I1004" s="54" t="str">
        <f>IF(G1004="","",INDEX(D.1[ĐVT],MATCH(G1004,D.1[Tên sản phẩm],0)))</f>
        <v/>
      </c>
      <c r="J1004" s="56" t="str">
        <f>IF(G1004="","",INDEX(#REF!,MATCH(G1004,D.1[Tên sản phẩm],0)))</f>
        <v/>
      </c>
      <c r="K1004" s="56" t="str">
        <f t="shared" si="188"/>
        <v/>
      </c>
      <c r="L1004" s="53"/>
      <c r="M1004" s="57" t="str">
        <f t="shared" si="189"/>
        <v/>
      </c>
      <c r="N1004" s="58"/>
      <c r="O1004" s="56" t="str">
        <f t="shared" si="182"/>
        <v/>
      </c>
      <c r="P1004" s="57" t="str">
        <f t="shared" si="190"/>
        <v/>
      </c>
      <c r="Q1004" s="58" t="str">
        <f t="shared" ca="1" si="191"/>
        <v/>
      </c>
      <c r="R1004" s="57" t="str">
        <f t="shared" si="192"/>
        <v/>
      </c>
      <c r="S1004" s="57" t="str">
        <f ca="1">IF(AND(C1004&lt;&gt;"",C1004&lt;&gt;OFFSET(C1004,1,0)),SUMIFS([Giá có thuế],[Số ĐK],C1004),"")</f>
        <v/>
      </c>
      <c r="T1004" s="53"/>
      <c r="U1004" s="55" t="str">
        <f>IF(T1004="","",'Thông Tin Chung'!#REF!)</f>
        <v/>
      </c>
      <c r="V1004" s="57" t="str">
        <f t="shared" ca="1" si="193"/>
        <v/>
      </c>
      <c r="W1004" s="59"/>
      <c r="X1004" s="49" t="str">
        <f ca="1">IF(C1004="","",IF(OR(D1004&lt;NgayBatDau,D1004&gt;NgayKetThuc),"Ngày tháng phải nằm trong kỳ báo cáo",IF(AND(F1004&lt;&gt;"",COUNTIF(D.3[Tên nhà cung cấp],F1004)=0),"Tên NCC chưa khai báo trong DSNCC",IF(AND(G1004&lt;&gt;"",COUNTIF(D.1[Tên sản phẩm],G1004)=0),"SP này chưa khai báo trong DSSP",""))))</f>
        <v/>
      </c>
    </row>
    <row r="1005" spans="2:24" ht="27.75" customHeight="1">
      <c r="B1005" s="69">
        <f t="shared" si="183"/>
        <v>1002</v>
      </c>
      <c r="C1005" s="49" t="str">
        <f t="shared" ca="1" si="184"/>
        <v/>
      </c>
      <c r="D1005" s="50" t="str">
        <f t="shared" ca="1" si="185"/>
        <v/>
      </c>
      <c r="E1005" s="51" t="str">
        <f t="shared" ca="1" si="186"/>
        <v/>
      </c>
      <c r="F1005" s="52" t="str">
        <f t="shared" ca="1" si="187"/>
        <v/>
      </c>
      <c r="G1005" s="53"/>
      <c r="H1005" s="53" t="str">
        <f>IF(G1005="","",INDEX(D.1[Quy cách],MATCH(G1005,D.1[Tên sản phẩm],0)))</f>
        <v/>
      </c>
      <c r="I1005" s="54" t="str">
        <f>IF(G1005="","",INDEX(D.1[ĐVT],MATCH(G1005,D.1[Tên sản phẩm],0)))</f>
        <v/>
      </c>
      <c r="J1005" s="56" t="str">
        <f>IF(G1005="","",INDEX(#REF!,MATCH(G1005,D.1[Tên sản phẩm],0)))</f>
        <v/>
      </c>
      <c r="K1005" s="56" t="str">
        <f t="shared" si="188"/>
        <v/>
      </c>
      <c r="L1005" s="53"/>
      <c r="M1005" s="57" t="str">
        <f t="shared" si="189"/>
        <v/>
      </c>
      <c r="N1005" s="58"/>
      <c r="O1005" s="56" t="str">
        <f t="shared" si="182"/>
        <v/>
      </c>
      <c r="P1005" s="57" t="str">
        <f t="shared" si="190"/>
        <v/>
      </c>
      <c r="Q1005" s="58" t="str">
        <f t="shared" ca="1" si="191"/>
        <v/>
      </c>
      <c r="R1005" s="57" t="str">
        <f t="shared" si="192"/>
        <v/>
      </c>
      <c r="S1005" s="57" t="str">
        <f ca="1">IF(AND(C1005&lt;&gt;"",C1005&lt;&gt;OFFSET(C1005,1,0)),SUMIFS([Giá có thuế],[Số ĐK],C1005),"")</f>
        <v/>
      </c>
      <c r="T1005" s="53"/>
      <c r="U1005" s="55" t="str">
        <f>IF(T1005="","",'Thông Tin Chung'!#REF!)</f>
        <v/>
      </c>
      <c r="V1005" s="57" t="str">
        <f t="shared" ca="1" si="193"/>
        <v/>
      </c>
      <c r="W1005" s="59"/>
      <c r="X1005" s="49" t="str">
        <f ca="1">IF(C1005="","",IF(OR(D1005&lt;NgayBatDau,D1005&gt;NgayKetThuc),"Ngày tháng phải nằm trong kỳ báo cáo",IF(AND(F1005&lt;&gt;"",COUNTIF(D.3[Tên nhà cung cấp],F1005)=0),"Tên NCC chưa khai báo trong DSNCC",IF(AND(G1005&lt;&gt;"",COUNTIF(D.1[Tên sản phẩm],G1005)=0),"SP này chưa khai báo trong DSSP",""))))</f>
        <v/>
      </c>
    </row>
    <row r="1006" spans="2:24" ht="27.75" customHeight="1">
      <c r="B1006" s="69">
        <f t="shared" si="183"/>
        <v>1003</v>
      </c>
      <c r="C1006" s="49" t="str">
        <f t="shared" ca="1" si="184"/>
        <v/>
      </c>
      <c r="D1006" s="50" t="str">
        <f t="shared" ca="1" si="185"/>
        <v/>
      </c>
      <c r="E1006" s="51" t="str">
        <f t="shared" ca="1" si="186"/>
        <v/>
      </c>
      <c r="F1006" s="52" t="str">
        <f t="shared" ca="1" si="187"/>
        <v/>
      </c>
      <c r="G1006" s="53"/>
      <c r="H1006" s="53" t="str">
        <f>IF(G1006="","",INDEX(D.1[Quy cách],MATCH(G1006,D.1[Tên sản phẩm],0)))</f>
        <v/>
      </c>
      <c r="I1006" s="54" t="str">
        <f>IF(G1006="","",INDEX(D.1[ĐVT],MATCH(G1006,D.1[Tên sản phẩm],0)))</f>
        <v/>
      </c>
      <c r="J1006" s="56" t="str">
        <f>IF(G1006="","",INDEX(#REF!,MATCH(G1006,D.1[Tên sản phẩm],0)))</f>
        <v/>
      </c>
      <c r="K1006" s="56" t="str">
        <f t="shared" si="188"/>
        <v/>
      </c>
      <c r="L1006" s="53"/>
      <c r="M1006" s="57" t="str">
        <f t="shared" si="189"/>
        <v/>
      </c>
      <c r="N1006" s="58"/>
      <c r="O1006" s="56" t="str">
        <f t="shared" si="182"/>
        <v/>
      </c>
      <c r="P1006" s="57" t="str">
        <f t="shared" si="190"/>
        <v/>
      </c>
      <c r="Q1006" s="58" t="str">
        <f t="shared" ca="1" si="191"/>
        <v/>
      </c>
      <c r="R1006" s="57" t="str">
        <f t="shared" si="192"/>
        <v/>
      </c>
      <c r="S1006" s="57" t="str">
        <f ca="1">IF(AND(C1006&lt;&gt;"",C1006&lt;&gt;OFFSET(C1006,1,0)),SUMIFS([Giá có thuế],[Số ĐK],C1006),"")</f>
        <v/>
      </c>
      <c r="T1006" s="53"/>
      <c r="U1006" s="55" t="str">
        <f>IF(T1006="","",'Thông Tin Chung'!#REF!)</f>
        <v/>
      </c>
      <c r="V1006" s="57" t="str">
        <f t="shared" ca="1" si="193"/>
        <v/>
      </c>
      <c r="W1006" s="59"/>
      <c r="X1006" s="49" t="str">
        <f ca="1">IF(C1006="","",IF(OR(D1006&lt;NgayBatDau,D1006&gt;NgayKetThuc),"Ngày tháng phải nằm trong kỳ báo cáo",IF(AND(F1006&lt;&gt;"",COUNTIF(D.3[Tên nhà cung cấp],F1006)=0),"Tên NCC chưa khai báo trong DSNCC",IF(AND(G1006&lt;&gt;"",COUNTIF(D.1[Tên sản phẩm],G1006)=0),"SP này chưa khai báo trong DSSP",""))))</f>
        <v/>
      </c>
    </row>
    <row r="1007" spans="2:24" ht="27.75" customHeight="1">
      <c r="B1007" s="69">
        <f t="shared" si="183"/>
        <v>1004</v>
      </c>
      <c r="C1007" s="49" t="str">
        <f t="shared" ca="1" si="184"/>
        <v/>
      </c>
      <c r="D1007" s="50" t="str">
        <f t="shared" ca="1" si="185"/>
        <v/>
      </c>
      <c r="E1007" s="51" t="str">
        <f t="shared" ca="1" si="186"/>
        <v/>
      </c>
      <c r="F1007" s="52" t="str">
        <f t="shared" ca="1" si="187"/>
        <v/>
      </c>
      <c r="G1007" s="53"/>
      <c r="H1007" s="53" t="str">
        <f>IF(G1007="","",INDEX(D.1[Quy cách],MATCH(G1007,D.1[Tên sản phẩm],0)))</f>
        <v/>
      </c>
      <c r="I1007" s="54" t="str">
        <f>IF(G1007="","",INDEX(D.1[ĐVT],MATCH(G1007,D.1[Tên sản phẩm],0)))</f>
        <v/>
      </c>
      <c r="J1007" s="56" t="str">
        <f>IF(G1007="","",INDEX(#REF!,MATCH(G1007,D.1[Tên sản phẩm],0)))</f>
        <v/>
      </c>
      <c r="K1007" s="56" t="str">
        <f t="shared" si="188"/>
        <v/>
      </c>
      <c r="L1007" s="53"/>
      <c r="M1007" s="57" t="str">
        <f t="shared" si="189"/>
        <v/>
      </c>
      <c r="N1007" s="58"/>
      <c r="O1007" s="56" t="str">
        <f t="shared" si="182"/>
        <v/>
      </c>
      <c r="P1007" s="57" t="str">
        <f t="shared" si="190"/>
        <v/>
      </c>
      <c r="Q1007" s="58" t="str">
        <f t="shared" ca="1" si="191"/>
        <v/>
      </c>
      <c r="R1007" s="57" t="str">
        <f t="shared" si="192"/>
        <v/>
      </c>
      <c r="S1007" s="57" t="str">
        <f ca="1">IF(AND(C1007&lt;&gt;"",C1007&lt;&gt;OFFSET(C1007,1,0)),SUMIFS([Giá có thuế],[Số ĐK],C1007),"")</f>
        <v/>
      </c>
      <c r="T1007" s="53"/>
      <c r="U1007" s="55" t="str">
        <f>IF(T1007="","",'Thông Tin Chung'!#REF!)</f>
        <v/>
      </c>
      <c r="V1007" s="57" t="str">
        <f t="shared" ca="1" si="193"/>
        <v/>
      </c>
      <c r="W1007" s="59"/>
      <c r="X1007" s="49" t="str">
        <f ca="1">IF(C1007="","",IF(OR(D1007&lt;NgayBatDau,D1007&gt;NgayKetThuc),"Ngày tháng phải nằm trong kỳ báo cáo",IF(AND(F1007&lt;&gt;"",COUNTIF(D.3[Tên nhà cung cấp],F1007)=0),"Tên NCC chưa khai báo trong DSNCC",IF(AND(G1007&lt;&gt;"",COUNTIF(D.1[Tên sản phẩm],G1007)=0),"SP này chưa khai báo trong DSSP",""))))</f>
        <v/>
      </c>
    </row>
    <row r="1008" spans="2:24" ht="27.75" customHeight="1">
      <c r="B1008" s="69">
        <f t="shared" si="183"/>
        <v>1005</v>
      </c>
      <c r="C1008" s="49" t="str">
        <f t="shared" ca="1" si="184"/>
        <v/>
      </c>
      <c r="D1008" s="50" t="str">
        <f t="shared" ca="1" si="185"/>
        <v/>
      </c>
      <c r="E1008" s="51" t="str">
        <f t="shared" ca="1" si="186"/>
        <v/>
      </c>
      <c r="F1008" s="52" t="str">
        <f t="shared" ca="1" si="187"/>
        <v/>
      </c>
      <c r="G1008" s="53"/>
      <c r="H1008" s="53" t="str">
        <f>IF(G1008="","",INDEX(D.1[Quy cách],MATCH(G1008,D.1[Tên sản phẩm],0)))</f>
        <v/>
      </c>
      <c r="I1008" s="54" t="str">
        <f>IF(G1008="","",INDEX(D.1[ĐVT],MATCH(G1008,D.1[Tên sản phẩm],0)))</f>
        <v/>
      </c>
      <c r="J1008" s="56" t="str">
        <f>IF(G1008="","",INDEX(#REF!,MATCH(G1008,D.1[Tên sản phẩm],0)))</f>
        <v/>
      </c>
      <c r="K1008" s="56" t="str">
        <f t="shared" si="188"/>
        <v/>
      </c>
      <c r="L1008" s="53"/>
      <c r="M1008" s="57" t="str">
        <f t="shared" si="189"/>
        <v/>
      </c>
      <c r="N1008" s="58"/>
      <c r="O1008" s="56" t="str">
        <f t="shared" si="182"/>
        <v/>
      </c>
      <c r="P1008" s="57" t="str">
        <f t="shared" si="190"/>
        <v/>
      </c>
      <c r="Q1008" s="58" t="str">
        <f t="shared" ca="1" si="191"/>
        <v/>
      </c>
      <c r="R1008" s="57" t="str">
        <f t="shared" si="192"/>
        <v/>
      </c>
      <c r="S1008" s="57" t="str">
        <f ca="1">IF(AND(C1008&lt;&gt;"",C1008&lt;&gt;OFFSET(C1008,1,0)),SUMIFS([Giá có thuế],[Số ĐK],C1008),"")</f>
        <v/>
      </c>
      <c r="T1008" s="53"/>
      <c r="U1008" s="55" t="str">
        <f>IF(T1008="","",'Thông Tin Chung'!#REF!)</f>
        <v/>
      </c>
      <c r="V1008" s="57" t="str">
        <f t="shared" ca="1" si="193"/>
        <v/>
      </c>
      <c r="W1008" s="59"/>
      <c r="X1008" s="49" t="str">
        <f ca="1">IF(C1008="","",IF(OR(D1008&lt;NgayBatDau,D1008&gt;NgayKetThuc),"Ngày tháng phải nằm trong kỳ báo cáo",IF(AND(F1008&lt;&gt;"",COUNTIF(D.3[Tên nhà cung cấp],F1008)=0),"Tên NCC chưa khai báo trong DSNCC",IF(AND(G1008&lt;&gt;"",COUNTIF(D.1[Tên sản phẩm],G1008)=0),"SP này chưa khai báo trong DSSP",""))))</f>
        <v/>
      </c>
    </row>
    <row r="1009" spans="2:24" ht="27.75" customHeight="1">
      <c r="B1009" s="69">
        <f t="shared" si="183"/>
        <v>1006</v>
      </c>
      <c r="C1009" s="49" t="str">
        <f t="shared" ca="1" si="184"/>
        <v/>
      </c>
      <c r="D1009" s="50" t="str">
        <f t="shared" ca="1" si="185"/>
        <v/>
      </c>
      <c r="E1009" s="51" t="str">
        <f t="shared" ca="1" si="186"/>
        <v/>
      </c>
      <c r="F1009" s="52" t="str">
        <f t="shared" ca="1" si="187"/>
        <v/>
      </c>
      <c r="G1009" s="53"/>
      <c r="H1009" s="53" t="str">
        <f>IF(G1009="","",INDEX(D.1[Quy cách],MATCH(G1009,D.1[Tên sản phẩm],0)))</f>
        <v/>
      </c>
      <c r="I1009" s="54" t="str">
        <f>IF(G1009="","",INDEX(D.1[ĐVT],MATCH(G1009,D.1[Tên sản phẩm],0)))</f>
        <v/>
      </c>
      <c r="J1009" s="56" t="str">
        <f>IF(G1009="","",INDEX(#REF!,MATCH(G1009,D.1[Tên sản phẩm],0)))</f>
        <v/>
      </c>
      <c r="K1009" s="56" t="str">
        <f t="shared" si="188"/>
        <v/>
      </c>
      <c r="L1009" s="53"/>
      <c r="M1009" s="57" t="str">
        <f t="shared" si="189"/>
        <v/>
      </c>
      <c r="N1009" s="58"/>
      <c r="O1009" s="56" t="str">
        <f t="shared" si="182"/>
        <v/>
      </c>
      <c r="P1009" s="57" t="str">
        <f t="shared" si="190"/>
        <v/>
      </c>
      <c r="Q1009" s="58" t="str">
        <f t="shared" ca="1" si="191"/>
        <v/>
      </c>
      <c r="R1009" s="57" t="str">
        <f t="shared" si="192"/>
        <v/>
      </c>
      <c r="S1009" s="57" t="str">
        <f ca="1">IF(AND(C1009&lt;&gt;"",C1009&lt;&gt;OFFSET(C1009,1,0)),SUMIFS([Giá có thuế],[Số ĐK],C1009),"")</f>
        <v/>
      </c>
      <c r="T1009" s="53"/>
      <c r="U1009" s="55" t="str">
        <f>IF(T1009="","",'Thông Tin Chung'!#REF!)</f>
        <v/>
      </c>
      <c r="V1009" s="57" t="str">
        <f t="shared" ca="1" si="193"/>
        <v/>
      </c>
      <c r="W1009" s="59"/>
      <c r="X1009" s="49" t="str">
        <f ca="1">IF(C1009="","",IF(OR(D1009&lt;NgayBatDau,D1009&gt;NgayKetThuc),"Ngày tháng phải nằm trong kỳ báo cáo",IF(AND(F1009&lt;&gt;"",COUNTIF(D.3[Tên nhà cung cấp],F1009)=0),"Tên NCC chưa khai báo trong DSNCC",IF(AND(G1009&lt;&gt;"",COUNTIF(D.1[Tên sản phẩm],G1009)=0),"SP này chưa khai báo trong DSSP",""))))</f>
        <v/>
      </c>
    </row>
    <row r="1010" spans="2:24" ht="27.75" customHeight="1">
      <c r="B1010" s="69">
        <f t="shared" si="183"/>
        <v>1007</v>
      </c>
      <c r="C1010" s="49" t="str">
        <f t="shared" ca="1" si="184"/>
        <v/>
      </c>
      <c r="D1010" s="50" t="str">
        <f t="shared" ca="1" si="185"/>
        <v/>
      </c>
      <c r="E1010" s="51" t="str">
        <f t="shared" ca="1" si="186"/>
        <v/>
      </c>
      <c r="F1010" s="52" t="str">
        <f t="shared" ca="1" si="187"/>
        <v/>
      </c>
      <c r="G1010" s="53"/>
      <c r="H1010" s="53" t="str">
        <f>IF(G1010="","",INDEX(D.1[Quy cách],MATCH(G1010,D.1[Tên sản phẩm],0)))</f>
        <v/>
      </c>
      <c r="I1010" s="54" t="str">
        <f>IF(G1010="","",INDEX(D.1[ĐVT],MATCH(G1010,D.1[Tên sản phẩm],0)))</f>
        <v/>
      </c>
      <c r="J1010" s="56" t="str">
        <f>IF(G1010="","",INDEX(#REF!,MATCH(G1010,D.1[Tên sản phẩm],0)))</f>
        <v/>
      </c>
      <c r="K1010" s="56" t="str">
        <f t="shared" si="188"/>
        <v/>
      </c>
      <c r="L1010" s="53"/>
      <c r="M1010" s="57" t="str">
        <f t="shared" si="189"/>
        <v/>
      </c>
      <c r="N1010" s="58"/>
      <c r="O1010" s="56" t="str">
        <f t="shared" si="182"/>
        <v/>
      </c>
      <c r="P1010" s="57" t="str">
        <f t="shared" si="190"/>
        <v/>
      </c>
      <c r="Q1010" s="58" t="str">
        <f t="shared" ca="1" si="191"/>
        <v/>
      </c>
      <c r="R1010" s="57" t="str">
        <f t="shared" si="192"/>
        <v/>
      </c>
      <c r="S1010" s="57" t="str">
        <f ca="1">IF(AND(C1010&lt;&gt;"",C1010&lt;&gt;OFFSET(C1010,1,0)),SUMIFS([Giá có thuế],[Số ĐK],C1010),"")</f>
        <v/>
      </c>
      <c r="T1010" s="53"/>
      <c r="U1010" s="55" t="str">
        <f>IF(T1010="","",'Thông Tin Chung'!#REF!)</f>
        <v/>
      </c>
      <c r="V1010" s="57" t="str">
        <f t="shared" ca="1" si="193"/>
        <v/>
      </c>
      <c r="W1010" s="59"/>
      <c r="X1010" s="49" t="str">
        <f ca="1">IF(C1010="","",IF(OR(D1010&lt;NgayBatDau,D1010&gt;NgayKetThuc),"Ngày tháng phải nằm trong kỳ báo cáo",IF(AND(F1010&lt;&gt;"",COUNTIF(D.3[Tên nhà cung cấp],F1010)=0),"Tên NCC chưa khai báo trong DSNCC",IF(AND(G1010&lt;&gt;"",COUNTIF(D.1[Tên sản phẩm],G1010)=0),"SP này chưa khai báo trong DSSP",""))))</f>
        <v/>
      </c>
    </row>
    <row r="1011" spans="2:24" ht="27.75" customHeight="1">
      <c r="B1011" s="69">
        <f t="shared" si="183"/>
        <v>1008</v>
      </c>
      <c r="C1011" s="49" t="str">
        <f t="shared" ca="1" si="184"/>
        <v/>
      </c>
      <c r="D1011" s="50" t="str">
        <f t="shared" ca="1" si="185"/>
        <v/>
      </c>
      <c r="E1011" s="51" t="str">
        <f t="shared" ca="1" si="186"/>
        <v/>
      </c>
      <c r="F1011" s="52" t="str">
        <f t="shared" ca="1" si="187"/>
        <v/>
      </c>
      <c r="G1011" s="53"/>
      <c r="H1011" s="53" t="str">
        <f>IF(G1011="","",INDEX(D.1[Quy cách],MATCH(G1011,D.1[Tên sản phẩm],0)))</f>
        <v/>
      </c>
      <c r="I1011" s="54" t="str">
        <f>IF(G1011="","",INDEX(D.1[ĐVT],MATCH(G1011,D.1[Tên sản phẩm],0)))</f>
        <v/>
      </c>
      <c r="J1011" s="56" t="str">
        <f>IF(G1011="","",INDEX(#REF!,MATCH(G1011,D.1[Tên sản phẩm],0)))</f>
        <v/>
      </c>
      <c r="K1011" s="56" t="str">
        <f t="shared" si="188"/>
        <v/>
      </c>
      <c r="L1011" s="53"/>
      <c r="M1011" s="57" t="str">
        <f t="shared" si="189"/>
        <v/>
      </c>
      <c r="N1011" s="58"/>
      <c r="O1011" s="56" t="str">
        <f t="shared" si="182"/>
        <v/>
      </c>
      <c r="P1011" s="57" t="str">
        <f t="shared" si="190"/>
        <v/>
      </c>
      <c r="Q1011" s="58" t="str">
        <f t="shared" ca="1" si="191"/>
        <v/>
      </c>
      <c r="R1011" s="57" t="str">
        <f t="shared" si="192"/>
        <v/>
      </c>
      <c r="S1011" s="57" t="str">
        <f ca="1">IF(AND(C1011&lt;&gt;"",C1011&lt;&gt;OFFSET(C1011,1,0)),SUMIFS([Giá có thuế],[Số ĐK],C1011),"")</f>
        <v/>
      </c>
      <c r="T1011" s="53"/>
      <c r="U1011" s="55" t="str">
        <f>IF(T1011="","",'Thông Tin Chung'!#REF!)</f>
        <v/>
      </c>
      <c r="V1011" s="57" t="str">
        <f t="shared" ca="1" si="193"/>
        <v/>
      </c>
      <c r="W1011" s="59"/>
      <c r="X1011" s="49" t="str">
        <f ca="1">IF(C1011="","",IF(OR(D1011&lt;NgayBatDau,D1011&gt;NgayKetThuc),"Ngày tháng phải nằm trong kỳ báo cáo",IF(AND(F1011&lt;&gt;"",COUNTIF(D.3[Tên nhà cung cấp],F1011)=0),"Tên NCC chưa khai báo trong DSNCC",IF(AND(G1011&lt;&gt;"",COUNTIF(D.1[Tên sản phẩm],G1011)=0),"SP này chưa khai báo trong DSSP",""))))</f>
        <v/>
      </c>
    </row>
    <row r="1012" spans="2:24" ht="27.75" customHeight="1">
      <c r="B1012" s="69">
        <f t="shared" si="183"/>
        <v>1009</v>
      </c>
      <c r="C1012" s="49" t="str">
        <f t="shared" ca="1" si="184"/>
        <v/>
      </c>
      <c r="D1012" s="50" t="str">
        <f t="shared" ca="1" si="185"/>
        <v/>
      </c>
      <c r="E1012" s="51" t="str">
        <f t="shared" ca="1" si="186"/>
        <v/>
      </c>
      <c r="F1012" s="52" t="str">
        <f t="shared" ca="1" si="187"/>
        <v/>
      </c>
      <c r="G1012" s="53"/>
      <c r="H1012" s="53" t="str">
        <f>IF(G1012="","",INDEX(D.1[Quy cách],MATCH(G1012,D.1[Tên sản phẩm],0)))</f>
        <v/>
      </c>
      <c r="I1012" s="54" t="str">
        <f>IF(G1012="","",INDEX(D.1[ĐVT],MATCH(G1012,D.1[Tên sản phẩm],0)))</f>
        <v/>
      </c>
      <c r="J1012" s="56" t="str">
        <f>IF(G1012="","",INDEX(#REF!,MATCH(G1012,D.1[Tên sản phẩm],0)))</f>
        <v/>
      </c>
      <c r="K1012" s="56" t="str">
        <f t="shared" si="188"/>
        <v/>
      </c>
      <c r="L1012" s="53"/>
      <c r="M1012" s="57" t="str">
        <f t="shared" si="189"/>
        <v/>
      </c>
      <c r="N1012" s="58"/>
      <c r="O1012" s="56" t="str">
        <f t="shared" si="182"/>
        <v/>
      </c>
      <c r="P1012" s="57" t="str">
        <f t="shared" si="190"/>
        <v/>
      </c>
      <c r="Q1012" s="58" t="str">
        <f t="shared" ca="1" si="191"/>
        <v/>
      </c>
      <c r="R1012" s="57" t="str">
        <f t="shared" si="192"/>
        <v/>
      </c>
      <c r="S1012" s="57" t="str">
        <f ca="1">IF(AND(C1012&lt;&gt;"",C1012&lt;&gt;OFFSET(C1012,1,0)),SUMIFS([Giá có thuế],[Số ĐK],C1012),"")</f>
        <v/>
      </c>
      <c r="T1012" s="53"/>
      <c r="U1012" s="55" t="str">
        <f>IF(T1012="","",'Thông Tin Chung'!#REF!)</f>
        <v/>
      </c>
      <c r="V1012" s="57" t="str">
        <f t="shared" ca="1" si="193"/>
        <v/>
      </c>
      <c r="W1012" s="59"/>
      <c r="X1012" s="49" t="str">
        <f ca="1">IF(C1012="","",IF(OR(D1012&lt;NgayBatDau,D1012&gt;NgayKetThuc),"Ngày tháng phải nằm trong kỳ báo cáo",IF(AND(F1012&lt;&gt;"",COUNTIF(D.3[Tên nhà cung cấp],F1012)=0),"Tên NCC chưa khai báo trong DSNCC",IF(AND(G1012&lt;&gt;"",COUNTIF(D.1[Tên sản phẩm],G1012)=0),"SP này chưa khai báo trong DSSP",""))))</f>
        <v/>
      </c>
    </row>
    <row r="1013" spans="2:24" ht="27.75" customHeight="1">
      <c r="B1013" s="69">
        <f t="shared" si="183"/>
        <v>1010</v>
      </c>
      <c r="C1013" s="49" t="str">
        <f t="shared" ca="1" si="184"/>
        <v/>
      </c>
      <c r="D1013" s="50" t="str">
        <f t="shared" ca="1" si="185"/>
        <v/>
      </c>
      <c r="E1013" s="51" t="str">
        <f t="shared" ca="1" si="186"/>
        <v/>
      </c>
      <c r="F1013" s="52" t="str">
        <f t="shared" ca="1" si="187"/>
        <v/>
      </c>
      <c r="G1013" s="53"/>
      <c r="H1013" s="53" t="str">
        <f>IF(G1013="","",INDEX(D.1[Quy cách],MATCH(G1013,D.1[Tên sản phẩm],0)))</f>
        <v/>
      </c>
      <c r="I1013" s="54" t="str">
        <f>IF(G1013="","",INDEX(D.1[ĐVT],MATCH(G1013,D.1[Tên sản phẩm],0)))</f>
        <v/>
      </c>
      <c r="J1013" s="56" t="str">
        <f>IF(G1013="","",INDEX(#REF!,MATCH(G1013,D.1[Tên sản phẩm],0)))</f>
        <v/>
      </c>
      <c r="K1013" s="56" t="str">
        <f t="shared" si="188"/>
        <v/>
      </c>
      <c r="L1013" s="53"/>
      <c r="M1013" s="57" t="str">
        <f t="shared" si="189"/>
        <v/>
      </c>
      <c r="N1013" s="58"/>
      <c r="O1013" s="56" t="str">
        <f t="shared" si="182"/>
        <v/>
      </c>
      <c r="P1013" s="57" t="str">
        <f t="shared" si="190"/>
        <v/>
      </c>
      <c r="Q1013" s="58" t="str">
        <f t="shared" ca="1" si="191"/>
        <v/>
      </c>
      <c r="R1013" s="57" t="str">
        <f t="shared" si="192"/>
        <v/>
      </c>
      <c r="S1013" s="57" t="str">
        <f ca="1">IF(AND(C1013&lt;&gt;"",C1013&lt;&gt;OFFSET(C1013,1,0)),SUMIFS([Giá có thuế],[Số ĐK],C1013),"")</f>
        <v/>
      </c>
      <c r="T1013" s="53"/>
      <c r="U1013" s="55" t="str">
        <f>IF(T1013="","",'Thông Tin Chung'!#REF!)</f>
        <v/>
      </c>
      <c r="V1013" s="57" t="str">
        <f t="shared" ca="1" si="193"/>
        <v/>
      </c>
      <c r="W1013" s="59"/>
      <c r="X1013" s="49" t="str">
        <f ca="1">IF(C1013="","",IF(OR(D1013&lt;NgayBatDau,D1013&gt;NgayKetThuc),"Ngày tháng phải nằm trong kỳ báo cáo",IF(AND(F1013&lt;&gt;"",COUNTIF(D.3[Tên nhà cung cấp],F1013)=0),"Tên NCC chưa khai báo trong DSNCC",IF(AND(G1013&lt;&gt;"",COUNTIF(D.1[Tên sản phẩm],G1013)=0),"SP này chưa khai báo trong DSSP",""))))</f>
        <v/>
      </c>
    </row>
    <row r="1014" spans="2:24" ht="27.75" customHeight="1">
      <c r="B1014" s="69">
        <f t="shared" si="183"/>
        <v>1011</v>
      </c>
      <c r="C1014" s="49" t="str">
        <f t="shared" ca="1" si="184"/>
        <v/>
      </c>
      <c r="D1014" s="50" t="str">
        <f t="shared" ca="1" si="185"/>
        <v/>
      </c>
      <c r="E1014" s="51" t="str">
        <f t="shared" ca="1" si="186"/>
        <v/>
      </c>
      <c r="F1014" s="52" t="str">
        <f t="shared" ca="1" si="187"/>
        <v/>
      </c>
      <c r="G1014" s="53"/>
      <c r="H1014" s="53" t="str">
        <f>IF(G1014="","",INDEX(D.1[Quy cách],MATCH(G1014,D.1[Tên sản phẩm],0)))</f>
        <v/>
      </c>
      <c r="I1014" s="54" t="str">
        <f>IF(G1014="","",INDEX(D.1[ĐVT],MATCH(G1014,D.1[Tên sản phẩm],0)))</f>
        <v/>
      </c>
      <c r="J1014" s="56" t="str">
        <f>IF(G1014="","",INDEX(#REF!,MATCH(G1014,D.1[Tên sản phẩm],0)))</f>
        <v/>
      </c>
      <c r="K1014" s="56" t="str">
        <f t="shared" si="188"/>
        <v/>
      </c>
      <c r="L1014" s="53"/>
      <c r="M1014" s="57" t="str">
        <f t="shared" si="189"/>
        <v/>
      </c>
      <c r="N1014" s="58"/>
      <c r="O1014" s="56" t="str">
        <f t="shared" si="182"/>
        <v/>
      </c>
      <c r="P1014" s="57" t="str">
        <f t="shared" si="190"/>
        <v/>
      </c>
      <c r="Q1014" s="58" t="str">
        <f t="shared" ca="1" si="191"/>
        <v/>
      </c>
      <c r="R1014" s="57" t="str">
        <f t="shared" si="192"/>
        <v/>
      </c>
      <c r="S1014" s="57" t="str">
        <f ca="1">IF(AND(C1014&lt;&gt;"",C1014&lt;&gt;OFFSET(C1014,1,0)),SUMIFS([Giá có thuế],[Số ĐK],C1014),"")</f>
        <v/>
      </c>
      <c r="T1014" s="53"/>
      <c r="U1014" s="55" t="str">
        <f>IF(T1014="","",'Thông Tin Chung'!#REF!)</f>
        <v/>
      </c>
      <c r="V1014" s="57" t="str">
        <f t="shared" ca="1" si="193"/>
        <v/>
      </c>
      <c r="W1014" s="59"/>
      <c r="X1014" s="49" t="str">
        <f ca="1">IF(C1014="","",IF(OR(D1014&lt;NgayBatDau,D1014&gt;NgayKetThuc),"Ngày tháng phải nằm trong kỳ báo cáo",IF(AND(F1014&lt;&gt;"",COUNTIF(D.3[Tên nhà cung cấp],F1014)=0),"Tên NCC chưa khai báo trong DSNCC",IF(AND(G1014&lt;&gt;"",COUNTIF(D.1[Tên sản phẩm],G1014)=0),"SP này chưa khai báo trong DSSP",""))))</f>
        <v/>
      </c>
    </row>
    <row r="1015" spans="2:24" ht="27.75" customHeight="1">
      <c r="B1015" s="69">
        <f t="shared" si="183"/>
        <v>1012</v>
      </c>
      <c r="C1015" s="49" t="str">
        <f t="shared" ca="1" si="184"/>
        <v/>
      </c>
      <c r="D1015" s="50" t="str">
        <f t="shared" ca="1" si="185"/>
        <v/>
      </c>
      <c r="E1015" s="51" t="str">
        <f t="shared" ca="1" si="186"/>
        <v/>
      </c>
      <c r="F1015" s="52" t="str">
        <f t="shared" ca="1" si="187"/>
        <v/>
      </c>
      <c r="G1015" s="53"/>
      <c r="H1015" s="53" t="str">
        <f>IF(G1015="","",INDEX(D.1[Quy cách],MATCH(G1015,D.1[Tên sản phẩm],0)))</f>
        <v/>
      </c>
      <c r="I1015" s="54" t="str">
        <f>IF(G1015="","",INDEX(D.1[ĐVT],MATCH(G1015,D.1[Tên sản phẩm],0)))</f>
        <v/>
      </c>
      <c r="J1015" s="56" t="str">
        <f>IF(G1015="","",INDEX(#REF!,MATCH(G1015,D.1[Tên sản phẩm],0)))</f>
        <v/>
      </c>
      <c r="K1015" s="56" t="str">
        <f t="shared" si="188"/>
        <v/>
      </c>
      <c r="L1015" s="53"/>
      <c r="M1015" s="57" t="str">
        <f t="shared" si="189"/>
        <v/>
      </c>
      <c r="N1015" s="58"/>
      <c r="O1015" s="56" t="str">
        <f t="shared" si="182"/>
        <v/>
      </c>
      <c r="P1015" s="57" t="str">
        <f t="shared" si="190"/>
        <v/>
      </c>
      <c r="Q1015" s="58" t="str">
        <f t="shared" ca="1" si="191"/>
        <v/>
      </c>
      <c r="R1015" s="57" t="str">
        <f t="shared" si="192"/>
        <v/>
      </c>
      <c r="S1015" s="57" t="str">
        <f ca="1">IF(AND(C1015&lt;&gt;"",C1015&lt;&gt;OFFSET(C1015,1,0)),SUMIFS([Giá có thuế],[Số ĐK],C1015),"")</f>
        <v/>
      </c>
      <c r="T1015" s="53"/>
      <c r="U1015" s="55" t="str">
        <f>IF(T1015="","",'Thông Tin Chung'!#REF!)</f>
        <v/>
      </c>
      <c r="V1015" s="57" t="str">
        <f t="shared" ca="1" si="193"/>
        <v/>
      </c>
      <c r="W1015" s="59"/>
      <c r="X1015" s="49" t="str">
        <f ca="1">IF(C1015="","",IF(OR(D1015&lt;NgayBatDau,D1015&gt;NgayKetThuc),"Ngày tháng phải nằm trong kỳ báo cáo",IF(AND(F1015&lt;&gt;"",COUNTIF(D.3[Tên nhà cung cấp],F1015)=0),"Tên NCC chưa khai báo trong DSNCC",IF(AND(G1015&lt;&gt;"",COUNTIF(D.1[Tên sản phẩm],G1015)=0),"SP này chưa khai báo trong DSSP",""))))</f>
        <v/>
      </c>
    </row>
    <row r="1016" spans="2:24" ht="27.75" customHeight="1">
      <c r="B1016" s="69">
        <f t="shared" si="183"/>
        <v>1013</v>
      </c>
      <c r="C1016" s="49" t="str">
        <f t="shared" ca="1" si="184"/>
        <v/>
      </c>
      <c r="D1016" s="50" t="str">
        <f t="shared" ca="1" si="185"/>
        <v/>
      </c>
      <c r="E1016" s="51" t="str">
        <f t="shared" ca="1" si="186"/>
        <v/>
      </c>
      <c r="F1016" s="52" t="str">
        <f t="shared" ca="1" si="187"/>
        <v/>
      </c>
      <c r="G1016" s="53"/>
      <c r="H1016" s="53" t="str">
        <f>IF(G1016="","",INDEX(D.1[Quy cách],MATCH(G1016,D.1[Tên sản phẩm],0)))</f>
        <v/>
      </c>
      <c r="I1016" s="54" t="str">
        <f>IF(G1016="","",INDEX(D.1[ĐVT],MATCH(G1016,D.1[Tên sản phẩm],0)))</f>
        <v/>
      </c>
      <c r="J1016" s="56" t="str">
        <f>IF(G1016="","",INDEX(#REF!,MATCH(G1016,D.1[Tên sản phẩm],0)))</f>
        <v/>
      </c>
      <c r="K1016" s="56" t="str">
        <f t="shared" si="188"/>
        <v/>
      </c>
      <c r="L1016" s="53"/>
      <c r="M1016" s="57" t="str">
        <f t="shared" si="189"/>
        <v/>
      </c>
      <c r="N1016" s="58"/>
      <c r="O1016" s="56" t="str">
        <f t="shared" si="182"/>
        <v/>
      </c>
      <c r="P1016" s="57" t="str">
        <f t="shared" si="190"/>
        <v/>
      </c>
      <c r="Q1016" s="58" t="str">
        <f t="shared" ca="1" si="191"/>
        <v/>
      </c>
      <c r="R1016" s="57" t="str">
        <f t="shared" si="192"/>
        <v/>
      </c>
      <c r="S1016" s="57" t="str">
        <f ca="1">IF(AND(C1016&lt;&gt;"",C1016&lt;&gt;OFFSET(C1016,1,0)),SUMIFS([Giá có thuế],[Số ĐK],C1016),"")</f>
        <v/>
      </c>
      <c r="T1016" s="53"/>
      <c r="U1016" s="55" t="str">
        <f>IF(T1016="","",'Thông Tin Chung'!#REF!)</f>
        <v/>
      </c>
      <c r="V1016" s="57" t="str">
        <f t="shared" ca="1" si="193"/>
        <v/>
      </c>
      <c r="W1016" s="59"/>
      <c r="X1016" s="49" t="str">
        <f ca="1">IF(C1016="","",IF(OR(D1016&lt;NgayBatDau,D1016&gt;NgayKetThuc),"Ngày tháng phải nằm trong kỳ báo cáo",IF(AND(F1016&lt;&gt;"",COUNTIF(D.3[Tên nhà cung cấp],F1016)=0),"Tên NCC chưa khai báo trong DSNCC",IF(AND(G1016&lt;&gt;"",COUNTIF(D.1[Tên sản phẩm],G1016)=0),"SP này chưa khai báo trong DSSP",""))))</f>
        <v/>
      </c>
    </row>
    <row r="1017" spans="2:24" ht="27.75" customHeight="1">
      <c r="B1017" s="69">
        <f t="shared" si="183"/>
        <v>1014</v>
      </c>
      <c r="C1017" s="49" t="str">
        <f t="shared" ca="1" si="184"/>
        <v/>
      </c>
      <c r="D1017" s="50" t="str">
        <f t="shared" ca="1" si="185"/>
        <v/>
      </c>
      <c r="E1017" s="51" t="str">
        <f t="shared" ca="1" si="186"/>
        <v/>
      </c>
      <c r="F1017" s="52" t="str">
        <f t="shared" ca="1" si="187"/>
        <v/>
      </c>
      <c r="G1017" s="53"/>
      <c r="H1017" s="53" t="str">
        <f>IF(G1017="","",INDEX(D.1[Quy cách],MATCH(G1017,D.1[Tên sản phẩm],0)))</f>
        <v/>
      </c>
      <c r="I1017" s="54" t="str">
        <f>IF(G1017="","",INDEX(D.1[ĐVT],MATCH(G1017,D.1[Tên sản phẩm],0)))</f>
        <v/>
      </c>
      <c r="J1017" s="56" t="str">
        <f>IF(G1017="","",INDEX(#REF!,MATCH(G1017,D.1[Tên sản phẩm],0)))</f>
        <v/>
      </c>
      <c r="K1017" s="56" t="str">
        <f t="shared" si="188"/>
        <v/>
      </c>
      <c r="L1017" s="53"/>
      <c r="M1017" s="57" t="str">
        <f t="shared" si="189"/>
        <v/>
      </c>
      <c r="N1017" s="58"/>
      <c r="O1017" s="56" t="str">
        <f t="shared" si="182"/>
        <v/>
      </c>
      <c r="P1017" s="57" t="str">
        <f t="shared" si="190"/>
        <v/>
      </c>
      <c r="Q1017" s="58" t="str">
        <f t="shared" ca="1" si="191"/>
        <v/>
      </c>
      <c r="R1017" s="57" t="str">
        <f t="shared" si="192"/>
        <v/>
      </c>
      <c r="S1017" s="57" t="str">
        <f ca="1">IF(AND(C1017&lt;&gt;"",C1017&lt;&gt;OFFSET(C1017,1,0)),SUMIFS([Giá có thuế],[Số ĐK],C1017),"")</f>
        <v/>
      </c>
      <c r="T1017" s="53"/>
      <c r="U1017" s="55" t="str">
        <f>IF(T1017="","",'Thông Tin Chung'!#REF!)</f>
        <v/>
      </c>
      <c r="V1017" s="57" t="str">
        <f t="shared" ca="1" si="193"/>
        <v/>
      </c>
      <c r="W1017" s="59"/>
      <c r="X1017" s="49" t="str">
        <f ca="1">IF(C1017="","",IF(OR(D1017&lt;NgayBatDau,D1017&gt;NgayKetThuc),"Ngày tháng phải nằm trong kỳ báo cáo",IF(AND(F1017&lt;&gt;"",COUNTIF(D.3[Tên nhà cung cấp],F1017)=0),"Tên NCC chưa khai báo trong DSNCC",IF(AND(G1017&lt;&gt;"",COUNTIF(D.1[Tên sản phẩm],G1017)=0),"SP này chưa khai báo trong DSSP",""))))</f>
        <v/>
      </c>
    </row>
    <row r="1018" spans="2:24" ht="27.75" customHeight="1">
      <c r="B1018" s="69">
        <f t="shared" si="183"/>
        <v>1015</v>
      </c>
      <c r="C1018" s="49" t="str">
        <f t="shared" ca="1" si="184"/>
        <v/>
      </c>
      <c r="D1018" s="50" t="str">
        <f t="shared" ca="1" si="185"/>
        <v/>
      </c>
      <c r="E1018" s="51" t="str">
        <f t="shared" ca="1" si="186"/>
        <v/>
      </c>
      <c r="F1018" s="52" t="str">
        <f t="shared" ca="1" si="187"/>
        <v/>
      </c>
      <c r="G1018" s="53"/>
      <c r="H1018" s="53" t="str">
        <f>IF(G1018="","",INDEX(D.1[Quy cách],MATCH(G1018,D.1[Tên sản phẩm],0)))</f>
        <v/>
      </c>
      <c r="I1018" s="54" t="str">
        <f>IF(G1018="","",INDEX(D.1[ĐVT],MATCH(G1018,D.1[Tên sản phẩm],0)))</f>
        <v/>
      </c>
      <c r="J1018" s="56" t="str">
        <f>IF(G1018="","",INDEX(#REF!,MATCH(G1018,D.1[Tên sản phẩm],0)))</f>
        <v/>
      </c>
      <c r="K1018" s="56" t="str">
        <f t="shared" si="188"/>
        <v/>
      </c>
      <c r="L1018" s="53"/>
      <c r="M1018" s="57" t="str">
        <f t="shared" si="189"/>
        <v/>
      </c>
      <c r="N1018" s="58"/>
      <c r="O1018" s="56" t="str">
        <f t="shared" si="182"/>
        <v/>
      </c>
      <c r="P1018" s="57" t="str">
        <f t="shared" si="190"/>
        <v/>
      </c>
      <c r="Q1018" s="58" t="str">
        <f t="shared" ca="1" si="191"/>
        <v/>
      </c>
      <c r="R1018" s="57" t="str">
        <f t="shared" si="192"/>
        <v/>
      </c>
      <c r="S1018" s="57" t="str">
        <f ca="1">IF(AND(C1018&lt;&gt;"",C1018&lt;&gt;OFFSET(C1018,1,0)),SUMIFS([Giá có thuế],[Số ĐK],C1018),"")</f>
        <v/>
      </c>
      <c r="T1018" s="53"/>
      <c r="U1018" s="55" t="str">
        <f>IF(T1018="","",'Thông Tin Chung'!#REF!)</f>
        <v/>
      </c>
      <c r="V1018" s="57" t="str">
        <f t="shared" ca="1" si="193"/>
        <v/>
      </c>
      <c r="W1018" s="59"/>
      <c r="X1018" s="49" t="str">
        <f ca="1">IF(C1018="","",IF(OR(D1018&lt;NgayBatDau,D1018&gt;NgayKetThuc),"Ngày tháng phải nằm trong kỳ báo cáo",IF(AND(F1018&lt;&gt;"",COUNTIF(D.3[Tên nhà cung cấp],F1018)=0),"Tên NCC chưa khai báo trong DSNCC",IF(AND(G1018&lt;&gt;"",COUNTIF(D.1[Tên sản phẩm],G1018)=0),"SP này chưa khai báo trong DSSP",""))))</f>
        <v/>
      </c>
    </row>
    <row r="1019" spans="2:24" ht="27.75" customHeight="1">
      <c r="B1019" s="69">
        <f t="shared" si="183"/>
        <v>1016</v>
      </c>
      <c r="C1019" s="49" t="str">
        <f t="shared" ca="1" si="184"/>
        <v/>
      </c>
      <c r="D1019" s="50" t="str">
        <f t="shared" ca="1" si="185"/>
        <v/>
      </c>
      <c r="E1019" s="51" t="str">
        <f t="shared" ca="1" si="186"/>
        <v/>
      </c>
      <c r="F1019" s="52" t="str">
        <f t="shared" ca="1" si="187"/>
        <v/>
      </c>
      <c r="G1019" s="53"/>
      <c r="H1019" s="53" t="str">
        <f>IF(G1019="","",INDEX(D.1[Quy cách],MATCH(G1019,D.1[Tên sản phẩm],0)))</f>
        <v/>
      </c>
      <c r="I1019" s="54" t="str">
        <f>IF(G1019="","",INDEX(D.1[ĐVT],MATCH(G1019,D.1[Tên sản phẩm],0)))</f>
        <v/>
      </c>
      <c r="J1019" s="56" t="str">
        <f>IF(G1019="","",INDEX(#REF!,MATCH(G1019,D.1[Tên sản phẩm],0)))</f>
        <v/>
      </c>
      <c r="K1019" s="56" t="str">
        <f t="shared" si="188"/>
        <v/>
      </c>
      <c r="L1019" s="53"/>
      <c r="M1019" s="57" t="str">
        <f t="shared" si="189"/>
        <v/>
      </c>
      <c r="N1019" s="58"/>
      <c r="O1019" s="56" t="str">
        <f t="shared" si="182"/>
        <v/>
      </c>
      <c r="P1019" s="57" t="str">
        <f t="shared" si="190"/>
        <v/>
      </c>
      <c r="Q1019" s="58" t="str">
        <f t="shared" ca="1" si="191"/>
        <v/>
      </c>
      <c r="R1019" s="57" t="str">
        <f t="shared" si="192"/>
        <v/>
      </c>
      <c r="S1019" s="57" t="str">
        <f ca="1">IF(AND(C1019&lt;&gt;"",C1019&lt;&gt;OFFSET(C1019,1,0)),SUMIFS([Giá có thuế],[Số ĐK],C1019),"")</f>
        <v/>
      </c>
      <c r="T1019" s="53"/>
      <c r="U1019" s="55" t="str">
        <f>IF(T1019="","",'Thông Tin Chung'!#REF!)</f>
        <v/>
      </c>
      <c r="V1019" s="57" t="str">
        <f t="shared" ca="1" si="193"/>
        <v/>
      </c>
      <c r="W1019" s="59"/>
      <c r="X1019" s="49" t="str">
        <f ca="1">IF(C1019="","",IF(OR(D1019&lt;NgayBatDau,D1019&gt;NgayKetThuc),"Ngày tháng phải nằm trong kỳ báo cáo",IF(AND(F1019&lt;&gt;"",COUNTIF(D.3[Tên nhà cung cấp],F1019)=0),"Tên NCC chưa khai báo trong DSNCC",IF(AND(G1019&lt;&gt;"",COUNTIF(D.1[Tên sản phẩm],G1019)=0),"SP này chưa khai báo trong DSSP",""))))</f>
        <v/>
      </c>
    </row>
    <row r="1020" spans="2:24" ht="27.75" customHeight="1">
      <c r="B1020" s="69">
        <f t="shared" si="183"/>
        <v>1017</v>
      </c>
      <c r="C1020" s="49" t="str">
        <f t="shared" ca="1" si="184"/>
        <v/>
      </c>
      <c r="D1020" s="50" t="str">
        <f t="shared" ca="1" si="185"/>
        <v/>
      </c>
      <c r="E1020" s="51" t="str">
        <f t="shared" ca="1" si="186"/>
        <v/>
      </c>
      <c r="F1020" s="52" t="str">
        <f t="shared" ca="1" si="187"/>
        <v/>
      </c>
      <c r="G1020" s="53"/>
      <c r="H1020" s="53" t="str">
        <f>IF(G1020="","",INDEX(D.1[Quy cách],MATCH(G1020,D.1[Tên sản phẩm],0)))</f>
        <v/>
      </c>
      <c r="I1020" s="54" t="str">
        <f>IF(G1020="","",INDEX(D.1[ĐVT],MATCH(G1020,D.1[Tên sản phẩm],0)))</f>
        <v/>
      </c>
      <c r="J1020" s="56" t="str">
        <f>IF(G1020="","",INDEX(#REF!,MATCH(G1020,D.1[Tên sản phẩm],0)))</f>
        <v/>
      </c>
      <c r="K1020" s="56" t="str">
        <f t="shared" si="188"/>
        <v/>
      </c>
      <c r="L1020" s="53"/>
      <c r="M1020" s="57" t="str">
        <f t="shared" si="189"/>
        <v/>
      </c>
      <c r="N1020" s="58"/>
      <c r="O1020" s="56" t="str">
        <f t="shared" si="182"/>
        <v/>
      </c>
      <c r="P1020" s="57" t="str">
        <f t="shared" si="190"/>
        <v/>
      </c>
      <c r="Q1020" s="58" t="str">
        <f t="shared" ca="1" si="191"/>
        <v/>
      </c>
      <c r="R1020" s="57" t="str">
        <f t="shared" si="192"/>
        <v/>
      </c>
      <c r="S1020" s="57" t="str">
        <f ca="1">IF(AND(C1020&lt;&gt;"",C1020&lt;&gt;OFFSET(C1020,1,0)),SUMIFS([Giá có thuế],[Số ĐK],C1020),"")</f>
        <v/>
      </c>
      <c r="T1020" s="53"/>
      <c r="U1020" s="55" t="str">
        <f>IF(T1020="","",'Thông Tin Chung'!#REF!)</f>
        <v/>
      </c>
      <c r="V1020" s="57" t="str">
        <f t="shared" ca="1" si="193"/>
        <v/>
      </c>
      <c r="W1020" s="59"/>
      <c r="X1020" s="49" t="str">
        <f ca="1">IF(C1020="","",IF(OR(D1020&lt;NgayBatDau,D1020&gt;NgayKetThuc),"Ngày tháng phải nằm trong kỳ báo cáo",IF(AND(F1020&lt;&gt;"",COUNTIF(D.3[Tên nhà cung cấp],F1020)=0),"Tên NCC chưa khai báo trong DSNCC",IF(AND(G1020&lt;&gt;"",COUNTIF(D.1[Tên sản phẩm],G1020)=0),"SP này chưa khai báo trong DSSP",""))))</f>
        <v/>
      </c>
    </row>
    <row r="1021" spans="2:24" ht="27.75" customHeight="1">
      <c r="B1021" s="69">
        <f t="shared" si="183"/>
        <v>1018</v>
      </c>
      <c r="C1021" s="49" t="str">
        <f t="shared" ca="1" si="184"/>
        <v/>
      </c>
      <c r="D1021" s="50" t="str">
        <f t="shared" ca="1" si="185"/>
        <v/>
      </c>
      <c r="E1021" s="51" t="str">
        <f t="shared" ca="1" si="186"/>
        <v/>
      </c>
      <c r="F1021" s="52" t="str">
        <f t="shared" ca="1" si="187"/>
        <v/>
      </c>
      <c r="G1021" s="53"/>
      <c r="H1021" s="53" t="str">
        <f>IF(G1021="","",INDEX(D.1[Quy cách],MATCH(G1021,D.1[Tên sản phẩm],0)))</f>
        <v/>
      </c>
      <c r="I1021" s="54" t="str">
        <f>IF(G1021="","",INDEX(D.1[ĐVT],MATCH(G1021,D.1[Tên sản phẩm],0)))</f>
        <v/>
      </c>
      <c r="J1021" s="56" t="str">
        <f>IF(G1021="","",INDEX(#REF!,MATCH(G1021,D.1[Tên sản phẩm],0)))</f>
        <v/>
      </c>
      <c r="K1021" s="56" t="str">
        <f t="shared" si="188"/>
        <v/>
      </c>
      <c r="L1021" s="53"/>
      <c r="M1021" s="57" t="str">
        <f t="shared" si="189"/>
        <v/>
      </c>
      <c r="N1021" s="58"/>
      <c r="O1021" s="56" t="str">
        <f t="shared" si="182"/>
        <v/>
      </c>
      <c r="P1021" s="57" t="str">
        <f t="shared" si="190"/>
        <v/>
      </c>
      <c r="Q1021" s="58" t="str">
        <f t="shared" ca="1" si="191"/>
        <v/>
      </c>
      <c r="R1021" s="57" t="str">
        <f t="shared" si="192"/>
        <v/>
      </c>
      <c r="S1021" s="57" t="str">
        <f ca="1">IF(AND(C1021&lt;&gt;"",C1021&lt;&gt;OFFSET(C1021,1,0)),SUMIFS([Giá có thuế],[Số ĐK],C1021),"")</f>
        <v/>
      </c>
      <c r="T1021" s="53"/>
      <c r="U1021" s="55" t="str">
        <f>IF(T1021="","",'Thông Tin Chung'!#REF!)</f>
        <v/>
      </c>
      <c r="V1021" s="57" t="str">
        <f t="shared" ca="1" si="193"/>
        <v/>
      </c>
      <c r="W1021" s="59"/>
      <c r="X1021" s="49" t="str">
        <f ca="1">IF(C1021="","",IF(OR(D1021&lt;NgayBatDau,D1021&gt;NgayKetThuc),"Ngày tháng phải nằm trong kỳ báo cáo",IF(AND(F1021&lt;&gt;"",COUNTIF(D.3[Tên nhà cung cấp],F1021)=0),"Tên NCC chưa khai báo trong DSNCC",IF(AND(G1021&lt;&gt;"",COUNTIF(D.1[Tên sản phẩm],G1021)=0),"SP này chưa khai báo trong DSSP",""))))</f>
        <v/>
      </c>
    </row>
    <row r="1022" spans="2:24" ht="27.75" customHeight="1">
      <c r="B1022" s="69">
        <f t="shared" si="183"/>
        <v>1019</v>
      </c>
      <c r="C1022" s="49" t="str">
        <f t="shared" ca="1" si="184"/>
        <v/>
      </c>
      <c r="D1022" s="50" t="str">
        <f t="shared" ca="1" si="185"/>
        <v/>
      </c>
      <c r="E1022" s="51" t="str">
        <f t="shared" ca="1" si="186"/>
        <v/>
      </c>
      <c r="F1022" s="52" t="str">
        <f t="shared" ca="1" si="187"/>
        <v/>
      </c>
      <c r="G1022" s="53"/>
      <c r="H1022" s="53" t="str">
        <f>IF(G1022="","",INDEX(D.1[Quy cách],MATCH(G1022,D.1[Tên sản phẩm],0)))</f>
        <v/>
      </c>
      <c r="I1022" s="54" t="str">
        <f>IF(G1022="","",INDEX(D.1[ĐVT],MATCH(G1022,D.1[Tên sản phẩm],0)))</f>
        <v/>
      </c>
      <c r="J1022" s="56" t="str">
        <f>IF(G1022="","",INDEX(#REF!,MATCH(G1022,D.1[Tên sản phẩm],0)))</f>
        <v/>
      </c>
      <c r="K1022" s="56" t="str">
        <f t="shared" si="188"/>
        <v/>
      </c>
      <c r="L1022" s="53"/>
      <c r="M1022" s="57" t="str">
        <f t="shared" si="189"/>
        <v/>
      </c>
      <c r="N1022" s="58"/>
      <c r="O1022" s="56" t="str">
        <f t="shared" si="182"/>
        <v/>
      </c>
      <c r="P1022" s="57" t="str">
        <f t="shared" si="190"/>
        <v/>
      </c>
      <c r="Q1022" s="58" t="str">
        <f t="shared" ca="1" si="191"/>
        <v/>
      </c>
      <c r="R1022" s="57" t="str">
        <f t="shared" si="192"/>
        <v/>
      </c>
      <c r="S1022" s="57" t="str">
        <f ca="1">IF(AND(C1022&lt;&gt;"",C1022&lt;&gt;OFFSET(C1022,1,0)),SUMIFS([Giá có thuế],[Số ĐK],C1022),"")</f>
        <v/>
      </c>
      <c r="T1022" s="53"/>
      <c r="U1022" s="55" t="str">
        <f>IF(T1022="","",'Thông Tin Chung'!#REF!)</f>
        <v/>
      </c>
      <c r="V1022" s="57" t="str">
        <f t="shared" ca="1" si="193"/>
        <v/>
      </c>
      <c r="W1022" s="59"/>
      <c r="X1022" s="49" t="str">
        <f ca="1">IF(C1022="","",IF(OR(D1022&lt;NgayBatDau,D1022&gt;NgayKetThuc),"Ngày tháng phải nằm trong kỳ báo cáo",IF(AND(F1022&lt;&gt;"",COUNTIF(D.3[Tên nhà cung cấp],F1022)=0),"Tên NCC chưa khai báo trong DSNCC",IF(AND(G1022&lt;&gt;"",COUNTIF(D.1[Tên sản phẩm],G1022)=0),"SP này chưa khai báo trong DSSP",""))))</f>
        <v/>
      </c>
    </row>
    <row r="1023" spans="2:24" ht="27.75" customHeight="1">
      <c r="B1023" s="69">
        <f t="shared" si="183"/>
        <v>1020</v>
      </c>
      <c r="C1023" s="49" t="str">
        <f t="shared" ca="1" si="184"/>
        <v/>
      </c>
      <c r="D1023" s="50" t="str">
        <f t="shared" ca="1" si="185"/>
        <v/>
      </c>
      <c r="E1023" s="51" t="str">
        <f t="shared" ca="1" si="186"/>
        <v/>
      </c>
      <c r="F1023" s="52" t="str">
        <f t="shared" ca="1" si="187"/>
        <v/>
      </c>
      <c r="G1023" s="53"/>
      <c r="H1023" s="53" t="str">
        <f>IF(G1023="","",INDEX(D.1[Quy cách],MATCH(G1023,D.1[Tên sản phẩm],0)))</f>
        <v/>
      </c>
      <c r="I1023" s="54" t="str">
        <f>IF(G1023="","",INDEX(D.1[ĐVT],MATCH(G1023,D.1[Tên sản phẩm],0)))</f>
        <v/>
      </c>
      <c r="J1023" s="56" t="str">
        <f>IF(G1023="","",INDEX(#REF!,MATCH(G1023,D.1[Tên sản phẩm],0)))</f>
        <v/>
      </c>
      <c r="K1023" s="56" t="str">
        <f t="shared" si="188"/>
        <v/>
      </c>
      <c r="L1023" s="53"/>
      <c r="M1023" s="57" t="str">
        <f t="shared" si="189"/>
        <v/>
      </c>
      <c r="N1023" s="58"/>
      <c r="O1023" s="56" t="str">
        <f t="shared" si="182"/>
        <v/>
      </c>
      <c r="P1023" s="57" t="str">
        <f t="shared" si="190"/>
        <v/>
      </c>
      <c r="Q1023" s="58" t="str">
        <f t="shared" ca="1" si="191"/>
        <v/>
      </c>
      <c r="R1023" s="57" t="str">
        <f t="shared" si="192"/>
        <v/>
      </c>
      <c r="S1023" s="57" t="str">
        <f ca="1">IF(AND(C1023&lt;&gt;"",C1023&lt;&gt;OFFSET(C1023,1,0)),SUMIFS([Giá có thuế],[Số ĐK],C1023),"")</f>
        <v/>
      </c>
      <c r="T1023" s="53"/>
      <c r="U1023" s="55" t="str">
        <f>IF(T1023="","",'Thông Tin Chung'!#REF!)</f>
        <v/>
      </c>
      <c r="V1023" s="57" t="str">
        <f t="shared" ca="1" si="193"/>
        <v/>
      </c>
      <c r="W1023" s="59"/>
      <c r="X1023" s="49" t="str">
        <f ca="1">IF(C1023="","",IF(OR(D1023&lt;NgayBatDau,D1023&gt;NgayKetThuc),"Ngày tháng phải nằm trong kỳ báo cáo",IF(AND(F1023&lt;&gt;"",COUNTIF(D.3[Tên nhà cung cấp],F1023)=0),"Tên NCC chưa khai báo trong DSNCC",IF(AND(G1023&lt;&gt;"",COUNTIF(D.1[Tên sản phẩm],G1023)=0),"SP này chưa khai báo trong DSSP",""))))</f>
        <v/>
      </c>
    </row>
    <row r="1024" spans="2:24" ht="27.75" customHeight="1">
      <c r="B1024" s="69">
        <f t="shared" si="183"/>
        <v>1021</v>
      </c>
      <c r="C1024" s="49" t="str">
        <f t="shared" ca="1" si="184"/>
        <v/>
      </c>
      <c r="D1024" s="50" t="str">
        <f t="shared" ca="1" si="185"/>
        <v/>
      </c>
      <c r="E1024" s="51" t="str">
        <f t="shared" ca="1" si="186"/>
        <v/>
      </c>
      <c r="F1024" s="52" t="str">
        <f t="shared" ca="1" si="187"/>
        <v/>
      </c>
      <c r="G1024" s="53"/>
      <c r="H1024" s="53" t="str">
        <f>IF(G1024="","",INDEX(D.1[Quy cách],MATCH(G1024,D.1[Tên sản phẩm],0)))</f>
        <v/>
      </c>
      <c r="I1024" s="54" t="str">
        <f>IF(G1024="","",INDEX(D.1[ĐVT],MATCH(G1024,D.1[Tên sản phẩm],0)))</f>
        <v/>
      </c>
      <c r="J1024" s="56" t="str">
        <f>IF(G1024="","",INDEX(#REF!,MATCH(G1024,D.1[Tên sản phẩm],0)))</f>
        <v/>
      </c>
      <c r="K1024" s="56" t="str">
        <f t="shared" si="188"/>
        <v/>
      </c>
      <c r="L1024" s="53"/>
      <c r="M1024" s="57" t="str">
        <f t="shared" si="189"/>
        <v/>
      </c>
      <c r="N1024" s="58"/>
      <c r="O1024" s="56" t="str">
        <f t="shared" si="182"/>
        <v/>
      </c>
      <c r="P1024" s="57" t="str">
        <f t="shared" si="190"/>
        <v/>
      </c>
      <c r="Q1024" s="58" t="str">
        <f t="shared" ca="1" si="191"/>
        <v/>
      </c>
      <c r="R1024" s="57" t="str">
        <f t="shared" si="192"/>
        <v/>
      </c>
      <c r="S1024" s="57" t="str">
        <f ca="1">IF(AND(C1024&lt;&gt;"",C1024&lt;&gt;OFFSET(C1024,1,0)),SUMIFS([Giá có thuế],[Số ĐK],C1024),"")</f>
        <v/>
      </c>
      <c r="T1024" s="53"/>
      <c r="U1024" s="55" t="str">
        <f>IF(T1024="","",'Thông Tin Chung'!#REF!)</f>
        <v/>
      </c>
      <c r="V1024" s="57" t="str">
        <f t="shared" ca="1" si="193"/>
        <v/>
      </c>
      <c r="W1024" s="59"/>
      <c r="X1024" s="49" t="str">
        <f ca="1">IF(C1024="","",IF(OR(D1024&lt;NgayBatDau,D1024&gt;NgayKetThuc),"Ngày tháng phải nằm trong kỳ báo cáo",IF(AND(F1024&lt;&gt;"",COUNTIF(D.3[Tên nhà cung cấp],F1024)=0),"Tên NCC chưa khai báo trong DSNCC",IF(AND(G1024&lt;&gt;"",COUNTIF(D.1[Tên sản phẩm],G1024)=0),"SP này chưa khai báo trong DSSP",""))))</f>
        <v/>
      </c>
    </row>
    <row r="1025" spans="2:24" ht="27.75" customHeight="1">
      <c r="B1025" s="69">
        <f t="shared" si="183"/>
        <v>1022</v>
      </c>
      <c r="C1025" s="49" t="str">
        <f t="shared" ca="1" si="184"/>
        <v/>
      </c>
      <c r="D1025" s="50" t="str">
        <f t="shared" ca="1" si="185"/>
        <v/>
      </c>
      <c r="E1025" s="51" t="str">
        <f t="shared" ca="1" si="186"/>
        <v/>
      </c>
      <c r="F1025" s="52" t="str">
        <f t="shared" ca="1" si="187"/>
        <v/>
      </c>
      <c r="G1025" s="53"/>
      <c r="H1025" s="53" t="str">
        <f>IF(G1025="","",INDEX(D.1[Quy cách],MATCH(G1025,D.1[Tên sản phẩm],0)))</f>
        <v/>
      </c>
      <c r="I1025" s="54" t="str">
        <f>IF(G1025="","",INDEX(D.1[ĐVT],MATCH(G1025,D.1[Tên sản phẩm],0)))</f>
        <v/>
      </c>
      <c r="J1025" s="56" t="str">
        <f>IF(G1025="","",INDEX(#REF!,MATCH(G1025,D.1[Tên sản phẩm],0)))</f>
        <v/>
      </c>
      <c r="K1025" s="56" t="str">
        <f t="shared" si="188"/>
        <v/>
      </c>
      <c r="L1025" s="53"/>
      <c r="M1025" s="57" t="str">
        <f t="shared" si="189"/>
        <v/>
      </c>
      <c r="N1025" s="58"/>
      <c r="O1025" s="56" t="str">
        <f t="shared" si="182"/>
        <v/>
      </c>
      <c r="P1025" s="57" t="str">
        <f t="shared" si="190"/>
        <v/>
      </c>
      <c r="Q1025" s="58" t="str">
        <f t="shared" ca="1" si="191"/>
        <v/>
      </c>
      <c r="R1025" s="57" t="str">
        <f t="shared" si="192"/>
        <v/>
      </c>
      <c r="S1025" s="57" t="str">
        <f ca="1">IF(AND(C1025&lt;&gt;"",C1025&lt;&gt;OFFSET(C1025,1,0)),SUMIFS([Giá có thuế],[Số ĐK],C1025),"")</f>
        <v/>
      </c>
      <c r="T1025" s="53"/>
      <c r="U1025" s="55" t="str">
        <f>IF(T1025="","",'Thông Tin Chung'!#REF!)</f>
        <v/>
      </c>
      <c r="V1025" s="57" t="str">
        <f t="shared" ca="1" si="193"/>
        <v/>
      </c>
      <c r="W1025" s="59"/>
      <c r="X1025" s="49" t="str">
        <f ca="1">IF(C1025="","",IF(OR(D1025&lt;NgayBatDau,D1025&gt;NgayKetThuc),"Ngày tháng phải nằm trong kỳ báo cáo",IF(AND(F1025&lt;&gt;"",COUNTIF(D.3[Tên nhà cung cấp],F1025)=0),"Tên NCC chưa khai báo trong DSNCC",IF(AND(G1025&lt;&gt;"",COUNTIF(D.1[Tên sản phẩm],G1025)=0),"SP này chưa khai báo trong DSSP",""))))</f>
        <v/>
      </c>
    </row>
    <row r="1026" spans="2:24" ht="27.75" customHeight="1">
      <c r="B1026" s="69">
        <f t="shared" si="183"/>
        <v>1023</v>
      </c>
      <c r="C1026" s="49" t="str">
        <f t="shared" ca="1" si="184"/>
        <v/>
      </c>
      <c r="D1026" s="50" t="str">
        <f t="shared" ca="1" si="185"/>
        <v/>
      </c>
      <c r="E1026" s="51" t="str">
        <f t="shared" ca="1" si="186"/>
        <v/>
      </c>
      <c r="F1026" s="52" t="str">
        <f t="shared" ca="1" si="187"/>
        <v/>
      </c>
      <c r="G1026" s="53"/>
      <c r="H1026" s="53" t="str">
        <f>IF(G1026="","",INDEX(D.1[Quy cách],MATCH(G1026,D.1[Tên sản phẩm],0)))</f>
        <v/>
      </c>
      <c r="I1026" s="54" t="str">
        <f>IF(G1026="","",INDEX(D.1[ĐVT],MATCH(G1026,D.1[Tên sản phẩm],0)))</f>
        <v/>
      </c>
      <c r="J1026" s="56" t="str">
        <f>IF(G1026="","",INDEX(#REF!,MATCH(G1026,D.1[Tên sản phẩm],0)))</f>
        <v/>
      </c>
      <c r="K1026" s="56" t="str">
        <f t="shared" si="188"/>
        <v/>
      </c>
      <c r="L1026" s="53"/>
      <c r="M1026" s="57" t="str">
        <f t="shared" si="189"/>
        <v/>
      </c>
      <c r="N1026" s="58"/>
      <c r="O1026" s="56" t="str">
        <f t="shared" si="182"/>
        <v/>
      </c>
      <c r="P1026" s="57" t="str">
        <f t="shared" si="190"/>
        <v/>
      </c>
      <c r="Q1026" s="58" t="str">
        <f t="shared" ca="1" si="191"/>
        <v/>
      </c>
      <c r="R1026" s="57" t="str">
        <f t="shared" si="192"/>
        <v/>
      </c>
      <c r="S1026" s="57" t="str">
        <f ca="1">IF(AND(C1026&lt;&gt;"",C1026&lt;&gt;OFFSET(C1026,1,0)),SUMIFS([Giá có thuế],[Số ĐK],C1026),"")</f>
        <v/>
      </c>
      <c r="T1026" s="53"/>
      <c r="U1026" s="55" t="str">
        <f>IF(T1026="","",'Thông Tin Chung'!#REF!)</f>
        <v/>
      </c>
      <c r="V1026" s="57" t="str">
        <f t="shared" ca="1" si="193"/>
        <v/>
      </c>
      <c r="W1026" s="59"/>
      <c r="X1026" s="49" t="str">
        <f ca="1">IF(C1026="","",IF(OR(D1026&lt;NgayBatDau,D1026&gt;NgayKetThuc),"Ngày tháng phải nằm trong kỳ báo cáo",IF(AND(F1026&lt;&gt;"",COUNTIF(D.3[Tên nhà cung cấp],F1026)=0),"Tên NCC chưa khai báo trong DSNCC",IF(AND(G1026&lt;&gt;"",COUNTIF(D.1[Tên sản phẩm],G1026)=0),"SP này chưa khai báo trong DSSP",""))))</f>
        <v/>
      </c>
    </row>
    <row r="1027" spans="2:24" ht="27.75" customHeight="1">
      <c r="B1027" s="69">
        <f t="shared" si="183"/>
        <v>1024</v>
      </c>
      <c r="C1027" s="49" t="str">
        <f t="shared" ca="1" si="184"/>
        <v/>
      </c>
      <c r="D1027" s="50" t="str">
        <f t="shared" ca="1" si="185"/>
        <v/>
      </c>
      <c r="E1027" s="51" t="str">
        <f t="shared" ca="1" si="186"/>
        <v/>
      </c>
      <c r="F1027" s="52" t="str">
        <f t="shared" ca="1" si="187"/>
        <v/>
      </c>
      <c r="G1027" s="53"/>
      <c r="H1027" s="53" t="str">
        <f>IF(G1027="","",INDEX(D.1[Quy cách],MATCH(G1027,D.1[Tên sản phẩm],0)))</f>
        <v/>
      </c>
      <c r="I1027" s="54" t="str">
        <f>IF(G1027="","",INDEX(D.1[ĐVT],MATCH(G1027,D.1[Tên sản phẩm],0)))</f>
        <v/>
      </c>
      <c r="J1027" s="56" t="str">
        <f>IF(G1027="","",INDEX(#REF!,MATCH(G1027,D.1[Tên sản phẩm],0)))</f>
        <v/>
      </c>
      <c r="K1027" s="56" t="str">
        <f t="shared" si="188"/>
        <v/>
      </c>
      <c r="L1027" s="53"/>
      <c r="M1027" s="57" t="str">
        <f t="shared" si="189"/>
        <v/>
      </c>
      <c r="N1027" s="58"/>
      <c r="O1027" s="56" t="str">
        <f t="shared" ref="O1027:O1090" si="194">IF(M1027="","",M1027*SUM(N1027))</f>
        <v/>
      </c>
      <c r="P1027" s="57" t="str">
        <f t="shared" si="190"/>
        <v/>
      </c>
      <c r="Q1027" s="58" t="str">
        <f t="shared" ca="1" si="191"/>
        <v/>
      </c>
      <c r="R1027" s="57" t="str">
        <f t="shared" si="192"/>
        <v/>
      </c>
      <c r="S1027" s="57" t="str">
        <f ca="1">IF(AND(C1027&lt;&gt;"",C1027&lt;&gt;OFFSET(C1027,1,0)),SUMIFS([Giá có thuế],[Số ĐK],C1027),"")</f>
        <v/>
      </c>
      <c r="T1027" s="53"/>
      <c r="U1027" s="55" t="str">
        <f>IF(T1027="","",'Thông Tin Chung'!#REF!)</f>
        <v/>
      </c>
      <c r="V1027" s="57" t="str">
        <f t="shared" ca="1" si="193"/>
        <v/>
      </c>
      <c r="W1027" s="59"/>
      <c r="X1027" s="49" t="str">
        <f ca="1">IF(C1027="","",IF(OR(D1027&lt;NgayBatDau,D1027&gt;NgayKetThuc),"Ngày tháng phải nằm trong kỳ báo cáo",IF(AND(F1027&lt;&gt;"",COUNTIF(D.3[Tên nhà cung cấp],F1027)=0),"Tên NCC chưa khai báo trong DSNCC",IF(AND(G1027&lt;&gt;"",COUNTIF(D.1[Tên sản phẩm],G1027)=0),"SP này chưa khai báo trong DSSP",""))))</f>
        <v/>
      </c>
    </row>
    <row r="1028" spans="2:24" ht="27.75" customHeight="1">
      <c r="B1028" s="69">
        <f t="shared" ref="B1028:B1091" si="195">ROW(A1028)-3</f>
        <v>1025</v>
      </c>
      <c r="C1028" s="49" t="str">
        <f t="shared" ref="C1028:C1091" ca="1" si="196">IF(AND(D1028="",E1028="",F1028=""),"",IF(AND(D1028=OFFSET(D1028,-1,0),E1028=OFFSET(E1028,-1,0),F1028=OFFSET(F1028,-1,0)),OFFSET(B1028,-1,1),B1028))</f>
        <v/>
      </c>
      <c r="D1028" s="50" t="str">
        <f t="shared" ref="D1028:D1091" ca="1" si="197">IF(AND($G1028&lt;&gt;"",B1028&lt;&gt;1),OFFSET(C1028,-1,1),"")</f>
        <v/>
      </c>
      <c r="E1028" s="51" t="str">
        <f t="shared" ref="E1028:E1091" ca="1" si="198">IF(AND($G1028&lt;&gt;"",B1028&lt;&gt;1),OFFSET(D1028,-1,1),"")</f>
        <v/>
      </c>
      <c r="F1028" s="52" t="str">
        <f t="shared" ref="F1028:F1091" ca="1" si="199">IF(AND($G1028&lt;&gt;"",B1028&lt;&gt;1),OFFSET(E1028,-1,1),"")</f>
        <v/>
      </c>
      <c r="G1028" s="53"/>
      <c r="H1028" s="53" t="str">
        <f>IF(G1028="","",INDEX(D.1[Quy cách],MATCH(G1028,D.1[Tên sản phẩm],0)))</f>
        <v/>
      </c>
      <c r="I1028" s="54" t="str">
        <f>IF(G1028="","",INDEX(D.1[ĐVT],MATCH(G1028,D.1[Tên sản phẩm],0)))</f>
        <v/>
      </c>
      <c r="J1028" s="56" t="str">
        <f>IF(G1028="","",INDEX(#REF!,MATCH(G1028,D.1[Tên sản phẩm],0)))</f>
        <v/>
      </c>
      <c r="K1028" s="56" t="str">
        <f t="shared" ref="K1028:K1091" si="200">IF(OR(G1028="",J1028=""),"",1)</f>
        <v/>
      </c>
      <c r="L1028" s="53"/>
      <c r="M1028" s="57" t="str">
        <f t="shared" ref="M1028:M1091" si="201">IF(AND(J1028&lt;&gt;"",K1028&lt;&gt;""),J1028*K1028,"")</f>
        <v/>
      </c>
      <c r="N1028" s="58"/>
      <c r="O1028" s="56" t="str">
        <f t="shared" si="194"/>
        <v/>
      </c>
      <c r="P1028" s="57" t="str">
        <f t="shared" ref="P1028:P1091" si="202">IF(M1028="","",M1028-SUM(O1028))</f>
        <v/>
      </c>
      <c r="Q1028" s="58" t="str">
        <f t="shared" ref="Q1028:Q1091" ca="1" si="203">IF(AND(P1028&lt;&gt;"",C1028=OFFSET(C1028,-1,0)),OFFSET(P1028,-1,1),"")</f>
        <v/>
      </c>
      <c r="R1028" s="57" t="str">
        <f t="shared" ref="R1028:R1091" si="204">IF(P1028="","",P1028*SUM(1,Q1028))</f>
        <v/>
      </c>
      <c r="S1028" s="57" t="str">
        <f ca="1">IF(AND(C1028&lt;&gt;"",C1028&lt;&gt;OFFSET(C1028,1,0)),SUMIFS([Giá có thuế],[Số ĐK],C1028),"")</f>
        <v/>
      </c>
      <c r="T1028" s="53"/>
      <c r="U1028" s="55" t="str">
        <f>IF(T1028="","",'Thông Tin Chung'!#REF!)</f>
        <v/>
      </c>
      <c r="V1028" s="57" t="str">
        <f t="shared" ref="V1028:V1091" ca="1" si="205">IF(AND(S1028&lt;&gt;"",T1028&lt;&gt;"",S1028&lt;&gt;0),S1028-T1028,"")</f>
        <v/>
      </c>
      <c r="W1028" s="59"/>
      <c r="X1028" s="49" t="str">
        <f ca="1">IF(C1028="","",IF(OR(D1028&lt;NgayBatDau,D1028&gt;NgayKetThuc),"Ngày tháng phải nằm trong kỳ báo cáo",IF(AND(F1028&lt;&gt;"",COUNTIF(D.3[Tên nhà cung cấp],F1028)=0),"Tên NCC chưa khai báo trong DSNCC",IF(AND(G1028&lt;&gt;"",COUNTIF(D.1[Tên sản phẩm],G1028)=0),"SP này chưa khai báo trong DSSP",""))))</f>
        <v/>
      </c>
    </row>
    <row r="1029" spans="2:24" ht="27.75" customHeight="1">
      <c r="B1029" s="69">
        <f t="shared" si="195"/>
        <v>1026</v>
      </c>
      <c r="C1029" s="49" t="str">
        <f t="shared" ca="1" si="196"/>
        <v/>
      </c>
      <c r="D1029" s="50" t="str">
        <f t="shared" ca="1" si="197"/>
        <v/>
      </c>
      <c r="E1029" s="51" t="str">
        <f t="shared" ca="1" si="198"/>
        <v/>
      </c>
      <c r="F1029" s="52" t="str">
        <f t="shared" ca="1" si="199"/>
        <v/>
      </c>
      <c r="G1029" s="53"/>
      <c r="H1029" s="53" t="str">
        <f>IF(G1029="","",INDEX(D.1[Quy cách],MATCH(G1029,D.1[Tên sản phẩm],0)))</f>
        <v/>
      </c>
      <c r="I1029" s="54" t="str">
        <f>IF(G1029="","",INDEX(D.1[ĐVT],MATCH(G1029,D.1[Tên sản phẩm],0)))</f>
        <v/>
      </c>
      <c r="J1029" s="56" t="str">
        <f>IF(G1029="","",INDEX(#REF!,MATCH(G1029,D.1[Tên sản phẩm],0)))</f>
        <v/>
      </c>
      <c r="K1029" s="56" t="str">
        <f t="shared" si="200"/>
        <v/>
      </c>
      <c r="L1029" s="53"/>
      <c r="M1029" s="57" t="str">
        <f t="shared" si="201"/>
        <v/>
      </c>
      <c r="N1029" s="58"/>
      <c r="O1029" s="56" t="str">
        <f t="shared" si="194"/>
        <v/>
      </c>
      <c r="P1029" s="57" t="str">
        <f t="shared" si="202"/>
        <v/>
      </c>
      <c r="Q1029" s="58" t="str">
        <f t="shared" ca="1" si="203"/>
        <v/>
      </c>
      <c r="R1029" s="57" t="str">
        <f t="shared" si="204"/>
        <v/>
      </c>
      <c r="S1029" s="57" t="str">
        <f ca="1">IF(AND(C1029&lt;&gt;"",C1029&lt;&gt;OFFSET(C1029,1,0)),SUMIFS([Giá có thuế],[Số ĐK],C1029),"")</f>
        <v/>
      </c>
      <c r="T1029" s="53"/>
      <c r="U1029" s="55" t="str">
        <f>IF(T1029="","",'Thông Tin Chung'!#REF!)</f>
        <v/>
      </c>
      <c r="V1029" s="57" t="str">
        <f t="shared" ca="1" si="205"/>
        <v/>
      </c>
      <c r="W1029" s="59"/>
      <c r="X1029" s="49" t="str">
        <f ca="1">IF(C1029="","",IF(OR(D1029&lt;NgayBatDau,D1029&gt;NgayKetThuc),"Ngày tháng phải nằm trong kỳ báo cáo",IF(AND(F1029&lt;&gt;"",COUNTIF(D.3[Tên nhà cung cấp],F1029)=0),"Tên NCC chưa khai báo trong DSNCC",IF(AND(G1029&lt;&gt;"",COUNTIF(D.1[Tên sản phẩm],G1029)=0),"SP này chưa khai báo trong DSSP",""))))</f>
        <v/>
      </c>
    </row>
    <row r="1030" spans="2:24" ht="27.75" customHeight="1">
      <c r="B1030" s="69">
        <f t="shared" si="195"/>
        <v>1027</v>
      </c>
      <c r="C1030" s="49" t="str">
        <f t="shared" ca="1" si="196"/>
        <v/>
      </c>
      <c r="D1030" s="50" t="str">
        <f t="shared" ca="1" si="197"/>
        <v/>
      </c>
      <c r="E1030" s="51" t="str">
        <f t="shared" ca="1" si="198"/>
        <v/>
      </c>
      <c r="F1030" s="52" t="str">
        <f t="shared" ca="1" si="199"/>
        <v/>
      </c>
      <c r="G1030" s="53"/>
      <c r="H1030" s="53" t="str">
        <f>IF(G1030="","",INDEX(D.1[Quy cách],MATCH(G1030,D.1[Tên sản phẩm],0)))</f>
        <v/>
      </c>
      <c r="I1030" s="54" t="str">
        <f>IF(G1030="","",INDEX(D.1[ĐVT],MATCH(G1030,D.1[Tên sản phẩm],0)))</f>
        <v/>
      </c>
      <c r="J1030" s="56" t="str">
        <f>IF(G1030="","",INDEX(#REF!,MATCH(G1030,D.1[Tên sản phẩm],0)))</f>
        <v/>
      </c>
      <c r="K1030" s="56" t="str">
        <f t="shared" si="200"/>
        <v/>
      </c>
      <c r="L1030" s="53"/>
      <c r="M1030" s="57" t="str">
        <f t="shared" si="201"/>
        <v/>
      </c>
      <c r="N1030" s="58"/>
      <c r="O1030" s="56" t="str">
        <f t="shared" si="194"/>
        <v/>
      </c>
      <c r="P1030" s="57" t="str">
        <f t="shared" si="202"/>
        <v/>
      </c>
      <c r="Q1030" s="58" t="str">
        <f t="shared" ca="1" si="203"/>
        <v/>
      </c>
      <c r="R1030" s="57" t="str">
        <f t="shared" si="204"/>
        <v/>
      </c>
      <c r="S1030" s="57" t="str">
        <f ca="1">IF(AND(C1030&lt;&gt;"",C1030&lt;&gt;OFFSET(C1030,1,0)),SUMIFS([Giá có thuế],[Số ĐK],C1030),"")</f>
        <v/>
      </c>
      <c r="T1030" s="53"/>
      <c r="U1030" s="55" t="str">
        <f>IF(T1030="","",'Thông Tin Chung'!#REF!)</f>
        <v/>
      </c>
      <c r="V1030" s="57" t="str">
        <f t="shared" ca="1" si="205"/>
        <v/>
      </c>
      <c r="W1030" s="59"/>
      <c r="X1030" s="49" t="str">
        <f ca="1">IF(C1030="","",IF(OR(D1030&lt;NgayBatDau,D1030&gt;NgayKetThuc),"Ngày tháng phải nằm trong kỳ báo cáo",IF(AND(F1030&lt;&gt;"",COUNTIF(D.3[Tên nhà cung cấp],F1030)=0),"Tên NCC chưa khai báo trong DSNCC",IF(AND(G1030&lt;&gt;"",COUNTIF(D.1[Tên sản phẩm],G1030)=0),"SP này chưa khai báo trong DSSP",""))))</f>
        <v/>
      </c>
    </row>
    <row r="1031" spans="2:24" ht="27.75" customHeight="1">
      <c r="B1031" s="69">
        <f t="shared" si="195"/>
        <v>1028</v>
      </c>
      <c r="C1031" s="49" t="str">
        <f t="shared" ca="1" si="196"/>
        <v/>
      </c>
      <c r="D1031" s="50" t="str">
        <f t="shared" ca="1" si="197"/>
        <v/>
      </c>
      <c r="E1031" s="51" t="str">
        <f t="shared" ca="1" si="198"/>
        <v/>
      </c>
      <c r="F1031" s="52" t="str">
        <f t="shared" ca="1" si="199"/>
        <v/>
      </c>
      <c r="G1031" s="53"/>
      <c r="H1031" s="53" t="str">
        <f>IF(G1031="","",INDEX(D.1[Quy cách],MATCH(G1031,D.1[Tên sản phẩm],0)))</f>
        <v/>
      </c>
      <c r="I1031" s="54" t="str">
        <f>IF(G1031="","",INDEX(D.1[ĐVT],MATCH(G1031,D.1[Tên sản phẩm],0)))</f>
        <v/>
      </c>
      <c r="J1031" s="56" t="str">
        <f>IF(G1031="","",INDEX(#REF!,MATCH(G1031,D.1[Tên sản phẩm],0)))</f>
        <v/>
      </c>
      <c r="K1031" s="56" t="str">
        <f t="shared" si="200"/>
        <v/>
      </c>
      <c r="L1031" s="53"/>
      <c r="M1031" s="57" t="str">
        <f t="shared" si="201"/>
        <v/>
      </c>
      <c r="N1031" s="58"/>
      <c r="O1031" s="56" t="str">
        <f t="shared" si="194"/>
        <v/>
      </c>
      <c r="P1031" s="57" t="str">
        <f t="shared" si="202"/>
        <v/>
      </c>
      <c r="Q1031" s="58" t="str">
        <f t="shared" ca="1" si="203"/>
        <v/>
      </c>
      <c r="R1031" s="57" t="str">
        <f t="shared" si="204"/>
        <v/>
      </c>
      <c r="S1031" s="57" t="str">
        <f ca="1">IF(AND(C1031&lt;&gt;"",C1031&lt;&gt;OFFSET(C1031,1,0)),SUMIFS([Giá có thuế],[Số ĐK],C1031),"")</f>
        <v/>
      </c>
      <c r="T1031" s="53"/>
      <c r="U1031" s="55" t="str">
        <f>IF(T1031="","",'Thông Tin Chung'!#REF!)</f>
        <v/>
      </c>
      <c r="V1031" s="57" t="str">
        <f t="shared" ca="1" si="205"/>
        <v/>
      </c>
      <c r="W1031" s="59"/>
      <c r="X1031" s="49" t="str">
        <f ca="1">IF(C1031="","",IF(OR(D1031&lt;NgayBatDau,D1031&gt;NgayKetThuc),"Ngày tháng phải nằm trong kỳ báo cáo",IF(AND(F1031&lt;&gt;"",COUNTIF(D.3[Tên nhà cung cấp],F1031)=0),"Tên NCC chưa khai báo trong DSNCC",IF(AND(G1031&lt;&gt;"",COUNTIF(D.1[Tên sản phẩm],G1031)=0),"SP này chưa khai báo trong DSSP",""))))</f>
        <v/>
      </c>
    </row>
    <row r="1032" spans="2:24" ht="27.75" customHeight="1">
      <c r="B1032" s="69">
        <f t="shared" si="195"/>
        <v>1029</v>
      </c>
      <c r="C1032" s="49" t="str">
        <f t="shared" ca="1" si="196"/>
        <v/>
      </c>
      <c r="D1032" s="50" t="str">
        <f t="shared" ca="1" si="197"/>
        <v/>
      </c>
      <c r="E1032" s="51" t="str">
        <f t="shared" ca="1" si="198"/>
        <v/>
      </c>
      <c r="F1032" s="52" t="str">
        <f t="shared" ca="1" si="199"/>
        <v/>
      </c>
      <c r="G1032" s="53"/>
      <c r="H1032" s="53" t="str">
        <f>IF(G1032="","",INDEX(D.1[Quy cách],MATCH(G1032,D.1[Tên sản phẩm],0)))</f>
        <v/>
      </c>
      <c r="I1032" s="54" t="str">
        <f>IF(G1032="","",INDEX(D.1[ĐVT],MATCH(G1032,D.1[Tên sản phẩm],0)))</f>
        <v/>
      </c>
      <c r="J1032" s="56" t="str">
        <f>IF(G1032="","",INDEX(#REF!,MATCH(G1032,D.1[Tên sản phẩm],0)))</f>
        <v/>
      </c>
      <c r="K1032" s="56" t="str">
        <f t="shared" si="200"/>
        <v/>
      </c>
      <c r="L1032" s="53"/>
      <c r="M1032" s="57" t="str">
        <f t="shared" si="201"/>
        <v/>
      </c>
      <c r="N1032" s="58"/>
      <c r="O1032" s="56" t="str">
        <f t="shared" si="194"/>
        <v/>
      </c>
      <c r="P1032" s="57" t="str">
        <f t="shared" si="202"/>
        <v/>
      </c>
      <c r="Q1032" s="58" t="str">
        <f t="shared" ca="1" si="203"/>
        <v/>
      </c>
      <c r="R1032" s="57" t="str">
        <f t="shared" si="204"/>
        <v/>
      </c>
      <c r="S1032" s="57" t="str">
        <f ca="1">IF(AND(C1032&lt;&gt;"",C1032&lt;&gt;OFFSET(C1032,1,0)),SUMIFS([Giá có thuế],[Số ĐK],C1032),"")</f>
        <v/>
      </c>
      <c r="T1032" s="53"/>
      <c r="U1032" s="55" t="str">
        <f>IF(T1032="","",'Thông Tin Chung'!#REF!)</f>
        <v/>
      </c>
      <c r="V1032" s="57" t="str">
        <f t="shared" ca="1" si="205"/>
        <v/>
      </c>
      <c r="W1032" s="59"/>
      <c r="X1032" s="49" t="str">
        <f ca="1">IF(C1032="","",IF(OR(D1032&lt;NgayBatDau,D1032&gt;NgayKetThuc),"Ngày tháng phải nằm trong kỳ báo cáo",IF(AND(F1032&lt;&gt;"",COUNTIF(D.3[Tên nhà cung cấp],F1032)=0),"Tên NCC chưa khai báo trong DSNCC",IF(AND(G1032&lt;&gt;"",COUNTIF(D.1[Tên sản phẩm],G1032)=0),"SP này chưa khai báo trong DSSP",""))))</f>
        <v/>
      </c>
    </row>
    <row r="1033" spans="2:24" ht="27.75" customHeight="1">
      <c r="B1033" s="69">
        <f t="shared" si="195"/>
        <v>1030</v>
      </c>
      <c r="C1033" s="49" t="str">
        <f t="shared" ca="1" si="196"/>
        <v/>
      </c>
      <c r="D1033" s="50" t="str">
        <f t="shared" ca="1" si="197"/>
        <v/>
      </c>
      <c r="E1033" s="51" t="str">
        <f t="shared" ca="1" si="198"/>
        <v/>
      </c>
      <c r="F1033" s="52" t="str">
        <f t="shared" ca="1" si="199"/>
        <v/>
      </c>
      <c r="G1033" s="53"/>
      <c r="H1033" s="53" t="str">
        <f>IF(G1033="","",INDEX(D.1[Quy cách],MATCH(G1033,D.1[Tên sản phẩm],0)))</f>
        <v/>
      </c>
      <c r="I1033" s="54" t="str">
        <f>IF(G1033="","",INDEX(D.1[ĐVT],MATCH(G1033,D.1[Tên sản phẩm],0)))</f>
        <v/>
      </c>
      <c r="J1033" s="56" t="str">
        <f>IF(G1033="","",INDEX(#REF!,MATCH(G1033,D.1[Tên sản phẩm],0)))</f>
        <v/>
      </c>
      <c r="K1033" s="56" t="str">
        <f t="shared" si="200"/>
        <v/>
      </c>
      <c r="L1033" s="53"/>
      <c r="M1033" s="57" t="str">
        <f t="shared" si="201"/>
        <v/>
      </c>
      <c r="N1033" s="58"/>
      <c r="O1033" s="56" t="str">
        <f t="shared" si="194"/>
        <v/>
      </c>
      <c r="P1033" s="57" t="str">
        <f t="shared" si="202"/>
        <v/>
      </c>
      <c r="Q1033" s="58" t="str">
        <f t="shared" ca="1" si="203"/>
        <v/>
      </c>
      <c r="R1033" s="57" t="str">
        <f t="shared" si="204"/>
        <v/>
      </c>
      <c r="S1033" s="57" t="str">
        <f ca="1">IF(AND(C1033&lt;&gt;"",C1033&lt;&gt;OFFSET(C1033,1,0)),SUMIFS([Giá có thuế],[Số ĐK],C1033),"")</f>
        <v/>
      </c>
      <c r="T1033" s="53"/>
      <c r="U1033" s="55" t="str">
        <f>IF(T1033="","",'Thông Tin Chung'!#REF!)</f>
        <v/>
      </c>
      <c r="V1033" s="57" t="str">
        <f t="shared" ca="1" si="205"/>
        <v/>
      </c>
      <c r="W1033" s="59"/>
      <c r="X1033" s="49" t="str">
        <f ca="1">IF(C1033="","",IF(OR(D1033&lt;NgayBatDau,D1033&gt;NgayKetThuc),"Ngày tháng phải nằm trong kỳ báo cáo",IF(AND(F1033&lt;&gt;"",COUNTIF(D.3[Tên nhà cung cấp],F1033)=0),"Tên NCC chưa khai báo trong DSNCC",IF(AND(G1033&lt;&gt;"",COUNTIF(D.1[Tên sản phẩm],G1033)=0),"SP này chưa khai báo trong DSSP",""))))</f>
        <v/>
      </c>
    </row>
    <row r="1034" spans="2:24" ht="27.75" customHeight="1">
      <c r="B1034" s="69">
        <f t="shared" si="195"/>
        <v>1031</v>
      </c>
      <c r="C1034" s="49" t="str">
        <f t="shared" ca="1" si="196"/>
        <v/>
      </c>
      <c r="D1034" s="50" t="str">
        <f t="shared" ca="1" si="197"/>
        <v/>
      </c>
      <c r="E1034" s="51" t="str">
        <f t="shared" ca="1" si="198"/>
        <v/>
      </c>
      <c r="F1034" s="52" t="str">
        <f t="shared" ca="1" si="199"/>
        <v/>
      </c>
      <c r="G1034" s="53"/>
      <c r="H1034" s="53" t="str">
        <f>IF(G1034="","",INDEX(D.1[Quy cách],MATCH(G1034,D.1[Tên sản phẩm],0)))</f>
        <v/>
      </c>
      <c r="I1034" s="54" t="str">
        <f>IF(G1034="","",INDEX(D.1[ĐVT],MATCH(G1034,D.1[Tên sản phẩm],0)))</f>
        <v/>
      </c>
      <c r="J1034" s="56" t="str">
        <f>IF(G1034="","",INDEX(#REF!,MATCH(G1034,D.1[Tên sản phẩm],0)))</f>
        <v/>
      </c>
      <c r="K1034" s="56" t="str">
        <f t="shared" si="200"/>
        <v/>
      </c>
      <c r="L1034" s="53"/>
      <c r="M1034" s="57" t="str">
        <f t="shared" si="201"/>
        <v/>
      </c>
      <c r="N1034" s="58"/>
      <c r="O1034" s="56" t="str">
        <f t="shared" si="194"/>
        <v/>
      </c>
      <c r="P1034" s="57" t="str">
        <f t="shared" si="202"/>
        <v/>
      </c>
      <c r="Q1034" s="58" t="str">
        <f t="shared" ca="1" si="203"/>
        <v/>
      </c>
      <c r="R1034" s="57" t="str">
        <f t="shared" si="204"/>
        <v/>
      </c>
      <c r="S1034" s="57" t="str">
        <f ca="1">IF(AND(C1034&lt;&gt;"",C1034&lt;&gt;OFFSET(C1034,1,0)),SUMIFS([Giá có thuế],[Số ĐK],C1034),"")</f>
        <v/>
      </c>
      <c r="T1034" s="53"/>
      <c r="U1034" s="55" t="str">
        <f>IF(T1034="","",'Thông Tin Chung'!#REF!)</f>
        <v/>
      </c>
      <c r="V1034" s="57" t="str">
        <f t="shared" ca="1" si="205"/>
        <v/>
      </c>
      <c r="W1034" s="59"/>
      <c r="X1034" s="49" t="str">
        <f ca="1">IF(C1034="","",IF(OR(D1034&lt;NgayBatDau,D1034&gt;NgayKetThuc),"Ngày tháng phải nằm trong kỳ báo cáo",IF(AND(F1034&lt;&gt;"",COUNTIF(D.3[Tên nhà cung cấp],F1034)=0),"Tên NCC chưa khai báo trong DSNCC",IF(AND(G1034&lt;&gt;"",COUNTIF(D.1[Tên sản phẩm],G1034)=0),"SP này chưa khai báo trong DSSP",""))))</f>
        <v/>
      </c>
    </row>
    <row r="1035" spans="2:24" ht="27.75" customHeight="1">
      <c r="B1035" s="69">
        <f t="shared" si="195"/>
        <v>1032</v>
      </c>
      <c r="C1035" s="49" t="str">
        <f t="shared" ca="1" si="196"/>
        <v/>
      </c>
      <c r="D1035" s="50" t="str">
        <f t="shared" ca="1" si="197"/>
        <v/>
      </c>
      <c r="E1035" s="51" t="str">
        <f t="shared" ca="1" si="198"/>
        <v/>
      </c>
      <c r="F1035" s="52" t="str">
        <f t="shared" ca="1" si="199"/>
        <v/>
      </c>
      <c r="G1035" s="53"/>
      <c r="H1035" s="53" t="str">
        <f>IF(G1035="","",INDEX(D.1[Quy cách],MATCH(G1035,D.1[Tên sản phẩm],0)))</f>
        <v/>
      </c>
      <c r="I1035" s="54" t="str">
        <f>IF(G1035="","",INDEX(D.1[ĐVT],MATCH(G1035,D.1[Tên sản phẩm],0)))</f>
        <v/>
      </c>
      <c r="J1035" s="56" t="str">
        <f>IF(G1035="","",INDEX(#REF!,MATCH(G1035,D.1[Tên sản phẩm],0)))</f>
        <v/>
      </c>
      <c r="K1035" s="56" t="str">
        <f t="shared" si="200"/>
        <v/>
      </c>
      <c r="L1035" s="53"/>
      <c r="M1035" s="57" t="str">
        <f t="shared" si="201"/>
        <v/>
      </c>
      <c r="N1035" s="58"/>
      <c r="O1035" s="56" t="str">
        <f t="shared" si="194"/>
        <v/>
      </c>
      <c r="P1035" s="57" t="str">
        <f t="shared" si="202"/>
        <v/>
      </c>
      <c r="Q1035" s="58" t="str">
        <f t="shared" ca="1" si="203"/>
        <v/>
      </c>
      <c r="R1035" s="57" t="str">
        <f t="shared" si="204"/>
        <v/>
      </c>
      <c r="S1035" s="57" t="str">
        <f ca="1">IF(AND(C1035&lt;&gt;"",C1035&lt;&gt;OFFSET(C1035,1,0)),SUMIFS([Giá có thuế],[Số ĐK],C1035),"")</f>
        <v/>
      </c>
      <c r="T1035" s="53"/>
      <c r="U1035" s="55" t="str">
        <f>IF(T1035="","",'Thông Tin Chung'!#REF!)</f>
        <v/>
      </c>
      <c r="V1035" s="57" t="str">
        <f t="shared" ca="1" si="205"/>
        <v/>
      </c>
      <c r="W1035" s="59"/>
      <c r="X1035" s="49" t="str">
        <f ca="1">IF(C1035="","",IF(OR(D1035&lt;NgayBatDau,D1035&gt;NgayKetThuc),"Ngày tháng phải nằm trong kỳ báo cáo",IF(AND(F1035&lt;&gt;"",COUNTIF(D.3[Tên nhà cung cấp],F1035)=0),"Tên NCC chưa khai báo trong DSNCC",IF(AND(G1035&lt;&gt;"",COUNTIF(D.1[Tên sản phẩm],G1035)=0),"SP này chưa khai báo trong DSSP",""))))</f>
        <v/>
      </c>
    </row>
    <row r="1036" spans="2:24" ht="27.75" customHeight="1">
      <c r="B1036" s="69">
        <f t="shared" si="195"/>
        <v>1033</v>
      </c>
      <c r="C1036" s="49" t="str">
        <f t="shared" ca="1" si="196"/>
        <v/>
      </c>
      <c r="D1036" s="50" t="str">
        <f t="shared" ca="1" si="197"/>
        <v/>
      </c>
      <c r="E1036" s="51" t="str">
        <f t="shared" ca="1" si="198"/>
        <v/>
      </c>
      <c r="F1036" s="52" t="str">
        <f t="shared" ca="1" si="199"/>
        <v/>
      </c>
      <c r="G1036" s="53"/>
      <c r="H1036" s="53" t="str">
        <f>IF(G1036="","",INDEX(D.1[Quy cách],MATCH(G1036,D.1[Tên sản phẩm],0)))</f>
        <v/>
      </c>
      <c r="I1036" s="54" t="str">
        <f>IF(G1036="","",INDEX(D.1[ĐVT],MATCH(G1036,D.1[Tên sản phẩm],0)))</f>
        <v/>
      </c>
      <c r="J1036" s="56" t="str">
        <f>IF(G1036="","",INDEX(#REF!,MATCH(G1036,D.1[Tên sản phẩm],0)))</f>
        <v/>
      </c>
      <c r="K1036" s="56" t="str">
        <f t="shared" si="200"/>
        <v/>
      </c>
      <c r="L1036" s="53"/>
      <c r="M1036" s="57" t="str">
        <f t="shared" si="201"/>
        <v/>
      </c>
      <c r="N1036" s="58"/>
      <c r="O1036" s="56" t="str">
        <f t="shared" si="194"/>
        <v/>
      </c>
      <c r="P1036" s="57" t="str">
        <f t="shared" si="202"/>
        <v/>
      </c>
      <c r="Q1036" s="58" t="str">
        <f t="shared" ca="1" si="203"/>
        <v/>
      </c>
      <c r="R1036" s="57" t="str">
        <f t="shared" si="204"/>
        <v/>
      </c>
      <c r="S1036" s="57" t="str">
        <f ca="1">IF(AND(C1036&lt;&gt;"",C1036&lt;&gt;OFFSET(C1036,1,0)),SUMIFS([Giá có thuế],[Số ĐK],C1036),"")</f>
        <v/>
      </c>
      <c r="T1036" s="53"/>
      <c r="U1036" s="55" t="str">
        <f>IF(T1036="","",'Thông Tin Chung'!#REF!)</f>
        <v/>
      </c>
      <c r="V1036" s="57" t="str">
        <f t="shared" ca="1" si="205"/>
        <v/>
      </c>
      <c r="W1036" s="59"/>
      <c r="X1036" s="49" t="str">
        <f ca="1">IF(C1036="","",IF(OR(D1036&lt;NgayBatDau,D1036&gt;NgayKetThuc),"Ngày tháng phải nằm trong kỳ báo cáo",IF(AND(F1036&lt;&gt;"",COUNTIF(D.3[Tên nhà cung cấp],F1036)=0),"Tên NCC chưa khai báo trong DSNCC",IF(AND(G1036&lt;&gt;"",COUNTIF(D.1[Tên sản phẩm],G1036)=0),"SP này chưa khai báo trong DSSP",""))))</f>
        <v/>
      </c>
    </row>
    <row r="1037" spans="2:24" ht="27.75" customHeight="1">
      <c r="B1037" s="69">
        <f t="shared" si="195"/>
        <v>1034</v>
      </c>
      <c r="C1037" s="49" t="str">
        <f t="shared" ca="1" si="196"/>
        <v/>
      </c>
      <c r="D1037" s="50" t="str">
        <f t="shared" ca="1" si="197"/>
        <v/>
      </c>
      <c r="E1037" s="51" t="str">
        <f t="shared" ca="1" si="198"/>
        <v/>
      </c>
      <c r="F1037" s="52" t="str">
        <f t="shared" ca="1" si="199"/>
        <v/>
      </c>
      <c r="G1037" s="53"/>
      <c r="H1037" s="53" t="str">
        <f>IF(G1037="","",INDEX(D.1[Quy cách],MATCH(G1037,D.1[Tên sản phẩm],0)))</f>
        <v/>
      </c>
      <c r="I1037" s="54" t="str">
        <f>IF(G1037="","",INDEX(D.1[ĐVT],MATCH(G1037,D.1[Tên sản phẩm],0)))</f>
        <v/>
      </c>
      <c r="J1037" s="56" t="str">
        <f>IF(G1037="","",INDEX(#REF!,MATCH(G1037,D.1[Tên sản phẩm],0)))</f>
        <v/>
      </c>
      <c r="K1037" s="56" t="str">
        <f t="shared" si="200"/>
        <v/>
      </c>
      <c r="L1037" s="53"/>
      <c r="M1037" s="57" t="str">
        <f t="shared" si="201"/>
        <v/>
      </c>
      <c r="N1037" s="58"/>
      <c r="O1037" s="56" t="str">
        <f t="shared" si="194"/>
        <v/>
      </c>
      <c r="P1037" s="57" t="str">
        <f t="shared" si="202"/>
        <v/>
      </c>
      <c r="Q1037" s="58" t="str">
        <f t="shared" ca="1" si="203"/>
        <v/>
      </c>
      <c r="R1037" s="57" t="str">
        <f t="shared" si="204"/>
        <v/>
      </c>
      <c r="S1037" s="57" t="str">
        <f ca="1">IF(AND(C1037&lt;&gt;"",C1037&lt;&gt;OFFSET(C1037,1,0)),SUMIFS([Giá có thuế],[Số ĐK],C1037),"")</f>
        <v/>
      </c>
      <c r="T1037" s="53"/>
      <c r="U1037" s="55" t="str">
        <f>IF(T1037="","",'Thông Tin Chung'!#REF!)</f>
        <v/>
      </c>
      <c r="V1037" s="57" t="str">
        <f t="shared" ca="1" si="205"/>
        <v/>
      </c>
      <c r="W1037" s="59"/>
      <c r="X1037" s="49" t="str">
        <f ca="1">IF(C1037="","",IF(OR(D1037&lt;NgayBatDau,D1037&gt;NgayKetThuc),"Ngày tháng phải nằm trong kỳ báo cáo",IF(AND(F1037&lt;&gt;"",COUNTIF(D.3[Tên nhà cung cấp],F1037)=0),"Tên NCC chưa khai báo trong DSNCC",IF(AND(G1037&lt;&gt;"",COUNTIF(D.1[Tên sản phẩm],G1037)=0),"SP này chưa khai báo trong DSSP",""))))</f>
        <v/>
      </c>
    </row>
    <row r="1038" spans="2:24" ht="27.75" customHeight="1">
      <c r="B1038" s="69">
        <f t="shared" si="195"/>
        <v>1035</v>
      </c>
      <c r="C1038" s="49" t="str">
        <f t="shared" ca="1" si="196"/>
        <v/>
      </c>
      <c r="D1038" s="50" t="str">
        <f t="shared" ca="1" si="197"/>
        <v/>
      </c>
      <c r="E1038" s="51" t="str">
        <f t="shared" ca="1" si="198"/>
        <v/>
      </c>
      <c r="F1038" s="52" t="str">
        <f t="shared" ca="1" si="199"/>
        <v/>
      </c>
      <c r="G1038" s="53"/>
      <c r="H1038" s="53" t="str">
        <f>IF(G1038="","",INDEX(D.1[Quy cách],MATCH(G1038,D.1[Tên sản phẩm],0)))</f>
        <v/>
      </c>
      <c r="I1038" s="54" t="str">
        <f>IF(G1038="","",INDEX(D.1[ĐVT],MATCH(G1038,D.1[Tên sản phẩm],0)))</f>
        <v/>
      </c>
      <c r="J1038" s="56" t="str">
        <f>IF(G1038="","",INDEX(#REF!,MATCH(G1038,D.1[Tên sản phẩm],0)))</f>
        <v/>
      </c>
      <c r="K1038" s="56" t="str">
        <f t="shared" si="200"/>
        <v/>
      </c>
      <c r="L1038" s="53"/>
      <c r="M1038" s="57" t="str">
        <f t="shared" si="201"/>
        <v/>
      </c>
      <c r="N1038" s="58"/>
      <c r="O1038" s="56" t="str">
        <f t="shared" si="194"/>
        <v/>
      </c>
      <c r="P1038" s="57" t="str">
        <f t="shared" si="202"/>
        <v/>
      </c>
      <c r="Q1038" s="58" t="str">
        <f t="shared" ca="1" si="203"/>
        <v/>
      </c>
      <c r="R1038" s="57" t="str">
        <f t="shared" si="204"/>
        <v/>
      </c>
      <c r="S1038" s="57" t="str">
        <f ca="1">IF(AND(C1038&lt;&gt;"",C1038&lt;&gt;OFFSET(C1038,1,0)),SUMIFS([Giá có thuế],[Số ĐK],C1038),"")</f>
        <v/>
      </c>
      <c r="T1038" s="53"/>
      <c r="U1038" s="55" t="str">
        <f>IF(T1038="","",'Thông Tin Chung'!#REF!)</f>
        <v/>
      </c>
      <c r="V1038" s="57" t="str">
        <f t="shared" ca="1" si="205"/>
        <v/>
      </c>
      <c r="W1038" s="59"/>
      <c r="X1038" s="49" t="str">
        <f ca="1">IF(C1038="","",IF(OR(D1038&lt;NgayBatDau,D1038&gt;NgayKetThuc),"Ngày tháng phải nằm trong kỳ báo cáo",IF(AND(F1038&lt;&gt;"",COUNTIF(D.3[Tên nhà cung cấp],F1038)=0),"Tên NCC chưa khai báo trong DSNCC",IF(AND(G1038&lt;&gt;"",COUNTIF(D.1[Tên sản phẩm],G1038)=0),"SP này chưa khai báo trong DSSP",""))))</f>
        <v/>
      </c>
    </row>
    <row r="1039" spans="2:24" ht="27.75" customHeight="1">
      <c r="B1039" s="69">
        <f t="shared" si="195"/>
        <v>1036</v>
      </c>
      <c r="C1039" s="49" t="str">
        <f t="shared" ca="1" si="196"/>
        <v/>
      </c>
      <c r="D1039" s="50" t="str">
        <f t="shared" ca="1" si="197"/>
        <v/>
      </c>
      <c r="E1039" s="51" t="str">
        <f t="shared" ca="1" si="198"/>
        <v/>
      </c>
      <c r="F1039" s="52" t="str">
        <f t="shared" ca="1" si="199"/>
        <v/>
      </c>
      <c r="G1039" s="53"/>
      <c r="H1039" s="53" t="str">
        <f>IF(G1039="","",INDEX(D.1[Quy cách],MATCH(G1039,D.1[Tên sản phẩm],0)))</f>
        <v/>
      </c>
      <c r="I1039" s="54" t="str">
        <f>IF(G1039="","",INDEX(D.1[ĐVT],MATCH(G1039,D.1[Tên sản phẩm],0)))</f>
        <v/>
      </c>
      <c r="J1039" s="56" t="str">
        <f>IF(G1039="","",INDEX(#REF!,MATCH(G1039,D.1[Tên sản phẩm],0)))</f>
        <v/>
      </c>
      <c r="K1039" s="56" t="str">
        <f t="shared" si="200"/>
        <v/>
      </c>
      <c r="L1039" s="53"/>
      <c r="M1039" s="57" t="str">
        <f t="shared" si="201"/>
        <v/>
      </c>
      <c r="N1039" s="58"/>
      <c r="O1039" s="56" t="str">
        <f t="shared" si="194"/>
        <v/>
      </c>
      <c r="P1039" s="57" t="str">
        <f t="shared" si="202"/>
        <v/>
      </c>
      <c r="Q1039" s="58" t="str">
        <f t="shared" ca="1" si="203"/>
        <v/>
      </c>
      <c r="R1039" s="57" t="str">
        <f t="shared" si="204"/>
        <v/>
      </c>
      <c r="S1039" s="57" t="str">
        <f ca="1">IF(AND(C1039&lt;&gt;"",C1039&lt;&gt;OFFSET(C1039,1,0)),SUMIFS([Giá có thuế],[Số ĐK],C1039),"")</f>
        <v/>
      </c>
      <c r="T1039" s="53"/>
      <c r="U1039" s="55" t="str">
        <f>IF(T1039="","",'Thông Tin Chung'!#REF!)</f>
        <v/>
      </c>
      <c r="V1039" s="57" t="str">
        <f t="shared" ca="1" si="205"/>
        <v/>
      </c>
      <c r="W1039" s="59"/>
      <c r="X1039" s="49" t="str">
        <f ca="1">IF(C1039="","",IF(OR(D1039&lt;NgayBatDau,D1039&gt;NgayKetThuc),"Ngày tháng phải nằm trong kỳ báo cáo",IF(AND(F1039&lt;&gt;"",COUNTIF(D.3[Tên nhà cung cấp],F1039)=0),"Tên NCC chưa khai báo trong DSNCC",IF(AND(G1039&lt;&gt;"",COUNTIF(D.1[Tên sản phẩm],G1039)=0),"SP này chưa khai báo trong DSSP",""))))</f>
        <v/>
      </c>
    </row>
    <row r="1040" spans="2:24" ht="27.75" customHeight="1">
      <c r="B1040" s="69">
        <f t="shared" si="195"/>
        <v>1037</v>
      </c>
      <c r="C1040" s="49" t="str">
        <f t="shared" ca="1" si="196"/>
        <v/>
      </c>
      <c r="D1040" s="50" t="str">
        <f t="shared" ca="1" si="197"/>
        <v/>
      </c>
      <c r="E1040" s="51" t="str">
        <f t="shared" ca="1" si="198"/>
        <v/>
      </c>
      <c r="F1040" s="52" t="str">
        <f t="shared" ca="1" si="199"/>
        <v/>
      </c>
      <c r="G1040" s="53"/>
      <c r="H1040" s="53" t="str">
        <f>IF(G1040="","",INDEX(D.1[Quy cách],MATCH(G1040,D.1[Tên sản phẩm],0)))</f>
        <v/>
      </c>
      <c r="I1040" s="54" t="str">
        <f>IF(G1040="","",INDEX(D.1[ĐVT],MATCH(G1040,D.1[Tên sản phẩm],0)))</f>
        <v/>
      </c>
      <c r="J1040" s="56" t="str">
        <f>IF(G1040="","",INDEX(#REF!,MATCH(G1040,D.1[Tên sản phẩm],0)))</f>
        <v/>
      </c>
      <c r="K1040" s="56" t="str">
        <f t="shared" si="200"/>
        <v/>
      </c>
      <c r="L1040" s="53"/>
      <c r="M1040" s="57" t="str">
        <f t="shared" si="201"/>
        <v/>
      </c>
      <c r="N1040" s="58"/>
      <c r="O1040" s="56" t="str">
        <f t="shared" si="194"/>
        <v/>
      </c>
      <c r="P1040" s="57" t="str">
        <f t="shared" si="202"/>
        <v/>
      </c>
      <c r="Q1040" s="58" t="str">
        <f t="shared" ca="1" si="203"/>
        <v/>
      </c>
      <c r="R1040" s="57" t="str">
        <f t="shared" si="204"/>
        <v/>
      </c>
      <c r="S1040" s="57" t="str">
        <f ca="1">IF(AND(C1040&lt;&gt;"",C1040&lt;&gt;OFFSET(C1040,1,0)),SUMIFS([Giá có thuế],[Số ĐK],C1040),"")</f>
        <v/>
      </c>
      <c r="T1040" s="53"/>
      <c r="U1040" s="55" t="str">
        <f>IF(T1040="","",'Thông Tin Chung'!#REF!)</f>
        <v/>
      </c>
      <c r="V1040" s="57" t="str">
        <f t="shared" ca="1" si="205"/>
        <v/>
      </c>
      <c r="W1040" s="59"/>
      <c r="X1040" s="49" t="str">
        <f ca="1">IF(C1040="","",IF(OR(D1040&lt;NgayBatDau,D1040&gt;NgayKetThuc),"Ngày tháng phải nằm trong kỳ báo cáo",IF(AND(F1040&lt;&gt;"",COUNTIF(D.3[Tên nhà cung cấp],F1040)=0),"Tên NCC chưa khai báo trong DSNCC",IF(AND(G1040&lt;&gt;"",COUNTIF(D.1[Tên sản phẩm],G1040)=0),"SP này chưa khai báo trong DSSP",""))))</f>
        <v/>
      </c>
    </row>
    <row r="1041" spans="2:24" ht="27.75" customHeight="1">
      <c r="B1041" s="69">
        <f t="shared" si="195"/>
        <v>1038</v>
      </c>
      <c r="C1041" s="49" t="str">
        <f t="shared" ca="1" si="196"/>
        <v/>
      </c>
      <c r="D1041" s="50" t="str">
        <f t="shared" ca="1" si="197"/>
        <v/>
      </c>
      <c r="E1041" s="51" t="str">
        <f t="shared" ca="1" si="198"/>
        <v/>
      </c>
      <c r="F1041" s="52" t="str">
        <f t="shared" ca="1" si="199"/>
        <v/>
      </c>
      <c r="G1041" s="53"/>
      <c r="H1041" s="53" t="str">
        <f>IF(G1041="","",INDEX(D.1[Quy cách],MATCH(G1041,D.1[Tên sản phẩm],0)))</f>
        <v/>
      </c>
      <c r="I1041" s="54" t="str">
        <f>IF(G1041="","",INDEX(D.1[ĐVT],MATCH(G1041,D.1[Tên sản phẩm],0)))</f>
        <v/>
      </c>
      <c r="J1041" s="56" t="str">
        <f>IF(G1041="","",INDEX(#REF!,MATCH(G1041,D.1[Tên sản phẩm],0)))</f>
        <v/>
      </c>
      <c r="K1041" s="56" t="str">
        <f t="shared" si="200"/>
        <v/>
      </c>
      <c r="L1041" s="53"/>
      <c r="M1041" s="57" t="str">
        <f t="shared" si="201"/>
        <v/>
      </c>
      <c r="N1041" s="58"/>
      <c r="O1041" s="56" t="str">
        <f t="shared" si="194"/>
        <v/>
      </c>
      <c r="P1041" s="57" t="str">
        <f t="shared" si="202"/>
        <v/>
      </c>
      <c r="Q1041" s="58" t="str">
        <f t="shared" ca="1" si="203"/>
        <v/>
      </c>
      <c r="R1041" s="57" t="str">
        <f t="shared" si="204"/>
        <v/>
      </c>
      <c r="S1041" s="57" t="str">
        <f ca="1">IF(AND(C1041&lt;&gt;"",C1041&lt;&gt;OFFSET(C1041,1,0)),SUMIFS([Giá có thuế],[Số ĐK],C1041),"")</f>
        <v/>
      </c>
      <c r="T1041" s="53"/>
      <c r="U1041" s="55" t="str">
        <f>IF(T1041="","",'Thông Tin Chung'!#REF!)</f>
        <v/>
      </c>
      <c r="V1041" s="57" t="str">
        <f t="shared" ca="1" si="205"/>
        <v/>
      </c>
      <c r="W1041" s="59"/>
      <c r="X1041" s="49" t="str">
        <f ca="1">IF(C1041="","",IF(OR(D1041&lt;NgayBatDau,D1041&gt;NgayKetThuc),"Ngày tháng phải nằm trong kỳ báo cáo",IF(AND(F1041&lt;&gt;"",COUNTIF(D.3[Tên nhà cung cấp],F1041)=0),"Tên NCC chưa khai báo trong DSNCC",IF(AND(G1041&lt;&gt;"",COUNTIF(D.1[Tên sản phẩm],G1041)=0),"SP này chưa khai báo trong DSSP",""))))</f>
        <v/>
      </c>
    </row>
    <row r="1042" spans="2:24" ht="27.75" customHeight="1">
      <c r="B1042" s="69">
        <f t="shared" si="195"/>
        <v>1039</v>
      </c>
      <c r="C1042" s="49" t="str">
        <f t="shared" ca="1" si="196"/>
        <v/>
      </c>
      <c r="D1042" s="50" t="str">
        <f t="shared" ca="1" si="197"/>
        <v/>
      </c>
      <c r="E1042" s="51" t="str">
        <f t="shared" ca="1" si="198"/>
        <v/>
      </c>
      <c r="F1042" s="52" t="str">
        <f t="shared" ca="1" si="199"/>
        <v/>
      </c>
      <c r="G1042" s="53"/>
      <c r="H1042" s="53" t="str">
        <f>IF(G1042="","",INDEX(D.1[Quy cách],MATCH(G1042,D.1[Tên sản phẩm],0)))</f>
        <v/>
      </c>
      <c r="I1042" s="54" t="str">
        <f>IF(G1042="","",INDEX(D.1[ĐVT],MATCH(G1042,D.1[Tên sản phẩm],0)))</f>
        <v/>
      </c>
      <c r="J1042" s="56" t="str">
        <f>IF(G1042="","",INDEX(#REF!,MATCH(G1042,D.1[Tên sản phẩm],0)))</f>
        <v/>
      </c>
      <c r="K1042" s="56" t="str">
        <f t="shared" si="200"/>
        <v/>
      </c>
      <c r="L1042" s="53"/>
      <c r="M1042" s="57" t="str">
        <f t="shared" si="201"/>
        <v/>
      </c>
      <c r="N1042" s="58"/>
      <c r="O1042" s="56" t="str">
        <f t="shared" si="194"/>
        <v/>
      </c>
      <c r="P1042" s="57" t="str">
        <f t="shared" si="202"/>
        <v/>
      </c>
      <c r="Q1042" s="58" t="str">
        <f t="shared" ca="1" si="203"/>
        <v/>
      </c>
      <c r="R1042" s="57" t="str">
        <f t="shared" si="204"/>
        <v/>
      </c>
      <c r="S1042" s="57" t="str">
        <f ca="1">IF(AND(C1042&lt;&gt;"",C1042&lt;&gt;OFFSET(C1042,1,0)),SUMIFS([Giá có thuế],[Số ĐK],C1042),"")</f>
        <v/>
      </c>
      <c r="T1042" s="53"/>
      <c r="U1042" s="55" t="str">
        <f>IF(T1042="","",'Thông Tin Chung'!#REF!)</f>
        <v/>
      </c>
      <c r="V1042" s="57" t="str">
        <f t="shared" ca="1" si="205"/>
        <v/>
      </c>
      <c r="W1042" s="59"/>
      <c r="X1042" s="49" t="str">
        <f ca="1">IF(C1042="","",IF(OR(D1042&lt;NgayBatDau,D1042&gt;NgayKetThuc),"Ngày tháng phải nằm trong kỳ báo cáo",IF(AND(F1042&lt;&gt;"",COUNTIF(D.3[Tên nhà cung cấp],F1042)=0),"Tên NCC chưa khai báo trong DSNCC",IF(AND(G1042&lt;&gt;"",COUNTIF(D.1[Tên sản phẩm],G1042)=0),"SP này chưa khai báo trong DSSP",""))))</f>
        <v/>
      </c>
    </row>
    <row r="1043" spans="2:24" ht="27.75" customHeight="1">
      <c r="B1043" s="69">
        <f t="shared" si="195"/>
        <v>1040</v>
      </c>
      <c r="C1043" s="49" t="str">
        <f t="shared" ca="1" si="196"/>
        <v/>
      </c>
      <c r="D1043" s="50" t="str">
        <f t="shared" ca="1" si="197"/>
        <v/>
      </c>
      <c r="E1043" s="51" t="str">
        <f t="shared" ca="1" si="198"/>
        <v/>
      </c>
      <c r="F1043" s="52" t="str">
        <f t="shared" ca="1" si="199"/>
        <v/>
      </c>
      <c r="G1043" s="53"/>
      <c r="H1043" s="53" t="str">
        <f>IF(G1043="","",INDEX(D.1[Quy cách],MATCH(G1043,D.1[Tên sản phẩm],0)))</f>
        <v/>
      </c>
      <c r="I1043" s="54" t="str">
        <f>IF(G1043="","",INDEX(D.1[ĐVT],MATCH(G1043,D.1[Tên sản phẩm],0)))</f>
        <v/>
      </c>
      <c r="J1043" s="56" t="str">
        <f>IF(G1043="","",INDEX(#REF!,MATCH(G1043,D.1[Tên sản phẩm],0)))</f>
        <v/>
      </c>
      <c r="K1043" s="56" t="str">
        <f t="shared" si="200"/>
        <v/>
      </c>
      <c r="L1043" s="53"/>
      <c r="M1043" s="57" t="str">
        <f t="shared" si="201"/>
        <v/>
      </c>
      <c r="N1043" s="58"/>
      <c r="O1043" s="56" t="str">
        <f t="shared" si="194"/>
        <v/>
      </c>
      <c r="P1043" s="57" t="str">
        <f t="shared" si="202"/>
        <v/>
      </c>
      <c r="Q1043" s="58" t="str">
        <f t="shared" ca="1" si="203"/>
        <v/>
      </c>
      <c r="R1043" s="57" t="str">
        <f t="shared" si="204"/>
        <v/>
      </c>
      <c r="S1043" s="57" t="str">
        <f ca="1">IF(AND(C1043&lt;&gt;"",C1043&lt;&gt;OFFSET(C1043,1,0)),SUMIFS([Giá có thuế],[Số ĐK],C1043),"")</f>
        <v/>
      </c>
      <c r="T1043" s="53"/>
      <c r="U1043" s="55" t="str">
        <f>IF(T1043="","",'Thông Tin Chung'!#REF!)</f>
        <v/>
      </c>
      <c r="V1043" s="57" t="str">
        <f t="shared" ca="1" si="205"/>
        <v/>
      </c>
      <c r="W1043" s="59"/>
      <c r="X1043" s="49" t="str">
        <f ca="1">IF(C1043="","",IF(OR(D1043&lt;NgayBatDau,D1043&gt;NgayKetThuc),"Ngày tháng phải nằm trong kỳ báo cáo",IF(AND(F1043&lt;&gt;"",COUNTIF(D.3[Tên nhà cung cấp],F1043)=0),"Tên NCC chưa khai báo trong DSNCC",IF(AND(G1043&lt;&gt;"",COUNTIF(D.1[Tên sản phẩm],G1043)=0),"SP này chưa khai báo trong DSSP",""))))</f>
        <v/>
      </c>
    </row>
    <row r="1044" spans="2:24" ht="27.75" customHeight="1">
      <c r="B1044" s="69">
        <f t="shared" si="195"/>
        <v>1041</v>
      </c>
      <c r="C1044" s="49" t="str">
        <f t="shared" ca="1" si="196"/>
        <v/>
      </c>
      <c r="D1044" s="50" t="str">
        <f t="shared" ca="1" si="197"/>
        <v/>
      </c>
      <c r="E1044" s="51" t="str">
        <f t="shared" ca="1" si="198"/>
        <v/>
      </c>
      <c r="F1044" s="52" t="str">
        <f t="shared" ca="1" si="199"/>
        <v/>
      </c>
      <c r="G1044" s="53"/>
      <c r="H1044" s="53" t="str">
        <f>IF(G1044="","",INDEX(D.1[Quy cách],MATCH(G1044,D.1[Tên sản phẩm],0)))</f>
        <v/>
      </c>
      <c r="I1044" s="54" t="str">
        <f>IF(G1044="","",INDEX(D.1[ĐVT],MATCH(G1044,D.1[Tên sản phẩm],0)))</f>
        <v/>
      </c>
      <c r="J1044" s="56" t="str">
        <f>IF(G1044="","",INDEX(#REF!,MATCH(G1044,D.1[Tên sản phẩm],0)))</f>
        <v/>
      </c>
      <c r="K1044" s="56" t="str">
        <f t="shared" si="200"/>
        <v/>
      </c>
      <c r="L1044" s="53"/>
      <c r="M1044" s="57" t="str">
        <f t="shared" si="201"/>
        <v/>
      </c>
      <c r="N1044" s="58"/>
      <c r="O1044" s="56" t="str">
        <f t="shared" si="194"/>
        <v/>
      </c>
      <c r="P1044" s="57" t="str">
        <f t="shared" si="202"/>
        <v/>
      </c>
      <c r="Q1044" s="58" t="str">
        <f t="shared" ca="1" si="203"/>
        <v/>
      </c>
      <c r="R1044" s="57" t="str">
        <f t="shared" si="204"/>
        <v/>
      </c>
      <c r="S1044" s="57" t="str">
        <f ca="1">IF(AND(C1044&lt;&gt;"",C1044&lt;&gt;OFFSET(C1044,1,0)),SUMIFS([Giá có thuế],[Số ĐK],C1044),"")</f>
        <v/>
      </c>
      <c r="T1044" s="53"/>
      <c r="U1044" s="55" t="str">
        <f>IF(T1044="","",'Thông Tin Chung'!#REF!)</f>
        <v/>
      </c>
      <c r="V1044" s="57" t="str">
        <f t="shared" ca="1" si="205"/>
        <v/>
      </c>
      <c r="W1044" s="59"/>
      <c r="X1044" s="49" t="str">
        <f ca="1">IF(C1044="","",IF(OR(D1044&lt;NgayBatDau,D1044&gt;NgayKetThuc),"Ngày tháng phải nằm trong kỳ báo cáo",IF(AND(F1044&lt;&gt;"",COUNTIF(D.3[Tên nhà cung cấp],F1044)=0),"Tên NCC chưa khai báo trong DSNCC",IF(AND(G1044&lt;&gt;"",COUNTIF(D.1[Tên sản phẩm],G1044)=0),"SP này chưa khai báo trong DSSP",""))))</f>
        <v/>
      </c>
    </row>
    <row r="1045" spans="2:24" ht="27.75" customHeight="1">
      <c r="B1045" s="69">
        <f t="shared" si="195"/>
        <v>1042</v>
      </c>
      <c r="C1045" s="49" t="str">
        <f t="shared" ca="1" si="196"/>
        <v/>
      </c>
      <c r="D1045" s="50" t="str">
        <f t="shared" ca="1" si="197"/>
        <v/>
      </c>
      <c r="E1045" s="51" t="str">
        <f t="shared" ca="1" si="198"/>
        <v/>
      </c>
      <c r="F1045" s="52" t="str">
        <f t="shared" ca="1" si="199"/>
        <v/>
      </c>
      <c r="G1045" s="53"/>
      <c r="H1045" s="53" t="str">
        <f>IF(G1045="","",INDEX(D.1[Quy cách],MATCH(G1045,D.1[Tên sản phẩm],0)))</f>
        <v/>
      </c>
      <c r="I1045" s="54" t="str">
        <f>IF(G1045="","",INDEX(D.1[ĐVT],MATCH(G1045,D.1[Tên sản phẩm],0)))</f>
        <v/>
      </c>
      <c r="J1045" s="56" t="str">
        <f>IF(G1045="","",INDEX(#REF!,MATCH(G1045,D.1[Tên sản phẩm],0)))</f>
        <v/>
      </c>
      <c r="K1045" s="56" t="str">
        <f t="shared" si="200"/>
        <v/>
      </c>
      <c r="L1045" s="53"/>
      <c r="M1045" s="57" t="str">
        <f t="shared" si="201"/>
        <v/>
      </c>
      <c r="N1045" s="58"/>
      <c r="O1045" s="56" t="str">
        <f t="shared" si="194"/>
        <v/>
      </c>
      <c r="P1045" s="57" t="str">
        <f t="shared" si="202"/>
        <v/>
      </c>
      <c r="Q1045" s="58" t="str">
        <f t="shared" ca="1" si="203"/>
        <v/>
      </c>
      <c r="R1045" s="57" t="str">
        <f t="shared" si="204"/>
        <v/>
      </c>
      <c r="S1045" s="57" t="str">
        <f ca="1">IF(AND(C1045&lt;&gt;"",C1045&lt;&gt;OFFSET(C1045,1,0)),SUMIFS([Giá có thuế],[Số ĐK],C1045),"")</f>
        <v/>
      </c>
      <c r="T1045" s="53"/>
      <c r="U1045" s="55" t="str">
        <f>IF(T1045="","",'Thông Tin Chung'!#REF!)</f>
        <v/>
      </c>
      <c r="V1045" s="57" t="str">
        <f t="shared" ca="1" si="205"/>
        <v/>
      </c>
      <c r="W1045" s="59"/>
      <c r="X1045" s="49" t="str">
        <f ca="1">IF(C1045="","",IF(OR(D1045&lt;NgayBatDau,D1045&gt;NgayKetThuc),"Ngày tháng phải nằm trong kỳ báo cáo",IF(AND(F1045&lt;&gt;"",COUNTIF(D.3[Tên nhà cung cấp],F1045)=0),"Tên NCC chưa khai báo trong DSNCC",IF(AND(G1045&lt;&gt;"",COUNTIF(D.1[Tên sản phẩm],G1045)=0),"SP này chưa khai báo trong DSSP",""))))</f>
        <v/>
      </c>
    </row>
    <row r="1046" spans="2:24" ht="27.75" customHeight="1">
      <c r="B1046" s="69">
        <f t="shared" si="195"/>
        <v>1043</v>
      </c>
      <c r="C1046" s="49" t="str">
        <f t="shared" ca="1" si="196"/>
        <v/>
      </c>
      <c r="D1046" s="50" t="str">
        <f t="shared" ca="1" si="197"/>
        <v/>
      </c>
      <c r="E1046" s="51" t="str">
        <f t="shared" ca="1" si="198"/>
        <v/>
      </c>
      <c r="F1046" s="52" t="str">
        <f t="shared" ca="1" si="199"/>
        <v/>
      </c>
      <c r="G1046" s="53"/>
      <c r="H1046" s="53" t="str">
        <f>IF(G1046="","",INDEX(D.1[Quy cách],MATCH(G1046,D.1[Tên sản phẩm],0)))</f>
        <v/>
      </c>
      <c r="I1046" s="54" t="str">
        <f>IF(G1046="","",INDEX(D.1[ĐVT],MATCH(G1046,D.1[Tên sản phẩm],0)))</f>
        <v/>
      </c>
      <c r="J1046" s="56" t="str">
        <f>IF(G1046="","",INDEX(#REF!,MATCH(G1046,D.1[Tên sản phẩm],0)))</f>
        <v/>
      </c>
      <c r="K1046" s="56" t="str">
        <f t="shared" si="200"/>
        <v/>
      </c>
      <c r="L1046" s="53"/>
      <c r="M1046" s="57" t="str">
        <f t="shared" si="201"/>
        <v/>
      </c>
      <c r="N1046" s="58"/>
      <c r="O1046" s="56" t="str">
        <f t="shared" si="194"/>
        <v/>
      </c>
      <c r="P1046" s="57" t="str">
        <f t="shared" si="202"/>
        <v/>
      </c>
      <c r="Q1046" s="58" t="str">
        <f t="shared" ca="1" si="203"/>
        <v/>
      </c>
      <c r="R1046" s="57" t="str">
        <f t="shared" si="204"/>
        <v/>
      </c>
      <c r="S1046" s="57" t="str">
        <f ca="1">IF(AND(C1046&lt;&gt;"",C1046&lt;&gt;OFFSET(C1046,1,0)),SUMIFS([Giá có thuế],[Số ĐK],C1046),"")</f>
        <v/>
      </c>
      <c r="T1046" s="53"/>
      <c r="U1046" s="55" t="str">
        <f>IF(T1046="","",'Thông Tin Chung'!#REF!)</f>
        <v/>
      </c>
      <c r="V1046" s="57" t="str">
        <f t="shared" ca="1" si="205"/>
        <v/>
      </c>
      <c r="W1046" s="59"/>
      <c r="X1046" s="49" t="str">
        <f ca="1">IF(C1046="","",IF(OR(D1046&lt;NgayBatDau,D1046&gt;NgayKetThuc),"Ngày tháng phải nằm trong kỳ báo cáo",IF(AND(F1046&lt;&gt;"",COUNTIF(D.3[Tên nhà cung cấp],F1046)=0),"Tên NCC chưa khai báo trong DSNCC",IF(AND(G1046&lt;&gt;"",COUNTIF(D.1[Tên sản phẩm],G1046)=0),"SP này chưa khai báo trong DSSP",""))))</f>
        <v/>
      </c>
    </row>
    <row r="1047" spans="2:24" ht="27.75" customHeight="1">
      <c r="B1047" s="69">
        <f t="shared" si="195"/>
        <v>1044</v>
      </c>
      <c r="C1047" s="49" t="str">
        <f t="shared" ca="1" si="196"/>
        <v/>
      </c>
      <c r="D1047" s="50" t="str">
        <f t="shared" ca="1" si="197"/>
        <v/>
      </c>
      <c r="E1047" s="51" t="str">
        <f t="shared" ca="1" si="198"/>
        <v/>
      </c>
      <c r="F1047" s="52" t="str">
        <f t="shared" ca="1" si="199"/>
        <v/>
      </c>
      <c r="G1047" s="53"/>
      <c r="H1047" s="53" t="str">
        <f>IF(G1047="","",INDEX(D.1[Quy cách],MATCH(G1047,D.1[Tên sản phẩm],0)))</f>
        <v/>
      </c>
      <c r="I1047" s="54" t="str">
        <f>IF(G1047="","",INDEX(D.1[ĐVT],MATCH(G1047,D.1[Tên sản phẩm],0)))</f>
        <v/>
      </c>
      <c r="J1047" s="56" t="str">
        <f>IF(G1047="","",INDEX(#REF!,MATCH(G1047,D.1[Tên sản phẩm],0)))</f>
        <v/>
      </c>
      <c r="K1047" s="56" t="str">
        <f t="shared" si="200"/>
        <v/>
      </c>
      <c r="L1047" s="53"/>
      <c r="M1047" s="57" t="str">
        <f t="shared" si="201"/>
        <v/>
      </c>
      <c r="N1047" s="58"/>
      <c r="O1047" s="56" t="str">
        <f t="shared" si="194"/>
        <v/>
      </c>
      <c r="P1047" s="57" t="str">
        <f t="shared" si="202"/>
        <v/>
      </c>
      <c r="Q1047" s="58" t="str">
        <f t="shared" ca="1" si="203"/>
        <v/>
      </c>
      <c r="R1047" s="57" t="str">
        <f t="shared" si="204"/>
        <v/>
      </c>
      <c r="S1047" s="57" t="str">
        <f ca="1">IF(AND(C1047&lt;&gt;"",C1047&lt;&gt;OFFSET(C1047,1,0)),SUMIFS([Giá có thuế],[Số ĐK],C1047),"")</f>
        <v/>
      </c>
      <c r="T1047" s="53"/>
      <c r="U1047" s="55" t="str">
        <f>IF(T1047="","",'Thông Tin Chung'!#REF!)</f>
        <v/>
      </c>
      <c r="V1047" s="57" t="str">
        <f t="shared" ca="1" si="205"/>
        <v/>
      </c>
      <c r="W1047" s="59"/>
      <c r="X1047" s="49" t="str">
        <f ca="1">IF(C1047="","",IF(OR(D1047&lt;NgayBatDau,D1047&gt;NgayKetThuc),"Ngày tháng phải nằm trong kỳ báo cáo",IF(AND(F1047&lt;&gt;"",COUNTIF(D.3[Tên nhà cung cấp],F1047)=0),"Tên NCC chưa khai báo trong DSNCC",IF(AND(G1047&lt;&gt;"",COUNTIF(D.1[Tên sản phẩm],G1047)=0),"SP này chưa khai báo trong DSSP",""))))</f>
        <v/>
      </c>
    </row>
    <row r="1048" spans="2:24" ht="27.75" customHeight="1">
      <c r="B1048" s="69">
        <f t="shared" si="195"/>
        <v>1045</v>
      </c>
      <c r="C1048" s="49" t="str">
        <f t="shared" ca="1" si="196"/>
        <v/>
      </c>
      <c r="D1048" s="50" t="str">
        <f t="shared" ca="1" si="197"/>
        <v/>
      </c>
      <c r="E1048" s="51" t="str">
        <f t="shared" ca="1" si="198"/>
        <v/>
      </c>
      <c r="F1048" s="52" t="str">
        <f t="shared" ca="1" si="199"/>
        <v/>
      </c>
      <c r="G1048" s="53"/>
      <c r="H1048" s="53" t="str">
        <f>IF(G1048="","",INDEX(D.1[Quy cách],MATCH(G1048,D.1[Tên sản phẩm],0)))</f>
        <v/>
      </c>
      <c r="I1048" s="54" t="str">
        <f>IF(G1048="","",INDEX(D.1[ĐVT],MATCH(G1048,D.1[Tên sản phẩm],0)))</f>
        <v/>
      </c>
      <c r="J1048" s="56" t="str">
        <f>IF(G1048="","",INDEX(#REF!,MATCH(G1048,D.1[Tên sản phẩm],0)))</f>
        <v/>
      </c>
      <c r="K1048" s="56" t="str">
        <f t="shared" si="200"/>
        <v/>
      </c>
      <c r="L1048" s="53"/>
      <c r="M1048" s="57" t="str">
        <f t="shared" si="201"/>
        <v/>
      </c>
      <c r="N1048" s="58"/>
      <c r="O1048" s="56" t="str">
        <f t="shared" si="194"/>
        <v/>
      </c>
      <c r="P1048" s="57" t="str">
        <f t="shared" si="202"/>
        <v/>
      </c>
      <c r="Q1048" s="58" t="str">
        <f t="shared" ca="1" si="203"/>
        <v/>
      </c>
      <c r="R1048" s="57" t="str">
        <f t="shared" si="204"/>
        <v/>
      </c>
      <c r="S1048" s="57" t="str">
        <f ca="1">IF(AND(C1048&lt;&gt;"",C1048&lt;&gt;OFFSET(C1048,1,0)),SUMIFS([Giá có thuế],[Số ĐK],C1048),"")</f>
        <v/>
      </c>
      <c r="T1048" s="53"/>
      <c r="U1048" s="55" t="str">
        <f>IF(T1048="","",'Thông Tin Chung'!#REF!)</f>
        <v/>
      </c>
      <c r="V1048" s="57" t="str">
        <f t="shared" ca="1" si="205"/>
        <v/>
      </c>
      <c r="W1048" s="59"/>
      <c r="X1048" s="49" t="str">
        <f ca="1">IF(C1048="","",IF(OR(D1048&lt;NgayBatDau,D1048&gt;NgayKetThuc),"Ngày tháng phải nằm trong kỳ báo cáo",IF(AND(F1048&lt;&gt;"",COUNTIF(D.3[Tên nhà cung cấp],F1048)=0),"Tên NCC chưa khai báo trong DSNCC",IF(AND(G1048&lt;&gt;"",COUNTIF(D.1[Tên sản phẩm],G1048)=0),"SP này chưa khai báo trong DSSP",""))))</f>
        <v/>
      </c>
    </row>
    <row r="1049" spans="2:24" ht="27.75" customHeight="1">
      <c r="B1049" s="69">
        <f t="shared" si="195"/>
        <v>1046</v>
      </c>
      <c r="C1049" s="49" t="str">
        <f t="shared" ca="1" si="196"/>
        <v/>
      </c>
      <c r="D1049" s="50" t="str">
        <f t="shared" ca="1" si="197"/>
        <v/>
      </c>
      <c r="E1049" s="51" t="str">
        <f t="shared" ca="1" si="198"/>
        <v/>
      </c>
      <c r="F1049" s="52" t="str">
        <f t="shared" ca="1" si="199"/>
        <v/>
      </c>
      <c r="G1049" s="53"/>
      <c r="H1049" s="53" t="str">
        <f>IF(G1049="","",INDEX(D.1[Quy cách],MATCH(G1049,D.1[Tên sản phẩm],0)))</f>
        <v/>
      </c>
      <c r="I1049" s="54" t="str">
        <f>IF(G1049="","",INDEX(D.1[ĐVT],MATCH(G1049,D.1[Tên sản phẩm],0)))</f>
        <v/>
      </c>
      <c r="J1049" s="56" t="str">
        <f>IF(G1049="","",INDEX(#REF!,MATCH(G1049,D.1[Tên sản phẩm],0)))</f>
        <v/>
      </c>
      <c r="K1049" s="56" t="str">
        <f t="shared" si="200"/>
        <v/>
      </c>
      <c r="L1049" s="53"/>
      <c r="M1049" s="57" t="str">
        <f t="shared" si="201"/>
        <v/>
      </c>
      <c r="N1049" s="58"/>
      <c r="O1049" s="56" t="str">
        <f t="shared" si="194"/>
        <v/>
      </c>
      <c r="P1049" s="57" t="str">
        <f t="shared" si="202"/>
        <v/>
      </c>
      <c r="Q1049" s="58" t="str">
        <f t="shared" ca="1" si="203"/>
        <v/>
      </c>
      <c r="R1049" s="57" t="str">
        <f t="shared" si="204"/>
        <v/>
      </c>
      <c r="S1049" s="57" t="str">
        <f ca="1">IF(AND(C1049&lt;&gt;"",C1049&lt;&gt;OFFSET(C1049,1,0)),SUMIFS([Giá có thuế],[Số ĐK],C1049),"")</f>
        <v/>
      </c>
      <c r="T1049" s="53"/>
      <c r="U1049" s="55" t="str">
        <f>IF(T1049="","",'Thông Tin Chung'!#REF!)</f>
        <v/>
      </c>
      <c r="V1049" s="57" t="str">
        <f t="shared" ca="1" si="205"/>
        <v/>
      </c>
      <c r="W1049" s="59"/>
      <c r="X1049" s="49" t="str">
        <f ca="1">IF(C1049="","",IF(OR(D1049&lt;NgayBatDau,D1049&gt;NgayKetThuc),"Ngày tháng phải nằm trong kỳ báo cáo",IF(AND(F1049&lt;&gt;"",COUNTIF(D.3[Tên nhà cung cấp],F1049)=0),"Tên NCC chưa khai báo trong DSNCC",IF(AND(G1049&lt;&gt;"",COUNTIF(D.1[Tên sản phẩm],G1049)=0),"SP này chưa khai báo trong DSSP",""))))</f>
        <v/>
      </c>
    </row>
    <row r="1050" spans="2:24" ht="27.75" customHeight="1">
      <c r="B1050" s="69">
        <f t="shared" si="195"/>
        <v>1047</v>
      </c>
      <c r="C1050" s="49" t="str">
        <f t="shared" ca="1" si="196"/>
        <v/>
      </c>
      <c r="D1050" s="50" t="str">
        <f t="shared" ca="1" si="197"/>
        <v/>
      </c>
      <c r="E1050" s="51" t="str">
        <f t="shared" ca="1" si="198"/>
        <v/>
      </c>
      <c r="F1050" s="52" t="str">
        <f t="shared" ca="1" si="199"/>
        <v/>
      </c>
      <c r="G1050" s="53"/>
      <c r="H1050" s="53" t="str">
        <f>IF(G1050="","",INDEX(D.1[Quy cách],MATCH(G1050,D.1[Tên sản phẩm],0)))</f>
        <v/>
      </c>
      <c r="I1050" s="54" t="str">
        <f>IF(G1050="","",INDEX(D.1[ĐVT],MATCH(G1050,D.1[Tên sản phẩm],0)))</f>
        <v/>
      </c>
      <c r="J1050" s="56" t="str">
        <f>IF(G1050="","",INDEX(#REF!,MATCH(G1050,D.1[Tên sản phẩm],0)))</f>
        <v/>
      </c>
      <c r="K1050" s="56" t="str">
        <f t="shared" si="200"/>
        <v/>
      </c>
      <c r="L1050" s="53"/>
      <c r="M1050" s="57" t="str">
        <f t="shared" si="201"/>
        <v/>
      </c>
      <c r="N1050" s="58"/>
      <c r="O1050" s="56" t="str">
        <f t="shared" si="194"/>
        <v/>
      </c>
      <c r="P1050" s="57" t="str">
        <f t="shared" si="202"/>
        <v/>
      </c>
      <c r="Q1050" s="58" t="str">
        <f t="shared" ca="1" si="203"/>
        <v/>
      </c>
      <c r="R1050" s="57" t="str">
        <f t="shared" si="204"/>
        <v/>
      </c>
      <c r="S1050" s="57" t="str">
        <f ca="1">IF(AND(C1050&lt;&gt;"",C1050&lt;&gt;OFFSET(C1050,1,0)),SUMIFS([Giá có thuế],[Số ĐK],C1050),"")</f>
        <v/>
      </c>
      <c r="T1050" s="53"/>
      <c r="U1050" s="55" t="str">
        <f>IF(T1050="","",'Thông Tin Chung'!#REF!)</f>
        <v/>
      </c>
      <c r="V1050" s="57" t="str">
        <f t="shared" ca="1" si="205"/>
        <v/>
      </c>
      <c r="W1050" s="59"/>
      <c r="X1050" s="49" t="str">
        <f ca="1">IF(C1050="","",IF(OR(D1050&lt;NgayBatDau,D1050&gt;NgayKetThuc),"Ngày tháng phải nằm trong kỳ báo cáo",IF(AND(F1050&lt;&gt;"",COUNTIF(D.3[Tên nhà cung cấp],F1050)=0),"Tên NCC chưa khai báo trong DSNCC",IF(AND(G1050&lt;&gt;"",COUNTIF(D.1[Tên sản phẩm],G1050)=0),"SP này chưa khai báo trong DSSP",""))))</f>
        <v/>
      </c>
    </row>
    <row r="1051" spans="2:24" ht="27.75" customHeight="1">
      <c r="B1051" s="69">
        <f t="shared" si="195"/>
        <v>1048</v>
      </c>
      <c r="C1051" s="49" t="str">
        <f t="shared" ca="1" si="196"/>
        <v/>
      </c>
      <c r="D1051" s="50" t="str">
        <f t="shared" ca="1" si="197"/>
        <v/>
      </c>
      <c r="E1051" s="51" t="str">
        <f t="shared" ca="1" si="198"/>
        <v/>
      </c>
      <c r="F1051" s="52" t="str">
        <f t="shared" ca="1" si="199"/>
        <v/>
      </c>
      <c r="G1051" s="53"/>
      <c r="H1051" s="53" t="str">
        <f>IF(G1051="","",INDEX(D.1[Quy cách],MATCH(G1051,D.1[Tên sản phẩm],0)))</f>
        <v/>
      </c>
      <c r="I1051" s="54" t="str">
        <f>IF(G1051="","",INDEX(D.1[ĐVT],MATCH(G1051,D.1[Tên sản phẩm],0)))</f>
        <v/>
      </c>
      <c r="J1051" s="56" t="str">
        <f>IF(G1051="","",INDEX(#REF!,MATCH(G1051,D.1[Tên sản phẩm],0)))</f>
        <v/>
      </c>
      <c r="K1051" s="56" t="str">
        <f t="shared" si="200"/>
        <v/>
      </c>
      <c r="L1051" s="53"/>
      <c r="M1051" s="57" t="str">
        <f t="shared" si="201"/>
        <v/>
      </c>
      <c r="N1051" s="58"/>
      <c r="O1051" s="56" t="str">
        <f t="shared" si="194"/>
        <v/>
      </c>
      <c r="P1051" s="57" t="str">
        <f t="shared" si="202"/>
        <v/>
      </c>
      <c r="Q1051" s="58" t="str">
        <f t="shared" ca="1" si="203"/>
        <v/>
      </c>
      <c r="R1051" s="57" t="str">
        <f t="shared" si="204"/>
        <v/>
      </c>
      <c r="S1051" s="57" t="str">
        <f ca="1">IF(AND(C1051&lt;&gt;"",C1051&lt;&gt;OFFSET(C1051,1,0)),SUMIFS([Giá có thuế],[Số ĐK],C1051),"")</f>
        <v/>
      </c>
      <c r="T1051" s="53"/>
      <c r="U1051" s="55" t="str">
        <f>IF(T1051="","",'Thông Tin Chung'!#REF!)</f>
        <v/>
      </c>
      <c r="V1051" s="57" t="str">
        <f t="shared" ca="1" si="205"/>
        <v/>
      </c>
      <c r="W1051" s="59"/>
      <c r="X1051" s="49" t="str">
        <f ca="1">IF(C1051="","",IF(OR(D1051&lt;NgayBatDau,D1051&gt;NgayKetThuc),"Ngày tháng phải nằm trong kỳ báo cáo",IF(AND(F1051&lt;&gt;"",COUNTIF(D.3[Tên nhà cung cấp],F1051)=0),"Tên NCC chưa khai báo trong DSNCC",IF(AND(G1051&lt;&gt;"",COUNTIF(D.1[Tên sản phẩm],G1051)=0),"SP này chưa khai báo trong DSSP",""))))</f>
        <v/>
      </c>
    </row>
    <row r="1052" spans="2:24" ht="27.75" customHeight="1">
      <c r="B1052" s="69">
        <f t="shared" si="195"/>
        <v>1049</v>
      </c>
      <c r="C1052" s="49" t="str">
        <f t="shared" ca="1" si="196"/>
        <v/>
      </c>
      <c r="D1052" s="50" t="str">
        <f t="shared" ca="1" si="197"/>
        <v/>
      </c>
      <c r="E1052" s="51" t="str">
        <f t="shared" ca="1" si="198"/>
        <v/>
      </c>
      <c r="F1052" s="52" t="str">
        <f t="shared" ca="1" si="199"/>
        <v/>
      </c>
      <c r="G1052" s="53"/>
      <c r="H1052" s="53" t="str">
        <f>IF(G1052="","",INDEX(D.1[Quy cách],MATCH(G1052,D.1[Tên sản phẩm],0)))</f>
        <v/>
      </c>
      <c r="I1052" s="54" t="str">
        <f>IF(G1052="","",INDEX(D.1[ĐVT],MATCH(G1052,D.1[Tên sản phẩm],0)))</f>
        <v/>
      </c>
      <c r="J1052" s="56" t="str">
        <f>IF(G1052="","",INDEX(#REF!,MATCH(G1052,D.1[Tên sản phẩm],0)))</f>
        <v/>
      </c>
      <c r="K1052" s="56" t="str">
        <f t="shared" si="200"/>
        <v/>
      </c>
      <c r="L1052" s="53"/>
      <c r="M1052" s="57" t="str">
        <f t="shared" si="201"/>
        <v/>
      </c>
      <c r="N1052" s="58"/>
      <c r="O1052" s="56" t="str">
        <f t="shared" si="194"/>
        <v/>
      </c>
      <c r="P1052" s="57" t="str">
        <f t="shared" si="202"/>
        <v/>
      </c>
      <c r="Q1052" s="58" t="str">
        <f t="shared" ca="1" si="203"/>
        <v/>
      </c>
      <c r="R1052" s="57" t="str">
        <f t="shared" si="204"/>
        <v/>
      </c>
      <c r="S1052" s="57" t="str">
        <f ca="1">IF(AND(C1052&lt;&gt;"",C1052&lt;&gt;OFFSET(C1052,1,0)),SUMIFS([Giá có thuế],[Số ĐK],C1052),"")</f>
        <v/>
      </c>
      <c r="T1052" s="53"/>
      <c r="U1052" s="55" t="str">
        <f>IF(T1052="","",'Thông Tin Chung'!#REF!)</f>
        <v/>
      </c>
      <c r="V1052" s="57" t="str">
        <f t="shared" ca="1" si="205"/>
        <v/>
      </c>
      <c r="W1052" s="59"/>
      <c r="X1052" s="49" t="str">
        <f ca="1">IF(C1052="","",IF(OR(D1052&lt;NgayBatDau,D1052&gt;NgayKetThuc),"Ngày tháng phải nằm trong kỳ báo cáo",IF(AND(F1052&lt;&gt;"",COUNTIF(D.3[Tên nhà cung cấp],F1052)=0),"Tên NCC chưa khai báo trong DSNCC",IF(AND(G1052&lt;&gt;"",COUNTIF(D.1[Tên sản phẩm],G1052)=0),"SP này chưa khai báo trong DSSP",""))))</f>
        <v/>
      </c>
    </row>
    <row r="1053" spans="2:24" ht="27.75" customHeight="1">
      <c r="B1053" s="69">
        <f t="shared" si="195"/>
        <v>1050</v>
      </c>
      <c r="C1053" s="49" t="str">
        <f t="shared" ca="1" si="196"/>
        <v/>
      </c>
      <c r="D1053" s="50" t="str">
        <f t="shared" ca="1" si="197"/>
        <v/>
      </c>
      <c r="E1053" s="51" t="str">
        <f t="shared" ca="1" si="198"/>
        <v/>
      </c>
      <c r="F1053" s="52" t="str">
        <f t="shared" ca="1" si="199"/>
        <v/>
      </c>
      <c r="G1053" s="53"/>
      <c r="H1053" s="53" t="str">
        <f>IF(G1053="","",INDEX(D.1[Quy cách],MATCH(G1053,D.1[Tên sản phẩm],0)))</f>
        <v/>
      </c>
      <c r="I1053" s="54" t="str">
        <f>IF(G1053="","",INDEX(D.1[ĐVT],MATCH(G1053,D.1[Tên sản phẩm],0)))</f>
        <v/>
      </c>
      <c r="J1053" s="56" t="str">
        <f>IF(G1053="","",INDEX(#REF!,MATCH(G1053,D.1[Tên sản phẩm],0)))</f>
        <v/>
      </c>
      <c r="K1053" s="56" t="str">
        <f t="shared" si="200"/>
        <v/>
      </c>
      <c r="L1053" s="53"/>
      <c r="M1053" s="57" t="str">
        <f t="shared" si="201"/>
        <v/>
      </c>
      <c r="N1053" s="58"/>
      <c r="O1053" s="56" t="str">
        <f t="shared" si="194"/>
        <v/>
      </c>
      <c r="P1053" s="57" t="str">
        <f t="shared" si="202"/>
        <v/>
      </c>
      <c r="Q1053" s="58" t="str">
        <f t="shared" ca="1" si="203"/>
        <v/>
      </c>
      <c r="R1053" s="57" t="str">
        <f t="shared" si="204"/>
        <v/>
      </c>
      <c r="S1053" s="57" t="str">
        <f ca="1">IF(AND(C1053&lt;&gt;"",C1053&lt;&gt;OFFSET(C1053,1,0)),SUMIFS([Giá có thuế],[Số ĐK],C1053),"")</f>
        <v/>
      </c>
      <c r="T1053" s="53"/>
      <c r="U1053" s="55" t="str">
        <f>IF(T1053="","",'Thông Tin Chung'!#REF!)</f>
        <v/>
      </c>
      <c r="V1053" s="57" t="str">
        <f t="shared" ca="1" si="205"/>
        <v/>
      </c>
      <c r="W1053" s="59"/>
      <c r="X1053" s="49" t="str">
        <f ca="1">IF(C1053="","",IF(OR(D1053&lt;NgayBatDau,D1053&gt;NgayKetThuc),"Ngày tháng phải nằm trong kỳ báo cáo",IF(AND(F1053&lt;&gt;"",COUNTIF(D.3[Tên nhà cung cấp],F1053)=0),"Tên NCC chưa khai báo trong DSNCC",IF(AND(G1053&lt;&gt;"",COUNTIF(D.1[Tên sản phẩm],G1053)=0),"SP này chưa khai báo trong DSSP",""))))</f>
        <v/>
      </c>
    </row>
    <row r="1054" spans="2:24" ht="27.75" customHeight="1">
      <c r="B1054" s="69">
        <f t="shared" si="195"/>
        <v>1051</v>
      </c>
      <c r="C1054" s="49" t="str">
        <f t="shared" ca="1" si="196"/>
        <v/>
      </c>
      <c r="D1054" s="50" t="str">
        <f t="shared" ca="1" si="197"/>
        <v/>
      </c>
      <c r="E1054" s="51" t="str">
        <f t="shared" ca="1" si="198"/>
        <v/>
      </c>
      <c r="F1054" s="52" t="str">
        <f t="shared" ca="1" si="199"/>
        <v/>
      </c>
      <c r="G1054" s="53"/>
      <c r="H1054" s="53" t="str">
        <f>IF(G1054="","",INDEX(D.1[Quy cách],MATCH(G1054,D.1[Tên sản phẩm],0)))</f>
        <v/>
      </c>
      <c r="I1054" s="54" t="str">
        <f>IF(G1054="","",INDEX(D.1[ĐVT],MATCH(G1054,D.1[Tên sản phẩm],0)))</f>
        <v/>
      </c>
      <c r="J1054" s="56" t="str">
        <f>IF(G1054="","",INDEX(#REF!,MATCH(G1054,D.1[Tên sản phẩm],0)))</f>
        <v/>
      </c>
      <c r="K1054" s="56" t="str">
        <f t="shared" si="200"/>
        <v/>
      </c>
      <c r="L1054" s="53"/>
      <c r="M1054" s="57" t="str">
        <f t="shared" si="201"/>
        <v/>
      </c>
      <c r="N1054" s="58"/>
      <c r="O1054" s="56" t="str">
        <f t="shared" si="194"/>
        <v/>
      </c>
      <c r="P1054" s="57" t="str">
        <f t="shared" si="202"/>
        <v/>
      </c>
      <c r="Q1054" s="58" t="str">
        <f t="shared" ca="1" si="203"/>
        <v/>
      </c>
      <c r="R1054" s="57" t="str">
        <f t="shared" si="204"/>
        <v/>
      </c>
      <c r="S1054" s="57" t="str">
        <f ca="1">IF(AND(C1054&lt;&gt;"",C1054&lt;&gt;OFFSET(C1054,1,0)),SUMIFS([Giá có thuế],[Số ĐK],C1054),"")</f>
        <v/>
      </c>
      <c r="T1054" s="53"/>
      <c r="U1054" s="55" t="str">
        <f>IF(T1054="","",'Thông Tin Chung'!#REF!)</f>
        <v/>
      </c>
      <c r="V1054" s="57" t="str">
        <f t="shared" ca="1" si="205"/>
        <v/>
      </c>
      <c r="W1054" s="59"/>
      <c r="X1054" s="49" t="str">
        <f ca="1">IF(C1054="","",IF(OR(D1054&lt;NgayBatDau,D1054&gt;NgayKetThuc),"Ngày tháng phải nằm trong kỳ báo cáo",IF(AND(F1054&lt;&gt;"",COUNTIF(D.3[Tên nhà cung cấp],F1054)=0),"Tên NCC chưa khai báo trong DSNCC",IF(AND(G1054&lt;&gt;"",COUNTIF(D.1[Tên sản phẩm],G1054)=0),"SP này chưa khai báo trong DSSP",""))))</f>
        <v/>
      </c>
    </row>
    <row r="1055" spans="2:24" ht="27.75" customHeight="1">
      <c r="B1055" s="69">
        <f t="shared" si="195"/>
        <v>1052</v>
      </c>
      <c r="C1055" s="49" t="str">
        <f t="shared" ca="1" si="196"/>
        <v/>
      </c>
      <c r="D1055" s="50" t="str">
        <f t="shared" ca="1" si="197"/>
        <v/>
      </c>
      <c r="E1055" s="51" t="str">
        <f t="shared" ca="1" si="198"/>
        <v/>
      </c>
      <c r="F1055" s="52" t="str">
        <f t="shared" ca="1" si="199"/>
        <v/>
      </c>
      <c r="G1055" s="53"/>
      <c r="H1055" s="53" t="str">
        <f>IF(G1055="","",INDEX(D.1[Quy cách],MATCH(G1055,D.1[Tên sản phẩm],0)))</f>
        <v/>
      </c>
      <c r="I1055" s="54" t="str">
        <f>IF(G1055="","",INDEX(D.1[ĐVT],MATCH(G1055,D.1[Tên sản phẩm],0)))</f>
        <v/>
      </c>
      <c r="J1055" s="56" t="str">
        <f>IF(G1055="","",INDEX(#REF!,MATCH(G1055,D.1[Tên sản phẩm],0)))</f>
        <v/>
      </c>
      <c r="K1055" s="56" t="str">
        <f t="shared" si="200"/>
        <v/>
      </c>
      <c r="L1055" s="53"/>
      <c r="M1055" s="57" t="str">
        <f t="shared" si="201"/>
        <v/>
      </c>
      <c r="N1055" s="58"/>
      <c r="O1055" s="56" t="str">
        <f t="shared" si="194"/>
        <v/>
      </c>
      <c r="P1055" s="57" t="str">
        <f t="shared" si="202"/>
        <v/>
      </c>
      <c r="Q1055" s="58" t="str">
        <f t="shared" ca="1" si="203"/>
        <v/>
      </c>
      <c r="R1055" s="57" t="str">
        <f t="shared" si="204"/>
        <v/>
      </c>
      <c r="S1055" s="57" t="str">
        <f ca="1">IF(AND(C1055&lt;&gt;"",C1055&lt;&gt;OFFSET(C1055,1,0)),SUMIFS([Giá có thuế],[Số ĐK],C1055),"")</f>
        <v/>
      </c>
      <c r="T1055" s="53"/>
      <c r="U1055" s="55" t="str">
        <f>IF(T1055="","",'Thông Tin Chung'!#REF!)</f>
        <v/>
      </c>
      <c r="V1055" s="57" t="str">
        <f t="shared" ca="1" si="205"/>
        <v/>
      </c>
      <c r="W1055" s="59"/>
      <c r="X1055" s="49" t="str">
        <f ca="1">IF(C1055="","",IF(OR(D1055&lt;NgayBatDau,D1055&gt;NgayKetThuc),"Ngày tháng phải nằm trong kỳ báo cáo",IF(AND(F1055&lt;&gt;"",COUNTIF(D.3[Tên nhà cung cấp],F1055)=0),"Tên NCC chưa khai báo trong DSNCC",IF(AND(G1055&lt;&gt;"",COUNTIF(D.1[Tên sản phẩm],G1055)=0),"SP này chưa khai báo trong DSSP",""))))</f>
        <v/>
      </c>
    </row>
    <row r="1056" spans="2:24" ht="27.75" customHeight="1">
      <c r="B1056" s="69">
        <f t="shared" si="195"/>
        <v>1053</v>
      </c>
      <c r="C1056" s="49" t="str">
        <f t="shared" ca="1" si="196"/>
        <v/>
      </c>
      <c r="D1056" s="50" t="str">
        <f t="shared" ca="1" si="197"/>
        <v/>
      </c>
      <c r="E1056" s="51" t="str">
        <f t="shared" ca="1" si="198"/>
        <v/>
      </c>
      <c r="F1056" s="52" t="str">
        <f t="shared" ca="1" si="199"/>
        <v/>
      </c>
      <c r="G1056" s="53"/>
      <c r="H1056" s="53" t="str">
        <f>IF(G1056="","",INDEX(D.1[Quy cách],MATCH(G1056,D.1[Tên sản phẩm],0)))</f>
        <v/>
      </c>
      <c r="I1056" s="54" t="str">
        <f>IF(G1056="","",INDEX(D.1[ĐVT],MATCH(G1056,D.1[Tên sản phẩm],0)))</f>
        <v/>
      </c>
      <c r="J1056" s="56" t="str">
        <f>IF(G1056="","",INDEX(#REF!,MATCH(G1056,D.1[Tên sản phẩm],0)))</f>
        <v/>
      </c>
      <c r="K1056" s="56" t="str">
        <f t="shared" si="200"/>
        <v/>
      </c>
      <c r="L1056" s="53"/>
      <c r="M1056" s="57" t="str">
        <f t="shared" si="201"/>
        <v/>
      </c>
      <c r="N1056" s="58"/>
      <c r="O1056" s="56" t="str">
        <f t="shared" si="194"/>
        <v/>
      </c>
      <c r="P1056" s="57" t="str">
        <f t="shared" si="202"/>
        <v/>
      </c>
      <c r="Q1056" s="58" t="str">
        <f t="shared" ca="1" si="203"/>
        <v/>
      </c>
      <c r="R1056" s="57" t="str">
        <f t="shared" si="204"/>
        <v/>
      </c>
      <c r="S1056" s="57" t="str">
        <f ca="1">IF(AND(C1056&lt;&gt;"",C1056&lt;&gt;OFFSET(C1056,1,0)),SUMIFS([Giá có thuế],[Số ĐK],C1056),"")</f>
        <v/>
      </c>
      <c r="T1056" s="53"/>
      <c r="U1056" s="55" t="str">
        <f>IF(T1056="","",'Thông Tin Chung'!#REF!)</f>
        <v/>
      </c>
      <c r="V1056" s="57" t="str">
        <f t="shared" ca="1" si="205"/>
        <v/>
      </c>
      <c r="W1056" s="59"/>
      <c r="X1056" s="49" t="str">
        <f ca="1">IF(C1056="","",IF(OR(D1056&lt;NgayBatDau,D1056&gt;NgayKetThuc),"Ngày tháng phải nằm trong kỳ báo cáo",IF(AND(F1056&lt;&gt;"",COUNTIF(D.3[Tên nhà cung cấp],F1056)=0),"Tên NCC chưa khai báo trong DSNCC",IF(AND(G1056&lt;&gt;"",COUNTIF(D.1[Tên sản phẩm],G1056)=0),"SP này chưa khai báo trong DSSP",""))))</f>
        <v/>
      </c>
    </row>
    <row r="1057" spans="2:24" ht="27.75" customHeight="1">
      <c r="B1057" s="69">
        <f t="shared" si="195"/>
        <v>1054</v>
      </c>
      <c r="C1057" s="49" t="str">
        <f t="shared" ca="1" si="196"/>
        <v/>
      </c>
      <c r="D1057" s="50" t="str">
        <f t="shared" ca="1" si="197"/>
        <v/>
      </c>
      <c r="E1057" s="51" t="str">
        <f t="shared" ca="1" si="198"/>
        <v/>
      </c>
      <c r="F1057" s="52" t="str">
        <f t="shared" ca="1" si="199"/>
        <v/>
      </c>
      <c r="G1057" s="53"/>
      <c r="H1057" s="53" t="str">
        <f>IF(G1057="","",INDEX(D.1[Quy cách],MATCH(G1057,D.1[Tên sản phẩm],0)))</f>
        <v/>
      </c>
      <c r="I1057" s="54" t="str">
        <f>IF(G1057="","",INDEX(D.1[ĐVT],MATCH(G1057,D.1[Tên sản phẩm],0)))</f>
        <v/>
      </c>
      <c r="J1057" s="56" t="str">
        <f>IF(G1057="","",INDEX(#REF!,MATCH(G1057,D.1[Tên sản phẩm],0)))</f>
        <v/>
      </c>
      <c r="K1057" s="56" t="str">
        <f t="shared" si="200"/>
        <v/>
      </c>
      <c r="L1057" s="53"/>
      <c r="M1057" s="57" t="str">
        <f t="shared" si="201"/>
        <v/>
      </c>
      <c r="N1057" s="58"/>
      <c r="O1057" s="56" t="str">
        <f t="shared" si="194"/>
        <v/>
      </c>
      <c r="P1057" s="57" t="str">
        <f t="shared" si="202"/>
        <v/>
      </c>
      <c r="Q1057" s="58" t="str">
        <f t="shared" ca="1" si="203"/>
        <v/>
      </c>
      <c r="R1057" s="57" t="str">
        <f t="shared" si="204"/>
        <v/>
      </c>
      <c r="S1057" s="57" t="str">
        <f ca="1">IF(AND(C1057&lt;&gt;"",C1057&lt;&gt;OFFSET(C1057,1,0)),SUMIFS([Giá có thuế],[Số ĐK],C1057),"")</f>
        <v/>
      </c>
      <c r="T1057" s="53"/>
      <c r="U1057" s="55" t="str">
        <f>IF(T1057="","",'Thông Tin Chung'!#REF!)</f>
        <v/>
      </c>
      <c r="V1057" s="57" t="str">
        <f t="shared" ca="1" si="205"/>
        <v/>
      </c>
      <c r="W1057" s="59"/>
      <c r="X1057" s="49" t="str">
        <f ca="1">IF(C1057="","",IF(OR(D1057&lt;NgayBatDau,D1057&gt;NgayKetThuc),"Ngày tháng phải nằm trong kỳ báo cáo",IF(AND(F1057&lt;&gt;"",COUNTIF(D.3[Tên nhà cung cấp],F1057)=0),"Tên NCC chưa khai báo trong DSNCC",IF(AND(G1057&lt;&gt;"",COUNTIF(D.1[Tên sản phẩm],G1057)=0),"SP này chưa khai báo trong DSSP",""))))</f>
        <v/>
      </c>
    </row>
    <row r="1058" spans="2:24" ht="27.75" customHeight="1">
      <c r="B1058" s="69">
        <f t="shared" si="195"/>
        <v>1055</v>
      </c>
      <c r="C1058" s="49" t="str">
        <f t="shared" ca="1" si="196"/>
        <v/>
      </c>
      <c r="D1058" s="50" t="str">
        <f t="shared" ca="1" si="197"/>
        <v/>
      </c>
      <c r="E1058" s="51" t="str">
        <f t="shared" ca="1" si="198"/>
        <v/>
      </c>
      <c r="F1058" s="52" t="str">
        <f t="shared" ca="1" si="199"/>
        <v/>
      </c>
      <c r="G1058" s="53"/>
      <c r="H1058" s="53" t="str">
        <f>IF(G1058="","",INDEX(D.1[Quy cách],MATCH(G1058,D.1[Tên sản phẩm],0)))</f>
        <v/>
      </c>
      <c r="I1058" s="54" t="str">
        <f>IF(G1058="","",INDEX(D.1[ĐVT],MATCH(G1058,D.1[Tên sản phẩm],0)))</f>
        <v/>
      </c>
      <c r="J1058" s="56" t="str">
        <f>IF(G1058="","",INDEX(#REF!,MATCH(G1058,D.1[Tên sản phẩm],0)))</f>
        <v/>
      </c>
      <c r="K1058" s="56" t="str">
        <f t="shared" si="200"/>
        <v/>
      </c>
      <c r="L1058" s="53"/>
      <c r="M1058" s="57" t="str">
        <f t="shared" si="201"/>
        <v/>
      </c>
      <c r="N1058" s="58"/>
      <c r="O1058" s="56" t="str">
        <f t="shared" si="194"/>
        <v/>
      </c>
      <c r="P1058" s="57" t="str">
        <f t="shared" si="202"/>
        <v/>
      </c>
      <c r="Q1058" s="58" t="str">
        <f t="shared" ca="1" si="203"/>
        <v/>
      </c>
      <c r="R1058" s="57" t="str">
        <f t="shared" si="204"/>
        <v/>
      </c>
      <c r="S1058" s="57" t="str">
        <f ca="1">IF(AND(C1058&lt;&gt;"",C1058&lt;&gt;OFFSET(C1058,1,0)),SUMIFS([Giá có thuế],[Số ĐK],C1058),"")</f>
        <v/>
      </c>
      <c r="T1058" s="53"/>
      <c r="U1058" s="55" t="str">
        <f>IF(T1058="","",'Thông Tin Chung'!#REF!)</f>
        <v/>
      </c>
      <c r="V1058" s="57" t="str">
        <f t="shared" ca="1" si="205"/>
        <v/>
      </c>
      <c r="W1058" s="59"/>
      <c r="X1058" s="49" t="str">
        <f ca="1">IF(C1058="","",IF(OR(D1058&lt;NgayBatDau,D1058&gt;NgayKetThuc),"Ngày tháng phải nằm trong kỳ báo cáo",IF(AND(F1058&lt;&gt;"",COUNTIF(D.3[Tên nhà cung cấp],F1058)=0),"Tên NCC chưa khai báo trong DSNCC",IF(AND(G1058&lt;&gt;"",COUNTIF(D.1[Tên sản phẩm],G1058)=0),"SP này chưa khai báo trong DSSP",""))))</f>
        <v/>
      </c>
    </row>
    <row r="1059" spans="2:24" ht="27.75" customHeight="1">
      <c r="B1059" s="69">
        <f t="shared" si="195"/>
        <v>1056</v>
      </c>
      <c r="C1059" s="49" t="str">
        <f t="shared" ca="1" si="196"/>
        <v/>
      </c>
      <c r="D1059" s="50" t="str">
        <f t="shared" ca="1" si="197"/>
        <v/>
      </c>
      <c r="E1059" s="51" t="str">
        <f t="shared" ca="1" si="198"/>
        <v/>
      </c>
      <c r="F1059" s="52" t="str">
        <f t="shared" ca="1" si="199"/>
        <v/>
      </c>
      <c r="G1059" s="53"/>
      <c r="H1059" s="53" t="str">
        <f>IF(G1059="","",INDEX(D.1[Quy cách],MATCH(G1059,D.1[Tên sản phẩm],0)))</f>
        <v/>
      </c>
      <c r="I1059" s="54" t="str">
        <f>IF(G1059="","",INDEX(D.1[ĐVT],MATCH(G1059,D.1[Tên sản phẩm],0)))</f>
        <v/>
      </c>
      <c r="J1059" s="56" t="str">
        <f>IF(G1059="","",INDEX(#REF!,MATCH(G1059,D.1[Tên sản phẩm],0)))</f>
        <v/>
      </c>
      <c r="K1059" s="56" t="str">
        <f t="shared" si="200"/>
        <v/>
      </c>
      <c r="L1059" s="53"/>
      <c r="M1059" s="57" t="str">
        <f t="shared" si="201"/>
        <v/>
      </c>
      <c r="N1059" s="58"/>
      <c r="O1059" s="56" t="str">
        <f t="shared" si="194"/>
        <v/>
      </c>
      <c r="P1059" s="57" t="str">
        <f t="shared" si="202"/>
        <v/>
      </c>
      <c r="Q1059" s="58" t="str">
        <f t="shared" ca="1" si="203"/>
        <v/>
      </c>
      <c r="R1059" s="57" t="str">
        <f t="shared" si="204"/>
        <v/>
      </c>
      <c r="S1059" s="57" t="str">
        <f ca="1">IF(AND(C1059&lt;&gt;"",C1059&lt;&gt;OFFSET(C1059,1,0)),SUMIFS([Giá có thuế],[Số ĐK],C1059),"")</f>
        <v/>
      </c>
      <c r="T1059" s="53"/>
      <c r="U1059" s="55" t="str">
        <f>IF(T1059="","",'Thông Tin Chung'!#REF!)</f>
        <v/>
      </c>
      <c r="V1059" s="57" t="str">
        <f t="shared" ca="1" si="205"/>
        <v/>
      </c>
      <c r="W1059" s="59"/>
      <c r="X1059" s="49" t="str">
        <f ca="1">IF(C1059="","",IF(OR(D1059&lt;NgayBatDau,D1059&gt;NgayKetThuc),"Ngày tháng phải nằm trong kỳ báo cáo",IF(AND(F1059&lt;&gt;"",COUNTIF(D.3[Tên nhà cung cấp],F1059)=0),"Tên NCC chưa khai báo trong DSNCC",IF(AND(G1059&lt;&gt;"",COUNTIF(D.1[Tên sản phẩm],G1059)=0),"SP này chưa khai báo trong DSSP",""))))</f>
        <v/>
      </c>
    </row>
    <row r="1060" spans="2:24" ht="27.75" customHeight="1">
      <c r="B1060" s="69">
        <f t="shared" si="195"/>
        <v>1057</v>
      </c>
      <c r="C1060" s="49" t="str">
        <f t="shared" ca="1" si="196"/>
        <v/>
      </c>
      <c r="D1060" s="50" t="str">
        <f t="shared" ca="1" si="197"/>
        <v/>
      </c>
      <c r="E1060" s="51" t="str">
        <f t="shared" ca="1" si="198"/>
        <v/>
      </c>
      <c r="F1060" s="52" t="str">
        <f t="shared" ca="1" si="199"/>
        <v/>
      </c>
      <c r="G1060" s="53"/>
      <c r="H1060" s="53" t="str">
        <f>IF(G1060="","",INDEX(D.1[Quy cách],MATCH(G1060,D.1[Tên sản phẩm],0)))</f>
        <v/>
      </c>
      <c r="I1060" s="54" t="str">
        <f>IF(G1060="","",INDEX(D.1[ĐVT],MATCH(G1060,D.1[Tên sản phẩm],0)))</f>
        <v/>
      </c>
      <c r="J1060" s="56" t="str">
        <f>IF(G1060="","",INDEX(#REF!,MATCH(G1060,D.1[Tên sản phẩm],0)))</f>
        <v/>
      </c>
      <c r="K1060" s="56" t="str">
        <f t="shared" si="200"/>
        <v/>
      </c>
      <c r="L1060" s="53"/>
      <c r="M1060" s="57" t="str">
        <f t="shared" si="201"/>
        <v/>
      </c>
      <c r="N1060" s="58"/>
      <c r="O1060" s="56" t="str">
        <f t="shared" si="194"/>
        <v/>
      </c>
      <c r="P1060" s="57" t="str">
        <f t="shared" si="202"/>
        <v/>
      </c>
      <c r="Q1060" s="58" t="str">
        <f t="shared" ca="1" si="203"/>
        <v/>
      </c>
      <c r="R1060" s="57" t="str">
        <f t="shared" si="204"/>
        <v/>
      </c>
      <c r="S1060" s="57" t="str">
        <f ca="1">IF(AND(C1060&lt;&gt;"",C1060&lt;&gt;OFFSET(C1060,1,0)),SUMIFS([Giá có thuế],[Số ĐK],C1060),"")</f>
        <v/>
      </c>
      <c r="T1060" s="53"/>
      <c r="U1060" s="55" t="str">
        <f>IF(T1060="","",'Thông Tin Chung'!#REF!)</f>
        <v/>
      </c>
      <c r="V1060" s="57" t="str">
        <f t="shared" ca="1" si="205"/>
        <v/>
      </c>
      <c r="W1060" s="59"/>
      <c r="X1060" s="49" t="str">
        <f ca="1">IF(C1060="","",IF(OR(D1060&lt;NgayBatDau,D1060&gt;NgayKetThuc),"Ngày tháng phải nằm trong kỳ báo cáo",IF(AND(F1060&lt;&gt;"",COUNTIF(D.3[Tên nhà cung cấp],F1060)=0),"Tên NCC chưa khai báo trong DSNCC",IF(AND(G1060&lt;&gt;"",COUNTIF(D.1[Tên sản phẩm],G1060)=0),"SP này chưa khai báo trong DSSP",""))))</f>
        <v/>
      </c>
    </row>
    <row r="1061" spans="2:24" ht="27.75" customHeight="1">
      <c r="B1061" s="69">
        <f t="shared" si="195"/>
        <v>1058</v>
      </c>
      <c r="C1061" s="49" t="str">
        <f t="shared" ca="1" si="196"/>
        <v/>
      </c>
      <c r="D1061" s="50" t="str">
        <f t="shared" ca="1" si="197"/>
        <v/>
      </c>
      <c r="E1061" s="51" t="str">
        <f t="shared" ca="1" si="198"/>
        <v/>
      </c>
      <c r="F1061" s="52" t="str">
        <f t="shared" ca="1" si="199"/>
        <v/>
      </c>
      <c r="G1061" s="53"/>
      <c r="H1061" s="53" t="str">
        <f>IF(G1061="","",INDEX(D.1[Quy cách],MATCH(G1061,D.1[Tên sản phẩm],0)))</f>
        <v/>
      </c>
      <c r="I1061" s="54" t="str">
        <f>IF(G1061="","",INDEX(D.1[ĐVT],MATCH(G1061,D.1[Tên sản phẩm],0)))</f>
        <v/>
      </c>
      <c r="J1061" s="56" t="str">
        <f>IF(G1061="","",INDEX(#REF!,MATCH(G1061,D.1[Tên sản phẩm],0)))</f>
        <v/>
      </c>
      <c r="K1061" s="56" t="str">
        <f t="shared" si="200"/>
        <v/>
      </c>
      <c r="L1061" s="53"/>
      <c r="M1061" s="57" t="str">
        <f t="shared" si="201"/>
        <v/>
      </c>
      <c r="N1061" s="58"/>
      <c r="O1061" s="56" t="str">
        <f t="shared" si="194"/>
        <v/>
      </c>
      <c r="P1061" s="57" t="str">
        <f t="shared" si="202"/>
        <v/>
      </c>
      <c r="Q1061" s="58" t="str">
        <f t="shared" ca="1" si="203"/>
        <v/>
      </c>
      <c r="R1061" s="57" t="str">
        <f t="shared" si="204"/>
        <v/>
      </c>
      <c r="S1061" s="57" t="str">
        <f ca="1">IF(AND(C1061&lt;&gt;"",C1061&lt;&gt;OFFSET(C1061,1,0)),SUMIFS([Giá có thuế],[Số ĐK],C1061),"")</f>
        <v/>
      </c>
      <c r="T1061" s="53"/>
      <c r="U1061" s="55" t="str">
        <f>IF(T1061="","",'Thông Tin Chung'!#REF!)</f>
        <v/>
      </c>
      <c r="V1061" s="57" t="str">
        <f t="shared" ca="1" si="205"/>
        <v/>
      </c>
      <c r="W1061" s="59"/>
      <c r="X1061" s="49" t="str">
        <f ca="1">IF(C1061="","",IF(OR(D1061&lt;NgayBatDau,D1061&gt;NgayKetThuc),"Ngày tháng phải nằm trong kỳ báo cáo",IF(AND(F1061&lt;&gt;"",COUNTIF(D.3[Tên nhà cung cấp],F1061)=0),"Tên NCC chưa khai báo trong DSNCC",IF(AND(G1061&lt;&gt;"",COUNTIF(D.1[Tên sản phẩm],G1061)=0),"SP này chưa khai báo trong DSSP",""))))</f>
        <v/>
      </c>
    </row>
    <row r="1062" spans="2:24" ht="27.75" customHeight="1">
      <c r="B1062" s="69">
        <f t="shared" si="195"/>
        <v>1059</v>
      </c>
      <c r="C1062" s="49" t="str">
        <f t="shared" ca="1" si="196"/>
        <v/>
      </c>
      <c r="D1062" s="50" t="str">
        <f t="shared" ca="1" si="197"/>
        <v/>
      </c>
      <c r="E1062" s="51" t="str">
        <f t="shared" ca="1" si="198"/>
        <v/>
      </c>
      <c r="F1062" s="52" t="str">
        <f t="shared" ca="1" si="199"/>
        <v/>
      </c>
      <c r="G1062" s="53"/>
      <c r="H1062" s="53" t="str">
        <f>IF(G1062="","",INDEX(D.1[Quy cách],MATCH(G1062,D.1[Tên sản phẩm],0)))</f>
        <v/>
      </c>
      <c r="I1062" s="54" t="str">
        <f>IF(G1062="","",INDEX(D.1[ĐVT],MATCH(G1062,D.1[Tên sản phẩm],0)))</f>
        <v/>
      </c>
      <c r="J1062" s="56" t="str">
        <f>IF(G1062="","",INDEX(#REF!,MATCH(G1062,D.1[Tên sản phẩm],0)))</f>
        <v/>
      </c>
      <c r="K1062" s="56" t="str">
        <f t="shared" si="200"/>
        <v/>
      </c>
      <c r="L1062" s="53"/>
      <c r="M1062" s="57" t="str">
        <f t="shared" si="201"/>
        <v/>
      </c>
      <c r="N1062" s="58"/>
      <c r="O1062" s="56" t="str">
        <f t="shared" si="194"/>
        <v/>
      </c>
      <c r="P1062" s="57" t="str">
        <f t="shared" si="202"/>
        <v/>
      </c>
      <c r="Q1062" s="58" t="str">
        <f t="shared" ca="1" si="203"/>
        <v/>
      </c>
      <c r="R1062" s="57" t="str">
        <f t="shared" si="204"/>
        <v/>
      </c>
      <c r="S1062" s="57" t="str">
        <f ca="1">IF(AND(C1062&lt;&gt;"",C1062&lt;&gt;OFFSET(C1062,1,0)),SUMIFS([Giá có thuế],[Số ĐK],C1062),"")</f>
        <v/>
      </c>
      <c r="T1062" s="53"/>
      <c r="U1062" s="55" t="str">
        <f>IF(T1062="","",'Thông Tin Chung'!#REF!)</f>
        <v/>
      </c>
      <c r="V1062" s="57" t="str">
        <f t="shared" ca="1" si="205"/>
        <v/>
      </c>
      <c r="W1062" s="59"/>
      <c r="X1062" s="49" t="str">
        <f ca="1">IF(C1062="","",IF(OR(D1062&lt;NgayBatDau,D1062&gt;NgayKetThuc),"Ngày tháng phải nằm trong kỳ báo cáo",IF(AND(F1062&lt;&gt;"",COUNTIF(D.3[Tên nhà cung cấp],F1062)=0),"Tên NCC chưa khai báo trong DSNCC",IF(AND(G1062&lt;&gt;"",COUNTIF(D.1[Tên sản phẩm],G1062)=0),"SP này chưa khai báo trong DSSP",""))))</f>
        <v/>
      </c>
    </row>
    <row r="1063" spans="2:24" ht="27.75" customHeight="1">
      <c r="B1063" s="69">
        <f t="shared" si="195"/>
        <v>1060</v>
      </c>
      <c r="C1063" s="49" t="str">
        <f t="shared" ca="1" si="196"/>
        <v/>
      </c>
      <c r="D1063" s="50" t="str">
        <f t="shared" ca="1" si="197"/>
        <v/>
      </c>
      <c r="E1063" s="51" t="str">
        <f t="shared" ca="1" si="198"/>
        <v/>
      </c>
      <c r="F1063" s="52" t="str">
        <f t="shared" ca="1" si="199"/>
        <v/>
      </c>
      <c r="G1063" s="53"/>
      <c r="H1063" s="53" t="str">
        <f>IF(G1063="","",INDEX(D.1[Quy cách],MATCH(G1063,D.1[Tên sản phẩm],0)))</f>
        <v/>
      </c>
      <c r="I1063" s="54" t="str">
        <f>IF(G1063="","",INDEX(D.1[ĐVT],MATCH(G1063,D.1[Tên sản phẩm],0)))</f>
        <v/>
      </c>
      <c r="J1063" s="56" t="str">
        <f>IF(G1063="","",INDEX(#REF!,MATCH(G1063,D.1[Tên sản phẩm],0)))</f>
        <v/>
      </c>
      <c r="K1063" s="56" t="str">
        <f t="shared" si="200"/>
        <v/>
      </c>
      <c r="L1063" s="53"/>
      <c r="M1063" s="57" t="str">
        <f t="shared" si="201"/>
        <v/>
      </c>
      <c r="N1063" s="58"/>
      <c r="O1063" s="56" t="str">
        <f t="shared" si="194"/>
        <v/>
      </c>
      <c r="P1063" s="57" t="str">
        <f t="shared" si="202"/>
        <v/>
      </c>
      <c r="Q1063" s="58" t="str">
        <f t="shared" ca="1" si="203"/>
        <v/>
      </c>
      <c r="R1063" s="57" t="str">
        <f t="shared" si="204"/>
        <v/>
      </c>
      <c r="S1063" s="57" t="str">
        <f ca="1">IF(AND(C1063&lt;&gt;"",C1063&lt;&gt;OFFSET(C1063,1,0)),SUMIFS([Giá có thuế],[Số ĐK],C1063),"")</f>
        <v/>
      </c>
      <c r="T1063" s="53"/>
      <c r="U1063" s="55" t="str">
        <f>IF(T1063="","",'Thông Tin Chung'!#REF!)</f>
        <v/>
      </c>
      <c r="V1063" s="57" t="str">
        <f t="shared" ca="1" si="205"/>
        <v/>
      </c>
      <c r="W1063" s="59"/>
      <c r="X1063" s="49" t="str">
        <f ca="1">IF(C1063="","",IF(OR(D1063&lt;NgayBatDau,D1063&gt;NgayKetThuc),"Ngày tháng phải nằm trong kỳ báo cáo",IF(AND(F1063&lt;&gt;"",COUNTIF(D.3[Tên nhà cung cấp],F1063)=0),"Tên NCC chưa khai báo trong DSNCC",IF(AND(G1063&lt;&gt;"",COUNTIF(D.1[Tên sản phẩm],G1063)=0),"SP này chưa khai báo trong DSSP",""))))</f>
        <v/>
      </c>
    </row>
    <row r="1064" spans="2:24" ht="27.75" customHeight="1">
      <c r="B1064" s="69">
        <f t="shared" si="195"/>
        <v>1061</v>
      </c>
      <c r="C1064" s="49" t="str">
        <f t="shared" ca="1" si="196"/>
        <v/>
      </c>
      <c r="D1064" s="50" t="str">
        <f t="shared" ca="1" si="197"/>
        <v/>
      </c>
      <c r="E1064" s="51" t="str">
        <f t="shared" ca="1" si="198"/>
        <v/>
      </c>
      <c r="F1064" s="52" t="str">
        <f t="shared" ca="1" si="199"/>
        <v/>
      </c>
      <c r="G1064" s="53"/>
      <c r="H1064" s="53" t="str">
        <f>IF(G1064="","",INDEX(D.1[Quy cách],MATCH(G1064,D.1[Tên sản phẩm],0)))</f>
        <v/>
      </c>
      <c r="I1064" s="54" t="str">
        <f>IF(G1064="","",INDEX(D.1[ĐVT],MATCH(G1064,D.1[Tên sản phẩm],0)))</f>
        <v/>
      </c>
      <c r="J1064" s="56" t="str">
        <f>IF(G1064="","",INDEX(#REF!,MATCH(G1064,D.1[Tên sản phẩm],0)))</f>
        <v/>
      </c>
      <c r="K1064" s="56" t="str">
        <f t="shared" si="200"/>
        <v/>
      </c>
      <c r="L1064" s="53"/>
      <c r="M1064" s="57" t="str">
        <f t="shared" si="201"/>
        <v/>
      </c>
      <c r="N1064" s="58"/>
      <c r="O1064" s="56" t="str">
        <f t="shared" si="194"/>
        <v/>
      </c>
      <c r="P1064" s="57" t="str">
        <f t="shared" si="202"/>
        <v/>
      </c>
      <c r="Q1064" s="58" t="str">
        <f t="shared" ca="1" si="203"/>
        <v/>
      </c>
      <c r="R1064" s="57" t="str">
        <f t="shared" si="204"/>
        <v/>
      </c>
      <c r="S1064" s="57" t="str">
        <f ca="1">IF(AND(C1064&lt;&gt;"",C1064&lt;&gt;OFFSET(C1064,1,0)),SUMIFS([Giá có thuế],[Số ĐK],C1064),"")</f>
        <v/>
      </c>
      <c r="T1064" s="53"/>
      <c r="U1064" s="55" t="str">
        <f>IF(T1064="","",'Thông Tin Chung'!#REF!)</f>
        <v/>
      </c>
      <c r="V1064" s="57" t="str">
        <f t="shared" ca="1" si="205"/>
        <v/>
      </c>
      <c r="W1064" s="59"/>
      <c r="X1064" s="49" t="str">
        <f ca="1">IF(C1064="","",IF(OR(D1064&lt;NgayBatDau,D1064&gt;NgayKetThuc),"Ngày tháng phải nằm trong kỳ báo cáo",IF(AND(F1064&lt;&gt;"",COUNTIF(D.3[Tên nhà cung cấp],F1064)=0),"Tên NCC chưa khai báo trong DSNCC",IF(AND(G1064&lt;&gt;"",COUNTIF(D.1[Tên sản phẩm],G1064)=0),"SP này chưa khai báo trong DSSP",""))))</f>
        <v/>
      </c>
    </row>
    <row r="1065" spans="2:24" ht="27.75" customHeight="1">
      <c r="B1065" s="69">
        <f t="shared" si="195"/>
        <v>1062</v>
      </c>
      <c r="C1065" s="49" t="str">
        <f t="shared" ca="1" si="196"/>
        <v/>
      </c>
      <c r="D1065" s="50" t="str">
        <f t="shared" ca="1" si="197"/>
        <v/>
      </c>
      <c r="E1065" s="51" t="str">
        <f t="shared" ca="1" si="198"/>
        <v/>
      </c>
      <c r="F1065" s="52" t="str">
        <f t="shared" ca="1" si="199"/>
        <v/>
      </c>
      <c r="G1065" s="53"/>
      <c r="H1065" s="53" t="str">
        <f>IF(G1065="","",INDEX(D.1[Quy cách],MATCH(G1065,D.1[Tên sản phẩm],0)))</f>
        <v/>
      </c>
      <c r="I1065" s="54" t="str">
        <f>IF(G1065="","",INDEX(D.1[ĐVT],MATCH(G1065,D.1[Tên sản phẩm],0)))</f>
        <v/>
      </c>
      <c r="J1065" s="56" t="str">
        <f>IF(G1065="","",INDEX(#REF!,MATCH(G1065,D.1[Tên sản phẩm],0)))</f>
        <v/>
      </c>
      <c r="K1065" s="56" t="str">
        <f t="shared" si="200"/>
        <v/>
      </c>
      <c r="L1065" s="53"/>
      <c r="M1065" s="57" t="str">
        <f t="shared" si="201"/>
        <v/>
      </c>
      <c r="N1065" s="58"/>
      <c r="O1065" s="56" t="str">
        <f t="shared" si="194"/>
        <v/>
      </c>
      <c r="P1065" s="57" t="str">
        <f t="shared" si="202"/>
        <v/>
      </c>
      <c r="Q1065" s="58" t="str">
        <f t="shared" ca="1" si="203"/>
        <v/>
      </c>
      <c r="R1065" s="57" t="str">
        <f t="shared" si="204"/>
        <v/>
      </c>
      <c r="S1065" s="57" t="str">
        <f ca="1">IF(AND(C1065&lt;&gt;"",C1065&lt;&gt;OFFSET(C1065,1,0)),SUMIFS([Giá có thuế],[Số ĐK],C1065),"")</f>
        <v/>
      </c>
      <c r="T1065" s="53"/>
      <c r="U1065" s="55" t="str">
        <f>IF(T1065="","",'Thông Tin Chung'!#REF!)</f>
        <v/>
      </c>
      <c r="V1065" s="57" t="str">
        <f t="shared" ca="1" si="205"/>
        <v/>
      </c>
      <c r="W1065" s="59"/>
      <c r="X1065" s="49" t="str">
        <f ca="1">IF(C1065="","",IF(OR(D1065&lt;NgayBatDau,D1065&gt;NgayKetThuc),"Ngày tháng phải nằm trong kỳ báo cáo",IF(AND(F1065&lt;&gt;"",COUNTIF(D.3[Tên nhà cung cấp],F1065)=0),"Tên NCC chưa khai báo trong DSNCC",IF(AND(G1065&lt;&gt;"",COUNTIF(D.1[Tên sản phẩm],G1065)=0),"SP này chưa khai báo trong DSSP",""))))</f>
        <v/>
      </c>
    </row>
    <row r="1066" spans="2:24" ht="27.75" customHeight="1">
      <c r="B1066" s="69">
        <f t="shared" si="195"/>
        <v>1063</v>
      </c>
      <c r="C1066" s="49" t="str">
        <f t="shared" ca="1" si="196"/>
        <v/>
      </c>
      <c r="D1066" s="50" t="str">
        <f t="shared" ca="1" si="197"/>
        <v/>
      </c>
      <c r="E1066" s="51" t="str">
        <f t="shared" ca="1" si="198"/>
        <v/>
      </c>
      <c r="F1066" s="52" t="str">
        <f t="shared" ca="1" si="199"/>
        <v/>
      </c>
      <c r="G1066" s="53"/>
      <c r="H1066" s="53" t="str">
        <f>IF(G1066="","",INDEX(D.1[Quy cách],MATCH(G1066,D.1[Tên sản phẩm],0)))</f>
        <v/>
      </c>
      <c r="I1066" s="54" t="str">
        <f>IF(G1066="","",INDEX(D.1[ĐVT],MATCH(G1066,D.1[Tên sản phẩm],0)))</f>
        <v/>
      </c>
      <c r="J1066" s="56" t="str">
        <f>IF(G1066="","",INDEX(#REF!,MATCH(G1066,D.1[Tên sản phẩm],0)))</f>
        <v/>
      </c>
      <c r="K1066" s="56" t="str">
        <f t="shared" si="200"/>
        <v/>
      </c>
      <c r="L1066" s="53"/>
      <c r="M1066" s="57" t="str">
        <f t="shared" si="201"/>
        <v/>
      </c>
      <c r="N1066" s="58"/>
      <c r="O1066" s="56" t="str">
        <f t="shared" si="194"/>
        <v/>
      </c>
      <c r="P1066" s="57" t="str">
        <f t="shared" si="202"/>
        <v/>
      </c>
      <c r="Q1066" s="58" t="str">
        <f t="shared" ca="1" si="203"/>
        <v/>
      </c>
      <c r="R1066" s="57" t="str">
        <f t="shared" si="204"/>
        <v/>
      </c>
      <c r="S1066" s="57" t="str">
        <f ca="1">IF(AND(C1066&lt;&gt;"",C1066&lt;&gt;OFFSET(C1066,1,0)),SUMIFS([Giá có thuế],[Số ĐK],C1066),"")</f>
        <v/>
      </c>
      <c r="T1066" s="53"/>
      <c r="U1066" s="55" t="str">
        <f>IF(T1066="","",'Thông Tin Chung'!#REF!)</f>
        <v/>
      </c>
      <c r="V1066" s="57" t="str">
        <f t="shared" ca="1" si="205"/>
        <v/>
      </c>
      <c r="W1066" s="59"/>
      <c r="X1066" s="49" t="str">
        <f ca="1">IF(C1066="","",IF(OR(D1066&lt;NgayBatDau,D1066&gt;NgayKetThuc),"Ngày tháng phải nằm trong kỳ báo cáo",IF(AND(F1066&lt;&gt;"",COUNTIF(D.3[Tên nhà cung cấp],F1066)=0),"Tên NCC chưa khai báo trong DSNCC",IF(AND(G1066&lt;&gt;"",COUNTIF(D.1[Tên sản phẩm],G1066)=0),"SP này chưa khai báo trong DSSP",""))))</f>
        <v/>
      </c>
    </row>
    <row r="1067" spans="2:24" ht="27.75" customHeight="1">
      <c r="B1067" s="69">
        <f t="shared" si="195"/>
        <v>1064</v>
      </c>
      <c r="C1067" s="49" t="str">
        <f t="shared" ca="1" si="196"/>
        <v/>
      </c>
      <c r="D1067" s="50" t="str">
        <f t="shared" ca="1" si="197"/>
        <v/>
      </c>
      <c r="E1067" s="51" t="str">
        <f t="shared" ca="1" si="198"/>
        <v/>
      </c>
      <c r="F1067" s="52" t="str">
        <f t="shared" ca="1" si="199"/>
        <v/>
      </c>
      <c r="G1067" s="53"/>
      <c r="H1067" s="53" t="str">
        <f>IF(G1067="","",INDEX(D.1[Quy cách],MATCH(G1067,D.1[Tên sản phẩm],0)))</f>
        <v/>
      </c>
      <c r="I1067" s="54" t="str">
        <f>IF(G1067="","",INDEX(D.1[ĐVT],MATCH(G1067,D.1[Tên sản phẩm],0)))</f>
        <v/>
      </c>
      <c r="J1067" s="56" t="str">
        <f>IF(G1067="","",INDEX(#REF!,MATCH(G1067,D.1[Tên sản phẩm],0)))</f>
        <v/>
      </c>
      <c r="K1067" s="56" t="str">
        <f t="shared" si="200"/>
        <v/>
      </c>
      <c r="L1067" s="53"/>
      <c r="M1067" s="57" t="str">
        <f t="shared" si="201"/>
        <v/>
      </c>
      <c r="N1067" s="58"/>
      <c r="O1067" s="56" t="str">
        <f t="shared" si="194"/>
        <v/>
      </c>
      <c r="P1067" s="57" t="str">
        <f t="shared" si="202"/>
        <v/>
      </c>
      <c r="Q1067" s="58" t="str">
        <f t="shared" ca="1" si="203"/>
        <v/>
      </c>
      <c r="R1067" s="57" t="str">
        <f t="shared" si="204"/>
        <v/>
      </c>
      <c r="S1067" s="57" t="str">
        <f ca="1">IF(AND(C1067&lt;&gt;"",C1067&lt;&gt;OFFSET(C1067,1,0)),SUMIFS([Giá có thuế],[Số ĐK],C1067),"")</f>
        <v/>
      </c>
      <c r="T1067" s="53"/>
      <c r="U1067" s="55" t="str">
        <f>IF(T1067="","",'Thông Tin Chung'!#REF!)</f>
        <v/>
      </c>
      <c r="V1067" s="57" t="str">
        <f t="shared" ca="1" si="205"/>
        <v/>
      </c>
      <c r="W1067" s="59"/>
      <c r="X1067" s="49" t="str">
        <f ca="1">IF(C1067="","",IF(OR(D1067&lt;NgayBatDau,D1067&gt;NgayKetThuc),"Ngày tháng phải nằm trong kỳ báo cáo",IF(AND(F1067&lt;&gt;"",COUNTIF(D.3[Tên nhà cung cấp],F1067)=0),"Tên NCC chưa khai báo trong DSNCC",IF(AND(G1067&lt;&gt;"",COUNTIF(D.1[Tên sản phẩm],G1067)=0),"SP này chưa khai báo trong DSSP",""))))</f>
        <v/>
      </c>
    </row>
    <row r="1068" spans="2:24" ht="27.75" customHeight="1">
      <c r="B1068" s="69">
        <f t="shared" si="195"/>
        <v>1065</v>
      </c>
      <c r="C1068" s="49" t="str">
        <f t="shared" ca="1" si="196"/>
        <v/>
      </c>
      <c r="D1068" s="50" t="str">
        <f t="shared" ca="1" si="197"/>
        <v/>
      </c>
      <c r="E1068" s="51" t="str">
        <f t="shared" ca="1" si="198"/>
        <v/>
      </c>
      <c r="F1068" s="52" t="str">
        <f t="shared" ca="1" si="199"/>
        <v/>
      </c>
      <c r="G1068" s="53"/>
      <c r="H1068" s="53" t="str">
        <f>IF(G1068="","",INDEX(D.1[Quy cách],MATCH(G1068,D.1[Tên sản phẩm],0)))</f>
        <v/>
      </c>
      <c r="I1068" s="54" t="str">
        <f>IF(G1068="","",INDEX(D.1[ĐVT],MATCH(G1068,D.1[Tên sản phẩm],0)))</f>
        <v/>
      </c>
      <c r="J1068" s="56" t="str">
        <f>IF(G1068="","",INDEX(#REF!,MATCH(G1068,D.1[Tên sản phẩm],0)))</f>
        <v/>
      </c>
      <c r="K1068" s="56" t="str">
        <f t="shared" si="200"/>
        <v/>
      </c>
      <c r="L1068" s="53"/>
      <c r="M1068" s="57" t="str">
        <f t="shared" si="201"/>
        <v/>
      </c>
      <c r="N1068" s="58"/>
      <c r="O1068" s="56" t="str">
        <f t="shared" si="194"/>
        <v/>
      </c>
      <c r="P1068" s="57" t="str">
        <f t="shared" si="202"/>
        <v/>
      </c>
      <c r="Q1068" s="58" t="str">
        <f t="shared" ca="1" si="203"/>
        <v/>
      </c>
      <c r="R1068" s="57" t="str">
        <f t="shared" si="204"/>
        <v/>
      </c>
      <c r="S1068" s="57" t="str">
        <f ca="1">IF(AND(C1068&lt;&gt;"",C1068&lt;&gt;OFFSET(C1068,1,0)),SUMIFS([Giá có thuế],[Số ĐK],C1068),"")</f>
        <v/>
      </c>
      <c r="T1068" s="53"/>
      <c r="U1068" s="55" t="str">
        <f>IF(T1068="","",'Thông Tin Chung'!#REF!)</f>
        <v/>
      </c>
      <c r="V1068" s="57" t="str">
        <f t="shared" ca="1" si="205"/>
        <v/>
      </c>
      <c r="W1068" s="59"/>
      <c r="X1068" s="49" t="str">
        <f ca="1">IF(C1068="","",IF(OR(D1068&lt;NgayBatDau,D1068&gt;NgayKetThuc),"Ngày tháng phải nằm trong kỳ báo cáo",IF(AND(F1068&lt;&gt;"",COUNTIF(D.3[Tên nhà cung cấp],F1068)=0),"Tên NCC chưa khai báo trong DSNCC",IF(AND(G1068&lt;&gt;"",COUNTIF(D.1[Tên sản phẩm],G1068)=0),"SP này chưa khai báo trong DSSP",""))))</f>
        <v/>
      </c>
    </row>
    <row r="1069" spans="2:24" ht="27.75" customHeight="1">
      <c r="B1069" s="69">
        <f t="shared" si="195"/>
        <v>1066</v>
      </c>
      <c r="C1069" s="49" t="str">
        <f t="shared" ca="1" si="196"/>
        <v/>
      </c>
      <c r="D1069" s="50" t="str">
        <f t="shared" ca="1" si="197"/>
        <v/>
      </c>
      <c r="E1069" s="51" t="str">
        <f t="shared" ca="1" si="198"/>
        <v/>
      </c>
      <c r="F1069" s="52" t="str">
        <f t="shared" ca="1" si="199"/>
        <v/>
      </c>
      <c r="G1069" s="53"/>
      <c r="H1069" s="53" t="str">
        <f>IF(G1069="","",INDEX(D.1[Quy cách],MATCH(G1069,D.1[Tên sản phẩm],0)))</f>
        <v/>
      </c>
      <c r="I1069" s="54" t="str">
        <f>IF(G1069="","",INDEX(D.1[ĐVT],MATCH(G1069,D.1[Tên sản phẩm],0)))</f>
        <v/>
      </c>
      <c r="J1069" s="56" t="str">
        <f>IF(G1069="","",INDEX(#REF!,MATCH(G1069,D.1[Tên sản phẩm],0)))</f>
        <v/>
      </c>
      <c r="K1069" s="56" t="str">
        <f t="shared" si="200"/>
        <v/>
      </c>
      <c r="L1069" s="53"/>
      <c r="M1069" s="57" t="str">
        <f t="shared" si="201"/>
        <v/>
      </c>
      <c r="N1069" s="58"/>
      <c r="O1069" s="56" t="str">
        <f t="shared" si="194"/>
        <v/>
      </c>
      <c r="P1069" s="57" t="str">
        <f t="shared" si="202"/>
        <v/>
      </c>
      <c r="Q1069" s="58" t="str">
        <f t="shared" ca="1" si="203"/>
        <v/>
      </c>
      <c r="R1069" s="57" t="str">
        <f t="shared" si="204"/>
        <v/>
      </c>
      <c r="S1069" s="57" t="str">
        <f ca="1">IF(AND(C1069&lt;&gt;"",C1069&lt;&gt;OFFSET(C1069,1,0)),SUMIFS([Giá có thuế],[Số ĐK],C1069),"")</f>
        <v/>
      </c>
      <c r="T1069" s="53"/>
      <c r="U1069" s="55" t="str">
        <f>IF(T1069="","",'Thông Tin Chung'!#REF!)</f>
        <v/>
      </c>
      <c r="V1069" s="57" t="str">
        <f t="shared" ca="1" si="205"/>
        <v/>
      </c>
      <c r="W1069" s="59"/>
      <c r="X1069" s="49" t="str">
        <f ca="1">IF(C1069="","",IF(OR(D1069&lt;NgayBatDau,D1069&gt;NgayKetThuc),"Ngày tháng phải nằm trong kỳ báo cáo",IF(AND(F1069&lt;&gt;"",COUNTIF(D.3[Tên nhà cung cấp],F1069)=0),"Tên NCC chưa khai báo trong DSNCC",IF(AND(G1069&lt;&gt;"",COUNTIF(D.1[Tên sản phẩm],G1069)=0),"SP này chưa khai báo trong DSSP",""))))</f>
        <v/>
      </c>
    </row>
    <row r="1070" spans="2:24" ht="27.75" customHeight="1">
      <c r="B1070" s="69">
        <f t="shared" si="195"/>
        <v>1067</v>
      </c>
      <c r="C1070" s="49" t="str">
        <f t="shared" ca="1" si="196"/>
        <v/>
      </c>
      <c r="D1070" s="50" t="str">
        <f t="shared" ca="1" si="197"/>
        <v/>
      </c>
      <c r="E1070" s="51" t="str">
        <f t="shared" ca="1" si="198"/>
        <v/>
      </c>
      <c r="F1070" s="52" t="str">
        <f t="shared" ca="1" si="199"/>
        <v/>
      </c>
      <c r="G1070" s="53"/>
      <c r="H1070" s="53" t="str">
        <f>IF(G1070="","",INDEX(D.1[Quy cách],MATCH(G1070,D.1[Tên sản phẩm],0)))</f>
        <v/>
      </c>
      <c r="I1070" s="54" t="str">
        <f>IF(G1070="","",INDEX(D.1[ĐVT],MATCH(G1070,D.1[Tên sản phẩm],0)))</f>
        <v/>
      </c>
      <c r="J1070" s="56" t="str">
        <f>IF(G1070="","",INDEX(#REF!,MATCH(G1070,D.1[Tên sản phẩm],0)))</f>
        <v/>
      </c>
      <c r="K1070" s="56" t="str">
        <f t="shared" si="200"/>
        <v/>
      </c>
      <c r="L1070" s="53"/>
      <c r="M1070" s="57" t="str">
        <f t="shared" si="201"/>
        <v/>
      </c>
      <c r="N1070" s="58"/>
      <c r="O1070" s="56" t="str">
        <f t="shared" si="194"/>
        <v/>
      </c>
      <c r="P1070" s="57" t="str">
        <f t="shared" si="202"/>
        <v/>
      </c>
      <c r="Q1070" s="58" t="str">
        <f t="shared" ca="1" si="203"/>
        <v/>
      </c>
      <c r="R1070" s="57" t="str">
        <f t="shared" si="204"/>
        <v/>
      </c>
      <c r="S1070" s="57" t="str">
        <f ca="1">IF(AND(C1070&lt;&gt;"",C1070&lt;&gt;OFFSET(C1070,1,0)),SUMIFS([Giá có thuế],[Số ĐK],C1070),"")</f>
        <v/>
      </c>
      <c r="T1070" s="53"/>
      <c r="U1070" s="55" t="str">
        <f>IF(T1070="","",'Thông Tin Chung'!#REF!)</f>
        <v/>
      </c>
      <c r="V1070" s="57" t="str">
        <f t="shared" ca="1" si="205"/>
        <v/>
      </c>
      <c r="W1070" s="59"/>
      <c r="X1070" s="49" t="str">
        <f ca="1">IF(C1070="","",IF(OR(D1070&lt;NgayBatDau,D1070&gt;NgayKetThuc),"Ngày tháng phải nằm trong kỳ báo cáo",IF(AND(F1070&lt;&gt;"",COUNTIF(D.3[Tên nhà cung cấp],F1070)=0),"Tên NCC chưa khai báo trong DSNCC",IF(AND(G1070&lt;&gt;"",COUNTIF(D.1[Tên sản phẩm],G1070)=0),"SP này chưa khai báo trong DSSP",""))))</f>
        <v/>
      </c>
    </row>
    <row r="1071" spans="2:24" ht="27.75" customHeight="1">
      <c r="B1071" s="69">
        <f t="shared" si="195"/>
        <v>1068</v>
      </c>
      <c r="C1071" s="49" t="str">
        <f t="shared" ca="1" si="196"/>
        <v/>
      </c>
      <c r="D1071" s="50" t="str">
        <f t="shared" ca="1" si="197"/>
        <v/>
      </c>
      <c r="E1071" s="51" t="str">
        <f t="shared" ca="1" si="198"/>
        <v/>
      </c>
      <c r="F1071" s="52" t="str">
        <f t="shared" ca="1" si="199"/>
        <v/>
      </c>
      <c r="G1071" s="53"/>
      <c r="H1071" s="53" t="str">
        <f>IF(G1071="","",INDEX(D.1[Quy cách],MATCH(G1071,D.1[Tên sản phẩm],0)))</f>
        <v/>
      </c>
      <c r="I1071" s="54" t="str">
        <f>IF(G1071="","",INDEX(D.1[ĐVT],MATCH(G1071,D.1[Tên sản phẩm],0)))</f>
        <v/>
      </c>
      <c r="J1071" s="56" t="str">
        <f>IF(G1071="","",INDEX(#REF!,MATCH(G1071,D.1[Tên sản phẩm],0)))</f>
        <v/>
      </c>
      <c r="K1071" s="56" t="str">
        <f t="shared" si="200"/>
        <v/>
      </c>
      <c r="L1071" s="53"/>
      <c r="M1071" s="57" t="str">
        <f t="shared" si="201"/>
        <v/>
      </c>
      <c r="N1071" s="58"/>
      <c r="O1071" s="56" t="str">
        <f t="shared" si="194"/>
        <v/>
      </c>
      <c r="P1071" s="57" t="str">
        <f t="shared" si="202"/>
        <v/>
      </c>
      <c r="Q1071" s="58" t="str">
        <f t="shared" ca="1" si="203"/>
        <v/>
      </c>
      <c r="R1071" s="57" t="str">
        <f t="shared" si="204"/>
        <v/>
      </c>
      <c r="S1071" s="57" t="str">
        <f ca="1">IF(AND(C1071&lt;&gt;"",C1071&lt;&gt;OFFSET(C1071,1,0)),SUMIFS([Giá có thuế],[Số ĐK],C1071),"")</f>
        <v/>
      </c>
      <c r="T1071" s="53"/>
      <c r="U1071" s="55" t="str">
        <f>IF(T1071="","",'Thông Tin Chung'!#REF!)</f>
        <v/>
      </c>
      <c r="V1071" s="57" t="str">
        <f t="shared" ca="1" si="205"/>
        <v/>
      </c>
      <c r="W1071" s="59"/>
      <c r="X1071" s="49" t="str">
        <f ca="1">IF(C1071="","",IF(OR(D1071&lt;NgayBatDau,D1071&gt;NgayKetThuc),"Ngày tháng phải nằm trong kỳ báo cáo",IF(AND(F1071&lt;&gt;"",COUNTIF(D.3[Tên nhà cung cấp],F1071)=0),"Tên NCC chưa khai báo trong DSNCC",IF(AND(G1071&lt;&gt;"",COUNTIF(D.1[Tên sản phẩm],G1071)=0),"SP này chưa khai báo trong DSSP",""))))</f>
        <v/>
      </c>
    </row>
    <row r="1072" spans="2:24" ht="27.75" customHeight="1">
      <c r="B1072" s="69">
        <f t="shared" si="195"/>
        <v>1069</v>
      </c>
      <c r="C1072" s="49" t="str">
        <f t="shared" ca="1" si="196"/>
        <v/>
      </c>
      <c r="D1072" s="50" t="str">
        <f t="shared" ca="1" si="197"/>
        <v/>
      </c>
      <c r="E1072" s="51" t="str">
        <f t="shared" ca="1" si="198"/>
        <v/>
      </c>
      <c r="F1072" s="52" t="str">
        <f t="shared" ca="1" si="199"/>
        <v/>
      </c>
      <c r="G1072" s="53"/>
      <c r="H1072" s="53" t="str">
        <f>IF(G1072="","",INDEX(D.1[Quy cách],MATCH(G1072,D.1[Tên sản phẩm],0)))</f>
        <v/>
      </c>
      <c r="I1072" s="54" t="str">
        <f>IF(G1072="","",INDEX(D.1[ĐVT],MATCH(G1072,D.1[Tên sản phẩm],0)))</f>
        <v/>
      </c>
      <c r="J1072" s="56" t="str">
        <f>IF(G1072="","",INDEX(#REF!,MATCH(G1072,D.1[Tên sản phẩm],0)))</f>
        <v/>
      </c>
      <c r="K1072" s="56" t="str">
        <f t="shared" si="200"/>
        <v/>
      </c>
      <c r="L1072" s="53"/>
      <c r="M1072" s="57" t="str">
        <f t="shared" si="201"/>
        <v/>
      </c>
      <c r="N1072" s="58"/>
      <c r="O1072" s="56" t="str">
        <f t="shared" si="194"/>
        <v/>
      </c>
      <c r="P1072" s="57" t="str">
        <f t="shared" si="202"/>
        <v/>
      </c>
      <c r="Q1072" s="58" t="str">
        <f t="shared" ca="1" si="203"/>
        <v/>
      </c>
      <c r="R1072" s="57" t="str">
        <f t="shared" si="204"/>
        <v/>
      </c>
      <c r="S1072" s="57" t="str">
        <f ca="1">IF(AND(C1072&lt;&gt;"",C1072&lt;&gt;OFFSET(C1072,1,0)),SUMIFS([Giá có thuế],[Số ĐK],C1072),"")</f>
        <v/>
      </c>
      <c r="T1072" s="53"/>
      <c r="U1072" s="55" t="str">
        <f>IF(T1072="","",'Thông Tin Chung'!#REF!)</f>
        <v/>
      </c>
      <c r="V1072" s="57" t="str">
        <f t="shared" ca="1" si="205"/>
        <v/>
      </c>
      <c r="W1072" s="59"/>
      <c r="X1072" s="49" t="str">
        <f ca="1">IF(C1072="","",IF(OR(D1072&lt;NgayBatDau,D1072&gt;NgayKetThuc),"Ngày tháng phải nằm trong kỳ báo cáo",IF(AND(F1072&lt;&gt;"",COUNTIF(D.3[Tên nhà cung cấp],F1072)=0),"Tên NCC chưa khai báo trong DSNCC",IF(AND(G1072&lt;&gt;"",COUNTIF(D.1[Tên sản phẩm],G1072)=0),"SP này chưa khai báo trong DSSP",""))))</f>
        <v/>
      </c>
    </row>
    <row r="1073" spans="2:24" ht="27.75" customHeight="1">
      <c r="B1073" s="69">
        <f t="shared" si="195"/>
        <v>1070</v>
      </c>
      <c r="C1073" s="49" t="str">
        <f t="shared" ca="1" si="196"/>
        <v/>
      </c>
      <c r="D1073" s="50" t="str">
        <f t="shared" ca="1" si="197"/>
        <v/>
      </c>
      <c r="E1073" s="51" t="str">
        <f t="shared" ca="1" si="198"/>
        <v/>
      </c>
      <c r="F1073" s="52" t="str">
        <f t="shared" ca="1" si="199"/>
        <v/>
      </c>
      <c r="G1073" s="53"/>
      <c r="H1073" s="53" t="str">
        <f>IF(G1073="","",INDEX(D.1[Quy cách],MATCH(G1073,D.1[Tên sản phẩm],0)))</f>
        <v/>
      </c>
      <c r="I1073" s="54" t="str">
        <f>IF(G1073="","",INDEX(D.1[ĐVT],MATCH(G1073,D.1[Tên sản phẩm],0)))</f>
        <v/>
      </c>
      <c r="J1073" s="56" t="str">
        <f>IF(G1073="","",INDEX(#REF!,MATCH(G1073,D.1[Tên sản phẩm],0)))</f>
        <v/>
      </c>
      <c r="K1073" s="56" t="str">
        <f t="shared" si="200"/>
        <v/>
      </c>
      <c r="L1073" s="53"/>
      <c r="M1073" s="57" t="str">
        <f t="shared" si="201"/>
        <v/>
      </c>
      <c r="N1073" s="58"/>
      <c r="O1073" s="56" t="str">
        <f t="shared" si="194"/>
        <v/>
      </c>
      <c r="P1073" s="57" t="str">
        <f t="shared" si="202"/>
        <v/>
      </c>
      <c r="Q1073" s="58" t="str">
        <f t="shared" ca="1" si="203"/>
        <v/>
      </c>
      <c r="R1073" s="57" t="str">
        <f t="shared" si="204"/>
        <v/>
      </c>
      <c r="S1073" s="57" t="str">
        <f ca="1">IF(AND(C1073&lt;&gt;"",C1073&lt;&gt;OFFSET(C1073,1,0)),SUMIFS([Giá có thuế],[Số ĐK],C1073),"")</f>
        <v/>
      </c>
      <c r="T1073" s="53"/>
      <c r="U1073" s="55" t="str">
        <f>IF(T1073="","",'Thông Tin Chung'!#REF!)</f>
        <v/>
      </c>
      <c r="V1073" s="57" t="str">
        <f t="shared" ca="1" si="205"/>
        <v/>
      </c>
      <c r="W1073" s="59"/>
      <c r="X1073" s="49" t="str">
        <f ca="1">IF(C1073="","",IF(OR(D1073&lt;NgayBatDau,D1073&gt;NgayKetThuc),"Ngày tháng phải nằm trong kỳ báo cáo",IF(AND(F1073&lt;&gt;"",COUNTIF(D.3[Tên nhà cung cấp],F1073)=0),"Tên NCC chưa khai báo trong DSNCC",IF(AND(G1073&lt;&gt;"",COUNTIF(D.1[Tên sản phẩm],G1073)=0),"SP này chưa khai báo trong DSSP",""))))</f>
        <v/>
      </c>
    </row>
    <row r="1074" spans="2:24" ht="27.75" customHeight="1">
      <c r="B1074" s="69">
        <f t="shared" si="195"/>
        <v>1071</v>
      </c>
      <c r="C1074" s="49" t="str">
        <f t="shared" ca="1" si="196"/>
        <v/>
      </c>
      <c r="D1074" s="50" t="str">
        <f t="shared" ca="1" si="197"/>
        <v/>
      </c>
      <c r="E1074" s="51" t="str">
        <f t="shared" ca="1" si="198"/>
        <v/>
      </c>
      <c r="F1074" s="52" t="str">
        <f t="shared" ca="1" si="199"/>
        <v/>
      </c>
      <c r="G1074" s="53"/>
      <c r="H1074" s="53" t="str">
        <f>IF(G1074="","",INDEX(D.1[Quy cách],MATCH(G1074,D.1[Tên sản phẩm],0)))</f>
        <v/>
      </c>
      <c r="I1074" s="54" t="str">
        <f>IF(G1074="","",INDEX(D.1[ĐVT],MATCH(G1074,D.1[Tên sản phẩm],0)))</f>
        <v/>
      </c>
      <c r="J1074" s="56" t="str">
        <f>IF(G1074="","",INDEX(#REF!,MATCH(G1074,D.1[Tên sản phẩm],0)))</f>
        <v/>
      </c>
      <c r="K1074" s="56" t="str">
        <f t="shared" si="200"/>
        <v/>
      </c>
      <c r="L1074" s="53"/>
      <c r="M1074" s="57" t="str">
        <f t="shared" si="201"/>
        <v/>
      </c>
      <c r="N1074" s="58"/>
      <c r="O1074" s="56" t="str">
        <f t="shared" si="194"/>
        <v/>
      </c>
      <c r="P1074" s="57" t="str">
        <f t="shared" si="202"/>
        <v/>
      </c>
      <c r="Q1074" s="58" t="str">
        <f t="shared" ca="1" si="203"/>
        <v/>
      </c>
      <c r="R1074" s="57" t="str">
        <f t="shared" si="204"/>
        <v/>
      </c>
      <c r="S1074" s="57" t="str">
        <f ca="1">IF(AND(C1074&lt;&gt;"",C1074&lt;&gt;OFFSET(C1074,1,0)),SUMIFS([Giá có thuế],[Số ĐK],C1074),"")</f>
        <v/>
      </c>
      <c r="T1074" s="53"/>
      <c r="U1074" s="55" t="str">
        <f>IF(T1074="","",'Thông Tin Chung'!#REF!)</f>
        <v/>
      </c>
      <c r="V1074" s="57" t="str">
        <f t="shared" ca="1" si="205"/>
        <v/>
      </c>
      <c r="W1074" s="59"/>
      <c r="X1074" s="49" t="str">
        <f ca="1">IF(C1074="","",IF(OR(D1074&lt;NgayBatDau,D1074&gt;NgayKetThuc),"Ngày tháng phải nằm trong kỳ báo cáo",IF(AND(F1074&lt;&gt;"",COUNTIF(D.3[Tên nhà cung cấp],F1074)=0),"Tên NCC chưa khai báo trong DSNCC",IF(AND(G1074&lt;&gt;"",COUNTIF(D.1[Tên sản phẩm],G1074)=0),"SP này chưa khai báo trong DSSP",""))))</f>
        <v/>
      </c>
    </row>
    <row r="1075" spans="2:24" ht="27.75" customHeight="1">
      <c r="B1075" s="69">
        <f t="shared" si="195"/>
        <v>1072</v>
      </c>
      <c r="C1075" s="49" t="str">
        <f t="shared" ca="1" si="196"/>
        <v/>
      </c>
      <c r="D1075" s="50" t="str">
        <f t="shared" ca="1" si="197"/>
        <v/>
      </c>
      <c r="E1075" s="51" t="str">
        <f t="shared" ca="1" si="198"/>
        <v/>
      </c>
      <c r="F1075" s="52" t="str">
        <f t="shared" ca="1" si="199"/>
        <v/>
      </c>
      <c r="G1075" s="53"/>
      <c r="H1075" s="53" t="str">
        <f>IF(G1075="","",INDEX(D.1[Quy cách],MATCH(G1075,D.1[Tên sản phẩm],0)))</f>
        <v/>
      </c>
      <c r="I1075" s="54" t="str">
        <f>IF(G1075="","",INDEX(D.1[ĐVT],MATCH(G1075,D.1[Tên sản phẩm],0)))</f>
        <v/>
      </c>
      <c r="J1075" s="56" t="str">
        <f>IF(G1075="","",INDEX(#REF!,MATCH(G1075,D.1[Tên sản phẩm],0)))</f>
        <v/>
      </c>
      <c r="K1075" s="56" t="str">
        <f t="shared" si="200"/>
        <v/>
      </c>
      <c r="L1075" s="53"/>
      <c r="M1075" s="57" t="str">
        <f t="shared" si="201"/>
        <v/>
      </c>
      <c r="N1075" s="58"/>
      <c r="O1075" s="56" t="str">
        <f t="shared" si="194"/>
        <v/>
      </c>
      <c r="P1075" s="57" t="str">
        <f t="shared" si="202"/>
        <v/>
      </c>
      <c r="Q1075" s="58" t="str">
        <f t="shared" ca="1" si="203"/>
        <v/>
      </c>
      <c r="R1075" s="57" t="str">
        <f t="shared" si="204"/>
        <v/>
      </c>
      <c r="S1075" s="57" t="str">
        <f ca="1">IF(AND(C1075&lt;&gt;"",C1075&lt;&gt;OFFSET(C1075,1,0)),SUMIFS([Giá có thuế],[Số ĐK],C1075),"")</f>
        <v/>
      </c>
      <c r="T1075" s="53"/>
      <c r="U1075" s="55" t="str">
        <f>IF(T1075="","",'Thông Tin Chung'!#REF!)</f>
        <v/>
      </c>
      <c r="V1075" s="57" t="str">
        <f t="shared" ca="1" si="205"/>
        <v/>
      </c>
      <c r="W1075" s="59"/>
      <c r="X1075" s="49" t="str">
        <f ca="1">IF(C1075="","",IF(OR(D1075&lt;NgayBatDau,D1075&gt;NgayKetThuc),"Ngày tháng phải nằm trong kỳ báo cáo",IF(AND(F1075&lt;&gt;"",COUNTIF(D.3[Tên nhà cung cấp],F1075)=0),"Tên NCC chưa khai báo trong DSNCC",IF(AND(G1075&lt;&gt;"",COUNTIF(D.1[Tên sản phẩm],G1075)=0),"SP này chưa khai báo trong DSSP",""))))</f>
        <v/>
      </c>
    </row>
    <row r="1076" spans="2:24" ht="27.75" customHeight="1">
      <c r="B1076" s="69">
        <f t="shared" si="195"/>
        <v>1073</v>
      </c>
      <c r="C1076" s="49" t="str">
        <f t="shared" ca="1" si="196"/>
        <v/>
      </c>
      <c r="D1076" s="50" t="str">
        <f t="shared" ca="1" si="197"/>
        <v/>
      </c>
      <c r="E1076" s="51" t="str">
        <f t="shared" ca="1" si="198"/>
        <v/>
      </c>
      <c r="F1076" s="52" t="str">
        <f t="shared" ca="1" si="199"/>
        <v/>
      </c>
      <c r="G1076" s="53"/>
      <c r="H1076" s="53" t="str">
        <f>IF(G1076="","",INDEX(D.1[Quy cách],MATCH(G1076,D.1[Tên sản phẩm],0)))</f>
        <v/>
      </c>
      <c r="I1076" s="54" t="str">
        <f>IF(G1076="","",INDEX(D.1[ĐVT],MATCH(G1076,D.1[Tên sản phẩm],0)))</f>
        <v/>
      </c>
      <c r="J1076" s="56" t="str">
        <f>IF(G1076="","",INDEX(#REF!,MATCH(G1076,D.1[Tên sản phẩm],0)))</f>
        <v/>
      </c>
      <c r="K1076" s="56" t="str">
        <f t="shared" si="200"/>
        <v/>
      </c>
      <c r="L1076" s="53"/>
      <c r="M1076" s="57" t="str">
        <f t="shared" si="201"/>
        <v/>
      </c>
      <c r="N1076" s="58"/>
      <c r="O1076" s="56" t="str">
        <f t="shared" si="194"/>
        <v/>
      </c>
      <c r="P1076" s="57" t="str">
        <f t="shared" si="202"/>
        <v/>
      </c>
      <c r="Q1076" s="58" t="str">
        <f t="shared" ca="1" si="203"/>
        <v/>
      </c>
      <c r="R1076" s="57" t="str">
        <f t="shared" si="204"/>
        <v/>
      </c>
      <c r="S1076" s="57" t="str">
        <f ca="1">IF(AND(C1076&lt;&gt;"",C1076&lt;&gt;OFFSET(C1076,1,0)),SUMIFS([Giá có thuế],[Số ĐK],C1076),"")</f>
        <v/>
      </c>
      <c r="T1076" s="53"/>
      <c r="U1076" s="55" t="str">
        <f>IF(T1076="","",'Thông Tin Chung'!#REF!)</f>
        <v/>
      </c>
      <c r="V1076" s="57" t="str">
        <f t="shared" ca="1" si="205"/>
        <v/>
      </c>
      <c r="W1076" s="59"/>
      <c r="X1076" s="49" t="str">
        <f ca="1">IF(C1076="","",IF(OR(D1076&lt;NgayBatDau,D1076&gt;NgayKetThuc),"Ngày tháng phải nằm trong kỳ báo cáo",IF(AND(F1076&lt;&gt;"",COUNTIF(D.3[Tên nhà cung cấp],F1076)=0),"Tên NCC chưa khai báo trong DSNCC",IF(AND(G1076&lt;&gt;"",COUNTIF(D.1[Tên sản phẩm],G1076)=0),"SP này chưa khai báo trong DSSP",""))))</f>
        <v/>
      </c>
    </row>
    <row r="1077" spans="2:24" ht="27.75" customHeight="1">
      <c r="B1077" s="69">
        <f t="shared" si="195"/>
        <v>1074</v>
      </c>
      <c r="C1077" s="49" t="str">
        <f t="shared" ca="1" si="196"/>
        <v/>
      </c>
      <c r="D1077" s="50" t="str">
        <f t="shared" ca="1" si="197"/>
        <v/>
      </c>
      <c r="E1077" s="51" t="str">
        <f t="shared" ca="1" si="198"/>
        <v/>
      </c>
      <c r="F1077" s="52" t="str">
        <f t="shared" ca="1" si="199"/>
        <v/>
      </c>
      <c r="G1077" s="53"/>
      <c r="H1077" s="53" t="str">
        <f>IF(G1077="","",INDEX(D.1[Quy cách],MATCH(G1077,D.1[Tên sản phẩm],0)))</f>
        <v/>
      </c>
      <c r="I1077" s="54" t="str">
        <f>IF(G1077="","",INDEX(D.1[ĐVT],MATCH(G1077,D.1[Tên sản phẩm],0)))</f>
        <v/>
      </c>
      <c r="J1077" s="56" t="str">
        <f>IF(G1077="","",INDEX(#REF!,MATCH(G1077,D.1[Tên sản phẩm],0)))</f>
        <v/>
      </c>
      <c r="K1077" s="56" t="str">
        <f t="shared" si="200"/>
        <v/>
      </c>
      <c r="L1077" s="53"/>
      <c r="M1077" s="57" t="str">
        <f t="shared" si="201"/>
        <v/>
      </c>
      <c r="N1077" s="58"/>
      <c r="O1077" s="56" t="str">
        <f t="shared" si="194"/>
        <v/>
      </c>
      <c r="P1077" s="57" t="str">
        <f t="shared" si="202"/>
        <v/>
      </c>
      <c r="Q1077" s="58" t="str">
        <f t="shared" ca="1" si="203"/>
        <v/>
      </c>
      <c r="R1077" s="57" t="str">
        <f t="shared" si="204"/>
        <v/>
      </c>
      <c r="S1077" s="57" t="str">
        <f ca="1">IF(AND(C1077&lt;&gt;"",C1077&lt;&gt;OFFSET(C1077,1,0)),SUMIFS([Giá có thuế],[Số ĐK],C1077),"")</f>
        <v/>
      </c>
      <c r="T1077" s="53"/>
      <c r="U1077" s="55" t="str">
        <f>IF(T1077="","",'Thông Tin Chung'!#REF!)</f>
        <v/>
      </c>
      <c r="V1077" s="57" t="str">
        <f t="shared" ca="1" si="205"/>
        <v/>
      </c>
      <c r="W1077" s="59"/>
      <c r="X1077" s="49" t="str">
        <f ca="1">IF(C1077="","",IF(OR(D1077&lt;NgayBatDau,D1077&gt;NgayKetThuc),"Ngày tháng phải nằm trong kỳ báo cáo",IF(AND(F1077&lt;&gt;"",COUNTIF(D.3[Tên nhà cung cấp],F1077)=0),"Tên NCC chưa khai báo trong DSNCC",IF(AND(G1077&lt;&gt;"",COUNTIF(D.1[Tên sản phẩm],G1077)=0),"SP này chưa khai báo trong DSSP",""))))</f>
        <v/>
      </c>
    </row>
    <row r="1078" spans="2:24" ht="27.75" customHeight="1">
      <c r="B1078" s="69">
        <f t="shared" si="195"/>
        <v>1075</v>
      </c>
      <c r="C1078" s="49" t="str">
        <f t="shared" ca="1" si="196"/>
        <v/>
      </c>
      <c r="D1078" s="50" t="str">
        <f t="shared" ca="1" si="197"/>
        <v/>
      </c>
      <c r="E1078" s="51" t="str">
        <f t="shared" ca="1" si="198"/>
        <v/>
      </c>
      <c r="F1078" s="52" t="str">
        <f t="shared" ca="1" si="199"/>
        <v/>
      </c>
      <c r="G1078" s="53"/>
      <c r="H1078" s="53" t="str">
        <f>IF(G1078="","",INDEX(D.1[Quy cách],MATCH(G1078,D.1[Tên sản phẩm],0)))</f>
        <v/>
      </c>
      <c r="I1078" s="54" t="str">
        <f>IF(G1078="","",INDEX(D.1[ĐVT],MATCH(G1078,D.1[Tên sản phẩm],0)))</f>
        <v/>
      </c>
      <c r="J1078" s="56" t="str">
        <f>IF(G1078="","",INDEX(#REF!,MATCH(G1078,D.1[Tên sản phẩm],0)))</f>
        <v/>
      </c>
      <c r="K1078" s="56" t="str">
        <f t="shared" si="200"/>
        <v/>
      </c>
      <c r="L1078" s="53"/>
      <c r="M1078" s="57" t="str">
        <f t="shared" si="201"/>
        <v/>
      </c>
      <c r="N1078" s="58"/>
      <c r="O1078" s="56" t="str">
        <f t="shared" si="194"/>
        <v/>
      </c>
      <c r="P1078" s="57" t="str">
        <f t="shared" si="202"/>
        <v/>
      </c>
      <c r="Q1078" s="58" t="str">
        <f t="shared" ca="1" si="203"/>
        <v/>
      </c>
      <c r="R1078" s="57" t="str">
        <f t="shared" si="204"/>
        <v/>
      </c>
      <c r="S1078" s="57" t="str">
        <f ca="1">IF(AND(C1078&lt;&gt;"",C1078&lt;&gt;OFFSET(C1078,1,0)),SUMIFS([Giá có thuế],[Số ĐK],C1078),"")</f>
        <v/>
      </c>
      <c r="T1078" s="53"/>
      <c r="U1078" s="55" t="str">
        <f>IF(T1078="","",'Thông Tin Chung'!#REF!)</f>
        <v/>
      </c>
      <c r="V1078" s="57" t="str">
        <f t="shared" ca="1" si="205"/>
        <v/>
      </c>
      <c r="W1078" s="59"/>
      <c r="X1078" s="49" t="str">
        <f ca="1">IF(C1078="","",IF(OR(D1078&lt;NgayBatDau,D1078&gt;NgayKetThuc),"Ngày tháng phải nằm trong kỳ báo cáo",IF(AND(F1078&lt;&gt;"",COUNTIF(D.3[Tên nhà cung cấp],F1078)=0),"Tên NCC chưa khai báo trong DSNCC",IF(AND(G1078&lt;&gt;"",COUNTIF(D.1[Tên sản phẩm],G1078)=0),"SP này chưa khai báo trong DSSP",""))))</f>
        <v/>
      </c>
    </row>
    <row r="1079" spans="2:24" ht="27.75" customHeight="1">
      <c r="B1079" s="69">
        <f t="shared" si="195"/>
        <v>1076</v>
      </c>
      <c r="C1079" s="49" t="str">
        <f t="shared" ca="1" si="196"/>
        <v/>
      </c>
      <c r="D1079" s="50" t="str">
        <f t="shared" ca="1" si="197"/>
        <v/>
      </c>
      <c r="E1079" s="51" t="str">
        <f t="shared" ca="1" si="198"/>
        <v/>
      </c>
      <c r="F1079" s="52" t="str">
        <f t="shared" ca="1" si="199"/>
        <v/>
      </c>
      <c r="G1079" s="53"/>
      <c r="H1079" s="53" t="str">
        <f>IF(G1079="","",INDEX(D.1[Quy cách],MATCH(G1079,D.1[Tên sản phẩm],0)))</f>
        <v/>
      </c>
      <c r="I1079" s="54" t="str">
        <f>IF(G1079="","",INDEX(D.1[ĐVT],MATCH(G1079,D.1[Tên sản phẩm],0)))</f>
        <v/>
      </c>
      <c r="J1079" s="56" t="str">
        <f>IF(G1079="","",INDEX(#REF!,MATCH(G1079,D.1[Tên sản phẩm],0)))</f>
        <v/>
      </c>
      <c r="K1079" s="56" t="str">
        <f t="shared" si="200"/>
        <v/>
      </c>
      <c r="L1079" s="53"/>
      <c r="M1079" s="57" t="str">
        <f t="shared" si="201"/>
        <v/>
      </c>
      <c r="N1079" s="58"/>
      <c r="O1079" s="56" t="str">
        <f t="shared" si="194"/>
        <v/>
      </c>
      <c r="P1079" s="57" t="str">
        <f t="shared" si="202"/>
        <v/>
      </c>
      <c r="Q1079" s="58" t="str">
        <f t="shared" ca="1" si="203"/>
        <v/>
      </c>
      <c r="R1079" s="57" t="str">
        <f t="shared" si="204"/>
        <v/>
      </c>
      <c r="S1079" s="57" t="str">
        <f ca="1">IF(AND(C1079&lt;&gt;"",C1079&lt;&gt;OFFSET(C1079,1,0)),SUMIFS([Giá có thuế],[Số ĐK],C1079),"")</f>
        <v/>
      </c>
      <c r="T1079" s="53"/>
      <c r="U1079" s="55" t="str">
        <f>IF(T1079="","",'Thông Tin Chung'!#REF!)</f>
        <v/>
      </c>
      <c r="V1079" s="57" t="str">
        <f t="shared" ca="1" si="205"/>
        <v/>
      </c>
      <c r="W1079" s="59"/>
      <c r="X1079" s="49" t="str">
        <f ca="1">IF(C1079="","",IF(OR(D1079&lt;NgayBatDau,D1079&gt;NgayKetThuc),"Ngày tháng phải nằm trong kỳ báo cáo",IF(AND(F1079&lt;&gt;"",COUNTIF(D.3[Tên nhà cung cấp],F1079)=0),"Tên NCC chưa khai báo trong DSNCC",IF(AND(G1079&lt;&gt;"",COUNTIF(D.1[Tên sản phẩm],G1079)=0),"SP này chưa khai báo trong DSSP",""))))</f>
        <v/>
      </c>
    </row>
    <row r="1080" spans="2:24" ht="27.75" customHeight="1">
      <c r="B1080" s="69">
        <f t="shared" si="195"/>
        <v>1077</v>
      </c>
      <c r="C1080" s="49" t="str">
        <f t="shared" ca="1" si="196"/>
        <v/>
      </c>
      <c r="D1080" s="50" t="str">
        <f t="shared" ca="1" si="197"/>
        <v/>
      </c>
      <c r="E1080" s="51" t="str">
        <f t="shared" ca="1" si="198"/>
        <v/>
      </c>
      <c r="F1080" s="52" t="str">
        <f t="shared" ca="1" si="199"/>
        <v/>
      </c>
      <c r="G1080" s="53"/>
      <c r="H1080" s="53" t="str">
        <f>IF(G1080="","",INDEX(D.1[Quy cách],MATCH(G1080,D.1[Tên sản phẩm],0)))</f>
        <v/>
      </c>
      <c r="I1080" s="54" t="str">
        <f>IF(G1080="","",INDEX(D.1[ĐVT],MATCH(G1080,D.1[Tên sản phẩm],0)))</f>
        <v/>
      </c>
      <c r="J1080" s="56" t="str">
        <f>IF(G1080="","",INDEX(#REF!,MATCH(G1080,D.1[Tên sản phẩm],0)))</f>
        <v/>
      </c>
      <c r="K1080" s="56" t="str">
        <f t="shared" si="200"/>
        <v/>
      </c>
      <c r="L1080" s="53"/>
      <c r="M1080" s="57" t="str">
        <f t="shared" si="201"/>
        <v/>
      </c>
      <c r="N1080" s="58"/>
      <c r="O1080" s="56" t="str">
        <f t="shared" si="194"/>
        <v/>
      </c>
      <c r="P1080" s="57" t="str">
        <f t="shared" si="202"/>
        <v/>
      </c>
      <c r="Q1080" s="58" t="str">
        <f t="shared" ca="1" si="203"/>
        <v/>
      </c>
      <c r="R1080" s="57" t="str">
        <f t="shared" si="204"/>
        <v/>
      </c>
      <c r="S1080" s="57" t="str">
        <f ca="1">IF(AND(C1080&lt;&gt;"",C1080&lt;&gt;OFFSET(C1080,1,0)),SUMIFS([Giá có thuế],[Số ĐK],C1080),"")</f>
        <v/>
      </c>
      <c r="T1080" s="53"/>
      <c r="U1080" s="55" t="str">
        <f>IF(T1080="","",'Thông Tin Chung'!#REF!)</f>
        <v/>
      </c>
      <c r="V1080" s="57" t="str">
        <f t="shared" ca="1" si="205"/>
        <v/>
      </c>
      <c r="W1080" s="59"/>
      <c r="X1080" s="49" t="str">
        <f ca="1">IF(C1080="","",IF(OR(D1080&lt;NgayBatDau,D1080&gt;NgayKetThuc),"Ngày tháng phải nằm trong kỳ báo cáo",IF(AND(F1080&lt;&gt;"",COUNTIF(D.3[Tên nhà cung cấp],F1080)=0),"Tên NCC chưa khai báo trong DSNCC",IF(AND(G1080&lt;&gt;"",COUNTIF(D.1[Tên sản phẩm],G1080)=0),"SP này chưa khai báo trong DSSP",""))))</f>
        <v/>
      </c>
    </row>
    <row r="1081" spans="2:24" ht="27.75" customHeight="1">
      <c r="B1081" s="69">
        <f t="shared" si="195"/>
        <v>1078</v>
      </c>
      <c r="C1081" s="49" t="str">
        <f t="shared" ca="1" si="196"/>
        <v/>
      </c>
      <c r="D1081" s="50" t="str">
        <f t="shared" ca="1" si="197"/>
        <v/>
      </c>
      <c r="E1081" s="51" t="str">
        <f t="shared" ca="1" si="198"/>
        <v/>
      </c>
      <c r="F1081" s="52" t="str">
        <f t="shared" ca="1" si="199"/>
        <v/>
      </c>
      <c r="G1081" s="53"/>
      <c r="H1081" s="53" t="str">
        <f>IF(G1081="","",INDEX(D.1[Quy cách],MATCH(G1081,D.1[Tên sản phẩm],0)))</f>
        <v/>
      </c>
      <c r="I1081" s="54" t="str">
        <f>IF(G1081="","",INDEX(D.1[ĐVT],MATCH(G1081,D.1[Tên sản phẩm],0)))</f>
        <v/>
      </c>
      <c r="J1081" s="56" t="str">
        <f>IF(G1081="","",INDEX(#REF!,MATCH(G1081,D.1[Tên sản phẩm],0)))</f>
        <v/>
      </c>
      <c r="K1081" s="56" t="str">
        <f t="shared" si="200"/>
        <v/>
      </c>
      <c r="L1081" s="53"/>
      <c r="M1081" s="57" t="str">
        <f t="shared" si="201"/>
        <v/>
      </c>
      <c r="N1081" s="58"/>
      <c r="O1081" s="56" t="str">
        <f t="shared" si="194"/>
        <v/>
      </c>
      <c r="P1081" s="57" t="str">
        <f t="shared" si="202"/>
        <v/>
      </c>
      <c r="Q1081" s="58" t="str">
        <f t="shared" ca="1" si="203"/>
        <v/>
      </c>
      <c r="R1081" s="57" t="str">
        <f t="shared" si="204"/>
        <v/>
      </c>
      <c r="S1081" s="57" t="str">
        <f ca="1">IF(AND(C1081&lt;&gt;"",C1081&lt;&gt;OFFSET(C1081,1,0)),SUMIFS([Giá có thuế],[Số ĐK],C1081),"")</f>
        <v/>
      </c>
      <c r="T1081" s="53"/>
      <c r="U1081" s="55" t="str">
        <f>IF(T1081="","",'Thông Tin Chung'!#REF!)</f>
        <v/>
      </c>
      <c r="V1081" s="57" t="str">
        <f t="shared" ca="1" si="205"/>
        <v/>
      </c>
      <c r="W1081" s="59"/>
      <c r="X1081" s="49" t="str">
        <f ca="1">IF(C1081="","",IF(OR(D1081&lt;NgayBatDau,D1081&gt;NgayKetThuc),"Ngày tháng phải nằm trong kỳ báo cáo",IF(AND(F1081&lt;&gt;"",COUNTIF(D.3[Tên nhà cung cấp],F1081)=0),"Tên NCC chưa khai báo trong DSNCC",IF(AND(G1081&lt;&gt;"",COUNTIF(D.1[Tên sản phẩm],G1081)=0),"SP này chưa khai báo trong DSSP",""))))</f>
        <v/>
      </c>
    </row>
    <row r="1082" spans="2:24" ht="27.75" customHeight="1">
      <c r="B1082" s="69">
        <f t="shared" si="195"/>
        <v>1079</v>
      </c>
      <c r="C1082" s="49" t="str">
        <f t="shared" ca="1" si="196"/>
        <v/>
      </c>
      <c r="D1082" s="50" t="str">
        <f t="shared" ca="1" si="197"/>
        <v/>
      </c>
      <c r="E1082" s="51" t="str">
        <f t="shared" ca="1" si="198"/>
        <v/>
      </c>
      <c r="F1082" s="52" t="str">
        <f t="shared" ca="1" si="199"/>
        <v/>
      </c>
      <c r="G1082" s="53"/>
      <c r="H1082" s="53" t="str">
        <f>IF(G1082="","",INDEX(D.1[Quy cách],MATCH(G1082,D.1[Tên sản phẩm],0)))</f>
        <v/>
      </c>
      <c r="I1082" s="54" t="str">
        <f>IF(G1082="","",INDEX(D.1[ĐVT],MATCH(G1082,D.1[Tên sản phẩm],0)))</f>
        <v/>
      </c>
      <c r="J1082" s="56" t="str">
        <f>IF(G1082="","",INDEX(#REF!,MATCH(G1082,D.1[Tên sản phẩm],0)))</f>
        <v/>
      </c>
      <c r="K1082" s="56" t="str">
        <f t="shared" si="200"/>
        <v/>
      </c>
      <c r="L1082" s="53"/>
      <c r="M1082" s="57" t="str">
        <f t="shared" si="201"/>
        <v/>
      </c>
      <c r="N1082" s="58"/>
      <c r="O1082" s="56" t="str">
        <f t="shared" si="194"/>
        <v/>
      </c>
      <c r="P1082" s="57" t="str">
        <f t="shared" si="202"/>
        <v/>
      </c>
      <c r="Q1082" s="58" t="str">
        <f t="shared" ca="1" si="203"/>
        <v/>
      </c>
      <c r="R1082" s="57" t="str">
        <f t="shared" si="204"/>
        <v/>
      </c>
      <c r="S1082" s="57" t="str">
        <f ca="1">IF(AND(C1082&lt;&gt;"",C1082&lt;&gt;OFFSET(C1082,1,0)),SUMIFS([Giá có thuế],[Số ĐK],C1082),"")</f>
        <v/>
      </c>
      <c r="T1082" s="53"/>
      <c r="U1082" s="55" t="str">
        <f>IF(T1082="","",'Thông Tin Chung'!#REF!)</f>
        <v/>
      </c>
      <c r="V1082" s="57" t="str">
        <f t="shared" ca="1" si="205"/>
        <v/>
      </c>
      <c r="W1082" s="59"/>
      <c r="X1082" s="49" t="str">
        <f ca="1">IF(C1082="","",IF(OR(D1082&lt;NgayBatDau,D1082&gt;NgayKetThuc),"Ngày tháng phải nằm trong kỳ báo cáo",IF(AND(F1082&lt;&gt;"",COUNTIF(D.3[Tên nhà cung cấp],F1082)=0),"Tên NCC chưa khai báo trong DSNCC",IF(AND(G1082&lt;&gt;"",COUNTIF(D.1[Tên sản phẩm],G1082)=0),"SP này chưa khai báo trong DSSP",""))))</f>
        <v/>
      </c>
    </row>
    <row r="1083" spans="2:24" ht="27.75" customHeight="1">
      <c r="B1083" s="69">
        <f t="shared" si="195"/>
        <v>1080</v>
      </c>
      <c r="C1083" s="49" t="str">
        <f t="shared" ca="1" si="196"/>
        <v/>
      </c>
      <c r="D1083" s="50" t="str">
        <f t="shared" ca="1" si="197"/>
        <v/>
      </c>
      <c r="E1083" s="51" t="str">
        <f t="shared" ca="1" si="198"/>
        <v/>
      </c>
      <c r="F1083" s="52" t="str">
        <f t="shared" ca="1" si="199"/>
        <v/>
      </c>
      <c r="G1083" s="53"/>
      <c r="H1083" s="53" t="str">
        <f>IF(G1083="","",INDEX(D.1[Quy cách],MATCH(G1083,D.1[Tên sản phẩm],0)))</f>
        <v/>
      </c>
      <c r="I1083" s="54" t="str">
        <f>IF(G1083="","",INDEX(D.1[ĐVT],MATCH(G1083,D.1[Tên sản phẩm],0)))</f>
        <v/>
      </c>
      <c r="J1083" s="56" t="str">
        <f>IF(G1083="","",INDEX(#REF!,MATCH(G1083,D.1[Tên sản phẩm],0)))</f>
        <v/>
      </c>
      <c r="K1083" s="56" t="str">
        <f t="shared" si="200"/>
        <v/>
      </c>
      <c r="L1083" s="53"/>
      <c r="M1083" s="57" t="str">
        <f t="shared" si="201"/>
        <v/>
      </c>
      <c r="N1083" s="58"/>
      <c r="O1083" s="56" t="str">
        <f t="shared" si="194"/>
        <v/>
      </c>
      <c r="P1083" s="57" t="str">
        <f t="shared" si="202"/>
        <v/>
      </c>
      <c r="Q1083" s="58" t="str">
        <f t="shared" ca="1" si="203"/>
        <v/>
      </c>
      <c r="R1083" s="57" t="str">
        <f t="shared" si="204"/>
        <v/>
      </c>
      <c r="S1083" s="57" t="str">
        <f ca="1">IF(AND(C1083&lt;&gt;"",C1083&lt;&gt;OFFSET(C1083,1,0)),SUMIFS([Giá có thuế],[Số ĐK],C1083),"")</f>
        <v/>
      </c>
      <c r="T1083" s="53"/>
      <c r="U1083" s="55" t="str">
        <f>IF(T1083="","",'Thông Tin Chung'!#REF!)</f>
        <v/>
      </c>
      <c r="V1083" s="57" t="str">
        <f t="shared" ca="1" si="205"/>
        <v/>
      </c>
      <c r="W1083" s="59"/>
      <c r="X1083" s="49" t="str">
        <f ca="1">IF(C1083="","",IF(OR(D1083&lt;NgayBatDau,D1083&gt;NgayKetThuc),"Ngày tháng phải nằm trong kỳ báo cáo",IF(AND(F1083&lt;&gt;"",COUNTIF(D.3[Tên nhà cung cấp],F1083)=0),"Tên NCC chưa khai báo trong DSNCC",IF(AND(G1083&lt;&gt;"",COUNTIF(D.1[Tên sản phẩm],G1083)=0),"SP này chưa khai báo trong DSSP",""))))</f>
        <v/>
      </c>
    </row>
    <row r="1084" spans="2:24" ht="27.75" customHeight="1">
      <c r="B1084" s="69">
        <f t="shared" si="195"/>
        <v>1081</v>
      </c>
      <c r="C1084" s="49" t="str">
        <f t="shared" ca="1" si="196"/>
        <v/>
      </c>
      <c r="D1084" s="50" t="str">
        <f t="shared" ca="1" si="197"/>
        <v/>
      </c>
      <c r="E1084" s="51" t="str">
        <f t="shared" ca="1" si="198"/>
        <v/>
      </c>
      <c r="F1084" s="52" t="str">
        <f t="shared" ca="1" si="199"/>
        <v/>
      </c>
      <c r="G1084" s="53"/>
      <c r="H1084" s="53" t="str">
        <f>IF(G1084="","",INDEX(D.1[Quy cách],MATCH(G1084,D.1[Tên sản phẩm],0)))</f>
        <v/>
      </c>
      <c r="I1084" s="54" t="str">
        <f>IF(G1084="","",INDEX(D.1[ĐVT],MATCH(G1084,D.1[Tên sản phẩm],0)))</f>
        <v/>
      </c>
      <c r="J1084" s="56" t="str">
        <f>IF(G1084="","",INDEX(#REF!,MATCH(G1084,D.1[Tên sản phẩm],0)))</f>
        <v/>
      </c>
      <c r="K1084" s="56" t="str">
        <f t="shared" si="200"/>
        <v/>
      </c>
      <c r="L1084" s="53"/>
      <c r="M1084" s="57" t="str">
        <f t="shared" si="201"/>
        <v/>
      </c>
      <c r="N1084" s="58"/>
      <c r="O1084" s="56" t="str">
        <f t="shared" si="194"/>
        <v/>
      </c>
      <c r="P1084" s="57" t="str">
        <f t="shared" si="202"/>
        <v/>
      </c>
      <c r="Q1084" s="58" t="str">
        <f t="shared" ca="1" si="203"/>
        <v/>
      </c>
      <c r="R1084" s="57" t="str">
        <f t="shared" si="204"/>
        <v/>
      </c>
      <c r="S1084" s="57" t="str">
        <f ca="1">IF(AND(C1084&lt;&gt;"",C1084&lt;&gt;OFFSET(C1084,1,0)),SUMIFS([Giá có thuế],[Số ĐK],C1084),"")</f>
        <v/>
      </c>
      <c r="T1084" s="53"/>
      <c r="U1084" s="55" t="str">
        <f>IF(T1084="","",'Thông Tin Chung'!#REF!)</f>
        <v/>
      </c>
      <c r="V1084" s="57" t="str">
        <f t="shared" ca="1" si="205"/>
        <v/>
      </c>
      <c r="W1084" s="59"/>
      <c r="X1084" s="49" t="str">
        <f ca="1">IF(C1084="","",IF(OR(D1084&lt;NgayBatDau,D1084&gt;NgayKetThuc),"Ngày tháng phải nằm trong kỳ báo cáo",IF(AND(F1084&lt;&gt;"",COUNTIF(D.3[Tên nhà cung cấp],F1084)=0),"Tên NCC chưa khai báo trong DSNCC",IF(AND(G1084&lt;&gt;"",COUNTIF(D.1[Tên sản phẩm],G1084)=0),"SP này chưa khai báo trong DSSP",""))))</f>
        <v/>
      </c>
    </row>
    <row r="1085" spans="2:24" ht="27.75" customHeight="1">
      <c r="B1085" s="69">
        <f t="shared" si="195"/>
        <v>1082</v>
      </c>
      <c r="C1085" s="49" t="str">
        <f t="shared" ca="1" si="196"/>
        <v/>
      </c>
      <c r="D1085" s="50" t="str">
        <f t="shared" ca="1" si="197"/>
        <v/>
      </c>
      <c r="E1085" s="51" t="str">
        <f t="shared" ca="1" si="198"/>
        <v/>
      </c>
      <c r="F1085" s="52" t="str">
        <f t="shared" ca="1" si="199"/>
        <v/>
      </c>
      <c r="G1085" s="53"/>
      <c r="H1085" s="53" t="str">
        <f>IF(G1085="","",INDEX(D.1[Quy cách],MATCH(G1085,D.1[Tên sản phẩm],0)))</f>
        <v/>
      </c>
      <c r="I1085" s="54" t="str">
        <f>IF(G1085="","",INDEX(D.1[ĐVT],MATCH(G1085,D.1[Tên sản phẩm],0)))</f>
        <v/>
      </c>
      <c r="J1085" s="56" t="str">
        <f>IF(G1085="","",INDEX(#REF!,MATCH(G1085,D.1[Tên sản phẩm],0)))</f>
        <v/>
      </c>
      <c r="K1085" s="56" t="str">
        <f t="shared" si="200"/>
        <v/>
      </c>
      <c r="L1085" s="53"/>
      <c r="M1085" s="57" t="str">
        <f t="shared" si="201"/>
        <v/>
      </c>
      <c r="N1085" s="58"/>
      <c r="O1085" s="56" t="str">
        <f t="shared" si="194"/>
        <v/>
      </c>
      <c r="P1085" s="57" t="str">
        <f t="shared" si="202"/>
        <v/>
      </c>
      <c r="Q1085" s="58" t="str">
        <f t="shared" ca="1" si="203"/>
        <v/>
      </c>
      <c r="R1085" s="57" t="str">
        <f t="shared" si="204"/>
        <v/>
      </c>
      <c r="S1085" s="57" t="str">
        <f ca="1">IF(AND(C1085&lt;&gt;"",C1085&lt;&gt;OFFSET(C1085,1,0)),SUMIFS([Giá có thuế],[Số ĐK],C1085),"")</f>
        <v/>
      </c>
      <c r="T1085" s="53"/>
      <c r="U1085" s="55" t="str">
        <f>IF(T1085="","",'Thông Tin Chung'!#REF!)</f>
        <v/>
      </c>
      <c r="V1085" s="57" t="str">
        <f t="shared" ca="1" si="205"/>
        <v/>
      </c>
      <c r="W1085" s="59"/>
      <c r="X1085" s="49" t="str">
        <f ca="1">IF(C1085="","",IF(OR(D1085&lt;NgayBatDau,D1085&gt;NgayKetThuc),"Ngày tháng phải nằm trong kỳ báo cáo",IF(AND(F1085&lt;&gt;"",COUNTIF(D.3[Tên nhà cung cấp],F1085)=0),"Tên NCC chưa khai báo trong DSNCC",IF(AND(G1085&lt;&gt;"",COUNTIF(D.1[Tên sản phẩm],G1085)=0),"SP này chưa khai báo trong DSSP",""))))</f>
        <v/>
      </c>
    </row>
    <row r="1086" spans="2:24" ht="27.75" customHeight="1">
      <c r="B1086" s="69">
        <f t="shared" si="195"/>
        <v>1083</v>
      </c>
      <c r="C1086" s="49" t="str">
        <f t="shared" ca="1" si="196"/>
        <v/>
      </c>
      <c r="D1086" s="50" t="str">
        <f t="shared" ca="1" si="197"/>
        <v/>
      </c>
      <c r="E1086" s="51" t="str">
        <f t="shared" ca="1" si="198"/>
        <v/>
      </c>
      <c r="F1086" s="52" t="str">
        <f t="shared" ca="1" si="199"/>
        <v/>
      </c>
      <c r="G1086" s="53"/>
      <c r="H1086" s="53" t="str">
        <f>IF(G1086="","",INDEX(D.1[Quy cách],MATCH(G1086,D.1[Tên sản phẩm],0)))</f>
        <v/>
      </c>
      <c r="I1086" s="54" t="str">
        <f>IF(G1086="","",INDEX(D.1[ĐVT],MATCH(G1086,D.1[Tên sản phẩm],0)))</f>
        <v/>
      </c>
      <c r="J1086" s="56" t="str">
        <f>IF(G1086="","",INDEX(#REF!,MATCH(G1086,D.1[Tên sản phẩm],0)))</f>
        <v/>
      </c>
      <c r="K1086" s="56" t="str">
        <f t="shared" si="200"/>
        <v/>
      </c>
      <c r="L1086" s="53"/>
      <c r="M1086" s="57" t="str">
        <f t="shared" si="201"/>
        <v/>
      </c>
      <c r="N1086" s="58"/>
      <c r="O1086" s="56" t="str">
        <f t="shared" si="194"/>
        <v/>
      </c>
      <c r="P1086" s="57" t="str">
        <f t="shared" si="202"/>
        <v/>
      </c>
      <c r="Q1086" s="58" t="str">
        <f t="shared" ca="1" si="203"/>
        <v/>
      </c>
      <c r="R1086" s="57" t="str">
        <f t="shared" si="204"/>
        <v/>
      </c>
      <c r="S1086" s="57" t="str">
        <f ca="1">IF(AND(C1086&lt;&gt;"",C1086&lt;&gt;OFFSET(C1086,1,0)),SUMIFS([Giá có thuế],[Số ĐK],C1086),"")</f>
        <v/>
      </c>
      <c r="T1086" s="53"/>
      <c r="U1086" s="55" t="str">
        <f>IF(T1086="","",'Thông Tin Chung'!#REF!)</f>
        <v/>
      </c>
      <c r="V1086" s="57" t="str">
        <f t="shared" ca="1" si="205"/>
        <v/>
      </c>
      <c r="W1086" s="59"/>
      <c r="X1086" s="49" t="str">
        <f ca="1">IF(C1086="","",IF(OR(D1086&lt;NgayBatDau,D1086&gt;NgayKetThuc),"Ngày tháng phải nằm trong kỳ báo cáo",IF(AND(F1086&lt;&gt;"",COUNTIF(D.3[Tên nhà cung cấp],F1086)=0),"Tên NCC chưa khai báo trong DSNCC",IF(AND(G1086&lt;&gt;"",COUNTIF(D.1[Tên sản phẩm],G1086)=0),"SP này chưa khai báo trong DSSP",""))))</f>
        <v/>
      </c>
    </row>
    <row r="1087" spans="2:24" ht="27.75" customHeight="1">
      <c r="B1087" s="69">
        <f t="shared" si="195"/>
        <v>1084</v>
      </c>
      <c r="C1087" s="49" t="str">
        <f t="shared" ca="1" si="196"/>
        <v/>
      </c>
      <c r="D1087" s="50" t="str">
        <f t="shared" ca="1" si="197"/>
        <v/>
      </c>
      <c r="E1087" s="51" t="str">
        <f t="shared" ca="1" si="198"/>
        <v/>
      </c>
      <c r="F1087" s="52" t="str">
        <f t="shared" ca="1" si="199"/>
        <v/>
      </c>
      <c r="G1087" s="53"/>
      <c r="H1087" s="53" t="str">
        <f>IF(G1087="","",INDEX(D.1[Quy cách],MATCH(G1087,D.1[Tên sản phẩm],0)))</f>
        <v/>
      </c>
      <c r="I1087" s="54" t="str">
        <f>IF(G1087="","",INDEX(D.1[ĐVT],MATCH(G1087,D.1[Tên sản phẩm],0)))</f>
        <v/>
      </c>
      <c r="J1087" s="56" t="str">
        <f>IF(G1087="","",INDEX(#REF!,MATCH(G1087,D.1[Tên sản phẩm],0)))</f>
        <v/>
      </c>
      <c r="K1087" s="56" t="str">
        <f t="shared" si="200"/>
        <v/>
      </c>
      <c r="L1087" s="53"/>
      <c r="M1087" s="57" t="str">
        <f t="shared" si="201"/>
        <v/>
      </c>
      <c r="N1087" s="58"/>
      <c r="O1087" s="56" t="str">
        <f t="shared" si="194"/>
        <v/>
      </c>
      <c r="P1087" s="57" t="str">
        <f t="shared" si="202"/>
        <v/>
      </c>
      <c r="Q1087" s="58" t="str">
        <f t="shared" ca="1" si="203"/>
        <v/>
      </c>
      <c r="R1087" s="57" t="str">
        <f t="shared" si="204"/>
        <v/>
      </c>
      <c r="S1087" s="57" t="str">
        <f ca="1">IF(AND(C1087&lt;&gt;"",C1087&lt;&gt;OFFSET(C1087,1,0)),SUMIFS([Giá có thuế],[Số ĐK],C1087),"")</f>
        <v/>
      </c>
      <c r="T1087" s="53"/>
      <c r="U1087" s="55" t="str">
        <f>IF(T1087="","",'Thông Tin Chung'!#REF!)</f>
        <v/>
      </c>
      <c r="V1087" s="57" t="str">
        <f t="shared" ca="1" si="205"/>
        <v/>
      </c>
      <c r="W1087" s="59"/>
      <c r="X1087" s="49" t="str">
        <f ca="1">IF(C1087="","",IF(OR(D1087&lt;NgayBatDau,D1087&gt;NgayKetThuc),"Ngày tháng phải nằm trong kỳ báo cáo",IF(AND(F1087&lt;&gt;"",COUNTIF(D.3[Tên nhà cung cấp],F1087)=0),"Tên NCC chưa khai báo trong DSNCC",IF(AND(G1087&lt;&gt;"",COUNTIF(D.1[Tên sản phẩm],G1087)=0),"SP này chưa khai báo trong DSSP",""))))</f>
        <v/>
      </c>
    </row>
    <row r="1088" spans="2:24" ht="27.75" customHeight="1">
      <c r="B1088" s="69">
        <f t="shared" si="195"/>
        <v>1085</v>
      </c>
      <c r="C1088" s="49" t="str">
        <f t="shared" ca="1" si="196"/>
        <v/>
      </c>
      <c r="D1088" s="50" t="str">
        <f t="shared" ca="1" si="197"/>
        <v/>
      </c>
      <c r="E1088" s="51" t="str">
        <f t="shared" ca="1" si="198"/>
        <v/>
      </c>
      <c r="F1088" s="52" t="str">
        <f t="shared" ca="1" si="199"/>
        <v/>
      </c>
      <c r="G1088" s="53"/>
      <c r="H1088" s="53" t="str">
        <f>IF(G1088="","",INDEX(D.1[Quy cách],MATCH(G1088,D.1[Tên sản phẩm],0)))</f>
        <v/>
      </c>
      <c r="I1088" s="54" t="str">
        <f>IF(G1088="","",INDEX(D.1[ĐVT],MATCH(G1088,D.1[Tên sản phẩm],0)))</f>
        <v/>
      </c>
      <c r="J1088" s="56" t="str">
        <f>IF(G1088="","",INDEX(#REF!,MATCH(G1088,D.1[Tên sản phẩm],0)))</f>
        <v/>
      </c>
      <c r="K1088" s="56" t="str">
        <f t="shared" si="200"/>
        <v/>
      </c>
      <c r="L1088" s="53"/>
      <c r="M1088" s="57" t="str">
        <f t="shared" si="201"/>
        <v/>
      </c>
      <c r="N1088" s="58"/>
      <c r="O1088" s="56" t="str">
        <f t="shared" si="194"/>
        <v/>
      </c>
      <c r="P1088" s="57" t="str">
        <f t="shared" si="202"/>
        <v/>
      </c>
      <c r="Q1088" s="58" t="str">
        <f t="shared" ca="1" si="203"/>
        <v/>
      </c>
      <c r="R1088" s="57" t="str">
        <f t="shared" si="204"/>
        <v/>
      </c>
      <c r="S1088" s="57" t="str">
        <f ca="1">IF(AND(C1088&lt;&gt;"",C1088&lt;&gt;OFFSET(C1088,1,0)),SUMIFS([Giá có thuế],[Số ĐK],C1088),"")</f>
        <v/>
      </c>
      <c r="T1088" s="53"/>
      <c r="U1088" s="55" t="str">
        <f>IF(T1088="","",'Thông Tin Chung'!#REF!)</f>
        <v/>
      </c>
      <c r="V1088" s="57" t="str">
        <f t="shared" ca="1" si="205"/>
        <v/>
      </c>
      <c r="W1088" s="59"/>
      <c r="X1088" s="49" t="str">
        <f ca="1">IF(C1088="","",IF(OR(D1088&lt;NgayBatDau,D1088&gt;NgayKetThuc),"Ngày tháng phải nằm trong kỳ báo cáo",IF(AND(F1088&lt;&gt;"",COUNTIF(D.3[Tên nhà cung cấp],F1088)=0),"Tên NCC chưa khai báo trong DSNCC",IF(AND(G1088&lt;&gt;"",COUNTIF(D.1[Tên sản phẩm],G1088)=0),"SP này chưa khai báo trong DSSP",""))))</f>
        <v/>
      </c>
    </row>
    <row r="1089" spans="2:24" ht="27.75" customHeight="1">
      <c r="B1089" s="69">
        <f t="shared" si="195"/>
        <v>1086</v>
      </c>
      <c r="C1089" s="49" t="str">
        <f t="shared" ca="1" si="196"/>
        <v/>
      </c>
      <c r="D1089" s="50" t="str">
        <f t="shared" ca="1" si="197"/>
        <v/>
      </c>
      <c r="E1089" s="51" t="str">
        <f t="shared" ca="1" si="198"/>
        <v/>
      </c>
      <c r="F1089" s="52" t="str">
        <f t="shared" ca="1" si="199"/>
        <v/>
      </c>
      <c r="G1089" s="53"/>
      <c r="H1089" s="53" t="str">
        <f>IF(G1089="","",INDEX(D.1[Quy cách],MATCH(G1089,D.1[Tên sản phẩm],0)))</f>
        <v/>
      </c>
      <c r="I1089" s="54" t="str">
        <f>IF(G1089="","",INDEX(D.1[ĐVT],MATCH(G1089,D.1[Tên sản phẩm],0)))</f>
        <v/>
      </c>
      <c r="J1089" s="56" t="str">
        <f>IF(G1089="","",INDEX(#REF!,MATCH(G1089,D.1[Tên sản phẩm],0)))</f>
        <v/>
      </c>
      <c r="K1089" s="56" t="str">
        <f t="shared" si="200"/>
        <v/>
      </c>
      <c r="L1089" s="53"/>
      <c r="M1089" s="57" t="str">
        <f t="shared" si="201"/>
        <v/>
      </c>
      <c r="N1089" s="58"/>
      <c r="O1089" s="56" t="str">
        <f t="shared" si="194"/>
        <v/>
      </c>
      <c r="P1089" s="57" t="str">
        <f t="shared" si="202"/>
        <v/>
      </c>
      <c r="Q1089" s="58" t="str">
        <f t="shared" ca="1" si="203"/>
        <v/>
      </c>
      <c r="R1089" s="57" t="str">
        <f t="shared" si="204"/>
        <v/>
      </c>
      <c r="S1089" s="57" t="str">
        <f ca="1">IF(AND(C1089&lt;&gt;"",C1089&lt;&gt;OFFSET(C1089,1,0)),SUMIFS([Giá có thuế],[Số ĐK],C1089),"")</f>
        <v/>
      </c>
      <c r="T1089" s="53"/>
      <c r="U1089" s="55" t="str">
        <f>IF(T1089="","",'Thông Tin Chung'!#REF!)</f>
        <v/>
      </c>
      <c r="V1089" s="57" t="str">
        <f t="shared" ca="1" si="205"/>
        <v/>
      </c>
      <c r="W1089" s="59"/>
      <c r="X1089" s="49" t="str">
        <f ca="1">IF(C1089="","",IF(OR(D1089&lt;NgayBatDau,D1089&gt;NgayKetThuc),"Ngày tháng phải nằm trong kỳ báo cáo",IF(AND(F1089&lt;&gt;"",COUNTIF(D.3[Tên nhà cung cấp],F1089)=0),"Tên NCC chưa khai báo trong DSNCC",IF(AND(G1089&lt;&gt;"",COUNTIF(D.1[Tên sản phẩm],G1089)=0),"SP này chưa khai báo trong DSSP",""))))</f>
        <v/>
      </c>
    </row>
    <row r="1090" spans="2:24" ht="27.75" customHeight="1">
      <c r="B1090" s="69">
        <f t="shared" si="195"/>
        <v>1087</v>
      </c>
      <c r="C1090" s="49" t="str">
        <f t="shared" ca="1" si="196"/>
        <v/>
      </c>
      <c r="D1090" s="50" t="str">
        <f t="shared" ca="1" si="197"/>
        <v/>
      </c>
      <c r="E1090" s="51" t="str">
        <f t="shared" ca="1" si="198"/>
        <v/>
      </c>
      <c r="F1090" s="52" t="str">
        <f t="shared" ca="1" si="199"/>
        <v/>
      </c>
      <c r="G1090" s="53"/>
      <c r="H1090" s="53" t="str">
        <f>IF(G1090="","",INDEX(D.1[Quy cách],MATCH(G1090,D.1[Tên sản phẩm],0)))</f>
        <v/>
      </c>
      <c r="I1090" s="54" t="str">
        <f>IF(G1090="","",INDEX(D.1[ĐVT],MATCH(G1090,D.1[Tên sản phẩm],0)))</f>
        <v/>
      </c>
      <c r="J1090" s="56" t="str">
        <f>IF(G1090="","",INDEX(#REF!,MATCH(G1090,D.1[Tên sản phẩm],0)))</f>
        <v/>
      </c>
      <c r="K1090" s="56" t="str">
        <f t="shared" si="200"/>
        <v/>
      </c>
      <c r="L1090" s="53"/>
      <c r="M1090" s="57" t="str">
        <f t="shared" si="201"/>
        <v/>
      </c>
      <c r="N1090" s="58"/>
      <c r="O1090" s="56" t="str">
        <f t="shared" si="194"/>
        <v/>
      </c>
      <c r="P1090" s="57" t="str">
        <f t="shared" si="202"/>
        <v/>
      </c>
      <c r="Q1090" s="58" t="str">
        <f t="shared" ca="1" si="203"/>
        <v/>
      </c>
      <c r="R1090" s="57" t="str">
        <f t="shared" si="204"/>
        <v/>
      </c>
      <c r="S1090" s="57" t="str">
        <f ca="1">IF(AND(C1090&lt;&gt;"",C1090&lt;&gt;OFFSET(C1090,1,0)),SUMIFS([Giá có thuế],[Số ĐK],C1090),"")</f>
        <v/>
      </c>
      <c r="T1090" s="53"/>
      <c r="U1090" s="55" t="str">
        <f>IF(T1090="","",'Thông Tin Chung'!#REF!)</f>
        <v/>
      </c>
      <c r="V1090" s="57" t="str">
        <f t="shared" ca="1" si="205"/>
        <v/>
      </c>
      <c r="W1090" s="59"/>
      <c r="X1090" s="49" t="str">
        <f ca="1">IF(C1090="","",IF(OR(D1090&lt;NgayBatDau,D1090&gt;NgayKetThuc),"Ngày tháng phải nằm trong kỳ báo cáo",IF(AND(F1090&lt;&gt;"",COUNTIF(D.3[Tên nhà cung cấp],F1090)=0),"Tên NCC chưa khai báo trong DSNCC",IF(AND(G1090&lt;&gt;"",COUNTIF(D.1[Tên sản phẩm],G1090)=0),"SP này chưa khai báo trong DSSP",""))))</f>
        <v/>
      </c>
    </row>
    <row r="1091" spans="2:24" ht="27.75" customHeight="1">
      <c r="B1091" s="69">
        <f t="shared" si="195"/>
        <v>1088</v>
      </c>
      <c r="C1091" s="49" t="str">
        <f t="shared" ca="1" si="196"/>
        <v/>
      </c>
      <c r="D1091" s="50" t="str">
        <f t="shared" ca="1" si="197"/>
        <v/>
      </c>
      <c r="E1091" s="51" t="str">
        <f t="shared" ca="1" si="198"/>
        <v/>
      </c>
      <c r="F1091" s="52" t="str">
        <f t="shared" ca="1" si="199"/>
        <v/>
      </c>
      <c r="G1091" s="53"/>
      <c r="H1091" s="53" t="str">
        <f>IF(G1091="","",INDEX(D.1[Quy cách],MATCH(G1091,D.1[Tên sản phẩm],0)))</f>
        <v/>
      </c>
      <c r="I1091" s="54" t="str">
        <f>IF(G1091="","",INDEX(D.1[ĐVT],MATCH(G1091,D.1[Tên sản phẩm],0)))</f>
        <v/>
      </c>
      <c r="J1091" s="56" t="str">
        <f>IF(G1091="","",INDEX(#REF!,MATCH(G1091,D.1[Tên sản phẩm],0)))</f>
        <v/>
      </c>
      <c r="K1091" s="56" t="str">
        <f t="shared" si="200"/>
        <v/>
      </c>
      <c r="L1091" s="53"/>
      <c r="M1091" s="57" t="str">
        <f t="shared" si="201"/>
        <v/>
      </c>
      <c r="N1091" s="58"/>
      <c r="O1091" s="56" t="str">
        <f t="shared" ref="O1091:O1154" si="206">IF(M1091="","",M1091*SUM(N1091))</f>
        <v/>
      </c>
      <c r="P1091" s="57" t="str">
        <f t="shared" si="202"/>
        <v/>
      </c>
      <c r="Q1091" s="58" t="str">
        <f t="shared" ca="1" si="203"/>
        <v/>
      </c>
      <c r="R1091" s="57" t="str">
        <f t="shared" si="204"/>
        <v/>
      </c>
      <c r="S1091" s="57" t="str">
        <f ca="1">IF(AND(C1091&lt;&gt;"",C1091&lt;&gt;OFFSET(C1091,1,0)),SUMIFS([Giá có thuế],[Số ĐK],C1091),"")</f>
        <v/>
      </c>
      <c r="T1091" s="53"/>
      <c r="U1091" s="55" t="str">
        <f>IF(T1091="","",'Thông Tin Chung'!#REF!)</f>
        <v/>
      </c>
      <c r="V1091" s="57" t="str">
        <f t="shared" ca="1" si="205"/>
        <v/>
      </c>
      <c r="W1091" s="59"/>
      <c r="X1091" s="49" t="str">
        <f ca="1">IF(C1091="","",IF(OR(D1091&lt;NgayBatDau,D1091&gt;NgayKetThuc),"Ngày tháng phải nằm trong kỳ báo cáo",IF(AND(F1091&lt;&gt;"",COUNTIF(D.3[Tên nhà cung cấp],F1091)=0),"Tên NCC chưa khai báo trong DSNCC",IF(AND(G1091&lt;&gt;"",COUNTIF(D.1[Tên sản phẩm],G1091)=0),"SP này chưa khai báo trong DSSP",""))))</f>
        <v/>
      </c>
    </row>
    <row r="1092" spans="2:24" ht="27.75" customHeight="1">
      <c r="B1092" s="69">
        <f t="shared" ref="B1092:B1155" si="207">ROW(A1092)-3</f>
        <v>1089</v>
      </c>
      <c r="C1092" s="49" t="str">
        <f t="shared" ref="C1092:C1155" ca="1" si="208">IF(AND(D1092="",E1092="",F1092=""),"",IF(AND(D1092=OFFSET(D1092,-1,0),E1092=OFFSET(E1092,-1,0),F1092=OFFSET(F1092,-1,0)),OFFSET(B1092,-1,1),B1092))</f>
        <v/>
      </c>
      <c r="D1092" s="50" t="str">
        <f t="shared" ref="D1092:D1155" ca="1" si="209">IF(AND($G1092&lt;&gt;"",B1092&lt;&gt;1),OFFSET(C1092,-1,1),"")</f>
        <v/>
      </c>
      <c r="E1092" s="51" t="str">
        <f t="shared" ref="E1092:E1155" ca="1" si="210">IF(AND($G1092&lt;&gt;"",B1092&lt;&gt;1),OFFSET(D1092,-1,1),"")</f>
        <v/>
      </c>
      <c r="F1092" s="52" t="str">
        <f t="shared" ref="F1092:F1155" ca="1" si="211">IF(AND($G1092&lt;&gt;"",B1092&lt;&gt;1),OFFSET(E1092,-1,1),"")</f>
        <v/>
      </c>
      <c r="G1092" s="53"/>
      <c r="H1092" s="53" t="str">
        <f>IF(G1092="","",INDEX(D.1[Quy cách],MATCH(G1092,D.1[Tên sản phẩm],0)))</f>
        <v/>
      </c>
      <c r="I1092" s="54" t="str">
        <f>IF(G1092="","",INDEX(D.1[ĐVT],MATCH(G1092,D.1[Tên sản phẩm],0)))</f>
        <v/>
      </c>
      <c r="J1092" s="56" t="str">
        <f>IF(G1092="","",INDEX(#REF!,MATCH(G1092,D.1[Tên sản phẩm],0)))</f>
        <v/>
      </c>
      <c r="K1092" s="56" t="str">
        <f t="shared" ref="K1092:K1155" si="212">IF(OR(G1092="",J1092=""),"",1)</f>
        <v/>
      </c>
      <c r="L1092" s="53"/>
      <c r="M1092" s="57" t="str">
        <f t="shared" ref="M1092:M1155" si="213">IF(AND(J1092&lt;&gt;"",K1092&lt;&gt;""),J1092*K1092,"")</f>
        <v/>
      </c>
      <c r="N1092" s="58"/>
      <c r="O1092" s="56" t="str">
        <f t="shared" si="206"/>
        <v/>
      </c>
      <c r="P1092" s="57" t="str">
        <f t="shared" ref="P1092:P1155" si="214">IF(M1092="","",M1092-SUM(O1092))</f>
        <v/>
      </c>
      <c r="Q1092" s="58" t="str">
        <f t="shared" ref="Q1092:Q1155" ca="1" si="215">IF(AND(P1092&lt;&gt;"",C1092=OFFSET(C1092,-1,0)),OFFSET(P1092,-1,1),"")</f>
        <v/>
      </c>
      <c r="R1092" s="57" t="str">
        <f t="shared" ref="R1092:R1155" si="216">IF(P1092="","",P1092*SUM(1,Q1092))</f>
        <v/>
      </c>
      <c r="S1092" s="57" t="str">
        <f ca="1">IF(AND(C1092&lt;&gt;"",C1092&lt;&gt;OFFSET(C1092,1,0)),SUMIFS([Giá có thuế],[Số ĐK],C1092),"")</f>
        <v/>
      </c>
      <c r="T1092" s="53"/>
      <c r="U1092" s="55" t="str">
        <f>IF(T1092="","",'Thông Tin Chung'!#REF!)</f>
        <v/>
      </c>
      <c r="V1092" s="57" t="str">
        <f t="shared" ref="V1092:V1155" ca="1" si="217">IF(AND(S1092&lt;&gt;"",T1092&lt;&gt;"",S1092&lt;&gt;0),S1092-T1092,"")</f>
        <v/>
      </c>
      <c r="W1092" s="59"/>
      <c r="X1092" s="49" t="str">
        <f ca="1">IF(C1092="","",IF(OR(D1092&lt;NgayBatDau,D1092&gt;NgayKetThuc),"Ngày tháng phải nằm trong kỳ báo cáo",IF(AND(F1092&lt;&gt;"",COUNTIF(D.3[Tên nhà cung cấp],F1092)=0),"Tên NCC chưa khai báo trong DSNCC",IF(AND(G1092&lt;&gt;"",COUNTIF(D.1[Tên sản phẩm],G1092)=0),"SP này chưa khai báo trong DSSP",""))))</f>
        <v/>
      </c>
    </row>
    <row r="1093" spans="2:24" ht="27.75" customHeight="1">
      <c r="B1093" s="69">
        <f t="shared" si="207"/>
        <v>1090</v>
      </c>
      <c r="C1093" s="49" t="str">
        <f t="shared" ca="1" si="208"/>
        <v/>
      </c>
      <c r="D1093" s="50" t="str">
        <f t="shared" ca="1" si="209"/>
        <v/>
      </c>
      <c r="E1093" s="51" t="str">
        <f t="shared" ca="1" si="210"/>
        <v/>
      </c>
      <c r="F1093" s="52" t="str">
        <f t="shared" ca="1" si="211"/>
        <v/>
      </c>
      <c r="G1093" s="53"/>
      <c r="H1093" s="53" t="str">
        <f>IF(G1093="","",INDEX(D.1[Quy cách],MATCH(G1093,D.1[Tên sản phẩm],0)))</f>
        <v/>
      </c>
      <c r="I1093" s="54" t="str">
        <f>IF(G1093="","",INDEX(D.1[ĐVT],MATCH(G1093,D.1[Tên sản phẩm],0)))</f>
        <v/>
      </c>
      <c r="J1093" s="56" t="str">
        <f>IF(G1093="","",INDEX(#REF!,MATCH(G1093,D.1[Tên sản phẩm],0)))</f>
        <v/>
      </c>
      <c r="K1093" s="56" t="str">
        <f t="shared" si="212"/>
        <v/>
      </c>
      <c r="L1093" s="53"/>
      <c r="M1093" s="57" t="str">
        <f t="shared" si="213"/>
        <v/>
      </c>
      <c r="N1093" s="58"/>
      <c r="O1093" s="56" t="str">
        <f t="shared" si="206"/>
        <v/>
      </c>
      <c r="P1093" s="57" t="str">
        <f t="shared" si="214"/>
        <v/>
      </c>
      <c r="Q1093" s="58" t="str">
        <f t="shared" ca="1" si="215"/>
        <v/>
      </c>
      <c r="R1093" s="57" t="str">
        <f t="shared" si="216"/>
        <v/>
      </c>
      <c r="S1093" s="57" t="str">
        <f ca="1">IF(AND(C1093&lt;&gt;"",C1093&lt;&gt;OFFSET(C1093,1,0)),SUMIFS([Giá có thuế],[Số ĐK],C1093),"")</f>
        <v/>
      </c>
      <c r="T1093" s="53"/>
      <c r="U1093" s="55" t="str">
        <f>IF(T1093="","",'Thông Tin Chung'!#REF!)</f>
        <v/>
      </c>
      <c r="V1093" s="57" t="str">
        <f t="shared" ca="1" si="217"/>
        <v/>
      </c>
      <c r="W1093" s="59"/>
      <c r="X1093" s="49" t="str">
        <f ca="1">IF(C1093="","",IF(OR(D1093&lt;NgayBatDau,D1093&gt;NgayKetThuc),"Ngày tháng phải nằm trong kỳ báo cáo",IF(AND(F1093&lt;&gt;"",COUNTIF(D.3[Tên nhà cung cấp],F1093)=0),"Tên NCC chưa khai báo trong DSNCC",IF(AND(G1093&lt;&gt;"",COUNTIF(D.1[Tên sản phẩm],G1093)=0),"SP này chưa khai báo trong DSSP",""))))</f>
        <v/>
      </c>
    </row>
    <row r="1094" spans="2:24" ht="27.75" customHeight="1">
      <c r="B1094" s="69">
        <f t="shared" si="207"/>
        <v>1091</v>
      </c>
      <c r="C1094" s="49" t="str">
        <f t="shared" ca="1" si="208"/>
        <v/>
      </c>
      <c r="D1094" s="50" t="str">
        <f t="shared" ca="1" si="209"/>
        <v/>
      </c>
      <c r="E1094" s="51" t="str">
        <f t="shared" ca="1" si="210"/>
        <v/>
      </c>
      <c r="F1094" s="52" t="str">
        <f t="shared" ca="1" si="211"/>
        <v/>
      </c>
      <c r="G1094" s="53"/>
      <c r="H1094" s="53" t="str">
        <f>IF(G1094="","",INDEX(D.1[Quy cách],MATCH(G1094,D.1[Tên sản phẩm],0)))</f>
        <v/>
      </c>
      <c r="I1094" s="54" t="str">
        <f>IF(G1094="","",INDEX(D.1[ĐVT],MATCH(G1094,D.1[Tên sản phẩm],0)))</f>
        <v/>
      </c>
      <c r="J1094" s="56" t="str">
        <f>IF(G1094="","",INDEX(#REF!,MATCH(G1094,D.1[Tên sản phẩm],0)))</f>
        <v/>
      </c>
      <c r="K1094" s="56" t="str">
        <f t="shared" si="212"/>
        <v/>
      </c>
      <c r="L1094" s="53"/>
      <c r="M1094" s="57" t="str">
        <f t="shared" si="213"/>
        <v/>
      </c>
      <c r="N1094" s="58"/>
      <c r="O1094" s="56" t="str">
        <f t="shared" si="206"/>
        <v/>
      </c>
      <c r="P1094" s="57" t="str">
        <f t="shared" si="214"/>
        <v/>
      </c>
      <c r="Q1094" s="58" t="str">
        <f t="shared" ca="1" si="215"/>
        <v/>
      </c>
      <c r="R1094" s="57" t="str">
        <f t="shared" si="216"/>
        <v/>
      </c>
      <c r="S1094" s="57" t="str">
        <f ca="1">IF(AND(C1094&lt;&gt;"",C1094&lt;&gt;OFFSET(C1094,1,0)),SUMIFS([Giá có thuế],[Số ĐK],C1094),"")</f>
        <v/>
      </c>
      <c r="T1094" s="53"/>
      <c r="U1094" s="55" t="str">
        <f>IF(T1094="","",'Thông Tin Chung'!#REF!)</f>
        <v/>
      </c>
      <c r="V1094" s="57" t="str">
        <f t="shared" ca="1" si="217"/>
        <v/>
      </c>
      <c r="W1094" s="59"/>
      <c r="X1094" s="49" t="str">
        <f ca="1">IF(C1094="","",IF(OR(D1094&lt;NgayBatDau,D1094&gt;NgayKetThuc),"Ngày tháng phải nằm trong kỳ báo cáo",IF(AND(F1094&lt;&gt;"",COUNTIF(D.3[Tên nhà cung cấp],F1094)=0),"Tên NCC chưa khai báo trong DSNCC",IF(AND(G1094&lt;&gt;"",COUNTIF(D.1[Tên sản phẩm],G1094)=0),"SP này chưa khai báo trong DSSP",""))))</f>
        <v/>
      </c>
    </row>
    <row r="1095" spans="2:24" ht="27.75" customHeight="1">
      <c r="B1095" s="69">
        <f t="shared" si="207"/>
        <v>1092</v>
      </c>
      <c r="C1095" s="49" t="str">
        <f t="shared" ca="1" si="208"/>
        <v/>
      </c>
      <c r="D1095" s="50" t="str">
        <f t="shared" ca="1" si="209"/>
        <v/>
      </c>
      <c r="E1095" s="51" t="str">
        <f t="shared" ca="1" si="210"/>
        <v/>
      </c>
      <c r="F1095" s="52" t="str">
        <f t="shared" ca="1" si="211"/>
        <v/>
      </c>
      <c r="G1095" s="53"/>
      <c r="H1095" s="53" t="str">
        <f>IF(G1095="","",INDEX(D.1[Quy cách],MATCH(G1095,D.1[Tên sản phẩm],0)))</f>
        <v/>
      </c>
      <c r="I1095" s="54" t="str">
        <f>IF(G1095="","",INDEX(D.1[ĐVT],MATCH(G1095,D.1[Tên sản phẩm],0)))</f>
        <v/>
      </c>
      <c r="J1095" s="56" t="str">
        <f>IF(G1095="","",INDEX(#REF!,MATCH(G1095,D.1[Tên sản phẩm],0)))</f>
        <v/>
      </c>
      <c r="K1095" s="56" t="str">
        <f t="shared" si="212"/>
        <v/>
      </c>
      <c r="L1095" s="53"/>
      <c r="M1095" s="57" t="str">
        <f t="shared" si="213"/>
        <v/>
      </c>
      <c r="N1095" s="58"/>
      <c r="O1095" s="56" t="str">
        <f t="shared" si="206"/>
        <v/>
      </c>
      <c r="P1095" s="57" t="str">
        <f t="shared" si="214"/>
        <v/>
      </c>
      <c r="Q1095" s="58" t="str">
        <f t="shared" ca="1" si="215"/>
        <v/>
      </c>
      <c r="R1095" s="57" t="str">
        <f t="shared" si="216"/>
        <v/>
      </c>
      <c r="S1095" s="57" t="str">
        <f ca="1">IF(AND(C1095&lt;&gt;"",C1095&lt;&gt;OFFSET(C1095,1,0)),SUMIFS([Giá có thuế],[Số ĐK],C1095),"")</f>
        <v/>
      </c>
      <c r="T1095" s="53"/>
      <c r="U1095" s="55" t="str">
        <f>IF(T1095="","",'Thông Tin Chung'!#REF!)</f>
        <v/>
      </c>
      <c r="V1095" s="57" t="str">
        <f t="shared" ca="1" si="217"/>
        <v/>
      </c>
      <c r="W1095" s="59"/>
      <c r="X1095" s="49" t="str">
        <f ca="1">IF(C1095="","",IF(OR(D1095&lt;NgayBatDau,D1095&gt;NgayKetThuc),"Ngày tháng phải nằm trong kỳ báo cáo",IF(AND(F1095&lt;&gt;"",COUNTIF(D.3[Tên nhà cung cấp],F1095)=0),"Tên NCC chưa khai báo trong DSNCC",IF(AND(G1095&lt;&gt;"",COUNTIF(D.1[Tên sản phẩm],G1095)=0),"SP này chưa khai báo trong DSSP",""))))</f>
        <v/>
      </c>
    </row>
    <row r="1096" spans="2:24" ht="27.75" customHeight="1">
      <c r="B1096" s="69">
        <f t="shared" si="207"/>
        <v>1093</v>
      </c>
      <c r="C1096" s="49" t="str">
        <f t="shared" ca="1" si="208"/>
        <v/>
      </c>
      <c r="D1096" s="50" t="str">
        <f t="shared" ca="1" si="209"/>
        <v/>
      </c>
      <c r="E1096" s="51" t="str">
        <f t="shared" ca="1" si="210"/>
        <v/>
      </c>
      <c r="F1096" s="52" t="str">
        <f t="shared" ca="1" si="211"/>
        <v/>
      </c>
      <c r="G1096" s="53"/>
      <c r="H1096" s="53" t="str">
        <f>IF(G1096="","",INDEX(D.1[Quy cách],MATCH(G1096,D.1[Tên sản phẩm],0)))</f>
        <v/>
      </c>
      <c r="I1096" s="54" t="str">
        <f>IF(G1096="","",INDEX(D.1[ĐVT],MATCH(G1096,D.1[Tên sản phẩm],0)))</f>
        <v/>
      </c>
      <c r="J1096" s="56" t="str">
        <f>IF(G1096="","",INDEX(#REF!,MATCH(G1096,D.1[Tên sản phẩm],0)))</f>
        <v/>
      </c>
      <c r="K1096" s="56" t="str">
        <f t="shared" si="212"/>
        <v/>
      </c>
      <c r="L1096" s="53"/>
      <c r="M1096" s="57" t="str">
        <f t="shared" si="213"/>
        <v/>
      </c>
      <c r="N1096" s="58"/>
      <c r="O1096" s="56" t="str">
        <f t="shared" si="206"/>
        <v/>
      </c>
      <c r="P1096" s="57" t="str">
        <f t="shared" si="214"/>
        <v/>
      </c>
      <c r="Q1096" s="58" t="str">
        <f t="shared" ca="1" si="215"/>
        <v/>
      </c>
      <c r="R1096" s="57" t="str">
        <f t="shared" si="216"/>
        <v/>
      </c>
      <c r="S1096" s="57" t="str">
        <f ca="1">IF(AND(C1096&lt;&gt;"",C1096&lt;&gt;OFFSET(C1096,1,0)),SUMIFS([Giá có thuế],[Số ĐK],C1096),"")</f>
        <v/>
      </c>
      <c r="T1096" s="53"/>
      <c r="U1096" s="55" t="str">
        <f>IF(T1096="","",'Thông Tin Chung'!#REF!)</f>
        <v/>
      </c>
      <c r="V1096" s="57" t="str">
        <f t="shared" ca="1" si="217"/>
        <v/>
      </c>
      <c r="W1096" s="59"/>
      <c r="X1096" s="49" t="str">
        <f ca="1">IF(C1096="","",IF(OR(D1096&lt;NgayBatDau,D1096&gt;NgayKetThuc),"Ngày tháng phải nằm trong kỳ báo cáo",IF(AND(F1096&lt;&gt;"",COUNTIF(D.3[Tên nhà cung cấp],F1096)=0),"Tên NCC chưa khai báo trong DSNCC",IF(AND(G1096&lt;&gt;"",COUNTIF(D.1[Tên sản phẩm],G1096)=0),"SP này chưa khai báo trong DSSP",""))))</f>
        <v/>
      </c>
    </row>
    <row r="1097" spans="2:24" ht="27.75" customHeight="1">
      <c r="B1097" s="69">
        <f t="shared" si="207"/>
        <v>1094</v>
      </c>
      <c r="C1097" s="49" t="str">
        <f t="shared" ca="1" si="208"/>
        <v/>
      </c>
      <c r="D1097" s="50" t="str">
        <f t="shared" ca="1" si="209"/>
        <v/>
      </c>
      <c r="E1097" s="51" t="str">
        <f t="shared" ca="1" si="210"/>
        <v/>
      </c>
      <c r="F1097" s="52" t="str">
        <f t="shared" ca="1" si="211"/>
        <v/>
      </c>
      <c r="G1097" s="53"/>
      <c r="H1097" s="53" t="str">
        <f>IF(G1097="","",INDEX(D.1[Quy cách],MATCH(G1097,D.1[Tên sản phẩm],0)))</f>
        <v/>
      </c>
      <c r="I1097" s="54" t="str">
        <f>IF(G1097="","",INDEX(D.1[ĐVT],MATCH(G1097,D.1[Tên sản phẩm],0)))</f>
        <v/>
      </c>
      <c r="J1097" s="56" t="str">
        <f>IF(G1097="","",INDEX(#REF!,MATCH(G1097,D.1[Tên sản phẩm],0)))</f>
        <v/>
      </c>
      <c r="K1097" s="56" t="str">
        <f t="shared" si="212"/>
        <v/>
      </c>
      <c r="L1097" s="53"/>
      <c r="M1097" s="57" t="str">
        <f t="shared" si="213"/>
        <v/>
      </c>
      <c r="N1097" s="58"/>
      <c r="O1097" s="56" t="str">
        <f t="shared" si="206"/>
        <v/>
      </c>
      <c r="P1097" s="57" t="str">
        <f t="shared" si="214"/>
        <v/>
      </c>
      <c r="Q1097" s="58" t="str">
        <f t="shared" ca="1" si="215"/>
        <v/>
      </c>
      <c r="R1097" s="57" t="str">
        <f t="shared" si="216"/>
        <v/>
      </c>
      <c r="S1097" s="57" t="str">
        <f ca="1">IF(AND(C1097&lt;&gt;"",C1097&lt;&gt;OFFSET(C1097,1,0)),SUMIFS([Giá có thuế],[Số ĐK],C1097),"")</f>
        <v/>
      </c>
      <c r="T1097" s="53"/>
      <c r="U1097" s="55" t="str">
        <f>IF(T1097="","",'Thông Tin Chung'!#REF!)</f>
        <v/>
      </c>
      <c r="V1097" s="57" t="str">
        <f t="shared" ca="1" si="217"/>
        <v/>
      </c>
      <c r="W1097" s="59"/>
      <c r="X1097" s="49" t="str">
        <f ca="1">IF(C1097="","",IF(OR(D1097&lt;NgayBatDau,D1097&gt;NgayKetThuc),"Ngày tháng phải nằm trong kỳ báo cáo",IF(AND(F1097&lt;&gt;"",COUNTIF(D.3[Tên nhà cung cấp],F1097)=0),"Tên NCC chưa khai báo trong DSNCC",IF(AND(G1097&lt;&gt;"",COUNTIF(D.1[Tên sản phẩm],G1097)=0),"SP này chưa khai báo trong DSSP",""))))</f>
        <v/>
      </c>
    </row>
    <row r="1098" spans="2:24" ht="27.75" customHeight="1">
      <c r="B1098" s="69">
        <f t="shared" si="207"/>
        <v>1095</v>
      </c>
      <c r="C1098" s="49" t="str">
        <f t="shared" ca="1" si="208"/>
        <v/>
      </c>
      <c r="D1098" s="50" t="str">
        <f t="shared" ca="1" si="209"/>
        <v/>
      </c>
      <c r="E1098" s="51" t="str">
        <f t="shared" ca="1" si="210"/>
        <v/>
      </c>
      <c r="F1098" s="52" t="str">
        <f t="shared" ca="1" si="211"/>
        <v/>
      </c>
      <c r="G1098" s="53"/>
      <c r="H1098" s="53" t="str">
        <f>IF(G1098="","",INDEX(D.1[Quy cách],MATCH(G1098,D.1[Tên sản phẩm],0)))</f>
        <v/>
      </c>
      <c r="I1098" s="54" t="str">
        <f>IF(G1098="","",INDEX(D.1[ĐVT],MATCH(G1098,D.1[Tên sản phẩm],0)))</f>
        <v/>
      </c>
      <c r="J1098" s="56" t="str">
        <f>IF(G1098="","",INDEX(#REF!,MATCH(G1098,D.1[Tên sản phẩm],0)))</f>
        <v/>
      </c>
      <c r="K1098" s="56" t="str">
        <f t="shared" si="212"/>
        <v/>
      </c>
      <c r="L1098" s="53"/>
      <c r="M1098" s="57" t="str">
        <f t="shared" si="213"/>
        <v/>
      </c>
      <c r="N1098" s="58"/>
      <c r="O1098" s="56" t="str">
        <f t="shared" si="206"/>
        <v/>
      </c>
      <c r="P1098" s="57" t="str">
        <f t="shared" si="214"/>
        <v/>
      </c>
      <c r="Q1098" s="58" t="str">
        <f t="shared" ca="1" si="215"/>
        <v/>
      </c>
      <c r="R1098" s="57" t="str">
        <f t="shared" si="216"/>
        <v/>
      </c>
      <c r="S1098" s="57" t="str">
        <f ca="1">IF(AND(C1098&lt;&gt;"",C1098&lt;&gt;OFFSET(C1098,1,0)),SUMIFS([Giá có thuế],[Số ĐK],C1098),"")</f>
        <v/>
      </c>
      <c r="T1098" s="53"/>
      <c r="U1098" s="55" t="str">
        <f>IF(T1098="","",'Thông Tin Chung'!#REF!)</f>
        <v/>
      </c>
      <c r="V1098" s="57" t="str">
        <f t="shared" ca="1" si="217"/>
        <v/>
      </c>
      <c r="W1098" s="59"/>
      <c r="X1098" s="49" t="str">
        <f ca="1">IF(C1098="","",IF(OR(D1098&lt;NgayBatDau,D1098&gt;NgayKetThuc),"Ngày tháng phải nằm trong kỳ báo cáo",IF(AND(F1098&lt;&gt;"",COUNTIF(D.3[Tên nhà cung cấp],F1098)=0),"Tên NCC chưa khai báo trong DSNCC",IF(AND(G1098&lt;&gt;"",COUNTIF(D.1[Tên sản phẩm],G1098)=0),"SP này chưa khai báo trong DSSP",""))))</f>
        <v/>
      </c>
    </row>
    <row r="1099" spans="2:24" ht="27.75" customHeight="1">
      <c r="B1099" s="69">
        <f t="shared" si="207"/>
        <v>1096</v>
      </c>
      <c r="C1099" s="49" t="str">
        <f t="shared" ca="1" si="208"/>
        <v/>
      </c>
      <c r="D1099" s="50" t="str">
        <f t="shared" ca="1" si="209"/>
        <v/>
      </c>
      <c r="E1099" s="51" t="str">
        <f t="shared" ca="1" si="210"/>
        <v/>
      </c>
      <c r="F1099" s="52" t="str">
        <f t="shared" ca="1" si="211"/>
        <v/>
      </c>
      <c r="G1099" s="53"/>
      <c r="H1099" s="53" t="str">
        <f>IF(G1099="","",INDEX(D.1[Quy cách],MATCH(G1099,D.1[Tên sản phẩm],0)))</f>
        <v/>
      </c>
      <c r="I1099" s="54" t="str">
        <f>IF(G1099="","",INDEX(D.1[ĐVT],MATCH(G1099,D.1[Tên sản phẩm],0)))</f>
        <v/>
      </c>
      <c r="J1099" s="56" t="str">
        <f>IF(G1099="","",INDEX(#REF!,MATCH(G1099,D.1[Tên sản phẩm],0)))</f>
        <v/>
      </c>
      <c r="K1099" s="56" t="str">
        <f t="shared" si="212"/>
        <v/>
      </c>
      <c r="L1099" s="53"/>
      <c r="M1099" s="57" t="str">
        <f t="shared" si="213"/>
        <v/>
      </c>
      <c r="N1099" s="58"/>
      <c r="O1099" s="56" t="str">
        <f t="shared" si="206"/>
        <v/>
      </c>
      <c r="P1099" s="57" t="str">
        <f t="shared" si="214"/>
        <v/>
      </c>
      <c r="Q1099" s="58" t="str">
        <f t="shared" ca="1" si="215"/>
        <v/>
      </c>
      <c r="R1099" s="57" t="str">
        <f t="shared" si="216"/>
        <v/>
      </c>
      <c r="S1099" s="57" t="str">
        <f ca="1">IF(AND(C1099&lt;&gt;"",C1099&lt;&gt;OFFSET(C1099,1,0)),SUMIFS([Giá có thuế],[Số ĐK],C1099),"")</f>
        <v/>
      </c>
      <c r="T1099" s="53"/>
      <c r="U1099" s="55" t="str">
        <f>IF(T1099="","",'Thông Tin Chung'!#REF!)</f>
        <v/>
      </c>
      <c r="V1099" s="57" t="str">
        <f t="shared" ca="1" si="217"/>
        <v/>
      </c>
      <c r="W1099" s="59"/>
      <c r="X1099" s="49" t="str">
        <f ca="1">IF(C1099="","",IF(OR(D1099&lt;NgayBatDau,D1099&gt;NgayKetThuc),"Ngày tháng phải nằm trong kỳ báo cáo",IF(AND(F1099&lt;&gt;"",COUNTIF(D.3[Tên nhà cung cấp],F1099)=0),"Tên NCC chưa khai báo trong DSNCC",IF(AND(G1099&lt;&gt;"",COUNTIF(D.1[Tên sản phẩm],G1099)=0),"SP này chưa khai báo trong DSSP",""))))</f>
        <v/>
      </c>
    </row>
    <row r="1100" spans="2:24" ht="27.75" customHeight="1">
      <c r="B1100" s="69">
        <f t="shared" si="207"/>
        <v>1097</v>
      </c>
      <c r="C1100" s="49" t="str">
        <f t="shared" ca="1" si="208"/>
        <v/>
      </c>
      <c r="D1100" s="50" t="str">
        <f t="shared" ca="1" si="209"/>
        <v/>
      </c>
      <c r="E1100" s="51" t="str">
        <f t="shared" ca="1" si="210"/>
        <v/>
      </c>
      <c r="F1100" s="52" t="str">
        <f t="shared" ca="1" si="211"/>
        <v/>
      </c>
      <c r="G1100" s="53"/>
      <c r="H1100" s="53" t="str">
        <f>IF(G1100="","",INDEX(D.1[Quy cách],MATCH(G1100,D.1[Tên sản phẩm],0)))</f>
        <v/>
      </c>
      <c r="I1100" s="54" t="str">
        <f>IF(G1100="","",INDEX(D.1[ĐVT],MATCH(G1100,D.1[Tên sản phẩm],0)))</f>
        <v/>
      </c>
      <c r="J1100" s="56" t="str">
        <f>IF(G1100="","",INDEX(#REF!,MATCH(G1100,D.1[Tên sản phẩm],0)))</f>
        <v/>
      </c>
      <c r="K1100" s="56" t="str">
        <f t="shared" si="212"/>
        <v/>
      </c>
      <c r="L1100" s="53"/>
      <c r="M1100" s="57" t="str">
        <f t="shared" si="213"/>
        <v/>
      </c>
      <c r="N1100" s="58"/>
      <c r="O1100" s="56" t="str">
        <f t="shared" si="206"/>
        <v/>
      </c>
      <c r="P1100" s="57" t="str">
        <f t="shared" si="214"/>
        <v/>
      </c>
      <c r="Q1100" s="58" t="str">
        <f t="shared" ca="1" si="215"/>
        <v/>
      </c>
      <c r="R1100" s="57" t="str">
        <f t="shared" si="216"/>
        <v/>
      </c>
      <c r="S1100" s="57" t="str">
        <f ca="1">IF(AND(C1100&lt;&gt;"",C1100&lt;&gt;OFFSET(C1100,1,0)),SUMIFS([Giá có thuế],[Số ĐK],C1100),"")</f>
        <v/>
      </c>
      <c r="T1100" s="53"/>
      <c r="U1100" s="55" t="str">
        <f>IF(T1100="","",'Thông Tin Chung'!#REF!)</f>
        <v/>
      </c>
      <c r="V1100" s="57" t="str">
        <f t="shared" ca="1" si="217"/>
        <v/>
      </c>
      <c r="W1100" s="59"/>
      <c r="X1100" s="49" t="str">
        <f ca="1">IF(C1100="","",IF(OR(D1100&lt;NgayBatDau,D1100&gt;NgayKetThuc),"Ngày tháng phải nằm trong kỳ báo cáo",IF(AND(F1100&lt;&gt;"",COUNTIF(D.3[Tên nhà cung cấp],F1100)=0),"Tên NCC chưa khai báo trong DSNCC",IF(AND(G1100&lt;&gt;"",COUNTIF(D.1[Tên sản phẩm],G1100)=0),"SP này chưa khai báo trong DSSP",""))))</f>
        <v/>
      </c>
    </row>
    <row r="1101" spans="2:24" ht="27.75" customHeight="1">
      <c r="B1101" s="69">
        <f t="shared" si="207"/>
        <v>1098</v>
      </c>
      <c r="C1101" s="49" t="str">
        <f t="shared" ca="1" si="208"/>
        <v/>
      </c>
      <c r="D1101" s="50" t="str">
        <f t="shared" ca="1" si="209"/>
        <v/>
      </c>
      <c r="E1101" s="51" t="str">
        <f t="shared" ca="1" si="210"/>
        <v/>
      </c>
      <c r="F1101" s="52" t="str">
        <f t="shared" ca="1" si="211"/>
        <v/>
      </c>
      <c r="G1101" s="53"/>
      <c r="H1101" s="53" t="str">
        <f>IF(G1101="","",INDEX(D.1[Quy cách],MATCH(G1101,D.1[Tên sản phẩm],0)))</f>
        <v/>
      </c>
      <c r="I1101" s="54" t="str">
        <f>IF(G1101="","",INDEX(D.1[ĐVT],MATCH(G1101,D.1[Tên sản phẩm],0)))</f>
        <v/>
      </c>
      <c r="J1101" s="56" t="str">
        <f>IF(G1101="","",INDEX(#REF!,MATCH(G1101,D.1[Tên sản phẩm],0)))</f>
        <v/>
      </c>
      <c r="K1101" s="56" t="str">
        <f t="shared" si="212"/>
        <v/>
      </c>
      <c r="L1101" s="53"/>
      <c r="M1101" s="57" t="str">
        <f t="shared" si="213"/>
        <v/>
      </c>
      <c r="N1101" s="58"/>
      <c r="O1101" s="56" t="str">
        <f t="shared" si="206"/>
        <v/>
      </c>
      <c r="P1101" s="57" t="str">
        <f t="shared" si="214"/>
        <v/>
      </c>
      <c r="Q1101" s="58" t="str">
        <f t="shared" ca="1" si="215"/>
        <v/>
      </c>
      <c r="R1101" s="57" t="str">
        <f t="shared" si="216"/>
        <v/>
      </c>
      <c r="S1101" s="57" t="str">
        <f ca="1">IF(AND(C1101&lt;&gt;"",C1101&lt;&gt;OFFSET(C1101,1,0)),SUMIFS([Giá có thuế],[Số ĐK],C1101),"")</f>
        <v/>
      </c>
      <c r="T1101" s="53"/>
      <c r="U1101" s="55" t="str">
        <f>IF(T1101="","",'Thông Tin Chung'!#REF!)</f>
        <v/>
      </c>
      <c r="V1101" s="57" t="str">
        <f t="shared" ca="1" si="217"/>
        <v/>
      </c>
      <c r="W1101" s="59"/>
      <c r="X1101" s="49" t="str">
        <f ca="1">IF(C1101="","",IF(OR(D1101&lt;NgayBatDau,D1101&gt;NgayKetThuc),"Ngày tháng phải nằm trong kỳ báo cáo",IF(AND(F1101&lt;&gt;"",COUNTIF(D.3[Tên nhà cung cấp],F1101)=0),"Tên NCC chưa khai báo trong DSNCC",IF(AND(G1101&lt;&gt;"",COUNTIF(D.1[Tên sản phẩm],G1101)=0),"SP này chưa khai báo trong DSSP",""))))</f>
        <v/>
      </c>
    </row>
    <row r="1102" spans="2:24" ht="27.75" customHeight="1">
      <c r="B1102" s="69">
        <f t="shared" si="207"/>
        <v>1099</v>
      </c>
      <c r="C1102" s="49" t="str">
        <f t="shared" ca="1" si="208"/>
        <v/>
      </c>
      <c r="D1102" s="50" t="str">
        <f t="shared" ca="1" si="209"/>
        <v/>
      </c>
      <c r="E1102" s="51" t="str">
        <f t="shared" ca="1" si="210"/>
        <v/>
      </c>
      <c r="F1102" s="52" t="str">
        <f t="shared" ca="1" si="211"/>
        <v/>
      </c>
      <c r="G1102" s="53"/>
      <c r="H1102" s="53" t="str">
        <f>IF(G1102="","",INDEX(D.1[Quy cách],MATCH(G1102,D.1[Tên sản phẩm],0)))</f>
        <v/>
      </c>
      <c r="I1102" s="54" t="str">
        <f>IF(G1102="","",INDEX(D.1[ĐVT],MATCH(G1102,D.1[Tên sản phẩm],0)))</f>
        <v/>
      </c>
      <c r="J1102" s="56" t="str">
        <f>IF(G1102="","",INDEX(#REF!,MATCH(G1102,D.1[Tên sản phẩm],0)))</f>
        <v/>
      </c>
      <c r="K1102" s="56" t="str">
        <f t="shared" si="212"/>
        <v/>
      </c>
      <c r="L1102" s="53"/>
      <c r="M1102" s="57" t="str">
        <f t="shared" si="213"/>
        <v/>
      </c>
      <c r="N1102" s="58"/>
      <c r="O1102" s="56" t="str">
        <f t="shared" si="206"/>
        <v/>
      </c>
      <c r="P1102" s="57" t="str">
        <f t="shared" si="214"/>
        <v/>
      </c>
      <c r="Q1102" s="58" t="str">
        <f t="shared" ca="1" si="215"/>
        <v/>
      </c>
      <c r="R1102" s="57" t="str">
        <f t="shared" si="216"/>
        <v/>
      </c>
      <c r="S1102" s="57" t="str">
        <f ca="1">IF(AND(C1102&lt;&gt;"",C1102&lt;&gt;OFFSET(C1102,1,0)),SUMIFS([Giá có thuế],[Số ĐK],C1102),"")</f>
        <v/>
      </c>
      <c r="T1102" s="53"/>
      <c r="U1102" s="55" t="str">
        <f>IF(T1102="","",'Thông Tin Chung'!#REF!)</f>
        <v/>
      </c>
      <c r="V1102" s="57" t="str">
        <f t="shared" ca="1" si="217"/>
        <v/>
      </c>
      <c r="W1102" s="59"/>
      <c r="X1102" s="49" t="str">
        <f ca="1">IF(C1102="","",IF(OR(D1102&lt;NgayBatDau,D1102&gt;NgayKetThuc),"Ngày tháng phải nằm trong kỳ báo cáo",IF(AND(F1102&lt;&gt;"",COUNTIF(D.3[Tên nhà cung cấp],F1102)=0),"Tên NCC chưa khai báo trong DSNCC",IF(AND(G1102&lt;&gt;"",COUNTIF(D.1[Tên sản phẩm],G1102)=0),"SP này chưa khai báo trong DSSP",""))))</f>
        <v/>
      </c>
    </row>
    <row r="1103" spans="2:24" ht="27.75" customHeight="1">
      <c r="B1103" s="69">
        <f t="shared" si="207"/>
        <v>1100</v>
      </c>
      <c r="C1103" s="49" t="str">
        <f t="shared" ca="1" si="208"/>
        <v/>
      </c>
      <c r="D1103" s="50" t="str">
        <f t="shared" ca="1" si="209"/>
        <v/>
      </c>
      <c r="E1103" s="51" t="str">
        <f t="shared" ca="1" si="210"/>
        <v/>
      </c>
      <c r="F1103" s="52" t="str">
        <f t="shared" ca="1" si="211"/>
        <v/>
      </c>
      <c r="G1103" s="53"/>
      <c r="H1103" s="53" t="str">
        <f>IF(G1103="","",INDEX(D.1[Quy cách],MATCH(G1103,D.1[Tên sản phẩm],0)))</f>
        <v/>
      </c>
      <c r="I1103" s="54" t="str">
        <f>IF(G1103="","",INDEX(D.1[ĐVT],MATCH(G1103,D.1[Tên sản phẩm],0)))</f>
        <v/>
      </c>
      <c r="J1103" s="56" t="str">
        <f>IF(G1103="","",INDEX(#REF!,MATCH(G1103,D.1[Tên sản phẩm],0)))</f>
        <v/>
      </c>
      <c r="K1103" s="56" t="str">
        <f t="shared" si="212"/>
        <v/>
      </c>
      <c r="L1103" s="53"/>
      <c r="M1103" s="57" t="str">
        <f t="shared" si="213"/>
        <v/>
      </c>
      <c r="N1103" s="58"/>
      <c r="O1103" s="56" t="str">
        <f t="shared" si="206"/>
        <v/>
      </c>
      <c r="P1103" s="57" t="str">
        <f t="shared" si="214"/>
        <v/>
      </c>
      <c r="Q1103" s="58" t="str">
        <f t="shared" ca="1" si="215"/>
        <v/>
      </c>
      <c r="R1103" s="57" t="str">
        <f t="shared" si="216"/>
        <v/>
      </c>
      <c r="S1103" s="57" t="str">
        <f ca="1">IF(AND(C1103&lt;&gt;"",C1103&lt;&gt;OFFSET(C1103,1,0)),SUMIFS([Giá có thuế],[Số ĐK],C1103),"")</f>
        <v/>
      </c>
      <c r="T1103" s="53"/>
      <c r="U1103" s="55" t="str">
        <f>IF(T1103="","",'Thông Tin Chung'!#REF!)</f>
        <v/>
      </c>
      <c r="V1103" s="57" t="str">
        <f t="shared" ca="1" si="217"/>
        <v/>
      </c>
      <c r="W1103" s="59"/>
      <c r="X1103" s="49" t="str">
        <f ca="1">IF(C1103="","",IF(OR(D1103&lt;NgayBatDau,D1103&gt;NgayKetThuc),"Ngày tháng phải nằm trong kỳ báo cáo",IF(AND(F1103&lt;&gt;"",COUNTIF(D.3[Tên nhà cung cấp],F1103)=0),"Tên NCC chưa khai báo trong DSNCC",IF(AND(G1103&lt;&gt;"",COUNTIF(D.1[Tên sản phẩm],G1103)=0),"SP này chưa khai báo trong DSSP",""))))</f>
        <v/>
      </c>
    </row>
    <row r="1104" spans="2:24" ht="27.75" customHeight="1">
      <c r="B1104" s="69">
        <f t="shared" si="207"/>
        <v>1101</v>
      </c>
      <c r="C1104" s="49" t="str">
        <f t="shared" ca="1" si="208"/>
        <v/>
      </c>
      <c r="D1104" s="50" t="str">
        <f t="shared" ca="1" si="209"/>
        <v/>
      </c>
      <c r="E1104" s="51" t="str">
        <f t="shared" ca="1" si="210"/>
        <v/>
      </c>
      <c r="F1104" s="52" t="str">
        <f t="shared" ca="1" si="211"/>
        <v/>
      </c>
      <c r="G1104" s="53"/>
      <c r="H1104" s="53" t="str">
        <f>IF(G1104="","",INDEX(D.1[Quy cách],MATCH(G1104,D.1[Tên sản phẩm],0)))</f>
        <v/>
      </c>
      <c r="I1104" s="54" t="str">
        <f>IF(G1104="","",INDEX(D.1[ĐVT],MATCH(G1104,D.1[Tên sản phẩm],0)))</f>
        <v/>
      </c>
      <c r="J1104" s="56" t="str">
        <f>IF(G1104="","",INDEX(#REF!,MATCH(G1104,D.1[Tên sản phẩm],0)))</f>
        <v/>
      </c>
      <c r="K1104" s="56" t="str">
        <f t="shared" si="212"/>
        <v/>
      </c>
      <c r="L1104" s="53"/>
      <c r="M1104" s="57" t="str">
        <f t="shared" si="213"/>
        <v/>
      </c>
      <c r="N1104" s="58"/>
      <c r="O1104" s="56" t="str">
        <f t="shared" si="206"/>
        <v/>
      </c>
      <c r="P1104" s="57" t="str">
        <f t="shared" si="214"/>
        <v/>
      </c>
      <c r="Q1104" s="58" t="str">
        <f t="shared" ca="1" si="215"/>
        <v/>
      </c>
      <c r="R1104" s="57" t="str">
        <f t="shared" si="216"/>
        <v/>
      </c>
      <c r="S1104" s="57" t="str">
        <f ca="1">IF(AND(C1104&lt;&gt;"",C1104&lt;&gt;OFFSET(C1104,1,0)),SUMIFS([Giá có thuế],[Số ĐK],C1104),"")</f>
        <v/>
      </c>
      <c r="T1104" s="53"/>
      <c r="U1104" s="55" t="str">
        <f>IF(T1104="","",'Thông Tin Chung'!#REF!)</f>
        <v/>
      </c>
      <c r="V1104" s="57" t="str">
        <f t="shared" ca="1" si="217"/>
        <v/>
      </c>
      <c r="W1104" s="59"/>
      <c r="X1104" s="49" t="str">
        <f ca="1">IF(C1104="","",IF(OR(D1104&lt;NgayBatDau,D1104&gt;NgayKetThuc),"Ngày tháng phải nằm trong kỳ báo cáo",IF(AND(F1104&lt;&gt;"",COUNTIF(D.3[Tên nhà cung cấp],F1104)=0),"Tên NCC chưa khai báo trong DSNCC",IF(AND(G1104&lt;&gt;"",COUNTIF(D.1[Tên sản phẩm],G1104)=0),"SP này chưa khai báo trong DSSP",""))))</f>
        <v/>
      </c>
    </row>
    <row r="1105" spans="2:24" ht="27.75" customHeight="1">
      <c r="B1105" s="69">
        <f t="shared" si="207"/>
        <v>1102</v>
      </c>
      <c r="C1105" s="49" t="str">
        <f t="shared" ca="1" si="208"/>
        <v/>
      </c>
      <c r="D1105" s="50" t="str">
        <f t="shared" ca="1" si="209"/>
        <v/>
      </c>
      <c r="E1105" s="51" t="str">
        <f t="shared" ca="1" si="210"/>
        <v/>
      </c>
      <c r="F1105" s="52" t="str">
        <f t="shared" ca="1" si="211"/>
        <v/>
      </c>
      <c r="G1105" s="53"/>
      <c r="H1105" s="53" t="str">
        <f>IF(G1105="","",INDEX(D.1[Quy cách],MATCH(G1105,D.1[Tên sản phẩm],0)))</f>
        <v/>
      </c>
      <c r="I1105" s="54" t="str">
        <f>IF(G1105="","",INDEX(D.1[ĐVT],MATCH(G1105,D.1[Tên sản phẩm],0)))</f>
        <v/>
      </c>
      <c r="J1105" s="56" t="str">
        <f>IF(G1105="","",INDEX(#REF!,MATCH(G1105,D.1[Tên sản phẩm],0)))</f>
        <v/>
      </c>
      <c r="K1105" s="56" t="str">
        <f t="shared" si="212"/>
        <v/>
      </c>
      <c r="L1105" s="53"/>
      <c r="M1105" s="57" t="str">
        <f t="shared" si="213"/>
        <v/>
      </c>
      <c r="N1105" s="58"/>
      <c r="O1105" s="56" t="str">
        <f t="shared" si="206"/>
        <v/>
      </c>
      <c r="P1105" s="57" t="str">
        <f t="shared" si="214"/>
        <v/>
      </c>
      <c r="Q1105" s="58" t="str">
        <f t="shared" ca="1" si="215"/>
        <v/>
      </c>
      <c r="R1105" s="57" t="str">
        <f t="shared" si="216"/>
        <v/>
      </c>
      <c r="S1105" s="57" t="str">
        <f ca="1">IF(AND(C1105&lt;&gt;"",C1105&lt;&gt;OFFSET(C1105,1,0)),SUMIFS([Giá có thuế],[Số ĐK],C1105),"")</f>
        <v/>
      </c>
      <c r="T1105" s="53"/>
      <c r="U1105" s="55" t="str">
        <f>IF(T1105="","",'Thông Tin Chung'!#REF!)</f>
        <v/>
      </c>
      <c r="V1105" s="57" t="str">
        <f t="shared" ca="1" si="217"/>
        <v/>
      </c>
      <c r="W1105" s="59"/>
      <c r="X1105" s="49" t="str">
        <f ca="1">IF(C1105="","",IF(OR(D1105&lt;NgayBatDau,D1105&gt;NgayKetThuc),"Ngày tháng phải nằm trong kỳ báo cáo",IF(AND(F1105&lt;&gt;"",COUNTIF(D.3[Tên nhà cung cấp],F1105)=0),"Tên NCC chưa khai báo trong DSNCC",IF(AND(G1105&lt;&gt;"",COUNTIF(D.1[Tên sản phẩm],G1105)=0),"SP này chưa khai báo trong DSSP",""))))</f>
        <v/>
      </c>
    </row>
    <row r="1106" spans="2:24" ht="27.75" customHeight="1">
      <c r="B1106" s="69">
        <f t="shared" si="207"/>
        <v>1103</v>
      </c>
      <c r="C1106" s="49" t="str">
        <f t="shared" ca="1" si="208"/>
        <v/>
      </c>
      <c r="D1106" s="50" t="str">
        <f t="shared" ca="1" si="209"/>
        <v/>
      </c>
      <c r="E1106" s="51" t="str">
        <f t="shared" ca="1" si="210"/>
        <v/>
      </c>
      <c r="F1106" s="52" t="str">
        <f t="shared" ca="1" si="211"/>
        <v/>
      </c>
      <c r="G1106" s="53"/>
      <c r="H1106" s="53" t="str">
        <f>IF(G1106="","",INDEX(D.1[Quy cách],MATCH(G1106,D.1[Tên sản phẩm],0)))</f>
        <v/>
      </c>
      <c r="I1106" s="54" t="str">
        <f>IF(G1106="","",INDEX(D.1[ĐVT],MATCH(G1106,D.1[Tên sản phẩm],0)))</f>
        <v/>
      </c>
      <c r="J1106" s="56" t="str">
        <f>IF(G1106="","",INDEX(#REF!,MATCH(G1106,D.1[Tên sản phẩm],0)))</f>
        <v/>
      </c>
      <c r="K1106" s="56" t="str">
        <f t="shared" si="212"/>
        <v/>
      </c>
      <c r="L1106" s="53"/>
      <c r="M1106" s="57" t="str">
        <f t="shared" si="213"/>
        <v/>
      </c>
      <c r="N1106" s="58"/>
      <c r="O1106" s="56" t="str">
        <f t="shared" si="206"/>
        <v/>
      </c>
      <c r="P1106" s="57" t="str">
        <f t="shared" si="214"/>
        <v/>
      </c>
      <c r="Q1106" s="58" t="str">
        <f t="shared" ca="1" si="215"/>
        <v/>
      </c>
      <c r="R1106" s="57" t="str">
        <f t="shared" si="216"/>
        <v/>
      </c>
      <c r="S1106" s="57" t="str">
        <f ca="1">IF(AND(C1106&lt;&gt;"",C1106&lt;&gt;OFFSET(C1106,1,0)),SUMIFS([Giá có thuế],[Số ĐK],C1106),"")</f>
        <v/>
      </c>
      <c r="T1106" s="53"/>
      <c r="U1106" s="55" t="str">
        <f>IF(T1106="","",'Thông Tin Chung'!#REF!)</f>
        <v/>
      </c>
      <c r="V1106" s="57" t="str">
        <f t="shared" ca="1" si="217"/>
        <v/>
      </c>
      <c r="W1106" s="59"/>
      <c r="X1106" s="49" t="str">
        <f ca="1">IF(C1106="","",IF(OR(D1106&lt;NgayBatDau,D1106&gt;NgayKetThuc),"Ngày tháng phải nằm trong kỳ báo cáo",IF(AND(F1106&lt;&gt;"",COUNTIF(D.3[Tên nhà cung cấp],F1106)=0),"Tên NCC chưa khai báo trong DSNCC",IF(AND(G1106&lt;&gt;"",COUNTIF(D.1[Tên sản phẩm],G1106)=0),"SP này chưa khai báo trong DSSP",""))))</f>
        <v/>
      </c>
    </row>
    <row r="1107" spans="2:24" ht="27.75" customHeight="1">
      <c r="B1107" s="69">
        <f t="shared" si="207"/>
        <v>1104</v>
      </c>
      <c r="C1107" s="49" t="str">
        <f t="shared" ca="1" si="208"/>
        <v/>
      </c>
      <c r="D1107" s="50" t="str">
        <f t="shared" ca="1" si="209"/>
        <v/>
      </c>
      <c r="E1107" s="51" t="str">
        <f t="shared" ca="1" si="210"/>
        <v/>
      </c>
      <c r="F1107" s="52" t="str">
        <f t="shared" ca="1" si="211"/>
        <v/>
      </c>
      <c r="G1107" s="53"/>
      <c r="H1107" s="53" t="str">
        <f>IF(G1107="","",INDEX(D.1[Quy cách],MATCH(G1107,D.1[Tên sản phẩm],0)))</f>
        <v/>
      </c>
      <c r="I1107" s="54" t="str">
        <f>IF(G1107="","",INDEX(D.1[ĐVT],MATCH(G1107,D.1[Tên sản phẩm],0)))</f>
        <v/>
      </c>
      <c r="J1107" s="56" t="str">
        <f>IF(G1107="","",INDEX(#REF!,MATCH(G1107,D.1[Tên sản phẩm],0)))</f>
        <v/>
      </c>
      <c r="K1107" s="56" t="str">
        <f t="shared" si="212"/>
        <v/>
      </c>
      <c r="L1107" s="53"/>
      <c r="M1107" s="57" t="str">
        <f t="shared" si="213"/>
        <v/>
      </c>
      <c r="N1107" s="58"/>
      <c r="O1107" s="56" t="str">
        <f t="shared" si="206"/>
        <v/>
      </c>
      <c r="P1107" s="57" t="str">
        <f t="shared" si="214"/>
        <v/>
      </c>
      <c r="Q1107" s="58" t="str">
        <f t="shared" ca="1" si="215"/>
        <v/>
      </c>
      <c r="R1107" s="57" t="str">
        <f t="shared" si="216"/>
        <v/>
      </c>
      <c r="S1107" s="57" t="str">
        <f ca="1">IF(AND(C1107&lt;&gt;"",C1107&lt;&gt;OFFSET(C1107,1,0)),SUMIFS([Giá có thuế],[Số ĐK],C1107),"")</f>
        <v/>
      </c>
      <c r="T1107" s="53"/>
      <c r="U1107" s="55" t="str">
        <f>IF(T1107="","",'Thông Tin Chung'!#REF!)</f>
        <v/>
      </c>
      <c r="V1107" s="57" t="str">
        <f t="shared" ca="1" si="217"/>
        <v/>
      </c>
      <c r="W1107" s="59"/>
      <c r="X1107" s="49" t="str">
        <f ca="1">IF(C1107="","",IF(OR(D1107&lt;NgayBatDau,D1107&gt;NgayKetThuc),"Ngày tháng phải nằm trong kỳ báo cáo",IF(AND(F1107&lt;&gt;"",COUNTIF(D.3[Tên nhà cung cấp],F1107)=0),"Tên NCC chưa khai báo trong DSNCC",IF(AND(G1107&lt;&gt;"",COUNTIF(D.1[Tên sản phẩm],G1107)=0),"SP này chưa khai báo trong DSSP",""))))</f>
        <v/>
      </c>
    </row>
    <row r="1108" spans="2:24" ht="27.75" customHeight="1">
      <c r="B1108" s="69">
        <f t="shared" si="207"/>
        <v>1105</v>
      </c>
      <c r="C1108" s="49" t="str">
        <f t="shared" ca="1" si="208"/>
        <v/>
      </c>
      <c r="D1108" s="50" t="str">
        <f t="shared" ca="1" si="209"/>
        <v/>
      </c>
      <c r="E1108" s="51" t="str">
        <f t="shared" ca="1" si="210"/>
        <v/>
      </c>
      <c r="F1108" s="52" t="str">
        <f t="shared" ca="1" si="211"/>
        <v/>
      </c>
      <c r="G1108" s="53"/>
      <c r="H1108" s="53" t="str">
        <f>IF(G1108="","",INDEX(D.1[Quy cách],MATCH(G1108,D.1[Tên sản phẩm],0)))</f>
        <v/>
      </c>
      <c r="I1108" s="54" t="str">
        <f>IF(G1108="","",INDEX(D.1[ĐVT],MATCH(G1108,D.1[Tên sản phẩm],0)))</f>
        <v/>
      </c>
      <c r="J1108" s="56" t="str">
        <f>IF(G1108="","",INDEX(#REF!,MATCH(G1108,D.1[Tên sản phẩm],0)))</f>
        <v/>
      </c>
      <c r="K1108" s="56" t="str">
        <f t="shared" si="212"/>
        <v/>
      </c>
      <c r="L1108" s="53"/>
      <c r="M1108" s="57" t="str">
        <f t="shared" si="213"/>
        <v/>
      </c>
      <c r="N1108" s="58"/>
      <c r="O1108" s="56" t="str">
        <f t="shared" si="206"/>
        <v/>
      </c>
      <c r="P1108" s="57" t="str">
        <f t="shared" si="214"/>
        <v/>
      </c>
      <c r="Q1108" s="58" t="str">
        <f t="shared" ca="1" si="215"/>
        <v/>
      </c>
      <c r="R1108" s="57" t="str">
        <f t="shared" si="216"/>
        <v/>
      </c>
      <c r="S1108" s="57" t="str">
        <f ca="1">IF(AND(C1108&lt;&gt;"",C1108&lt;&gt;OFFSET(C1108,1,0)),SUMIFS([Giá có thuế],[Số ĐK],C1108),"")</f>
        <v/>
      </c>
      <c r="T1108" s="53"/>
      <c r="U1108" s="55" t="str">
        <f>IF(T1108="","",'Thông Tin Chung'!#REF!)</f>
        <v/>
      </c>
      <c r="V1108" s="57" t="str">
        <f t="shared" ca="1" si="217"/>
        <v/>
      </c>
      <c r="W1108" s="59"/>
      <c r="X1108" s="49" t="str">
        <f ca="1">IF(C1108="","",IF(OR(D1108&lt;NgayBatDau,D1108&gt;NgayKetThuc),"Ngày tháng phải nằm trong kỳ báo cáo",IF(AND(F1108&lt;&gt;"",COUNTIF(D.3[Tên nhà cung cấp],F1108)=0),"Tên NCC chưa khai báo trong DSNCC",IF(AND(G1108&lt;&gt;"",COUNTIF(D.1[Tên sản phẩm],G1108)=0),"SP này chưa khai báo trong DSSP",""))))</f>
        <v/>
      </c>
    </row>
    <row r="1109" spans="2:24" ht="27.75" customHeight="1">
      <c r="B1109" s="69">
        <f t="shared" si="207"/>
        <v>1106</v>
      </c>
      <c r="C1109" s="49" t="str">
        <f t="shared" ca="1" si="208"/>
        <v/>
      </c>
      <c r="D1109" s="50" t="str">
        <f t="shared" ca="1" si="209"/>
        <v/>
      </c>
      <c r="E1109" s="51" t="str">
        <f t="shared" ca="1" si="210"/>
        <v/>
      </c>
      <c r="F1109" s="52" t="str">
        <f t="shared" ca="1" si="211"/>
        <v/>
      </c>
      <c r="G1109" s="53"/>
      <c r="H1109" s="53" t="str">
        <f>IF(G1109="","",INDEX(D.1[Quy cách],MATCH(G1109,D.1[Tên sản phẩm],0)))</f>
        <v/>
      </c>
      <c r="I1109" s="54" t="str">
        <f>IF(G1109="","",INDEX(D.1[ĐVT],MATCH(G1109,D.1[Tên sản phẩm],0)))</f>
        <v/>
      </c>
      <c r="J1109" s="56" t="str">
        <f>IF(G1109="","",INDEX(#REF!,MATCH(G1109,D.1[Tên sản phẩm],0)))</f>
        <v/>
      </c>
      <c r="K1109" s="56" t="str">
        <f t="shared" si="212"/>
        <v/>
      </c>
      <c r="L1109" s="53"/>
      <c r="M1109" s="57" t="str">
        <f t="shared" si="213"/>
        <v/>
      </c>
      <c r="N1109" s="58"/>
      <c r="O1109" s="56" t="str">
        <f t="shared" si="206"/>
        <v/>
      </c>
      <c r="P1109" s="57" t="str">
        <f t="shared" si="214"/>
        <v/>
      </c>
      <c r="Q1109" s="58" t="str">
        <f t="shared" ca="1" si="215"/>
        <v/>
      </c>
      <c r="R1109" s="57" t="str">
        <f t="shared" si="216"/>
        <v/>
      </c>
      <c r="S1109" s="57" t="str">
        <f ca="1">IF(AND(C1109&lt;&gt;"",C1109&lt;&gt;OFFSET(C1109,1,0)),SUMIFS([Giá có thuế],[Số ĐK],C1109),"")</f>
        <v/>
      </c>
      <c r="T1109" s="53"/>
      <c r="U1109" s="55" t="str">
        <f>IF(T1109="","",'Thông Tin Chung'!#REF!)</f>
        <v/>
      </c>
      <c r="V1109" s="57" t="str">
        <f t="shared" ca="1" si="217"/>
        <v/>
      </c>
      <c r="W1109" s="59"/>
      <c r="X1109" s="49" t="str">
        <f ca="1">IF(C1109="","",IF(OR(D1109&lt;NgayBatDau,D1109&gt;NgayKetThuc),"Ngày tháng phải nằm trong kỳ báo cáo",IF(AND(F1109&lt;&gt;"",COUNTIF(D.3[Tên nhà cung cấp],F1109)=0),"Tên NCC chưa khai báo trong DSNCC",IF(AND(G1109&lt;&gt;"",COUNTIF(D.1[Tên sản phẩm],G1109)=0),"SP này chưa khai báo trong DSSP",""))))</f>
        <v/>
      </c>
    </row>
    <row r="1110" spans="2:24" ht="27.75" customHeight="1">
      <c r="B1110" s="69">
        <f t="shared" si="207"/>
        <v>1107</v>
      </c>
      <c r="C1110" s="49" t="str">
        <f t="shared" ca="1" si="208"/>
        <v/>
      </c>
      <c r="D1110" s="50" t="str">
        <f t="shared" ca="1" si="209"/>
        <v/>
      </c>
      <c r="E1110" s="51" t="str">
        <f t="shared" ca="1" si="210"/>
        <v/>
      </c>
      <c r="F1110" s="52" t="str">
        <f t="shared" ca="1" si="211"/>
        <v/>
      </c>
      <c r="G1110" s="53"/>
      <c r="H1110" s="53" t="str">
        <f>IF(G1110="","",INDEX(D.1[Quy cách],MATCH(G1110,D.1[Tên sản phẩm],0)))</f>
        <v/>
      </c>
      <c r="I1110" s="54" t="str">
        <f>IF(G1110="","",INDEX(D.1[ĐVT],MATCH(G1110,D.1[Tên sản phẩm],0)))</f>
        <v/>
      </c>
      <c r="J1110" s="56" t="str">
        <f>IF(G1110="","",INDEX(#REF!,MATCH(G1110,D.1[Tên sản phẩm],0)))</f>
        <v/>
      </c>
      <c r="K1110" s="56" t="str">
        <f t="shared" si="212"/>
        <v/>
      </c>
      <c r="L1110" s="53"/>
      <c r="M1110" s="57" t="str">
        <f t="shared" si="213"/>
        <v/>
      </c>
      <c r="N1110" s="58"/>
      <c r="O1110" s="56" t="str">
        <f t="shared" si="206"/>
        <v/>
      </c>
      <c r="P1110" s="57" t="str">
        <f t="shared" si="214"/>
        <v/>
      </c>
      <c r="Q1110" s="58" t="str">
        <f t="shared" ca="1" si="215"/>
        <v/>
      </c>
      <c r="R1110" s="57" t="str">
        <f t="shared" si="216"/>
        <v/>
      </c>
      <c r="S1110" s="57" t="str">
        <f ca="1">IF(AND(C1110&lt;&gt;"",C1110&lt;&gt;OFFSET(C1110,1,0)),SUMIFS([Giá có thuế],[Số ĐK],C1110),"")</f>
        <v/>
      </c>
      <c r="T1110" s="53"/>
      <c r="U1110" s="55" t="str">
        <f>IF(T1110="","",'Thông Tin Chung'!#REF!)</f>
        <v/>
      </c>
      <c r="V1110" s="57" t="str">
        <f t="shared" ca="1" si="217"/>
        <v/>
      </c>
      <c r="W1110" s="59"/>
      <c r="X1110" s="49" t="str">
        <f ca="1">IF(C1110="","",IF(OR(D1110&lt;NgayBatDau,D1110&gt;NgayKetThuc),"Ngày tháng phải nằm trong kỳ báo cáo",IF(AND(F1110&lt;&gt;"",COUNTIF(D.3[Tên nhà cung cấp],F1110)=0),"Tên NCC chưa khai báo trong DSNCC",IF(AND(G1110&lt;&gt;"",COUNTIF(D.1[Tên sản phẩm],G1110)=0),"SP này chưa khai báo trong DSSP",""))))</f>
        <v/>
      </c>
    </row>
    <row r="1111" spans="2:24" ht="27.75" customHeight="1">
      <c r="B1111" s="69">
        <f t="shared" si="207"/>
        <v>1108</v>
      </c>
      <c r="C1111" s="49" t="str">
        <f t="shared" ca="1" si="208"/>
        <v/>
      </c>
      <c r="D1111" s="50" t="str">
        <f t="shared" ca="1" si="209"/>
        <v/>
      </c>
      <c r="E1111" s="51" t="str">
        <f t="shared" ca="1" si="210"/>
        <v/>
      </c>
      <c r="F1111" s="52" t="str">
        <f t="shared" ca="1" si="211"/>
        <v/>
      </c>
      <c r="G1111" s="53"/>
      <c r="H1111" s="53" t="str">
        <f>IF(G1111="","",INDEX(D.1[Quy cách],MATCH(G1111,D.1[Tên sản phẩm],0)))</f>
        <v/>
      </c>
      <c r="I1111" s="54" t="str">
        <f>IF(G1111="","",INDEX(D.1[ĐVT],MATCH(G1111,D.1[Tên sản phẩm],0)))</f>
        <v/>
      </c>
      <c r="J1111" s="56" t="str">
        <f>IF(G1111="","",INDEX(#REF!,MATCH(G1111,D.1[Tên sản phẩm],0)))</f>
        <v/>
      </c>
      <c r="K1111" s="56" t="str">
        <f t="shared" si="212"/>
        <v/>
      </c>
      <c r="L1111" s="53"/>
      <c r="M1111" s="57" t="str">
        <f t="shared" si="213"/>
        <v/>
      </c>
      <c r="N1111" s="58"/>
      <c r="O1111" s="56" t="str">
        <f t="shared" si="206"/>
        <v/>
      </c>
      <c r="P1111" s="57" t="str">
        <f t="shared" si="214"/>
        <v/>
      </c>
      <c r="Q1111" s="58" t="str">
        <f t="shared" ca="1" si="215"/>
        <v/>
      </c>
      <c r="R1111" s="57" t="str">
        <f t="shared" si="216"/>
        <v/>
      </c>
      <c r="S1111" s="57" t="str">
        <f ca="1">IF(AND(C1111&lt;&gt;"",C1111&lt;&gt;OFFSET(C1111,1,0)),SUMIFS([Giá có thuế],[Số ĐK],C1111),"")</f>
        <v/>
      </c>
      <c r="T1111" s="53"/>
      <c r="U1111" s="55" t="str">
        <f>IF(T1111="","",'Thông Tin Chung'!#REF!)</f>
        <v/>
      </c>
      <c r="V1111" s="57" t="str">
        <f t="shared" ca="1" si="217"/>
        <v/>
      </c>
      <c r="W1111" s="59"/>
      <c r="X1111" s="49" t="str">
        <f ca="1">IF(C1111="","",IF(OR(D1111&lt;NgayBatDau,D1111&gt;NgayKetThuc),"Ngày tháng phải nằm trong kỳ báo cáo",IF(AND(F1111&lt;&gt;"",COUNTIF(D.3[Tên nhà cung cấp],F1111)=0),"Tên NCC chưa khai báo trong DSNCC",IF(AND(G1111&lt;&gt;"",COUNTIF(D.1[Tên sản phẩm],G1111)=0),"SP này chưa khai báo trong DSSP",""))))</f>
        <v/>
      </c>
    </row>
    <row r="1112" spans="2:24" ht="27.75" customHeight="1">
      <c r="B1112" s="69">
        <f t="shared" si="207"/>
        <v>1109</v>
      </c>
      <c r="C1112" s="49" t="str">
        <f t="shared" ca="1" si="208"/>
        <v/>
      </c>
      <c r="D1112" s="50" t="str">
        <f t="shared" ca="1" si="209"/>
        <v/>
      </c>
      <c r="E1112" s="51" t="str">
        <f t="shared" ca="1" si="210"/>
        <v/>
      </c>
      <c r="F1112" s="52" t="str">
        <f t="shared" ca="1" si="211"/>
        <v/>
      </c>
      <c r="G1112" s="53"/>
      <c r="H1112" s="53" t="str">
        <f>IF(G1112="","",INDEX(D.1[Quy cách],MATCH(G1112,D.1[Tên sản phẩm],0)))</f>
        <v/>
      </c>
      <c r="I1112" s="54" t="str">
        <f>IF(G1112="","",INDEX(D.1[ĐVT],MATCH(G1112,D.1[Tên sản phẩm],0)))</f>
        <v/>
      </c>
      <c r="J1112" s="56" t="str">
        <f>IF(G1112="","",INDEX(#REF!,MATCH(G1112,D.1[Tên sản phẩm],0)))</f>
        <v/>
      </c>
      <c r="K1112" s="56" t="str">
        <f t="shared" si="212"/>
        <v/>
      </c>
      <c r="L1112" s="53"/>
      <c r="M1112" s="57" t="str">
        <f t="shared" si="213"/>
        <v/>
      </c>
      <c r="N1112" s="58"/>
      <c r="O1112" s="56" t="str">
        <f t="shared" si="206"/>
        <v/>
      </c>
      <c r="P1112" s="57" t="str">
        <f t="shared" si="214"/>
        <v/>
      </c>
      <c r="Q1112" s="58" t="str">
        <f t="shared" ca="1" si="215"/>
        <v/>
      </c>
      <c r="R1112" s="57" t="str">
        <f t="shared" si="216"/>
        <v/>
      </c>
      <c r="S1112" s="57" t="str">
        <f ca="1">IF(AND(C1112&lt;&gt;"",C1112&lt;&gt;OFFSET(C1112,1,0)),SUMIFS([Giá có thuế],[Số ĐK],C1112),"")</f>
        <v/>
      </c>
      <c r="T1112" s="53"/>
      <c r="U1112" s="55" t="str">
        <f>IF(T1112="","",'Thông Tin Chung'!#REF!)</f>
        <v/>
      </c>
      <c r="V1112" s="57" t="str">
        <f t="shared" ca="1" si="217"/>
        <v/>
      </c>
      <c r="W1112" s="59"/>
      <c r="X1112" s="49" t="str">
        <f ca="1">IF(C1112="","",IF(OR(D1112&lt;NgayBatDau,D1112&gt;NgayKetThuc),"Ngày tháng phải nằm trong kỳ báo cáo",IF(AND(F1112&lt;&gt;"",COUNTIF(D.3[Tên nhà cung cấp],F1112)=0),"Tên NCC chưa khai báo trong DSNCC",IF(AND(G1112&lt;&gt;"",COUNTIF(D.1[Tên sản phẩm],G1112)=0),"SP này chưa khai báo trong DSSP",""))))</f>
        <v/>
      </c>
    </row>
    <row r="1113" spans="2:24" ht="27.75" customHeight="1">
      <c r="B1113" s="69">
        <f t="shared" si="207"/>
        <v>1110</v>
      </c>
      <c r="C1113" s="49" t="str">
        <f t="shared" ca="1" si="208"/>
        <v/>
      </c>
      <c r="D1113" s="50" t="str">
        <f t="shared" ca="1" si="209"/>
        <v/>
      </c>
      <c r="E1113" s="51" t="str">
        <f t="shared" ca="1" si="210"/>
        <v/>
      </c>
      <c r="F1113" s="52" t="str">
        <f t="shared" ca="1" si="211"/>
        <v/>
      </c>
      <c r="G1113" s="53"/>
      <c r="H1113" s="53" t="str">
        <f>IF(G1113="","",INDEX(D.1[Quy cách],MATCH(G1113,D.1[Tên sản phẩm],0)))</f>
        <v/>
      </c>
      <c r="I1113" s="54" t="str">
        <f>IF(G1113="","",INDEX(D.1[ĐVT],MATCH(G1113,D.1[Tên sản phẩm],0)))</f>
        <v/>
      </c>
      <c r="J1113" s="56" t="str">
        <f>IF(G1113="","",INDEX(#REF!,MATCH(G1113,D.1[Tên sản phẩm],0)))</f>
        <v/>
      </c>
      <c r="K1113" s="56" t="str">
        <f t="shared" si="212"/>
        <v/>
      </c>
      <c r="L1113" s="53"/>
      <c r="M1113" s="57" t="str">
        <f t="shared" si="213"/>
        <v/>
      </c>
      <c r="N1113" s="58"/>
      <c r="O1113" s="56" t="str">
        <f t="shared" si="206"/>
        <v/>
      </c>
      <c r="P1113" s="57" t="str">
        <f t="shared" si="214"/>
        <v/>
      </c>
      <c r="Q1113" s="58" t="str">
        <f t="shared" ca="1" si="215"/>
        <v/>
      </c>
      <c r="R1113" s="57" t="str">
        <f t="shared" si="216"/>
        <v/>
      </c>
      <c r="S1113" s="57" t="str">
        <f ca="1">IF(AND(C1113&lt;&gt;"",C1113&lt;&gt;OFFSET(C1113,1,0)),SUMIFS([Giá có thuế],[Số ĐK],C1113),"")</f>
        <v/>
      </c>
      <c r="T1113" s="53"/>
      <c r="U1113" s="55" t="str">
        <f>IF(T1113="","",'Thông Tin Chung'!#REF!)</f>
        <v/>
      </c>
      <c r="V1113" s="57" t="str">
        <f t="shared" ca="1" si="217"/>
        <v/>
      </c>
      <c r="W1113" s="59"/>
      <c r="X1113" s="49" t="str">
        <f ca="1">IF(C1113="","",IF(OR(D1113&lt;NgayBatDau,D1113&gt;NgayKetThuc),"Ngày tháng phải nằm trong kỳ báo cáo",IF(AND(F1113&lt;&gt;"",COUNTIF(D.3[Tên nhà cung cấp],F1113)=0),"Tên NCC chưa khai báo trong DSNCC",IF(AND(G1113&lt;&gt;"",COUNTIF(D.1[Tên sản phẩm],G1113)=0),"SP này chưa khai báo trong DSSP",""))))</f>
        <v/>
      </c>
    </row>
    <row r="1114" spans="2:24" ht="27.75" customHeight="1">
      <c r="B1114" s="69">
        <f t="shared" si="207"/>
        <v>1111</v>
      </c>
      <c r="C1114" s="49" t="str">
        <f t="shared" ca="1" si="208"/>
        <v/>
      </c>
      <c r="D1114" s="50" t="str">
        <f t="shared" ca="1" si="209"/>
        <v/>
      </c>
      <c r="E1114" s="51" t="str">
        <f t="shared" ca="1" si="210"/>
        <v/>
      </c>
      <c r="F1114" s="52" t="str">
        <f t="shared" ca="1" si="211"/>
        <v/>
      </c>
      <c r="G1114" s="53"/>
      <c r="H1114" s="53" t="str">
        <f>IF(G1114="","",INDEX(D.1[Quy cách],MATCH(G1114,D.1[Tên sản phẩm],0)))</f>
        <v/>
      </c>
      <c r="I1114" s="54" t="str">
        <f>IF(G1114="","",INDEX(D.1[ĐVT],MATCH(G1114,D.1[Tên sản phẩm],0)))</f>
        <v/>
      </c>
      <c r="J1114" s="56" t="str">
        <f>IF(G1114="","",INDEX(#REF!,MATCH(G1114,D.1[Tên sản phẩm],0)))</f>
        <v/>
      </c>
      <c r="K1114" s="56" t="str">
        <f t="shared" si="212"/>
        <v/>
      </c>
      <c r="L1114" s="53"/>
      <c r="M1114" s="57" t="str">
        <f t="shared" si="213"/>
        <v/>
      </c>
      <c r="N1114" s="58"/>
      <c r="O1114" s="56" t="str">
        <f t="shared" si="206"/>
        <v/>
      </c>
      <c r="P1114" s="57" t="str">
        <f t="shared" si="214"/>
        <v/>
      </c>
      <c r="Q1114" s="58" t="str">
        <f t="shared" ca="1" si="215"/>
        <v/>
      </c>
      <c r="R1114" s="57" t="str">
        <f t="shared" si="216"/>
        <v/>
      </c>
      <c r="S1114" s="57" t="str">
        <f ca="1">IF(AND(C1114&lt;&gt;"",C1114&lt;&gt;OFFSET(C1114,1,0)),SUMIFS([Giá có thuế],[Số ĐK],C1114),"")</f>
        <v/>
      </c>
      <c r="T1114" s="53"/>
      <c r="U1114" s="55" t="str">
        <f>IF(T1114="","",'Thông Tin Chung'!#REF!)</f>
        <v/>
      </c>
      <c r="V1114" s="57" t="str">
        <f t="shared" ca="1" si="217"/>
        <v/>
      </c>
      <c r="W1114" s="59"/>
      <c r="X1114" s="49" t="str">
        <f ca="1">IF(C1114="","",IF(OR(D1114&lt;NgayBatDau,D1114&gt;NgayKetThuc),"Ngày tháng phải nằm trong kỳ báo cáo",IF(AND(F1114&lt;&gt;"",COUNTIF(D.3[Tên nhà cung cấp],F1114)=0),"Tên NCC chưa khai báo trong DSNCC",IF(AND(G1114&lt;&gt;"",COUNTIF(D.1[Tên sản phẩm],G1114)=0),"SP này chưa khai báo trong DSSP",""))))</f>
        <v/>
      </c>
    </row>
    <row r="1115" spans="2:24" ht="27.75" customHeight="1">
      <c r="B1115" s="69">
        <f t="shared" si="207"/>
        <v>1112</v>
      </c>
      <c r="C1115" s="49" t="str">
        <f t="shared" ca="1" si="208"/>
        <v/>
      </c>
      <c r="D1115" s="50" t="str">
        <f t="shared" ca="1" si="209"/>
        <v/>
      </c>
      <c r="E1115" s="51" t="str">
        <f t="shared" ca="1" si="210"/>
        <v/>
      </c>
      <c r="F1115" s="52" t="str">
        <f t="shared" ca="1" si="211"/>
        <v/>
      </c>
      <c r="G1115" s="53"/>
      <c r="H1115" s="53" t="str">
        <f>IF(G1115="","",INDEX(D.1[Quy cách],MATCH(G1115,D.1[Tên sản phẩm],0)))</f>
        <v/>
      </c>
      <c r="I1115" s="54" t="str">
        <f>IF(G1115="","",INDEX(D.1[ĐVT],MATCH(G1115,D.1[Tên sản phẩm],0)))</f>
        <v/>
      </c>
      <c r="J1115" s="56" t="str">
        <f>IF(G1115="","",INDEX(#REF!,MATCH(G1115,D.1[Tên sản phẩm],0)))</f>
        <v/>
      </c>
      <c r="K1115" s="56" t="str">
        <f t="shared" si="212"/>
        <v/>
      </c>
      <c r="L1115" s="53"/>
      <c r="M1115" s="57" t="str">
        <f t="shared" si="213"/>
        <v/>
      </c>
      <c r="N1115" s="58"/>
      <c r="O1115" s="56" t="str">
        <f t="shared" si="206"/>
        <v/>
      </c>
      <c r="P1115" s="57" t="str">
        <f t="shared" si="214"/>
        <v/>
      </c>
      <c r="Q1115" s="58" t="str">
        <f t="shared" ca="1" si="215"/>
        <v/>
      </c>
      <c r="R1115" s="57" t="str">
        <f t="shared" si="216"/>
        <v/>
      </c>
      <c r="S1115" s="57" t="str">
        <f ca="1">IF(AND(C1115&lt;&gt;"",C1115&lt;&gt;OFFSET(C1115,1,0)),SUMIFS([Giá có thuế],[Số ĐK],C1115),"")</f>
        <v/>
      </c>
      <c r="T1115" s="53"/>
      <c r="U1115" s="55" t="str">
        <f>IF(T1115="","",'Thông Tin Chung'!#REF!)</f>
        <v/>
      </c>
      <c r="V1115" s="57" t="str">
        <f t="shared" ca="1" si="217"/>
        <v/>
      </c>
      <c r="W1115" s="59"/>
      <c r="X1115" s="49" t="str">
        <f ca="1">IF(C1115="","",IF(OR(D1115&lt;NgayBatDau,D1115&gt;NgayKetThuc),"Ngày tháng phải nằm trong kỳ báo cáo",IF(AND(F1115&lt;&gt;"",COUNTIF(D.3[Tên nhà cung cấp],F1115)=0),"Tên NCC chưa khai báo trong DSNCC",IF(AND(G1115&lt;&gt;"",COUNTIF(D.1[Tên sản phẩm],G1115)=0),"SP này chưa khai báo trong DSSP",""))))</f>
        <v/>
      </c>
    </row>
    <row r="1116" spans="2:24" ht="27.75" customHeight="1">
      <c r="B1116" s="69">
        <f t="shared" si="207"/>
        <v>1113</v>
      </c>
      <c r="C1116" s="49" t="str">
        <f t="shared" ca="1" si="208"/>
        <v/>
      </c>
      <c r="D1116" s="50" t="str">
        <f t="shared" ca="1" si="209"/>
        <v/>
      </c>
      <c r="E1116" s="51" t="str">
        <f t="shared" ca="1" si="210"/>
        <v/>
      </c>
      <c r="F1116" s="52" t="str">
        <f t="shared" ca="1" si="211"/>
        <v/>
      </c>
      <c r="G1116" s="53"/>
      <c r="H1116" s="53" t="str">
        <f>IF(G1116="","",INDEX(D.1[Quy cách],MATCH(G1116,D.1[Tên sản phẩm],0)))</f>
        <v/>
      </c>
      <c r="I1116" s="54" t="str">
        <f>IF(G1116="","",INDEX(D.1[ĐVT],MATCH(G1116,D.1[Tên sản phẩm],0)))</f>
        <v/>
      </c>
      <c r="J1116" s="56" t="str">
        <f>IF(G1116="","",INDEX(#REF!,MATCH(G1116,D.1[Tên sản phẩm],0)))</f>
        <v/>
      </c>
      <c r="K1116" s="56" t="str">
        <f t="shared" si="212"/>
        <v/>
      </c>
      <c r="L1116" s="53"/>
      <c r="M1116" s="57" t="str">
        <f t="shared" si="213"/>
        <v/>
      </c>
      <c r="N1116" s="58"/>
      <c r="O1116" s="56" t="str">
        <f t="shared" si="206"/>
        <v/>
      </c>
      <c r="P1116" s="57" t="str">
        <f t="shared" si="214"/>
        <v/>
      </c>
      <c r="Q1116" s="58" t="str">
        <f t="shared" ca="1" si="215"/>
        <v/>
      </c>
      <c r="R1116" s="57" t="str">
        <f t="shared" si="216"/>
        <v/>
      </c>
      <c r="S1116" s="57" t="str">
        <f ca="1">IF(AND(C1116&lt;&gt;"",C1116&lt;&gt;OFFSET(C1116,1,0)),SUMIFS([Giá có thuế],[Số ĐK],C1116),"")</f>
        <v/>
      </c>
      <c r="T1116" s="53"/>
      <c r="U1116" s="55" t="str">
        <f>IF(T1116="","",'Thông Tin Chung'!#REF!)</f>
        <v/>
      </c>
      <c r="V1116" s="57" t="str">
        <f t="shared" ca="1" si="217"/>
        <v/>
      </c>
      <c r="W1116" s="59"/>
      <c r="X1116" s="49" t="str">
        <f ca="1">IF(C1116="","",IF(OR(D1116&lt;NgayBatDau,D1116&gt;NgayKetThuc),"Ngày tháng phải nằm trong kỳ báo cáo",IF(AND(F1116&lt;&gt;"",COUNTIF(D.3[Tên nhà cung cấp],F1116)=0),"Tên NCC chưa khai báo trong DSNCC",IF(AND(G1116&lt;&gt;"",COUNTIF(D.1[Tên sản phẩm],G1116)=0),"SP này chưa khai báo trong DSSP",""))))</f>
        <v/>
      </c>
    </row>
    <row r="1117" spans="2:24" ht="27.75" customHeight="1">
      <c r="B1117" s="69">
        <f t="shared" si="207"/>
        <v>1114</v>
      </c>
      <c r="C1117" s="49" t="str">
        <f t="shared" ca="1" si="208"/>
        <v/>
      </c>
      <c r="D1117" s="50" t="str">
        <f t="shared" ca="1" si="209"/>
        <v/>
      </c>
      <c r="E1117" s="51" t="str">
        <f t="shared" ca="1" si="210"/>
        <v/>
      </c>
      <c r="F1117" s="52" t="str">
        <f t="shared" ca="1" si="211"/>
        <v/>
      </c>
      <c r="G1117" s="53"/>
      <c r="H1117" s="53" t="str">
        <f>IF(G1117="","",INDEX(D.1[Quy cách],MATCH(G1117,D.1[Tên sản phẩm],0)))</f>
        <v/>
      </c>
      <c r="I1117" s="54" t="str">
        <f>IF(G1117="","",INDEX(D.1[ĐVT],MATCH(G1117,D.1[Tên sản phẩm],0)))</f>
        <v/>
      </c>
      <c r="J1117" s="56" t="str">
        <f>IF(G1117="","",INDEX(#REF!,MATCH(G1117,D.1[Tên sản phẩm],0)))</f>
        <v/>
      </c>
      <c r="K1117" s="56" t="str">
        <f t="shared" si="212"/>
        <v/>
      </c>
      <c r="L1117" s="53"/>
      <c r="M1117" s="57" t="str">
        <f t="shared" si="213"/>
        <v/>
      </c>
      <c r="N1117" s="58"/>
      <c r="O1117" s="56" t="str">
        <f t="shared" si="206"/>
        <v/>
      </c>
      <c r="P1117" s="57" t="str">
        <f t="shared" si="214"/>
        <v/>
      </c>
      <c r="Q1117" s="58" t="str">
        <f t="shared" ca="1" si="215"/>
        <v/>
      </c>
      <c r="R1117" s="57" t="str">
        <f t="shared" si="216"/>
        <v/>
      </c>
      <c r="S1117" s="57" t="str">
        <f ca="1">IF(AND(C1117&lt;&gt;"",C1117&lt;&gt;OFFSET(C1117,1,0)),SUMIFS([Giá có thuế],[Số ĐK],C1117),"")</f>
        <v/>
      </c>
      <c r="T1117" s="53"/>
      <c r="U1117" s="55" t="str">
        <f>IF(T1117="","",'Thông Tin Chung'!#REF!)</f>
        <v/>
      </c>
      <c r="V1117" s="57" t="str">
        <f t="shared" ca="1" si="217"/>
        <v/>
      </c>
      <c r="W1117" s="59"/>
      <c r="X1117" s="49" t="str">
        <f ca="1">IF(C1117="","",IF(OR(D1117&lt;NgayBatDau,D1117&gt;NgayKetThuc),"Ngày tháng phải nằm trong kỳ báo cáo",IF(AND(F1117&lt;&gt;"",COUNTIF(D.3[Tên nhà cung cấp],F1117)=0),"Tên NCC chưa khai báo trong DSNCC",IF(AND(G1117&lt;&gt;"",COUNTIF(D.1[Tên sản phẩm],G1117)=0),"SP này chưa khai báo trong DSSP",""))))</f>
        <v/>
      </c>
    </row>
    <row r="1118" spans="2:24" ht="27.75" customHeight="1">
      <c r="B1118" s="69">
        <f t="shared" si="207"/>
        <v>1115</v>
      </c>
      <c r="C1118" s="49" t="str">
        <f t="shared" ca="1" si="208"/>
        <v/>
      </c>
      <c r="D1118" s="50" t="str">
        <f t="shared" ca="1" si="209"/>
        <v/>
      </c>
      <c r="E1118" s="51" t="str">
        <f t="shared" ca="1" si="210"/>
        <v/>
      </c>
      <c r="F1118" s="52" t="str">
        <f t="shared" ca="1" si="211"/>
        <v/>
      </c>
      <c r="G1118" s="53"/>
      <c r="H1118" s="53" t="str">
        <f>IF(G1118="","",INDEX(D.1[Quy cách],MATCH(G1118,D.1[Tên sản phẩm],0)))</f>
        <v/>
      </c>
      <c r="I1118" s="54" t="str">
        <f>IF(G1118="","",INDEX(D.1[ĐVT],MATCH(G1118,D.1[Tên sản phẩm],0)))</f>
        <v/>
      </c>
      <c r="J1118" s="56" t="str">
        <f>IF(G1118="","",INDEX(#REF!,MATCH(G1118,D.1[Tên sản phẩm],0)))</f>
        <v/>
      </c>
      <c r="K1118" s="56" t="str">
        <f t="shared" si="212"/>
        <v/>
      </c>
      <c r="L1118" s="53"/>
      <c r="M1118" s="57" t="str">
        <f t="shared" si="213"/>
        <v/>
      </c>
      <c r="N1118" s="58"/>
      <c r="O1118" s="56" t="str">
        <f t="shared" si="206"/>
        <v/>
      </c>
      <c r="P1118" s="57" t="str">
        <f t="shared" si="214"/>
        <v/>
      </c>
      <c r="Q1118" s="58" t="str">
        <f t="shared" ca="1" si="215"/>
        <v/>
      </c>
      <c r="R1118" s="57" t="str">
        <f t="shared" si="216"/>
        <v/>
      </c>
      <c r="S1118" s="57" t="str">
        <f ca="1">IF(AND(C1118&lt;&gt;"",C1118&lt;&gt;OFFSET(C1118,1,0)),SUMIFS([Giá có thuế],[Số ĐK],C1118),"")</f>
        <v/>
      </c>
      <c r="T1118" s="53"/>
      <c r="U1118" s="55" t="str">
        <f>IF(T1118="","",'Thông Tin Chung'!#REF!)</f>
        <v/>
      </c>
      <c r="V1118" s="57" t="str">
        <f t="shared" ca="1" si="217"/>
        <v/>
      </c>
      <c r="W1118" s="59"/>
      <c r="X1118" s="49" t="str">
        <f ca="1">IF(C1118="","",IF(OR(D1118&lt;NgayBatDau,D1118&gt;NgayKetThuc),"Ngày tháng phải nằm trong kỳ báo cáo",IF(AND(F1118&lt;&gt;"",COUNTIF(D.3[Tên nhà cung cấp],F1118)=0),"Tên NCC chưa khai báo trong DSNCC",IF(AND(G1118&lt;&gt;"",COUNTIF(D.1[Tên sản phẩm],G1118)=0),"SP này chưa khai báo trong DSSP",""))))</f>
        <v/>
      </c>
    </row>
    <row r="1119" spans="2:24" ht="27.75" customHeight="1">
      <c r="B1119" s="69">
        <f t="shared" si="207"/>
        <v>1116</v>
      </c>
      <c r="C1119" s="49" t="str">
        <f t="shared" ca="1" si="208"/>
        <v/>
      </c>
      <c r="D1119" s="50" t="str">
        <f t="shared" ca="1" si="209"/>
        <v/>
      </c>
      <c r="E1119" s="51" t="str">
        <f t="shared" ca="1" si="210"/>
        <v/>
      </c>
      <c r="F1119" s="52" t="str">
        <f t="shared" ca="1" si="211"/>
        <v/>
      </c>
      <c r="G1119" s="53"/>
      <c r="H1119" s="53" t="str">
        <f>IF(G1119="","",INDEX(D.1[Quy cách],MATCH(G1119,D.1[Tên sản phẩm],0)))</f>
        <v/>
      </c>
      <c r="I1119" s="54" t="str">
        <f>IF(G1119="","",INDEX(D.1[ĐVT],MATCH(G1119,D.1[Tên sản phẩm],0)))</f>
        <v/>
      </c>
      <c r="J1119" s="56" t="str">
        <f>IF(G1119="","",INDEX(#REF!,MATCH(G1119,D.1[Tên sản phẩm],0)))</f>
        <v/>
      </c>
      <c r="K1119" s="56" t="str">
        <f t="shared" si="212"/>
        <v/>
      </c>
      <c r="L1119" s="53"/>
      <c r="M1119" s="57" t="str">
        <f t="shared" si="213"/>
        <v/>
      </c>
      <c r="N1119" s="58"/>
      <c r="O1119" s="56" t="str">
        <f t="shared" si="206"/>
        <v/>
      </c>
      <c r="P1119" s="57" t="str">
        <f t="shared" si="214"/>
        <v/>
      </c>
      <c r="Q1119" s="58" t="str">
        <f t="shared" ca="1" si="215"/>
        <v/>
      </c>
      <c r="R1119" s="57" t="str">
        <f t="shared" si="216"/>
        <v/>
      </c>
      <c r="S1119" s="57" t="str">
        <f ca="1">IF(AND(C1119&lt;&gt;"",C1119&lt;&gt;OFFSET(C1119,1,0)),SUMIFS([Giá có thuế],[Số ĐK],C1119),"")</f>
        <v/>
      </c>
      <c r="T1119" s="53"/>
      <c r="U1119" s="55" t="str">
        <f>IF(T1119="","",'Thông Tin Chung'!#REF!)</f>
        <v/>
      </c>
      <c r="V1119" s="57" t="str">
        <f t="shared" ca="1" si="217"/>
        <v/>
      </c>
      <c r="W1119" s="59"/>
      <c r="X1119" s="49" t="str">
        <f ca="1">IF(C1119="","",IF(OR(D1119&lt;NgayBatDau,D1119&gt;NgayKetThuc),"Ngày tháng phải nằm trong kỳ báo cáo",IF(AND(F1119&lt;&gt;"",COUNTIF(D.3[Tên nhà cung cấp],F1119)=0),"Tên NCC chưa khai báo trong DSNCC",IF(AND(G1119&lt;&gt;"",COUNTIF(D.1[Tên sản phẩm],G1119)=0),"SP này chưa khai báo trong DSSP",""))))</f>
        <v/>
      </c>
    </row>
    <row r="1120" spans="2:24" ht="27.75" customHeight="1">
      <c r="B1120" s="69">
        <f t="shared" si="207"/>
        <v>1117</v>
      </c>
      <c r="C1120" s="49" t="str">
        <f t="shared" ca="1" si="208"/>
        <v/>
      </c>
      <c r="D1120" s="50" t="str">
        <f t="shared" ca="1" si="209"/>
        <v/>
      </c>
      <c r="E1120" s="51" t="str">
        <f t="shared" ca="1" si="210"/>
        <v/>
      </c>
      <c r="F1120" s="52" t="str">
        <f t="shared" ca="1" si="211"/>
        <v/>
      </c>
      <c r="G1120" s="53"/>
      <c r="H1120" s="53" t="str">
        <f>IF(G1120="","",INDEX(D.1[Quy cách],MATCH(G1120,D.1[Tên sản phẩm],0)))</f>
        <v/>
      </c>
      <c r="I1120" s="54" t="str">
        <f>IF(G1120="","",INDEX(D.1[ĐVT],MATCH(G1120,D.1[Tên sản phẩm],0)))</f>
        <v/>
      </c>
      <c r="J1120" s="56" t="str">
        <f>IF(G1120="","",INDEX(#REF!,MATCH(G1120,D.1[Tên sản phẩm],0)))</f>
        <v/>
      </c>
      <c r="K1120" s="56" t="str">
        <f t="shared" si="212"/>
        <v/>
      </c>
      <c r="L1120" s="53"/>
      <c r="M1120" s="57" t="str">
        <f t="shared" si="213"/>
        <v/>
      </c>
      <c r="N1120" s="58"/>
      <c r="O1120" s="56" t="str">
        <f t="shared" si="206"/>
        <v/>
      </c>
      <c r="P1120" s="57" t="str">
        <f t="shared" si="214"/>
        <v/>
      </c>
      <c r="Q1120" s="58" t="str">
        <f t="shared" ca="1" si="215"/>
        <v/>
      </c>
      <c r="R1120" s="57" t="str">
        <f t="shared" si="216"/>
        <v/>
      </c>
      <c r="S1120" s="57" t="str">
        <f ca="1">IF(AND(C1120&lt;&gt;"",C1120&lt;&gt;OFFSET(C1120,1,0)),SUMIFS([Giá có thuế],[Số ĐK],C1120),"")</f>
        <v/>
      </c>
      <c r="T1120" s="53"/>
      <c r="U1120" s="55" t="str">
        <f>IF(T1120="","",'Thông Tin Chung'!#REF!)</f>
        <v/>
      </c>
      <c r="V1120" s="57" t="str">
        <f t="shared" ca="1" si="217"/>
        <v/>
      </c>
      <c r="W1120" s="59"/>
      <c r="X1120" s="49" t="str">
        <f ca="1">IF(C1120="","",IF(OR(D1120&lt;NgayBatDau,D1120&gt;NgayKetThuc),"Ngày tháng phải nằm trong kỳ báo cáo",IF(AND(F1120&lt;&gt;"",COUNTIF(D.3[Tên nhà cung cấp],F1120)=0),"Tên NCC chưa khai báo trong DSNCC",IF(AND(G1120&lt;&gt;"",COUNTIF(D.1[Tên sản phẩm],G1120)=0),"SP này chưa khai báo trong DSSP",""))))</f>
        <v/>
      </c>
    </row>
    <row r="1121" spans="2:24" ht="27.75" customHeight="1">
      <c r="B1121" s="69">
        <f t="shared" si="207"/>
        <v>1118</v>
      </c>
      <c r="C1121" s="49" t="str">
        <f t="shared" ca="1" si="208"/>
        <v/>
      </c>
      <c r="D1121" s="50" t="str">
        <f t="shared" ca="1" si="209"/>
        <v/>
      </c>
      <c r="E1121" s="51" t="str">
        <f t="shared" ca="1" si="210"/>
        <v/>
      </c>
      <c r="F1121" s="52" t="str">
        <f t="shared" ca="1" si="211"/>
        <v/>
      </c>
      <c r="G1121" s="53"/>
      <c r="H1121" s="53" t="str">
        <f>IF(G1121="","",INDEX(D.1[Quy cách],MATCH(G1121,D.1[Tên sản phẩm],0)))</f>
        <v/>
      </c>
      <c r="I1121" s="54" t="str">
        <f>IF(G1121="","",INDEX(D.1[ĐVT],MATCH(G1121,D.1[Tên sản phẩm],0)))</f>
        <v/>
      </c>
      <c r="J1121" s="56" t="str">
        <f>IF(G1121="","",INDEX(#REF!,MATCH(G1121,D.1[Tên sản phẩm],0)))</f>
        <v/>
      </c>
      <c r="K1121" s="56" t="str">
        <f t="shared" si="212"/>
        <v/>
      </c>
      <c r="L1121" s="53"/>
      <c r="M1121" s="57" t="str">
        <f t="shared" si="213"/>
        <v/>
      </c>
      <c r="N1121" s="58"/>
      <c r="O1121" s="56" t="str">
        <f t="shared" si="206"/>
        <v/>
      </c>
      <c r="P1121" s="57" t="str">
        <f t="shared" si="214"/>
        <v/>
      </c>
      <c r="Q1121" s="58" t="str">
        <f t="shared" ca="1" si="215"/>
        <v/>
      </c>
      <c r="R1121" s="57" t="str">
        <f t="shared" si="216"/>
        <v/>
      </c>
      <c r="S1121" s="57" t="str">
        <f ca="1">IF(AND(C1121&lt;&gt;"",C1121&lt;&gt;OFFSET(C1121,1,0)),SUMIFS([Giá có thuế],[Số ĐK],C1121),"")</f>
        <v/>
      </c>
      <c r="T1121" s="53"/>
      <c r="U1121" s="55" t="str">
        <f>IF(T1121="","",'Thông Tin Chung'!#REF!)</f>
        <v/>
      </c>
      <c r="V1121" s="57" t="str">
        <f t="shared" ca="1" si="217"/>
        <v/>
      </c>
      <c r="W1121" s="59"/>
      <c r="X1121" s="49" t="str">
        <f ca="1">IF(C1121="","",IF(OR(D1121&lt;NgayBatDau,D1121&gt;NgayKetThuc),"Ngày tháng phải nằm trong kỳ báo cáo",IF(AND(F1121&lt;&gt;"",COUNTIF(D.3[Tên nhà cung cấp],F1121)=0),"Tên NCC chưa khai báo trong DSNCC",IF(AND(G1121&lt;&gt;"",COUNTIF(D.1[Tên sản phẩm],G1121)=0),"SP này chưa khai báo trong DSSP",""))))</f>
        <v/>
      </c>
    </row>
    <row r="1122" spans="2:24" ht="27.75" customHeight="1">
      <c r="B1122" s="69">
        <f t="shared" si="207"/>
        <v>1119</v>
      </c>
      <c r="C1122" s="49" t="str">
        <f t="shared" ca="1" si="208"/>
        <v/>
      </c>
      <c r="D1122" s="50" t="str">
        <f t="shared" ca="1" si="209"/>
        <v/>
      </c>
      <c r="E1122" s="51" t="str">
        <f t="shared" ca="1" si="210"/>
        <v/>
      </c>
      <c r="F1122" s="52" t="str">
        <f t="shared" ca="1" si="211"/>
        <v/>
      </c>
      <c r="G1122" s="53"/>
      <c r="H1122" s="53" t="str">
        <f>IF(G1122="","",INDEX(D.1[Quy cách],MATCH(G1122,D.1[Tên sản phẩm],0)))</f>
        <v/>
      </c>
      <c r="I1122" s="54" t="str">
        <f>IF(G1122="","",INDEX(D.1[ĐVT],MATCH(G1122,D.1[Tên sản phẩm],0)))</f>
        <v/>
      </c>
      <c r="J1122" s="56" t="str">
        <f>IF(G1122="","",INDEX(#REF!,MATCH(G1122,D.1[Tên sản phẩm],0)))</f>
        <v/>
      </c>
      <c r="K1122" s="56" t="str">
        <f t="shared" si="212"/>
        <v/>
      </c>
      <c r="L1122" s="53"/>
      <c r="M1122" s="57" t="str">
        <f t="shared" si="213"/>
        <v/>
      </c>
      <c r="N1122" s="58"/>
      <c r="O1122" s="56" t="str">
        <f t="shared" si="206"/>
        <v/>
      </c>
      <c r="P1122" s="57" t="str">
        <f t="shared" si="214"/>
        <v/>
      </c>
      <c r="Q1122" s="58" t="str">
        <f t="shared" ca="1" si="215"/>
        <v/>
      </c>
      <c r="R1122" s="57" t="str">
        <f t="shared" si="216"/>
        <v/>
      </c>
      <c r="S1122" s="57" t="str">
        <f ca="1">IF(AND(C1122&lt;&gt;"",C1122&lt;&gt;OFFSET(C1122,1,0)),SUMIFS([Giá có thuế],[Số ĐK],C1122),"")</f>
        <v/>
      </c>
      <c r="T1122" s="53"/>
      <c r="U1122" s="55" t="str">
        <f>IF(T1122="","",'Thông Tin Chung'!#REF!)</f>
        <v/>
      </c>
      <c r="V1122" s="57" t="str">
        <f t="shared" ca="1" si="217"/>
        <v/>
      </c>
      <c r="W1122" s="59"/>
      <c r="X1122" s="49" t="str">
        <f ca="1">IF(C1122="","",IF(OR(D1122&lt;NgayBatDau,D1122&gt;NgayKetThuc),"Ngày tháng phải nằm trong kỳ báo cáo",IF(AND(F1122&lt;&gt;"",COUNTIF(D.3[Tên nhà cung cấp],F1122)=0),"Tên NCC chưa khai báo trong DSNCC",IF(AND(G1122&lt;&gt;"",COUNTIF(D.1[Tên sản phẩm],G1122)=0),"SP này chưa khai báo trong DSSP",""))))</f>
        <v/>
      </c>
    </row>
    <row r="1123" spans="2:24" ht="27.75" customHeight="1">
      <c r="B1123" s="69">
        <f t="shared" si="207"/>
        <v>1120</v>
      </c>
      <c r="C1123" s="49" t="str">
        <f t="shared" ca="1" si="208"/>
        <v/>
      </c>
      <c r="D1123" s="50" t="str">
        <f t="shared" ca="1" si="209"/>
        <v/>
      </c>
      <c r="E1123" s="51" t="str">
        <f t="shared" ca="1" si="210"/>
        <v/>
      </c>
      <c r="F1123" s="52" t="str">
        <f t="shared" ca="1" si="211"/>
        <v/>
      </c>
      <c r="G1123" s="53"/>
      <c r="H1123" s="53" t="str">
        <f>IF(G1123="","",INDEX(D.1[Quy cách],MATCH(G1123,D.1[Tên sản phẩm],0)))</f>
        <v/>
      </c>
      <c r="I1123" s="54" t="str">
        <f>IF(G1123="","",INDEX(D.1[ĐVT],MATCH(G1123,D.1[Tên sản phẩm],0)))</f>
        <v/>
      </c>
      <c r="J1123" s="56" t="str">
        <f>IF(G1123="","",INDEX(#REF!,MATCH(G1123,D.1[Tên sản phẩm],0)))</f>
        <v/>
      </c>
      <c r="K1123" s="56" t="str">
        <f t="shared" si="212"/>
        <v/>
      </c>
      <c r="L1123" s="53"/>
      <c r="M1123" s="57" t="str">
        <f t="shared" si="213"/>
        <v/>
      </c>
      <c r="N1123" s="58"/>
      <c r="O1123" s="56" t="str">
        <f t="shared" si="206"/>
        <v/>
      </c>
      <c r="P1123" s="57" t="str">
        <f t="shared" si="214"/>
        <v/>
      </c>
      <c r="Q1123" s="58" t="str">
        <f t="shared" ca="1" si="215"/>
        <v/>
      </c>
      <c r="R1123" s="57" t="str">
        <f t="shared" si="216"/>
        <v/>
      </c>
      <c r="S1123" s="57" t="str">
        <f ca="1">IF(AND(C1123&lt;&gt;"",C1123&lt;&gt;OFFSET(C1123,1,0)),SUMIFS([Giá có thuế],[Số ĐK],C1123),"")</f>
        <v/>
      </c>
      <c r="T1123" s="53"/>
      <c r="U1123" s="55" t="str">
        <f>IF(T1123="","",'Thông Tin Chung'!#REF!)</f>
        <v/>
      </c>
      <c r="V1123" s="57" t="str">
        <f t="shared" ca="1" si="217"/>
        <v/>
      </c>
      <c r="W1123" s="59"/>
      <c r="X1123" s="49" t="str">
        <f ca="1">IF(C1123="","",IF(OR(D1123&lt;NgayBatDau,D1123&gt;NgayKetThuc),"Ngày tháng phải nằm trong kỳ báo cáo",IF(AND(F1123&lt;&gt;"",COUNTIF(D.3[Tên nhà cung cấp],F1123)=0),"Tên NCC chưa khai báo trong DSNCC",IF(AND(G1123&lt;&gt;"",COUNTIF(D.1[Tên sản phẩm],G1123)=0),"SP này chưa khai báo trong DSSP",""))))</f>
        <v/>
      </c>
    </row>
    <row r="1124" spans="2:24" ht="27.75" customHeight="1">
      <c r="B1124" s="69">
        <f t="shared" si="207"/>
        <v>1121</v>
      </c>
      <c r="C1124" s="49" t="str">
        <f t="shared" ca="1" si="208"/>
        <v/>
      </c>
      <c r="D1124" s="50" t="str">
        <f t="shared" ca="1" si="209"/>
        <v/>
      </c>
      <c r="E1124" s="51" t="str">
        <f t="shared" ca="1" si="210"/>
        <v/>
      </c>
      <c r="F1124" s="52" t="str">
        <f t="shared" ca="1" si="211"/>
        <v/>
      </c>
      <c r="G1124" s="53"/>
      <c r="H1124" s="53" t="str">
        <f>IF(G1124="","",INDEX(D.1[Quy cách],MATCH(G1124,D.1[Tên sản phẩm],0)))</f>
        <v/>
      </c>
      <c r="I1124" s="54" t="str">
        <f>IF(G1124="","",INDEX(D.1[ĐVT],MATCH(G1124,D.1[Tên sản phẩm],0)))</f>
        <v/>
      </c>
      <c r="J1124" s="56" t="str">
        <f>IF(G1124="","",INDEX(#REF!,MATCH(G1124,D.1[Tên sản phẩm],0)))</f>
        <v/>
      </c>
      <c r="K1124" s="56" t="str">
        <f t="shared" si="212"/>
        <v/>
      </c>
      <c r="L1124" s="53"/>
      <c r="M1124" s="57" t="str">
        <f t="shared" si="213"/>
        <v/>
      </c>
      <c r="N1124" s="58"/>
      <c r="O1124" s="56" t="str">
        <f t="shared" si="206"/>
        <v/>
      </c>
      <c r="P1124" s="57" t="str">
        <f t="shared" si="214"/>
        <v/>
      </c>
      <c r="Q1124" s="58" t="str">
        <f t="shared" ca="1" si="215"/>
        <v/>
      </c>
      <c r="R1124" s="57" t="str">
        <f t="shared" si="216"/>
        <v/>
      </c>
      <c r="S1124" s="57" t="str">
        <f ca="1">IF(AND(C1124&lt;&gt;"",C1124&lt;&gt;OFFSET(C1124,1,0)),SUMIFS([Giá có thuế],[Số ĐK],C1124),"")</f>
        <v/>
      </c>
      <c r="T1124" s="53"/>
      <c r="U1124" s="55" t="str">
        <f>IF(T1124="","",'Thông Tin Chung'!#REF!)</f>
        <v/>
      </c>
      <c r="V1124" s="57" t="str">
        <f t="shared" ca="1" si="217"/>
        <v/>
      </c>
      <c r="W1124" s="59"/>
      <c r="X1124" s="49" t="str">
        <f ca="1">IF(C1124="","",IF(OR(D1124&lt;NgayBatDau,D1124&gt;NgayKetThuc),"Ngày tháng phải nằm trong kỳ báo cáo",IF(AND(F1124&lt;&gt;"",COUNTIF(D.3[Tên nhà cung cấp],F1124)=0),"Tên NCC chưa khai báo trong DSNCC",IF(AND(G1124&lt;&gt;"",COUNTIF(D.1[Tên sản phẩm],G1124)=0),"SP này chưa khai báo trong DSSP",""))))</f>
        <v/>
      </c>
    </row>
    <row r="1125" spans="2:24" ht="27.75" customHeight="1">
      <c r="B1125" s="69">
        <f t="shared" si="207"/>
        <v>1122</v>
      </c>
      <c r="C1125" s="49" t="str">
        <f t="shared" ca="1" si="208"/>
        <v/>
      </c>
      <c r="D1125" s="50" t="str">
        <f t="shared" ca="1" si="209"/>
        <v/>
      </c>
      <c r="E1125" s="51" t="str">
        <f t="shared" ca="1" si="210"/>
        <v/>
      </c>
      <c r="F1125" s="52" t="str">
        <f t="shared" ca="1" si="211"/>
        <v/>
      </c>
      <c r="G1125" s="53"/>
      <c r="H1125" s="53" t="str">
        <f>IF(G1125="","",INDEX(D.1[Quy cách],MATCH(G1125,D.1[Tên sản phẩm],0)))</f>
        <v/>
      </c>
      <c r="I1125" s="54" t="str">
        <f>IF(G1125="","",INDEX(D.1[ĐVT],MATCH(G1125,D.1[Tên sản phẩm],0)))</f>
        <v/>
      </c>
      <c r="J1125" s="56" t="str">
        <f>IF(G1125="","",INDEX(#REF!,MATCH(G1125,D.1[Tên sản phẩm],0)))</f>
        <v/>
      </c>
      <c r="K1125" s="56" t="str">
        <f t="shared" si="212"/>
        <v/>
      </c>
      <c r="L1125" s="53"/>
      <c r="M1125" s="57" t="str">
        <f t="shared" si="213"/>
        <v/>
      </c>
      <c r="N1125" s="58"/>
      <c r="O1125" s="56" t="str">
        <f t="shared" si="206"/>
        <v/>
      </c>
      <c r="P1125" s="57" t="str">
        <f t="shared" si="214"/>
        <v/>
      </c>
      <c r="Q1125" s="58" t="str">
        <f t="shared" ca="1" si="215"/>
        <v/>
      </c>
      <c r="R1125" s="57" t="str">
        <f t="shared" si="216"/>
        <v/>
      </c>
      <c r="S1125" s="57" t="str">
        <f ca="1">IF(AND(C1125&lt;&gt;"",C1125&lt;&gt;OFFSET(C1125,1,0)),SUMIFS([Giá có thuế],[Số ĐK],C1125),"")</f>
        <v/>
      </c>
      <c r="T1125" s="53"/>
      <c r="U1125" s="55" t="str">
        <f>IF(T1125="","",'Thông Tin Chung'!#REF!)</f>
        <v/>
      </c>
      <c r="V1125" s="57" t="str">
        <f t="shared" ca="1" si="217"/>
        <v/>
      </c>
      <c r="W1125" s="59"/>
      <c r="X1125" s="49" t="str">
        <f ca="1">IF(C1125="","",IF(OR(D1125&lt;NgayBatDau,D1125&gt;NgayKetThuc),"Ngày tháng phải nằm trong kỳ báo cáo",IF(AND(F1125&lt;&gt;"",COUNTIF(D.3[Tên nhà cung cấp],F1125)=0),"Tên NCC chưa khai báo trong DSNCC",IF(AND(G1125&lt;&gt;"",COUNTIF(D.1[Tên sản phẩm],G1125)=0),"SP này chưa khai báo trong DSSP",""))))</f>
        <v/>
      </c>
    </row>
    <row r="1126" spans="2:24" ht="27.75" customHeight="1">
      <c r="B1126" s="69">
        <f t="shared" si="207"/>
        <v>1123</v>
      </c>
      <c r="C1126" s="49" t="str">
        <f t="shared" ca="1" si="208"/>
        <v/>
      </c>
      <c r="D1126" s="50" t="str">
        <f t="shared" ca="1" si="209"/>
        <v/>
      </c>
      <c r="E1126" s="51" t="str">
        <f t="shared" ca="1" si="210"/>
        <v/>
      </c>
      <c r="F1126" s="52" t="str">
        <f t="shared" ca="1" si="211"/>
        <v/>
      </c>
      <c r="G1126" s="53"/>
      <c r="H1126" s="53" t="str">
        <f>IF(G1126="","",INDEX(D.1[Quy cách],MATCH(G1126,D.1[Tên sản phẩm],0)))</f>
        <v/>
      </c>
      <c r="I1126" s="54" t="str">
        <f>IF(G1126="","",INDEX(D.1[ĐVT],MATCH(G1126,D.1[Tên sản phẩm],0)))</f>
        <v/>
      </c>
      <c r="J1126" s="56" t="str">
        <f>IF(G1126="","",INDEX(#REF!,MATCH(G1126,D.1[Tên sản phẩm],0)))</f>
        <v/>
      </c>
      <c r="K1126" s="56" t="str">
        <f t="shared" si="212"/>
        <v/>
      </c>
      <c r="L1126" s="53"/>
      <c r="M1126" s="57" t="str">
        <f t="shared" si="213"/>
        <v/>
      </c>
      <c r="N1126" s="58"/>
      <c r="O1126" s="56" t="str">
        <f t="shared" si="206"/>
        <v/>
      </c>
      <c r="P1126" s="57" t="str">
        <f t="shared" si="214"/>
        <v/>
      </c>
      <c r="Q1126" s="58" t="str">
        <f t="shared" ca="1" si="215"/>
        <v/>
      </c>
      <c r="R1126" s="57" t="str">
        <f t="shared" si="216"/>
        <v/>
      </c>
      <c r="S1126" s="57" t="str">
        <f ca="1">IF(AND(C1126&lt;&gt;"",C1126&lt;&gt;OFFSET(C1126,1,0)),SUMIFS([Giá có thuế],[Số ĐK],C1126),"")</f>
        <v/>
      </c>
      <c r="T1126" s="53"/>
      <c r="U1126" s="55" t="str">
        <f>IF(T1126="","",'Thông Tin Chung'!#REF!)</f>
        <v/>
      </c>
      <c r="V1126" s="57" t="str">
        <f t="shared" ca="1" si="217"/>
        <v/>
      </c>
      <c r="W1126" s="59"/>
      <c r="X1126" s="49" t="str">
        <f ca="1">IF(C1126="","",IF(OR(D1126&lt;NgayBatDau,D1126&gt;NgayKetThuc),"Ngày tháng phải nằm trong kỳ báo cáo",IF(AND(F1126&lt;&gt;"",COUNTIF(D.3[Tên nhà cung cấp],F1126)=0),"Tên NCC chưa khai báo trong DSNCC",IF(AND(G1126&lt;&gt;"",COUNTIF(D.1[Tên sản phẩm],G1126)=0),"SP này chưa khai báo trong DSSP",""))))</f>
        <v/>
      </c>
    </row>
    <row r="1127" spans="2:24" ht="27.75" customHeight="1">
      <c r="B1127" s="69">
        <f t="shared" si="207"/>
        <v>1124</v>
      </c>
      <c r="C1127" s="49" t="str">
        <f t="shared" ca="1" si="208"/>
        <v/>
      </c>
      <c r="D1127" s="50" t="str">
        <f t="shared" ca="1" si="209"/>
        <v/>
      </c>
      <c r="E1127" s="51" t="str">
        <f t="shared" ca="1" si="210"/>
        <v/>
      </c>
      <c r="F1127" s="52" t="str">
        <f t="shared" ca="1" si="211"/>
        <v/>
      </c>
      <c r="G1127" s="53"/>
      <c r="H1127" s="53" t="str">
        <f>IF(G1127="","",INDEX(D.1[Quy cách],MATCH(G1127,D.1[Tên sản phẩm],0)))</f>
        <v/>
      </c>
      <c r="I1127" s="54" t="str">
        <f>IF(G1127="","",INDEX(D.1[ĐVT],MATCH(G1127,D.1[Tên sản phẩm],0)))</f>
        <v/>
      </c>
      <c r="J1127" s="56" t="str">
        <f>IF(G1127="","",INDEX(#REF!,MATCH(G1127,D.1[Tên sản phẩm],0)))</f>
        <v/>
      </c>
      <c r="K1127" s="56" t="str">
        <f t="shared" si="212"/>
        <v/>
      </c>
      <c r="L1127" s="53"/>
      <c r="M1127" s="57" t="str">
        <f t="shared" si="213"/>
        <v/>
      </c>
      <c r="N1127" s="58"/>
      <c r="O1127" s="56" t="str">
        <f t="shared" si="206"/>
        <v/>
      </c>
      <c r="P1127" s="57" t="str">
        <f t="shared" si="214"/>
        <v/>
      </c>
      <c r="Q1127" s="58" t="str">
        <f t="shared" ca="1" si="215"/>
        <v/>
      </c>
      <c r="R1127" s="57" t="str">
        <f t="shared" si="216"/>
        <v/>
      </c>
      <c r="S1127" s="57" t="str">
        <f ca="1">IF(AND(C1127&lt;&gt;"",C1127&lt;&gt;OFFSET(C1127,1,0)),SUMIFS([Giá có thuế],[Số ĐK],C1127),"")</f>
        <v/>
      </c>
      <c r="T1127" s="53"/>
      <c r="U1127" s="55" t="str">
        <f>IF(T1127="","",'Thông Tin Chung'!#REF!)</f>
        <v/>
      </c>
      <c r="V1127" s="57" t="str">
        <f t="shared" ca="1" si="217"/>
        <v/>
      </c>
      <c r="W1127" s="59"/>
      <c r="X1127" s="49" t="str">
        <f ca="1">IF(C1127="","",IF(OR(D1127&lt;NgayBatDau,D1127&gt;NgayKetThuc),"Ngày tháng phải nằm trong kỳ báo cáo",IF(AND(F1127&lt;&gt;"",COUNTIF(D.3[Tên nhà cung cấp],F1127)=0),"Tên NCC chưa khai báo trong DSNCC",IF(AND(G1127&lt;&gt;"",COUNTIF(D.1[Tên sản phẩm],G1127)=0),"SP này chưa khai báo trong DSSP",""))))</f>
        <v/>
      </c>
    </row>
    <row r="1128" spans="2:24" ht="27.75" customHeight="1">
      <c r="B1128" s="69">
        <f t="shared" si="207"/>
        <v>1125</v>
      </c>
      <c r="C1128" s="49" t="str">
        <f t="shared" ca="1" si="208"/>
        <v/>
      </c>
      <c r="D1128" s="50" t="str">
        <f t="shared" ca="1" si="209"/>
        <v/>
      </c>
      <c r="E1128" s="51" t="str">
        <f t="shared" ca="1" si="210"/>
        <v/>
      </c>
      <c r="F1128" s="52" t="str">
        <f t="shared" ca="1" si="211"/>
        <v/>
      </c>
      <c r="G1128" s="53"/>
      <c r="H1128" s="53" t="str">
        <f>IF(G1128="","",INDEX(D.1[Quy cách],MATCH(G1128,D.1[Tên sản phẩm],0)))</f>
        <v/>
      </c>
      <c r="I1128" s="54" t="str">
        <f>IF(G1128="","",INDEX(D.1[ĐVT],MATCH(G1128,D.1[Tên sản phẩm],0)))</f>
        <v/>
      </c>
      <c r="J1128" s="56" t="str">
        <f>IF(G1128="","",INDEX(#REF!,MATCH(G1128,D.1[Tên sản phẩm],0)))</f>
        <v/>
      </c>
      <c r="K1128" s="56" t="str">
        <f t="shared" si="212"/>
        <v/>
      </c>
      <c r="L1128" s="53"/>
      <c r="M1128" s="57" t="str">
        <f t="shared" si="213"/>
        <v/>
      </c>
      <c r="N1128" s="58"/>
      <c r="O1128" s="56" t="str">
        <f t="shared" si="206"/>
        <v/>
      </c>
      <c r="P1128" s="57" t="str">
        <f t="shared" si="214"/>
        <v/>
      </c>
      <c r="Q1128" s="58" t="str">
        <f t="shared" ca="1" si="215"/>
        <v/>
      </c>
      <c r="R1128" s="57" t="str">
        <f t="shared" si="216"/>
        <v/>
      </c>
      <c r="S1128" s="57" t="str">
        <f ca="1">IF(AND(C1128&lt;&gt;"",C1128&lt;&gt;OFFSET(C1128,1,0)),SUMIFS([Giá có thuế],[Số ĐK],C1128),"")</f>
        <v/>
      </c>
      <c r="T1128" s="53"/>
      <c r="U1128" s="55" t="str">
        <f>IF(T1128="","",'Thông Tin Chung'!#REF!)</f>
        <v/>
      </c>
      <c r="V1128" s="57" t="str">
        <f t="shared" ca="1" si="217"/>
        <v/>
      </c>
      <c r="W1128" s="59"/>
      <c r="X1128" s="49" t="str">
        <f ca="1">IF(C1128="","",IF(OR(D1128&lt;NgayBatDau,D1128&gt;NgayKetThuc),"Ngày tháng phải nằm trong kỳ báo cáo",IF(AND(F1128&lt;&gt;"",COUNTIF(D.3[Tên nhà cung cấp],F1128)=0),"Tên NCC chưa khai báo trong DSNCC",IF(AND(G1128&lt;&gt;"",COUNTIF(D.1[Tên sản phẩm],G1128)=0),"SP này chưa khai báo trong DSSP",""))))</f>
        <v/>
      </c>
    </row>
    <row r="1129" spans="2:24" ht="27.75" customHeight="1">
      <c r="B1129" s="69">
        <f t="shared" si="207"/>
        <v>1126</v>
      </c>
      <c r="C1129" s="49" t="str">
        <f t="shared" ca="1" si="208"/>
        <v/>
      </c>
      <c r="D1129" s="50" t="str">
        <f t="shared" ca="1" si="209"/>
        <v/>
      </c>
      <c r="E1129" s="51" t="str">
        <f t="shared" ca="1" si="210"/>
        <v/>
      </c>
      <c r="F1129" s="52" t="str">
        <f t="shared" ca="1" si="211"/>
        <v/>
      </c>
      <c r="G1129" s="53"/>
      <c r="H1129" s="53" t="str">
        <f>IF(G1129="","",INDEX(D.1[Quy cách],MATCH(G1129,D.1[Tên sản phẩm],0)))</f>
        <v/>
      </c>
      <c r="I1129" s="54" t="str">
        <f>IF(G1129="","",INDEX(D.1[ĐVT],MATCH(G1129,D.1[Tên sản phẩm],0)))</f>
        <v/>
      </c>
      <c r="J1129" s="56" t="str">
        <f>IF(G1129="","",INDEX(#REF!,MATCH(G1129,D.1[Tên sản phẩm],0)))</f>
        <v/>
      </c>
      <c r="K1129" s="56" t="str">
        <f t="shared" si="212"/>
        <v/>
      </c>
      <c r="L1129" s="53"/>
      <c r="M1129" s="57" t="str">
        <f t="shared" si="213"/>
        <v/>
      </c>
      <c r="N1129" s="58"/>
      <c r="O1129" s="56" t="str">
        <f t="shared" si="206"/>
        <v/>
      </c>
      <c r="P1129" s="57" t="str">
        <f t="shared" si="214"/>
        <v/>
      </c>
      <c r="Q1129" s="58" t="str">
        <f t="shared" ca="1" si="215"/>
        <v/>
      </c>
      <c r="R1129" s="57" t="str">
        <f t="shared" si="216"/>
        <v/>
      </c>
      <c r="S1129" s="57" t="str">
        <f ca="1">IF(AND(C1129&lt;&gt;"",C1129&lt;&gt;OFFSET(C1129,1,0)),SUMIFS([Giá có thuế],[Số ĐK],C1129),"")</f>
        <v/>
      </c>
      <c r="T1129" s="53"/>
      <c r="U1129" s="55" t="str">
        <f>IF(T1129="","",'Thông Tin Chung'!#REF!)</f>
        <v/>
      </c>
      <c r="V1129" s="57" t="str">
        <f t="shared" ca="1" si="217"/>
        <v/>
      </c>
      <c r="W1129" s="59"/>
      <c r="X1129" s="49" t="str">
        <f ca="1">IF(C1129="","",IF(OR(D1129&lt;NgayBatDau,D1129&gt;NgayKetThuc),"Ngày tháng phải nằm trong kỳ báo cáo",IF(AND(F1129&lt;&gt;"",COUNTIF(D.3[Tên nhà cung cấp],F1129)=0),"Tên NCC chưa khai báo trong DSNCC",IF(AND(G1129&lt;&gt;"",COUNTIF(D.1[Tên sản phẩm],G1129)=0),"SP này chưa khai báo trong DSSP",""))))</f>
        <v/>
      </c>
    </row>
    <row r="1130" spans="2:24" ht="27.75" customHeight="1">
      <c r="B1130" s="69">
        <f t="shared" si="207"/>
        <v>1127</v>
      </c>
      <c r="C1130" s="49" t="str">
        <f t="shared" ca="1" si="208"/>
        <v/>
      </c>
      <c r="D1130" s="50" t="str">
        <f t="shared" ca="1" si="209"/>
        <v/>
      </c>
      <c r="E1130" s="51" t="str">
        <f t="shared" ca="1" si="210"/>
        <v/>
      </c>
      <c r="F1130" s="52" t="str">
        <f t="shared" ca="1" si="211"/>
        <v/>
      </c>
      <c r="G1130" s="53"/>
      <c r="H1130" s="53" t="str">
        <f>IF(G1130="","",INDEX(D.1[Quy cách],MATCH(G1130,D.1[Tên sản phẩm],0)))</f>
        <v/>
      </c>
      <c r="I1130" s="54" t="str">
        <f>IF(G1130="","",INDEX(D.1[ĐVT],MATCH(G1130,D.1[Tên sản phẩm],0)))</f>
        <v/>
      </c>
      <c r="J1130" s="56" t="str">
        <f>IF(G1130="","",INDEX(#REF!,MATCH(G1130,D.1[Tên sản phẩm],0)))</f>
        <v/>
      </c>
      <c r="K1130" s="56" t="str">
        <f t="shared" si="212"/>
        <v/>
      </c>
      <c r="L1130" s="53"/>
      <c r="M1130" s="57" t="str">
        <f t="shared" si="213"/>
        <v/>
      </c>
      <c r="N1130" s="58"/>
      <c r="O1130" s="56" t="str">
        <f t="shared" si="206"/>
        <v/>
      </c>
      <c r="P1130" s="57" t="str">
        <f t="shared" si="214"/>
        <v/>
      </c>
      <c r="Q1130" s="58" t="str">
        <f t="shared" ca="1" si="215"/>
        <v/>
      </c>
      <c r="R1130" s="57" t="str">
        <f t="shared" si="216"/>
        <v/>
      </c>
      <c r="S1130" s="57" t="str">
        <f ca="1">IF(AND(C1130&lt;&gt;"",C1130&lt;&gt;OFFSET(C1130,1,0)),SUMIFS([Giá có thuế],[Số ĐK],C1130),"")</f>
        <v/>
      </c>
      <c r="T1130" s="53"/>
      <c r="U1130" s="55" t="str">
        <f>IF(T1130="","",'Thông Tin Chung'!#REF!)</f>
        <v/>
      </c>
      <c r="V1130" s="57" t="str">
        <f t="shared" ca="1" si="217"/>
        <v/>
      </c>
      <c r="W1130" s="59"/>
      <c r="X1130" s="49" t="str">
        <f ca="1">IF(C1130="","",IF(OR(D1130&lt;NgayBatDau,D1130&gt;NgayKetThuc),"Ngày tháng phải nằm trong kỳ báo cáo",IF(AND(F1130&lt;&gt;"",COUNTIF(D.3[Tên nhà cung cấp],F1130)=0),"Tên NCC chưa khai báo trong DSNCC",IF(AND(G1130&lt;&gt;"",COUNTIF(D.1[Tên sản phẩm],G1130)=0),"SP này chưa khai báo trong DSSP",""))))</f>
        <v/>
      </c>
    </row>
    <row r="1131" spans="2:24" ht="27.75" customHeight="1">
      <c r="B1131" s="69">
        <f t="shared" si="207"/>
        <v>1128</v>
      </c>
      <c r="C1131" s="49" t="str">
        <f t="shared" ca="1" si="208"/>
        <v/>
      </c>
      <c r="D1131" s="50" t="str">
        <f t="shared" ca="1" si="209"/>
        <v/>
      </c>
      <c r="E1131" s="51" t="str">
        <f t="shared" ca="1" si="210"/>
        <v/>
      </c>
      <c r="F1131" s="52" t="str">
        <f t="shared" ca="1" si="211"/>
        <v/>
      </c>
      <c r="G1131" s="53"/>
      <c r="H1131" s="53" t="str">
        <f>IF(G1131="","",INDEX(D.1[Quy cách],MATCH(G1131,D.1[Tên sản phẩm],0)))</f>
        <v/>
      </c>
      <c r="I1131" s="54" t="str">
        <f>IF(G1131="","",INDEX(D.1[ĐVT],MATCH(G1131,D.1[Tên sản phẩm],0)))</f>
        <v/>
      </c>
      <c r="J1131" s="56" t="str">
        <f>IF(G1131="","",INDEX(#REF!,MATCH(G1131,D.1[Tên sản phẩm],0)))</f>
        <v/>
      </c>
      <c r="K1131" s="56" t="str">
        <f t="shared" si="212"/>
        <v/>
      </c>
      <c r="L1131" s="53"/>
      <c r="M1131" s="57" t="str">
        <f t="shared" si="213"/>
        <v/>
      </c>
      <c r="N1131" s="58"/>
      <c r="O1131" s="56" t="str">
        <f t="shared" si="206"/>
        <v/>
      </c>
      <c r="P1131" s="57" t="str">
        <f t="shared" si="214"/>
        <v/>
      </c>
      <c r="Q1131" s="58" t="str">
        <f t="shared" ca="1" si="215"/>
        <v/>
      </c>
      <c r="R1131" s="57" t="str">
        <f t="shared" si="216"/>
        <v/>
      </c>
      <c r="S1131" s="57" t="str">
        <f ca="1">IF(AND(C1131&lt;&gt;"",C1131&lt;&gt;OFFSET(C1131,1,0)),SUMIFS([Giá có thuế],[Số ĐK],C1131),"")</f>
        <v/>
      </c>
      <c r="T1131" s="53"/>
      <c r="U1131" s="55" t="str">
        <f>IF(T1131="","",'Thông Tin Chung'!#REF!)</f>
        <v/>
      </c>
      <c r="V1131" s="57" t="str">
        <f t="shared" ca="1" si="217"/>
        <v/>
      </c>
      <c r="W1131" s="59"/>
      <c r="X1131" s="49" t="str">
        <f ca="1">IF(C1131="","",IF(OR(D1131&lt;NgayBatDau,D1131&gt;NgayKetThuc),"Ngày tháng phải nằm trong kỳ báo cáo",IF(AND(F1131&lt;&gt;"",COUNTIF(D.3[Tên nhà cung cấp],F1131)=0),"Tên NCC chưa khai báo trong DSNCC",IF(AND(G1131&lt;&gt;"",COUNTIF(D.1[Tên sản phẩm],G1131)=0),"SP này chưa khai báo trong DSSP",""))))</f>
        <v/>
      </c>
    </row>
    <row r="1132" spans="2:24" ht="27.75" customHeight="1">
      <c r="B1132" s="69">
        <f t="shared" si="207"/>
        <v>1129</v>
      </c>
      <c r="C1132" s="49" t="str">
        <f t="shared" ca="1" si="208"/>
        <v/>
      </c>
      <c r="D1132" s="50" t="str">
        <f t="shared" ca="1" si="209"/>
        <v/>
      </c>
      <c r="E1132" s="51" t="str">
        <f t="shared" ca="1" si="210"/>
        <v/>
      </c>
      <c r="F1132" s="52" t="str">
        <f t="shared" ca="1" si="211"/>
        <v/>
      </c>
      <c r="G1132" s="53"/>
      <c r="H1132" s="53" t="str">
        <f>IF(G1132="","",INDEX(D.1[Quy cách],MATCH(G1132,D.1[Tên sản phẩm],0)))</f>
        <v/>
      </c>
      <c r="I1132" s="54" t="str">
        <f>IF(G1132="","",INDEX(D.1[ĐVT],MATCH(G1132,D.1[Tên sản phẩm],0)))</f>
        <v/>
      </c>
      <c r="J1132" s="56" t="str">
        <f>IF(G1132="","",INDEX(#REF!,MATCH(G1132,D.1[Tên sản phẩm],0)))</f>
        <v/>
      </c>
      <c r="K1132" s="56" t="str">
        <f t="shared" si="212"/>
        <v/>
      </c>
      <c r="L1132" s="53"/>
      <c r="M1132" s="57" t="str">
        <f t="shared" si="213"/>
        <v/>
      </c>
      <c r="N1132" s="58"/>
      <c r="O1132" s="56" t="str">
        <f t="shared" si="206"/>
        <v/>
      </c>
      <c r="P1132" s="57" t="str">
        <f t="shared" si="214"/>
        <v/>
      </c>
      <c r="Q1132" s="58" t="str">
        <f t="shared" ca="1" si="215"/>
        <v/>
      </c>
      <c r="R1132" s="57" t="str">
        <f t="shared" si="216"/>
        <v/>
      </c>
      <c r="S1132" s="57" t="str">
        <f ca="1">IF(AND(C1132&lt;&gt;"",C1132&lt;&gt;OFFSET(C1132,1,0)),SUMIFS([Giá có thuế],[Số ĐK],C1132),"")</f>
        <v/>
      </c>
      <c r="T1132" s="53"/>
      <c r="U1132" s="55" t="str">
        <f>IF(T1132="","",'Thông Tin Chung'!#REF!)</f>
        <v/>
      </c>
      <c r="V1132" s="57" t="str">
        <f t="shared" ca="1" si="217"/>
        <v/>
      </c>
      <c r="W1132" s="59"/>
      <c r="X1132" s="49" t="str">
        <f ca="1">IF(C1132="","",IF(OR(D1132&lt;NgayBatDau,D1132&gt;NgayKetThuc),"Ngày tháng phải nằm trong kỳ báo cáo",IF(AND(F1132&lt;&gt;"",COUNTIF(D.3[Tên nhà cung cấp],F1132)=0),"Tên NCC chưa khai báo trong DSNCC",IF(AND(G1132&lt;&gt;"",COUNTIF(D.1[Tên sản phẩm],G1132)=0),"SP này chưa khai báo trong DSSP",""))))</f>
        <v/>
      </c>
    </row>
    <row r="1133" spans="2:24" ht="27.75" customHeight="1">
      <c r="B1133" s="69">
        <f t="shared" si="207"/>
        <v>1130</v>
      </c>
      <c r="C1133" s="49" t="str">
        <f t="shared" ca="1" si="208"/>
        <v/>
      </c>
      <c r="D1133" s="50" t="str">
        <f t="shared" ca="1" si="209"/>
        <v/>
      </c>
      <c r="E1133" s="51" t="str">
        <f t="shared" ca="1" si="210"/>
        <v/>
      </c>
      <c r="F1133" s="52" t="str">
        <f t="shared" ca="1" si="211"/>
        <v/>
      </c>
      <c r="G1133" s="53"/>
      <c r="H1133" s="53" t="str">
        <f>IF(G1133="","",INDEX(D.1[Quy cách],MATCH(G1133,D.1[Tên sản phẩm],0)))</f>
        <v/>
      </c>
      <c r="I1133" s="54" t="str">
        <f>IF(G1133="","",INDEX(D.1[ĐVT],MATCH(G1133,D.1[Tên sản phẩm],0)))</f>
        <v/>
      </c>
      <c r="J1133" s="56" t="str">
        <f>IF(G1133="","",INDEX(#REF!,MATCH(G1133,D.1[Tên sản phẩm],0)))</f>
        <v/>
      </c>
      <c r="K1133" s="56" t="str">
        <f t="shared" si="212"/>
        <v/>
      </c>
      <c r="L1133" s="53"/>
      <c r="M1133" s="57" t="str">
        <f t="shared" si="213"/>
        <v/>
      </c>
      <c r="N1133" s="58"/>
      <c r="O1133" s="56" t="str">
        <f t="shared" si="206"/>
        <v/>
      </c>
      <c r="P1133" s="57" t="str">
        <f t="shared" si="214"/>
        <v/>
      </c>
      <c r="Q1133" s="58" t="str">
        <f t="shared" ca="1" si="215"/>
        <v/>
      </c>
      <c r="R1133" s="57" t="str">
        <f t="shared" si="216"/>
        <v/>
      </c>
      <c r="S1133" s="57" t="str">
        <f ca="1">IF(AND(C1133&lt;&gt;"",C1133&lt;&gt;OFFSET(C1133,1,0)),SUMIFS([Giá có thuế],[Số ĐK],C1133),"")</f>
        <v/>
      </c>
      <c r="T1133" s="53"/>
      <c r="U1133" s="55" t="str">
        <f>IF(T1133="","",'Thông Tin Chung'!#REF!)</f>
        <v/>
      </c>
      <c r="V1133" s="57" t="str">
        <f t="shared" ca="1" si="217"/>
        <v/>
      </c>
      <c r="W1133" s="59"/>
      <c r="X1133" s="49" t="str">
        <f ca="1">IF(C1133="","",IF(OR(D1133&lt;NgayBatDau,D1133&gt;NgayKetThuc),"Ngày tháng phải nằm trong kỳ báo cáo",IF(AND(F1133&lt;&gt;"",COUNTIF(D.3[Tên nhà cung cấp],F1133)=0),"Tên NCC chưa khai báo trong DSNCC",IF(AND(G1133&lt;&gt;"",COUNTIF(D.1[Tên sản phẩm],G1133)=0),"SP này chưa khai báo trong DSSP",""))))</f>
        <v/>
      </c>
    </row>
    <row r="1134" spans="2:24" ht="27.75" customHeight="1">
      <c r="B1134" s="69">
        <f t="shared" si="207"/>
        <v>1131</v>
      </c>
      <c r="C1134" s="49" t="str">
        <f t="shared" ca="1" si="208"/>
        <v/>
      </c>
      <c r="D1134" s="50" t="str">
        <f t="shared" ca="1" si="209"/>
        <v/>
      </c>
      <c r="E1134" s="51" t="str">
        <f t="shared" ca="1" si="210"/>
        <v/>
      </c>
      <c r="F1134" s="52" t="str">
        <f t="shared" ca="1" si="211"/>
        <v/>
      </c>
      <c r="G1134" s="53"/>
      <c r="H1134" s="53" t="str">
        <f>IF(G1134="","",INDEX(D.1[Quy cách],MATCH(G1134,D.1[Tên sản phẩm],0)))</f>
        <v/>
      </c>
      <c r="I1134" s="54" t="str">
        <f>IF(G1134="","",INDEX(D.1[ĐVT],MATCH(G1134,D.1[Tên sản phẩm],0)))</f>
        <v/>
      </c>
      <c r="J1134" s="56" t="str">
        <f>IF(G1134="","",INDEX(#REF!,MATCH(G1134,D.1[Tên sản phẩm],0)))</f>
        <v/>
      </c>
      <c r="K1134" s="56" t="str">
        <f t="shared" si="212"/>
        <v/>
      </c>
      <c r="L1134" s="53"/>
      <c r="M1134" s="57" t="str">
        <f t="shared" si="213"/>
        <v/>
      </c>
      <c r="N1134" s="58"/>
      <c r="O1134" s="56" t="str">
        <f t="shared" si="206"/>
        <v/>
      </c>
      <c r="P1134" s="57" t="str">
        <f t="shared" si="214"/>
        <v/>
      </c>
      <c r="Q1134" s="58" t="str">
        <f t="shared" ca="1" si="215"/>
        <v/>
      </c>
      <c r="R1134" s="57" t="str">
        <f t="shared" si="216"/>
        <v/>
      </c>
      <c r="S1134" s="57" t="str">
        <f ca="1">IF(AND(C1134&lt;&gt;"",C1134&lt;&gt;OFFSET(C1134,1,0)),SUMIFS([Giá có thuế],[Số ĐK],C1134),"")</f>
        <v/>
      </c>
      <c r="T1134" s="53"/>
      <c r="U1134" s="55" t="str">
        <f>IF(T1134="","",'Thông Tin Chung'!#REF!)</f>
        <v/>
      </c>
      <c r="V1134" s="57" t="str">
        <f t="shared" ca="1" si="217"/>
        <v/>
      </c>
      <c r="W1134" s="59"/>
      <c r="X1134" s="49" t="str">
        <f ca="1">IF(C1134="","",IF(OR(D1134&lt;NgayBatDau,D1134&gt;NgayKetThuc),"Ngày tháng phải nằm trong kỳ báo cáo",IF(AND(F1134&lt;&gt;"",COUNTIF(D.3[Tên nhà cung cấp],F1134)=0),"Tên NCC chưa khai báo trong DSNCC",IF(AND(G1134&lt;&gt;"",COUNTIF(D.1[Tên sản phẩm],G1134)=0),"SP này chưa khai báo trong DSSP",""))))</f>
        <v/>
      </c>
    </row>
    <row r="1135" spans="2:24" ht="27.75" customHeight="1">
      <c r="B1135" s="69">
        <f t="shared" si="207"/>
        <v>1132</v>
      </c>
      <c r="C1135" s="49" t="str">
        <f t="shared" ca="1" si="208"/>
        <v/>
      </c>
      <c r="D1135" s="50" t="str">
        <f t="shared" ca="1" si="209"/>
        <v/>
      </c>
      <c r="E1135" s="51" t="str">
        <f t="shared" ca="1" si="210"/>
        <v/>
      </c>
      <c r="F1135" s="52" t="str">
        <f t="shared" ca="1" si="211"/>
        <v/>
      </c>
      <c r="G1135" s="53"/>
      <c r="H1135" s="53" t="str">
        <f>IF(G1135="","",INDEX(D.1[Quy cách],MATCH(G1135,D.1[Tên sản phẩm],0)))</f>
        <v/>
      </c>
      <c r="I1135" s="54" t="str">
        <f>IF(G1135="","",INDEX(D.1[ĐVT],MATCH(G1135,D.1[Tên sản phẩm],0)))</f>
        <v/>
      </c>
      <c r="J1135" s="56" t="str">
        <f>IF(G1135="","",INDEX(#REF!,MATCH(G1135,D.1[Tên sản phẩm],0)))</f>
        <v/>
      </c>
      <c r="K1135" s="56" t="str">
        <f t="shared" si="212"/>
        <v/>
      </c>
      <c r="L1135" s="53"/>
      <c r="M1135" s="57" t="str">
        <f t="shared" si="213"/>
        <v/>
      </c>
      <c r="N1135" s="58"/>
      <c r="O1135" s="56" t="str">
        <f t="shared" si="206"/>
        <v/>
      </c>
      <c r="P1135" s="57" t="str">
        <f t="shared" si="214"/>
        <v/>
      </c>
      <c r="Q1135" s="58" t="str">
        <f t="shared" ca="1" si="215"/>
        <v/>
      </c>
      <c r="R1135" s="57" t="str">
        <f t="shared" si="216"/>
        <v/>
      </c>
      <c r="S1135" s="57" t="str">
        <f ca="1">IF(AND(C1135&lt;&gt;"",C1135&lt;&gt;OFFSET(C1135,1,0)),SUMIFS([Giá có thuế],[Số ĐK],C1135),"")</f>
        <v/>
      </c>
      <c r="T1135" s="53"/>
      <c r="U1135" s="55" t="str">
        <f>IF(T1135="","",'Thông Tin Chung'!#REF!)</f>
        <v/>
      </c>
      <c r="V1135" s="57" t="str">
        <f t="shared" ca="1" si="217"/>
        <v/>
      </c>
      <c r="W1135" s="59"/>
      <c r="X1135" s="49" t="str">
        <f ca="1">IF(C1135="","",IF(OR(D1135&lt;NgayBatDau,D1135&gt;NgayKetThuc),"Ngày tháng phải nằm trong kỳ báo cáo",IF(AND(F1135&lt;&gt;"",COUNTIF(D.3[Tên nhà cung cấp],F1135)=0),"Tên NCC chưa khai báo trong DSNCC",IF(AND(G1135&lt;&gt;"",COUNTIF(D.1[Tên sản phẩm],G1135)=0),"SP này chưa khai báo trong DSSP",""))))</f>
        <v/>
      </c>
    </row>
    <row r="1136" spans="2:24" ht="27.75" customHeight="1">
      <c r="B1136" s="69">
        <f t="shared" si="207"/>
        <v>1133</v>
      </c>
      <c r="C1136" s="49" t="str">
        <f t="shared" ca="1" si="208"/>
        <v/>
      </c>
      <c r="D1136" s="50" t="str">
        <f t="shared" ca="1" si="209"/>
        <v/>
      </c>
      <c r="E1136" s="51" t="str">
        <f t="shared" ca="1" si="210"/>
        <v/>
      </c>
      <c r="F1136" s="52" t="str">
        <f t="shared" ca="1" si="211"/>
        <v/>
      </c>
      <c r="G1136" s="53"/>
      <c r="H1136" s="53" t="str">
        <f>IF(G1136="","",INDEX(D.1[Quy cách],MATCH(G1136,D.1[Tên sản phẩm],0)))</f>
        <v/>
      </c>
      <c r="I1136" s="54" t="str">
        <f>IF(G1136="","",INDEX(D.1[ĐVT],MATCH(G1136,D.1[Tên sản phẩm],0)))</f>
        <v/>
      </c>
      <c r="J1136" s="56" t="str">
        <f>IF(G1136="","",INDEX(#REF!,MATCH(G1136,D.1[Tên sản phẩm],0)))</f>
        <v/>
      </c>
      <c r="K1136" s="56" t="str">
        <f t="shared" si="212"/>
        <v/>
      </c>
      <c r="L1136" s="53"/>
      <c r="M1136" s="57" t="str">
        <f t="shared" si="213"/>
        <v/>
      </c>
      <c r="N1136" s="58"/>
      <c r="O1136" s="56" t="str">
        <f t="shared" si="206"/>
        <v/>
      </c>
      <c r="P1136" s="57" t="str">
        <f t="shared" si="214"/>
        <v/>
      </c>
      <c r="Q1136" s="58" t="str">
        <f t="shared" ca="1" si="215"/>
        <v/>
      </c>
      <c r="R1136" s="57" t="str">
        <f t="shared" si="216"/>
        <v/>
      </c>
      <c r="S1136" s="57" t="str">
        <f ca="1">IF(AND(C1136&lt;&gt;"",C1136&lt;&gt;OFFSET(C1136,1,0)),SUMIFS([Giá có thuế],[Số ĐK],C1136),"")</f>
        <v/>
      </c>
      <c r="T1136" s="53"/>
      <c r="U1136" s="55" t="str">
        <f>IF(T1136="","",'Thông Tin Chung'!#REF!)</f>
        <v/>
      </c>
      <c r="V1136" s="57" t="str">
        <f t="shared" ca="1" si="217"/>
        <v/>
      </c>
      <c r="W1136" s="59"/>
      <c r="X1136" s="49" t="str">
        <f ca="1">IF(C1136="","",IF(OR(D1136&lt;NgayBatDau,D1136&gt;NgayKetThuc),"Ngày tháng phải nằm trong kỳ báo cáo",IF(AND(F1136&lt;&gt;"",COUNTIF(D.3[Tên nhà cung cấp],F1136)=0),"Tên NCC chưa khai báo trong DSNCC",IF(AND(G1136&lt;&gt;"",COUNTIF(D.1[Tên sản phẩm],G1136)=0),"SP này chưa khai báo trong DSSP",""))))</f>
        <v/>
      </c>
    </row>
    <row r="1137" spans="2:24" ht="27.75" customHeight="1">
      <c r="B1137" s="69">
        <f t="shared" si="207"/>
        <v>1134</v>
      </c>
      <c r="C1137" s="49" t="str">
        <f t="shared" ca="1" si="208"/>
        <v/>
      </c>
      <c r="D1137" s="50" t="str">
        <f t="shared" ca="1" si="209"/>
        <v/>
      </c>
      <c r="E1137" s="51" t="str">
        <f t="shared" ca="1" si="210"/>
        <v/>
      </c>
      <c r="F1137" s="52" t="str">
        <f t="shared" ca="1" si="211"/>
        <v/>
      </c>
      <c r="G1137" s="53"/>
      <c r="H1137" s="53" t="str">
        <f>IF(G1137="","",INDEX(D.1[Quy cách],MATCH(G1137,D.1[Tên sản phẩm],0)))</f>
        <v/>
      </c>
      <c r="I1137" s="54" t="str">
        <f>IF(G1137="","",INDEX(D.1[ĐVT],MATCH(G1137,D.1[Tên sản phẩm],0)))</f>
        <v/>
      </c>
      <c r="J1137" s="56" t="str">
        <f>IF(G1137="","",INDEX(#REF!,MATCH(G1137,D.1[Tên sản phẩm],0)))</f>
        <v/>
      </c>
      <c r="K1137" s="56" t="str">
        <f t="shared" si="212"/>
        <v/>
      </c>
      <c r="L1137" s="53"/>
      <c r="M1137" s="57" t="str">
        <f t="shared" si="213"/>
        <v/>
      </c>
      <c r="N1137" s="58"/>
      <c r="O1137" s="56" t="str">
        <f t="shared" si="206"/>
        <v/>
      </c>
      <c r="P1137" s="57" t="str">
        <f t="shared" si="214"/>
        <v/>
      </c>
      <c r="Q1137" s="58" t="str">
        <f t="shared" ca="1" si="215"/>
        <v/>
      </c>
      <c r="R1137" s="57" t="str">
        <f t="shared" si="216"/>
        <v/>
      </c>
      <c r="S1137" s="57" t="str">
        <f ca="1">IF(AND(C1137&lt;&gt;"",C1137&lt;&gt;OFFSET(C1137,1,0)),SUMIFS([Giá có thuế],[Số ĐK],C1137),"")</f>
        <v/>
      </c>
      <c r="T1137" s="53"/>
      <c r="U1137" s="55" t="str">
        <f>IF(T1137="","",'Thông Tin Chung'!#REF!)</f>
        <v/>
      </c>
      <c r="V1137" s="57" t="str">
        <f t="shared" ca="1" si="217"/>
        <v/>
      </c>
      <c r="W1137" s="59"/>
      <c r="X1137" s="49" t="str">
        <f ca="1">IF(C1137="","",IF(OR(D1137&lt;NgayBatDau,D1137&gt;NgayKetThuc),"Ngày tháng phải nằm trong kỳ báo cáo",IF(AND(F1137&lt;&gt;"",COUNTIF(D.3[Tên nhà cung cấp],F1137)=0),"Tên NCC chưa khai báo trong DSNCC",IF(AND(G1137&lt;&gt;"",COUNTIF(D.1[Tên sản phẩm],G1137)=0),"SP này chưa khai báo trong DSSP",""))))</f>
        <v/>
      </c>
    </row>
    <row r="1138" spans="2:24" ht="27.75" customHeight="1">
      <c r="B1138" s="69">
        <f t="shared" si="207"/>
        <v>1135</v>
      </c>
      <c r="C1138" s="49" t="str">
        <f t="shared" ca="1" si="208"/>
        <v/>
      </c>
      <c r="D1138" s="50" t="str">
        <f t="shared" ca="1" si="209"/>
        <v/>
      </c>
      <c r="E1138" s="51" t="str">
        <f t="shared" ca="1" si="210"/>
        <v/>
      </c>
      <c r="F1138" s="52" t="str">
        <f t="shared" ca="1" si="211"/>
        <v/>
      </c>
      <c r="G1138" s="53"/>
      <c r="H1138" s="53" t="str">
        <f>IF(G1138="","",INDEX(D.1[Quy cách],MATCH(G1138,D.1[Tên sản phẩm],0)))</f>
        <v/>
      </c>
      <c r="I1138" s="54" t="str">
        <f>IF(G1138="","",INDEX(D.1[ĐVT],MATCH(G1138,D.1[Tên sản phẩm],0)))</f>
        <v/>
      </c>
      <c r="J1138" s="56" t="str">
        <f>IF(G1138="","",INDEX(#REF!,MATCH(G1138,D.1[Tên sản phẩm],0)))</f>
        <v/>
      </c>
      <c r="K1138" s="56" t="str">
        <f t="shared" si="212"/>
        <v/>
      </c>
      <c r="L1138" s="53"/>
      <c r="M1138" s="57" t="str">
        <f t="shared" si="213"/>
        <v/>
      </c>
      <c r="N1138" s="58"/>
      <c r="O1138" s="56" t="str">
        <f t="shared" si="206"/>
        <v/>
      </c>
      <c r="P1138" s="57" t="str">
        <f t="shared" si="214"/>
        <v/>
      </c>
      <c r="Q1138" s="58" t="str">
        <f t="shared" ca="1" si="215"/>
        <v/>
      </c>
      <c r="R1138" s="57" t="str">
        <f t="shared" si="216"/>
        <v/>
      </c>
      <c r="S1138" s="57" t="str">
        <f ca="1">IF(AND(C1138&lt;&gt;"",C1138&lt;&gt;OFFSET(C1138,1,0)),SUMIFS([Giá có thuế],[Số ĐK],C1138),"")</f>
        <v/>
      </c>
      <c r="T1138" s="53"/>
      <c r="U1138" s="55" t="str">
        <f>IF(T1138="","",'Thông Tin Chung'!#REF!)</f>
        <v/>
      </c>
      <c r="V1138" s="57" t="str">
        <f t="shared" ca="1" si="217"/>
        <v/>
      </c>
      <c r="W1138" s="59"/>
      <c r="X1138" s="49" t="str">
        <f ca="1">IF(C1138="","",IF(OR(D1138&lt;NgayBatDau,D1138&gt;NgayKetThuc),"Ngày tháng phải nằm trong kỳ báo cáo",IF(AND(F1138&lt;&gt;"",COUNTIF(D.3[Tên nhà cung cấp],F1138)=0),"Tên NCC chưa khai báo trong DSNCC",IF(AND(G1138&lt;&gt;"",COUNTIF(D.1[Tên sản phẩm],G1138)=0),"SP này chưa khai báo trong DSSP",""))))</f>
        <v/>
      </c>
    </row>
    <row r="1139" spans="2:24" ht="27.75" customHeight="1">
      <c r="B1139" s="69">
        <f t="shared" si="207"/>
        <v>1136</v>
      </c>
      <c r="C1139" s="49" t="str">
        <f t="shared" ca="1" si="208"/>
        <v/>
      </c>
      <c r="D1139" s="50" t="str">
        <f t="shared" ca="1" si="209"/>
        <v/>
      </c>
      <c r="E1139" s="51" t="str">
        <f t="shared" ca="1" si="210"/>
        <v/>
      </c>
      <c r="F1139" s="52" t="str">
        <f t="shared" ca="1" si="211"/>
        <v/>
      </c>
      <c r="G1139" s="53"/>
      <c r="H1139" s="53" t="str">
        <f>IF(G1139="","",INDEX(D.1[Quy cách],MATCH(G1139,D.1[Tên sản phẩm],0)))</f>
        <v/>
      </c>
      <c r="I1139" s="54" t="str">
        <f>IF(G1139="","",INDEX(D.1[ĐVT],MATCH(G1139,D.1[Tên sản phẩm],0)))</f>
        <v/>
      </c>
      <c r="J1139" s="56" t="str">
        <f>IF(G1139="","",INDEX(#REF!,MATCH(G1139,D.1[Tên sản phẩm],0)))</f>
        <v/>
      </c>
      <c r="K1139" s="56" t="str">
        <f t="shared" si="212"/>
        <v/>
      </c>
      <c r="L1139" s="53"/>
      <c r="M1139" s="57" t="str">
        <f t="shared" si="213"/>
        <v/>
      </c>
      <c r="N1139" s="58"/>
      <c r="O1139" s="56" t="str">
        <f t="shared" si="206"/>
        <v/>
      </c>
      <c r="P1139" s="57" t="str">
        <f t="shared" si="214"/>
        <v/>
      </c>
      <c r="Q1139" s="58" t="str">
        <f t="shared" ca="1" si="215"/>
        <v/>
      </c>
      <c r="R1139" s="57" t="str">
        <f t="shared" si="216"/>
        <v/>
      </c>
      <c r="S1139" s="57" t="str">
        <f ca="1">IF(AND(C1139&lt;&gt;"",C1139&lt;&gt;OFFSET(C1139,1,0)),SUMIFS([Giá có thuế],[Số ĐK],C1139),"")</f>
        <v/>
      </c>
      <c r="T1139" s="53"/>
      <c r="U1139" s="55" t="str">
        <f>IF(T1139="","",'Thông Tin Chung'!#REF!)</f>
        <v/>
      </c>
      <c r="V1139" s="57" t="str">
        <f t="shared" ca="1" si="217"/>
        <v/>
      </c>
      <c r="W1139" s="59"/>
      <c r="X1139" s="49" t="str">
        <f ca="1">IF(C1139="","",IF(OR(D1139&lt;NgayBatDau,D1139&gt;NgayKetThuc),"Ngày tháng phải nằm trong kỳ báo cáo",IF(AND(F1139&lt;&gt;"",COUNTIF(D.3[Tên nhà cung cấp],F1139)=0),"Tên NCC chưa khai báo trong DSNCC",IF(AND(G1139&lt;&gt;"",COUNTIF(D.1[Tên sản phẩm],G1139)=0),"SP này chưa khai báo trong DSSP",""))))</f>
        <v/>
      </c>
    </row>
    <row r="1140" spans="2:24" ht="27.75" customHeight="1">
      <c r="B1140" s="69">
        <f t="shared" si="207"/>
        <v>1137</v>
      </c>
      <c r="C1140" s="49" t="str">
        <f t="shared" ca="1" si="208"/>
        <v/>
      </c>
      <c r="D1140" s="50" t="str">
        <f t="shared" ca="1" si="209"/>
        <v/>
      </c>
      <c r="E1140" s="51" t="str">
        <f t="shared" ca="1" si="210"/>
        <v/>
      </c>
      <c r="F1140" s="52" t="str">
        <f t="shared" ca="1" si="211"/>
        <v/>
      </c>
      <c r="G1140" s="53"/>
      <c r="H1140" s="53" t="str">
        <f>IF(G1140="","",INDEX(D.1[Quy cách],MATCH(G1140,D.1[Tên sản phẩm],0)))</f>
        <v/>
      </c>
      <c r="I1140" s="54" t="str">
        <f>IF(G1140="","",INDEX(D.1[ĐVT],MATCH(G1140,D.1[Tên sản phẩm],0)))</f>
        <v/>
      </c>
      <c r="J1140" s="56" t="str">
        <f>IF(G1140="","",INDEX(#REF!,MATCH(G1140,D.1[Tên sản phẩm],0)))</f>
        <v/>
      </c>
      <c r="K1140" s="56" t="str">
        <f t="shared" si="212"/>
        <v/>
      </c>
      <c r="L1140" s="53"/>
      <c r="M1140" s="57" t="str">
        <f t="shared" si="213"/>
        <v/>
      </c>
      <c r="N1140" s="58"/>
      <c r="O1140" s="56" t="str">
        <f t="shared" si="206"/>
        <v/>
      </c>
      <c r="P1140" s="57" t="str">
        <f t="shared" si="214"/>
        <v/>
      </c>
      <c r="Q1140" s="58" t="str">
        <f t="shared" ca="1" si="215"/>
        <v/>
      </c>
      <c r="R1140" s="57" t="str">
        <f t="shared" si="216"/>
        <v/>
      </c>
      <c r="S1140" s="57" t="str">
        <f ca="1">IF(AND(C1140&lt;&gt;"",C1140&lt;&gt;OFFSET(C1140,1,0)),SUMIFS([Giá có thuế],[Số ĐK],C1140),"")</f>
        <v/>
      </c>
      <c r="T1140" s="53"/>
      <c r="U1140" s="55" t="str">
        <f>IF(T1140="","",'Thông Tin Chung'!#REF!)</f>
        <v/>
      </c>
      <c r="V1140" s="57" t="str">
        <f t="shared" ca="1" si="217"/>
        <v/>
      </c>
      <c r="W1140" s="59"/>
      <c r="X1140" s="49" t="str">
        <f ca="1">IF(C1140="","",IF(OR(D1140&lt;NgayBatDau,D1140&gt;NgayKetThuc),"Ngày tháng phải nằm trong kỳ báo cáo",IF(AND(F1140&lt;&gt;"",COUNTIF(D.3[Tên nhà cung cấp],F1140)=0),"Tên NCC chưa khai báo trong DSNCC",IF(AND(G1140&lt;&gt;"",COUNTIF(D.1[Tên sản phẩm],G1140)=0),"SP này chưa khai báo trong DSSP",""))))</f>
        <v/>
      </c>
    </row>
    <row r="1141" spans="2:24" ht="27.75" customHeight="1">
      <c r="B1141" s="69">
        <f t="shared" si="207"/>
        <v>1138</v>
      </c>
      <c r="C1141" s="49" t="str">
        <f t="shared" ca="1" si="208"/>
        <v/>
      </c>
      <c r="D1141" s="50" t="str">
        <f t="shared" ca="1" si="209"/>
        <v/>
      </c>
      <c r="E1141" s="51" t="str">
        <f t="shared" ca="1" si="210"/>
        <v/>
      </c>
      <c r="F1141" s="52" t="str">
        <f t="shared" ca="1" si="211"/>
        <v/>
      </c>
      <c r="G1141" s="53"/>
      <c r="H1141" s="53" t="str">
        <f>IF(G1141="","",INDEX(D.1[Quy cách],MATCH(G1141,D.1[Tên sản phẩm],0)))</f>
        <v/>
      </c>
      <c r="I1141" s="54" t="str">
        <f>IF(G1141="","",INDEX(D.1[ĐVT],MATCH(G1141,D.1[Tên sản phẩm],0)))</f>
        <v/>
      </c>
      <c r="J1141" s="56" t="str">
        <f>IF(G1141="","",INDEX(#REF!,MATCH(G1141,D.1[Tên sản phẩm],0)))</f>
        <v/>
      </c>
      <c r="K1141" s="56" t="str">
        <f t="shared" si="212"/>
        <v/>
      </c>
      <c r="L1141" s="53"/>
      <c r="M1141" s="57" t="str">
        <f t="shared" si="213"/>
        <v/>
      </c>
      <c r="N1141" s="58"/>
      <c r="O1141" s="56" t="str">
        <f t="shared" si="206"/>
        <v/>
      </c>
      <c r="P1141" s="57" t="str">
        <f t="shared" si="214"/>
        <v/>
      </c>
      <c r="Q1141" s="58" t="str">
        <f t="shared" ca="1" si="215"/>
        <v/>
      </c>
      <c r="R1141" s="57" t="str">
        <f t="shared" si="216"/>
        <v/>
      </c>
      <c r="S1141" s="57" t="str">
        <f ca="1">IF(AND(C1141&lt;&gt;"",C1141&lt;&gt;OFFSET(C1141,1,0)),SUMIFS([Giá có thuế],[Số ĐK],C1141),"")</f>
        <v/>
      </c>
      <c r="T1141" s="53"/>
      <c r="U1141" s="55" t="str">
        <f>IF(T1141="","",'Thông Tin Chung'!#REF!)</f>
        <v/>
      </c>
      <c r="V1141" s="57" t="str">
        <f t="shared" ca="1" si="217"/>
        <v/>
      </c>
      <c r="W1141" s="59"/>
      <c r="X1141" s="49" t="str">
        <f ca="1">IF(C1141="","",IF(OR(D1141&lt;NgayBatDau,D1141&gt;NgayKetThuc),"Ngày tháng phải nằm trong kỳ báo cáo",IF(AND(F1141&lt;&gt;"",COUNTIF(D.3[Tên nhà cung cấp],F1141)=0),"Tên NCC chưa khai báo trong DSNCC",IF(AND(G1141&lt;&gt;"",COUNTIF(D.1[Tên sản phẩm],G1141)=0),"SP này chưa khai báo trong DSSP",""))))</f>
        <v/>
      </c>
    </row>
    <row r="1142" spans="2:24" ht="27.75" customHeight="1">
      <c r="B1142" s="69">
        <f t="shared" si="207"/>
        <v>1139</v>
      </c>
      <c r="C1142" s="49" t="str">
        <f t="shared" ca="1" si="208"/>
        <v/>
      </c>
      <c r="D1142" s="50" t="str">
        <f t="shared" ca="1" si="209"/>
        <v/>
      </c>
      <c r="E1142" s="51" t="str">
        <f t="shared" ca="1" si="210"/>
        <v/>
      </c>
      <c r="F1142" s="52" t="str">
        <f t="shared" ca="1" si="211"/>
        <v/>
      </c>
      <c r="G1142" s="53"/>
      <c r="H1142" s="53" t="str">
        <f>IF(G1142="","",INDEX(D.1[Quy cách],MATCH(G1142,D.1[Tên sản phẩm],0)))</f>
        <v/>
      </c>
      <c r="I1142" s="54" t="str">
        <f>IF(G1142="","",INDEX(D.1[ĐVT],MATCH(G1142,D.1[Tên sản phẩm],0)))</f>
        <v/>
      </c>
      <c r="J1142" s="56" t="str">
        <f>IF(G1142="","",INDEX(#REF!,MATCH(G1142,D.1[Tên sản phẩm],0)))</f>
        <v/>
      </c>
      <c r="K1142" s="56" t="str">
        <f t="shared" si="212"/>
        <v/>
      </c>
      <c r="L1142" s="53"/>
      <c r="M1142" s="57" t="str">
        <f t="shared" si="213"/>
        <v/>
      </c>
      <c r="N1142" s="58"/>
      <c r="O1142" s="56" t="str">
        <f t="shared" si="206"/>
        <v/>
      </c>
      <c r="P1142" s="57" t="str">
        <f t="shared" si="214"/>
        <v/>
      </c>
      <c r="Q1142" s="58" t="str">
        <f t="shared" ca="1" si="215"/>
        <v/>
      </c>
      <c r="R1142" s="57" t="str">
        <f t="shared" si="216"/>
        <v/>
      </c>
      <c r="S1142" s="57" t="str">
        <f ca="1">IF(AND(C1142&lt;&gt;"",C1142&lt;&gt;OFFSET(C1142,1,0)),SUMIFS([Giá có thuế],[Số ĐK],C1142),"")</f>
        <v/>
      </c>
      <c r="T1142" s="53"/>
      <c r="U1142" s="55" t="str">
        <f>IF(T1142="","",'Thông Tin Chung'!#REF!)</f>
        <v/>
      </c>
      <c r="V1142" s="57" t="str">
        <f t="shared" ca="1" si="217"/>
        <v/>
      </c>
      <c r="W1142" s="59"/>
      <c r="X1142" s="49" t="str">
        <f ca="1">IF(C1142="","",IF(OR(D1142&lt;NgayBatDau,D1142&gt;NgayKetThuc),"Ngày tháng phải nằm trong kỳ báo cáo",IF(AND(F1142&lt;&gt;"",COUNTIF(D.3[Tên nhà cung cấp],F1142)=0),"Tên NCC chưa khai báo trong DSNCC",IF(AND(G1142&lt;&gt;"",COUNTIF(D.1[Tên sản phẩm],G1142)=0),"SP này chưa khai báo trong DSSP",""))))</f>
        <v/>
      </c>
    </row>
    <row r="1143" spans="2:24" ht="27.75" customHeight="1">
      <c r="B1143" s="69">
        <f t="shared" si="207"/>
        <v>1140</v>
      </c>
      <c r="C1143" s="49" t="str">
        <f t="shared" ca="1" si="208"/>
        <v/>
      </c>
      <c r="D1143" s="50" t="str">
        <f t="shared" ca="1" si="209"/>
        <v/>
      </c>
      <c r="E1143" s="51" t="str">
        <f t="shared" ca="1" si="210"/>
        <v/>
      </c>
      <c r="F1143" s="52" t="str">
        <f t="shared" ca="1" si="211"/>
        <v/>
      </c>
      <c r="G1143" s="53"/>
      <c r="H1143" s="53" t="str">
        <f>IF(G1143="","",INDEX(D.1[Quy cách],MATCH(G1143,D.1[Tên sản phẩm],0)))</f>
        <v/>
      </c>
      <c r="I1143" s="54" t="str">
        <f>IF(G1143="","",INDEX(D.1[ĐVT],MATCH(G1143,D.1[Tên sản phẩm],0)))</f>
        <v/>
      </c>
      <c r="J1143" s="56" t="str">
        <f>IF(G1143="","",INDEX(#REF!,MATCH(G1143,D.1[Tên sản phẩm],0)))</f>
        <v/>
      </c>
      <c r="K1143" s="56" t="str">
        <f t="shared" si="212"/>
        <v/>
      </c>
      <c r="L1143" s="53"/>
      <c r="M1143" s="57" t="str">
        <f t="shared" si="213"/>
        <v/>
      </c>
      <c r="N1143" s="58"/>
      <c r="O1143" s="56" t="str">
        <f t="shared" si="206"/>
        <v/>
      </c>
      <c r="P1143" s="57" t="str">
        <f t="shared" si="214"/>
        <v/>
      </c>
      <c r="Q1143" s="58" t="str">
        <f t="shared" ca="1" si="215"/>
        <v/>
      </c>
      <c r="R1143" s="57" t="str">
        <f t="shared" si="216"/>
        <v/>
      </c>
      <c r="S1143" s="57" t="str">
        <f ca="1">IF(AND(C1143&lt;&gt;"",C1143&lt;&gt;OFFSET(C1143,1,0)),SUMIFS([Giá có thuế],[Số ĐK],C1143),"")</f>
        <v/>
      </c>
      <c r="T1143" s="53"/>
      <c r="U1143" s="55" t="str">
        <f>IF(T1143="","",'Thông Tin Chung'!#REF!)</f>
        <v/>
      </c>
      <c r="V1143" s="57" t="str">
        <f t="shared" ca="1" si="217"/>
        <v/>
      </c>
      <c r="W1143" s="59"/>
      <c r="X1143" s="49" t="str">
        <f ca="1">IF(C1143="","",IF(OR(D1143&lt;NgayBatDau,D1143&gt;NgayKetThuc),"Ngày tháng phải nằm trong kỳ báo cáo",IF(AND(F1143&lt;&gt;"",COUNTIF(D.3[Tên nhà cung cấp],F1143)=0),"Tên NCC chưa khai báo trong DSNCC",IF(AND(G1143&lt;&gt;"",COUNTIF(D.1[Tên sản phẩm],G1143)=0),"SP này chưa khai báo trong DSSP",""))))</f>
        <v/>
      </c>
    </row>
    <row r="1144" spans="2:24" ht="27.75" customHeight="1">
      <c r="B1144" s="69">
        <f t="shared" si="207"/>
        <v>1141</v>
      </c>
      <c r="C1144" s="49" t="str">
        <f t="shared" ca="1" si="208"/>
        <v/>
      </c>
      <c r="D1144" s="50" t="str">
        <f t="shared" ca="1" si="209"/>
        <v/>
      </c>
      <c r="E1144" s="51" t="str">
        <f t="shared" ca="1" si="210"/>
        <v/>
      </c>
      <c r="F1144" s="52" t="str">
        <f t="shared" ca="1" si="211"/>
        <v/>
      </c>
      <c r="G1144" s="53"/>
      <c r="H1144" s="53" t="str">
        <f>IF(G1144="","",INDEX(D.1[Quy cách],MATCH(G1144,D.1[Tên sản phẩm],0)))</f>
        <v/>
      </c>
      <c r="I1144" s="54" t="str">
        <f>IF(G1144="","",INDEX(D.1[ĐVT],MATCH(G1144,D.1[Tên sản phẩm],0)))</f>
        <v/>
      </c>
      <c r="J1144" s="56" t="str">
        <f>IF(G1144="","",INDEX(#REF!,MATCH(G1144,D.1[Tên sản phẩm],0)))</f>
        <v/>
      </c>
      <c r="K1144" s="56" t="str">
        <f t="shared" si="212"/>
        <v/>
      </c>
      <c r="L1144" s="53"/>
      <c r="M1144" s="57" t="str">
        <f t="shared" si="213"/>
        <v/>
      </c>
      <c r="N1144" s="58"/>
      <c r="O1144" s="56" t="str">
        <f t="shared" si="206"/>
        <v/>
      </c>
      <c r="P1144" s="57" t="str">
        <f t="shared" si="214"/>
        <v/>
      </c>
      <c r="Q1144" s="58" t="str">
        <f t="shared" ca="1" si="215"/>
        <v/>
      </c>
      <c r="R1144" s="57" t="str">
        <f t="shared" si="216"/>
        <v/>
      </c>
      <c r="S1144" s="57" t="str">
        <f ca="1">IF(AND(C1144&lt;&gt;"",C1144&lt;&gt;OFFSET(C1144,1,0)),SUMIFS([Giá có thuế],[Số ĐK],C1144),"")</f>
        <v/>
      </c>
      <c r="T1144" s="53"/>
      <c r="U1144" s="55" t="str">
        <f>IF(T1144="","",'Thông Tin Chung'!#REF!)</f>
        <v/>
      </c>
      <c r="V1144" s="57" t="str">
        <f t="shared" ca="1" si="217"/>
        <v/>
      </c>
      <c r="W1144" s="59"/>
      <c r="X1144" s="49" t="str">
        <f ca="1">IF(C1144="","",IF(OR(D1144&lt;NgayBatDau,D1144&gt;NgayKetThuc),"Ngày tháng phải nằm trong kỳ báo cáo",IF(AND(F1144&lt;&gt;"",COUNTIF(D.3[Tên nhà cung cấp],F1144)=0),"Tên NCC chưa khai báo trong DSNCC",IF(AND(G1144&lt;&gt;"",COUNTIF(D.1[Tên sản phẩm],G1144)=0),"SP này chưa khai báo trong DSSP",""))))</f>
        <v/>
      </c>
    </row>
    <row r="1145" spans="2:24" ht="27.75" customHeight="1">
      <c r="B1145" s="69">
        <f t="shared" si="207"/>
        <v>1142</v>
      </c>
      <c r="C1145" s="49" t="str">
        <f t="shared" ca="1" si="208"/>
        <v/>
      </c>
      <c r="D1145" s="50" t="str">
        <f t="shared" ca="1" si="209"/>
        <v/>
      </c>
      <c r="E1145" s="51" t="str">
        <f t="shared" ca="1" si="210"/>
        <v/>
      </c>
      <c r="F1145" s="52" t="str">
        <f t="shared" ca="1" si="211"/>
        <v/>
      </c>
      <c r="G1145" s="53"/>
      <c r="H1145" s="53" t="str">
        <f>IF(G1145="","",INDEX(D.1[Quy cách],MATCH(G1145,D.1[Tên sản phẩm],0)))</f>
        <v/>
      </c>
      <c r="I1145" s="54" t="str">
        <f>IF(G1145="","",INDEX(D.1[ĐVT],MATCH(G1145,D.1[Tên sản phẩm],0)))</f>
        <v/>
      </c>
      <c r="J1145" s="56" t="str">
        <f>IF(G1145="","",INDEX(#REF!,MATCH(G1145,D.1[Tên sản phẩm],0)))</f>
        <v/>
      </c>
      <c r="K1145" s="56" t="str">
        <f t="shared" si="212"/>
        <v/>
      </c>
      <c r="L1145" s="53"/>
      <c r="M1145" s="57" t="str">
        <f t="shared" si="213"/>
        <v/>
      </c>
      <c r="N1145" s="58"/>
      <c r="O1145" s="56" t="str">
        <f t="shared" si="206"/>
        <v/>
      </c>
      <c r="P1145" s="57" t="str">
        <f t="shared" si="214"/>
        <v/>
      </c>
      <c r="Q1145" s="58" t="str">
        <f t="shared" ca="1" si="215"/>
        <v/>
      </c>
      <c r="R1145" s="57" t="str">
        <f t="shared" si="216"/>
        <v/>
      </c>
      <c r="S1145" s="57" t="str">
        <f ca="1">IF(AND(C1145&lt;&gt;"",C1145&lt;&gt;OFFSET(C1145,1,0)),SUMIFS([Giá có thuế],[Số ĐK],C1145),"")</f>
        <v/>
      </c>
      <c r="T1145" s="53"/>
      <c r="U1145" s="55" t="str">
        <f>IF(T1145="","",'Thông Tin Chung'!#REF!)</f>
        <v/>
      </c>
      <c r="V1145" s="57" t="str">
        <f t="shared" ca="1" si="217"/>
        <v/>
      </c>
      <c r="W1145" s="59"/>
      <c r="X1145" s="49" t="str">
        <f ca="1">IF(C1145="","",IF(OR(D1145&lt;NgayBatDau,D1145&gt;NgayKetThuc),"Ngày tháng phải nằm trong kỳ báo cáo",IF(AND(F1145&lt;&gt;"",COUNTIF(D.3[Tên nhà cung cấp],F1145)=0),"Tên NCC chưa khai báo trong DSNCC",IF(AND(G1145&lt;&gt;"",COUNTIF(D.1[Tên sản phẩm],G1145)=0),"SP này chưa khai báo trong DSSP",""))))</f>
        <v/>
      </c>
    </row>
    <row r="1146" spans="2:24" ht="27.75" customHeight="1">
      <c r="B1146" s="69">
        <f t="shared" si="207"/>
        <v>1143</v>
      </c>
      <c r="C1146" s="49" t="str">
        <f t="shared" ca="1" si="208"/>
        <v/>
      </c>
      <c r="D1146" s="50" t="str">
        <f t="shared" ca="1" si="209"/>
        <v/>
      </c>
      <c r="E1146" s="51" t="str">
        <f t="shared" ca="1" si="210"/>
        <v/>
      </c>
      <c r="F1146" s="52" t="str">
        <f t="shared" ca="1" si="211"/>
        <v/>
      </c>
      <c r="G1146" s="53"/>
      <c r="H1146" s="53" t="str">
        <f>IF(G1146="","",INDEX(D.1[Quy cách],MATCH(G1146,D.1[Tên sản phẩm],0)))</f>
        <v/>
      </c>
      <c r="I1146" s="54" t="str">
        <f>IF(G1146="","",INDEX(D.1[ĐVT],MATCH(G1146,D.1[Tên sản phẩm],0)))</f>
        <v/>
      </c>
      <c r="J1146" s="56" t="str">
        <f>IF(G1146="","",INDEX(#REF!,MATCH(G1146,D.1[Tên sản phẩm],0)))</f>
        <v/>
      </c>
      <c r="K1146" s="56" t="str">
        <f t="shared" si="212"/>
        <v/>
      </c>
      <c r="L1146" s="53"/>
      <c r="M1146" s="57" t="str">
        <f t="shared" si="213"/>
        <v/>
      </c>
      <c r="N1146" s="58"/>
      <c r="O1146" s="56" t="str">
        <f t="shared" si="206"/>
        <v/>
      </c>
      <c r="P1146" s="57" t="str">
        <f t="shared" si="214"/>
        <v/>
      </c>
      <c r="Q1146" s="58" t="str">
        <f t="shared" ca="1" si="215"/>
        <v/>
      </c>
      <c r="R1146" s="57" t="str">
        <f t="shared" si="216"/>
        <v/>
      </c>
      <c r="S1146" s="57" t="str">
        <f ca="1">IF(AND(C1146&lt;&gt;"",C1146&lt;&gt;OFFSET(C1146,1,0)),SUMIFS([Giá có thuế],[Số ĐK],C1146),"")</f>
        <v/>
      </c>
      <c r="T1146" s="53"/>
      <c r="U1146" s="55" t="str">
        <f>IF(T1146="","",'Thông Tin Chung'!#REF!)</f>
        <v/>
      </c>
      <c r="V1146" s="57" t="str">
        <f t="shared" ca="1" si="217"/>
        <v/>
      </c>
      <c r="W1146" s="59"/>
      <c r="X1146" s="49" t="str">
        <f ca="1">IF(C1146="","",IF(OR(D1146&lt;NgayBatDau,D1146&gt;NgayKetThuc),"Ngày tháng phải nằm trong kỳ báo cáo",IF(AND(F1146&lt;&gt;"",COUNTIF(D.3[Tên nhà cung cấp],F1146)=0),"Tên NCC chưa khai báo trong DSNCC",IF(AND(G1146&lt;&gt;"",COUNTIF(D.1[Tên sản phẩm],G1146)=0),"SP này chưa khai báo trong DSSP",""))))</f>
        <v/>
      </c>
    </row>
    <row r="1147" spans="2:24" ht="27.75" customHeight="1">
      <c r="B1147" s="69">
        <f t="shared" si="207"/>
        <v>1144</v>
      </c>
      <c r="C1147" s="49" t="str">
        <f t="shared" ca="1" si="208"/>
        <v/>
      </c>
      <c r="D1147" s="50" t="str">
        <f t="shared" ca="1" si="209"/>
        <v/>
      </c>
      <c r="E1147" s="51" t="str">
        <f t="shared" ca="1" si="210"/>
        <v/>
      </c>
      <c r="F1147" s="52" t="str">
        <f t="shared" ca="1" si="211"/>
        <v/>
      </c>
      <c r="G1147" s="53"/>
      <c r="H1147" s="53" t="str">
        <f>IF(G1147="","",INDEX(D.1[Quy cách],MATCH(G1147,D.1[Tên sản phẩm],0)))</f>
        <v/>
      </c>
      <c r="I1147" s="54" t="str">
        <f>IF(G1147="","",INDEX(D.1[ĐVT],MATCH(G1147,D.1[Tên sản phẩm],0)))</f>
        <v/>
      </c>
      <c r="J1147" s="56" t="str">
        <f>IF(G1147="","",INDEX(#REF!,MATCH(G1147,D.1[Tên sản phẩm],0)))</f>
        <v/>
      </c>
      <c r="K1147" s="56" t="str">
        <f t="shared" si="212"/>
        <v/>
      </c>
      <c r="L1147" s="53"/>
      <c r="M1147" s="57" t="str">
        <f t="shared" si="213"/>
        <v/>
      </c>
      <c r="N1147" s="58"/>
      <c r="O1147" s="56" t="str">
        <f t="shared" si="206"/>
        <v/>
      </c>
      <c r="P1147" s="57" t="str">
        <f t="shared" si="214"/>
        <v/>
      </c>
      <c r="Q1147" s="58" t="str">
        <f t="shared" ca="1" si="215"/>
        <v/>
      </c>
      <c r="R1147" s="57" t="str">
        <f t="shared" si="216"/>
        <v/>
      </c>
      <c r="S1147" s="57" t="str">
        <f ca="1">IF(AND(C1147&lt;&gt;"",C1147&lt;&gt;OFFSET(C1147,1,0)),SUMIFS([Giá có thuế],[Số ĐK],C1147),"")</f>
        <v/>
      </c>
      <c r="T1147" s="53"/>
      <c r="U1147" s="55" t="str">
        <f>IF(T1147="","",'Thông Tin Chung'!#REF!)</f>
        <v/>
      </c>
      <c r="V1147" s="57" t="str">
        <f t="shared" ca="1" si="217"/>
        <v/>
      </c>
      <c r="W1147" s="59"/>
      <c r="X1147" s="49" t="str">
        <f ca="1">IF(C1147="","",IF(OR(D1147&lt;NgayBatDau,D1147&gt;NgayKetThuc),"Ngày tháng phải nằm trong kỳ báo cáo",IF(AND(F1147&lt;&gt;"",COUNTIF(D.3[Tên nhà cung cấp],F1147)=0),"Tên NCC chưa khai báo trong DSNCC",IF(AND(G1147&lt;&gt;"",COUNTIF(D.1[Tên sản phẩm],G1147)=0),"SP này chưa khai báo trong DSSP",""))))</f>
        <v/>
      </c>
    </row>
    <row r="1148" spans="2:24" ht="27.75" customHeight="1">
      <c r="B1148" s="69">
        <f t="shared" si="207"/>
        <v>1145</v>
      </c>
      <c r="C1148" s="49" t="str">
        <f t="shared" ca="1" si="208"/>
        <v/>
      </c>
      <c r="D1148" s="50" t="str">
        <f t="shared" ca="1" si="209"/>
        <v/>
      </c>
      <c r="E1148" s="51" t="str">
        <f t="shared" ca="1" si="210"/>
        <v/>
      </c>
      <c r="F1148" s="52" t="str">
        <f t="shared" ca="1" si="211"/>
        <v/>
      </c>
      <c r="G1148" s="53"/>
      <c r="H1148" s="53" t="str">
        <f>IF(G1148="","",INDEX(D.1[Quy cách],MATCH(G1148,D.1[Tên sản phẩm],0)))</f>
        <v/>
      </c>
      <c r="I1148" s="54" t="str">
        <f>IF(G1148="","",INDEX(D.1[ĐVT],MATCH(G1148,D.1[Tên sản phẩm],0)))</f>
        <v/>
      </c>
      <c r="J1148" s="56" t="str">
        <f>IF(G1148="","",INDEX(#REF!,MATCH(G1148,D.1[Tên sản phẩm],0)))</f>
        <v/>
      </c>
      <c r="K1148" s="56" t="str">
        <f t="shared" si="212"/>
        <v/>
      </c>
      <c r="L1148" s="53"/>
      <c r="M1148" s="57" t="str">
        <f t="shared" si="213"/>
        <v/>
      </c>
      <c r="N1148" s="58"/>
      <c r="O1148" s="56" t="str">
        <f t="shared" si="206"/>
        <v/>
      </c>
      <c r="P1148" s="57" t="str">
        <f t="shared" si="214"/>
        <v/>
      </c>
      <c r="Q1148" s="58" t="str">
        <f t="shared" ca="1" si="215"/>
        <v/>
      </c>
      <c r="R1148" s="57" t="str">
        <f t="shared" si="216"/>
        <v/>
      </c>
      <c r="S1148" s="57" t="str">
        <f ca="1">IF(AND(C1148&lt;&gt;"",C1148&lt;&gt;OFFSET(C1148,1,0)),SUMIFS([Giá có thuế],[Số ĐK],C1148),"")</f>
        <v/>
      </c>
      <c r="T1148" s="53"/>
      <c r="U1148" s="55" t="str">
        <f>IF(T1148="","",'Thông Tin Chung'!#REF!)</f>
        <v/>
      </c>
      <c r="V1148" s="57" t="str">
        <f t="shared" ca="1" si="217"/>
        <v/>
      </c>
      <c r="W1148" s="59"/>
      <c r="X1148" s="49" t="str">
        <f ca="1">IF(C1148="","",IF(OR(D1148&lt;NgayBatDau,D1148&gt;NgayKetThuc),"Ngày tháng phải nằm trong kỳ báo cáo",IF(AND(F1148&lt;&gt;"",COUNTIF(D.3[Tên nhà cung cấp],F1148)=0),"Tên NCC chưa khai báo trong DSNCC",IF(AND(G1148&lt;&gt;"",COUNTIF(D.1[Tên sản phẩm],G1148)=0),"SP này chưa khai báo trong DSSP",""))))</f>
        <v/>
      </c>
    </row>
    <row r="1149" spans="2:24" ht="27.75" customHeight="1">
      <c r="B1149" s="69">
        <f t="shared" si="207"/>
        <v>1146</v>
      </c>
      <c r="C1149" s="49" t="str">
        <f t="shared" ca="1" si="208"/>
        <v/>
      </c>
      <c r="D1149" s="50" t="str">
        <f t="shared" ca="1" si="209"/>
        <v/>
      </c>
      <c r="E1149" s="51" t="str">
        <f t="shared" ca="1" si="210"/>
        <v/>
      </c>
      <c r="F1149" s="52" t="str">
        <f t="shared" ca="1" si="211"/>
        <v/>
      </c>
      <c r="G1149" s="53"/>
      <c r="H1149" s="53" t="str">
        <f>IF(G1149="","",INDEX(D.1[Quy cách],MATCH(G1149,D.1[Tên sản phẩm],0)))</f>
        <v/>
      </c>
      <c r="I1149" s="54" t="str">
        <f>IF(G1149="","",INDEX(D.1[ĐVT],MATCH(G1149,D.1[Tên sản phẩm],0)))</f>
        <v/>
      </c>
      <c r="J1149" s="56" t="str">
        <f>IF(G1149="","",INDEX(#REF!,MATCH(G1149,D.1[Tên sản phẩm],0)))</f>
        <v/>
      </c>
      <c r="K1149" s="56" t="str">
        <f t="shared" si="212"/>
        <v/>
      </c>
      <c r="L1149" s="53"/>
      <c r="M1149" s="57" t="str">
        <f t="shared" si="213"/>
        <v/>
      </c>
      <c r="N1149" s="58"/>
      <c r="O1149" s="56" t="str">
        <f t="shared" si="206"/>
        <v/>
      </c>
      <c r="P1149" s="57" t="str">
        <f t="shared" si="214"/>
        <v/>
      </c>
      <c r="Q1149" s="58" t="str">
        <f t="shared" ca="1" si="215"/>
        <v/>
      </c>
      <c r="R1149" s="57" t="str">
        <f t="shared" si="216"/>
        <v/>
      </c>
      <c r="S1149" s="57" t="str">
        <f ca="1">IF(AND(C1149&lt;&gt;"",C1149&lt;&gt;OFFSET(C1149,1,0)),SUMIFS([Giá có thuế],[Số ĐK],C1149),"")</f>
        <v/>
      </c>
      <c r="T1149" s="53"/>
      <c r="U1149" s="55" t="str">
        <f>IF(T1149="","",'Thông Tin Chung'!#REF!)</f>
        <v/>
      </c>
      <c r="V1149" s="57" t="str">
        <f t="shared" ca="1" si="217"/>
        <v/>
      </c>
      <c r="W1149" s="59"/>
      <c r="X1149" s="49" t="str">
        <f ca="1">IF(C1149="","",IF(OR(D1149&lt;NgayBatDau,D1149&gt;NgayKetThuc),"Ngày tháng phải nằm trong kỳ báo cáo",IF(AND(F1149&lt;&gt;"",COUNTIF(D.3[Tên nhà cung cấp],F1149)=0),"Tên NCC chưa khai báo trong DSNCC",IF(AND(G1149&lt;&gt;"",COUNTIF(D.1[Tên sản phẩm],G1149)=0),"SP này chưa khai báo trong DSSP",""))))</f>
        <v/>
      </c>
    </row>
    <row r="1150" spans="2:24" ht="27.75" customHeight="1">
      <c r="B1150" s="69">
        <f t="shared" si="207"/>
        <v>1147</v>
      </c>
      <c r="C1150" s="49" t="str">
        <f t="shared" ca="1" si="208"/>
        <v/>
      </c>
      <c r="D1150" s="50" t="str">
        <f t="shared" ca="1" si="209"/>
        <v/>
      </c>
      <c r="E1150" s="51" t="str">
        <f t="shared" ca="1" si="210"/>
        <v/>
      </c>
      <c r="F1150" s="52" t="str">
        <f t="shared" ca="1" si="211"/>
        <v/>
      </c>
      <c r="G1150" s="53"/>
      <c r="H1150" s="53" t="str">
        <f>IF(G1150="","",INDEX(D.1[Quy cách],MATCH(G1150,D.1[Tên sản phẩm],0)))</f>
        <v/>
      </c>
      <c r="I1150" s="54" t="str">
        <f>IF(G1150="","",INDEX(D.1[ĐVT],MATCH(G1150,D.1[Tên sản phẩm],0)))</f>
        <v/>
      </c>
      <c r="J1150" s="56" t="str">
        <f>IF(G1150="","",INDEX(#REF!,MATCH(G1150,D.1[Tên sản phẩm],0)))</f>
        <v/>
      </c>
      <c r="K1150" s="56" t="str">
        <f t="shared" si="212"/>
        <v/>
      </c>
      <c r="L1150" s="53"/>
      <c r="M1150" s="57" t="str">
        <f t="shared" si="213"/>
        <v/>
      </c>
      <c r="N1150" s="58"/>
      <c r="O1150" s="56" t="str">
        <f t="shared" si="206"/>
        <v/>
      </c>
      <c r="P1150" s="57" t="str">
        <f t="shared" si="214"/>
        <v/>
      </c>
      <c r="Q1150" s="58" t="str">
        <f t="shared" ca="1" si="215"/>
        <v/>
      </c>
      <c r="R1150" s="57" t="str">
        <f t="shared" si="216"/>
        <v/>
      </c>
      <c r="S1150" s="57" t="str">
        <f ca="1">IF(AND(C1150&lt;&gt;"",C1150&lt;&gt;OFFSET(C1150,1,0)),SUMIFS([Giá có thuế],[Số ĐK],C1150),"")</f>
        <v/>
      </c>
      <c r="T1150" s="53"/>
      <c r="U1150" s="55" t="str">
        <f>IF(T1150="","",'Thông Tin Chung'!#REF!)</f>
        <v/>
      </c>
      <c r="V1150" s="57" t="str">
        <f t="shared" ca="1" si="217"/>
        <v/>
      </c>
      <c r="W1150" s="59"/>
      <c r="X1150" s="49" t="str">
        <f ca="1">IF(C1150="","",IF(OR(D1150&lt;NgayBatDau,D1150&gt;NgayKetThuc),"Ngày tháng phải nằm trong kỳ báo cáo",IF(AND(F1150&lt;&gt;"",COUNTIF(D.3[Tên nhà cung cấp],F1150)=0),"Tên NCC chưa khai báo trong DSNCC",IF(AND(G1150&lt;&gt;"",COUNTIF(D.1[Tên sản phẩm],G1150)=0),"SP này chưa khai báo trong DSSP",""))))</f>
        <v/>
      </c>
    </row>
    <row r="1151" spans="2:24" ht="27.75" customHeight="1">
      <c r="B1151" s="69">
        <f t="shared" si="207"/>
        <v>1148</v>
      </c>
      <c r="C1151" s="49" t="str">
        <f t="shared" ca="1" si="208"/>
        <v/>
      </c>
      <c r="D1151" s="50" t="str">
        <f t="shared" ca="1" si="209"/>
        <v/>
      </c>
      <c r="E1151" s="51" t="str">
        <f t="shared" ca="1" si="210"/>
        <v/>
      </c>
      <c r="F1151" s="52" t="str">
        <f t="shared" ca="1" si="211"/>
        <v/>
      </c>
      <c r="G1151" s="53"/>
      <c r="H1151" s="53" t="str">
        <f>IF(G1151="","",INDEX(D.1[Quy cách],MATCH(G1151,D.1[Tên sản phẩm],0)))</f>
        <v/>
      </c>
      <c r="I1151" s="54" t="str">
        <f>IF(G1151="","",INDEX(D.1[ĐVT],MATCH(G1151,D.1[Tên sản phẩm],0)))</f>
        <v/>
      </c>
      <c r="J1151" s="56" t="str">
        <f>IF(G1151="","",INDEX(#REF!,MATCH(G1151,D.1[Tên sản phẩm],0)))</f>
        <v/>
      </c>
      <c r="K1151" s="56" t="str">
        <f t="shared" si="212"/>
        <v/>
      </c>
      <c r="L1151" s="53"/>
      <c r="M1151" s="57" t="str">
        <f t="shared" si="213"/>
        <v/>
      </c>
      <c r="N1151" s="58"/>
      <c r="O1151" s="56" t="str">
        <f t="shared" si="206"/>
        <v/>
      </c>
      <c r="P1151" s="57" t="str">
        <f t="shared" si="214"/>
        <v/>
      </c>
      <c r="Q1151" s="58" t="str">
        <f t="shared" ca="1" si="215"/>
        <v/>
      </c>
      <c r="R1151" s="57" t="str">
        <f t="shared" si="216"/>
        <v/>
      </c>
      <c r="S1151" s="57" t="str">
        <f ca="1">IF(AND(C1151&lt;&gt;"",C1151&lt;&gt;OFFSET(C1151,1,0)),SUMIFS([Giá có thuế],[Số ĐK],C1151),"")</f>
        <v/>
      </c>
      <c r="T1151" s="53"/>
      <c r="U1151" s="55" t="str">
        <f>IF(T1151="","",'Thông Tin Chung'!#REF!)</f>
        <v/>
      </c>
      <c r="V1151" s="57" t="str">
        <f t="shared" ca="1" si="217"/>
        <v/>
      </c>
      <c r="W1151" s="59"/>
      <c r="X1151" s="49" t="str">
        <f ca="1">IF(C1151="","",IF(OR(D1151&lt;NgayBatDau,D1151&gt;NgayKetThuc),"Ngày tháng phải nằm trong kỳ báo cáo",IF(AND(F1151&lt;&gt;"",COUNTIF(D.3[Tên nhà cung cấp],F1151)=0),"Tên NCC chưa khai báo trong DSNCC",IF(AND(G1151&lt;&gt;"",COUNTIF(D.1[Tên sản phẩm],G1151)=0),"SP này chưa khai báo trong DSSP",""))))</f>
        <v/>
      </c>
    </row>
    <row r="1152" spans="2:24" ht="27.75" customHeight="1">
      <c r="B1152" s="69">
        <f t="shared" si="207"/>
        <v>1149</v>
      </c>
      <c r="C1152" s="49" t="str">
        <f t="shared" ca="1" si="208"/>
        <v/>
      </c>
      <c r="D1152" s="50" t="str">
        <f t="shared" ca="1" si="209"/>
        <v/>
      </c>
      <c r="E1152" s="51" t="str">
        <f t="shared" ca="1" si="210"/>
        <v/>
      </c>
      <c r="F1152" s="52" t="str">
        <f t="shared" ca="1" si="211"/>
        <v/>
      </c>
      <c r="G1152" s="53"/>
      <c r="H1152" s="53" t="str">
        <f>IF(G1152="","",INDEX(D.1[Quy cách],MATCH(G1152,D.1[Tên sản phẩm],0)))</f>
        <v/>
      </c>
      <c r="I1152" s="54" t="str">
        <f>IF(G1152="","",INDEX(D.1[ĐVT],MATCH(G1152,D.1[Tên sản phẩm],0)))</f>
        <v/>
      </c>
      <c r="J1152" s="56" t="str">
        <f>IF(G1152="","",INDEX(#REF!,MATCH(G1152,D.1[Tên sản phẩm],0)))</f>
        <v/>
      </c>
      <c r="K1152" s="56" t="str">
        <f t="shared" si="212"/>
        <v/>
      </c>
      <c r="L1152" s="53"/>
      <c r="M1152" s="57" t="str">
        <f t="shared" si="213"/>
        <v/>
      </c>
      <c r="N1152" s="58"/>
      <c r="O1152" s="56" t="str">
        <f t="shared" si="206"/>
        <v/>
      </c>
      <c r="P1152" s="57" t="str">
        <f t="shared" si="214"/>
        <v/>
      </c>
      <c r="Q1152" s="58" t="str">
        <f t="shared" ca="1" si="215"/>
        <v/>
      </c>
      <c r="R1152" s="57" t="str">
        <f t="shared" si="216"/>
        <v/>
      </c>
      <c r="S1152" s="57" t="str">
        <f ca="1">IF(AND(C1152&lt;&gt;"",C1152&lt;&gt;OFFSET(C1152,1,0)),SUMIFS([Giá có thuế],[Số ĐK],C1152),"")</f>
        <v/>
      </c>
      <c r="T1152" s="53"/>
      <c r="U1152" s="55" t="str">
        <f>IF(T1152="","",'Thông Tin Chung'!#REF!)</f>
        <v/>
      </c>
      <c r="V1152" s="57" t="str">
        <f t="shared" ca="1" si="217"/>
        <v/>
      </c>
      <c r="W1152" s="59"/>
      <c r="X1152" s="49" t="str">
        <f ca="1">IF(C1152="","",IF(OR(D1152&lt;NgayBatDau,D1152&gt;NgayKetThuc),"Ngày tháng phải nằm trong kỳ báo cáo",IF(AND(F1152&lt;&gt;"",COUNTIF(D.3[Tên nhà cung cấp],F1152)=0),"Tên NCC chưa khai báo trong DSNCC",IF(AND(G1152&lt;&gt;"",COUNTIF(D.1[Tên sản phẩm],G1152)=0),"SP này chưa khai báo trong DSSP",""))))</f>
        <v/>
      </c>
    </row>
    <row r="1153" spans="2:24" ht="27.75" customHeight="1">
      <c r="B1153" s="69">
        <f t="shared" si="207"/>
        <v>1150</v>
      </c>
      <c r="C1153" s="49" t="str">
        <f t="shared" ca="1" si="208"/>
        <v/>
      </c>
      <c r="D1153" s="50" t="str">
        <f t="shared" ca="1" si="209"/>
        <v/>
      </c>
      <c r="E1153" s="51" t="str">
        <f t="shared" ca="1" si="210"/>
        <v/>
      </c>
      <c r="F1153" s="52" t="str">
        <f t="shared" ca="1" si="211"/>
        <v/>
      </c>
      <c r="G1153" s="53"/>
      <c r="H1153" s="53" t="str">
        <f>IF(G1153="","",INDEX(D.1[Quy cách],MATCH(G1153,D.1[Tên sản phẩm],0)))</f>
        <v/>
      </c>
      <c r="I1153" s="54" t="str">
        <f>IF(G1153="","",INDEX(D.1[ĐVT],MATCH(G1153,D.1[Tên sản phẩm],0)))</f>
        <v/>
      </c>
      <c r="J1153" s="56" t="str">
        <f>IF(G1153="","",INDEX(#REF!,MATCH(G1153,D.1[Tên sản phẩm],0)))</f>
        <v/>
      </c>
      <c r="K1153" s="56" t="str">
        <f t="shared" si="212"/>
        <v/>
      </c>
      <c r="L1153" s="53"/>
      <c r="M1153" s="57" t="str">
        <f t="shared" si="213"/>
        <v/>
      </c>
      <c r="N1153" s="58"/>
      <c r="O1153" s="56" t="str">
        <f t="shared" si="206"/>
        <v/>
      </c>
      <c r="P1153" s="57" t="str">
        <f t="shared" si="214"/>
        <v/>
      </c>
      <c r="Q1153" s="58" t="str">
        <f t="shared" ca="1" si="215"/>
        <v/>
      </c>
      <c r="R1153" s="57" t="str">
        <f t="shared" si="216"/>
        <v/>
      </c>
      <c r="S1153" s="57" t="str">
        <f ca="1">IF(AND(C1153&lt;&gt;"",C1153&lt;&gt;OFFSET(C1153,1,0)),SUMIFS([Giá có thuế],[Số ĐK],C1153),"")</f>
        <v/>
      </c>
      <c r="T1153" s="53"/>
      <c r="U1153" s="55" t="str">
        <f>IF(T1153="","",'Thông Tin Chung'!#REF!)</f>
        <v/>
      </c>
      <c r="V1153" s="57" t="str">
        <f t="shared" ca="1" si="217"/>
        <v/>
      </c>
      <c r="W1153" s="59"/>
      <c r="X1153" s="49" t="str">
        <f ca="1">IF(C1153="","",IF(OR(D1153&lt;NgayBatDau,D1153&gt;NgayKetThuc),"Ngày tháng phải nằm trong kỳ báo cáo",IF(AND(F1153&lt;&gt;"",COUNTIF(D.3[Tên nhà cung cấp],F1153)=0),"Tên NCC chưa khai báo trong DSNCC",IF(AND(G1153&lt;&gt;"",COUNTIF(D.1[Tên sản phẩm],G1153)=0),"SP này chưa khai báo trong DSSP",""))))</f>
        <v/>
      </c>
    </row>
    <row r="1154" spans="2:24" ht="27.75" customHeight="1">
      <c r="B1154" s="69">
        <f t="shared" si="207"/>
        <v>1151</v>
      </c>
      <c r="C1154" s="49" t="str">
        <f t="shared" ca="1" si="208"/>
        <v/>
      </c>
      <c r="D1154" s="50" t="str">
        <f t="shared" ca="1" si="209"/>
        <v/>
      </c>
      <c r="E1154" s="51" t="str">
        <f t="shared" ca="1" si="210"/>
        <v/>
      </c>
      <c r="F1154" s="52" t="str">
        <f t="shared" ca="1" si="211"/>
        <v/>
      </c>
      <c r="G1154" s="53"/>
      <c r="H1154" s="53" t="str">
        <f>IF(G1154="","",INDEX(D.1[Quy cách],MATCH(G1154,D.1[Tên sản phẩm],0)))</f>
        <v/>
      </c>
      <c r="I1154" s="54" t="str">
        <f>IF(G1154="","",INDEX(D.1[ĐVT],MATCH(G1154,D.1[Tên sản phẩm],0)))</f>
        <v/>
      </c>
      <c r="J1154" s="56" t="str">
        <f>IF(G1154="","",INDEX(#REF!,MATCH(G1154,D.1[Tên sản phẩm],0)))</f>
        <v/>
      </c>
      <c r="K1154" s="56" t="str">
        <f t="shared" si="212"/>
        <v/>
      </c>
      <c r="L1154" s="53"/>
      <c r="M1154" s="57" t="str">
        <f t="shared" si="213"/>
        <v/>
      </c>
      <c r="N1154" s="58"/>
      <c r="O1154" s="56" t="str">
        <f t="shared" si="206"/>
        <v/>
      </c>
      <c r="P1154" s="57" t="str">
        <f t="shared" si="214"/>
        <v/>
      </c>
      <c r="Q1154" s="58" t="str">
        <f t="shared" ca="1" si="215"/>
        <v/>
      </c>
      <c r="R1154" s="57" t="str">
        <f t="shared" si="216"/>
        <v/>
      </c>
      <c r="S1154" s="57" t="str">
        <f ca="1">IF(AND(C1154&lt;&gt;"",C1154&lt;&gt;OFFSET(C1154,1,0)),SUMIFS([Giá có thuế],[Số ĐK],C1154),"")</f>
        <v/>
      </c>
      <c r="T1154" s="53"/>
      <c r="U1154" s="55" t="str">
        <f>IF(T1154="","",'Thông Tin Chung'!#REF!)</f>
        <v/>
      </c>
      <c r="V1154" s="57" t="str">
        <f t="shared" ca="1" si="217"/>
        <v/>
      </c>
      <c r="W1154" s="59"/>
      <c r="X1154" s="49" t="str">
        <f ca="1">IF(C1154="","",IF(OR(D1154&lt;NgayBatDau,D1154&gt;NgayKetThuc),"Ngày tháng phải nằm trong kỳ báo cáo",IF(AND(F1154&lt;&gt;"",COUNTIF(D.3[Tên nhà cung cấp],F1154)=0),"Tên NCC chưa khai báo trong DSNCC",IF(AND(G1154&lt;&gt;"",COUNTIF(D.1[Tên sản phẩm],G1154)=0),"SP này chưa khai báo trong DSSP",""))))</f>
        <v/>
      </c>
    </row>
    <row r="1155" spans="2:24" ht="27.75" customHeight="1">
      <c r="B1155" s="69">
        <f t="shared" si="207"/>
        <v>1152</v>
      </c>
      <c r="C1155" s="49" t="str">
        <f t="shared" ca="1" si="208"/>
        <v/>
      </c>
      <c r="D1155" s="50" t="str">
        <f t="shared" ca="1" si="209"/>
        <v/>
      </c>
      <c r="E1155" s="51" t="str">
        <f t="shared" ca="1" si="210"/>
        <v/>
      </c>
      <c r="F1155" s="52" t="str">
        <f t="shared" ca="1" si="211"/>
        <v/>
      </c>
      <c r="G1155" s="53"/>
      <c r="H1155" s="53" t="str">
        <f>IF(G1155="","",INDEX(D.1[Quy cách],MATCH(G1155,D.1[Tên sản phẩm],0)))</f>
        <v/>
      </c>
      <c r="I1155" s="54" t="str">
        <f>IF(G1155="","",INDEX(D.1[ĐVT],MATCH(G1155,D.1[Tên sản phẩm],0)))</f>
        <v/>
      </c>
      <c r="J1155" s="56" t="str">
        <f>IF(G1155="","",INDEX(#REF!,MATCH(G1155,D.1[Tên sản phẩm],0)))</f>
        <v/>
      </c>
      <c r="K1155" s="56" t="str">
        <f t="shared" si="212"/>
        <v/>
      </c>
      <c r="L1155" s="53"/>
      <c r="M1155" s="57" t="str">
        <f t="shared" si="213"/>
        <v/>
      </c>
      <c r="N1155" s="58"/>
      <c r="O1155" s="56" t="str">
        <f t="shared" ref="O1155:O1218" si="218">IF(M1155="","",M1155*SUM(N1155))</f>
        <v/>
      </c>
      <c r="P1155" s="57" t="str">
        <f t="shared" si="214"/>
        <v/>
      </c>
      <c r="Q1155" s="58" t="str">
        <f t="shared" ca="1" si="215"/>
        <v/>
      </c>
      <c r="R1155" s="57" t="str">
        <f t="shared" si="216"/>
        <v/>
      </c>
      <c r="S1155" s="57" t="str">
        <f ca="1">IF(AND(C1155&lt;&gt;"",C1155&lt;&gt;OFFSET(C1155,1,0)),SUMIFS([Giá có thuế],[Số ĐK],C1155),"")</f>
        <v/>
      </c>
      <c r="T1155" s="53"/>
      <c r="U1155" s="55" t="str">
        <f>IF(T1155="","",'Thông Tin Chung'!#REF!)</f>
        <v/>
      </c>
      <c r="V1155" s="57" t="str">
        <f t="shared" ca="1" si="217"/>
        <v/>
      </c>
      <c r="W1155" s="59"/>
      <c r="X1155" s="49" t="str">
        <f ca="1">IF(C1155="","",IF(OR(D1155&lt;NgayBatDau,D1155&gt;NgayKetThuc),"Ngày tháng phải nằm trong kỳ báo cáo",IF(AND(F1155&lt;&gt;"",COUNTIF(D.3[Tên nhà cung cấp],F1155)=0),"Tên NCC chưa khai báo trong DSNCC",IF(AND(G1155&lt;&gt;"",COUNTIF(D.1[Tên sản phẩm],G1155)=0),"SP này chưa khai báo trong DSSP",""))))</f>
        <v/>
      </c>
    </row>
    <row r="1156" spans="2:24" ht="27.75" customHeight="1">
      <c r="B1156" s="69">
        <f t="shared" ref="B1156:B1219" si="219">ROW(A1156)-3</f>
        <v>1153</v>
      </c>
      <c r="C1156" s="49" t="str">
        <f t="shared" ref="C1156:C1219" ca="1" si="220">IF(AND(D1156="",E1156="",F1156=""),"",IF(AND(D1156=OFFSET(D1156,-1,0),E1156=OFFSET(E1156,-1,0),F1156=OFFSET(F1156,-1,0)),OFFSET(B1156,-1,1),B1156))</f>
        <v/>
      </c>
      <c r="D1156" s="50" t="str">
        <f t="shared" ref="D1156:D1219" ca="1" si="221">IF(AND($G1156&lt;&gt;"",B1156&lt;&gt;1),OFFSET(C1156,-1,1),"")</f>
        <v/>
      </c>
      <c r="E1156" s="51" t="str">
        <f t="shared" ref="E1156:E1219" ca="1" si="222">IF(AND($G1156&lt;&gt;"",B1156&lt;&gt;1),OFFSET(D1156,-1,1),"")</f>
        <v/>
      </c>
      <c r="F1156" s="52" t="str">
        <f t="shared" ref="F1156:F1219" ca="1" si="223">IF(AND($G1156&lt;&gt;"",B1156&lt;&gt;1),OFFSET(E1156,-1,1),"")</f>
        <v/>
      </c>
      <c r="G1156" s="53"/>
      <c r="H1156" s="53" t="str">
        <f>IF(G1156="","",INDEX(D.1[Quy cách],MATCH(G1156,D.1[Tên sản phẩm],0)))</f>
        <v/>
      </c>
      <c r="I1156" s="54" t="str">
        <f>IF(G1156="","",INDEX(D.1[ĐVT],MATCH(G1156,D.1[Tên sản phẩm],0)))</f>
        <v/>
      </c>
      <c r="J1156" s="56" t="str">
        <f>IF(G1156="","",INDEX(#REF!,MATCH(G1156,D.1[Tên sản phẩm],0)))</f>
        <v/>
      </c>
      <c r="K1156" s="56" t="str">
        <f t="shared" ref="K1156:K1219" si="224">IF(OR(G1156="",J1156=""),"",1)</f>
        <v/>
      </c>
      <c r="L1156" s="53"/>
      <c r="M1156" s="57" t="str">
        <f t="shared" ref="M1156:M1219" si="225">IF(AND(J1156&lt;&gt;"",K1156&lt;&gt;""),J1156*K1156,"")</f>
        <v/>
      </c>
      <c r="N1156" s="58"/>
      <c r="O1156" s="56" t="str">
        <f t="shared" si="218"/>
        <v/>
      </c>
      <c r="P1156" s="57" t="str">
        <f t="shared" ref="P1156:P1219" si="226">IF(M1156="","",M1156-SUM(O1156))</f>
        <v/>
      </c>
      <c r="Q1156" s="58" t="str">
        <f t="shared" ref="Q1156:Q1219" ca="1" si="227">IF(AND(P1156&lt;&gt;"",C1156=OFFSET(C1156,-1,0)),OFFSET(P1156,-1,1),"")</f>
        <v/>
      </c>
      <c r="R1156" s="57" t="str">
        <f t="shared" ref="R1156:R1219" si="228">IF(P1156="","",P1156*SUM(1,Q1156))</f>
        <v/>
      </c>
      <c r="S1156" s="57" t="str">
        <f ca="1">IF(AND(C1156&lt;&gt;"",C1156&lt;&gt;OFFSET(C1156,1,0)),SUMIFS([Giá có thuế],[Số ĐK],C1156),"")</f>
        <v/>
      </c>
      <c r="T1156" s="53"/>
      <c r="U1156" s="55" t="str">
        <f>IF(T1156="","",'Thông Tin Chung'!#REF!)</f>
        <v/>
      </c>
      <c r="V1156" s="57" t="str">
        <f t="shared" ref="V1156:V1219" ca="1" si="229">IF(AND(S1156&lt;&gt;"",T1156&lt;&gt;"",S1156&lt;&gt;0),S1156-T1156,"")</f>
        <v/>
      </c>
      <c r="W1156" s="59"/>
      <c r="X1156" s="49" t="str">
        <f ca="1">IF(C1156="","",IF(OR(D1156&lt;NgayBatDau,D1156&gt;NgayKetThuc),"Ngày tháng phải nằm trong kỳ báo cáo",IF(AND(F1156&lt;&gt;"",COUNTIF(D.3[Tên nhà cung cấp],F1156)=0),"Tên NCC chưa khai báo trong DSNCC",IF(AND(G1156&lt;&gt;"",COUNTIF(D.1[Tên sản phẩm],G1156)=0),"SP này chưa khai báo trong DSSP",""))))</f>
        <v/>
      </c>
    </row>
    <row r="1157" spans="2:24" ht="27.75" customHeight="1">
      <c r="B1157" s="69">
        <f t="shared" si="219"/>
        <v>1154</v>
      </c>
      <c r="C1157" s="49" t="str">
        <f t="shared" ca="1" si="220"/>
        <v/>
      </c>
      <c r="D1157" s="50" t="str">
        <f t="shared" ca="1" si="221"/>
        <v/>
      </c>
      <c r="E1157" s="51" t="str">
        <f t="shared" ca="1" si="222"/>
        <v/>
      </c>
      <c r="F1157" s="52" t="str">
        <f t="shared" ca="1" si="223"/>
        <v/>
      </c>
      <c r="G1157" s="53"/>
      <c r="H1157" s="53" t="str">
        <f>IF(G1157="","",INDEX(D.1[Quy cách],MATCH(G1157,D.1[Tên sản phẩm],0)))</f>
        <v/>
      </c>
      <c r="I1157" s="54" t="str">
        <f>IF(G1157="","",INDEX(D.1[ĐVT],MATCH(G1157,D.1[Tên sản phẩm],0)))</f>
        <v/>
      </c>
      <c r="J1157" s="56" t="str">
        <f>IF(G1157="","",INDEX(#REF!,MATCH(G1157,D.1[Tên sản phẩm],0)))</f>
        <v/>
      </c>
      <c r="K1157" s="56" t="str">
        <f t="shared" si="224"/>
        <v/>
      </c>
      <c r="L1157" s="53"/>
      <c r="M1157" s="57" t="str">
        <f t="shared" si="225"/>
        <v/>
      </c>
      <c r="N1157" s="58"/>
      <c r="O1157" s="56" t="str">
        <f t="shared" si="218"/>
        <v/>
      </c>
      <c r="P1157" s="57" t="str">
        <f t="shared" si="226"/>
        <v/>
      </c>
      <c r="Q1157" s="58" t="str">
        <f t="shared" ca="1" si="227"/>
        <v/>
      </c>
      <c r="R1157" s="57" t="str">
        <f t="shared" si="228"/>
        <v/>
      </c>
      <c r="S1157" s="57" t="str">
        <f ca="1">IF(AND(C1157&lt;&gt;"",C1157&lt;&gt;OFFSET(C1157,1,0)),SUMIFS([Giá có thuế],[Số ĐK],C1157),"")</f>
        <v/>
      </c>
      <c r="T1157" s="53"/>
      <c r="U1157" s="55" t="str">
        <f>IF(T1157="","",'Thông Tin Chung'!#REF!)</f>
        <v/>
      </c>
      <c r="V1157" s="57" t="str">
        <f t="shared" ca="1" si="229"/>
        <v/>
      </c>
      <c r="W1157" s="59"/>
      <c r="X1157" s="49" t="str">
        <f ca="1">IF(C1157="","",IF(OR(D1157&lt;NgayBatDau,D1157&gt;NgayKetThuc),"Ngày tháng phải nằm trong kỳ báo cáo",IF(AND(F1157&lt;&gt;"",COUNTIF(D.3[Tên nhà cung cấp],F1157)=0),"Tên NCC chưa khai báo trong DSNCC",IF(AND(G1157&lt;&gt;"",COUNTIF(D.1[Tên sản phẩm],G1157)=0),"SP này chưa khai báo trong DSSP",""))))</f>
        <v/>
      </c>
    </row>
    <row r="1158" spans="2:24" ht="27.75" customHeight="1">
      <c r="B1158" s="69">
        <f t="shared" si="219"/>
        <v>1155</v>
      </c>
      <c r="C1158" s="49" t="str">
        <f t="shared" ca="1" si="220"/>
        <v/>
      </c>
      <c r="D1158" s="50" t="str">
        <f t="shared" ca="1" si="221"/>
        <v/>
      </c>
      <c r="E1158" s="51" t="str">
        <f t="shared" ca="1" si="222"/>
        <v/>
      </c>
      <c r="F1158" s="52" t="str">
        <f t="shared" ca="1" si="223"/>
        <v/>
      </c>
      <c r="G1158" s="53"/>
      <c r="H1158" s="53" t="str">
        <f>IF(G1158="","",INDEX(D.1[Quy cách],MATCH(G1158,D.1[Tên sản phẩm],0)))</f>
        <v/>
      </c>
      <c r="I1158" s="54" t="str">
        <f>IF(G1158="","",INDEX(D.1[ĐVT],MATCH(G1158,D.1[Tên sản phẩm],0)))</f>
        <v/>
      </c>
      <c r="J1158" s="56" t="str">
        <f>IF(G1158="","",INDEX(#REF!,MATCH(G1158,D.1[Tên sản phẩm],0)))</f>
        <v/>
      </c>
      <c r="K1158" s="56" t="str">
        <f t="shared" si="224"/>
        <v/>
      </c>
      <c r="L1158" s="53"/>
      <c r="M1158" s="57" t="str">
        <f t="shared" si="225"/>
        <v/>
      </c>
      <c r="N1158" s="58"/>
      <c r="O1158" s="56" t="str">
        <f t="shared" si="218"/>
        <v/>
      </c>
      <c r="P1158" s="57" t="str">
        <f t="shared" si="226"/>
        <v/>
      </c>
      <c r="Q1158" s="58" t="str">
        <f t="shared" ca="1" si="227"/>
        <v/>
      </c>
      <c r="R1158" s="57" t="str">
        <f t="shared" si="228"/>
        <v/>
      </c>
      <c r="S1158" s="57" t="str">
        <f ca="1">IF(AND(C1158&lt;&gt;"",C1158&lt;&gt;OFFSET(C1158,1,0)),SUMIFS([Giá có thuế],[Số ĐK],C1158),"")</f>
        <v/>
      </c>
      <c r="T1158" s="53"/>
      <c r="U1158" s="55" t="str">
        <f>IF(T1158="","",'Thông Tin Chung'!#REF!)</f>
        <v/>
      </c>
      <c r="V1158" s="57" t="str">
        <f t="shared" ca="1" si="229"/>
        <v/>
      </c>
      <c r="W1158" s="59"/>
      <c r="X1158" s="49" t="str">
        <f ca="1">IF(C1158="","",IF(OR(D1158&lt;NgayBatDau,D1158&gt;NgayKetThuc),"Ngày tháng phải nằm trong kỳ báo cáo",IF(AND(F1158&lt;&gt;"",COUNTIF(D.3[Tên nhà cung cấp],F1158)=0),"Tên NCC chưa khai báo trong DSNCC",IF(AND(G1158&lt;&gt;"",COUNTIF(D.1[Tên sản phẩm],G1158)=0),"SP này chưa khai báo trong DSSP",""))))</f>
        <v/>
      </c>
    </row>
    <row r="1159" spans="2:24" ht="27.75" customHeight="1">
      <c r="B1159" s="69">
        <f t="shared" si="219"/>
        <v>1156</v>
      </c>
      <c r="C1159" s="49" t="str">
        <f t="shared" ca="1" si="220"/>
        <v/>
      </c>
      <c r="D1159" s="50" t="str">
        <f t="shared" ca="1" si="221"/>
        <v/>
      </c>
      <c r="E1159" s="51" t="str">
        <f t="shared" ca="1" si="222"/>
        <v/>
      </c>
      <c r="F1159" s="52" t="str">
        <f t="shared" ca="1" si="223"/>
        <v/>
      </c>
      <c r="G1159" s="53"/>
      <c r="H1159" s="53" t="str">
        <f>IF(G1159="","",INDEX(D.1[Quy cách],MATCH(G1159,D.1[Tên sản phẩm],0)))</f>
        <v/>
      </c>
      <c r="I1159" s="54" t="str">
        <f>IF(G1159="","",INDEX(D.1[ĐVT],MATCH(G1159,D.1[Tên sản phẩm],0)))</f>
        <v/>
      </c>
      <c r="J1159" s="56" t="str">
        <f>IF(G1159="","",INDEX(#REF!,MATCH(G1159,D.1[Tên sản phẩm],0)))</f>
        <v/>
      </c>
      <c r="K1159" s="56" t="str">
        <f t="shared" si="224"/>
        <v/>
      </c>
      <c r="L1159" s="53"/>
      <c r="M1159" s="57" t="str">
        <f t="shared" si="225"/>
        <v/>
      </c>
      <c r="N1159" s="58"/>
      <c r="O1159" s="56" t="str">
        <f t="shared" si="218"/>
        <v/>
      </c>
      <c r="P1159" s="57" t="str">
        <f t="shared" si="226"/>
        <v/>
      </c>
      <c r="Q1159" s="58" t="str">
        <f t="shared" ca="1" si="227"/>
        <v/>
      </c>
      <c r="R1159" s="57" t="str">
        <f t="shared" si="228"/>
        <v/>
      </c>
      <c r="S1159" s="57" t="str">
        <f ca="1">IF(AND(C1159&lt;&gt;"",C1159&lt;&gt;OFFSET(C1159,1,0)),SUMIFS([Giá có thuế],[Số ĐK],C1159),"")</f>
        <v/>
      </c>
      <c r="T1159" s="53"/>
      <c r="U1159" s="55" t="str">
        <f>IF(T1159="","",'Thông Tin Chung'!#REF!)</f>
        <v/>
      </c>
      <c r="V1159" s="57" t="str">
        <f t="shared" ca="1" si="229"/>
        <v/>
      </c>
      <c r="W1159" s="59"/>
      <c r="X1159" s="49" t="str">
        <f ca="1">IF(C1159="","",IF(OR(D1159&lt;NgayBatDau,D1159&gt;NgayKetThuc),"Ngày tháng phải nằm trong kỳ báo cáo",IF(AND(F1159&lt;&gt;"",COUNTIF(D.3[Tên nhà cung cấp],F1159)=0),"Tên NCC chưa khai báo trong DSNCC",IF(AND(G1159&lt;&gt;"",COUNTIF(D.1[Tên sản phẩm],G1159)=0),"SP này chưa khai báo trong DSSP",""))))</f>
        <v/>
      </c>
    </row>
    <row r="1160" spans="2:24" ht="27.75" customHeight="1">
      <c r="B1160" s="69">
        <f t="shared" si="219"/>
        <v>1157</v>
      </c>
      <c r="C1160" s="49" t="str">
        <f t="shared" ca="1" si="220"/>
        <v/>
      </c>
      <c r="D1160" s="50" t="str">
        <f t="shared" ca="1" si="221"/>
        <v/>
      </c>
      <c r="E1160" s="51" t="str">
        <f t="shared" ca="1" si="222"/>
        <v/>
      </c>
      <c r="F1160" s="52" t="str">
        <f t="shared" ca="1" si="223"/>
        <v/>
      </c>
      <c r="G1160" s="53"/>
      <c r="H1160" s="53" t="str">
        <f>IF(G1160="","",INDEX(D.1[Quy cách],MATCH(G1160,D.1[Tên sản phẩm],0)))</f>
        <v/>
      </c>
      <c r="I1160" s="54" t="str">
        <f>IF(G1160="","",INDEX(D.1[ĐVT],MATCH(G1160,D.1[Tên sản phẩm],0)))</f>
        <v/>
      </c>
      <c r="J1160" s="56" t="str">
        <f>IF(G1160="","",INDEX(#REF!,MATCH(G1160,D.1[Tên sản phẩm],0)))</f>
        <v/>
      </c>
      <c r="K1160" s="56" t="str">
        <f t="shared" si="224"/>
        <v/>
      </c>
      <c r="L1160" s="53"/>
      <c r="M1160" s="57" t="str">
        <f t="shared" si="225"/>
        <v/>
      </c>
      <c r="N1160" s="58"/>
      <c r="O1160" s="56" t="str">
        <f t="shared" si="218"/>
        <v/>
      </c>
      <c r="P1160" s="57" t="str">
        <f t="shared" si="226"/>
        <v/>
      </c>
      <c r="Q1160" s="58" t="str">
        <f t="shared" ca="1" si="227"/>
        <v/>
      </c>
      <c r="R1160" s="57" t="str">
        <f t="shared" si="228"/>
        <v/>
      </c>
      <c r="S1160" s="57" t="str">
        <f ca="1">IF(AND(C1160&lt;&gt;"",C1160&lt;&gt;OFFSET(C1160,1,0)),SUMIFS([Giá có thuế],[Số ĐK],C1160),"")</f>
        <v/>
      </c>
      <c r="T1160" s="53"/>
      <c r="U1160" s="55" t="str">
        <f>IF(T1160="","",'Thông Tin Chung'!#REF!)</f>
        <v/>
      </c>
      <c r="V1160" s="57" t="str">
        <f t="shared" ca="1" si="229"/>
        <v/>
      </c>
      <c r="W1160" s="59"/>
      <c r="X1160" s="49" t="str">
        <f ca="1">IF(C1160="","",IF(OR(D1160&lt;NgayBatDau,D1160&gt;NgayKetThuc),"Ngày tháng phải nằm trong kỳ báo cáo",IF(AND(F1160&lt;&gt;"",COUNTIF(D.3[Tên nhà cung cấp],F1160)=0),"Tên NCC chưa khai báo trong DSNCC",IF(AND(G1160&lt;&gt;"",COUNTIF(D.1[Tên sản phẩm],G1160)=0),"SP này chưa khai báo trong DSSP",""))))</f>
        <v/>
      </c>
    </row>
    <row r="1161" spans="2:24" ht="27.75" customHeight="1">
      <c r="B1161" s="69">
        <f t="shared" si="219"/>
        <v>1158</v>
      </c>
      <c r="C1161" s="49" t="str">
        <f t="shared" ca="1" si="220"/>
        <v/>
      </c>
      <c r="D1161" s="50" t="str">
        <f t="shared" ca="1" si="221"/>
        <v/>
      </c>
      <c r="E1161" s="51" t="str">
        <f t="shared" ca="1" si="222"/>
        <v/>
      </c>
      <c r="F1161" s="52" t="str">
        <f t="shared" ca="1" si="223"/>
        <v/>
      </c>
      <c r="G1161" s="53"/>
      <c r="H1161" s="53" t="str">
        <f>IF(G1161="","",INDEX(D.1[Quy cách],MATCH(G1161,D.1[Tên sản phẩm],0)))</f>
        <v/>
      </c>
      <c r="I1161" s="54" t="str">
        <f>IF(G1161="","",INDEX(D.1[ĐVT],MATCH(G1161,D.1[Tên sản phẩm],0)))</f>
        <v/>
      </c>
      <c r="J1161" s="56" t="str">
        <f>IF(G1161="","",INDEX(#REF!,MATCH(G1161,D.1[Tên sản phẩm],0)))</f>
        <v/>
      </c>
      <c r="K1161" s="56" t="str">
        <f t="shared" si="224"/>
        <v/>
      </c>
      <c r="L1161" s="53"/>
      <c r="M1161" s="57" t="str">
        <f t="shared" si="225"/>
        <v/>
      </c>
      <c r="N1161" s="58"/>
      <c r="O1161" s="56" t="str">
        <f t="shared" si="218"/>
        <v/>
      </c>
      <c r="P1161" s="57" t="str">
        <f t="shared" si="226"/>
        <v/>
      </c>
      <c r="Q1161" s="58" t="str">
        <f t="shared" ca="1" si="227"/>
        <v/>
      </c>
      <c r="R1161" s="57" t="str">
        <f t="shared" si="228"/>
        <v/>
      </c>
      <c r="S1161" s="57" t="str">
        <f ca="1">IF(AND(C1161&lt;&gt;"",C1161&lt;&gt;OFFSET(C1161,1,0)),SUMIFS([Giá có thuế],[Số ĐK],C1161),"")</f>
        <v/>
      </c>
      <c r="T1161" s="53"/>
      <c r="U1161" s="55" t="str">
        <f>IF(T1161="","",'Thông Tin Chung'!#REF!)</f>
        <v/>
      </c>
      <c r="V1161" s="57" t="str">
        <f t="shared" ca="1" si="229"/>
        <v/>
      </c>
      <c r="W1161" s="59"/>
      <c r="X1161" s="49" t="str">
        <f ca="1">IF(C1161="","",IF(OR(D1161&lt;NgayBatDau,D1161&gt;NgayKetThuc),"Ngày tháng phải nằm trong kỳ báo cáo",IF(AND(F1161&lt;&gt;"",COUNTIF(D.3[Tên nhà cung cấp],F1161)=0),"Tên NCC chưa khai báo trong DSNCC",IF(AND(G1161&lt;&gt;"",COUNTIF(D.1[Tên sản phẩm],G1161)=0),"SP này chưa khai báo trong DSSP",""))))</f>
        <v/>
      </c>
    </row>
    <row r="1162" spans="2:24" ht="27.75" customHeight="1">
      <c r="B1162" s="69">
        <f t="shared" si="219"/>
        <v>1159</v>
      </c>
      <c r="C1162" s="49" t="str">
        <f t="shared" ca="1" si="220"/>
        <v/>
      </c>
      <c r="D1162" s="50" t="str">
        <f t="shared" ca="1" si="221"/>
        <v/>
      </c>
      <c r="E1162" s="51" t="str">
        <f t="shared" ca="1" si="222"/>
        <v/>
      </c>
      <c r="F1162" s="52" t="str">
        <f t="shared" ca="1" si="223"/>
        <v/>
      </c>
      <c r="G1162" s="53"/>
      <c r="H1162" s="53" t="str">
        <f>IF(G1162="","",INDEX(D.1[Quy cách],MATCH(G1162,D.1[Tên sản phẩm],0)))</f>
        <v/>
      </c>
      <c r="I1162" s="54" t="str">
        <f>IF(G1162="","",INDEX(D.1[ĐVT],MATCH(G1162,D.1[Tên sản phẩm],0)))</f>
        <v/>
      </c>
      <c r="J1162" s="56" t="str">
        <f>IF(G1162="","",INDEX(#REF!,MATCH(G1162,D.1[Tên sản phẩm],0)))</f>
        <v/>
      </c>
      <c r="K1162" s="56" t="str">
        <f t="shared" si="224"/>
        <v/>
      </c>
      <c r="L1162" s="53"/>
      <c r="M1162" s="57" t="str">
        <f t="shared" si="225"/>
        <v/>
      </c>
      <c r="N1162" s="58"/>
      <c r="O1162" s="56" t="str">
        <f t="shared" si="218"/>
        <v/>
      </c>
      <c r="P1162" s="57" t="str">
        <f t="shared" si="226"/>
        <v/>
      </c>
      <c r="Q1162" s="58" t="str">
        <f t="shared" ca="1" si="227"/>
        <v/>
      </c>
      <c r="R1162" s="57" t="str">
        <f t="shared" si="228"/>
        <v/>
      </c>
      <c r="S1162" s="57" t="str">
        <f ca="1">IF(AND(C1162&lt;&gt;"",C1162&lt;&gt;OFFSET(C1162,1,0)),SUMIFS([Giá có thuế],[Số ĐK],C1162),"")</f>
        <v/>
      </c>
      <c r="T1162" s="53"/>
      <c r="U1162" s="55" t="str">
        <f>IF(T1162="","",'Thông Tin Chung'!#REF!)</f>
        <v/>
      </c>
      <c r="V1162" s="57" t="str">
        <f t="shared" ca="1" si="229"/>
        <v/>
      </c>
      <c r="W1162" s="59"/>
      <c r="X1162" s="49" t="str">
        <f ca="1">IF(C1162="","",IF(OR(D1162&lt;NgayBatDau,D1162&gt;NgayKetThuc),"Ngày tháng phải nằm trong kỳ báo cáo",IF(AND(F1162&lt;&gt;"",COUNTIF(D.3[Tên nhà cung cấp],F1162)=0),"Tên NCC chưa khai báo trong DSNCC",IF(AND(G1162&lt;&gt;"",COUNTIF(D.1[Tên sản phẩm],G1162)=0),"SP này chưa khai báo trong DSSP",""))))</f>
        <v/>
      </c>
    </row>
    <row r="1163" spans="2:24" ht="27.75" customHeight="1">
      <c r="B1163" s="69">
        <f t="shared" si="219"/>
        <v>1160</v>
      </c>
      <c r="C1163" s="49" t="str">
        <f t="shared" ca="1" si="220"/>
        <v/>
      </c>
      <c r="D1163" s="50" t="str">
        <f t="shared" ca="1" si="221"/>
        <v/>
      </c>
      <c r="E1163" s="51" t="str">
        <f t="shared" ca="1" si="222"/>
        <v/>
      </c>
      <c r="F1163" s="52" t="str">
        <f t="shared" ca="1" si="223"/>
        <v/>
      </c>
      <c r="G1163" s="53"/>
      <c r="H1163" s="53" t="str">
        <f>IF(G1163="","",INDEX(D.1[Quy cách],MATCH(G1163,D.1[Tên sản phẩm],0)))</f>
        <v/>
      </c>
      <c r="I1163" s="54" t="str">
        <f>IF(G1163="","",INDEX(D.1[ĐVT],MATCH(G1163,D.1[Tên sản phẩm],0)))</f>
        <v/>
      </c>
      <c r="J1163" s="56" t="str">
        <f>IF(G1163="","",INDEX(#REF!,MATCH(G1163,D.1[Tên sản phẩm],0)))</f>
        <v/>
      </c>
      <c r="K1163" s="56" t="str">
        <f t="shared" si="224"/>
        <v/>
      </c>
      <c r="L1163" s="53"/>
      <c r="M1163" s="57" t="str">
        <f t="shared" si="225"/>
        <v/>
      </c>
      <c r="N1163" s="58"/>
      <c r="O1163" s="56" t="str">
        <f t="shared" si="218"/>
        <v/>
      </c>
      <c r="P1163" s="57" t="str">
        <f t="shared" si="226"/>
        <v/>
      </c>
      <c r="Q1163" s="58" t="str">
        <f t="shared" ca="1" si="227"/>
        <v/>
      </c>
      <c r="R1163" s="57" t="str">
        <f t="shared" si="228"/>
        <v/>
      </c>
      <c r="S1163" s="57" t="str">
        <f ca="1">IF(AND(C1163&lt;&gt;"",C1163&lt;&gt;OFFSET(C1163,1,0)),SUMIFS([Giá có thuế],[Số ĐK],C1163),"")</f>
        <v/>
      </c>
      <c r="T1163" s="53"/>
      <c r="U1163" s="55" t="str">
        <f>IF(T1163="","",'Thông Tin Chung'!#REF!)</f>
        <v/>
      </c>
      <c r="V1163" s="57" t="str">
        <f t="shared" ca="1" si="229"/>
        <v/>
      </c>
      <c r="W1163" s="59"/>
      <c r="X1163" s="49" t="str">
        <f ca="1">IF(C1163="","",IF(OR(D1163&lt;NgayBatDau,D1163&gt;NgayKetThuc),"Ngày tháng phải nằm trong kỳ báo cáo",IF(AND(F1163&lt;&gt;"",COUNTIF(D.3[Tên nhà cung cấp],F1163)=0),"Tên NCC chưa khai báo trong DSNCC",IF(AND(G1163&lt;&gt;"",COUNTIF(D.1[Tên sản phẩm],G1163)=0),"SP này chưa khai báo trong DSSP",""))))</f>
        <v/>
      </c>
    </row>
    <row r="1164" spans="2:24" ht="27.75" customHeight="1">
      <c r="B1164" s="69">
        <f t="shared" si="219"/>
        <v>1161</v>
      </c>
      <c r="C1164" s="49" t="str">
        <f t="shared" ca="1" si="220"/>
        <v/>
      </c>
      <c r="D1164" s="50" t="str">
        <f t="shared" ca="1" si="221"/>
        <v/>
      </c>
      <c r="E1164" s="51" t="str">
        <f t="shared" ca="1" si="222"/>
        <v/>
      </c>
      <c r="F1164" s="52" t="str">
        <f t="shared" ca="1" si="223"/>
        <v/>
      </c>
      <c r="G1164" s="53"/>
      <c r="H1164" s="53" t="str">
        <f>IF(G1164="","",INDEX(D.1[Quy cách],MATCH(G1164,D.1[Tên sản phẩm],0)))</f>
        <v/>
      </c>
      <c r="I1164" s="54" t="str">
        <f>IF(G1164="","",INDEX(D.1[ĐVT],MATCH(G1164,D.1[Tên sản phẩm],0)))</f>
        <v/>
      </c>
      <c r="J1164" s="56" t="str">
        <f>IF(G1164="","",INDEX(#REF!,MATCH(G1164,D.1[Tên sản phẩm],0)))</f>
        <v/>
      </c>
      <c r="K1164" s="56" t="str">
        <f t="shared" si="224"/>
        <v/>
      </c>
      <c r="L1164" s="53"/>
      <c r="M1164" s="57" t="str">
        <f t="shared" si="225"/>
        <v/>
      </c>
      <c r="N1164" s="58"/>
      <c r="O1164" s="56" t="str">
        <f t="shared" si="218"/>
        <v/>
      </c>
      <c r="P1164" s="57" t="str">
        <f t="shared" si="226"/>
        <v/>
      </c>
      <c r="Q1164" s="58" t="str">
        <f t="shared" ca="1" si="227"/>
        <v/>
      </c>
      <c r="R1164" s="57" t="str">
        <f t="shared" si="228"/>
        <v/>
      </c>
      <c r="S1164" s="57" t="str">
        <f ca="1">IF(AND(C1164&lt;&gt;"",C1164&lt;&gt;OFFSET(C1164,1,0)),SUMIFS([Giá có thuế],[Số ĐK],C1164),"")</f>
        <v/>
      </c>
      <c r="T1164" s="53"/>
      <c r="U1164" s="55" t="str">
        <f>IF(T1164="","",'Thông Tin Chung'!#REF!)</f>
        <v/>
      </c>
      <c r="V1164" s="57" t="str">
        <f t="shared" ca="1" si="229"/>
        <v/>
      </c>
      <c r="W1164" s="59"/>
      <c r="X1164" s="49" t="str">
        <f ca="1">IF(C1164="","",IF(OR(D1164&lt;NgayBatDau,D1164&gt;NgayKetThuc),"Ngày tháng phải nằm trong kỳ báo cáo",IF(AND(F1164&lt;&gt;"",COUNTIF(D.3[Tên nhà cung cấp],F1164)=0),"Tên NCC chưa khai báo trong DSNCC",IF(AND(G1164&lt;&gt;"",COUNTIF(D.1[Tên sản phẩm],G1164)=0),"SP này chưa khai báo trong DSSP",""))))</f>
        <v/>
      </c>
    </row>
    <row r="1165" spans="2:24" ht="27.75" customHeight="1">
      <c r="B1165" s="69">
        <f t="shared" si="219"/>
        <v>1162</v>
      </c>
      <c r="C1165" s="49" t="str">
        <f t="shared" ca="1" si="220"/>
        <v/>
      </c>
      <c r="D1165" s="50" t="str">
        <f t="shared" ca="1" si="221"/>
        <v/>
      </c>
      <c r="E1165" s="51" t="str">
        <f t="shared" ca="1" si="222"/>
        <v/>
      </c>
      <c r="F1165" s="52" t="str">
        <f t="shared" ca="1" si="223"/>
        <v/>
      </c>
      <c r="G1165" s="53"/>
      <c r="H1165" s="53" t="str">
        <f>IF(G1165="","",INDEX(D.1[Quy cách],MATCH(G1165,D.1[Tên sản phẩm],0)))</f>
        <v/>
      </c>
      <c r="I1165" s="54" t="str">
        <f>IF(G1165="","",INDEX(D.1[ĐVT],MATCH(G1165,D.1[Tên sản phẩm],0)))</f>
        <v/>
      </c>
      <c r="J1165" s="56" t="str">
        <f>IF(G1165="","",INDEX(#REF!,MATCH(G1165,D.1[Tên sản phẩm],0)))</f>
        <v/>
      </c>
      <c r="K1165" s="56" t="str">
        <f t="shared" si="224"/>
        <v/>
      </c>
      <c r="L1165" s="53"/>
      <c r="M1165" s="57" t="str">
        <f t="shared" si="225"/>
        <v/>
      </c>
      <c r="N1165" s="58"/>
      <c r="O1165" s="56" t="str">
        <f t="shared" si="218"/>
        <v/>
      </c>
      <c r="P1165" s="57" t="str">
        <f t="shared" si="226"/>
        <v/>
      </c>
      <c r="Q1165" s="58" t="str">
        <f t="shared" ca="1" si="227"/>
        <v/>
      </c>
      <c r="R1165" s="57" t="str">
        <f t="shared" si="228"/>
        <v/>
      </c>
      <c r="S1165" s="57" t="str">
        <f ca="1">IF(AND(C1165&lt;&gt;"",C1165&lt;&gt;OFFSET(C1165,1,0)),SUMIFS([Giá có thuế],[Số ĐK],C1165),"")</f>
        <v/>
      </c>
      <c r="T1165" s="53"/>
      <c r="U1165" s="55" t="str">
        <f>IF(T1165="","",'Thông Tin Chung'!#REF!)</f>
        <v/>
      </c>
      <c r="V1165" s="57" t="str">
        <f t="shared" ca="1" si="229"/>
        <v/>
      </c>
      <c r="W1165" s="59"/>
      <c r="X1165" s="49" t="str">
        <f ca="1">IF(C1165="","",IF(OR(D1165&lt;NgayBatDau,D1165&gt;NgayKetThuc),"Ngày tháng phải nằm trong kỳ báo cáo",IF(AND(F1165&lt;&gt;"",COUNTIF(D.3[Tên nhà cung cấp],F1165)=0),"Tên NCC chưa khai báo trong DSNCC",IF(AND(G1165&lt;&gt;"",COUNTIF(D.1[Tên sản phẩm],G1165)=0),"SP này chưa khai báo trong DSSP",""))))</f>
        <v/>
      </c>
    </row>
    <row r="1166" spans="2:24" ht="27.75" customHeight="1">
      <c r="B1166" s="69">
        <f t="shared" si="219"/>
        <v>1163</v>
      </c>
      <c r="C1166" s="49" t="str">
        <f t="shared" ca="1" si="220"/>
        <v/>
      </c>
      <c r="D1166" s="50" t="str">
        <f t="shared" ca="1" si="221"/>
        <v/>
      </c>
      <c r="E1166" s="51" t="str">
        <f t="shared" ca="1" si="222"/>
        <v/>
      </c>
      <c r="F1166" s="52" t="str">
        <f t="shared" ca="1" si="223"/>
        <v/>
      </c>
      <c r="G1166" s="53"/>
      <c r="H1166" s="53" t="str">
        <f>IF(G1166="","",INDEX(D.1[Quy cách],MATCH(G1166,D.1[Tên sản phẩm],0)))</f>
        <v/>
      </c>
      <c r="I1166" s="54" t="str">
        <f>IF(G1166="","",INDEX(D.1[ĐVT],MATCH(G1166,D.1[Tên sản phẩm],0)))</f>
        <v/>
      </c>
      <c r="J1166" s="56" t="str">
        <f>IF(G1166="","",INDEX(#REF!,MATCH(G1166,D.1[Tên sản phẩm],0)))</f>
        <v/>
      </c>
      <c r="K1166" s="56" t="str">
        <f t="shared" si="224"/>
        <v/>
      </c>
      <c r="L1166" s="53"/>
      <c r="M1166" s="57" t="str">
        <f t="shared" si="225"/>
        <v/>
      </c>
      <c r="N1166" s="58"/>
      <c r="O1166" s="56" t="str">
        <f t="shared" si="218"/>
        <v/>
      </c>
      <c r="P1166" s="57" t="str">
        <f t="shared" si="226"/>
        <v/>
      </c>
      <c r="Q1166" s="58" t="str">
        <f t="shared" ca="1" si="227"/>
        <v/>
      </c>
      <c r="R1166" s="57" t="str">
        <f t="shared" si="228"/>
        <v/>
      </c>
      <c r="S1166" s="57" t="str">
        <f ca="1">IF(AND(C1166&lt;&gt;"",C1166&lt;&gt;OFFSET(C1166,1,0)),SUMIFS([Giá có thuế],[Số ĐK],C1166),"")</f>
        <v/>
      </c>
      <c r="T1166" s="53"/>
      <c r="U1166" s="55" t="str">
        <f>IF(T1166="","",'Thông Tin Chung'!#REF!)</f>
        <v/>
      </c>
      <c r="V1166" s="57" t="str">
        <f t="shared" ca="1" si="229"/>
        <v/>
      </c>
      <c r="W1166" s="59"/>
      <c r="X1166" s="49" t="str">
        <f ca="1">IF(C1166="","",IF(OR(D1166&lt;NgayBatDau,D1166&gt;NgayKetThuc),"Ngày tháng phải nằm trong kỳ báo cáo",IF(AND(F1166&lt;&gt;"",COUNTIF(D.3[Tên nhà cung cấp],F1166)=0),"Tên NCC chưa khai báo trong DSNCC",IF(AND(G1166&lt;&gt;"",COUNTIF(D.1[Tên sản phẩm],G1166)=0),"SP này chưa khai báo trong DSSP",""))))</f>
        <v/>
      </c>
    </row>
    <row r="1167" spans="2:24" ht="27.75" customHeight="1">
      <c r="B1167" s="69">
        <f t="shared" si="219"/>
        <v>1164</v>
      </c>
      <c r="C1167" s="49" t="str">
        <f t="shared" ca="1" si="220"/>
        <v/>
      </c>
      <c r="D1167" s="50" t="str">
        <f t="shared" ca="1" si="221"/>
        <v/>
      </c>
      <c r="E1167" s="51" t="str">
        <f t="shared" ca="1" si="222"/>
        <v/>
      </c>
      <c r="F1167" s="52" t="str">
        <f t="shared" ca="1" si="223"/>
        <v/>
      </c>
      <c r="G1167" s="53"/>
      <c r="H1167" s="53" t="str">
        <f>IF(G1167="","",INDEX(D.1[Quy cách],MATCH(G1167,D.1[Tên sản phẩm],0)))</f>
        <v/>
      </c>
      <c r="I1167" s="54" t="str">
        <f>IF(G1167="","",INDEX(D.1[ĐVT],MATCH(G1167,D.1[Tên sản phẩm],0)))</f>
        <v/>
      </c>
      <c r="J1167" s="56" t="str">
        <f>IF(G1167="","",INDEX(#REF!,MATCH(G1167,D.1[Tên sản phẩm],0)))</f>
        <v/>
      </c>
      <c r="K1167" s="56" t="str">
        <f t="shared" si="224"/>
        <v/>
      </c>
      <c r="L1167" s="53"/>
      <c r="M1167" s="57" t="str">
        <f t="shared" si="225"/>
        <v/>
      </c>
      <c r="N1167" s="58"/>
      <c r="O1167" s="56" t="str">
        <f t="shared" si="218"/>
        <v/>
      </c>
      <c r="P1167" s="57" t="str">
        <f t="shared" si="226"/>
        <v/>
      </c>
      <c r="Q1167" s="58" t="str">
        <f t="shared" ca="1" si="227"/>
        <v/>
      </c>
      <c r="R1167" s="57" t="str">
        <f t="shared" si="228"/>
        <v/>
      </c>
      <c r="S1167" s="57" t="str">
        <f ca="1">IF(AND(C1167&lt;&gt;"",C1167&lt;&gt;OFFSET(C1167,1,0)),SUMIFS([Giá có thuế],[Số ĐK],C1167),"")</f>
        <v/>
      </c>
      <c r="T1167" s="53"/>
      <c r="U1167" s="55" t="str">
        <f>IF(T1167="","",'Thông Tin Chung'!#REF!)</f>
        <v/>
      </c>
      <c r="V1167" s="57" t="str">
        <f t="shared" ca="1" si="229"/>
        <v/>
      </c>
      <c r="W1167" s="59"/>
      <c r="X1167" s="49" t="str">
        <f ca="1">IF(C1167="","",IF(OR(D1167&lt;NgayBatDau,D1167&gt;NgayKetThuc),"Ngày tháng phải nằm trong kỳ báo cáo",IF(AND(F1167&lt;&gt;"",COUNTIF(D.3[Tên nhà cung cấp],F1167)=0),"Tên NCC chưa khai báo trong DSNCC",IF(AND(G1167&lt;&gt;"",COUNTIF(D.1[Tên sản phẩm],G1167)=0),"SP này chưa khai báo trong DSSP",""))))</f>
        <v/>
      </c>
    </row>
    <row r="1168" spans="2:24" ht="27.75" customHeight="1">
      <c r="B1168" s="69">
        <f t="shared" si="219"/>
        <v>1165</v>
      </c>
      <c r="C1168" s="49" t="str">
        <f t="shared" ca="1" si="220"/>
        <v/>
      </c>
      <c r="D1168" s="50" t="str">
        <f t="shared" ca="1" si="221"/>
        <v/>
      </c>
      <c r="E1168" s="51" t="str">
        <f t="shared" ca="1" si="222"/>
        <v/>
      </c>
      <c r="F1168" s="52" t="str">
        <f t="shared" ca="1" si="223"/>
        <v/>
      </c>
      <c r="G1168" s="53"/>
      <c r="H1168" s="53" t="str">
        <f>IF(G1168="","",INDEX(D.1[Quy cách],MATCH(G1168,D.1[Tên sản phẩm],0)))</f>
        <v/>
      </c>
      <c r="I1168" s="54" t="str">
        <f>IF(G1168="","",INDEX(D.1[ĐVT],MATCH(G1168,D.1[Tên sản phẩm],0)))</f>
        <v/>
      </c>
      <c r="J1168" s="56" t="str">
        <f>IF(G1168="","",INDEX(#REF!,MATCH(G1168,D.1[Tên sản phẩm],0)))</f>
        <v/>
      </c>
      <c r="K1168" s="56" t="str">
        <f t="shared" si="224"/>
        <v/>
      </c>
      <c r="L1168" s="53"/>
      <c r="M1168" s="57" t="str">
        <f t="shared" si="225"/>
        <v/>
      </c>
      <c r="N1168" s="58"/>
      <c r="O1168" s="56" t="str">
        <f t="shared" si="218"/>
        <v/>
      </c>
      <c r="P1168" s="57" t="str">
        <f t="shared" si="226"/>
        <v/>
      </c>
      <c r="Q1168" s="58" t="str">
        <f t="shared" ca="1" si="227"/>
        <v/>
      </c>
      <c r="R1168" s="57" t="str">
        <f t="shared" si="228"/>
        <v/>
      </c>
      <c r="S1168" s="57" t="str">
        <f ca="1">IF(AND(C1168&lt;&gt;"",C1168&lt;&gt;OFFSET(C1168,1,0)),SUMIFS([Giá có thuế],[Số ĐK],C1168),"")</f>
        <v/>
      </c>
      <c r="T1168" s="53"/>
      <c r="U1168" s="55" t="str">
        <f>IF(T1168="","",'Thông Tin Chung'!#REF!)</f>
        <v/>
      </c>
      <c r="V1168" s="57" t="str">
        <f t="shared" ca="1" si="229"/>
        <v/>
      </c>
      <c r="W1168" s="59"/>
      <c r="X1168" s="49" t="str">
        <f ca="1">IF(C1168="","",IF(OR(D1168&lt;NgayBatDau,D1168&gt;NgayKetThuc),"Ngày tháng phải nằm trong kỳ báo cáo",IF(AND(F1168&lt;&gt;"",COUNTIF(D.3[Tên nhà cung cấp],F1168)=0),"Tên NCC chưa khai báo trong DSNCC",IF(AND(G1168&lt;&gt;"",COUNTIF(D.1[Tên sản phẩm],G1168)=0),"SP này chưa khai báo trong DSSP",""))))</f>
        <v/>
      </c>
    </row>
    <row r="1169" spans="2:24" ht="27.75" customHeight="1">
      <c r="B1169" s="69">
        <f t="shared" si="219"/>
        <v>1166</v>
      </c>
      <c r="C1169" s="49" t="str">
        <f t="shared" ca="1" si="220"/>
        <v/>
      </c>
      <c r="D1169" s="50" t="str">
        <f t="shared" ca="1" si="221"/>
        <v/>
      </c>
      <c r="E1169" s="51" t="str">
        <f t="shared" ca="1" si="222"/>
        <v/>
      </c>
      <c r="F1169" s="52" t="str">
        <f t="shared" ca="1" si="223"/>
        <v/>
      </c>
      <c r="G1169" s="53"/>
      <c r="H1169" s="53" t="str">
        <f>IF(G1169="","",INDEX(D.1[Quy cách],MATCH(G1169,D.1[Tên sản phẩm],0)))</f>
        <v/>
      </c>
      <c r="I1169" s="54" t="str">
        <f>IF(G1169="","",INDEX(D.1[ĐVT],MATCH(G1169,D.1[Tên sản phẩm],0)))</f>
        <v/>
      </c>
      <c r="J1169" s="56" t="str">
        <f>IF(G1169="","",INDEX(#REF!,MATCH(G1169,D.1[Tên sản phẩm],0)))</f>
        <v/>
      </c>
      <c r="K1169" s="56" t="str">
        <f t="shared" si="224"/>
        <v/>
      </c>
      <c r="L1169" s="53"/>
      <c r="M1169" s="57" t="str">
        <f t="shared" si="225"/>
        <v/>
      </c>
      <c r="N1169" s="58"/>
      <c r="O1169" s="56" t="str">
        <f t="shared" si="218"/>
        <v/>
      </c>
      <c r="P1169" s="57" t="str">
        <f t="shared" si="226"/>
        <v/>
      </c>
      <c r="Q1169" s="58" t="str">
        <f t="shared" ca="1" si="227"/>
        <v/>
      </c>
      <c r="R1169" s="57" t="str">
        <f t="shared" si="228"/>
        <v/>
      </c>
      <c r="S1169" s="57" t="str">
        <f ca="1">IF(AND(C1169&lt;&gt;"",C1169&lt;&gt;OFFSET(C1169,1,0)),SUMIFS([Giá có thuế],[Số ĐK],C1169),"")</f>
        <v/>
      </c>
      <c r="T1169" s="53"/>
      <c r="U1169" s="55" t="str">
        <f>IF(T1169="","",'Thông Tin Chung'!#REF!)</f>
        <v/>
      </c>
      <c r="V1169" s="57" t="str">
        <f t="shared" ca="1" si="229"/>
        <v/>
      </c>
      <c r="W1169" s="59"/>
      <c r="X1169" s="49" t="str">
        <f ca="1">IF(C1169="","",IF(OR(D1169&lt;NgayBatDau,D1169&gt;NgayKetThuc),"Ngày tháng phải nằm trong kỳ báo cáo",IF(AND(F1169&lt;&gt;"",COUNTIF(D.3[Tên nhà cung cấp],F1169)=0),"Tên NCC chưa khai báo trong DSNCC",IF(AND(G1169&lt;&gt;"",COUNTIF(D.1[Tên sản phẩm],G1169)=0),"SP này chưa khai báo trong DSSP",""))))</f>
        <v/>
      </c>
    </row>
    <row r="1170" spans="2:24" ht="27.75" customHeight="1">
      <c r="B1170" s="69">
        <f t="shared" si="219"/>
        <v>1167</v>
      </c>
      <c r="C1170" s="49" t="str">
        <f t="shared" ca="1" si="220"/>
        <v/>
      </c>
      <c r="D1170" s="50" t="str">
        <f t="shared" ca="1" si="221"/>
        <v/>
      </c>
      <c r="E1170" s="51" t="str">
        <f t="shared" ca="1" si="222"/>
        <v/>
      </c>
      <c r="F1170" s="52" t="str">
        <f t="shared" ca="1" si="223"/>
        <v/>
      </c>
      <c r="G1170" s="53"/>
      <c r="H1170" s="53" t="str">
        <f>IF(G1170="","",INDEX(D.1[Quy cách],MATCH(G1170,D.1[Tên sản phẩm],0)))</f>
        <v/>
      </c>
      <c r="I1170" s="54" t="str">
        <f>IF(G1170="","",INDEX(D.1[ĐVT],MATCH(G1170,D.1[Tên sản phẩm],0)))</f>
        <v/>
      </c>
      <c r="J1170" s="56" t="str">
        <f>IF(G1170="","",INDEX(#REF!,MATCH(G1170,D.1[Tên sản phẩm],0)))</f>
        <v/>
      </c>
      <c r="K1170" s="56" t="str">
        <f t="shared" si="224"/>
        <v/>
      </c>
      <c r="L1170" s="53"/>
      <c r="M1170" s="57" t="str">
        <f t="shared" si="225"/>
        <v/>
      </c>
      <c r="N1170" s="58"/>
      <c r="O1170" s="56" t="str">
        <f t="shared" si="218"/>
        <v/>
      </c>
      <c r="P1170" s="57" t="str">
        <f t="shared" si="226"/>
        <v/>
      </c>
      <c r="Q1170" s="58" t="str">
        <f t="shared" ca="1" si="227"/>
        <v/>
      </c>
      <c r="R1170" s="57" t="str">
        <f t="shared" si="228"/>
        <v/>
      </c>
      <c r="S1170" s="57" t="str">
        <f ca="1">IF(AND(C1170&lt;&gt;"",C1170&lt;&gt;OFFSET(C1170,1,0)),SUMIFS([Giá có thuế],[Số ĐK],C1170),"")</f>
        <v/>
      </c>
      <c r="T1170" s="53"/>
      <c r="U1170" s="55" t="str">
        <f>IF(T1170="","",'Thông Tin Chung'!#REF!)</f>
        <v/>
      </c>
      <c r="V1170" s="57" t="str">
        <f t="shared" ca="1" si="229"/>
        <v/>
      </c>
      <c r="W1170" s="59"/>
      <c r="X1170" s="49" t="str">
        <f ca="1">IF(C1170="","",IF(OR(D1170&lt;NgayBatDau,D1170&gt;NgayKetThuc),"Ngày tháng phải nằm trong kỳ báo cáo",IF(AND(F1170&lt;&gt;"",COUNTIF(D.3[Tên nhà cung cấp],F1170)=0),"Tên NCC chưa khai báo trong DSNCC",IF(AND(G1170&lt;&gt;"",COUNTIF(D.1[Tên sản phẩm],G1170)=0),"SP này chưa khai báo trong DSSP",""))))</f>
        <v/>
      </c>
    </row>
    <row r="1171" spans="2:24" ht="27.75" customHeight="1">
      <c r="B1171" s="69">
        <f t="shared" si="219"/>
        <v>1168</v>
      </c>
      <c r="C1171" s="49" t="str">
        <f t="shared" ca="1" si="220"/>
        <v/>
      </c>
      <c r="D1171" s="50" t="str">
        <f t="shared" ca="1" si="221"/>
        <v/>
      </c>
      <c r="E1171" s="51" t="str">
        <f t="shared" ca="1" si="222"/>
        <v/>
      </c>
      <c r="F1171" s="52" t="str">
        <f t="shared" ca="1" si="223"/>
        <v/>
      </c>
      <c r="G1171" s="53"/>
      <c r="H1171" s="53" t="str">
        <f>IF(G1171="","",INDEX(D.1[Quy cách],MATCH(G1171,D.1[Tên sản phẩm],0)))</f>
        <v/>
      </c>
      <c r="I1171" s="54" t="str">
        <f>IF(G1171="","",INDEX(D.1[ĐVT],MATCH(G1171,D.1[Tên sản phẩm],0)))</f>
        <v/>
      </c>
      <c r="J1171" s="56" t="str">
        <f>IF(G1171="","",INDEX(#REF!,MATCH(G1171,D.1[Tên sản phẩm],0)))</f>
        <v/>
      </c>
      <c r="K1171" s="56" t="str">
        <f t="shared" si="224"/>
        <v/>
      </c>
      <c r="L1171" s="53"/>
      <c r="M1171" s="57" t="str">
        <f t="shared" si="225"/>
        <v/>
      </c>
      <c r="N1171" s="58"/>
      <c r="O1171" s="56" t="str">
        <f t="shared" si="218"/>
        <v/>
      </c>
      <c r="P1171" s="57" t="str">
        <f t="shared" si="226"/>
        <v/>
      </c>
      <c r="Q1171" s="58" t="str">
        <f t="shared" ca="1" si="227"/>
        <v/>
      </c>
      <c r="R1171" s="57" t="str">
        <f t="shared" si="228"/>
        <v/>
      </c>
      <c r="S1171" s="57" t="str">
        <f ca="1">IF(AND(C1171&lt;&gt;"",C1171&lt;&gt;OFFSET(C1171,1,0)),SUMIFS([Giá có thuế],[Số ĐK],C1171),"")</f>
        <v/>
      </c>
      <c r="T1171" s="53"/>
      <c r="U1171" s="55" t="str">
        <f>IF(T1171="","",'Thông Tin Chung'!#REF!)</f>
        <v/>
      </c>
      <c r="V1171" s="57" t="str">
        <f t="shared" ca="1" si="229"/>
        <v/>
      </c>
      <c r="W1171" s="59"/>
      <c r="X1171" s="49" t="str">
        <f ca="1">IF(C1171="","",IF(OR(D1171&lt;NgayBatDau,D1171&gt;NgayKetThuc),"Ngày tháng phải nằm trong kỳ báo cáo",IF(AND(F1171&lt;&gt;"",COUNTIF(D.3[Tên nhà cung cấp],F1171)=0),"Tên NCC chưa khai báo trong DSNCC",IF(AND(G1171&lt;&gt;"",COUNTIF(D.1[Tên sản phẩm],G1171)=0),"SP này chưa khai báo trong DSSP",""))))</f>
        <v/>
      </c>
    </row>
    <row r="1172" spans="2:24" ht="27.75" customHeight="1">
      <c r="B1172" s="69">
        <f t="shared" si="219"/>
        <v>1169</v>
      </c>
      <c r="C1172" s="49" t="str">
        <f t="shared" ca="1" si="220"/>
        <v/>
      </c>
      <c r="D1172" s="50" t="str">
        <f t="shared" ca="1" si="221"/>
        <v/>
      </c>
      <c r="E1172" s="51" t="str">
        <f t="shared" ca="1" si="222"/>
        <v/>
      </c>
      <c r="F1172" s="52" t="str">
        <f t="shared" ca="1" si="223"/>
        <v/>
      </c>
      <c r="G1172" s="53"/>
      <c r="H1172" s="53" t="str">
        <f>IF(G1172="","",INDEX(D.1[Quy cách],MATCH(G1172,D.1[Tên sản phẩm],0)))</f>
        <v/>
      </c>
      <c r="I1172" s="54" t="str">
        <f>IF(G1172="","",INDEX(D.1[ĐVT],MATCH(G1172,D.1[Tên sản phẩm],0)))</f>
        <v/>
      </c>
      <c r="J1172" s="56" t="str">
        <f>IF(G1172="","",INDEX(#REF!,MATCH(G1172,D.1[Tên sản phẩm],0)))</f>
        <v/>
      </c>
      <c r="K1172" s="56" t="str">
        <f t="shared" si="224"/>
        <v/>
      </c>
      <c r="L1172" s="53"/>
      <c r="M1172" s="57" t="str">
        <f t="shared" si="225"/>
        <v/>
      </c>
      <c r="N1172" s="58"/>
      <c r="O1172" s="56" t="str">
        <f t="shared" si="218"/>
        <v/>
      </c>
      <c r="P1172" s="57" t="str">
        <f t="shared" si="226"/>
        <v/>
      </c>
      <c r="Q1172" s="58" t="str">
        <f t="shared" ca="1" si="227"/>
        <v/>
      </c>
      <c r="R1172" s="57" t="str">
        <f t="shared" si="228"/>
        <v/>
      </c>
      <c r="S1172" s="57" t="str">
        <f ca="1">IF(AND(C1172&lt;&gt;"",C1172&lt;&gt;OFFSET(C1172,1,0)),SUMIFS([Giá có thuế],[Số ĐK],C1172),"")</f>
        <v/>
      </c>
      <c r="T1172" s="53"/>
      <c r="U1172" s="55" t="str">
        <f>IF(T1172="","",'Thông Tin Chung'!#REF!)</f>
        <v/>
      </c>
      <c r="V1172" s="57" t="str">
        <f t="shared" ca="1" si="229"/>
        <v/>
      </c>
      <c r="W1172" s="59"/>
      <c r="X1172" s="49" t="str">
        <f ca="1">IF(C1172="","",IF(OR(D1172&lt;NgayBatDau,D1172&gt;NgayKetThuc),"Ngày tháng phải nằm trong kỳ báo cáo",IF(AND(F1172&lt;&gt;"",COUNTIF(D.3[Tên nhà cung cấp],F1172)=0),"Tên NCC chưa khai báo trong DSNCC",IF(AND(G1172&lt;&gt;"",COUNTIF(D.1[Tên sản phẩm],G1172)=0),"SP này chưa khai báo trong DSSP",""))))</f>
        <v/>
      </c>
    </row>
    <row r="1173" spans="2:24" ht="27.75" customHeight="1">
      <c r="B1173" s="69">
        <f t="shared" si="219"/>
        <v>1170</v>
      </c>
      <c r="C1173" s="49" t="str">
        <f t="shared" ca="1" si="220"/>
        <v/>
      </c>
      <c r="D1173" s="50" t="str">
        <f t="shared" ca="1" si="221"/>
        <v/>
      </c>
      <c r="E1173" s="51" t="str">
        <f t="shared" ca="1" si="222"/>
        <v/>
      </c>
      <c r="F1173" s="52" t="str">
        <f t="shared" ca="1" si="223"/>
        <v/>
      </c>
      <c r="G1173" s="53"/>
      <c r="H1173" s="53" t="str">
        <f>IF(G1173="","",INDEX(D.1[Quy cách],MATCH(G1173,D.1[Tên sản phẩm],0)))</f>
        <v/>
      </c>
      <c r="I1173" s="54" t="str">
        <f>IF(G1173="","",INDEX(D.1[ĐVT],MATCH(G1173,D.1[Tên sản phẩm],0)))</f>
        <v/>
      </c>
      <c r="J1173" s="56" t="str">
        <f>IF(G1173="","",INDEX(#REF!,MATCH(G1173,D.1[Tên sản phẩm],0)))</f>
        <v/>
      </c>
      <c r="K1173" s="56" t="str">
        <f t="shared" si="224"/>
        <v/>
      </c>
      <c r="L1173" s="53"/>
      <c r="M1173" s="57" t="str">
        <f t="shared" si="225"/>
        <v/>
      </c>
      <c r="N1173" s="58"/>
      <c r="O1173" s="56" t="str">
        <f t="shared" si="218"/>
        <v/>
      </c>
      <c r="P1173" s="57" t="str">
        <f t="shared" si="226"/>
        <v/>
      </c>
      <c r="Q1173" s="58" t="str">
        <f t="shared" ca="1" si="227"/>
        <v/>
      </c>
      <c r="R1173" s="57" t="str">
        <f t="shared" si="228"/>
        <v/>
      </c>
      <c r="S1173" s="57" t="str">
        <f ca="1">IF(AND(C1173&lt;&gt;"",C1173&lt;&gt;OFFSET(C1173,1,0)),SUMIFS([Giá có thuế],[Số ĐK],C1173),"")</f>
        <v/>
      </c>
      <c r="T1173" s="53"/>
      <c r="U1173" s="55" t="str">
        <f>IF(T1173="","",'Thông Tin Chung'!#REF!)</f>
        <v/>
      </c>
      <c r="V1173" s="57" t="str">
        <f t="shared" ca="1" si="229"/>
        <v/>
      </c>
      <c r="W1173" s="59"/>
      <c r="X1173" s="49" t="str">
        <f ca="1">IF(C1173="","",IF(OR(D1173&lt;NgayBatDau,D1173&gt;NgayKetThuc),"Ngày tháng phải nằm trong kỳ báo cáo",IF(AND(F1173&lt;&gt;"",COUNTIF(D.3[Tên nhà cung cấp],F1173)=0),"Tên NCC chưa khai báo trong DSNCC",IF(AND(G1173&lt;&gt;"",COUNTIF(D.1[Tên sản phẩm],G1173)=0),"SP này chưa khai báo trong DSSP",""))))</f>
        <v/>
      </c>
    </row>
    <row r="1174" spans="2:24" ht="27.75" customHeight="1">
      <c r="B1174" s="69">
        <f t="shared" si="219"/>
        <v>1171</v>
      </c>
      <c r="C1174" s="49" t="str">
        <f t="shared" ca="1" si="220"/>
        <v/>
      </c>
      <c r="D1174" s="50" t="str">
        <f t="shared" ca="1" si="221"/>
        <v/>
      </c>
      <c r="E1174" s="51" t="str">
        <f t="shared" ca="1" si="222"/>
        <v/>
      </c>
      <c r="F1174" s="52" t="str">
        <f t="shared" ca="1" si="223"/>
        <v/>
      </c>
      <c r="G1174" s="53"/>
      <c r="H1174" s="53" t="str">
        <f>IF(G1174="","",INDEX(D.1[Quy cách],MATCH(G1174,D.1[Tên sản phẩm],0)))</f>
        <v/>
      </c>
      <c r="I1174" s="54" t="str">
        <f>IF(G1174="","",INDEX(D.1[ĐVT],MATCH(G1174,D.1[Tên sản phẩm],0)))</f>
        <v/>
      </c>
      <c r="J1174" s="56" t="str">
        <f>IF(G1174="","",INDEX(#REF!,MATCH(G1174,D.1[Tên sản phẩm],0)))</f>
        <v/>
      </c>
      <c r="K1174" s="56" t="str">
        <f t="shared" si="224"/>
        <v/>
      </c>
      <c r="L1174" s="53"/>
      <c r="M1174" s="57" t="str">
        <f t="shared" si="225"/>
        <v/>
      </c>
      <c r="N1174" s="58"/>
      <c r="O1174" s="56" t="str">
        <f t="shared" si="218"/>
        <v/>
      </c>
      <c r="P1174" s="57" t="str">
        <f t="shared" si="226"/>
        <v/>
      </c>
      <c r="Q1174" s="58" t="str">
        <f t="shared" ca="1" si="227"/>
        <v/>
      </c>
      <c r="R1174" s="57" t="str">
        <f t="shared" si="228"/>
        <v/>
      </c>
      <c r="S1174" s="57" t="str">
        <f ca="1">IF(AND(C1174&lt;&gt;"",C1174&lt;&gt;OFFSET(C1174,1,0)),SUMIFS([Giá có thuế],[Số ĐK],C1174),"")</f>
        <v/>
      </c>
      <c r="T1174" s="53"/>
      <c r="U1174" s="55" t="str">
        <f>IF(T1174="","",'Thông Tin Chung'!#REF!)</f>
        <v/>
      </c>
      <c r="V1174" s="57" t="str">
        <f t="shared" ca="1" si="229"/>
        <v/>
      </c>
      <c r="W1174" s="59"/>
      <c r="X1174" s="49" t="str">
        <f ca="1">IF(C1174="","",IF(OR(D1174&lt;NgayBatDau,D1174&gt;NgayKetThuc),"Ngày tháng phải nằm trong kỳ báo cáo",IF(AND(F1174&lt;&gt;"",COUNTIF(D.3[Tên nhà cung cấp],F1174)=0),"Tên NCC chưa khai báo trong DSNCC",IF(AND(G1174&lt;&gt;"",COUNTIF(D.1[Tên sản phẩm],G1174)=0),"SP này chưa khai báo trong DSSP",""))))</f>
        <v/>
      </c>
    </row>
    <row r="1175" spans="2:24" ht="27.75" customHeight="1">
      <c r="B1175" s="69">
        <f t="shared" si="219"/>
        <v>1172</v>
      </c>
      <c r="C1175" s="49" t="str">
        <f t="shared" ca="1" si="220"/>
        <v/>
      </c>
      <c r="D1175" s="50" t="str">
        <f t="shared" ca="1" si="221"/>
        <v/>
      </c>
      <c r="E1175" s="51" t="str">
        <f t="shared" ca="1" si="222"/>
        <v/>
      </c>
      <c r="F1175" s="52" t="str">
        <f t="shared" ca="1" si="223"/>
        <v/>
      </c>
      <c r="G1175" s="53"/>
      <c r="H1175" s="53" t="str">
        <f>IF(G1175="","",INDEX(D.1[Quy cách],MATCH(G1175,D.1[Tên sản phẩm],0)))</f>
        <v/>
      </c>
      <c r="I1175" s="54" t="str">
        <f>IF(G1175="","",INDEX(D.1[ĐVT],MATCH(G1175,D.1[Tên sản phẩm],0)))</f>
        <v/>
      </c>
      <c r="J1175" s="56" t="str">
        <f>IF(G1175="","",INDEX(#REF!,MATCH(G1175,D.1[Tên sản phẩm],0)))</f>
        <v/>
      </c>
      <c r="K1175" s="56" t="str">
        <f t="shared" si="224"/>
        <v/>
      </c>
      <c r="L1175" s="53"/>
      <c r="M1175" s="57" t="str">
        <f t="shared" si="225"/>
        <v/>
      </c>
      <c r="N1175" s="58"/>
      <c r="O1175" s="56" t="str">
        <f t="shared" si="218"/>
        <v/>
      </c>
      <c r="P1175" s="57" t="str">
        <f t="shared" si="226"/>
        <v/>
      </c>
      <c r="Q1175" s="58" t="str">
        <f t="shared" ca="1" si="227"/>
        <v/>
      </c>
      <c r="R1175" s="57" t="str">
        <f t="shared" si="228"/>
        <v/>
      </c>
      <c r="S1175" s="57" t="str">
        <f ca="1">IF(AND(C1175&lt;&gt;"",C1175&lt;&gt;OFFSET(C1175,1,0)),SUMIFS([Giá có thuế],[Số ĐK],C1175),"")</f>
        <v/>
      </c>
      <c r="T1175" s="53"/>
      <c r="U1175" s="55" t="str">
        <f>IF(T1175="","",'Thông Tin Chung'!#REF!)</f>
        <v/>
      </c>
      <c r="V1175" s="57" t="str">
        <f t="shared" ca="1" si="229"/>
        <v/>
      </c>
      <c r="W1175" s="59"/>
      <c r="X1175" s="49" t="str">
        <f ca="1">IF(C1175="","",IF(OR(D1175&lt;NgayBatDau,D1175&gt;NgayKetThuc),"Ngày tháng phải nằm trong kỳ báo cáo",IF(AND(F1175&lt;&gt;"",COUNTIF(D.3[Tên nhà cung cấp],F1175)=0),"Tên NCC chưa khai báo trong DSNCC",IF(AND(G1175&lt;&gt;"",COUNTIF(D.1[Tên sản phẩm],G1175)=0),"SP này chưa khai báo trong DSSP",""))))</f>
        <v/>
      </c>
    </row>
    <row r="1176" spans="2:24" ht="27.75" customHeight="1">
      <c r="B1176" s="69">
        <f t="shared" si="219"/>
        <v>1173</v>
      </c>
      <c r="C1176" s="49" t="str">
        <f t="shared" ca="1" si="220"/>
        <v/>
      </c>
      <c r="D1176" s="50" t="str">
        <f t="shared" ca="1" si="221"/>
        <v/>
      </c>
      <c r="E1176" s="51" t="str">
        <f t="shared" ca="1" si="222"/>
        <v/>
      </c>
      <c r="F1176" s="52" t="str">
        <f t="shared" ca="1" si="223"/>
        <v/>
      </c>
      <c r="G1176" s="53"/>
      <c r="H1176" s="53" t="str">
        <f>IF(G1176="","",INDEX(D.1[Quy cách],MATCH(G1176,D.1[Tên sản phẩm],0)))</f>
        <v/>
      </c>
      <c r="I1176" s="54" t="str">
        <f>IF(G1176="","",INDEX(D.1[ĐVT],MATCH(G1176,D.1[Tên sản phẩm],0)))</f>
        <v/>
      </c>
      <c r="J1176" s="56" t="str">
        <f>IF(G1176="","",INDEX(#REF!,MATCH(G1176,D.1[Tên sản phẩm],0)))</f>
        <v/>
      </c>
      <c r="K1176" s="56" t="str">
        <f t="shared" si="224"/>
        <v/>
      </c>
      <c r="L1176" s="53"/>
      <c r="M1176" s="57" t="str">
        <f t="shared" si="225"/>
        <v/>
      </c>
      <c r="N1176" s="58"/>
      <c r="O1176" s="56" t="str">
        <f t="shared" si="218"/>
        <v/>
      </c>
      <c r="P1176" s="57" t="str">
        <f t="shared" si="226"/>
        <v/>
      </c>
      <c r="Q1176" s="58" t="str">
        <f t="shared" ca="1" si="227"/>
        <v/>
      </c>
      <c r="R1176" s="57" t="str">
        <f t="shared" si="228"/>
        <v/>
      </c>
      <c r="S1176" s="57" t="str">
        <f ca="1">IF(AND(C1176&lt;&gt;"",C1176&lt;&gt;OFFSET(C1176,1,0)),SUMIFS([Giá có thuế],[Số ĐK],C1176),"")</f>
        <v/>
      </c>
      <c r="T1176" s="53"/>
      <c r="U1176" s="55" t="str">
        <f>IF(T1176="","",'Thông Tin Chung'!#REF!)</f>
        <v/>
      </c>
      <c r="V1176" s="57" t="str">
        <f t="shared" ca="1" si="229"/>
        <v/>
      </c>
      <c r="W1176" s="59"/>
      <c r="X1176" s="49" t="str">
        <f ca="1">IF(C1176="","",IF(OR(D1176&lt;NgayBatDau,D1176&gt;NgayKetThuc),"Ngày tháng phải nằm trong kỳ báo cáo",IF(AND(F1176&lt;&gt;"",COUNTIF(D.3[Tên nhà cung cấp],F1176)=0),"Tên NCC chưa khai báo trong DSNCC",IF(AND(G1176&lt;&gt;"",COUNTIF(D.1[Tên sản phẩm],G1176)=0),"SP này chưa khai báo trong DSSP",""))))</f>
        <v/>
      </c>
    </row>
    <row r="1177" spans="2:24" ht="27.75" customHeight="1">
      <c r="B1177" s="69">
        <f t="shared" si="219"/>
        <v>1174</v>
      </c>
      <c r="C1177" s="49" t="str">
        <f t="shared" ca="1" si="220"/>
        <v/>
      </c>
      <c r="D1177" s="50" t="str">
        <f t="shared" ca="1" si="221"/>
        <v/>
      </c>
      <c r="E1177" s="51" t="str">
        <f t="shared" ca="1" si="222"/>
        <v/>
      </c>
      <c r="F1177" s="52" t="str">
        <f t="shared" ca="1" si="223"/>
        <v/>
      </c>
      <c r="G1177" s="53"/>
      <c r="H1177" s="53" t="str">
        <f>IF(G1177="","",INDEX(D.1[Quy cách],MATCH(G1177,D.1[Tên sản phẩm],0)))</f>
        <v/>
      </c>
      <c r="I1177" s="54" t="str">
        <f>IF(G1177="","",INDEX(D.1[ĐVT],MATCH(G1177,D.1[Tên sản phẩm],0)))</f>
        <v/>
      </c>
      <c r="J1177" s="56" t="str">
        <f>IF(G1177="","",INDEX(#REF!,MATCH(G1177,D.1[Tên sản phẩm],0)))</f>
        <v/>
      </c>
      <c r="K1177" s="56" t="str">
        <f t="shared" si="224"/>
        <v/>
      </c>
      <c r="L1177" s="53"/>
      <c r="M1177" s="57" t="str">
        <f t="shared" si="225"/>
        <v/>
      </c>
      <c r="N1177" s="58"/>
      <c r="O1177" s="56" t="str">
        <f t="shared" si="218"/>
        <v/>
      </c>
      <c r="P1177" s="57" t="str">
        <f t="shared" si="226"/>
        <v/>
      </c>
      <c r="Q1177" s="58" t="str">
        <f t="shared" ca="1" si="227"/>
        <v/>
      </c>
      <c r="R1177" s="57" t="str">
        <f t="shared" si="228"/>
        <v/>
      </c>
      <c r="S1177" s="57" t="str">
        <f ca="1">IF(AND(C1177&lt;&gt;"",C1177&lt;&gt;OFFSET(C1177,1,0)),SUMIFS([Giá có thuế],[Số ĐK],C1177),"")</f>
        <v/>
      </c>
      <c r="T1177" s="53"/>
      <c r="U1177" s="55" t="str">
        <f>IF(T1177="","",'Thông Tin Chung'!#REF!)</f>
        <v/>
      </c>
      <c r="V1177" s="57" t="str">
        <f t="shared" ca="1" si="229"/>
        <v/>
      </c>
      <c r="W1177" s="59"/>
      <c r="X1177" s="49" t="str">
        <f ca="1">IF(C1177="","",IF(OR(D1177&lt;NgayBatDau,D1177&gt;NgayKetThuc),"Ngày tháng phải nằm trong kỳ báo cáo",IF(AND(F1177&lt;&gt;"",COUNTIF(D.3[Tên nhà cung cấp],F1177)=0),"Tên NCC chưa khai báo trong DSNCC",IF(AND(G1177&lt;&gt;"",COUNTIF(D.1[Tên sản phẩm],G1177)=0),"SP này chưa khai báo trong DSSP",""))))</f>
        <v/>
      </c>
    </row>
    <row r="1178" spans="2:24" ht="27.75" customHeight="1">
      <c r="B1178" s="69">
        <f t="shared" si="219"/>
        <v>1175</v>
      </c>
      <c r="C1178" s="49" t="str">
        <f t="shared" ca="1" si="220"/>
        <v/>
      </c>
      <c r="D1178" s="50" t="str">
        <f t="shared" ca="1" si="221"/>
        <v/>
      </c>
      <c r="E1178" s="51" t="str">
        <f t="shared" ca="1" si="222"/>
        <v/>
      </c>
      <c r="F1178" s="52" t="str">
        <f t="shared" ca="1" si="223"/>
        <v/>
      </c>
      <c r="G1178" s="53"/>
      <c r="H1178" s="53" t="str">
        <f>IF(G1178="","",INDEX(D.1[Quy cách],MATCH(G1178,D.1[Tên sản phẩm],0)))</f>
        <v/>
      </c>
      <c r="I1178" s="54" t="str">
        <f>IF(G1178="","",INDEX(D.1[ĐVT],MATCH(G1178,D.1[Tên sản phẩm],0)))</f>
        <v/>
      </c>
      <c r="J1178" s="56" t="str">
        <f>IF(G1178="","",INDEX(#REF!,MATCH(G1178,D.1[Tên sản phẩm],0)))</f>
        <v/>
      </c>
      <c r="K1178" s="56" t="str">
        <f t="shared" si="224"/>
        <v/>
      </c>
      <c r="L1178" s="53"/>
      <c r="M1178" s="57" t="str">
        <f t="shared" si="225"/>
        <v/>
      </c>
      <c r="N1178" s="58"/>
      <c r="O1178" s="56" t="str">
        <f t="shared" si="218"/>
        <v/>
      </c>
      <c r="P1178" s="57" t="str">
        <f t="shared" si="226"/>
        <v/>
      </c>
      <c r="Q1178" s="58" t="str">
        <f t="shared" ca="1" si="227"/>
        <v/>
      </c>
      <c r="R1178" s="57" t="str">
        <f t="shared" si="228"/>
        <v/>
      </c>
      <c r="S1178" s="57" t="str">
        <f ca="1">IF(AND(C1178&lt;&gt;"",C1178&lt;&gt;OFFSET(C1178,1,0)),SUMIFS([Giá có thuế],[Số ĐK],C1178),"")</f>
        <v/>
      </c>
      <c r="T1178" s="53"/>
      <c r="U1178" s="55" t="str">
        <f>IF(T1178="","",'Thông Tin Chung'!#REF!)</f>
        <v/>
      </c>
      <c r="V1178" s="57" t="str">
        <f t="shared" ca="1" si="229"/>
        <v/>
      </c>
      <c r="W1178" s="59"/>
      <c r="X1178" s="49" t="str">
        <f ca="1">IF(C1178="","",IF(OR(D1178&lt;NgayBatDau,D1178&gt;NgayKetThuc),"Ngày tháng phải nằm trong kỳ báo cáo",IF(AND(F1178&lt;&gt;"",COUNTIF(D.3[Tên nhà cung cấp],F1178)=0),"Tên NCC chưa khai báo trong DSNCC",IF(AND(G1178&lt;&gt;"",COUNTIF(D.1[Tên sản phẩm],G1178)=0),"SP này chưa khai báo trong DSSP",""))))</f>
        <v/>
      </c>
    </row>
    <row r="1179" spans="2:24" ht="27.75" customHeight="1">
      <c r="B1179" s="69">
        <f t="shared" si="219"/>
        <v>1176</v>
      </c>
      <c r="C1179" s="49" t="str">
        <f t="shared" ca="1" si="220"/>
        <v/>
      </c>
      <c r="D1179" s="50" t="str">
        <f t="shared" ca="1" si="221"/>
        <v/>
      </c>
      <c r="E1179" s="51" t="str">
        <f t="shared" ca="1" si="222"/>
        <v/>
      </c>
      <c r="F1179" s="52" t="str">
        <f t="shared" ca="1" si="223"/>
        <v/>
      </c>
      <c r="G1179" s="53"/>
      <c r="H1179" s="53" t="str">
        <f>IF(G1179="","",INDEX(D.1[Quy cách],MATCH(G1179,D.1[Tên sản phẩm],0)))</f>
        <v/>
      </c>
      <c r="I1179" s="54" t="str">
        <f>IF(G1179="","",INDEX(D.1[ĐVT],MATCH(G1179,D.1[Tên sản phẩm],0)))</f>
        <v/>
      </c>
      <c r="J1179" s="56" t="str">
        <f>IF(G1179="","",INDEX(#REF!,MATCH(G1179,D.1[Tên sản phẩm],0)))</f>
        <v/>
      </c>
      <c r="K1179" s="56" t="str">
        <f t="shared" si="224"/>
        <v/>
      </c>
      <c r="L1179" s="53"/>
      <c r="M1179" s="57" t="str">
        <f t="shared" si="225"/>
        <v/>
      </c>
      <c r="N1179" s="58"/>
      <c r="O1179" s="56" t="str">
        <f t="shared" si="218"/>
        <v/>
      </c>
      <c r="P1179" s="57" t="str">
        <f t="shared" si="226"/>
        <v/>
      </c>
      <c r="Q1179" s="58" t="str">
        <f t="shared" ca="1" si="227"/>
        <v/>
      </c>
      <c r="R1179" s="57" t="str">
        <f t="shared" si="228"/>
        <v/>
      </c>
      <c r="S1179" s="57" t="str">
        <f ca="1">IF(AND(C1179&lt;&gt;"",C1179&lt;&gt;OFFSET(C1179,1,0)),SUMIFS([Giá có thuế],[Số ĐK],C1179),"")</f>
        <v/>
      </c>
      <c r="T1179" s="53"/>
      <c r="U1179" s="55" t="str">
        <f>IF(T1179="","",'Thông Tin Chung'!#REF!)</f>
        <v/>
      </c>
      <c r="V1179" s="57" t="str">
        <f t="shared" ca="1" si="229"/>
        <v/>
      </c>
      <c r="W1179" s="59"/>
      <c r="X1179" s="49" t="str">
        <f ca="1">IF(C1179="","",IF(OR(D1179&lt;NgayBatDau,D1179&gt;NgayKetThuc),"Ngày tháng phải nằm trong kỳ báo cáo",IF(AND(F1179&lt;&gt;"",COUNTIF(D.3[Tên nhà cung cấp],F1179)=0),"Tên NCC chưa khai báo trong DSNCC",IF(AND(G1179&lt;&gt;"",COUNTIF(D.1[Tên sản phẩm],G1179)=0),"SP này chưa khai báo trong DSSP",""))))</f>
        <v/>
      </c>
    </row>
    <row r="1180" spans="2:24" ht="27.75" customHeight="1">
      <c r="B1180" s="69">
        <f t="shared" si="219"/>
        <v>1177</v>
      </c>
      <c r="C1180" s="49" t="str">
        <f t="shared" ca="1" si="220"/>
        <v/>
      </c>
      <c r="D1180" s="50" t="str">
        <f t="shared" ca="1" si="221"/>
        <v/>
      </c>
      <c r="E1180" s="51" t="str">
        <f t="shared" ca="1" si="222"/>
        <v/>
      </c>
      <c r="F1180" s="52" t="str">
        <f t="shared" ca="1" si="223"/>
        <v/>
      </c>
      <c r="G1180" s="53"/>
      <c r="H1180" s="53" t="str">
        <f>IF(G1180="","",INDEX(D.1[Quy cách],MATCH(G1180,D.1[Tên sản phẩm],0)))</f>
        <v/>
      </c>
      <c r="I1180" s="54" t="str">
        <f>IF(G1180="","",INDEX(D.1[ĐVT],MATCH(G1180,D.1[Tên sản phẩm],0)))</f>
        <v/>
      </c>
      <c r="J1180" s="56" t="str">
        <f>IF(G1180="","",INDEX(#REF!,MATCH(G1180,D.1[Tên sản phẩm],0)))</f>
        <v/>
      </c>
      <c r="K1180" s="56" t="str">
        <f t="shared" si="224"/>
        <v/>
      </c>
      <c r="L1180" s="53"/>
      <c r="M1180" s="57" t="str">
        <f t="shared" si="225"/>
        <v/>
      </c>
      <c r="N1180" s="58"/>
      <c r="O1180" s="56" t="str">
        <f t="shared" si="218"/>
        <v/>
      </c>
      <c r="P1180" s="57" t="str">
        <f t="shared" si="226"/>
        <v/>
      </c>
      <c r="Q1180" s="58" t="str">
        <f t="shared" ca="1" si="227"/>
        <v/>
      </c>
      <c r="R1180" s="57" t="str">
        <f t="shared" si="228"/>
        <v/>
      </c>
      <c r="S1180" s="57" t="str">
        <f ca="1">IF(AND(C1180&lt;&gt;"",C1180&lt;&gt;OFFSET(C1180,1,0)),SUMIFS([Giá có thuế],[Số ĐK],C1180),"")</f>
        <v/>
      </c>
      <c r="T1180" s="53"/>
      <c r="U1180" s="55" t="str">
        <f>IF(T1180="","",'Thông Tin Chung'!#REF!)</f>
        <v/>
      </c>
      <c r="V1180" s="57" t="str">
        <f t="shared" ca="1" si="229"/>
        <v/>
      </c>
      <c r="W1180" s="59"/>
      <c r="X1180" s="49" t="str">
        <f ca="1">IF(C1180="","",IF(OR(D1180&lt;NgayBatDau,D1180&gt;NgayKetThuc),"Ngày tháng phải nằm trong kỳ báo cáo",IF(AND(F1180&lt;&gt;"",COUNTIF(D.3[Tên nhà cung cấp],F1180)=0),"Tên NCC chưa khai báo trong DSNCC",IF(AND(G1180&lt;&gt;"",COUNTIF(D.1[Tên sản phẩm],G1180)=0),"SP này chưa khai báo trong DSSP",""))))</f>
        <v/>
      </c>
    </row>
    <row r="1181" spans="2:24" ht="27.75" customHeight="1">
      <c r="B1181" s="69">
        <f t="shared" si="219"/>
        <v>1178</v>
      </c>
      <c r="C1181" s="49" t="str">
        <f t="shared" ca="1" si="220"/>
        <v/>
      </c>
      <c r="D1181" s="50" t="str">
        <f t="shared" ca="1" si="221"/>
        <v/>
      </c>
      <c r="E1181" s="51" t="str">
        <f t="shared" ca="1" si="222"/>
        <v/>
      </c>
      <c r="F1181" s="52" t="str">
        <f t="shared" ca="1" si="223"/>
        <v/>
      </c>
      <c r="G1181" s="53"/>
      <c r="H1181" s="53" t="str">
        <f>IF(G1181="","",INDEX(D.1[Quy cách],MATCH(G1181,D.1[Tên sản phẩm],0)))</f>
        <v/>
      </c>
      <c r="I1181" s="54" t="str">
        <f>IF(G1181="","",INDEX(D.1[ĐVT],MATCH(G1181,D.1[Tên sản phẩm],0)))</f>
        <v/>
      </c>
      <c r="J1181" s="56" t="str">
        <f>IF(G1181="","",INDEX(#REF!,MATCH(G1181,D.1[Tên sản phẩm],0)))</f>
        <v/>
      </c>
      <c r="K1181" s="56" t="str">
        <f t="shared" si="224"/>
        <v/>
      </c>
      <c r="L1181" s="53"/>
      <c r="M1181" s="57" t="str">
        <f t="shared" si="225"/>
        <v/>
      </c>
      <c r="N1181" s="58"/>
      <c r="O1181" s="56" t="str">
        <f t="shared" si="218"/>
        <v/>
      </c>
      <c r="P1181" s="57" t="str">
        <f t="shared" si="226"/>
        <v/>
      </c>
      <c r="Q1181" s="58" t="str">
        <f t="shared" ca="1" si="227"/>
        <v/>
      </c>
      <c r="R1181" s="57" t="str">
        <f t="shared" si="228"/>
        <v/>
      </c>
      <c r="S1181" s="57" t="str">
        <f ca="1">IF(AND(C1181&lt;&gt;"",C1181&lt;&gt;OFFSET(C1181,1,0)),SUMIFS([Giá có thuế],[Số ĐK],C1181),"")</f>
        <v/>
      </c>
      <c r="T1181" s="53"/>
      <c r="U1181" s="55" t="str">
        <f>IF(T1181="","",'Thông Tin Chung'!#REF!)</f>
        <v/>
      </c>
      <c r="V1181" s="57" t="str">
        <f t="shared" ca="1" si="229"/>
        <v/>
      </c>
      <c r="W1181" s="59"/>
      <c r="X1181" s="49" t="str">
        <f ca="1">IF(C1181="","",IF(OR(D1181&lt;NgayBatDau,D1181&gt;NgayKetThuc),"Ngày tháng phải nằm trong kỳ báo cáo",IF(AND(F1181&lt;&gt;"",COUNTIF(D.3[Tên nhà cung cấp],F1181)=0),"Tên NCC chưa khai báo trong DSNCC",IF(AND(G1181&lt;&gt;"",COUNTIF(D.1[Tên sản phẩm],G1181)=0),"SP này chưa khai báo trong DSSP",""))))</f>
        <v/>
      </c>
    </row>
    <row r="1182" spans="2:24" ht="27.75" customHeight="1">
      <c r="B1182" s="69">
        <f t="shared" si="219"/>
        <v>1179</v>
      </c>
      <c r="C1182" s="49" t="str">
        <f t="shared" ca="1" si="220"/>
        <v/>
      </c>
      <c r="D1182" s="50" t="str">
        <f t="shared" ca="1" si="221"/>
        <v/>
      </c>
      <c r="E1182" s="51" t="str">
        <f t="shared" ca="1" si="222"/>
        <v/>
      </c>
      <c r="F1182" s="52" t="str">
        <f t="shared" ca="1" si="223"/>
        <v/>
      </c>
      <c r="G1182" s="53"/>
      <c r="H1182" s="53" t="str">
        <f>IF(G1182="","",INDEX(D.1[Quy cách],MATCH(G1182,D.1[Tên sản phẩm],0)))</f>
        <v/>
      </c>
      <c r="I1182" s="54" t="str">
        <f>IF(G1182="","",INDEX(D.1[ĐVT],MATCH(G1182,D.1[Tên sản phẩm],0)))</f>
        <v/>
      </c>
      <c r="J1182" s="56" t="str">
        <f>IF(G1182="","",INDEX(#REF!,MATCH(G1182,D.1[Tên sản phẩm],0)))</f>
        <v/>
      </c>
      <c r="K1182" s="56" t="str">
        <f t="shared" si="224"/>
        <v/>
      </c>
      <c r="L1182" s="53"/>
      <c r="M1182" s="57" t="str">
        <f t="shared" si="225"/>
        <v/>
      </c>
      <c r="N1182" s="58"/>
      <c r="O1182" s="56" t="str">
        <f t="shared" si="218"/>
        <v/>
      </c>
      <c r="P1182" s="57" t="str">
        <f t="shared" si="226"/>
        <v/>
      </c>
      <c r="Q1182" s="58" t="str">
        <f t="shared" ca="1" si="227"/>
        <v/>
      </c>
      <c r="R1182" s="57" t="str">
        <f t="shared" si="228"/>
        <v/>
      </c>
      <c r="S1182" s="57" t="str">
        <f ca="1">IF(AND(C1182&lt;&gt;"",C1182&lt;&gt;OFFSET(C1182,1,0)),SUMIFS([Giá có thuế],[Số ĐK],C1182),"")</f>
        <v/>
      </c>
      <c r="T1182" s="53"/>
      <c r="U1182" s="55" t="str">
        <f>IF(T1182="","",'Thông Tin Chung'!#REF!)</f>
        <v/>
      </c>
      <c r="V1182" s="57" t="str">
        <f t="shared" ca="1" si="229"/>
        <v/>
      </c>
      <c r="W1182" s="59"/>
      <c r="X1182" s="49" t="str">
        <f ca="1">IF(C1182="","",IF(OR(D1182&lt;NgayBatDau,D1182&gt;NgayKetThuc),"Ngày tháng phải nằm trong kỳ báo cáo",IF(AND(F1182&lt;&gt;"",COUNTIF(D.3[Tên nhà cung cấp],F1182)=0),"Tên NCC chưa khai báo trong DSNCC",IF(AND(G1182&lt;&gt;"",COUNTIF(D.1[Tên sản phẩm],G1182)=0),"SP này chưa khai báo trong DSSP",""))))</f>
        <v/>
      </c>
    </row>
    <row r="1183" spans="2:24" ht="27.75" customHeight="1">
      <c r="B1183" s="69">
        <f t="shared" si="219"/>
        <v>1180</v>
      </c>
      <c r="C1183" s="49" t="str">
        <f t="shared" ca="1" si="220"/>
        <v/>
      </c>
      <c r="D1183" s="50" t="str">
        <f t="shared" ca="1" si="221"/>
        <v/>
      </c>
      <c r="E1183" s="51" t="str">
        <f t="shared" ca="1" si="222"/>
        <v/>
      </c>
      <c r="F1183" s="52" t="str">
        <f t="shared" ca="1" si="223"/>
        <v/>
      </c>
      <c r="G1183" s="53"/>
      <c r="H1183" s="53" t="str">
        <f>IF(G1183="","",INDEX(D.1[Quy cách],MATCH(G1183,D.1[Tên sản phẩm],0)))</f>
        <v/>
      </c>
      <c r="I1183" s="54" t="str">
        <f>IF(G1183="","",INDEX(D.1[ĐVT],MATCH(G1183,D.1[Tên sản phẩm],0)))</f>
        <v/>
      </c>
      <c r="J1183" s="56" t="str">
        <f>IF(G1183="","",INDEX(#REF!,MATCH(G1183,D.1[Tên sản phẩm],0)))</f>
        <v/>
      </c>
      <c r="K1183" s="56" t="str">
        <f t="shared" si="224"/>
        <v/>
      </c>
      <c r="L1183" s="53"/>
      <c r="M1183" s="57" t="str">
        <f t="shared" si="225"/>
        <v/>
      </c>
      <c r="N1183" s="58"/>
      <c r="O1183" s="56" t="str">
        <f t="shared" si="218"/>
        <v/>
      </c>
      <c r="P1183" s="57" t="str">
        <f t="shared" si="226"/>
        <v/>
      </c>
      <c r="Q1183" s="58" t="str">
        <f t="shared" ca="1" si="227"/>
        <v/>
      </c>
      <c r="R1183" s="57" t="str">
        <f t="shared" si="228"/>
        <v/>
      </c>
      <c r="S1183" s="57" t="str">
        <f ca="1">IF(AND(C1183&lt;&gt;"",C1183&lt;&gt;OFFSET(C1183,1,0)),SUMIFS([Giá có thuế],[Số ĐK],C1183),"")</f>
        <v/>
      </c>
      <c r="T1183" s="53"/>
      <c r="U1183" s="55" t="str">
        <f>IF(T1183="","",'Thông Tin Chung'!#REF!)</f>
        <v/>
      </c>
      <c r="V1183" s="57" t="str">
        <f t="shared" ca="1" si="229"/>
        <v/>
      </c>
      <c r="W1183" s="59"/>
      <c r="X1183" s="49" t="str">
        <f ca="1">IF(C1183="","",IF(OR(D1183&lt;NgayBatDau,D1183&gt;NgayKetThuc),"Ngày tháng phải nằm trong kỳ báo cáo",IF(AND(F1183&lt;&gt;"",COUNTIF(D.3[Tên nhà cung cấp],F1183)=0),"Tên NCC chưa khai báo trong DSNCC",IF(AND(G1183&lt;&gt;"",COUNTIF(D.1[Tên sản phẩm],G1183)=0),"SP này chưa khai báo trong DSSP",""))))</f>
        <v/>
      </c>
    </row>
    <row r="1184" spans="2:24" ht="27.75" customHeight="1">
      <c r="B1184" s="69">
        <f t="shared" si="219"/>
        <v>1181</v>
      </c>
      <c r="C1184" s="49" t="str">
        <f t="shared" ca="1" si="220"/>
        <v/>
      </c>
      <c r="D1184" s="50" t="str">
        <f t="shared" ca="1" si="221"/>
        <v/>
      </c>
      <c r="E1184" s="51" t="str">
        <f t="shared" ca="1" si="222"/>
        <v/>
      </c>
      <c r="F1184" s="52" t="str">
        <f t="shared" ca="1" si="223"/>
        <v/>
      </c>
      <c r="G1184" s="53"/>
      <c r="H1184" s="53" t="str">
        <f>IF(G1184="","",INDEX(D.1[Quy cách],MATCH(G1184,D.1[Tên sản phẩm],0)))</f>
        <v/>
      </c>
      <c r="I1184" s="54" t="str">
        <f>IF(G1184="","",INDEX(D.1[ĐVT],MATCH(G1184,D.1[Tên sản phẩm],0)))</f>
        <v/>
      </c>
      <c r="J1184" s="56" t="str">
        <f>IF(G1184="","",INDEX(#REF!,MATCH(G1184,D.1[Tên sản phẩm],0)))</f>
        <v/>
      </c>
      <c r="K1184" s="56" t="str">
        <f t="shared" si="224"/>
        <v/>
      </c>
      <c r="L1184" s="53"/>
      <c r="M1184" s="57" t="str">
        <f t="shared" si="225"/>
        <v/>
      </c>
      <c r="N1184" s="58"/>
      <c r="O1184" s="56" t="str">
        <f t="shared" si="218"/>
        <v/>
      </c>
      <c r="P1184" s="57" t="str">
        <f t="shared" si="226"/>
        <v/>
      </c>
      <c r="Q1184" s="58" t="str">
        <f t="shared" ca="1" si="227"/>
        <v/>
      </c>
      <c r="R1184" s="57" t="str">
        <f t="shared" si="228"/>
        <v/>
      </c>
      <c r="S1184" s="57" t="str">
        <f ca="1">IF(AND(C1184&lt;&gt;"",C1184&lt;&gt;OFFSET(C1184,1,0)),SUMIFS([Giá có thuế],[Số ĐK],C1184),"")</f>
        <v/>
      </c>
      <c r="T1184" s="53"/>
      <c r="U1184" s="55" t="str">
        <f>IF(T1184="","",'Thông Tin Chung'!#REF!)</f>
        <v/>
      </c>
      <c r="V1184" s="57" t="str">
        <f t="shared" ca="1" si="229"/>
        <v/>
      </c>
      <c r="W1184" s="59"/>
      <c r="X1184" s="49" t="str">
        <f ca="1">IF(C1184="","",IF(OR(D1184&lt;NgayBatDau,D1184&gt;NgayKetThuc),"Ngày tháng phải nằm trong kỳ báo cáo",IF(AND(F1184&lt;&gt;"",COUNTIF(D.3[Tên nhà cung cấp],F1184)=0),"Tên NCC chưa khai báo trong DSNCC",IF(AND(G1184&lt;&gt;"",COUNTIF(D.1[Tên sản phẩm],G1184)=0),"SP này chưa khai báo trong DSSP",""))))</f>
        <v/>
      </c>
    </row>
    <row r="1185" spans="2:24" ht="27.75" customHeight="1">
      <c r="B1185" s="69">
        <f t="shared" si="219"/>
        <v>1182</v>
      </c>
      <c r="C1185" s="49" t="str">
        <f t="shared" ca="1" si="220"/>
        <v/>
      </c>
      <c r="D1185" s="50" t="str">
        <f t="shared" ca="1" si="221"/>
        <v/>
      </c>
      <c r="E1185" s="51" t="str">
        <f t="shared" ca="1" si="222"/>
        <v/>
      </c>
      <c r="F1185" s="52" t="str">
        <f t="shared" ca="1" si="223"/>
        <v/>
      </c>
      <c r="G1185" s="53"/>
      <c r="H1185" s="53" t="str">
        <f>IF(G1185="","",INDEX(D.1[Quy cách],MATCH(G1185,D.1[Tên sản phẩm],0)))</f>
        <v/>
      </c>
      <c r="I1185" s="54" t="str">
        <f>IF(G1185="","",INDEX(D.1[ĐVT],MATCH(G1185,D.1[Tên sản phẩm],0)))</f>
        <v/>
      </c>
      <c r="J1185" s="56" t="str">
        <f>IF(G1185="","",INDEX(#REF!,MATCH(G1185,D.1[Tên sản phẩm],0)))</f>
        <v/>
      </c>
      <c r="K1185" s="56" t="str">
        <f t="shared" si="224"/>
        <v/>
      </c>
      <c r="L1185" s="53"/>
      <c r="M1185" s="57" t="str">
        <f t="shared" si="225"/>
        <v/>
      </c>
      <c r="N1185" s="58"/>
      <c r="O1185" s="56" t="str">
        <f t="shared" si="218"/>
        <v/>
      </c>
      <c r="P1185" s="57" t="str">
        <f t="shared" si="226"/>
        <v/>
      </c>
      <c r="Q1185" s="58" t="str">
        <f t="shared" ca="1" si="227"/>
        <v/>
      </c>
      <c r="R1185" s="57" t="str">
        <f t="shared" si="228"/>
        <v/>
      </c>
      <c r="S1185" s="57" t="str">
        <f ca="1">IF(AND(C1185&lt;&gt;"",C1185&lt;&gt;OFFSET(C1185,1,0)),SUMIFS([Giá có thuế],[Số ĐK],C1185),"")</f>
        <v/>
      </c>
      <c r="T1185" s="53"/>
      <c r="U1185" s="55" t="str">
        <f>IF(T1185="","",'Thông Tin Chung'!#REF!)</f>
        <v/>
      </c>
      <c r="V1185" s="57" t="str">
        <f t="shared" ca="1" si="229"/>
        <v/>
      </c>
      <c r="W1185" s="59"/>
      <c r="X1185" s="49" t="str">
        <f ca="1">IF(C1185="","",IF(OR(D1185&lt;NgayBatDau,D1185&gt;NgayKetThuc),"Ngày tháng phải nằm trong kỳ báo cáo",IF(AND(F1185&lt;&gt;"",COUNTIF(D.3[Tên nhà cung cấp],F1185)=0),"Tên NCC chưa khai báo trong DSNCC",IF(AND(G1185&lt;&gt;"",COUNTIF(D.1[Tên sản phẩm],G1185)=0),"SP này chưa khai báo trong DSSP",""))))</f>
        <v/>
      </c>
    </row>
    <row r="1186" spans="2:24" ht="27.75" customHeight="1">
      <c r="B1186" s="69">
        <f t="shared" si="219"/>
        <v>1183</v>
      </c>
      <c r="C1186" s="49" t="str">
        <f t="shared" ca="1" si="220"/>
        <v/>
      </c>
      <c r="D1186" s="50" t="str">
        <f t="shared" ca="1" si="221"/>
        <v/>
      </c>
      <c r="E1186" s="51" t="str">
        <f t="shared" ca="1" si="222"/>
        <v/>
      </c>
      <c r="F1186" s="52" t="str">
        <f t="shared" ca="1" si="223"/>
        <v/>
      </c>
      <c r="G1186" s="53"/>
      <c r="H1186" s="53" t="str">
        <f>IF(G1186="","",INDEX(D.1[Quy cách],MATCH(G1186,D.1[Tên sản phẩm],0)))</f>
        <v/>
      </c>
      <c r="I1186" s="54" t="str">
        <f>IF(G1186="","",INDEX(D.1[ĐVT],MATCH(G1186,D.1[Tên sản phẩm],0)))</f>
        <v/>
      </c>
      <c r="J1186" s="56" t="str">
        <f>IF(G1186="","",INDEX(#REF!,MATCH(G1186,D.1[Tên sản phẩm],0)))</f>
        <v/>
      </c>
      <c r="K1186" s="56" t="str">
        <f t="shared" si="224"/>
        <v/>
      </c>
      <c r="L1186" s="53"/>
      <c r="M1186" s="57" t="str">
        <f t="shared" si="225"/>
        <v/>
      </c>
      <c r="N1186" s="58"/>
      <c r="O1186" s="56" t="str">
        <f t="shared" si="218"/>
        <v/>
      </c>
      <c r="P1186" s="57" t="str">
        <f t="shared" si="226"/>
        <v/>
      </c>
      <c r="Q1186" s="58" t="str">
        <f t="shared" ca="1" si="227"/>
        <v/>
      </c>
      <c r="R1186" s="57" t="str">
        <f t="shared" si="228"/>
        <v/>
      </c>
      <c r="S1186" s="57" t="str">
        <f ca="1">IF(AND(C1186&lt;&gt;"",C1186&lt;&gt;OFFSET(C1186,1,0)),SUMIFS([Giá có thuế],[Số ĐK],C1186),"")</f>
        <v/>
      </c>
      <c r="T1186" s="53"/>
      <c r="U1186" s="55" t="str">
        <f>IF(T1186="","",'Thông Tin Chung'!#REF!)</f>
        <v/>
      </c>
      <c r="V1186" s="57" t="str">
        <f t="shared" ca="1" si="229"/>
        <v/>
      </c>
      <c r="W1186" s="59"/>
      <c r="X1186" s="49" t="str">
        <f ca="1">IF(C1186="","",IF(OR(D1186&lt;NgayBatDau,D1186&gt;NgayKetThuc),"Ngày tháng phải nằm trong kỳ báo cáo",IF(AND(F1186&lt;&gt;"",COUNTIF(D.3[Tên nhà cung cấp],F1186)=0),"Tên NCC chưa khai báo trong DSNCC",IF(AND(G1186&lt;&gt;"",COUNTIF(D.1[Tên sản phẩm],G1186)=0),"SP này chưa khai báo trong DSSP",""))))</f>
        <v/>
      </c>
    </row>
    <row r="1187" spans="2:24" ht="27.75" customHeight="1">
      <c r="B1187" s="69">
        <f t="shared" si="219"/>
        <v>1184</v>
      </c>
      <c r="C1187" s="49" t="str">
        <f t="shared" ca="1" si="220"/>
        <v/>
      </c>
      <c r="D1187" s="50" t="str">
        <f t="shared" ca="1" si="221"/>
        <v/>
      </c>
      <c r="E1187" s="51" t="str">
        <f t="shared" ca="1" si="222"/>
        <v/>
      </c>
      <c r="F1187" s="52" t="str">
        <f t="shared" ca="1" si="223"/>
        <v/>
      </c>
      <c r="G1187" s="53"/>
      <c r="H1187" s="53" t="str">
        <f>IF(G1187="","",INDEX(D.1[Quy cách],MATCH(G1187,D.1[Tên sản phẩm],0)))</f>
        <v/>
      </c>
      <c r="I1187" s="54" t="str">
        <f>IF(G1187="","",INDEX(D.1[ĐVT],MATCH(G1187,D.1[Tên sản phẩm],0)))</f>
        <v/>
      </c>
      <c r="J1187" s="56" t="str">
        <f>IF(G1187="","",INDEX(#REF!,MATCH(G1187,D.1[Tên sản phẩm],0)))</f>
        <v/>
      </c>
      <c r="K1187" s="56" t="str">
        <f t="shared" si="224"/>
        <v/>
      </c>
      <c r="L1187" s="53"/>
      <c r="M1187" s="57" t="str">
        <f t="shared" si="225"/>
        <v/>
      </c>
      <c r="N1187" s="58"/>
      <c r="O1187" s="56" t="str">
        <f t="shared" si="218"/>
        <v/>
      </c>
      <c r="P1187" s="57" t="str">
        <f t="shared" si="226"/>
        <v/>
      </c>
      <c r="Q1187" s="58" t="str">
        <f t="shared" ca="1" si="227"/>
        <v/>
      </c>
      <c r="R1187" s="57" t="str">
        <f t="shared" si="228"/>
        <v/>
      </c>
      <c r="S1187" s="57" t="str">
        <f ca="1">IF(AND(C1187&lt;&gt;"",C1187&lt;&gt;OFFSET(C1187,1,0)),SUMIFS([Giá có thuế],[Số ĐK],C1187),"")</f>
        <v/>
      </c>
      <c r="T1187" s="53"/>
      <c r="U1187" s="55" t="str">
        <f>IF(T1187="","",'Thông Tin Chung'!#REF!)</f>
        <v/>
      </c>
      <c r="V1187" s="57" t="str">
        <f t="shared" ca="1" si="229"/>
        <v/>
      </c>
      <c r="W1187" s="59"/>
      <c r="X1187" s="49" t="str">
        <f ca="1">IF(C1187="","",IF(OR(D1187&lt;NgayBatDau,D1187&gt;NgayKetThuc),"Ngày tháng phải nằm trong kỳ báo cáo",IF(AND(F1187&lt;&gt;"",COUNTIF(D.3[Tên nhà cung cấp],F1187)=0),"Tên NCC chưa khai báo trong DSNCC",IF(AND(G1187&lt;&gt;"",COUNTIF(D.1[Tên sản phẩm],G1187)=0),"SP này chưa khai báo trong DSSP",""))))</f>
        <v/>
      </c>
    </row>
    <row r="1188" spans="2:24" ht="27.75" customHeight="1">
      <c r="B1188" s="69">
        <f t="shared" si="219"/>
        <v>1185</v>
      </c>
      <c r="C1188" s="49" t="str">
        <f t="shared" ca="1" si="220"/>
        <v/>
      </c>
      <c r="D1188" s="50" t="str">
        <f t="shared" ca="1" si="221"/>
        <v/>
      </c>
      <c r="E1188" s="51" t="str">
        <f t="shared" ca="1" si="222"/>
        <v/>
      </c>
      <c r="F1188" s="52" t="str">
        <f t="shared" ca="1" si="223"/>
        <v/>
      </c>
      <c r="G1188" s="53"/>
      <c r="H1188" s="53" t="str">
        <f>IF(G1188="","",INDEX(D.1[Quy cách],MATCH(G1188,D.1[Tên sản phẩm],0)))</f>
        <v/>
      </c>
      <c r="I1188" s="54" t="str">
        <f>IF(G1188="","",INDEX(D.1[ĐVT],MATCH(G1188,D.1[Tên sản phẩm],0)))</f>
        <v/>
      </c>
      <c r="J1188" s="56" t="str">
        <f>IF(G1188="","",INDEX(#REF!,MATCH(G1188,D.1[Tên sản phẩm],0)))</f>
        <v/>
      </c>
      <c r="K1188" s="56" t="str">
        <f t="shared" si="224"/>
        <v/>
      </c>
      <c r="L1188" s="53"/>
      <c r="M1188" s="57" t="str">
        <f t="shared" si="225"/>
        <v/>
      </c>
      <c r="N1188" s="58"/>
      <c r="O1188" s="56" t="str">
        <f t="shared" si="218"/>
        <v/>
      </c>
      <c r="P1188" s="57" t="str">
        <f t="shared" si="226"/>
        <v/>
      </c>
      <c r="Q1188" s="58" t="str">
        <f t="shared" ca="1" si="227"/>
        <v/>
      </c>
      <c r="R1188" s="57" t="str">
        <f t="shared" si="228"/>
        <v/>
      </c>
      <c r="S1188" s="57" t="str">
        <f ca="1">IF(AND(C1188&lt;&gt;"",C1188&lt;&gt;OFFSET(C1188,1,0)),SUMIFS([Giá có thuế],[Số ĐK],C1188),"")</f>
        <v/>
      </c>
      <c r="T1188" s="53"/>
      <c r="U1188" s="55" t="str">
        <f>IF(T1188="","",'Thông Tin Chung'!#REF!)</f>
        <v/>
      </c>
      <c r="V1188" s="57" t="str">
        <f t="shared" ca="1" si="229"/>
        <v/>
      </c>
      <c r="W1188" s="59"/>
      <c r="X1188" s="49" t="str">
        <f ca="1">IF(C1188="","",IF(OR(D1188&lt;NgayBatDau,D1188&gt;NgayKetThuc),"Ngày tháng phải nằm trong kỳ báo cáo",IF(AND(F1188&lt;&gt;"",COUNTIF(D.3[Tên nhà cung cấp],F1188)=0),"Tên NCC chưa khai báo trong DSNCC",IF(AND(G1188&lt;&gt;"",COUNTIF(D.1[Tên sản phẩm],G1188)=0),"SP này chưa khai báo trong DSSP",""))))</f>
        <v/>
      </c>
    </row>
    <row r="1189" spans="2:24" ht="27.75" customHeight="1">
      <c r="B1189" s="69">
        <f t="shared" si="219"/>
        <v>1186</v>
      </c>
      <c r="C1189" s="49" t="str">
        <f t="shared" ca="1" si="220"/>
        <v/>
      </c>
      <c r="D1189" s="50" t="str">
        <f t="shared" ca="1" si="221"/>
        <v/>
      </c>
      <c r="E1189" s="51" t="str">
        <f t="shared" ca="1" si="222"/>
        <v/>
      </c>
      <c r="F1189" s="52" t="str">
        <f t="shared" ca="1" si="223"/>
        <v/>
      </c>
      <c r="G1189" s="53"/>
      <c r="H1189" s="53" t="str">
        <f>IF(G1189="","",INDEX(D.1[Quy cách],MATCH(G1189,D.1[Tên sản phẩm],0)))</f>
        <v/>
      </c>
      <c r="I1189" s="54" t="str">
        <f>IF(G1189="","",INDEX(D.1[ĐVT],MATCH(G1189,D.1[Tên sản phẩm],0)))</f>
        <v/>
      </c>
      <c r="J1189" s="56" t="str">
        <f>IF(G1189="","",INDEX(#REF!,MATCH(G1189,D.1[Tên sản phẩm],0)))</f>
        <v/>
      </c>
      <c r="K1189" s="56" t="str">
        <f t="shared" si="224"/>
        <v/>
      </c>
      <c r="L1189" s="53"/>
      <c r="M1189" s="57" t="str">
        <f t="shared" si="225"/>
        <v/>
      </c>
      <c r="N1189" s="58"/>
      <c r="O1189" s="56" t="str">
        <f t="shared" si="218"/>
        <v/>
      </c>
      <c r="P1189" s="57" t="str">
        <f t="shared" si="226"/>
        <v/>
      </c>
      <c r="Q1189" s="58" t="str">
        <f t="shared" ca="1" si="227"/>
        <v/>
      </c>
      <c r="R1189" s="57" t="str">
        <f t="shared" si="228"/>
        <v/>
      </c>
      <c r="S1189" s="57" t="str">
        <f ca="1">IF(AND(C1189&lt;&gt;"",C1189&lt;&gt;OFFSET(C1189,1,0)),SUMIFS([Giá có thuế],[Số ĐK],C1189),"")</f>
        <v/>
      </c>
      <c r="T1189" s="53"/>
      <c r="U1189" s="55" t="str">
        <f>IF(T1189="","",'Thông Tin Chung'!#REF!)</f>
        <v/>
      </c>
      <c r="V1189" s="57" t="str">
        <f t="shared" ca="1" si="229"/>
        <v/>
      </c>
      <c r="W1189" s="59"/>
      <c r="X1189" s="49" t="str">
        <f ca="1">IF(C1189="","",IF(OR(D1189&lt;NgayBatDau,D1189&gt;NgayKetThuc),"Ngày tháng phải nằm trong kỳ báo cáo",IF(AND(F1189&lt;&gt;"",COUNTIF(D.3[Tên nhà cung cấp],F1189)=0),"Tên NCC chưa khai báo trong DSNCC",IF(AND(G1189&lt;&gt;"",COUNTIF(D.1[Tên sản phẩm],G1189)=0),"SP này chưa khai báo trong DSSP",""))))</f>
        <v/>
      </c>
    </row>
    <row r="1190" spans="2:24" ht="27.75" customHeight="1">
      <c r="B1190" s="69">
        <f t="shared" si="219"/>
        <v>1187</v>
      </c>
      <c r="C1190" s="49" t="str">
        <f t="shared" ca="1" si="220"/>
        <v/>
      </c>
      <c r="D1190" s="50" t="str">
        <f t="shared" ca="1" si="221"/>
        <v/>
      </c>
      <c r="E1190" s="51" t="str">
        <f t="shared" ca="1" si="222"/>
        <v/>
      </c>
      <c r="F1190" s="52" t="str">
        <f t="shared" ca="1" si="223"/>
        <v/>
      </c>
      <c r="G1190" s="53"/>
      <c r="H1190" s="53" t="str">
        <f>IF(G1190="","",INDEX(D.1[Quy cách],MATCH(G1190,D.1[Tên sản phẩm],0)))</f>
        <v/>
      </c>
      <c r="I1190" s="54" t="str">
        <f>IF(G1190="","",INDEX(D.1[ĐVT],MATCH(G1190,D.1[Tên sản phẩm],0)))</f>
        <v/>
      </c>
      <c r="J1190" s="56" t="str">
        <f>IF(G1190="","",INDEX(#REF!,MATCH(G1190,D.1[Tên sản phẩm],0)))</f>
        <v/>
      </c>
      <c r="K1190" s="56" t="str">
        <f t="shared" si="224"/>
        <v/>
      </c>
      <c r="L1190" s="53"/>
      <c r="M1190" s="57" t="str">
        <f t="shared" si="225"/>
        <v/>
      </c>
      <c r="N1190" s="58"/>
      <c r="O1190" s="56" t="str">
        <f t="shared" si="218"/>
        <v/>
      </c>
      <c r="P1190" s="57" t="str">
        <f t="shared" si="226"/>
        <v/>
      </c>
      <c r="Q1190" s="58" t="str">
        <f t="shared" ca="1" si="227"/>
        <v/>
      </c>
      <c r="R1190" s="57" t="str">
        <f t="shared" si="228"/>
        <v/>
      </c>
      <c r="S1190" s="57" t="str">
        <f ca="1">IF(AND(C1190&lt;&gt;"",C1190&lt;&gt;OFFSET(C1190,1,0)),SUMIFS([Giá có thuế],[Số ĐK],C1190),"")</f>
        <v/>
      </c>
      <c r="T1190" s="53"/>
      <c r="U1190" s="55" t="str">
        <f>IF(T1190="","",'Thông Tin Chung'!#REF!)</f>
        <v/>
      </c>
      <c r="V1190" s="57" t="str">
        <f t="shared" ca="1" si="229"/>
        <v/>
      </c>
      <c r="W1190" s="59"/>
      <c r="X1190" s="49" t="str">
        <f ca="1">IF(C1190="","",IF(OR(D1190&lt;NgayBatDau,D1190&gt;NgayKetThuc),"Ngày tháng phải nằm trong kỳ báo cáo",IF(AND(F1190&lt;&gt;"",COUNTIF(D.3[Tên nhà cung cấp],F1190)=0),"Tên NCC chưa khai báo trong DSNCC",IF(AND(G1190&lt;&gt;"",COUNTIF(D.1[Tên sản phẩm],G1190)=0),"SP này chưa khai báo trong DSSP",""))))</f>
        <v/>
      </c>
    </row>
    <row r="1191" spans="2:24" ht="27.75" customHeight="1">
      <c r="B1191" s="69">
        <f t="shared" si="219"/>
        <v>1188</v>
      </c>
      <c r="C1191" s="49" t="str">
        <f t="shared" ca="1" si="220"/>
        <v/>
      </c>
      <c r="D1191" s="50" t="str">
        <f t="shared" ca="1" si="221"/>
        <v/>
      </c>
      <c r="E1191" s="51" t="str">
        <f t="shared" ca="1" si="222"/>
        <v/>
      </c>
      <c r="F1191" s="52" t="str">
        <f t="shared" ca="1" si="223"/>
        <v/>
      </c>
      <c r="G1191" s="53"/>
      <c r="H1191" s="53" t="str">
        <f>IF(G1191="","",INDEX(D.1[Quy cách],MATCH(G1191,D.1[Tên sản phẩm],0)))</f>
        <v/>
      </c>
      <c r="I1191" s="54" t="str">
        <f>IF(G1191="","",INDEX(D.1[ĐVT],MATCH(G1191,D.1[Tên sản phẩm],0)))</f>
        <v/>
      </c>
      <c r="J1191" s="56" t="str">
        <f>IF(G1191="","",INDEX(#REF!,MATCH(G1191,D.1[Tên sản phẩm],0)))</f>
        <v/>
      </c>
      <c r="K1191" s="56" t="str">
        <f t="shared" si="224"/>
        <v/>
      </c>
      <c r="L1191" s="53"/>
      <c r="M1191" s="57" t="str">
        <f t="shared" si="225"/>
        <v/>
      </c>
      <c r="N1191" s="58"/>
      <c r="O1191" s="56" t="str">
        <f t="shared" si="218"/>
        <v/>
      </c>
      <c r="P1191" s="57" t="str">
        <f t="shared" si="226"/>
        <v/>
      </c>
      <c r="Q1191" s="58" t="str">
        <f t="shared" ca="1" si="227"/>
        <v/>
      </c>
      <c r="R1191" s="57" t="str">
        <f t="shared" si="228"/>
        <v/>
      </c>
      <c r="S1191" s="57" t="str">
        <f ca="1">IF(AND(C1191&lt;&gt;"",C1191&lt;&gt;OFFSET(C1191,1,0)),SUMIFS([Giá có thuế],[Số ĐK],C1191),"")</f>
        <v/>
      </c>
      <c r="T1191" s="53"/>
      <c r="U1191" s="55" t="str">
        <f>IF(T1191="","",'Thông Tin Chung'!#REF!)</f>
        <v/>
      </c>
      <c r="V1191" s="57" t="str">
        <f t="shared" ca="1" si="229"/>
        <v/>
      </c>
      <c r="W1191" s="59"/>
      <c r="X1191" s="49" t="str">
        <f ca="1">IF(C1191="","",IF(OR(D1191&lt;NgayBatDau,D1191&gt;NgayKetThuc),"Ngày tháng phải nằm trong kỳ báo cáo",IF(AND(F1191&lt;&gt;"",COUNTIF(D.3[Tên nhà cung cấp],F1191)=0),"Tên NCC chưa khai báo trong DSNCC",IF(AND(G1191&lt;&gt;"",COUNTIF(D.1[Tên sản phẩm],G1191)=0),"SP này chưa khai báo trong DSSP",""))))</f>
        <v/>
      </c>
    </row>
    <row r="1192" spans="2:24" ht="27.75" customHeight="1">
      <c r="B1192" s="69">
        <f t="shared" si="219"/>
        <v>1189</v>
      </c>
      <c r="C1192" s="49" t="str">
        <f t="shared" ca="1" si="220"/>
        <v/>
      </c>
      <c r="D1192" s="50" t="str">
        <f t="shared" ca="1" si="221"/>
        <v/>
      </c>
      <c r="E1192" s="51" t="str">
        <f t="shared" ca="1" si="222"/>
        <v/>
      </c>
      <c r="F1192" s="52" t="str">
        <f t="shared" ca="1" si="223"/>
        <v/>
      </c>
      <c r="G1192" s="53"/>
      <c r="H1192" s="53" t="str">
        <f>IF(G1192="","",INDEX(D.1[Quy cách],MATCH(G1192,D.1[Tên sản phẩm],0)))</f>
        <v/>
      </c>
      <c r="I1192" s="54" t="str">
        <f>IF(G1192="","",INDEX(D.1[ĐVT],MATCH(G1192,D.1[Tên sản phẩm],0)))</f>
        <v/>
      </c>
      <c r="J1192" s="56" t="str">
        <f>IF(G1192="","",INDEX(#REF!,MATCH(G1192,D.1[Tên sản phẩm],0)))</f>
        <v/>
      </c>
      <c r="K1192" s="56" t="str">
        <f t="shared" si="224"/>
        <v/>
      </c>
      <c r="L1192" s="53"/>
      <c r="M1192" s="57" t="str">
        <f t="shared" si="225"/>
        <v/>
      </c>
      <c r="N1192" s="58"/>
      <c r="O1192" s="56" t="str">
        <f t="shared" si="218"/>
        <v/>
      </c>
      <c r="P1192" s="57" t="str">
        <f t="shared" si="226"/>
        <v/>
      </c>
      <c r="Q1192" s="58" t="str">
        <f t="shared" ca="1" si="227"/>
        <v/>
      </c>
      <c r="R1192" s="57" t="str">
        <f t="shared" si="228"/>
        <v/>
      </c>
      <c r="S1192" s="57" t="str">
        <f ca="1">IF(AND(C1192&lt;&gt;"",C1192&lt;&gt;OFFSET(C1192,1,0)),SUMIFS([Giá có thuế],[Số ĐK],C1192),"")</f>
        <v/>
      </c>
      <c r="T1192" s="53"/>
      <c r="U1192" s="55" t="str">
        <f>IF(T1192="","",'Thông Tin Chung'!#REF!)</f>
        <v/>
      </c>
      <c r="V1192" s="57" t="str">
        <f t="shared" ca="1" si="229"/>
        <v/>
      </c>
      <c r="W1192" s="59"/>
      <c r="X1192" s="49" t="str">
        <f ca="1">IF(C1192="","",IF(OR(D1192&lt;NgayBatDau,D1192&gt;NgayKetThuc),"Ngày tháng phải nằm trong kỳ báo cáo",IF(AND(F1192&lt;&gt;"",COUNTIF(D.3[Tên nhà cung cấp],F1192)=0),"Tên NCC chưa khai báo trong DSNCC",IF(AND(G1192&lt;&gt;"",COUNTIF(D.1[Tên sản phẩm],G1192)=0),"SP này chưa khai báo trong DSSP",""))))</f>
        <v/>
      </c>
    </row>
    <row r="1193" spans="2:24" ht="27.75" customHeight="1">
      <c r="B1193" s="69">
        <f t="shared" si="219"/>
        <v>1190</v>
      </c>
      <c r="C1193" s="49" t="str">
        <f t="shared" ca="1" si="220"/>
        <v/>
      </c>
      <c r="D1193" s="50" t="str">
        <f t="shared" ca="1" si="221"/>
        <v/>
      </c>
      <c r="E1193" s="51" t="str">
        <f t="shared" ca="1" si="222"/>
        <v/>
      </c>
      <c r="F1193" s="52" t="str">
        <f t="shared" ca="1" si="223"/>
        <v/>
      </c>
      <c r="G1193" s="53"/>
      <c r="H1193" s="53" t="str">
        <f>IF(G1193="","",INDEX(D.1[Quy cách],MATCH(G1193,D.1[Tên sản phẩm],0)))</f>
        <v/>
      </c>
      <c r="I1193" s="54" t="str">
        <f>IF(G1193="","",INDEX(D.1[ĐVT],MATCH(G1193,D.1[Tên sản phẩm],0)))</f>
        <v/>
      </c>
      <c r="J1193" s="56" t="str">
        <f>IF(G1193="","",INDEX(#REF!,MATCH(G1193,D.1[Tên sản phẩm],0)))</f>
        <v/>
      </c>
      <c r="K1193" s="56" t="str">
        <f t="shared" si="224"/>
        <v/>
      </c>
      <c r="L1193" s="53"/>
      <c r="M1193" s="57" t="str">
        <f t="shared" si="225"/>
        <v/>
      </c>
      <c r="N1193" s="58"/>
      <c r="O1193" s="56" t="str">
        <f t="shared" si="218"/>
        <v/>
      </c>
      <c r="P1193" s="57" t="str">
        <f t="shared" si="226"/>
        <v/>
      </c>
      <c r="Q1193" s="58" t="str">
        <f t="shared" ca="1" si="227"/>
        <v/>
      </c>
      <c r="R1193" s="57" t="str">
        <f t="shared" si="228"/>
        <v/>
      </c>
      <c r="S1193" s="57" t="str">
        <f ca="1">IF(AND(C1193&lt;&gt;"",C1193&lt;&gt;OFFSET(C1193,1,0)),SUMIFS([Giá có thuế],[Số ĐK],C1193),"")</f>
        <v/>
      </c>
      <c r="T1193" s="53"/>
      <c r="U1193" s="55" t="str">
        <f>IF(T1193="","",'Thông Tin Chung'!#REF!)</f>
        <v/>
      </c>
      <c r="V1193" s="57" t="str">
        <f t="shared" ca="1" si="229"/>
        <v/>
      </c>
      <c r="W1193" s="59"/>
      <c r="X1193" s="49" t="str">
        <f ca="1">IF(C1193="","",IF(OR(D1193&lt;NgayBatDau,D1193&gt;NgayKetThuc),"Ngày tháng phải nằm trong kỳ báo cáo",IF(AND(F1193&lt;&gt;"",COUNTIF(D.3[Tên nhà cung cấp],F1193)=0),"Tên NCC chưa khai báo trong DSNCC",IF(AND(G1193&lt;&gt;"",COUNTIF(D.1[Tên sản phẩm],G1193)=0),"SP này chưa khai báo trong DSSP",""))))</f>
        <v/>
      </c>
    </row>
    <row r="1194" spans="2:24" ht="27.75" customHeight="1">
      <c r="B1194" s="69">
        <f t="shared" si="219"/>
        <v>1191</v>
      </c>
      <c r="C1194" s="49" t="str">
        <f t="shared" ca="1" si="220"/>
        <v/>
      </c>
      <c r="D1194" s="50" t="str">
        <f t="shared" ca="1" si="221"/>
        <v/>
      </c>
      <c r="E1194" s="51" t="str">
        <f t="shared" ca="1" si="222"/>
        <v/>
      </c>
      <c r="F1194" s="52" t="str">
        <f t="shared" ca="1" si="223"/>
        <v/>
      </c>
      <c r="G1194" s="53"/>
      <c r="H1194" s="53" t="str">
        <f>IF(G1194="","",INDEX(D.1[Quy cách],MATCH(G1194,D.1[Tên sản phẩm],0)))</f>
        <v/>
      </c>
      <c r="I1194" s="54" t="str">
        <f>IF(G1194="","",INDEX(D.1[ĐVT],MATCH(G1194,D.1[Tên sản phẩm],0)))</f>
        <v/>
      </c>
      <c r="J1194" s="56" t="str">
        <f>IF(G1194="","",INDEX(#REF!,MATCH(G1194,D.1[Tên sản phẩm],0)))</f>
        <v/>
      </c>
      <c r="K1194" s="56" t="str">
        <f t="shared" si="224"/>
        <v/>
      </c>
      <c r="L1194" s="53"/>
      <c r="M1194" s="57" t="str">
        <f t="shared" si="225"/>
        <v/>
      </c>
      <c r="N1194" s="58"/>
      <c r="O1194" s="56" t="str">
        <f t="shared" si="218"/>
        <v/>
      </c>
      <c r="P1194" s="57" t="str">
        <f t="shared" si="226"/>
        <v/>
      </c>
      <c r="Q1194" s="58" t="str">
        <f t="shared" ca="1" si="227"/>
        <v/>
      </c>
      <c r="R1194" s="57" t="str">
        <f t="shared" si="228"/>
        <v/>
      </c>
      <c r="S1194" s="57" t="str">
        <f ca="1">IF(AND(C1194&lt;&gt;"",C1194&lt;&gt;OFFSET(C1194,1,0)),SUMIFS([Giá có thuế],[Số ĐK],C1194),"")</f>
        <v/>
      </c>
      <c r="T1194" s="53"/>
      <c r="U1194" s="55" t="str">
        <f>IF(T1194="","",'Thông Tin Chung'!#REF!)</f>
        <v/>
      </c>
      <c r="V1194" s="57" t="str">
        <f t="shared" ca="1" si="229"/>
        <v/>
      </c>
      <c r="W1194" s="59"/>
      <c r="X1194" s="49" t="str">
        <f ca="1">IF(C1194="","",IF(OR(D1194&lt;NgayBatDau,D1194&gt;NgayKetThuc),"Ngày tháng phải nằm trong kỳ báo cáo",IF(AND(F1194&lt;&gt;"",COUNTIF(D.3[Tên nhà cung cấp],F1194)=0),"Tên NCC chưa khai báo trong DSNCC",IF(AND(G1194&lt;&gt;"",COUNTIF(D.1[Tên sản phẩm],G1194)=0),"SP này chưa khai báo trong DSSP",""))))</f>
        <v/>
      </c>
    </row>
    <row r="1195" spans="2:24" ht="27.75" customHeight="1">
      <c r="B1195" s="69">
        <f t="shared" si="219"/>
        <v>1192</v>
      </c>
      <c r="C1195" s="49" t="str">
        <f t="shared" ca="1" si="220"/>
        <v/>
      </c>
      <c r="D1195" s="50" t="str">
        <f t="shared" ca="1" si="221"/>
        <v/>
      </c>
      <c r="E1195" s="51" t="str">
        <f t="shared" ca="1" si="222"/>
        <v/>
      </c>
      <c r="F1195" s="52" t="str">
        <f t="shared" ca="1" si="223"/>
        <v/>
      </c>
      <c r="G1195" s="53"/>
      <c r="H1195" s="53" t="str">
        <f>IF(G1195="","",INDEX(D.1[Quy cách],MATCH(G1195,D.1[Tên sản phẩm],0)))</f>
        <v/>
      </c>
      <c r="I1195" s="54" t="str">
        <f>IF(G1195="","",INDEX(D.1[ĐVT],MATCH(G1195,D.1[Tên sản phẩm],0)))</f>
        <v/>
      </c>
      <c r="J1195" s="56" t="str">
        <f>IF(G1195="","",INDEX(#REF!,MATCH(G1195,D.1[Tên sản phẩm],0)))</f>
        <v/>
      </c>
      <c r="K1195" s="56" t="str">
        <f t="shared" si="224"/>
        <v/>
      </c>
      <c r="L1195" s="53"/>
      <c r="M1195" s="57" t="str">
        <f t="shared" si="225"/>
        <v/>
      </c>
      <c r="N1195" s="58"/>
      <c r="O1195" s="56" t="str">
        <f t="shared" si="218"/>
        <v/>
      </c>
      <c r="P1195" s="57" t="str">
        <f t="shared" si="226"/>
        <v/>
      </c>
      <c r="Q1195" s="58" t="str">
        <f t="shared" ca="1" si="227"/>
        <v/>
      </c>
      <c r="R1195" s="57" t="str">
        <f t="shared" si="228"/>
        <v/>
      </c>
      <c r="S1195" s="57" t="str">
        <f ca="1">IF(AND(C1195&lt;&gt;"",C1195&lt;&gt;OFFSET(C1195,1,0)),SUMIFS([Giá có thuế],[Số ĐK],C1195),"")</f>
        <v/>
      </c>
      <c r="T1195" s="53"/>
      <c r="U1195" s="55" t="str">
        <f>IF(T1195="","",'Thông Tin Chung'!#REF!)</f>
        <v/>
      </c>
      <c r="V1195" s="57" t="str">
        <f t="shared" ca="1" si="229"/>
        <v/>
      </c>
      <c r="W1195" s="59"/>
      <c r="X1195" s="49" t="str">
        <f ca="1">IF(C1195="","",IF(OR(D1195&lt;NgayBatDau,D1195&gt;NgayKetThuc),"Ngày tháng phải nằm trong kỳ báo cáo",IF(AND(F1195&lt;&gt;"",COUNTIF(D.3[Tên nhà cung cấp],F1195)=0),"Tên NCC chưa khai báo trong DSNCC",IF(AND(G1195&lt;&gt;"",COUNTIF(D.1[Tên sản phẩm],G1195)=0),"SP này chưa khai báo trong DSSP",""))))</f>
        <v/>
      </c>
    </row>
    <row r="1196" spans="2:24" ht="27.75" customHeight="1">
      <c r="B1196" s="69">
        <f t="shared" si="219"/>
        <v>1193</v>
      </c>
      <c r="C1196" s="49" t="str">
        <f t="shared" ca="1" si="220"/>
        <v/>
      </c>
      <c r="D1196" s="50" t="str">
        <f t="shared" ca="1" si="221"/>
        <v/>
      </c>
      <c r="E1196" s="51" t="str">
        <f t="shared" ca="1" si="222"/>
        <v/>
      </c>
      <c r="F1196" s="52" t="str">
        <f t="shared" ca="1" si="223"/>
        <v/>
      </c>
      <c r="G1196" s="53"/>
      <c r="H1196" s="53" t="str">
        <f>IF(G1196="","",INDEX(D.1[Quy cách],MATCH(G1196,D.1[Tên sản phẩm],0)))</f>
        <v/>
      </c>
      <c r="I1196" s="54" t="str">
        <f>IF(G1196="","",INDEX(D.1[ĐVT],MATCH(G1196,D.1[Tên sản phẩm],0)))</f>
        <v/>
      </c>
      <c r="J1196" s="56" t="str">
        <f>IF(G1196="","",INDEX(#REF!,MATCH(G1196,D.1[Tên sản phẩm],0)))</f>
        <v/>
      </c>
      <c r="K1196" s="56" t="str">
        <f t="shared" si="224"/>
        <v/>
      </c>
      <c r="L1196" s="53"/>
      <c r="M1196" s="57" t="str">
        <f t="shared" si="225"/>
        <v/>
      </c>
      <c r="N1196" s="58"/>
      <c r="O1196" s="56" t="str">
        <f t="shared" si="218"/>
        <v/>
      </c>
      <c r="P1196" s="57" t="str">
        <f t="shared" si="226"/>
        <v/>
      </c>
      <c r="Q1196" s="58" t="str">
        <f t="shared" ca="1" si="227"/>
        <v/>
      </c>
      <c r="R1196" s="57" t="str">
        <f t="shared" si="228"/>
        <v/>
      </c>
      <c r="S1196" s="57" t="str">
        <f ca="1">IF(AND(C1196&lt;&gt;"",C1196&lt;&gt;OFFSET(C1196,1,0)),SUMIFS([Giá có thuế],[Số ĐK],C1196),"")</f>
        <v/>
      </c>
      <c r="T1196" s="53"/>
      <c r="U1196" s="55" t="str">
        <f>IF(T1196="","",'Thông Tin Chung'!#REF!)</f>
        <v/>
      </c>
      <c r="V1196" s="57" t="str">
        <f t="shared" ca="1" si="229"/>
        <v/>
      </c>
      <c r="W1196" s="59"/>
      <c r="X1196" s="49" t="str">
        <f ca="1">IF(C1196="","",IF(OR(D1196&lt;NgayBatDau,D1196&gt;NgayKetThuc),"Ngày tháng phải nằm trong kỳ báo cáo",IF(AND(F1196&lt;&gt;"",COUNTIF(D.3[Tên nhà cung cấp],F1196)=0),"Tên NCC chưa khai báo trong DSNCC",IF(AND(G1196&lt;&gt;"",COUNTIF(D.1[Tên sản phẩm],G1196)=0),"SP này chưa khai báo trong DSSP",""))))</f>
        <v/>
      </c>
    </row>
    <row r="1197" spans="2:24" ht="27.75" customHeight="1">
      <c r="B1197" s="69">
        <f t="shared" si="219"/>
        <v>1194</v>
      </c>
      <c r="C1197" s="49" t="str">
        <f t="shared" ca="1" si="220"/>
        <v/>
      </c>
      <c r="D1197" s="50" t="str">
        <f t="shared" ca="1" si="221"/>
        <v/>
      </c>
      <c r="E1197" s="51" t="str">
        <f t="shared" ca="1" si="222"/>
        <v/>
      </c>
      <c r="F1197" s="52" t="str">
        <f t="shared" ca="1" si="223"/>
        <v/>
      </c>
      <c r="G1197" s="53"/>
      <c r="H1197" s="53" t="str">
        <f>IF(G1197="","",INDEX(D.1[Quy cách],MATCH(G1197,D.1[Tên sản phẩm],0)))</f>
        <v/>
      </c>
      <c r="I1197" s="54" t="str">
        <f>IF(G1197="","",INDEX(D.1[ĐVT],MATCH(G1197,D.1[Tên sản phẩm],0)))</f>
        <v/>
      </c>
      <c r="J1197" s="56" t="str">
        <f>IF(G1197="","",INDEX(#REF!,MATCH(G1197,D.1[Tên sản phẩm],0)))</f>
        <v/>
      </c>
      <c r="K1197" s="56" t="str">
        <f t="shared" si="224"/>
        <v/>
      </c>
      <c r="L1197" s="53"/>
      <c r="M1197" s="57" t="str">
        <f t="shared" si="225"/>
        <v/>
      </c>
      <c r="N1197" s="58"/>
      <c r="O1197" s="56" t="str">
        <f t="shared" si="218"/>
        <v/>
      </c>
      <c r="P1197" s="57" t="str">
        <f t="shared" si="226"/>
        <v/>
      </c>
      <c r="Q1197" s="58" t="str">
        <f t="shared" ca="1" si="227"/>
        <v/>
      </c>
      <c r="R1197" s="57" t="str">
        <f t="shared" si="228"/>
        <v/>
      </c>
      <c r="S1197" s="57" t="str">
        <f ca="1">IF(AND(C1197&lt;&gt;"",C1197&lt;&gt;OFFSET(C1197,1,0)),SUMIFS([Giá có thuế],[Số ĐK],C1197),"")</f>
        <v/>
      </c>
      <c r="T1197" s="53"/>
      <c r="U1197" s="55" t="str">
        <f>IF(T1197="","",'Thông Tin Chung'!#REF!)</f>
        <v/>
      </c>
      <c r="V1197" s="57" t="str">
        <f t="shared" ca="1" si="229"/>
        <v/>
      </c>
      <c r="W1197" s="59"/>
      <c r="X1197" s="49" t="str">
        <f ca="1">IF(C1197="","",IF(OR(D1197&lt;NgayBatDau,D1197&gt;NgayKetThuc),"Ngày tháng phải nằm trong kỳ báo cáo",IF(AND(F1197&lt;&gt;"",COUNTIF(D.3[Tên nhà cung cấp],F1197)=0),"Tên NCC chưa khai báo trong DSNCC",IF(AND(G1197&lt;&gt;"",COUNTIF(D.1[Tên sản phẩm],G1197)=0),"SP này chưa khai báo trong DSSP",""))))</f>
        <v/>
      </c>
    </row>
    <row r="1198" spans="2:24" ht="27.75" customHeight="1">
      <c r="B1198" s="69">
        <f t="shared" si="219"/>
        <v>1195</v>
      </c>
      <c r="C1198" s="49" t="str">
        <f t="shared" ca="1" si="220"/>
        <v/>
      </c>
      <c r="D1198" s="50" t="str">
        <f t="shared" ca="1" si="221"/>
        <v/>
      </c>
      <c r="E1198" s="51" t="str">
        <f t="shared" ca="1" si="222"/>
        <v/>
      </c>
      <c r="F1198" s="52" t="str">
        <f t="shared" ca="1" si="223"/>
        <v/>
      </c>
      <c r="G1198" s="53"/>
      <c r="H1198" s="53" t="str">
        <f>IF(G1198="","",INDEX(D.1[Quy cách],MATCH(G1198,D.1[Tên sản phẩm],0)))</f>
        <v/>
      </c>
      <c r="I1198" s="54" t="str">
        <f>IF(G1198="","",INDEX(D.1[ĐVT],MATCH(G1198,D.1[Tên sản phẩm],0)))</f>
        <v/>
      </c>
      <c r="J1198" s="56" t="str">
        <f>IF(G1198="","",INDEX(#REF!,MATCH(G1198,D.1[Tên sản phẩm],0)))</f>
        <v/>
      </c>
      <c r="K1198" s="56" t="str">
        <f t="shared" si="224"/>
        <v/>
      </c>
      <c r="L1198" s="53"/>
      <c r="M1198" s="57" t="str">
        <f t="shared" si="225"/>
        <v/>
      </c>
      <c r="N1198" s="58"/>
      <c r="O1198" s="56" t="str">
        <f t="shared" si="218"/>
        <v/>
      </c>
      <c r="P1198" s="57" t="str">
        <f t="shared" si="226"/>
        <v/>
      </c>
      <c r="Q1198" s="58" t="str">
        <f t="shared" ca="1" si="227"/>
        <v/>
      </c>
      <c r="R1198" s="57" t="str">
        <f t="shared" si="228"/>
        <v/>
      </c>
      <c r="S1198" s="57" t="str">
        <f ca="1">IF(AND(C1198&lt;&gt;"",C1198&lt;&gt;OFFSET(C1198,1,0)),SUMIFS([Giá có thuế],[Số ĐK],C1198),"")</f>
        <v/>
      </c>
      <c r="T1198" s="53"/>
      <c r="U1198" s="55" t="str">
        <f>IF(T1198="","",'Thông Tin Chung'!#REF!)</f>
        <v/>
      </c>
      <c r="V1198" s="57" t="str">
        <f t="shared" ca="1" si="229"/>
        <v/>
      </c>
      <c r="W1198" s="59"/>
      <c r="X1198" s="49" t="str">
        <f ca="1">IF(C1198="","",IF(OR(D1198&lt;NgayBatDau,D1198&gt;NgayKetThuc),"Ngày tháng phải nằm trong kỳ báo cáo",IF(AND(F1198&lt;&gt;"",COUNTIF(D.3[Tên nhà cung cấp],F1198)=0),"Tên NCC chưa khai báo trong DSNCC",IF(AND(G1198&lt;&gt;"",COUNTIF(D.1[Tên sản phẩm],G1198)=0),"SP này chưa khai báo trong DSSP",""))))</f>
        <v/>
      </c>
    </row>
    <row r="1199" spans="2:24" ht="27.75" customHeight="1">
      <c r="B1199" s="69">
        <f t="shared" si="219"/>
        <v>1196</v>
      </c>
      <c r="C1199" s="49" t="str">
        <f t="shared" ca="1" si="220"/>
        <v/>
      </c>
      <c r="D1199" s="50" t="str">
        <f t="shared" ca="1" si="221"/>
        <v/>
      </c>
      <c r="E1199" s="51" t="str">
        <f t="shared" ca="1" si="222"/>
        <v/>
      </c>
      <c r="F1199" s="52" t="str">
        <f t="shared" ca="1" si="223"/>
        <v/>
      </c>
      <c r="G1199" s="53"/>
      <c r="H1199" s="53" t="str">
        <f>IF(G1199="","",INDEX(D.1[Quy cách],MATCH(G1199,D.1[Tên sản phẩm],0)))</f>
        <v/>
      </c>
      <c r="I1199" s="54" t="str">
        <f>IF(G1199="","",INDEX(D.1[ĐVT],MATCH(G1199,D.1[Tên sản phẩm],0)))</f>
        <v/>
      </c>
      <c r="J1199" s="56" t="str">
        <f>IF(G1199="","",INDEX(#REF!,MATCH(G1199,D.1[Tên sản phẩm],0)))</f>
        <v/>
      </c>
      <c r="K1199" s="56" t="str">
        <f t="shared" si="224"/>
        <v/>
      </c>
      <c r="L1199" s="53"/>
      <c r="M1199" s="57" t="str">
        <f t="shared" si="225"/>
        <v/>
      </c>
      <c r="N1199" s="58"/>
      <c r="O1199" s="56" t="str">
        <f t="shared" si="218"/>
        <v/>
      </c>
      <c r="P1199" s="57" t="str">
        <f t="shared" si="226"/>
        <v/>
      </c>
      <c r="Q1199" s="58" t="str">
        <f t="shared" ca="1" si="227"/>
        <v/>
      </c>
      <c r="R1199" s="57" t="str">
        <f t="shared" si="228"/>
        <v/>
      </c>
      <c r="S1199" s="57" t="str">
        <f ca="1">IF(AND(C1199&lt;&gt;"",C1199&lt;&gt;OFFSET(C1199,1,0)),SUMIFS([Giá có thuế],[Số ĐK],C1199),"")</f>
        <v/>
      </c>
      <c r="T1199" s="53"/>
      <c r="U1199" s="55" t="str">
        <f>IF(T1199="","",'Thông Tin Chung'!#REF!)</f>
        <v/>
      </c>
      <c r="V1199" s="57" t="str">
        <f t="shared" ca="1" si="229"/>
        <v/>
      </c>
      <c r="W1199" s="59"/>
      <c r="X1199" s="49" t="str">
        <f ca="1">IF(C1199="","",IF(OR(D1199&lt;NgayBatDau,D1199&gt;NgayKetThuc),"Ngày tháng phải nằm trong kỳ báo cáo",IF(AND(F1199&lt;&gt;"",COUNTIF(D.3[Tên nhà cung cấp],F1199)=0),"Tên NCC chưa khai báo trong DSNCC",IF(AND(G1199&lt;&gt;"",COUNTIF(D.1[Tên sản phẩm],G1199)=0),"SP này chưa khai báo trong DSSP",""))))</f>
        <v/>
      </c>
    </row>
    <row r="1200" spans="2:24" ht="27.75" customHeight="1">
      <c r="B1200" s="69">
        <f t="shared" si="219"/>
        <v>1197</v>
      </c>
      <c r="C1200" s="49" t="str">
        <f t="shared" ca="1" si="220"/>
        <v/>
      </c>
      <c r="D1200" s="50" t="str">
        <f t="shared" ca="1" si="221"/>
        <v/>
      </c>
      <c r="E1200" s="51" t="str">
        <f t="shared" ca="1" si="222"/>
        <v/>
      </c>
      <c r="F1200" s="52" t="str">
        <f t="shared" ca="1" si="223"/>
        <v/>
      </c>
      <c r="G1200" s="53"/>
      <c r="H1200" s="53" t="str">
        <f>IF(G1200="","",INDEX(D.1[Quy cách],MATCH(G1200,D.1[Tên sản phẩm],0)))</f>
        <v/>
      </c>
      <c r="I1200" s="54" t="str">
        <f>IF(G1200="","",INDEX(D.1[ĐVT],MATCH(G1200,D.1[Tên sản phẩm],0)))</f>
        <v/>
      </c>
      <c r="J1200" s="56" t="str">
        <f>IF(G1200="","",INDEX(#REF!,MATCH(G1200,D.1[Tên sản phẩm],0)))</f>
        <v/>
      </c>
      <c r="K1200" s="56" t="str">
        <f t="shared" si="224"/>
        <v/>
      </c>
      <c r="L1200" s="53"/>
      <c r="M1200" s="57" t="str">
        <f t="shared" si="225"/>
        <v/>
      </c>
      <c r="N1200" s="58"/>
      <c r="O1200" s="56" t="str">
        <f t="shared" si="218"/>
        <v/>
      </c>
      <c r="P1200" s="57" t="str">
        <f t="shared" si="226"/>
        <v/>
      </c>
      <c r="Q1200" s="58" t="str">
        <f t="shared" ca="1" si="227"/>
        <v/>
      </c>
      <c r="R1200" s="57" t="str">
        <f t="shared" si="228"/>
        <v/>
      </c>
      <c r="S1200" s="57" t="str">
        <f ca="1">IF(AND(C1200&lt;&gt;"",C1200&lt;&gt;OFFSET(C1200,1,0)),SUMIFS([Giá có thuế],[Số ĐK],C1200),"")</f>
        <v/>
      </c>
      <c r="T1200" s="53"/>
      <c r="U1200" s="55" t="str">
        <f>IF(T1200="","",'Thông Tin Chung'!#REF!)</f>
        <v/>
      </c>
      <c r="V1200" s="57" t="str">
        <f t="shared" ca="1" si="229"/>
        <v/>
      </c>
      <c r="W1200" s="59"/>
      <c r="X1200" s="49" t="str">
        <f ca="1">IF(C1200="","",IF(OR(D1200&lt;NgayBatDau,D1200&gt;NgayKetThuc),"Ngày tháng phải nằm trong kỳ báo cáo",IF(AND(F1200&lt;&gt;"",COUNTIF(D.3[Tên nhà cung cấp],F1200)=0),"Tên NCC chưa khai báo trong DSNCC",IF(AND(G1200&lt;&gt;"",COUNTIF(D.1[Tên sản phẩm],G1200)=0),"SP này chưa khai báo trong DSSP",""))))</f>
        <v/>
      </c>
    </row>
    <row r="1201" spans="2:24" ht="27.75" customHeight="1">
      <c r="B1201" s="69">
        <f t="shared" si="219"/>
        <v>1198</v>
      </c>
      <c r="C1201" s="49" t="str">
        <f t="shared" ca="1" si="220"/>
        <v/>
      </c>
      <c r="D1201" s="50" t="str">
        <f t="shared" ca="1" si="221"/>
        <v/>
      </c>
      <c r="E1201" s="51" t="str">
        <f t="shared" ca="1" si="222"/>
        <v/>
      </c>
      <c r="F1201" s="52" t="str">
        <f t="shared" ca="1" si="223"/>
        <v/>
      </c>
      <c r="G1201" s="53"/>
      <c r="H1201" s="53" t="str">
        <f>IF(G1201="","",INDEX(D.1[Quy cách],MATCH(G1201,D.1[Tên sản phẩm],0)))</f>
        <v/>
      </c>
      <c r="I1201" s="54" t="str">
        <f>IF(G1201="","",INDEX(D.1[ĐVT],MATCH(G1201,D.1[Tên sản phẩm],0)))</f>
        <v/>
      </c>
      <c r="J1201" s="56" t="str">
        <f>IF(G1201="","",INDEX(#REF!,MATCH(G1201,D.1[Tên sản phẩm],0)))</f>
        <v/>
      </c>
      <c r="K1201" s="56" t="str">
        <f t="shared" si="224"/>
        <v/>
      </c>
      <c r="L1201" s="53"/>
      <c r="M1201" s="57" t="str">
        <f t="shared" si="225"/>
        <v/>
      </c>
      <c r="N1201" s="58"/>
      <c r="O1201" s="56" t="str">
        <f t="shared" si="218"/>
        <v/>
      </c>
      <c r="P1201" s="57" t="str">
        <f t="shared" si="226"/>
        <v/>
      </c>
      <c r="Q1201" s="58" t="str">
        <f t="shared" ca="1" si="227"/>
        <v/>
      </c>
      <c r="R1201" s="57" t="str">
        <f t="shared" si="228"/>
        <v/>
      </c>
      <c r="S1201" s="57" t="str">
        <f ca="1">IF(AND(C1201&lt;&gt;"",C1201&lt;&gt;OFFSET(C1201,1,0)),SUMIFS([Giá có thuế],[Số ĐK],C1201),"")</f>
        <v/>
      </c>
      <c r="T1201" s="53"/>
      <c r="U1201" s="55" t="str">
        <f>IF(T1201="","",'Thông Tin Chung'!#REF!)</f>
        <v/>
      </c>
      <c r="V1201" s="57" t="str">
        <f t="shared" ca="1" si="229"/>
        <v/>
      </c>
      <c r="W1201" s="59"/>
      <c r="X1201" s="49" t="str">
        <f ca="1">IF(C1201="","",IF(OR(D1201&lt;NgayBatDau,D1201&gt;NgayKetThuc),"Ngày tháng phải nằm trong kỳ báo cáo",IF(AND(F1201&lt;&gt;"",COUNTIF(D.3[Tên nhà cung cấp],F1201)=0),"Tên NCC chưa khai báo trong DSNCC",IF(AND(G1201&lt;&gt;"",COUNTIF(D.1[Tên sản phẩm],G1201)=0),"SP này chưa khai báo trong DSSP",""))))</f>
        <v/>
      </c>
    </row>
    <row r="1202" spans="2:24" ht="27.75" customHeight="1">
      <c r="B1202" s="69">
        <f t="shared" si="219"/>
        <v>1199</v>
      </c>
      <c r="C1202" s="49" t="str">
        <f t="shared" ca="1" si="220"/>
        <v/>
      </c>
      <c r="D1202" s="50" t="str">
        <f t="shared" ca="1" si="221"/>
        <v/>
      </c>
      <c r="E1202" s="51" t="str">
        <f t="shared" ca="1" si="222"/>
        <v/>
      </c>
      <c r="F1202" s="52" t="str">
        <f t="shared" ca="1" si="223"/>
        <v/>
      </c>
      <c r="G1202" s="53"/>
      <c r="H1202" s="53" t="str">
        <f>IF(G1202="","",INDEX(D.1[Quy cách],MATCH(G1202,D.1[Tên sản phẩm],0)))</f>
        <v/>
      </c>
      <c r="I1202" s="54" t="str">
        <f>IF(G1202="","",INDEX(D.1[ĐVT],MATCH(G1202,D.1[Tên sản phẩm],0)))</f>
        <v/>
      </c>
      <c r="J1202" s="56" t="str">
        <f>IF(G1202="","",INDEX(#REF!,MATCH(G1202,D.1[Tên sản phẩm],0)))</f>
        <v/>
      </c>
      <c r="K1202" s="56" t="str">
        <f t="shared" si="224"/>
        <v/>
      </c>
      <c r="L1202" s="53"/>
      <c r="M1202" s="57" t="str">
        <f t="shared" si="225"/>
        <v/>
      </c>
      <c r="N1202" s="58"/>
      <c r="O1202" s="56" t="str">
        <f t="shared" si="218"/>
        <v/>
      </c>
      <c r="P1202" s="57" t="str">
        <f t="shared" si="226"/>
        <v/>
      </c>
      <c r="Q1202" s="58" t="str">
        <f t="shared" ca="1" si="227"/>
        <v/>
      </c>
      <c r="R1202" s="57" t="str">
        <f t="shared" si="228"/>
        <v/>
      </c>
      <c r="S1202" s="57" t="str">
        <f ca="1">IF(AND(C1202&lt;&gt;"",C1202&lt;&gt;OFFSET(C1202,1,0)),SUMIFS([Giá có thuế],[Số ĐK],C1202),"")</f>
        <v/>
      </c>
      <c r="T1202" s="53"/>
      <c r="U1202" s="55" t="str">
        <f>IF(T1202="","",'Thông Tin Chung'!#REF!)</f>
        <v/>
      </c>
      <c r="V1202" s="57" t="str">
        <f t="shared" ca="1" si="229"/>
        <v/>
      </c>
      <c r="W1202" s="59"/>
      <c r="X1202" s="49" t="str">
        <f ca="1">IF(C1202="","",IF(OR(D1202&lt;NgayBatDau,D1202&gt;NgayKetThuc),"Ngày tháng phải nằm trong kỳ báo cáo",IF(AND(F1202&lt;&gt;"",COUNTIF(D.3[Tên nhà cung cấp],F1202)=0),"Tên NCC chưa khai báo trong DSNCC",IF(AND(G1202&lt;&gt;"",COUNTIF(D.1[Tên sản phẩm],G1202)=0),"SP này chưa khai báo trong DSSP",""))))</f>
        <v/>
      </c>
    </row>
    <row r="1203" spans="2:24" ht="27.75" customHeight="1">
      <c r="B1203" s="69">
        <f t="shared" si="219"/>
        <v>1200</v>
      </c>
      <c r="C1203" s="49" t="str">
        <f t="shared" ca="1" si="220"/>
        <v/>
      </c>
      <c r="D1203" s="50" t="str">
        <f t="shared" ca="1" si="221"/>
        <v/>
      </c>
      <c r="E1203" s="51" t="str">
        <f t="shared" ca="1" si="222"/>
        <v/>
      </c>
      <c r="F1203" s="52" t="str">
        <f t="shared" ca="1" si="223"/>
        <v/>
      </c>
      <c r="G1203" s="53"/>
      <c r="H1203" s="53" t="str">
        <f>IF(G1203="","",INDEX(D.1[Quy cách],MATCH(G1203,D.1[Tên sản phẩm],0)))</f>
        <v/>
      </c>
      <c r="I1203" s="54" t="str">
        <f>IF(G1203="","",INDEX(D.1[ĐVT],MATCH(G1203,D.1[Tên sản phẩm],0)))</f>
        <v/>
      </c>
      <c r="J1203" s="56" t="str">
        <f>IF(G1203="","",INDEX(#REF!,MATCH(G1203,D.1[Tên sản phẩm],0)))</f>
        <v/>
      </c>
      <c r="K1203" s="56" t="str">
        <f t="shared" si="224"/>
        <v/>
      </c>
      <c r="L1203" s="53"/>
      <c r="M1203" s="57" t="str">
        <f t="shared" si="225"/>
        <v/>
      </c>
      <c r="N1203" s="58"/>
      <c r="O1203" s="56" t="str">
        <f t="shared" si="218"/>
        <v/>
      </c>
      <c r="P1203" s="57" t="str">
        <f t="shared" si="226"/>
        <v/>
      </c>
      <c r="Q1203" s="58" t="str">
        <f t="shared" ca="1" si="227"/>
        <v/>
      </c>
      <c r="R1203" s="57" t="str">
        <f t="shared" si="228"/>
        <v/>
      </c>
      <c r="S1203" s="57" t="str">
        <f ca="1">IF(AND(C1203&lt;&gt;"",C1203&lt;&gt;OFFSET(C1203,1,0)),SUMIFS([Giá có thuế],[Số ĐK],C1203),"")</f>
        <v/>
      </c>
      <c r="T1203" s="53"/>
      <c r="U1203" s="55" t="str">
        <f>IF(T1203="","",'Thông Tin Chung'!#REF!)</f>
        <v/>
      </c>
      <c r="V1203" s="57" t="str">
        <f t="shared" ca="1" si="229"/>
        <v/>
      </c>
      <c r="W1203" s="59"/>
      <c r="X1203" s="49" t="str">
        <f ca="1">IF(C1203="","",IF(OR(D1203&lt;NgayBatDau,D1203&gt;NgayKetThuc),"Ngày tháng phải nằm trong kỳ báo cáo",IF(AND(F1203&lt;&gt;"",COUNTIF(D.3[Tên nhà cung cấp],F1203)=0),"Tên NCC chưa khai báo trong DSNCC",IF(AND(G1203&lt;&gt;"",COUNTIF(D.1[Tên sản phẩm],G1203)=0),"SP này chưa khai báo trong DSSP",""))))</f>
        <v/>
      </c>
    </row>
    <row r="1204" spans="2:24" ht="27.75" customHeight="1">
      <c r="B1204" s="69">
        <f t="shared" si="219"/>
        <v>1201</v>
      </c>
      <c r="C1204" s="49" t="str">
        <f t="shared" ca="1" si="220"/>
        <v/>
      </c>
      <c r="D1204" s="50" t="str">
        <f t="shared" ca="1" si="221"/>
        <v/>
      </c>
      <c r="E1204" s="51" t="str">
        <f t="shared" ca="1" si="222"/>
        <v/>
      </c>
      <c r="F1204" s="52" t="str">
        <f t="shared" ca="1" si="223"/>
        <v/>
      </c>
      <c r="G1204" s="53"/>
      <c r="H1204" s="53" t="str">
        <f>IF(G1204="","",INDEX(D.1[Quy cách],MATCH(G1204,D.1[Tên sản phẩm],0)))</f>
        <v/>
      </c>
      <c r="I1204" s="54" t="str">
        <f>IF(G1204="","",INDEX(D.1[ĐVT],MATCH(G1204,D.1[Tên sản phẩm],0)))</f>
        <v/>
      </c>
      <c r="J1204" s="56" t="str">
        <f>IF(G1204="","",INDEX(#REF!,MATCH(G1204,D.1[Tên sản phẩm],0)))</f>
        <v/>
      </c>
      <c r="K1204" s="56" t="str">
        <f t="shared" si="224"/>
        <v/>
      </c>
      <c r="L1204" s="53"/>
      <c r="M1204" s="57" t="str">
        <f t="shared" si="225"/>
        <v/>
      </c>
      <c r="N1204" s="58"/>
      <c r="O1204" s="56" t="str">
        <f t="shared" si="218"/>
        <v/>
      </c>
      <c r="P1204" s="57" t="str">
        <f t="shared" si="226"/>
        <v/>
      </c>
      <c r="Q1204" s="58" t="str">
        <f t="shared" ca="1" si="227"/>
        <v/>
      </c>
      <c r="R1204" s="57" t="str">
        <f t="shared" si="228"/>
        <v/>
      </c>
      <c r="S1204" s="57" t="str">
        <f ca="1">IF(AND(C1204&lt;&gt;"",C1204&lt;&gt;OFFSET(C1204,1,0)),SUMIFS([Giá có thuế],[Số ĐK],C1204),"")</f>
        <v/>
      </c>
      <c r="T1204" s="53"/>
      <c r="U1204" s="55" t="str">
        <f>IF(T1204="","",'Thông Tin Chung'!#REF!)</f>
        <v/>
      </c>
      <c r="V1204" s="57" t="str">
        <f t="shared" ca="1" si="229"/>
        <v/>
      </c>
      <c r="W1204" s="59"/>
      <c r="X1204" s="49" t="str">
        <f ca="1">IF(C1204="","",IF(OR(D1204&lt;NgayBatDau,D1204&gt;NgayKetThuc),"Ngày tháng phải nằm trong kỳ báo cáo",IF(AND(F1204&lt;&gt;"",COUNTIF(D.3[Tên nhà cung cấp],F1204)=0),"Tên NCC chưa khai báo trong DSNCC",IF(AND(G1204&lt;&gt;"",COUNTIF(D.1[Tên sản phẩm],G1204)=0),"SP này chưa khai báo trong DSSP",""))))</f>
        <v/>
      </c>
    </row>
    <row r="1205" spans="2:24" ht="27.75" customHeight="1">
      <c r="B1205" s="69">
        <f t="shared" si="219"/>
        <v>1202</v>
      </c>
      <c r="C1205" s="49" t="str">
        <f t="shared" ca="1" si="220"/>
        <v/>
      </c>
      <c r="D1205" s="50" t="str">
        <f t="shared" ca="1" si="221"/>
        <v/>
      </c>
      <c r="E1205" s="51" t="str">
        <f t="shared" ca="1" si="222"/>
        <v/>
      </c>
      <c r="F1205" s="52" t="str">
        <f t="shared" ca="1" si="223"/>
        <v/>
      </c>
      <c r="G1205" s="53"/>
      <c r="H1205" s="53" t="str">
        <f>IF(G1205="","",INDEX(D.1[Quy cách],MATCH(G1205,D.1[Tên sản phẩm],0)))</f>
        <v/>
      </c>
      <c r="I1205" s="54" t="str">
        <f>IF(G1205="","",INDEX(D.1[ĐVT],MATCH(G1205,D.1[Tên sản phẩm],0)))</f>
        <v/>
      </c>
      <c r="J1205" s="56" t="str">
        <f>IF(G1205="","",INDEX(#REF!,MATCH(G1205,D.1[Tên sản phẩm],0)))</f>
        <v/>
      </c>
      <c r="K1205" s="56" t="str">
        <f t="shared" si="224"/>
        <v/>
      </c>
      <c r="L1205" s="53"/>
      <c r="M1205" s="57" t="str">
        <f t="shared" si="225"/>
        <v/>
      </c>
      <c r="N1205" s="58"/>
      <c r="O1205" s="56" t="str">
        <f t="shared" si="218"/>
        <v/>
      </c>
      <c r="P1205" s="57" t="str">
        <f t="shared" si="226"/>
        <v/>
      </c>
      <c r="Q1205" s="58" t="str">
        <f t="shared" ca="1" si="227"/>
        <v/>
      </c>
      <c r="R1205" s="57" t="str">
        <f t="shared" si="228"/>
        <v/>
      </c>
      <c r="S1205" s="57" t="str">
        <f ca="1">IF(AND(C1205&lt;&gt;"",C1205&lt;&gt;OFFSET(C1205,1,0)),SUMIFS([Giá có thuế],[Số ĐK],C1205),"")</f>
        <v/>
      </c>
      <c r="T1205" s="53"/>
      <c r="U1205" s="55" t="str">
        <f>IF(T1205="","",'Thông Tin Chung'!#REF!)</f>
        <v/>
      </c>
      <c r="V1205" s="57" t="str">
        <f t="shared" ca="1" si="229"/>
        <v/>
      </c>
      <c r="W1205" s="59"/>
      <c r="X1205" s="49" t="str">
        <f ca="1">IF(C1205="","",IF(OR(D1205&lt;NgayBatDau,D1205&gt;NgayKetThuc),"Ngày tháng phải nằm trong kỳ báo cáo",IF(AND(F1205&lt;&gt;"",COUNTIF(D.3[Tên nhà cung cấp],F1205)=0),"Tên NCC chưa khai báo trong DSNCC",IF(AND(G1205&lt;&gt;"",COUNTIF(D.1[Tên sản phẩm],G1205)=0),"SP này chưa khai báo trong DSSP",""))))</f>
        <v/>
      </c>
    </row>
    <row r="1206" spans="2:24" ht="27.75" customHeight="1">
      <c r="B1206" s="69">
        <f t="shared" si="219"/>
        <v>1203</v>
      </c>
      <c r="C1206" s="49" t="str">
        <f t="shared" ca="1" si="220"/>
        <v/>
      </c>
      <c r="D1206" s="50" t="str">
        <f t="shared" ca="1" si="221"/>
        <v/>
      </c>
      <c r="E1206" s="51" t="str">
        <f t="shared" ca="1" si="222"/>
        <v/>
      </c>
      <c r="F1206" s="52" t="str">
        <f t="shared" ca="1" si="223"/>
        <v/>
      </c>
      <c r="G1206" s="53"/>
      <c r="H1206" s="53" t="str">
        <f>IF(G1206="","",INDEX(D.1[Quy cách],MATCH(G1206,D.1[Tên sản phẩm],0)))</f>
        <v/>
      </c>
      <c r="I1206" s="54" t="str">
        <f>IF(G1206="","",INDEX(D.1[ĐVT],MATCH(G1206,D.1[Tên sản phẩm],0)))</f>
        <v/>
      </c>
      <c r="J1206" s="56" t="str">
        <f>IF(G1206="","",INDEX(#REF!,MATCH(G1206,D.1[Tên sản phẩm],0)))</f>
        <v/>
      </c>
      <c r="K1206" s="56" t="str">
        <f t="shared" si="224"/>
        <v/>
      </c>
      <c r="L1206" s="53"/>
      <c r="M1206" s="57" t="str">
        <f t="shared" si="225"/>
        <v/>
      </c>
      <c r="N1206" s="58"/>
      <c r="O1206" s="56" t="str">
        <f t="shared" si="218"/>
        <v/>
      </c>
      <c r="P1206" s="57" t="str">
        <f t="shared" si="226"/>
        <v/>
      </c>
      <c r="Q1206" s="58" t="str">
        <f t="shared" ca="1" si="227"/>
        <v/>
      </c>
      <c r="R1206" s="57" t="str">
        <f t="shared" si="228"/>
        <v/>
      </c>
      <c r="S1206" s="57" t="str">
        <f ca="1">IF(AND(C1206&lt;&gt;"",C1206&lt;&gt;OFFSET(C1206,1,0)),SUMIFS([Giá có thuế],[Số ĐK],C1206),"")</f>
        <v/>
      </c>
      <c r="T1206" s="53"/>
      <c r="U1206" s="55" t="str">
        <f>IF(T1206="","",'Thông Tin Chung'!#REF!)</f>
        <v/>
      </c>
      <c r="V1206" s="57" t="str">
        <f t="shared" ca="1" si="229"/>
        <v/>
      </c>
      <c r="W1206" s="59"/>
      <c r="X1206" s="49" t="str">
        <f ca="1">IF(C1206="","",IF(OR(D1206&lt;NgayBatDau,D1206&gt;NgayKetThuc),"Ngày tháng phải nằm trong kỳ báo cáo",IF(AND(F1206&lt;&gt;"",COUNTIF(D.3[Tên nhà cung cấp],F1206)=0),"Tên NCC chưa khai báo trong DSNCC",IF(AND(G1206&lt;&gt;"",COUNTIF(D.1[Tên sản phẩm],G1206)=0),"SP này chưa khai báo trong DSSP",""))))</f>
        <v/>
      </c>
    </row>
    <row r="1207" spans="2:24" ht="27.75" customHeight="1">
      <c r="B1207" s="69">
        <f t="shared" si="219"/>
        <v>1204</v>
      </c>
      <c r="C1207" s="49" t="str">
        <f t="shared" ca="1" si="220"/>
        <v/>
      </c>
      <c r="D1207" s="50" t="str">
        <f t="shared" ca="1" si="221"/>
        <v/>
      </c>
      <c r="E1207" s="51" t="str">
        <f t="shared" ca="1" si="222"/>
        <v/>
      </c>
      <c r="F1207" s="52" t="str">
        <f t="shared" ca="1" si="223"/>
        <v/>
      </c>
      <c r="G1207" s="53"/>
      <c r="H1207" s="53" t="str">
        <f>IF(G1207="","",INDEX(D.1[Quy cách],MATCH(G1207,D.1[Tên sản phẩm],0)))</f>
        <v/>
      </c>
      <c r="I1207" s="54" t="str">
        <f>IF(G1207="","",INDEX(D.1[ĐVT],MATCH(G1207,D.1[Tên sản phẩm],0)))</f>
        <v/>
      </c>
      <c r="J1207" s="56" t="str">
        <f>IF(G1207="","",INDEX(#REF!,MATCH(G1207,D.1[Tên sản phẩm],0)))</f>
        <v/>
      </c>
      <c r="K1207" s="56" t="str">
        <f t="shared" si="224"/>
        <v/>
      </c>
      <c r="L1207" s="53"/>
      <c r="M1207" s="57" t="str">
        <f t="shared" si="225"/>
        <v/>
      </c>
      <c r="N1207" s="58"/>
      <c r="O1207" s="56" t="str">
        <f t="shared" si="218"/>
        <v/>
      </c>
      <c r="P1207" s="57" t="str">
        <f t="shared" si="226"/>
        <v/>
      </c>
      <c r="Q1207" s="58" t="str">
        <f t="shared" ca="1" si="227"/>
        <v/>
      </c>
      <c r="R1207" s="57" t="str">
        <f t="shared" si="228"/>
        <v/>
      </c>
      <c r="S1207" s="57" t="str">
        <f ca="1">IF(AND(C1207&lt;&gt;"",C1207&lt;&gt;OFFSET(C1207,1,0)),SUMIFS([Giá có thuế],[Số ĐK],C1207),"")</f>
        <v/>
      </c>
      <c r="T1207" s="53"/>
      <c r="U1207" s="55" t="str">
        <f>IF(T1207="","",'Thông Tin Chung'!#REF!)</f>
        <v/>
      </c>
      <c r="V1207" s="57" t="str">
        <f t="shared" ca="1" si="229"/>
        <v/>
      </c>
      <c r="W1207" s="59"/>
      <c r="X1207" s="49" t="str">
        <f ca="1">IF(C1207="","",IF(OR(D1207&lt;NgayBatDau,D1207&gt;NgayKetThuc),"Ngày tháng phải nằm trong kỳ báo cáo",IF(AND(F1207&lt;&gt;"",COUNTIF(D.3[Tên nhà cung cấp],F1207)=0),"Tên NCC chưa khai báo trong DSNCC",IF(AND(G1207&lt;&gt;"",COUNTIF(D.1[Tên sản phẩm],G1207)=0),"SP này chưa khai báo trong DSSP",""))))</f>
        <v/>
      </c>
    </row>
    <row r="1208" spans="2:24" ht="27.75" customHeight="1">
      <c r="B1208" s="69">
        <f t="shared" si="219"/>
        <v>1205</v>
      </c>
      <c r="C1208" s="49" t="str">
        <f t="shared" ca="1" si="220"/>
        <v/>
      </c>
      <c r="D1208" s="50" t="str">
        <f t="shared" ca="1" si="221"/>
        <v/>
      </c>
      <c r="E1208" s="51" t="str">
        <f t="shared" ca="1" si="222"/>
        <v/>
      </c>
      <c r="F1208" s="52" t="str">
        <f t="shared" ca="1" si="223"/>
        <v/>
      </c>
      <c r="G1208" s="53"/>
      <c r="H1208" s="53" t="str">
        <f>IF(G1208="","",INDEX(D.1[Quy cách],MATCH(G1208,D.1[Tên sản phẩm],0)))</f>
        <v/>
      </c>
      <c r="I1208" s="54" t="str">
        <f>IF(G1208="","",INDEX(D.1[ĐVT],MATCH(G1208,D.1[Tên sản phẩm],0)))</f>
        <v/>
      </c>
      <c r="J1208" s="56" t="str">
        <f>IF(G1208="","",INDEX(#REF!,MATCH(G1208,D.1[Tên sản phẩm],0)))</f>
        <v/>
      </c>
      <c r="K1208" s="56" t="str">
        <f t="shared" si="224"/>
        <v/>
      </c>
      <c r="L1208" s="53"/>
      <c r="M1208" s="57" t="str">
        <f t="shared" si="225"/>
        <v/>
      </c>
      <c r="N1208" s="58"/>
      <c r="O1208" s="56" t="str">
        <f t="shared" si="218"/>
        <v/>
      </c>
      <c r="P1208" s="57" t="str">
        <f t="shared" si="226"/>
        <v/>
      </c>
      <c r="Q1208" s="58" t="str">
        <f t="shared" ca="1" si="227"/>
        <v/>
      </c>
      <c r="R1208" s="57" t="str">
        <f t="shared" si="228"/>
        <v/>
      </c>
      <c r="S1208" s="57" t="str">
        <f ca="1">IF(AND(C1208&lt;&gt;"",C1208&lt;&gt;OFFSET(C1208,1,0)),SUMIFS([Giá có thuế],[Số ĐK],C1208),"")</f>
        <v/>
      </c>
      <c r="T1208" s="53"/>
      <c r="U1208" s="55" t="str">
        <f>IF(T1208="","",'Thông Tin Chung'!#REF!)</f>
        <v/>
      </c>
      <c r="V1208" s="57" t="str">
        <f t="shared" ca="1" si="229"/>
        <v/>
      </c>
      <c r="W1208" s="59"/>
      <c r="X1208" s="49" t="str">
        <f ca="1">IF(C1208="","",IF(OR(D1208&lt;NgayBatDau,D1208&gt;NgayKetThuc),"Ngày tháng phải nằm trong kỳ báo cáo",IF(AND(F1208&lt;&gt;"",COUNTIF(D.3[Tên nhà cung cấp],F1208)=0),"Tên NCC chưa khai báo trong DSNCC",IF(AND(G1208&lt;&gt;"",COUNTIF(D.1[Tên sản phẩm],G1208)=0),"SP này chưa khai báo trong DSSP",""))))</f>
        <v/>
      </c>
    </row>
    <row r="1209" spans="2:24" ht="27.75" customHeight="1">
      <c r="B1209" s="69">
        <f t="shared" si="219"/>
        <v>1206</v>
      </c>
      <c r="C1209" s="49" t="str">
        <f t="shared" ca="1" si="220"/>
        <v/>
      </c>
      <c r="D1209" s="50" t="str">
        <f t="shared" ca="1" si="221"/>
        <v/>
      </c>
      <c r="E1209" s="51" t="str">
        <f t="shared" ca="1" si="222"/>
        <v/>
      </c>
      <c r="F1209" s="52" t="str">
        <f t="shared" ca="1" si="223"/>
        <v/>
      </c>
      <c r="G1209" s="53"/>
      <c r="H1209" s="53" t="str">
        <f>IF(G1209="","",INDEX(D.1[Quy cách],MATCH(G1209,D.1[Tên sản phẩm],0)))</f>
        <v/>
      </c>
      <c r="I1209" s="54" t="str">
        <f>IF(G1209="","",INDEX(D.1[ĐVT],MATCH(G1209,D.1[Tên sản phẩm],0)))</f>
        <v/>
      </c>
      <c r="J1209" s="56" t="str">
        <f>IF(G1209="","",INDEX(#REF!,MATCH(G1209,D.1[Tên sản phẩm],0)))</f>
        <v/>
      </c>
      <c r="K1209" s="56" t="str">
        <f t="shared" si="224"/>
        <v/>
      </c>
      <c r="L1209" s="53"/>
      <c r="M1209" s="57" t="str">
        <f t="shared" si="225"/>
        <v/>
      </c>
      <c r="N1209" s="58"/>
      <c r="O1209" s="56" t="str">
        <f t="shared" si="218"/>
        <v/>
      </c>
      <c r="P1209" s="57" t="str">
        <f t="shared" si="226"/>
        <v/>
      </c>
      <c r="Q1209" s="58" t="str">
        <f t="shared" ca="1" si="227"/>
        <v/>
      </c>
      <c r="R1209" s="57" t="str">
        <f t="shared" si="228"/>
        <v/>
      </c>
      <c r="S1209" s="57" t="str">
        <f ca="1">IF(AND(C1209&lt;&gt;"",C1209&lt;&gt;OFFSET(C1209,1,0)),SUMIFS([Giá có thuế],[Số ĐK],C1209),"")</f>
        <v/>
      </c>
      <c r="T1209" s="53"/>
      <c r="U1209" s="55" t="str">
        <f>IF(T1209="","",'Thông Tin Chung'!#REF!)</f>
        <v/>
      </c>
      <c r="V1209" s="57" t="str">
        <f t="shared" ca="1" si="229"/>
        <v/>
      </c>
      <c r="W1209" s="59"/>
      <c r="X1209" s="49" t="str">
        <f ca="1">IF(C1209="","",IF(OR(D1209&lt;NgayBatDau,D1209&gt;NgayKetThuc),"Ngày tháng phải nằm trong kỳ báo cáo",IF(AND(F1209&lt;&gt;"",COUNTIF(D.3[Tên nhà cung cấp],F1209)=0),"Tên NCC chưa khai báo trong DSNCC",IF(AND(G1209&lt;&gt;"",COUNTIF(D.1[Tên sản phẩm],G1209)=0),"SP này chưa khai báo trong DSSP",""))))</f>
        <v/>
      </c>
    </row>
    <row r="1210" spans="2:24" ht="27.75" customHeight="1">
      <c r="B1210" s="69">
        <f t="shared" si="219"/>
        <v>1207</v>
      </c>
      <c r="C1210" s="49" t="str">
        <f t="shared" ca="1" si="220"/>
        <v/>
      </c>
      <c r="D1210" s="50" t="str">
        <f t="shared" ca="1" si="221"/>
        <v/>
      </c>
      <c r="E1210" s="51" t="str">
        <f t="shared" ca="1" si="222"/>
        <v/>
      </c>
      <c r="F1210" s="52" t="str">
        <f t="shared" ca="1" si="223"/>
        <v/>
      </c>
      <c r="G1210" s="53"/>
      <c r="H1210" s="53" t="str">
        <f>IF(G1210="","",INDEX(D.1[Quy cách],MATCH(G1210,D.1[Tên sản phẩm],0)))</f>
        <v/>
      </c>
      <c r="I1210" s="54" t="str">
        <f>IF(G1210="","",INDEX(D.1[ĐVT],MATCH(G1210,D.1[Tên sản phẩm],0)))</f>
        <v/>
      </c>
      <c r="J1210" s="56" t="str">
        <f>IF(G1210="","",INDEX(#REF!,MATCH(G1210,D.1[Tên sản phẩm],0)))</f>
        <v/>
      </c>
      <c r="K1210" s="56" t="str">
        <f t="shared" si="224"/>
        <v/>
      </c>
      <c r="L1210" s="53"/>
      <c r="M1210" s="57" t="str">
        <f t="shared" si="225"/>
        <v/>
      </c>
      <c r="N1210" s="58"/>
      <c r="O1210" s="56" t="str">
        <f t="shared" si="218"/>
        <v/>
      </c>
      <c r="P1210" s="57" t="str">
        <f t="shared" si="226"/>
        <v/>
      </c>
      <c r="Q1210" s="58" t="str">
        <f t="shared" ca="1" si="227"/>
        <v/>
      </c>
      <c r="R1210" s="57" t="str">
        <f t="shared" si="228"/>
        <v/>
      </c>
      <c r="S1210" s="57" t="str">
        <f ca="1">IF(AND(C1210&lt;&gt;"",C1210&lt;&gt;OFFSET(C1210,1,0)),SUMIFS([Giá có thuế],[Số ĐK],C1210),"")</f>
        <v/>
      </c>
      <c r="T1210" s="53"/>
      <c r="U1210" s="55" t="str">
        <f>IF(T1210="","",'Thông Tin Chung'!#REF!)</f>
        <v/>
      </c>
      <c r="V1210" s="57" t="str">
        <f t="shared" ca="1" si="229"/>
        <v/>
      </c>
      <c r="W1210" s="59"/>
      <c r="X1210" s="49" t="str">
        <f ca="1">IF(C1210="","",IF(OR(D1210&lt;NgayBatDau,D1210&gt;NgayKetThuc),"Ngày tháng phải nằm trong kỳ báo cáo",IF(AND(F1210&lt;&gt;"",COUNTIF(D.3[Tên nhà cung cấp],F1210)=0),"Tên NCC chưa khai báo trong DSNCC",IF(AND(G1210&lt;&gt;"",COUNTIF(D.1[Tên sản phẩm],G1210)=0),"SP này chưa khai báo trong DSSP",""))))</f>
        <v/>
      </c>
    </row>
    <row r="1211" spans="2:24" ht="27.75" customHeight="1">
      <c r="B1211" s="69">
        <f t="shared" si="219"/>
        <v>1208</v>
      </c>
      <c r="C1211" s="49" t="str">
        <f t="shared" ca="1" si="220"/>
        <v/>
      </c>
      <c r="D1211" s="50" t="str">
        <f t="shared" ca="1" si="221"/>
        <v/>
      </c>
      <c r="E1211" s="51" t="str">
        <f t="shared" ca="1" si="222"/>
        <v/>
      </c>
      <c r="F1211" s="52" t="str">
        <f t="shared" ca="1" si="223"/>
        <v/>
      </c>
      <c r="G1211" s="53"/>
      <c r="H1211" s="53" t="str">
        <f>IF(G1211="","",INDEX(D.1[Quy cách],MATCH(G1211,D.1[Tên sản phẩm],0)))</f>
        <v/>
      </c>
      <c r="I1211" s="54" t="str">
        <f>IF(G1211="","",INDEX(D.1[ĐVT],MATCH(G1211,D.1[Tên sản phẩm],0)))</f>
        <v/>
      </c>
      <c r="J1211" s="56" t="str">
        <f>IF(G1211="","",INDEX(#REF!,MATCH(G1211,D.1[Tên sản phẩm],0)))</f>
        <v/>
      </c>
      <c r="K1211" s="56" t="str">
        <f t="shared" si="224"/>
        <v/>
      </c>
      <c r="L1211" s="53"/>
      <c r="M1211" s="57" t="str">
        <f t="shared" si="225"/>
        <v/>
      </c>
      <c r="N1211" s="58"/>
      <c r="O1211" s="56" t="str">
        <f t="shared" si="218"/>
        <v/>
      </c>
      <c r="P1211" s="57" t="str">
        <f t="shared" si="226"/>
        <v/>
      </c>
      <c r="Q1211" s="58" t="str">
        <f t="shared" ca="1" si="227"/>
        <v/>
      </c>
      <c r="R1211" s="57" t="str">
        <f t="shared" si="228"/>
        <v/>
      </c>
      <c r="S1211" s="57" t="str">
        <f ca="1">IF(AND(C1211&lt;&gt;"",C1211&lt;&gt;OFFSET(C1211,1,0)),SUMIFS([Giá có thuế],[Số ĐK],C1211),"")</f>
        <v/>
      </c>
      <c r="T1211" s="53"/>
      <c r="U1211" s="55" t="str">
        <f>IF(T1211="","",'Thông Tin Chung'!#REF!)</f>
        <v/>
      </c>
      <c r="V1211" s="57" t="str">
        <f t="shared" ca="1" si="229"/>
        <v/>
      </c>
      <c r="W1211" s="59"/>
      <c r="X1211" s="49" t="str">
        <f ca="1">IF(C1211="","",IF(OR(D1211&lt;NgayBatDau,D1211&gt;NgayKetThuc),"Ngày tháng phải nằm trong kỳ báo cáo",IF(AND(F1211&lt;&gt;"",COUNTIF(D.3[Tên nhà cung cấp],F1211)=0),"Tên NCC chưa khai báo trong DSNCC",IF(AND(G1211&lt;&gt;"",COUNTIF(D.1[Tên sản phẩm],G1211)=0),"SP này chưa khai báo trong DSSP",""))))</f>
        <v/>
      </c>
    </row>
    <row r="1212" spans="2:24" ht="27.75" customHeight="1">
      <c r="B1212" s="69">
        <f t="shared" si="219"/>
        <v>1209</v>
      </c>
      <c r="C1212" s="49" t="str">
        <f t="shared" ca="1" si="220"/>
        <v/>
      </c>
      <c r="D1212" s="50" t="str">
        <f t="shared" ca="1" si="221"/>
        <v/>
      </c>
      <c r="E1212" s="51" t="str">
        <f t="shared" ca="1" si="222"/>
        <v/>
      </c>
      <c r="F1212" s="52" t="str">
        <f t="shared" ca="1" si="223"/>
        <v/>
      </c>
      <c r="G1212" s="53"/>
      <c r="H1212" s="53" t="str">
        <f>IF(G1212="","",INDEX(D.1[Quy cách],MATCH(G1212,D.1[Tên sản phẩm],0)))</f>
        <v/>
      </c>
      <c r="I1212" s="54" t="str">
        <f>IF(G1212="","",INDEX(D.1[ĐVT],MATCH(G1212,D.1[Tên sản phẩm],0)))</f>
        <v/>
      </c>
      <c r="J1212" s="56" t="str">
        <f>IF(G1212="","",INDEX(#REF!,MATCH(G1212,D.1[Tên sản phẩm],0)))</f>
        <v/>
      </c>
      <c r="K1212" s="56" t="str">
        <f t="shared" si="224"/>
        <v/>
      </c>
      <c r="L1212" s="53"/>
      <c r="M1212" s="57" t="str">
        <f t="shared" si="225"/>
        <v/>
      </c>
      <c r="N1212" s="58"/>
      <c r="O1212" s="56" t="str">
        <f t="shared" si="218"/>
        <v/>
      </c>
      <c r="P1212" s="57" t="str">
        <f t="shared" si="226"/>
        <v/>
      </c>
      <c r="Q1212" s="58" t="str">
        <f t="shared" ca="1" si="227"/>
        <v/>
      </c>
      <c r="R1212" s="57" t="str">
        <f t="shared" si="228"/>
        <v/>
      </c>
      <c r="S1212" s="57" t="str">
        <f ca="1">IF(AND(C1212&lt;&gt;"",C1212&lt;&gt;OFFSET(C1212,1,0)),SUMIFS([Giá có thuế],[Số ĐK],C1212),"")</f>
        <v/>
      </c>
      <c r="T1212" s="53"/>
      <c r="U1212" s="55" t="str">
        <f>IF(T1212="","",'Thông Tin Chung'!#REF!)</f>
        <v/>
      </c>
      <c r="V1212" s="57" t="str">
        <f t="shared" ca="1" si="229"/>
        <v/>
      </c>
      <c r="W1212" s="59"/>
      <c r="X1212" s="49" t="str">
        <f ca="1">IF(C1212="","",IF(OR(D1212&lt;NgayBatDau,D1212&gt;NgayKetThuc),"Ngày tháng phải nằm trong kỳ báo cáo",IF(AND(F1212&lt;&gt;"",COUNTIF(D.3[Tên nhà cung cấp],F1212)=0),"Tên NCC chưa khai báo trong DSNCC",IF(AND(G1212&lt;&gt;"",COUNTIF(D.1[Tên sản phẩm],G1212)=0),"SP này chưa khai báo trong DSSP",""))))</f>
        <v/>
      </c>
    </row>
    <row r="1213" spans="2:24" ht="27.75" customHeight="1">
      <c r="B1213" s="69">
        <f t="shared" si="219"/>
        <v>1210</v>
      </c>
      <c r="C1213" s="49" t="str">
        <f t="shared" ca="1" si="220"/>
        <v/>
      </c>
      <c r="D1213" s="50" t="str">
        <f t="shared" ca="1" si="221"/>
        <v/>
      </c>
      <c r="E1213" s="51" t="str">
        <f t="shared" ca="1" si="222"/>
        <v/>
      </c>
      <c r="F1213" s="52" t="str">
        <f t="shared" ca="1" si="223"/>
        <v/>
      </c>
      <c r="G1213" s="53"/>
      <c r="H1213" s="53" t="str">
        <f>IF(G1213="","",INDEX(D.1[Quy cách],MATCH(G1213,D.1[Tên sản phẩm],0)))</f>
        <v/>
      </c>
      <c r="I1213" s="54" t="str">
        <f>IF(G1213="","",INDEX(D.1[ĐVT],MATCH(G1213,D.1[Tên sản phẩm],0)))</f>
        <v/>
      </c>
      <c r="J1213" s="56" t="str">
        <f>IF(G1213="","",INDEX(#REF!,MATCH(G1213,D.1[Tên sản phẩm],0)))</f>
        <v/>
      </c>
      <c r="K1213" s="56" t="str">
        <f t="shared" si="224"/>
        <v/>
      </c>
      <c r="L1213" s="53"/>
      <c r="M1213" s="57" t="str">
        <f t="shared" si="225"/>
        <v/>
      </c>
      <c r="N1213" s="58"/>
      <c r="O1213" s="56" t="str">
        <f t="shared" si="218"/>
        <v/>
      </c>
      <c r="P1213" s="57" t="str">
        <f t="shared" si="226"/>
        <v/>
      </c>
      <c r="Q1213" s="58" t="str">
        <f t="shared" ca="1" si="227"/>
        <v/>
      </c>
      <c r="R1213" s="57" t="str">
        <f t="shared" si="228"/>
        <v/>
      </c>
      <c r="S1213" s="57" t="str">
        <f ca="1">IF(AND(C1213&lt;&gt;"",C1213&lt;&gt;OFFSET(C1213,1,0)),SUMIFS([Giá có thuế],[Số ĐK],C1213),"")</f>
        <v/>
      </c>
      <c r="T1213" s="53"/>
      <c r="U1213" s="55" t="str">
        <f>IF(T1213="","",'Thông Tin Chung'!#REF!)</f>
        <v/>
      </c>
      <c r="V1213" s="57" t="str">
        <f t="shared" ca="1" si="229"/>
        <v/>
      </c>
      <c r="W1213" s="59"/>
      <c r="X1213" s="49" t="str">
        <f ca="1">IF(C1213="","",IF(OR(D1213&lt;NgayBatDau,D1213&gt;NgayKetThuc),"Ngày tháng phải nằm trong kỳ báo cáo",IF(AND(F1213&lt;&gt;"",COUNTIF(D.3[Tên nhà cung cấp],F1213)=0),"Tên NCC chưa khai báo trong DSNCC",IF(AND(G1213&lt;&gt;"",COUNTIF(D.1[Tên sản phẩm],G1213)=0),"SP này chưa khai báo trong DSSP",""))))</f>
        <v/>
      </c>
    </row>
    <row r="1214" spans="2:24" ht="27.75" customHeight="1">
      <c r="B1214" s="69">
        <f t="shared" si="219"/>
        <v>1211</v>
      </c>
      <c r="C1214" s="49" t="str">
        <f t="shared" ca="1" si="220"/>
        <v/>
      </c>
      <c r="D1214" s="50" t="str">
        <f t="shared" ca="1" si="221"/>
        <v/>
      </c>
      <c r="E1214" s="51" t="str">
        <f t="shared" ca="1" si="222"/>
        <v/>
      </c>
      <c r="F1214" s="52" t="str">
        <f t="shared" ca="1" si="223"/>
        <v/>
      </c>
      <c r="G1214" s="53"/>
      <c r="H1214" s="53" t="str">
        <f>IF(G1214="","",INDEX(D.1[Quy cách],MATCH(G1214,D.1[Tên sản phẩm],0)))</f>
        <v/>
      </c>
      <c r="I1214" s="54" t="str">
        <f>IF(G1214="","",INDEX(D.1[ĐVT],MATCH(G1214,D.1[Tên sản phẩm],0)))</f>
        <v/>
      </c>
      <c r="J1214" s="56" t="str">
        <f>IF(G1214="","",INDEX(#REF!,MATCH(G1214,D.1[Tên sản phẩm],0)))</f>
        <v/>
      </c>
      <c r="K1214" s="56" t="str">
        <f t="shared" si="224"/>
        <v/>
      </c>
      <c r="L1214" s="53"/>
      <c r="M1214" s="57" t="str">
        <f t="shared" si="225"/>
        <v/>
      </c>
      <c r="N1214" s="58"/>
      <c r="O1214" s="56" t="str">
        <f t="shared" si="218"/>
        <v/>
      </c>
      <c r="P1214" s="57" t="str">
        <f t="shared" si="226"/>
        <v/>
      </c>
      <c r="Q1214" s="58" t="str">
        <f t="shared" ca="1" si="227"/>
        <v/>
      </c>
      <c r="R1214" s="57" t="str">
        <f t="shared" si="228"/>
        <v/>
      </c>
      <c r="S1214" s="57" t="str">
        <f ca="1">IF(AND(C1214&lt;&gt;"",C1214&lt;&gt;OFFSET(C1214,1,0)),SUMIFS([Giá có thuế],[Số ĐK],C1214),"")</f>
        <v/>
      </c>
      <c r="T1214" s="53"/>
      <c r="U1214" s="55" t="str">
        <f>IF(T1214="","",'Thông Tin Chung'!#REF!)</f>
        <v/>
      </c>
      <c r="V1214" s="57" t="str">
        <f t="shared" ca="1" si="229"/>
        <v/>
      </c>
      <c r="W1214" s="59"/>
      <c r="X1214" s="49" t="str">
        <f ca="1">IF(C1214="","",IF(OR(D1214&lt;NgayBatDau,D1214&gt;NgayKetThuc),"Ngày tháng phải nằm trong kỳ báo cáo",IF(AND(F1214&lt;&gt;"",COUNTIF(D.3[Tên nhà cung cấp],F1214)=0),"Tên NCC chưa khai báo trong DSNCC",IF(AND(G1214&lt;&gt;"",COUNTIF(D.1[Tên sản phẩm],G1214)=0),"SP này chưa khai báo trong DSSP",""))))</f>
        <v/>
      </c>
    </row>
    <row r="1215" spans="2:24" ht="27.75" customHeight="1">
      <c r="B1215" s="69">
        <f t="shared" si="219"/>
        <v>1212</v>
      </c>
      <c r="C1215" s="49" t="str">
        <f t="shared" ca="1" si="220"/>
        <v/>
      </c>
      <c r="D1215" s="50" t="str">
        <f t="shared" ca="1" si="221"/>
        <v/>
      </c>
      <c r="E1215" s="51" t="str">
        <f t="shared" ca="1" si="222"/>
        <v/>
      </c>
      <c r="F1215" s="52" t="str">
        <f t="shared" ca="1" si="223"/>
        <v/>
      </c>
      <c r="G1215" s="53"/>
      <c r="H1215" s="53" t="str">
        <f>IF(G1215="","",INDEX(D.1[Quy cách],MATCH(G1215,D.1[Tên sản phẩm],0)))</f>
        <v/>
      </c>
      <c r="I1215" s="54" t="str">
        <f>IF(G1215="","",INDEX(D.1[ĐVT],MATCH(G1215,D.1[Tên sản phẩm],0)))</f>
        <v/>
      </c>
      <c r="J1215" s="56" t="str">
        <f>IF(G1215="","",INDEX(#REF!,MATCH(G1215,D.1[Tên sản phẩm],0)))</f>
        <v/>
      </c>
      <c r="K1215" s="56" t="str">
        <f t="shared" si="224"/>
        <v/>
      </c>
      <c r="L1215" s="53"/>
      <c r="M1215" s="57" t="str">
        <f t="shared" si="225"/>
        <v/>
      </c>
      <c r="N1215" s="58"/>
      <c r="O1215" s="56" t="str">
        <f t="shared" si="218"/>
        <v/>
      </c>
      <c r="P1215" s="57" t="str">
        <f t="shared" si="226"/>
        <v/>
      </c>
      <c r="Q1215" s="58" t="str">
        <f t="shared" ca="1" si="227"/>
        <v/>
      </c>
      <c r="R1215" s="57" t="str">
        <f t="shared" si="228"/>
        <v/>
      </c>
      <c r="S1215" s="57" t="str">
        <f ca="1">IF(AND(C1215&lt;&gt;"",C1215&lt;&gt;OFFSET(C1215,1,0)),SUMIFS([Giá có thuế],[Số ĐK],C1215),"")</f>
        <v/>
      </c>
      <c r="T1215" s="53"/>
      <c r="U1215" s="55" t="str">
        <f>IF(T1215="","",'Thông Tin Chung'!#REF!)</f>
        <v/>
      </c>
      <c r="V1215" s="57" t="str">
        <f t="shared" ca="1" si="229"/>
        <v/>
      </c>
      <c r="W1215" s="59"/>
      <c r="X1215" s="49" t="str">
        <f ca="1">IF(C1215="","",IF(OR(D1215&lt;NgayBatDau,D1215&gt;NgayKetThuc),"Ngày tháng phải nằm trong kỳ báo cáo",IF(AND(F1215&lt;&gt;"",COUNTIF(D.3[Tên nhà cung cấp],F1215)=0),"Tên NCC chưa khai báo trong DSNCC",IF(AND(G1215&lt;&gt;"",COUNTIF(D.1[Tên sản phẩm],G1215)=0),"SP này chưa khai báo trong DSSP",""))))</f>
        <v/>
      </c>
    </row>
    <row r="1216" spans="2:24" ht="27.75" customHeight="1">
      <c r="B1216" s="69">
        <f t="shared" si="219"/>
        <v>1213</v>
      </c>
      <c r="C1216" s="49" t="str">
        <f t="shared" ca="1" si="220"/>
        <v/>
      </c>
      <c r="D1216" s="50" t="str">
        <f t="shared" ca="1" si="221"/>
        <v/>
      </c>
      <c r="E1216" s="51" t="str">
        <f t="shared" ca="1" si="222"/>
        <v/>
      </c>
      <c r="F1216" s="52" t="str">
        <f t="shared" ca="1" si="223"/>
        <v/>
      </c>
      <c r="G1216" s="53"/>
      <c r="H1216" s="53" t="str">
        <f>IF(G1216="","",INDEX(D.1[Quy cách],MATCH(G1216,D.1[Tên sản phẩm],0)))</f>
        <v/>
      </c>
      <c r="I1216" s="54" t="str">
        <f>IF(G1216="","",INDEX(D.1[ĐVT],MATCH(G1216,D.1[Tên sản phẩm],0)))</f>
        <v/>
      </c>
      <c r="J1216" s="56" t="str">
        <f>IF(G1216="","",INDEX(#REF!,MATCH(G1216,D.1[Tên sản phẩm],0)))</f>
        <v/>
      </c>
      <c r="K1216" s="56" t="str">
        <f t="shared" si="224"/>
        <v/>
      </c>
      <c r="L1216" s="53"/>
      <c r="M1216" s="57" t="str">
        <f t="shared" si="225"/>
        <v/>
      </c>
      <c r="N1216" s="58"/>
      <c r="O1216" s="56" t="str">
        <f t="shared" si="218"/>
        <v/>
      </c>
      <c r="P1216" s="57" t="str">
        <f t="shared" si="226"/>
        <v/>
      </c>
      <c r="Q1216" s="58" t="str">
        <f t="shared" ca="1" si="227"/>
        <v/>
      </c>
      <c r="R1216" s="57" t="str">
        <f t="shared" si="228"/>
        <v/>
      </c>
      <c r="S1216" s="57" t="str">
        <f ca="1">IF(AND(C1216&lt;&gt;"",C1216&lt;&gt;OFFSET(C1216,1,0)),SUMIFS([Giá có thuế],[Số ĐK],C1216),"")</f>
        <v/>
      </c>
      <c r="T1216" s="53"/>
      <c r="U1216" s="55" t="str">
        <f>IF(T1216="","",'Thông Tin Chung'!#REF!)</f>
        <v/>
      </c>
      <c r="V1216" s="57" t="str">
        <f t="shared" ca="1" si="229"/>
        <v/>
      </c>
      <c r="W1216" s="59"/>
      <c r="X1216" s="49" t="str">
        <f ca="1">IF(C1216="","",IF(OR(D1216&lt;NgayBatDau,D1216&gt;NgayKetThuc),"Ngày tháng phải nằm trong kỳ báo cáo",IF(AND(F1216&lt;&gt;"",COUNTIF(D.3[Tên nhà cung cấp],F1216)=0),"Tên NCC chưa khai báo trong DSNCC",IF(AND(G1216&lt;&gt;"",COUNTIF(D.1[Tên sản phẩm],G1216)=0),"SP này chưa khai báo trong DSSP",""))))</f>
        <v/>
      </c>
    </row>
    <row r="1217" spans="2:24" ht="27.75" customHeight="1">
      <c r="B1217" s="69">
        <f t="shared" si="219"/>
        <v>1214</v>
      </c>
      <c r="C1217" s="49" t="str">
        <f t="shared" ca="1" si="220"/>
        <v/>
      </c>
      <c r="D1217" s="50" t="str">
        <f t="shared" ca="1" si="221"/>
        <v/>
      </c>
      <c r="E1217" s="51" t="str">
        <f t="shared" ca="1" si="222"/>
        <v/>
      </c>
      <c r="F1217" s="52" t="str">
        <f t="shared" ca="1" si="223"/>
        <v/>
      </c>
      <c r="G1217" s="53"/>
      <c r="H1217" s="53" t="str">
        <f>IF(G1217="","",INDEX(D.1[Quy cách],MATCH(G1217,D.1[Tên sản phẩm],0)))</f>
        <v/>
      </c>
      <c r="I1217" s="54" t="str">
        <f>IF(G1217="","",INDEX(D.1[ĐVT],MATCH(G1217,D.1[Tên sản phẩm],0)))</f>
        <v/>
      </c>
      <c r="J1217" s="56" t="str">
        <f>IF(G1217="","",INDEX(#REF!,MATCH(G1217,D.1[Tên sản phẩm],0)))</f>
        <v/>
      </c>
      <c r="K1217" s="56" t="str">
        <f t="shared" si="224"/>
        <v/>
      </c>
      <c r="L1217" s="53"/>
      <c r="M1217" s="57" t="str">
        <f t="shared" si="225"/>
        <v/>
      </c>
      <c r="N1217" s="58"/>
      <c r="O1217" s="56" t="str">
        <f t="shared" si="218"/>
        <v/>
      </c>
      <c r="P1217" s="57" t="str">
        <f t="shared" si="226"/>
        <v/>
      </c>
      <c r="Q1217" s="58" t="str">
        <f t="shared" ca="1" si="227"/>
        <v/>
      </c>
      <c r="R1217" s="57" t="str">
        <f t="shared" si="228"/>
        <v/>
      </c>
      <c r="S1217" s="57" t="str">
        <f ca="1">IF(AND(C1217&lt;&gt;"",C1217&lt;&gt;OFFSET(C1217,1,0)),SUMIFS([Giá có thuế],[Số ĐK],C1217),"")</f>
        <v/>
      </c>
      <c r="T1217" s="53"/>
      <c r="U1217" s="55" t="str">
        <f>IF(T1217="","",'Thông Tin Chung'!#REF!)</f>
        <v/>
      </c>
      <c r="V1217" s="57" t="str">
        <f t="shared" ca="1" si="229"/>
        <v/>
      </c>
      <c r="W1217" s="59"/>
      <c r="X1217" s="49" t="str">
        <f ca="1">IF(C1217="","",IF(OR(D1217&lt;NgayBatDau,D1217&gt;NgayKetThuc),"Ngày tháng phải nằm trong kỳ báo cáo",IF(AND(F1217&lt;&gt;"",COUNTIF(D.3[Tên nhà cung cấp],F1217)=0),"Tên NCC chưa khai báo trong DSNCC",IF(AND(G1217&lt;&gt;"",COUNTIF(D.1[Tên sản phẩm],G1217)=0),"SP này chưa khai báo trong DSSP",""))))</f>
        <v/>
      </c>
    </row>
    <row r="1218" spans="2:24" ht="27.75" customHeight="1">
      <c r="B1218" s="69">
        <f t="shared" si="219"/>
        <v>1215</v>
      </c>
      <c r="C1218" s="49" t="str">
        <f t="shared" ca="1" si="220"/>
        <v/>
      </c>
      <c r="D1218" s="50" t="str">
        <f t="shared" ca="1" si="221"/>
        <v/>
      </c>
      <c r="E1218" s="51" t="str">
        <f t="shared" ca="1" si="222"/>
        <v/>
      </c>
      <c r="F1218" s="52" t="str">
        <f t="shared" ca="1" si="223"/>
        <v/>
      </c>
      <c r="G1218" s="53"/>
      <c r="H1218" s="53" t="str">
        <f>IF(G1218="","",INDEX(D.1[Quy cách],MATCH(G1218,D.1[Tên sản phẩm],0)))</f>
        <v/>
      </c>
      <c r="I1218" s="54" t="str">
        <f>IF(G1218="","",INDEX(D.1[ĐVT],MATCH(G1218,D.1[Tên sản phẩm],0)))</f>
        <v/>
      </c>
      <c r="J1218" s="56" t="str">
        <f>IF(G1218="","",INDEX(#REF!,MATCH(G1218,D.1[Tên sản phẩm],0)))</f>
        <v/>
      </c>
      <c r="K1218" s="56" t="str">
        <f t="shared" si="224"/>
        <v/>
      </c>
      <c r="L1218" s="53"/>
      <c r="M1218" s="57" t="str">
        <f t="shared" si="225"/>
        <v/>
      </c>
      <c r="N1218" s="58"/>
      <c r="O1218" s="56" t="str">
        <f t="shared" si="218"/>
        <v/>
      </c>
      <c r="P1218" s="57" t="str">
        <f t="shared" si="226"/>
        <v/>
      </c>
      <c r="Q1218" s="58" t="str">
        <f t="shared" ca="1" si="227"/>
        <v/>
      </c>
      <c r="R1218" s="57" t="str">
        <f t="shared" si="228"/>
        <v/>
      </c>
      <c r="S1218" s="57" t="str">
        <f ca="1">IF(AND(C1218&lt;&gt;"",C1218&lt;&gt;OFFSET(C1218,1,0)),SUMIFS([Giá có thuế],[Số ĐK],C1218),"")</f>
        <v/>
      </c>
      <c r="T1218" s="53"/>
      <c r="U1218" s="55" t="str">
        <f>IF(T1218="","",'Thông Tin Chung'!#REF!)</f>
        <v/>
      </c>
      <c r="V1218" s="57" t="str">
        <f t="shared" ca="1" si="229"/>
        <v/>
      </c>
      <c r="W1218" s="59"/>
      <c r="X1218" s="49" t="str">
        <f ca="1">IF(C1218="","",IF(OR(D1218&lt;NgayBatDau,D1218&gt;NgayKetThuc),"Ngày tháng phải nằm trong kỳ báo cáo",IF(AND(F1218&lt;&gt;"",COUNTIF(D.3[Tên nhà cung cấp],F1218)=0),"Tên NCC chưa khai báo trong DSNCC",IF(AND(G1218&lt;&gt;"",COUNTIF(D.1[Tên sản phẩm],G1218)=0),"SP này chưa khai báo trong DSSP",""))))</f>
        <v/>
      </c>
    </row>
    <row r="1219" spans="2:24" ht="27.75" customHeight="1">
      <c r="B1219" s="69">
        <f t="shared" si="219"/>
        <v>1216</v>
      </c>
      <c r="C1219" s="49" t="str">
        <f t="shared" ca="1" si="220"/>
        <v/>
      </c>
      <c r="D1219" s="50" t="str">
        <f t="shared" ca="1" si="221"/>
        <v/>
      </c>
      <c r="E1219" s="51" t="str">
        <f t="shared" ca="1" si="222"/>
        <v/>
      </c>
      <c r="F1219" s="52" t="str">
        <f t="shared" ca="1" si="223"/>
        <v/>
      </c>
      <c r="G1219" s="53"/>
      <c r="H1219" s="53" t="str">
        <f>IF(G1219="","",INDEX(D.1[Quy cách],MATCH(G1219,D.1[Tên sản phẩm],0)))</f>
        <v/>
      </c>
      <c r="I1219" s="54" t="str">
        <f>IF(G1219="","",INDEX(D.1[ĐVT],MATCH(G1219,D.1[Tên sản phẩm],0)))</f>
        <v/>
      </c>
      <c r="J1219" s="56" t="str">
        <f>IF(G1219="","",INDEX(#REF!,MATCH(G1219,D.1[Tên sản phẩm],0)))</f>
        <v/>
      </c>
      <c r="K1219" s="56" t="str">
        <f t="shared" si="224"/>
        <v/>
      </c>
      <c r="L1219" s="53"/>
      <c r="M1219" s="57" t="str">
        <f t="shared" si="225"/>
        <v/>
      </c>
      <c r="N1219" s="58"/>
      <c r="O1219" s="56" t="str">
        <f t="shared" ref="O1219:O1282" si="230">IF(M1219="","",M1219*SUM(N1219))</f>
        <v/>
      </c>
      <c r="P1219" s="57" t="str">
        <f t="shared" si="226"/>
        <v/>
      </c>
      <c r="Q1219" s="58" t="str">
        <f t="shared" ca="1" si="227"/>
        <v/>
      </c>
      <c r="R1219" s="57" t="str">
        <f t="shared" si="228"/>
        <v/>
      </c>
      <c r="S1219" s="57" t="str">
        <f ca="1">IF(AND(C1219&lt;&gt;"",C1219&lt;&gt;OFFSET(C1219,1,0)),SUMIFS([Giá có thuế],[Số ĐK],C1219),"")</f>
        <v/>
      </c>
      <c r="T1219" s="53"/>
      <c r="U1219" s="55" t="str">
        <f>IF(T1219="","",'Thông Tin Chung'!#REF!)</f>
        <v/>
      </c>
      <c r="V1219" s="57" t="str">
        <f t="shared" ca="1" si="229"/>
        <v/>
      </c>
      <c r="W1219" s="59"/>
      <c r="X1219" s="49" t="str">
        <f ca="1">IF(C1219="","",IF(OR(D1219&lt;NgayBatDau,D1219&gt;NgayKetThuc),"Ngày tháng phải nằm trong kỳ báo cáo",IF(AND(F1219&lt;&gt;"",COUNTIF(D.3[Tên nhà cung cấp],F1219)=0),"Tên NCC chưa khai báo trong DSNCC",IF(AND(G1219&lt;&gt;"",COUNTIF(D.1[Tên sản phẩm],G1219)=0),"SP này chưa khai báo trong DSSP",""))))</f>
        <v/>
      </c>
    </row>
    <row r="1220" spans="2:24" ht="27.75" customHeight="1">
      <c r="B1220" s="69">
        <f t="shared" ref="B1220:B1283" si="231">ROW(A1220)-3</f>
        <v>1217</v>
      </c>
      <c r="C1220" s="49" t="str">
        <f t="shared" ref="C1220:C1283" ca="1" si="232">IF(AND(D1220="",E1220="",F1220=""),"",IF(AND(D1220=OFFSET(D1220,-1,0),E1220=OFFSET(E1220,-1,0),F1220=OFFSET(F1220,-1,0)),OFFSET(B1220,-1,1),B1220))</f>
        <v/>
      </c>
      <c r="D1220" s="50" t="str">
        <f t="shared" ref="D1220:D1283" ca="1" si="233">IF(AND($G1220&lt;&gt;"",B1220&lt;&gt;1),OFFSET(C1220,-1,1),"")</f>
        <v/>
      </c>
      <c r="E1220" s="51" t="str">
        <f t="shared" ref="E1220:E1283" ca="1" si="234">IF(AND($G1220&lt;&gt;"",B1220&lt;&gt;1),OFFSET(D1220,-1,1),"")</f>
        <v/>
      </c>
      <c r="F1220" s="52" t="str">
        <f t="shared" ref="F1220:F1283" ca="1" si="235">IF(AND($G1220&lt;&gt;"",B1220&lt;&gt;1),OFFSET(E1220,-1,1),"")</f>
        <v/>
      </c>
      <c r="G1220" s="53"/>
      <c r="H1220" s="53" t="str">
        <f>IF(G1220="","",INDEX(D.1[Quy cách],MATCH(G1220,D.1[Tên sản phẩm],0)))</f>
        <v/>
      </c>
      <c r="I1220" s="54" t="str">
        <f>IF(G1220="","",INDEX(D.1[ĐVT],MATCH(G1220,D.1[Tên sản phẩm],0)))</f>
        <v/>
      </c>
      <c r="J1220" s="56" t="str">
        <f>IF(G1220="","",INDEX(#REF!,MATCH(G1220,D.1[Tên sản phẩm],0)))</f>
        <v/>
      </c>
      <c r="K1220" s="56" t="str">
        <f t="shared" ref="K1220:K1283" si="236">IF(OR(G1220="",J1220=""),"",1)</f>
        <v/>
      </c>
      <c r="L1220" s="53"/>
      <c r="M1220" s="57" t="str">
        <f t="shared" ref="M1220:M1283" si="237">IF(AND(J1220&lt;&gt;"",K1220&lt;&gt;""),J1220*K1220,"")</f>
        <v/>
      </c>
      <c r="N1220" s="58"/>
      <c r="O1220" s="56" t="str">
        <f t="shared" si="230"/>
        <v/>
      </c>
      <c r="P1220" s="57" t="str">
        <f t="shared" ref="P1220:P1283" si="238">IF(M1220="","",M1220-SUM(O1220))</f>
        <v/>
      </c>
      <c r="Q1220" s="58" t="str">
        <f t="shared" ref="Q1220:Q1283" ca="1" si="239">IF(AND(P1220&lt;&gt;"",C1220=OFFSET(C1220,-1,0)),OFFSET(P1220,-1,1),"")</f>
        <v/>
      </c>
      <c r="R1220" s="57" t="str">
        <f t="shared" ref="R1220:R1283" si="240">IF(P1220="","",P1220*SUM(1,Q1220))</f>
        <v/>
      </c>
      <c r="S1220" s="57" t="str">
        <f ca="1">IF(AND(C1220&lt;&gt;"",C1220&lt;&gt;OFFSET(C1220,1,0)),SUMIFS([Giá có thuế],[Số ĐK],C1220),"")</f>
        <v/>
      </c>
      <c r="T1220" s="53"/>
      <c r="U1220" s="55" t="str">
        <f>IF(T1220="","",'Thông Tin Chung'!#REF!)</f>
        <v/>
      </c>
      <c r="V1220" s="57" t="str">
        <f t="shared" ref="V1220:V1283" ca="1" si="241">IF(AND(S1220&lt;&gt;"",T1220&lt;&gt;"",S1220&lt;&gt;0),S1220-T1220,"")</f>
        <v/>
      </c>
      <c r="W1220" s="59"/>
      <c r="X1220" s="49" t="str">
        <f ca="1">IF(C1220="","",IF(OR(D1220&lt;NgayBatDau,D1220&gt;NgayKetThuc),"Ngày tháng phải nằm trong kỳ báo cáo",IF(AND(F1220&lt;&gt;"",COUNTIF(D.3[Tên nhà cung cấp],F1220)=0),"Tên NCC chưa khai báo trong DSNCC",IF(AND(G1220&lt;&gt;"",COUNTIF(D.1[Tên sản phẩm],G1220)=0),"SP này chưa khai báo trong DSSP",""))))</f>
        <v/>
      </c>
    </row>
    <row r="1221" spans="2:24" ht="27.75" customHeight="1">
      <c r="B1221" s="69">
        <f t="shared" si="231"/>
        <v>1218</v>
      </c>
      <c r="C1221" s="49" t="str">
        <f t="shared" ca="1" si="232"/>
        <v/>
      </c>
      <c r="D1221" s="50" t="str">
        <f t="shared" ca="1" si="233"/>
        <v/>
      </c>
      <c r="E1221" s="51" t="str">
        <f t="shared" ca="1" si="234"/>
        <v/>
      </c>
      <c r="F1221" s="52" t="str">
        <f t="shared" ca="1" si="235"/>
        <v/>
      </c>
      <c r="G1221" s="53"/>
      <c r="H1221" s="53" t="str">
        <f>IF(G1221="","",INDEX(D.1[Quy cách],MATCH(G1221,D.1[Tên sản phẩm],0)))</f>
        <v/>
      </c>
      <c r="I1221" s="54" t="str">
        <f>IF(G1221="","",INDEX(D.1[ĐVT],MATCH(G1221,D.1[Tên sản phẩm],0)))</f>
        <v/>
      </c>
      <c r="J1221" s="56" t="str">
        <f>IF(G1221="","",INDEX(#REF!,MATCH(G1221,D.1[Tên sản phẩm],0)))</f>
        <v/>
      </c>
      <c r="K1221" s="56" t="str">
        <f t="shared" si="236"/>
        <v/>
      </c>
      <c r="L1221" s="53"/>
      <c r="M1221" s="57" t="str">
        <f t="shared" si="237"/>
        <v/>
      </c>
      <c r="N1221" s="58"/>
      <c r="O1221" s="56" t="str">
        <f t="shared" si="230"/>
        <v/>
      </c>
      <c r="P1221" s="57" t="str">
        <f t="shared" si="238"/>
        <v/>
      </c>
      <c r="Q1221" s="58" t="str">
        <f t="shared" ca="1" si="239"/>
        <v/>
      </c>
      <c r="R1221" s="57" t="str">
        <f t="shared" si="240"/>
        <v/>
      </c>
      <c r="S1221" s="57" t="str">
        <f ca="1">IF(AND(C1221&lt;&gt;"",C1221&lt;&gt;OFFSET(C1221,1,0)),SUMIFS([Giá có thuế],[Số ĐK],C1221),"")</f>
        <v/>
      </c>
      <c r="T1221" s="53"/>
      <c r="U1221" s="55" t="str">
        <f>IF(T1221="","",'Thông Tin Chung'!#REF!)</f>
        <v/>
      </c>
      <c r="V1221" s="57" t="str">
        <f t="shared" ca="1" si="241"/>
        <v/>
      </c>
      <c r="W1221" s="59"/>
      <c r="X1221" s="49" t="str">
        <f ca="1">IF(C1221="","",IF(OR(D1221&lt;NgayBatDau,D1221&gt;NgayKetThuc),"Ngày tháng phải nằm trong kỳ báo cáo",IF(AND(F1221&lt;&gt;"",COUNTIF(D.3[Tên nhà cung cấp],F1221)=0),"Tên NCC chưa khai báo trong DSNCC",IF(AND(G1221&lt;&gt;"",COUNTIF(D.1[Tên sản phẩm],G1221)=0),"SP này chưa khai báo trong DSSP",""))))</f>
        <v/>
      </c>
    </row>
    <row r="1222" spans="2:24" ht="27.75" customHeight="1">
      <c r="B1222" s="69">
        <f t="shared" si="231"/>
        <v>1219</v>
      </c>
      <c r="C1222" s="49" t="str">
        <f t="shared" ca="1" si="232"/>
        <v/>
      </c>
      <c r="D1222" s="50" t="str">
        <f t="shared" ca="1" si="233"/>
        <v/>
      </c>
      <c r="E1222" s="51" t="str">
        <f t="shared" ca="1" si="234"/>
        <v/>
      </c>
      <c r="F1222" s="52" t="str">
        <f t="shared" ca="1" si="235"/>
        <v/>
      </c>
      <c r="G1222" s="53"/>
      <c r="H1222" s="53" t="str">
        <f>IF(G1222="","",INDEX(D.1[Quy cách],MATCH(G1222,D.1[Tên sản phẩm],0)))</f>
        <v/>
      </c>
      <c r="I1222" s="54" t="str">
        <f>IF(G1222="","",INDEX(D.1[ĐVT],MATCH(G1222,D.1[Tên sản phẩm],0)))</f>
        <v/>
      </c>
      <c r="J1222" s="56" t="str">
        <f>IF(G1222="","",INDEX(#REF!,MATCH(G1222,D.1[Tên sản phẩm],0)))</f>
        <v/>
      </c>
      <c r="K1222" s="56" t="str">
        <f t="shared" si="236"/>
        <v/>
      </c>
      <c r="L1222" s="53"/>
      <c r="M1222" s="57" t="str">
        <f t="shared" si="237"/>
        <v/>
      </c>
      <c r="N1222" s="58"/>
      <c r="O1222" s="56" t="str">
        <f t="shared" si="230"/>
        <v/>
      </c>
      <c r="P1222" s="57" t="str">
        <f t="shared" si="238"/>
        <v/>
      </c>
      <c r="Q1222" s="58" t="str">
        <f t="shared" ca="1" si="239"/>
        <v/>
      </c>
      <c r="R1222" s="57" t="str">
        <f t="shared" si="240"/>
        <v/>
      </c>
      <c r="S1222" s="57" t="str">
        <f ca="1">IF(AND(C1222&lt;&gt;"",C1222&lt;&gt;OFFSET(C1222,1,0)),SUMIFS([Giá có thuế],[Số ĐK],C1222),"")</f>
        <v/>
      </c>
      <c r="T1222" s="53"/>
      <c r="U1222" s="55" t="str">
        <f>IF(T1222="","",'Thông Tin Chung'!#REF!)</f>
        <v/>
      </c>
      <c r="V1222" s="57" t="str">
        <f t="shared" ca="1" si="241"/>
        <v/>
      </c>
      <c r="W1222" s="59"/>
      <c r="X1222" s="49" t="str">
        <f ca="1">IF(C1222="","",IF(OR(D1222&lt;NgayBatDau,D1222&gt;NgayKetThuc),"Ngày tháng phải nằm trong kỳ báo cáo",IF(AND(F1222&lt;&gt;"",COUNTIF(D.3[Tên nhà cung cấp],F1222)=0),"Tên NCC chưa khai báo trong DSNCC",IF(AND(G1222&lt;&gt;"",COUNTIF(D.1[Tên sản phẩm],G1222)=0),"SP này chưa khai báo trong DSSP",""))))</f>
        <v/>
      </c>
    </row>
    <row r="1223" spans="2:24" ht="27.75" customHeight="1">
      <c r="B1223" s="69">
        <f t="shared" si="231"/>
        <v>1220</v>
      </c>
      <c r="C1223" s="49" t="str">
        <f t="shared" ca="1" si="232"/>
        <v/>
      </c>
      <c r="D1223" s="50" t="str">
        <f t="shared" ca="1" si="233"/>
        <v/>
      </c>
      <c r="E1223" s="51" t="str">
        <f t="shared" ca="1" si="234"/>
        <v/>
      </c>
      <c r="F1223" s="52" t="str">
        <f t="shared" ca="1" si="235"/>
        <v/>
      </c>
      <c r="G1223" s="53"/>
      <c r="H1223" s="53" t="str">
        <f>IF(G1223="","",INDEX(D.1[Quy cách],MATCH(G1223,D.1[Tên sản phẩm],0)))</f>
        <v/>
      </c>
      <c r="I1223" s="54" t="str">
        <f>IF(G1223="","",INDEX(D.1[ĐVT],MATCH(G1223,D.1[Tên sản phẩm],0)))</f>
        <v/>
      </c>
      <c r="J1223" s="56" t="str">
        <f>IF(G1223="","",INDEX(#REF!,MATCH(G1223,D.1[Tên sản phẩm],0)))</f>
        <v/>
      </c>
      <c r="K1223" s="56" t="str">
        <f t="shared" si="236"/>
        <v/>
      </c>
      <c r="L1223" s="53"/>
      <c r="M1223" s="57" t="str">
        <f t="shared" si="237"/>
        <v/>
      </c>
      <c r="N1223" s="58"/>
      <c r="O1223" s="56" t="str">
        <f t="shared" si="230"/>
        <v/>
      </c>
      <c r="P1223" s="57" t="str">
        <f t="shared" si="238"/>
        <v/>
      </c>
      <c r="Q1223" s="58" t="str">
        <f t="shared" ca="1" si="239"/>
        <v/>
      </c>
      <c r="R1223" s="57" t="str">
        <f t="shared" si="240"/>
        <v/>
      </c>
      <c r="S1223" s="57" t="str">
        <f ca="1">IF(AND(C1223&lt;&gt;"",C1223&lt;&gt;OFFSET(C1223,1,0)),SUMIFS([Giá có thuế],[Số ĐK],C1223),"")</f>
        <v/>
      </c>
      <c r="T1223" s="53"/>
      <c r="U1223" s="55" t="str">
        <f>IF(T1223="","",'Thông Tin Chung'!#REF!)</f>
        <v/>
      </c>
      <c r="V1223" s="57" t="str">
        <f t="shared" ca="1" si="241"/>
        <v/>
      </c>
      <c r="W1223" s="59"/>
      <c r="X1223" s="49" t="str">
        <f ca="1">IF(C1223="","",IF(OR(D1223&lt;NgayBatDau,D1223&gt;NgayKetThuc),"Ngày tháng phải nằm trong kỳ báo cáo",IF(AND(F1223&lt;&gt;"",COUNTIF(D.3[Tên nhà cung cấp],F1223)=0),"Tên NCC chưa khai báo trong DSNCC",IF(AND(G1223&lt;&gt;"",COUNTIF(D.1[Tên sản phẩm],G1223)=0),"SP này chưa khai báo trong DSSP",""))))</f>
        <v/>
      </c>
    </row>
    <row r="1224" spans="2:24" ht="27.75" customHeight="1">
      <c r="B1224" s="69">
        <f t="shared" si="231"/>
        <v>1221</v>
      </c>
      <c r="C1224" s="49" t="str">
        <f t="shared" ca="1" si="232"/>
        <v/>
      </c>
      <c r="D1224" s="50" t="str">
        <f t="shared" ca="1" si="233"/>
        <v/>
      </c>
      <c r="E1224" s="51" t="str">
        <f t="shared" ca="1" si="234"/>
        <v/>
      </c>
      <c r="F1224" s="52" t="str">
        <f t="shared" ca="1" si="235"/>
        <v/>
      </c>
      <c r="G1224" s="53"/>
      <c r="H1224" s="53" t="str">
        <f>IF(G1224="","",INDEX(D.1[Quy cách],MATCH(G1224,D.1[Tên sản phẩm],0)))</f>
        <v/>
      </c>
      <c r="I1224" s="54" t="str">
        <f>IF(G1224="","",INDEX(D.1[ĐVT],MATCH(G1224,D.1[Tên sản phẩm],0)))</f>
        <v/>
      </c>
      <c r="J1224" s="56" t="str">
        <f>IF(G1224="","",INDEX(#REF!,MATCH(G1224,D.1[Tên sản phẩm],0)))</f>
        <v/>
      </c>
      <c r="K1224" s="56" t="str">
        <f t="shared" si="236"/>
        <v/>
      </c>
      <c r="L1224" s="53"/>
      <c r="M1224" s="57" t="str">
        <f t="shared" si="237"/>
        <v/>
      </c>
      <c r="N1224" s="58"/>
      <c r="O1224" s="56" t="str">
        <f t="shared" si="230"/>
        <v/>
      </c>
      <c r="P1224" s="57" t="str">
        <f t="shared" si="238"/>
        <v/>
      </c>
      <c r="Q1224" s="58" t="str">
        <f t="shared" ca="1" si="239"/>
        <v/>
      </c>
      <c r="R1224" s="57" t="str">
        <f t="shared" si="240"/>
        <v/>
      </c>
      <c r="S1224" s="57" t="str">
        <f ca="1">IF(AND(C1224&lt;&gt;"",C1224&lt;&gt;OFFSET(C1224,1,0)),SUMIFS([Giá có thuế],[Số ĐK],C1224),"")</f>
        <v/>
      </c>
      <c r="T1224" s="53"/>
      <c r="U1224" s="55" t="str">
        <f>IF(T1224="","",'Thông Tin Chung'!#REF!)</f>
        <v/>
      </c>
      <c r="V1224" s="57" t="str">
        <f t="shared" ca="1" si="241"/>
        <v/>
      </c>
      <c r="W1224" s="59"/>
      <c r="X1224" s="49" t="str">
        <f ca="1">IF(C1224="","",IF(OR(D1224&lt;NgayBatDau,D1224&gt;NgayKetThuc),"Ngày tháng phải nằm trong kỳ báo cáo",IF(AND(F1224&lt;&gt;"",COUNTIF(D.3[Tên nhà cung cấp],F1224)=0),"Tên NCC chưa khai báo trong DSNCC",IF(AND(G1224&lt;&gt;"",COUNTIF(D.1[Tên sản phẩm],G1224)=0),"SP này chưa khai báo trong DSSP",""))))</f>
        <v/>
      </c>
    </row>
    <row r="1225" spans="2:24" ht="27.75" customHeight="1">
      <c r="B1225" s="69">
        <f t="shared" si="231"/>
        <v>1222</v>
      </c>
      <c r="C1225" s="49" t="str">
        <f t="shared" ca="1" si="232"/>
        <v/>
      </c>
      <c r="D1225" s="50" t="str">
        <f t="shared" ca="1" si="233"/>
        <v/>
      </c>
      <c r="E1225" s="51" t="str">
        <f t="shared" ca="1" si="234"/>
        <v/>
      </c>
      <c r="F1225" s="52" t="str">
        <f t="shared" ca="1" si="235"/>
        <v/>
      </c>
      <c r="G1225" s="53"/>
      <c r="H1225" s="53" t="str">
        <f>IF(G1225="","",INDEX(D.1[Quy cách],MATCH(G1225,D.1[Tên sản phẩm],0)))</f>
        <v/>
      </c>
      <c r="I1225" s="54" t="str">
        <f>IF(G1225="","",INDEX(D.1[ĐVT],MATCH(G1225,D.1[Tên sản phẩm],0)))</f>
        <v/>
      </c>
      <c r="J1225" s="56" t="str">
        <f>IF(G1225="","",INDEX(#REF!,MATCH(G1225,D.1[Tên sản phẩm],0)))</f>
        <v/>
      </c>
      <c r="K1225" s="56" t="str">
        <f t="shared" si="236"/>
        <v/>
      </c>
      <c r="L1225" s="53"/>
      <c r="M1225" s="57" t="str">
        <f t="shared" si="237"/>
        <v/>
      </c>
      <c r="N1225" s="58"/>
      <c r="O1225" s="56" t="str">
        <f t="shared" si="230"/>
        <v/>
      </c>
      <c r="P1225" s="57" t="str">
        <f t="shared" si="238"/>
        <v/>
      </c>
      <c r="Q1225" s="58" t="str">
        <f t="shared" ca="1" si="239"/>
        <v/>
      </c>
      <c r="R1225" s="57" t="str">
        <f t="shared" si="240"/>
        <v/>
      </c>
      <c r="S1225" s="57" t="str">
        <f ca="1">IF(AND(C1225&lt;&gt;"",C1225&lt;&gt;OFFSET(C1225,1,0)),SUMIFS([Giá có thuế],[Số ĐK],C1225),"")</f>
        <v/>
      </c>
      <c r="T1225" s="53"/>
      <c r="U1225" s="55" t="str">
        <f>IF(T1225="","",'Thông Tin Chung'!#REF!)</f>
        <v/>
      </c>
      <c r="V1225" s="57" t="str">
        <f t="shared" ca="1" si="241"/>
        <v/>
      </c>
      <c r="W1225" s="59"/>
      <c r="X1225" s="49" t="str">
        <f ca="1">IF(C1225="","",IF(OR(D1225&lt;NgayBatDau,D1225&gt;NgayKetThuc),"Ngày tháng phải nằm trong kỳ báo cáo",IF(AND(F1225&lt;&gt;"",COUNTIF(D.3[Tên nhà cung cấp],F1225)=0),"Tên NCC chưa khai báo trong DSNCC",IF(AND(G1225&lt;&gt;"",COUNTIF(D.1[Tên sản phẩm],G1225)=0),"SP này chưa khai báo trong DSSP",""))))</f>
        <v/>
      </c>
    </row>
    <row r="1226" spans="2:24" ht="27.75" customHeight="1">
      <c r="B1226" s="69">
        <f t="shared" si="231"/>
        <v>1223</v>
      </c>
      <c r="C1226" s="49" t="str">
        <f t="shared" ca="1" si="232"/>
        <v/>
      </c>
      <c r="D1226" s="50" t="str">
        <f t="shared" ca="1" si="233"/>
        <v/>
      </c>
      <c r="E1226" s="51" t="str">
        <f t="shared" ca="1" si="234"/>
        <v/>
      </c>
      <c r="F1226" s="52" t="str">
        <f t="shared" ca="1" si="235"/>
        <v/>
      </c>
      <c r="G1226" s="53"/>
      <c r="H1226" s="53" t="str">
        <f>IF(G1226="","",INDEX(D.1[Quy cách],MATCH(G1226,D.1[Tên sản phẩm],0)))</f>
        <v/>
      </c>
      <c r="I1226" s="54" t="str">
        <f>IF(G1226="","",INDEX(D.1[ĐVT],MATCH(G1226,D.1[Tên sản phẩm],0)))</f>
        <v/>
      </c>
      <c r="J1226" s="56" t="str">
        <f>IF(G1226="","",INDEX(#REF!,MATCH(G1226,D.1[Tên sản phẩm],0)))</f>
        <v/>
      </c>
      <c r="K1226" s="56" t="str">
        <f t="shared" si="236"/>
        <v/>
      </c>
      <c r="L1226" s="53"/>
      <c r="M1226" s="57" t="str">
        <f t="shared" si="237"/>
        <v/>
      </c>
      <c r="N1226" s="58"/>
      <c r="O1226" s="56" t="str">
        <f t="shared" si="230"/>
        <v/>
      </c>
      <c r="P1226" s="57" t="str">
        <f t="shared" si="238"/>
        <v/>
      </c>
      <c r="Q1226" s="58" t="str">
        <f t="shared" ca="1" si="239"/>
        <v/>
      </c>
      <c r="R1226" s="57" t="str">
        <f t="shared" si="240"/>
        <v/>
      </c>
      <c r="S1226" s="57" t="str">
        <f ca="1">IF(AND(C1226&lt;&gt;"",C1226&lt;&gt;OFFSET(C1226,1,0)),SUMIFS([Giá có thuế],[Số ĐK],C1226),"")</f>
        <v/>
      </c>
      <c r="T1226" s="53"/>
      <c r="U1226" s="55" t="str">
        <f>IF(T1226="","",'Thông Tin Chung'!#REF!)</f>
        <v/>
      </c>
      <c r="V1226" s="57" t="str">
        <f t="shared" ca="1" si="241"/>
        <v/>
      </c>
      <c r="W1226" s="59"/>
      <c r="X1226" s="49" t="str">
        <f ca="1">IF(C1226="","",IF(OR(D1226&lt;NgayBatDau,D1226&gt;NgayKetThuc),"Ngày tháng phải nằm trong kỳ báo cáo",IF(AND(F1226&lt;&gt;"",COUNTIF(D.3[Tên nhà cung cấp],F1226)=0),"Tên NCC chưa khai báo trong DSNCC",IF(AND(G1226&lt;&gt;"",COUNTIF(D.1[Tên sản phẩm],G1226)=0),"SP này chưa khai báo trong DSSP",""))))</f>
        <v/>
      </c>
    </row>
    <row r="1227" spans="2:24" ht="27.75" customHeight="1">
      <c r="B1227" s="69">
        <f t="shared" si="231"/>
        <v>1224</v>
      </c>
      <c r="C1227" s="49" t="str">
        <f t="shared" ca="1" si="232"/>
        <v/>
      </c>
      <c r="D1227" s="50" t="str">
        <f t="shared" ca="1" si="233"/>
        <v/>
      </c>
      <c r="E1227" s="51" t="str">
        <f t="shared" ca="1" si="234"/>
        <v/>
      </c>
      <c r="F1227" s="52" t="str">
        <f t="shared" ca="1" si="235"/>
        <v/>
      </c>
      <c r="G1227" s="53"/>
      <c r="H1227" s="53" t="str">
        <f>IF(G1227="","",INDEX(D.1[Quy cách],MATCH(G1227,D.1[Tên sản phẩm],0)))</f>
        <v/>
      </c>
      <c r="I1227" s="54" t="str">
        <f>IF(G1227="","",INDEX(D.1[ĐVT],MATCH(G1227,D.1[Tên sản phẩm],0)))</f>
        <v/>
      </c>
      <c r="J1227" s="56" t="str">
        <f>IF(G1227="","",INDEX(#REF!,MATCH(G1227,D.1[Tên sản phẩm],0)))</f>
        <v/>
      </c>
      <c r="K1227" s="56" t="str">
        <f t="shared" si="236"/>
        <v/>
      </c>
      <c r="L1227" s="53"/>
      <c r="M1227" s="57" t="str">
        <f t="shared" si="237"/>
        <v/>
      </c>
      <c r="N1227" s="58"/>
      <c r="O1227" s="56" t="str">
        <f t="shared" si="230"/>
        <v/>
      </c>
      <c r="P1227" s="57" t="str">
        <f t="shared" si="238"/>
        <v/>
      </c>
      <c r="Q1227" s="58" t="str">
        <f t="shared" ca="1" si="239"/>
        <v/>
      </c>
      <c r="R1227" s="57" t="str">
        <f t="shared" si="240"/>
        <v/>
      </c>
      <c r="S1227" s="57" t="str">
        <f ca="1">IF(AND(C1227&lt;&gt;"",C1227&lt;&gt;OFFSET(C1227,1,0)),SUMIFS([Giá có thuế],[Số ĐK],C1227),"")</f>
        <v/>
      </c>
      <c r="T1227" s="53"/>
      <c r="U1227" s="55" t="str">
        <f>IF(T1227="","",'Thông Tin Chung'!#REF!)</f>
        <v/>
      </c>
      <c r="V1227" s="57" t="str">
        <f t="shared" ca="1" si="241"/>
        <v/>
      </c>
      <c r="W1227" s="59"/>
      <c r="X1227" s="49" t="str">
        <f ca="1">IF(C1227="","",IF(OR(D1227&lt;NgayBatDau,D1227&gt;NgayKetThuc),"Ngày tháng phải nằm trong kỳ báo cáo",IF(AND(F1227&lt;&gt;"",COUNTIF(D.3[Tên nhà cung cấp],F1227)=0),"Tên NCC chưa khai báo trong DSNCC",IF(AND(G1227&lt;&gt;"",COUNTIF(D.1[Tên sản phẩm],G1227)=0),"SP này chưa khai báo trong DSSP",""))))</f>
        <v/>
      </c>
    </row>
    <row r="1228" spans="2:24" ht="27.75" customHeight="1">
      <c r="B1228" s="69">
        <f t="shared" si="231"/>
        <v>1225</v>
      </c>
      <c r="C1228" s="49" t="str">
        <f t="shared" ca="1" si="232"/>
        <v/>
      </c>
      <c r="D1228" s="50" t="str">
        <f t="shared" ca="1" si="233"/>
        <v/>
      </c>
      <c r="E1228" s="51" t="str">
        <f t="shared" ca="1" si="234"/>
        <v/>
      </c>
      <c r="F1228" s="52" t="str">
        <f t="shared" ca="1" si="235"/>
        <v/>
      </c>
      <c r="G1228" s="53"/>
      <c r="H1228" s="53" t="str">
        <f>IF(G1228="","",INDEX(D.1[Quy cách],MATCH(G1228,D.1[Tên sản phẩm],0)))</f>
        <v/>
      </c>
      <c r="I1228" s="54" t="str">
        <f>IF(G1228="","",INDEX(D.1[ĐVT],MATCH(G1228,D.1[Tên sản phẩm],0)))</f>
        <v/>
      </c>
      <c r="J1228" s="56" t="str">
        <f>IF(G1228="","",INDEX(#REF!,MATCH(G1228,D.1[Tên sản phẩm],0)))</f>
        <v/>
      </c>
      <c r="K1228" s="56" t="str">
        <f t="shared" si="236"/>
        <v/>
      </c>
      <c r="L1228" s="53"/>
      <c r="M1228" s="57" t="str">
        <f t="shared" si="237"/>
        <v/>
      </c>
      <c r="N1228" s="58"/>
      <c r="O1228" s="56" t="str">
        <f t="shared" si="230"/>
        <v/>
      </c>
      <c r="P1228" s="57" t="str">
        <f t="shared" si="238"/>
        <v/>
      </c>
      <c r="Q1228" s="58" t="str">
        <f t="shared" ca="1" si="239"/>
        <v/>
      </c>
      <c r="R1228" s="57" t="str">
        <f t="shared" si="240"/>
        <v/>
      </c>
      <c r="S1228" s="57" t="str">
        <f ca="1">IF(AND(C1228&lt;&gt;"",C1228&lt;&gt;OFFSET(C1228,1,0)),SUMIFS([Giá có thuế],[Số ĐK],C1228),"")</f>
        <v/>
      </c>
      <c r="T1228" s="53"/>
      <c r="U1228" s="55" t="str">
        <f>IF(T1228="","",'Thông Tin Chung'!#REF!)</f>
        <v/>
      </c>
      <c r="V1228" s="57" t="str">
        <f t="shared" ca="1" si="241"/>
        <v/>
      </c>
      <c r="W1228" s="59"/>
      <c r="X1228" s="49" t="str">
        <f ca="1">IF(C1228="","",IF(OR(D1228&lt;NgayBatDau,D1228&gt;NgayKetThuc),"Ngày tháng phải nằm trong kỳ báo cáo",IF(AND(F1228&lt;&gt;"",COUNTIF(D.3[Tên nhà cung cấp],F1228)=0),"Tên NCC chưa khai báo trong DSNCC",IF(AND(G1228&lt;&gt;"",COUNTIF(D.1[Tên sản phẩm],G1228)=0),"SP này chưa khai báo trong DSSP",""))))</f>
        <v/>
      </c>
    </row>
    <row r="1229" spans="2:24" ht="27.75" customHeight="1">
      <c r="B1229" s="69">
        <f t="shared" si="231"/>
        <v>1226</v>
      </c>
      <c r="C1229" s="49" t="str">
        <f t="shared" ca="1" si="232"/>
        <v/>
      </c>
      <c r="D1229" s="50" t="str">
        <f t="shared" ca="1" si="233"/>
        <v/>
      </c>
      <c r="E1229" s="51" t="str">
        <f t="shared" ca="1" si="234"/>
        <v/>
      </c>
      <c r="F1229" s="52" t="str">
        <f t="shared" ca="1" si="235"/>
        <v/>
      </c>
      <c r="G1229" s="53"/>
      <c r="H1229" s="53" t="str">
        <f>IF(G1229="","",INDEX(D.1[Quy cách],MATCH(G1229,D.1[Tên sản phẩm],0)))</f>
        <v/>
      </c>
      <c r="I1229" s="54" t="str">
        <f>IF(G1229="","",INDEX(D.1[ĐVT],MATCH(G1229,D.1[Tên sản phẩm],0)))</f>
        <v/>
      </c>
      <c r="J1229" s="56" t="str">
        <f>IF(G1229="","",INDEX(#REF!,MATCH(G1229,D.1[Tên sản phẩm],0)))</f>
        <v/>
      </c>
      <c r="K1229" s="56" t="str">
        <f t="shared" si="236"/>
        <v/>
      </c>
      <c r="L1229" s="53"/>
      <c r="M1229" s="57" t="str">
        <f t="shared" si="237"/>
        <v/>
      </c>
      <c r="N1229" s="58"/>
      <c r="O1229" s="56" t="str">
        <f t="shared" si="230"/>
        <v/>
      </c>
      <c r="P1229" s="57" t="str">
        <f t="shared" si="238"/>
        <v/>
      </c>
      <c r="Q1229" s="58" t="str">
        <f t="shared" ca="1" si="239"/>
        <v/>
      </c>
      <c r="R1229" s="57" t="str">
        <f t="shared" si="240"/>
        <v/>
      </c>
      <c r="S1229" s="57" t="str">
        <f ca="1">IF(AND(C1229&lt;&gt;"",C1229&lt;&gt;OFFSET(C1229,1,0)),SUMIFS([Giá có thuế],[Số ĐK],C1229),"")</f>
        <v/>
      </c>
      <c r="T1229" s="53"/>
      <c r="U1229" s="55" t="str">
        <f>IF(T1229="","",'Thông Tin Chung'!#REF!)</f>
        <v/>
      </c>
      <c r="V1229" s="57" t="str">
        <f t="shared" ca="1" si="241"/>
        <v/>
      </c>
      <c r="W1229" s="59"/>
      <c r="X1229" s="49" t="str">
        <f ca="1">IF(C1229="","",IF(OR(D1229&lt;NgayBatDau,D1229&gt;NgayKetThuc),"Ngày tháng phải nằm trong kỳ báo cáo",IF(AND(F1229&lt;&gt;"",COUNTIF(D.3[Tên nhà cung cấp],F1229)=0),"Tên NCC chưa khai báo trong DSNCC",IF(AND(G1229&lt;&gt;"",COUNTIF(D.1[Tên sản phẩm],G1229)=0),"SP này chưa khai báo trong DSSP",""))))</f>
        <v/>
      </c>
    </row>
    <row r="1230" spans="2:24" ht="27.75" customHeight="1">
      <c r="B1230" s="69">
        <f t="shared" si="231"/>
        <v>1227</v>
      </c>
      <c r="C1230" s="49" t="str">
        <f t="shared" ca="1" si="232"/>
        <v/>
      </c>
      <c r="D1230" s="50" t="str">
        <f t="shared" ca="1" si="233"/>
        <v/>
      </c>
      <c r="E1230" s="51" t="str">
        <f t="shared" ca="1" si="234"/>
        <v/>
      </c>
      <c r="F1230" s="52" t="str">
        <f t="shared" ca="1" si="235"/>
        <v/>
      </c>
      <c r="G1230" s="53"/>
      <c r="H1230" s="53" t="str">
        <f>IF(G1230="","",INDEX(D.1[Quy cách],MATCH(G1230,D.1[Tên sản phẩm],0)))</f>
        <v/>
      </c>
      <c r="I1230" s="54" t="str">
        <f>IF(G1230="","",INDEX(D.1[ĐVT],MATCH(G1230,D.1[Tên sản phẩm],0)))</f>
        <v/>
      </c>
      <c r="J1230" s="56" t="str">
        <f>IF(G1230="","",INDEX(#REF!,MATCH(G1230,D.1[Tên sản phẩm],0)))</f>
        <v/>
      </c>
      <c r="K1230" s="56" t="str">
        <f t="shared" si="236"/>
        <v/>
      </c>
      <c r="L1230" s="53"/>
      <c r="M1230" s="57" t="str">
        <f t="shared" si="237"/>
        <v/>
      </c>
      <c r="N1230" s="58"/>
      <c r="O1230" s="56" t="str">
        <f t="shared" si="230"/>
        <v/>
      </c>
      <c r="P1230" s="57" t="str">
        <f t="shared" si="238"/>
        <v/>
      </c>
      <c r="Q1230" s="58" t="str">
        <f t="shared" ca="1" si="239"/>
        <v/>
      </c>
      <c r="R1230" s="57" t="str">
        <f t="shared" si="240"/>
        <v/>
      </c>
      <c r="S1230" s="57" t="str">
        <f ca="1">IF(AND(C1230&lt;&gt;"",C1230&lt;&gt;OFFSET(C1230,1,0)),SUMIFS([Giá có thuế],[Số ĐK],C1230),"")</f>
        <v/>
      </c>
      <c r="T1230" s="53"/>
      <c r="U1230" s="55" t="str">
        <f>IF(T1230="","",'Thông Tin Chung'!#REF!)</f>
        <v/>
      </c>
      <c r="V1230" s="57" t="str">
        <f t="shared" ca="1" si="241"/>
        <v/>
      </c>
      <c r="W1230" s="59"/>
      <c r="X1230" s="49" t="str">
        <f ca="1">IF(C1230="","",IF(OR(D1230&lt;NgayBatDau,D1230&gt;NgayKetThuc),"Ngày tháng phải nằm trong kỳ báo cáo",IF(AND(F1230&lt;&gt;"",COUNTIF(D.3[Tên nhà cung cấp],F1230)=0),"Tên NCC chưa khai báo trong DSNCC",IF(AND(G1230&lt;&gt;"",COUNTIF(D.1[Tên sản phẩm],G1230)=0),"SP này chưa khai báo trong DSSP",""))))</f>
        <v/>
      </c>
    </row>
    <row r="1231" spans="2:24" ht="27.75" customHeight="1">
      <c r="B1231" s="69">
        <f t="shared" si="231"/>
        <v>1228</v>
      </c>
      <c r="C1231" s="49" t="str">
        <f t="shared" ca="1" si="232"/>
        <v/>
      </c>
      <c r="D1231" s="50" t="str">
        <f t="shared" ca="1" si="233"/>
        <v/>
      </c>
      <c r="E1231" s="51" t="str">
        <f t="shared" ca="1" si="234"/>
        <v/>
      </c>
      <c r="F1231" s="52" t="str">
        <f t="shared" ca="1" si="235"/>
        <v/>
      </c>
      <c r="G1231" s="53"/>
      <c r="H1231" s="53" t="str">
        <f>IF(G1231="","",INDEX(D.1[Quy cách],MATCH(G1231,D.1[Tên sản phẩm],0)))</f>
        <v/>
      </c>
      <c r="I1231" s="54" t="str">
        <f>IF(G1231="","",INDEX(D.1[ĐVT],MATCH(G1231,D.1[Tên sản phẩm],0)))</f>
        <v/>
      </c>
      <c r="J1231" s="56" t="str">
        <f>IF(G1231="","",INDEX(#REF!,MATCH(G1231,D.1[Tên sản phẩm],0)))</f>
        <v/>
      </c>
      <c r="K1231" s="56" t="str">
        <f t="shared" si="236"/>
        <v/>
      </c>
      <c r="L1231" s="53"/>
      <c r="M1231" s="57" t="str">
        <f t="shared" si="237"/>
        <v/>
      </c>
      <c r="N1231" s="58"/>
      <c r="O1231" s="56" t="str">
        <f t="shared" si="230"/>
        <v/>
      </c>
      <c r="P1231" s="57" t="str">
        <f t="shared" si="238"/>
        <v/>
      </c>
      <c r="Q1231" s="58" t="str">
        <f t="shared" ca="1" si="239"/>
        <v/>
      </c>
      <c r="R1231" s="57" t="str">
        <f t="shared" si="240"/>
        <v/>
      </c>
      <c r="S1231" s="57" t="str">
        <f ca="1">IF(AND(C1231&lt;&gt;"",C1231&lt;&gt;OFFSET(C1231,1,0)),SUMIFS([Giá có thuế],[Số ĐK],C1231),"")</f>
        <v/>
      </c>
      <c r="T1231" s="53"/>
      <c r="U1231" s="55" t="str">
        <f>IF(T1231="","",'Thông Tin Chung'!#REF!)</f>
        <v/>
      </c>
      <c r="V1231" s="57" t="str">
        <f t="shared" ca="1" si="241"/>
        <v/>
      </c>
      <c r="W1231" s="59"/>
      <c r="X1231" s="49" t="str">
        <f ca="1">IF(C1231="","",IF(OR(D1231&lt;NgayBatDau,D1231&gt;NgayKetThuc),"Ngày tháng phải nằm trong kỳ báo cáo",IF(AND(F1231&lt;&gt;"",COUNTIF(D.3[Tên nhà cung cấp],F1231)=0),"Tên NCC chưa khai báo trong DSNCC",IF(AND(G1231&lt;&gt;"",COUNTIF(D.1[Tên sản phẩm],G1231)=0),"SP này chưa khai báo trong DSSP",""))))</f>
        <v/>
      </c>
    </row>
    <row r="1232" spans="2:24" ht="27.75" customHeight="1">
      <c r="B1232" s="69">
        <f t="shared" si="231"/>
        <v>1229</v>
      </c>
      <c r="C1232" s="49" t="str">
        <f t="shared" ca="1" si="232"/>
        <v/>
      </c>
      <c r="D1232" s="50" t="str">
        <f t="shared" ca="1" si="233"/>
        <v/>
      </c>
      <c r="E1232" s="51" t="str">
        <f t="shared" ca="1" si="234"/>
        <v/>
      </c>
      <c r="F1232" s="52" t="str">
        <f t="shared" ca="1" si="235"/>
        <v/>
      </c>
      <c r="G1232" s="53"/>
      <c r="H1232" s="53" t="str">
        <f>IF(G1232="","",INDEX(D.1[Quy cách],MATCH(G1232,D.1[Tên sản phẩm],0)))</f>
        <v/>
      </c>
      <c r="I1232" s="54" t="str">
        <f>IF(G1232="","",INDEX(D.1[ĐVT],MATCH(G1232,D.1[Tên sản phẩm],0)))</f>
        <v/>
      </c>
      <c r="J1232" s="56" t="str">
        <f>IF(G1232="","",INDEX(#REF!,MATCH(G1232,D.1[Tên sản phẩm],0)))</f>
        <v/>
      </c>
      <c r="K1232" s="56" t="str">
        <f t="shared" si="236"/>
        <v/>
      </c>
      <c r="L1232" s="53"/>
      <c r="M1232" s="57" t="str">
        <f t="shared" si="237"/>
        <v/>
      </c>
      <c r="N1232" s="58"/>
      <c r="O1232" s="56" t="str">
        <f t="shared" si="230"/>
        <v/>
      </c>
      <c r="P1232" s="57" t="str">
        <f t="shared" si="238"/>
        <v/>
      </c>
      <c r="Q1232" s="58" t="str">
        <f t="shared" ca="1" si="239"/>
        <v/>
      </c>
      <c r="R1232" s="57" t="str">
        <f t="shared" si="240"/>
        <v/>
      </c>
      <c r="S1232" s="57" t="str">
        <f ca="1">IF(AND(C1232&lt;&gt;"",C1232&lt;&gt;OFFSET(C1232,1,0)),SUMIFS([Giá có thuế],[Số ĐK],C1232),"")</f>
        <v/>
      </c>
      <c r="T1232" s="53"/>
      <c r="U1232" s="55" t="str">
        <f>IF(T1232="","",'Thông Tin Chung'!#REF!)</f>
        <v/>
      </c>
      <c r="V1232" s="57" t="str">
        <f t="shared" ca="1" si="241"/>
        <v/>
      </c>
      <c r="W1232" s="59"/>
      <c r="X1232" s="49" t="str">
        <f ca="1">IF(C1232="","",IF(OR(D1232&lt;NgayBatDau,D1232&gt;NgayKetThuc),"Ngày tháng phải nằm trong kỳ báo cáo",IF(AND(F1232&lt;&gt;"",COUNTIF(D.3[Tên nhà cung cấp],F1232)=0),"Tên NCC chưa khai báo trong DSNCC",IF(AND(G1232&lt;&gt;"",COUNTIF(D.1[Tên sản phẩm],G1232)=0),"SP này chưa khai báo trong DSSP",""))))</f>
        <v/>
      </c>
    </row>
    <row r="1233" spans="2:24" ht="27.75" customHeight="1">
      <c r="B1233" s="69">
        <f t="shared" si="231"/>
        <v>1230</v>
      </c>
      <c r="C1233" s="49" t="str">
        <f t="shared" ca="1" si="232"/>
        <v/>
      </c>
      <c r="D1233" s="50" t="str">
        <f t="shared" ca="1" si="233"/>
        <v/>
      </c>
      <c r="E1233" s="51" t="str">
        <f t="shared" ca="1" si="234"/>
        <v/>
      </c>
      <c r="F1233" s="52" t="str">
        <f t="shared" ca="1" si="235"/>
        <v/>
      </c>
      <c r="G1233" s="53"/>
      <c r="H1233" s="53" t="str">
        <f>IF(G1233="","",INDEX(D.1[Quy cách],MATCH(G1233,D.1[Tên sản phẩm],0)))</f>
        <v/>
      </c>
      <c r="I1233" s="54" t="str">
        <f>IF(G1233="","",INDEX(D.1[ĐVT],MATCH(G1233,D.1[Tên sản phẩm],0)))</f>
        <v/>
      </c>
      <c r="J1233" s="56" t="str">
        <f>IF(G1233="","",INDEX(#REF!,MATCH(G1233,D.1[Tên sản phẩm],0)))</f>
        <v/>
      </c>
      <c r="K1233" s="56" t="str">
        <f t="shared" si="236"/>
        <v/>
      </c>
      <c r="L1233" s="53"/>
      <c r="M1233" s="57" t="str">
        <f t="shared" si="237"/>
        <v/>
      </c>
      <c r="N1233" s="58"/>
      <c r="O1233" s="56" t="str">
        <f t="shared" si="230"/>
        <v/>
      </c>
      <c r="P1233" s="57" t="str">
        <f t="shared" si="238"/>
        <v/>
      </c>
      <c r="Q1233" s="58" t="str">
        <f t="shared" ca="1" si="239"/>
        <v/>
      </c>
      <c r="R1233" s="57" t="str">
        <f t="shared" si="240"/>
        <v/>
      </c>
      <c r="S1233" s="57" t="str">
        <f ca="1">IF(AND(C1233&lt;&gt;"",C1233&lt;&gt;OFFSET(C1233,1,0)),SUMIFS([Giá có thuế],[Số ĐK],C1233),"")</f>
        <v/>
      </c>
      <c r="T1233" s="53"/>
      <c r="U1233" s="55" t="str">
        <f>IF(T1233="","",'Thông Tin Chung'!#REF!)</f>
        <v/>
      </c>
      <c r="V1233" s="57" t="str">
        <f t="shared" ca="1" si="241"/>
        <v/>
      </c>
      <c r="W1233" s="59"/>
      <c r="X1233" s="49" t="str">
        <f ca="1">IF(C1233="","",IF(OR(D1233&lt;NgayBatDau,D1233&gt;NgayKetThuc),"Ngày tháng phải nằm trong kỳ báo cáo",IF(AND(F1233&lt;&gt;"",COUNTIF(D.3[Tên nhà cung cấp],F1233)=0),"Tên NCC chưa khai báo trong DSNCC",IF(AND(G1233&lt;&gt;"",COUNTIF(D.1[Tên sản phẩm],G1233)=0),"SP này chưa khai báo trong DSSP",""))))</f>
        <v/>
      </c>
    </row>
    <row r="1234" spans="2:24" ht="27.75" customHeight="1">
      <c r="B1234" s="69">
        <f t="shared" si="231"/>
        <v>1231</v>
      </c>
      <c r="C1234" s="49" t="str">
        <f t="shared" ca="1" si="232"/>
        <v/>
      </c>
      <c r="D1234" s="50" t="str">
        <f t="shared" ca="1" si="233"/>
        <v/>
      </c>
      <c r="E1234" s="51" t="str">
        <f t="shared" ca="1" si="234"/>
        <v/>
      </c>
      <c r="F1234" s="52" t="str">
        <f t="shared" ca="1" si="235"/>
        <v/>
      </c>
      <c r="G1234" s="53"/>
      <c r="H1234" s="53" t="str">
        <f>IF(G1234="","",INDEX(D.1[Quy cách],MATCH(G1234,D.1[Tên sản phẩm],0)))</f>
        <v/>
      </c>
      <c r="I1234" s="54" t="str">
        <f>IF(G1234="","",INDEX(D.1[ĐVT],MATCH(G1234,D.1[Tên sản phẩm],0)))</f>
        <v/>
      </c>
      <c r="J1234" s="56" t="str">
        <f>IF(G1234="","",INDEX(#REF!,MATCH(G1234,D.1[Tên sản phẩm],0)))</f>
        <v/>
      </c>
      <c r="K1234" s="56" t="str">
        <f t="shared" si="236"/>
        <v/>
      </c>
      <c r="L1234" s="53"/>
      <c r="M1234" s="57" t="str">
        <f t="shared" si="237"/>
        <v/>
      </c>
      <c r="N1234" s="58"/>
      <c r="O1234" s="56" t="str">
        <f t="shared" si="230"/>
        <v/>
      </c>
      <c r="P1234" s="57" t="str">
        <f t="shared" si="238"/>
        <v/>
      </c>
      <c r="Q1234" s="58" t="str">
        <f t="shared" ca="1" si="239"/>
        <v/>
      </c>
      <c r="R1234" s="57" t="str">
        <f t="shared" si="240"/>
        <v/>
      </c>
      <c r="S1234" s="57" t="str">
        <f ca="1">IF(AND(C1234&lt;&gt;"",C1234&lt;&gt;OFFSET(C1234,1,0)),SUMIFS([Giá có thuế],[Số ĐK],C1234),"")</f>
        <v/>
      </c>
      <c r="T1234" s="53"/>
      <c r="U1234" s="55" t="str">
        <f>IF(T1234="","",'Thông Tin Chung'!#REF!)</f>
        <v/>
      </c>
      <c r="V1234" s="57" t="str">
        <f t="shared" ca="1" si="241"/>
        <v/>
      </c>
      <c r="W1234" s="59"/>
      <c r="X1234" s="49" t="str">
        <f ca="1">IF(C1234="","",IF(OR(D1234&lt;NgayBatDau,D1234&gt;NgayKetThuc),"Ngày tháng phải nằm trong kỳ báo cáo",IF(AND(F1234&lt;&gt;"",COUNTIF(D.3[Tên nhà cung cấp],F1234)=0),"Tên NCC chưa khai báo trong DSNCC",IF(AND(G1234&lt;&gt;"",COUNTIF(D.1[Tên sản phẩm],G1234)=0),"SP này chưa khai báo trong DSSP",""))))</f>
        <v/>
      </c>
    </row>
    <row r="1235" spans="2:24" ht="27.75" customHeight="1">
      <c r="B1235" s="69">
        <f t="shared" si="231"/>
        <v>1232</v>
      </c>
      <c r="C1235" s="49" t="str">
        <f t="shared" ca="1" si="232"/>
        <v/>
      </c>
      <c r="D1235" s="50" t="str">
        <f t="shared" ca="1" si="233"/>
        <v/>
      </c>
      <c r="E1235" s="51" t="str">
        <f t="shared" ca="1" si="234"/>
        <v/>
      </c>
      <c r="F1235" s="52" t="str">
        <f t="shared" ca="1" si="235"/>
        <v/>
      </c>
      <c r="G1235" s="53"/>
      <c r="H1235" s="53" t="str">
        <f>IF(G1235="","",INDEX(D.1[Quy cách],MATCH(G1235,D.1[Tên sản phẩm],0)))</f>
        <v/>
      </c>
      <c r="I1235" s="54" t="str">
        <f>IF(G1235="","",INDEX(D.1[ĐVT],MATCH(G1235,D.1[Tên sản phẩm],0)))</f>
        <v/>
      </c>
      <c r="J1235" s="56" t="str">
        <f>IF(G1235="","",INDEX(#REF!,MATCH(G1235,D.1[Tên sản phẩm],0)))</f>
        <v/>
      </c>
      <c r="K1235" s="56" t="str">
        <f t="shared" si="236"/>
        <v/>
      </c>
      <c r="L1235" s="53"/>
      <c r="M1235" s="57" t="str">
        <f t="shared" si="237"/>
        <v/>
      </c>
      <c r="N1235" s="58"/>
      <c r="O1235" s="56" t="str">
        <f t="shared" si="230"/>
        <v/>
      </c>
      <c r="P1235" s="57" t="str">
        <f t="shared" si="238"/>
        <v/>
      </c>
      <c r="Q1235" s="58" t="str">
        <f t="shared" ca="1" si="239"/>
        <v/>
      </c>
      <c r="R1235" s="57" t="str">
        <f t="shared" si="240"/>
        <v/>
      </c>
      <c r="S1235" s="57" t="str">
        <f ca="1">IF(AND(C1235&lt;&gt;"",C1235&lt;&gt;OFFSET(C1235,1,0)),SUMIFS([Giá có thuế],[Số ĐK],C1235),"")</f>
        <v/>
      </c>
      <c r="T1235" s="53"/>
      <c r="U1235" s="55" t="str">
        <f>IF(T1235="","",'Thông Tin Chung'!#REF!)</f>
        <v/>
      </c>
      <c r="V1235" s="57" t="str">
        <f t="shared" ca="1" si="241"/>
        <v/>
      </c>
      <c r="W1235" s="59"/>
      <c r="X1235" s="49" t="str">
        <f ca="1">IF(C1235="","",IF(OR(D1235&lt;NgayBatDau,D1235&gt;NgayKetThuc),"Ngày tháng phải nằm trong kỳ báo cáo",IF(AND(F1235&lt;&gt;"",COUNTIF(D.3[Tên nhà cung cấp],F1235)=0),"Tên NCC chưa khai báo trong DSNCC",IF(AND(G1235&lt;&gt;"",COUNTIF(D.1[Tên sản phẩm],G1235)=0),"SP này chưa khai báo trong DSSP",""))))</f>
        <v/>
      </c>
    </row>
    <row r="1236" spans="2:24" ht="27.75" customHeight="1">
      <c r="B1236" s="69">
        <f t="shared" si="231"/>
        <v>1233</v>
      </c>
      <c r="C1236" s="49" t="str">
        <f t="shared" ca="1" si="232"/>
        <v/>
      </c>
      <c r="D1236" s="50" t="str">
        <f t="shared" ca="1" si="233"/>
        <v/>
      </c>
      <c r="E1236" s="51" t="str">
        <f t="shared" ca="1" si="234"/>
        <v/>
      </c>
      <c r="F1236" s="52" t="str">
        <f t="shared" ca="1" si="235"/>
        <v/>
      </c>
      <c r="G1236" s="53"/>
      <c r="H1236" s="53" t="str">
        <f>IF(G1236="","",INDEX(D.1[Quy cách],MATCH(G1236,D.1[Tên sản phẩm],0)))</f>
        <v/>
      </c>
      <c r="I1236" s="54" t="str">
        <f>IF(G1236="","",INDEX(D.1[ĐVT],MATCH(G1236,D.1[Tên sản phẩm],0)))</f>
        <v/>
      </c>
      <c r="J1236" s="56" t="str">
        <f>IF(G1236="","",INDEX(#REF!,MATCH(G1236,D.1[Tên sản phẩm],0)))</f>
        <v/>
      </c>
      <c r="K1236" s="56" t="str">
        <f t="shared" si="236"/>
        <v/>
      </c>
      <c r="L1236" s="53"/>
      <c r="M1236" s="57" t="str">
        <f t="shared" si="237"/>
        <v/>
      </c>
      <c r="N1236" s="58"/>
      <c r="O1236" s="56" t="str">
        <f t="shared" si="230"/>
        <v/>
      </c>
      <c r="P1236" s="57" t="str">
        <f t="shared" si="238"/>
        <v/>
      </c>
      <c r="Q1236" s="58" t="str">
        <f t="shared" ca="1" si="239"/>
        <v/>
      </c>
      <c r="R1236" s="57" t="str">
        <f t="shared" si="240"/>
        <v/>
      </c>
      <c r="S1236" s="57" t="str">
        <f ca="1">IF(AND(C1236&lt;&gt;"",C1236&lt;&gt;OFFSET(C1236,1,0)),SUMIFS([Giá có thuế],[Số ĐK],C1236),"")</f>
        <v/>
      </c>
      <c r="T1236" s="53"/>
      <c r="U1236" s="55" t="str">
        <f>IF(T1236="","",'Thông Tin Chung'!#REF!)</f>
        <v/>
      </c>
      <c r="V1236" s="57" t="str">
        <f t="shared" ca="1" si="241"/>
        <v/>
      </c>
      <c r="W1236" s="59"/>
      <c r="X1236" s="49" t="str">
        <f ca="1">IF(C1236="","",IF(OR(D1236&lt;NgayBatDau,D1236&gt;NgayKetThuc),"Ngày tháng phải nằm trong kỳ báo cáo",IF(AND(F1236&lt;&gt;"",COUNTIF(D.3[Tên nhà cung cấp],F1236)=0),"Tên NCC chưa khai báo trong DSNCC",IF(AND(G1236&lt;&gt;"",COUNTIF(D.1[Tên sản phẩm],G1236)=0),"SP này chưa khai báo trong DSSP",""))))</f>
        <v/>
      </c>
    </row>
    <row r="1237" spans="2:24" ht="27.75" customHeight="1">
      <c r="B1237" s="69">
        <f t="shared" si="231"/>
        <v>1234</v>
      </c>
      <c r="C1237" s="49" t="str">
        <f t="shared" ca="1" si="232"/>
        <v/>
      </c>
      <c r="D1237" s="50" t="str">
        <f t="shared" ca="1" si="233"/>
        <v/>
      </c>
      <c r="E1237" s="51" t="str">
        <f t="shared" ca="1" si="234"/>
        <v/>
      </c>
      <c r="F1237" s="52" t="str">
        <f t="shared" ca="1" si="235"/>
        <v/>
      </c>
      <c r="G1237" s="53"/>
      <c r="H1237" s="53" t="str">
        <f>IF(G1237="","",INDEX(D.1[Quy cách],MATCH(G1237,D.1[Tên sản phẩm],0)))</f>
        <v/>
      </c>
      <c r="I1237" s="54" t="str">
        <f>IF(G1237="","",INDEX(D.1[ĐVT],MATCH(G1237,D.1[Tên sản phẩm],0)))</f>
        <v/>
      </c>
      <c r="J1237" s="56" t="str">
        <f>IF(G1237="","",INDEX(#REF!,MATCH(G1237,D.1[Tên sản phẩm],0)))</f>
        <v/>
      </c>
      <c r="K1237" s="56" t="str">
        <f t="shared" si="236"/>
        <v/>
      </c>
      <c r="L1237" s="53"/>
      <c r="M1237" s="57" t="str">
        <f t="shared" si="237"/>
        <v/>
      </c>
      <c r="N1237" s="58"/>
      <c r="O1237" s="56" t="str">
        <f t="shared" si="230"/>
        <v/>
      </c>
      <c r="P1237" s="57" t="str">
        <f t="shared" si="238"/>
        <v/>
      </c>
      <c r="Q1237" s="58" t="str">
        <f t="shared" ca="1" si="239"/>
        <v/>
      </c>
      <c r="R1237" s="57" t="str">
        <f t="shared" si="240"/>
        <v/>
      </c>
      <c r="S1237" s="57" t="str">
        <f ca="1">IF(AND(C1237&lt;&gt;"",C1237&lt;&gt;OFFSET(C1237,1,0)),SUMIFS([Giá có thuế],[Số ĐK],C1237),"")</f>
        <v/>
      </c>
      <c r="T1237" s="53"/>
      <c r="U1237" s="55" t="str">
        <f>IF(T1237="","",'Thông Tin Chung'!#REF!)</f>
        <v/>
      </c>
      <c r="V1237" s="57" t="str">
        <f t="shared" ca="1" si="241"/>
        <v/>
      </c>
      <c r="W1237" s="59"/>
      <c r="X1237" s="49" t="str">
        <f ca="1">IF(C1237="","",IF(OR(D1237&lt;NgayBatDau,D1237&gt;NgayKetThuc),"Ngày tháng phải nằm trong kỳ báo cáo",IF(AND(F1237&lt;&gt;"",COUNTIF(D.3[Tên nhà cung cấp],F1237)=0),"Tên NCC chưa khai báo trong DSNCC",IF(AND(G1237&lt;&gt;"",COUNTIF(D.1[Tên sản phẩm],G1237)=0),"SP này chưa khai báo trong DSSP",""))))</f>
        <v/>
      </c>
    </row>
    <row r="1238" spans="2:24" ht="27.75" customHeight="1">
      <c r="B1238" s="69">
        <f t="shared" si="231"/>
        <v>1235</v>
      </c>
      <c r="C1238" s="49" t="str">
        <f t="shared" ca="1" si="232"/>
        <v/>
      </c>
      <c r="D1238" s="50" t="str">
        <f t="shared" ca="1" si="233"/>
        <v/>
      </c>
      <c r="E1238" s="51" t="str">
        <f t="shared" ca="1" si="234"/>
        <v/>
      </c>
      <c r="F1238" s="52" t="str">
        <f t="shared" ca="1" si="235"/>
        <v/>
      </c>
      <c r="G1238" s="53"/>
      <c r="H1238" s="53" t="str">
        <f>IF(G1238="","",INDEX(D.1[Quy cách],MATCH(G1238,D.1[Tên sản phẩm],0)))</f>
        <v/>
      </c>
      <c r="I1238" s="54" t="str">
        <f>IF(G1238="","",INDEX(D.1[ĐVT],MATCH(G1238,D.1[Tên sản phẩm],0)))</f>
        <v/>
      </c>
      <c r="J1238" s="56" t="str">
        <f>IF(G1238="","",INDEX(#REF!,MATCH(G1238,D.1[Tên sản phẩm],0)))</f>
        <v/>
      </c>
      <c r="K1238" s="56" t="str">
        <f t="shared" si="236"/>
        <v/>
      </c>
      <c r="L1238" s="53"/>
      <c r="M1238" s="57" t="str">
        <f t="shared" si="237"/>
        <v/>
      </c>
      <c r="N1238" s="58"/>
      <c r="O1238" s="56" t="str">
        <f t="shared" si="230"/>
        <v/>
      </c>
      <c r="P1238" s="57" t="str">
        <f t="shared" si="238"/>
        <v/>
      </c>
      <c r="Q1238" s="58" t="str">
        <f t="shared" ca="1" si="239"/>
        <v/>
      </c>
      <c r="R1238" s="57" t="str">
        <f t="shared" si="240"/>
        <v/>
      </c>
      <c r="S1238" s="57" t="str">
        <f ca="1">IF(AND(C1238&lt;&gt;"",C1238&lt;&gt;OFFSET(C1238,1,0)),SUMIFS([Giá có thuế],[Số ĐK],C1238),"")</f>
        <v/>
      </c>
      <c r="T1238" s="53"/>
      <c r="U1238" s="55" t="str">
        <f>IF(T1238="","",'Thông Tin Chung'!#REF!)</f>
        <v/>
      </c>
      <c r="V1238" s="57" t="str">
        <f t="shared" ca="1" si="241"/>
        <v/>
      </c>
      <c r="W1238" s="59"/>
      <c r="X1238" s="49" t="str">
        <f ca="1">IF(C1238="","",IF(OR(D1238&lt;NgayBatDau,D1238&gt;NgayKetThuc),"Ngày tháng phải nằm trong kỳ báo cáo",IF(AND(F1238&lt;&gt;"",COUNTIF(D.3[Tên nhà cung cấp],F1238)=0),"Tên NCC chưa khai báo trong DSNCC",IF(AND(G1238&lt;&gt;"",COUNTIF(D.1[Tên sản phẩm],G1238)=0),"SP này chưa khai báo trong DSSP",""))))</f>
        <v/>
      </c>
    </row>
    <row r="1239" spans="2:24" ht="27.75" customHeight="1">
      <c r="B1239" s="69">
        <f t="shared" si="231"/>
        <v>1236</v>
      </c>
      <c r="C1239" s="49" t="str">
        <f t="shared" ca="1" si="232"/>
        <v/>
      </c>
      <c r="D1239" s="50" t="str">
        <f t="shared" ca="1" si="233"/>
        <v/>
      </c>
      <c r="E1239" s="51" t="str">
        <f t="shared" ca="1" si="234"/>
        <v/>
      </c>
      <c r="F1239" s="52" t="str">
        <f t="shared" ca="1" si="235"/>
        <v/>
      </c>
      <c r="G1239" s="53"/>
      <c r="H1239" s="53" t="str">
        <f>IF(G1239="","",INDEX(D.1[Quy cách],MATCH(G1239,D.1[Tên sản phẩm],0)))</f>
        <v/>
      </c>
      <c r="I1239" s="54" t="str">
        <f>IF(G1239="","",INDEX(D.1[ĐVT],MATCH(G1239,D.1[Tên sản phẩm],0)))</f>
        <v/>
      </c>
      <c r="J1239" s="56" t="str">
        <f>IF(G1239="","",INDEX(#REF!,MATCH(G1239,D.1[Tên sản phẩm],0)))</f>
        <v/>
      </c>
      <c r="K1239" s="56" t="str">
        <f t="shared" si="236"/>
        <v/>
      </c>
      <c r="L1239" s="53"/>
      <c r="M1239" s="57" t="str">
        <f t="shared" si="237"/>
        <v/>
      </c>
      <c r="N1239" s="58"/>
      <c r="O1239" s="56" t="str">
        <f t="shared" si="230"/>
        <v/>
      </c>
      <c r="P1239" s="57" t="str">
        <f t="shared" si="238"/>
        <v/>
      </c>
      <c r="Q1239" s="58" t="str">
        <f t="shared" ca="1" si="239"/>
        <v/>
      </c>
      <c r="R1239" s="57" t="str">
        <f t="shared" si="240"/>
        <v/>
      </c>
      <c r="S1239" s="57" t="str">
        <f ca="1">IF(AND(C1239&lt;&gt;"",C1239&lt;&gt;OFFSET(C1239,1,0)),SUMIFS([Giá có thuế],[Số ĐK],C1239),"")</f>
        <v/>
      </c>
      <c r="T1239" s="53"/>
      <c r="U1239" s="55" t="str">
        <f>IF(T1239="","",'Thông Tin Chung'!#REF!)</f>
        <v/>
      </c>
      <c r="V1239" s="57" t="str">
        <f t="shared" ca="1" si="241"/>
        <v/>
      </c>
      <c r="W1239" s="59"/>
      <c r="X1239" s="49" t="str">
        <f ca="1">IF(C1239="","",IF(OR(D1239&lt;NgayBatDau,D1239&gt;NgayKetThuc),"Ngày tháng phải nằm trong kỳ báo cáo",IF(AND(F1239&lt;&gt;"",COUNTIF(D.3[Tên nhà cung cấp],F1239)=0),"Tên NCC chưa khai báo trong DSNCC",IF(AND(G1239&lt;&gt;"",COUNTIF(D.1[Tên sản phẩm],G1239)=0),"SP này chưa khai báo trong DSSP",""))))</f>
        <v/>
      </c>
    </row>
    <row r="1240" spans="2:24" ht="27.75" customHeight="1">
      <c r="B1240" s="69">
        <f t="shared" si="231"/>
        <v>1237</v>
      </c>
      <c r="C1240" s="49" t="str">
        <f t="shared" ca="1" si="232"/>
        <v/>
      </c>
      <c r="D1240" s="50" t="str">
        <f t="shared" ca="1" si="233"/>
        <v/>
      </c>
      <c r="E1240" s="51" t="str">
        <f t="shared" ca="1" si="234"/>
        <v/>
      </c>
      <c r="F1240" s="52" t="str">
        <f t="shared" ca="1" si="235"/>
        <v/>
      </c>
      <c r="G1240" s="53"/>
      <c r="H1240" s="53" t="str">
        <f>IF(G1240="","",INDEX(D.1[Quy cách],MATCH(G1240,D.1[Tên sản phẩm],0)))</f>
        <v/>
      </c>
      <c r="I1240" s="54" t="str">
        <f>IF(G1240="","",INDEX(D.1[ĐVT],MATCH(G1240,D.1[Tên sản phẩm],0)))</f>
        <v/>
      </c>
      <c r="J1240" s="56" t="str">
        <f>IF(G1240="","",INDEX(#REF!,MATCH(G1240,D.1[Tên sản phẩm],0)))</f>
        <v/>
      </c>
      <c r="K1240" s="56" t="str">
        <f t="shared" si="236"/>
        <v/>
      </c>
      <c r="L1240" s="53"/>
      <c r="M1240" s="57" t="str">
        <f t="shared" si="237"/>
        <v/>
      </c>
      <c r="N1240" s="58"/>
      <c r="O1240" s="56" t="str">
        <f t="shared" si="230"/>
        <v/>
      </c>
      <c r="P1240" s="57" t="str">
        <f t="shared" si="238"/>
        <v/>
      </c>
      <c r="Q1240" s="58" t="str">
        <f t="shared" ca="1" si="239"/>
        <v/>
      </c>
      <c r="R1240" s="57" t="str">
        <f t="shared" si="240"/>
        <v/>
      </c>
      <c r="S1240" s="57" t="str">
        <f ca="1">IF(AND(C1240&lt;&gt;"",C1240&lt;&gt;OFFSET(C1240,1,0)),SUMIFS([Giá có thuế],[Số ĐK],C1240),"")</f>
        <v/>
      </c>
      <c r="T1240" s="53"/>
      <c r="U1240" s="55" t="str">
        <f>IF(T1240="","",'Thông Tin Chung'!#REF!)</f>
        <v/>
      </c>
      <c r="V1240" s="57" t="str">
        <f t="shared" ca="1" si="241"/>
        <v/>
      </c>
      <c r="W1240" s="59"/>
      <c r="X1240" s="49" t="str">
        <f ca="1">IF(C1240="","",IF(OR(D1240&lt;NgayBatDau,D1240&gt;NgayKetThuc),"Ngày tháng phải nằm trong kỳ báo cáo",IF(AND(F1240&lt;&gt;"",COUNTIF(D.3[Tên nhà cung cấp],F1240)=0),"Tên NCC chưa khai báo trong DSNCC",IF(AND(G1240&lt;&gt;"",COUNTIF(D.1[Tên sản phẩm],G1240)=0),"SP này chưa khai báo trong DSSP",""))))</f>
        <v/>
      </c>
    </row>
    <row r="1241" spans="2:24" ht="27.75" customHeight="1">
      <c r="B1241" s="69">
        <f t="shared" si="231"/>
        <v>1238</v>
      </c>
      <c r="C1241" s="49" t="str">
        <f t="shared" ca="1" si="232"/>
        <v/>
      </c>
      <c r="D1241" s="50" t="str">
        <f t="shared" ca="1" si="233"/>
        <v/>
      </c>
      <c r="E1241" s="51" t="str">
        <f t="shared" ca="1" si="234"/>
        <v/>
      </c>
      <c r="F1241" s="52" t="str">
        <f t="shared" ca="1" si="235"/>
        <v/>
      </c>
      <c r="G1241" s="53"/>
      <c r="H1241" s="53" t="str">
        <f>IF(G1241="","",INDEX(D.1[Quy cách],MATCH(G1241,D.1[Tên sản phẩm],0)))</f>
        <v/>
      </c>
      <c r="I1241" s="54" t="str">
        <f>IF(G1241="","",INDEX(D.1[ĐVT],MATCH(G1241,D.1[Tên sản phẩm],0)))</f>
        <v/>
      </c>
      <c r="J1241" s="56" t="str">
        <f>IF(G1241="","",INDEX(#REF!,MATCH(G1241,D.1[Tên sản phẩm],0)))</f>
        <v/>
      </c>
      <c r="K1241" s="56" t="str">
        <f t="shared" si="236"/>
        <v/>
      </c>
      <c r="L1241" s="53"/>
      <c r="M1241" s="57" t="str">
        <f t="shared" si="237"/>
        <v/>
      </c>
      <c r="N1241" s="58"/>
      <c r="O1241" s="56" t="str">
        <f t="shared" si="230"/>
        <v/>
      </c>
      <c r="P1241" s="57" t="str">
        <f t="shared" si="238"/>
        <v/>
      </c>
      <c r="Q1241" s="58" t="str">
        <f t="shared" ca="1" si="239"/>
        <v/>
      </c>
      <c r="R1241" s="57" t="str">
        <f t="shared" si="240"/>
        <v/>
      </c>
      <c r="S1241" s="57" t="str">
        <f ca="1">IF(AND(C1241&lt;&gt;"",C1241&lt;&gt;OFFSET(C1241,1,0)),SUMIFS([Giá có thuế],[Số ĐK],C1241),"")</f>
        <v/>
      </c>
      <c r="T1241" s="53"/>
      <c r="U1241" s="55" t="str">
        <f>IF(T1241="","",'Thông Tin Chung'!#REF!)</f>
        <v/>
      </c>
      <c r="V1241" s="57" t="str">
        <f t="shared" ca="1" si="241"/>
        <v/>
      </c>
      <c r="W1241" s="59"/>
      <c r="X1241" s="49" t="str">
        <f ca="1">IF(C1241="","",IF(OR(D1241&lt;NgayBatDau,D1241&gt;NgayKetThuc),"Ngày tháng phải nằm trong kỳ báo cáo",IF(AND(F1241&lt;&gt;"",COUNTIF(D.3[Tên nhà cung cấp],F1241)=0),"Tên NCC chưa khai báo trong DSNCC",IF(AND(G1241&lt;&gt;"",COUNTIF(D.1[Tên sản phẩm],G1241)=0),"SP này chưa khai báo trong DSSP",""))))</f>
        <v/>
      </c>
    </row>
    <row r="1242" spans="2:24" ht="27.75" customHeight="1">
      <c r="B1242" s="69">
        <f t="shared" si="231"/>
        <v>1239</v>
      </c>
      <c r="C1242" s="49" t="str">
        <f t="shared" ca="1" si="232"/>
        <v/>
      </c>
      <c r="D1242" s="50" t="str">
        <f t="shared" ca="1" si="233"/>
        <v/>
      </c>
      <c r="E1242" s="51" t="str">
        <f t="shared" ca="1" si="234"/>
        <v/>
      </c>
      <c r="F1242" s="52" t="str">
        <f t="shared" ca="1" si="235"/>
        <v/>
      </c>
      <c r="G1242" s="53"/>
      <c r="H1242" s="53" t="str">
        <f>IF(G1242="","",INDEX(D.1[Quy cách],MATCH(G1242,D.1[Tên sản phẩm],0)))</f>
        <v/>
      </c>
      <c r="I1242" s="54" t="str">
        <f>IF(G1242="","",INDEX(D.1[ĐVT],MATCH(G1242,D.1[Tên sản phẩm],0)))</f>
        <v/>
      </c>
      <c r="J1242" s="56" t="str">
        <f>IF(G1242="","",INDEX(#REF!,MATCH(G1242,D.1[Tên sản phẩm],0)))</f>
        <v/>
      </c>
      <c r="K1242" s="56" t="str">
        <f t="shared" si="236"/>
        <v/>
      </c>
      <c r="L1242" s="53"/>
      <c r="M1242" s="57" t="str">
        <f t="shared" si="237"/>
        <v/>
      </c>
      <c r="N1242" s="58"/>
      <c r="O1242" s="56" t="str">
        <f t="shared" si="230"/>
        <v/>
      </c>
      <c r="P1242" s="57" t="str">
        <f t="shared" si="238"/>
        <v/>
      </c>
      <c r="Q1242" s="58" t="str">
        <f t="shared" ca="1" si="239"/>
        <v/>
      </c>
      <c r="R1242" s="57" t="str">
        <f t="shared" si="240"/>
        <v/>
      </c>
      <c r="S1242" s="57" t="str">
        <f ca="1">IF(AND(C1242&lt;&gt;"",C1242&lt;&gt;OFFSET(C1242,1,0)),SUMIFS([Giá có thuế],[Số ĐK],C1242),"")</f>
        <v/>
      </c>
      <c r="T1242" s="53"/>
      <c r="U1242" s="55" t="str">
        <f>IF(T1242="","",'Thông Tin Chung'!#REF!)</f>
        <v/>
      </c>
      <c r="V1242" s="57" t="str">
        <f t="shared" ca="1" si="241"/>
        <v/>
      </c>
      <c r="W1242" s="59"/>
      <c r="X1242" s="49" t="str">
        <f ca="1">IF(C1242="","",IF(OR(D1242&lt;NgayBatDau,D1242&gt;NgayKetThuc),"Ngày tháng phải nằm trong kỳ báo cáo",IF(AND(F1242&lt;&gt;"",COUNTIF(D.3[Tên nhà cung cấp],F1242)=0),"Tên NCC chưa khai báo trong DSNCC",IF(AND(G1242&lt;&gt;"",COUNTIF(D.1[Tên sản phẩm],G1242)=0),"SP này chưa khai báo trong DSSP",""))))</f>
        <v/>
      </c>
    </row>
    <row r="1243" spans="2:24" ht="27.75" customHeight="1">
      <c r="B1243" s="69">
        <f t="shared" si="231"/>
        <v>1240</v>
      </c>
      <c r="C1243" s="49" t="str">
        <f t="shared" ca="1" si="232"/>
        <v/>
      </c>
      <c r="D1243" s="50" t="str">
        <f t="shared" ca="1" si="233"/>
        <v/>
      </c>
      <c r="E1243" s="51" t="str">
        <f t="shared" ca="1" si="234"/>
        <v/>
      </c>
      <c r="F1243" s="52" t="str">
        <f t="shared" ca="1" si="235"/>
        <v/>
      </c>
      <c r="G1243" s="53"/>
      <c r="H1243" s="53" t="str">
        <f>IF(G1243="","",INDEX(D.1[Quy cách],MATCH(G1243,D.1[Tên sản phẩm],0)))</f>
        <v/>
      </c>
      <c r="I1243" s="54" t="str">
        <f>IF(G1243="","",INDEX(D.1[ĐVT],MATCH(G1243,D.1[Tên sản phẩm],0)))</f>
        <v/>
      </c>
      <c r="J1243" s="56" t="str">
        <f>IF(G1243="","",INDEX(#REF!,MATCH(G1243,D.1[Tên sản phẩm],0)))</f>
        <v/>
      </c>
      <c r="K1243" s="56" t="str">
        <f t="shared" si="236"/>
        <v/>
      </c>
      <c r="L1243" s="53"/>
      <c r="M1243" s="57" t="str">
        <f t="shared" si="237"/>
        <v/>
      </c>
      <c r="N1243" s="58"/>
      <c r="O1243" s="56" t="str">
        <f t="shared" si="230"/>
        <v/>
      </c>
      <c r="P1243" s="57" t="str">
        <f t="shared" si="238"/>
        <v/>
      </c>
      <c r="Q1243" s="58" t="str">
        <f t="shared" ca="1" si="239"/>
        <v/>
      </c>
      <c r="R1243" s="57" t="str">
        <f t="shared" si="240"/>
        <v/>
      </c>
      <c r="S1243" s="57" t="str">
        <f ca="1">IF(AND(C1243&lt;&gt;"",C1243&lt;&gt;OFFSET(C1243,1,0)),SUMIFS([Giá có thuế],[Số ĐK],C1243),"")</f>
        <v/>
      </c>
      <c r="T1243" s="53"/>
      <c r="U1243" s="55" t="str">
        <f>IF(T1243="","",'Thông Tin Chung'!#REF!)</f>
        <v/>
      </c>
      <c r="V1243" s="57" t="str">
        <f t="shared" ca="1" si="241"/>
        <v/>
      </c>
      <c r="W1243" s="59"/>
      <c r="X1243" s="49" t="str">
        <f ca="1">IF(C1243="","",IF(OR(D1243&lt;NgayBatDau,D1243&gt;NgayKetThuc),"Ngày tháng phải nằm trong kỳ báo cáo",IF(AND(F1243&lt;&gt;"",COUNTIF(D.3[Tên nhà cung cấp],F1243)=0),"Tên NCC chưa khai báo trong DSNCC",IF(AND(G1243&lt;&gt;"",COUNTIF(D.1[Tên sản phẩm],G1243)=0),"SP này chưa khai báo trong DSSP",""))))</f>
        <v/>
      </c>
    </row>
    <row r="1244" spans="2:24" ht="27.75" customHeight="1">
      <c r="B1244" s="69">
        <f t="shared" si="231"/>
        <v>1241</v>
      </c>
      <c r="C1244" s="49" t="str">
        <f t="shared" ca="1" si="232"/>
        <v/>
      </c>
      <c r="D1244" s="50" t="str">
        <f t="shared" ca="1" si="233"/>
        <v/>
      </c>
      <c r="E1244" s="51" t="str">
        <f t="shared" ca="1" si="234"/>
        <v/>
      </c>
      <c r="F1244" s="52" t="str">
        <f t="shared" ca="1" si="235"/>
        <v/>
      </c>
      <c r="G1244" s="53"/>
      <c r="H1244" s="53" t="str">
        <f>IF(G1244="","",INDEX(D.1[Quy cách],MATCH(G1244,D.1[Tên sản phẩm],0)))</f>
        <v/>
      </c>
      <c r="I1244" s="54" t="str">
        <f>IF(G1244="","",INDEX(D.1[ĐVT],MATCH(G1244,D.1[Tên sản phẩm],0)))</f>
        <v/>
      </c>
      <c r="J1244" s="56" t="str">
        <f>IF(G1244="","",INDEX(#REF!,MATCH(G1244,D.1[Tên sản phẩm],0)))</f>
        <v/>
      </c>
      <c r="K1244" s="56" t="str">
        <f t="shared" si="236"/>
        <v/>
      </c>
      <c r="L1244" s="53"/>
      <c r="M1244" s="57" t="str">
        <f t="shared" si="237"/>
        <v/>
      </c>
      <c r="N1244" s="58"/>
      <c r="O1244" s="56" t="str">
        <f t="shared" si="230"/>
        <v/>
      </c>
      <c r="P1244" s="57" t="str">
        <f t="shared" si="238"/>
        <v/>
      </c>
      <c r="Q1244" s="58" t="str">
        <f t="shared" ca="1" si="239"/>
        <v/>
      </c>
      <c r="R1244" s="57" t="str">
        <f t="shared" si="240"/>
        <v/>
      </c>
      <c r="S1244" s="57" t="str">
        <f ca="1">IF(AND(C1244&lt;&gt;"",C1244&lt;&gt;OFFSET(C1244,1,0)),SUMIFS([Giá có thuế],[Số ĐK],C1244),"")</f>
        <v/>
      </c>
      <c r="T1244" s="53"/>
      <c r="U1244" s="55" t="str">
        <f>IF(T1244="","",'Thông Tin Chung'!#REF!)</f>
        <v/>
      </c>
      <c r="V1244" s="57" t="str">
        <f t="shared" ca="1" si="241"/>
        <v/>
      </c>
      <c r="W1244" s="59"/>
      <c r="X1244" s="49" t="str">
        <f ca="1">IF(C1244="","",IF(OR(D1244&lt;NgayBatDau,D1244&gt;NgayKetThuc),"Ngày tháng phải nằm trong kỳ báo cáo",IF(AND(F1244&lt;&gt;"",COUNTIF(D.3[Tên nhà cung cấp],F1244)=0),"Tên NCC chưa khai báo trong DSNCC",IF(AND(G1244&lt;&gt;"",COUNTIF(D.1[Tên sản phẩm],G1244)=0),"SP này chưa khai báo trong DSSP",""))))</f>
        <v/>
      </c>
    </row>
    <row r="1245" spans="2:24" ht="27.75" customHeight="1">
      <c r="B1245" s="69">
        <f t="shared" si="231"/>
        <v>1242</v>
      </c>
      <c r="C1245" s="49" t="str">
        <f t="shared" ca="1" si="232"/>
        <v/>
      </c>
      <c r="D1245" s="50" t="str">
        <f t="shared" ca="1" si="233"/>
        <v/>
      </c>
      <c r="E1245" s="51" t="str">
        <f t="shared" ca="1" si="234"/>
        <v/>
      </c>
      <c r="F1245" s="52" t="str">
        <f t="shared" ca="1" si="235"/>
        <v/>
      </c>
      <c r="G1245" s="53"/>
      <c r="H1245" s="53" t="str">
        <f>IF(G1245="","",INDEX(D.1[Quy cách],MATCH(G1245,D.1[Tên sản phẩm],0)))</f>
        <v/>
      </c>
      <c r="I1245" s="54" t="str">
        <f>IF(G1245="","",INDEX(D.1[ĐVT],MATCH(G1245,D.1[Tên sản phẩm],0)))</f>
        <v/>
      </c>
      <c r="J1245" s="56" t="str">
        <f>IF(G1245="","",INDEX(#REF!,MATCH(G1245,D.1[Tên sản phẩm],0)))</f>
        <v/>
      </c>
      <c r="K1245" s="56" t="str">
        <f t="shared" si="236"/>
        <v/>
      </c>
      <c r="L1245" s="53"/>
      <c r="M1245" s="57" t="str">
        <f t="shared" si="237"/>
        <v/>
      </c>
      <c r="N1245" s="58"/>
      <c r="O1245" s="56" t="str">
        <f t="shared" si="230"/>
        <v/>
      </c>
      <c r="P1245" s="57" t="str">
        <f t="shared" si="238"/>
        <v/>
      </c>
      <c r="Q1245" s="58" t="str">
        <f t="shared" ca="1" si="239"/>
        <v/>
      </c>
      <c r="R1245" s="57" t="str">
        <f t="shared" si="240"/>
        <v/>
      </c>
      <c r="S1245" s="57" t="str">
        <f ca="1">IF(AND(C1245&lt;&gt;"",C1245&lt;&gt;OFFSET(C1245,1,0)),SUMIFS([Giá có thuế],[Số ĐK],C1245),"")</f>
        <v/>
      </c>
      <c r="T1245" s="53"/>
      <c r="U1245" s="55" t="str">
        <f>IF(T1245="","",'Thông Tin Chung'!#REF!)</f>
        <v/>
      </c>
      <c r="V1245" s="57" t="str">
        <f t="shared" ca="1" si="241"/>
        <v/>
      </c>
      <c r="W1245" s="59"/>
      <c r="X1245" s="49" t="str">
        <f ca="1">IF(C1245="","",IF(OR(D1245&lt;NgayBatDau,D1245&gt;NgayKetThuc),"Ngày tháng phải nằm trong kỳ báo cáo",IF(AND(F1245&lt;&gt;"",COUNTIF(D.3[Tên nhà cung cấp],F1245)=0),"Tên NCC chưa khai báo trong DSNCC",IF(AND(G1245&lt;&gt;"",COUNTIF(D.1[Tên sản phẩm],G1245)=0),"SP này chưa khai báo trong DSSP",""))))</f>
        <v/>
      </c>
    </row>
    <row r="1246" spans="2:24" ht="27.75" customHeight="1">
      <c r="B1246" s="69">
        <f t="shared" si="231"/>
        <v>1243</v>
      </c>
      <c r="C1246" s="49" t="str">
        <f t="shared" ca="1" si="232"/>
        <v/>
      </c>
      <c r="D1246" s="50" t="str">
        <f t="shared" ca="1" si="233"/>
        <v/>
      </c>
      <c r="E1246" s="51" t="str">
        <f t="shared" ca="1" si="234"/>
        <v/>
      </c>
      <c r="F1246" s="52" t="str">
        <f t="shared" ca="1" si="235"/>
        <v/>
      </c>
      <c r="G1246" s="53"/>
      <c r="H1246" s="53" t="str">
        <f>IF(G1246="","",INDEX(D.1[Quy cách],MATCH(G1246,D.1[Tên sản phẩm],0)))</f>
        <v/>
      </c>
      <c r="I1246" s="54" t="str">
        <f>IF(G1246="","",INDEX(D.1[ĐVT],MATCH(G1246,D.1[Tên sản phẩm],0)))</f>
        <v/>
      </c>
      <c r="J1246" s="56" t="str">
        <f>IF(G1246="","",INDEX(#REF!,MATCH(G1246,D.1[Tên sản phẩm],0)))</f>
        <v/>
      </c>
      <c r="K1246" s="56" t="str">
        <f t="shared" si="236"/>
        <v/>
      </c>
      <c r="L1246" s="53"/>
      <c r="M1246" s="57" t="str">
        <f t="shared" si="237"/>
        <v/>
      </c>
      <c r="N1246" s="58"/>
      <c r="O1246" s="56" t="str">
        <f t="shared" si="230"/>
        <v/>
      </c>
      <c r="P1246" s="57" t="str">
        <f t="shared" si="238"/>
        <v/>
      </c>
      <c r="Q1246" s="58" t="str">
        <f t="shared" ca="1" si="239"/>
        <v/>
      </c>
      <c r="R1246" s="57" t="str">
        <f t="shared" si="240"/>
        <v/>
      </c>
      <c r="S1246" s="57" t="str">
        <f ca="1">IF(AND(C1246&lt;&gt;"",C1246&lt;&gt;OFFSET(C1246,1,0)),SUMIFS([Giá có thuế],[Số ĐK],C1246),"")</f>
        <v/>
      </c>
      <c r="T1246" s="53"/>
      <c r="U1246" s="55" t="str">
        <f>IF(T1246="","",'Thông Tin Chung'!#REF!)</f>
        <v/>
      </c>
      <c r="V1246" s="57" t="str">
        <f t="shared" ca="1" si="241"/>
        <v/>
      </c>
      <c r="W1246" s="59"/>
      <c r="X1246" s="49" t="str">
        <f ca="1">IF(C1246="","",IF(OR(D1246&lt;NgayBatDau,D1246&gt;NgayKetThuc),"Ngày tháng phải nằm trong kỳ báo cáo",IF(AND(F1246&lt;&gt;"",COUNTIF(D.3[Tên nhà cung cấp],F1246)=0),"Tên NCC chưa khai báo trong DSNCC",IF(AND(G1246&lt;&gt;"",COUNTIF(D.1[Tên sản phẩm],G1246)=0),"SP này chưa khai báo trong DSSP",""))))</f>
        <v/>
      </c>
    </row>
    <row r="1247" spans="2:24" ht="27.75" customHeight="1">
      <c r="B1247" s="69">
        <f t="shared" si="231"/>
        <v>1244</v>
      </c>
      <c r="C1247" s="49" t="str">
        <f t="shared" ca="1" si="232"/>
        <v/>
      </c>
      <c r="D1247" s="50" t="str">
        <f t="shared" ca="1" si="233"/>
        <v/>
      </c>
      <c r="E1247" s="51" t="str">
        <f t="shared" ca="1" si="234"/>
        <v/>
      </c>
      <c r="F1247" s="52" t="str">
        <f t="shared" ca="1" si="235"/>
        <v/>
      </c>
      <c r="G1247" s="53"/>
      <c r="H1247" s="53" t="str">
        <f>IF(G1247="","",INDEX(D.1[Quy cách],MATCH(G1247,D.1[Tên sản phẩm],0)))</f>
        <v/>
      </c>
      <c r="I1247" s="54" t="str">
        <f>IF(G1247="","",INDEX(D.1[ĐVT],MATCH(G1247,D.1[Tên sản phẩm],0)))</f>
        <v/>
      </c>
      <c r="J1247" s="56" t="str">
        <f>IF(G1247="","",INDEX(#REF!,MATCH(G1247,D.1[Tên sản phẩm],0)))</f>
        <v/>
      </c>
      <c r="K1247" s="56" t="str">
        <f t="shared" si="236"/>
        <v/>
      </c>
      <c r="L1247" s="53"/>
      <c r="M1247" s="57" t="str">
        <f t="shared" si="237"/>
        <v/>
      </c>
      <c r="N1247" s="58"/>
      <c r="O1247" s="56" t="str">
        <f t="shared" si="230"/>
        <v/>
      </c>
      <c r="P1247" s="57" t="str">
        <f t="shared" si="238"/>
        <v/>
      </c>
      <c r="Q1247" s="58" t="str">
        <f t="shared" ca="1" si="239"/>
        <v/>
      </c>
      <c r="R1247" s="57" t="str">
        <f t="shared" si="240"/>
        <v/>
      </c>
      <c r="S1247" s="57" t="str">
        <f ca="1">IF(AND(C1247&lt;&gt;"",C1247&lt;&gt;OFFSET(C1247,1,0)),SUMIFS([Giá có thuế],[Số ĐK],C1247),"")</f>
        <v/>
      </c>
      <c r="T1247" s="53"/>
      <c r="U1247" s="55" t="str">
        <f>IF(T1247="","",'Thông Tin Chung'!#REF!)</f>
        <v/>
      </c>
      <c r="V1247" s="57" t="str">
        <f t="shared" ca="1" si="241"/>
        <v/>
      </c>
      <c r="W1247" s="59"/>
      <c r="X1247" s="49" t="str">
        <f ca="1">IF(C1247="","",IF(OR(D1247&lt;NgayBatDau,D1247&gt;NgayKetThuc),"Ngày tháng phải nằm trong kỳ báo cáo",IF(AND(F1247&lt;&gt;"",COUNTIF(D.3[Tên nhà cung cấp],F1247)=0),"Tên NCC chưa khai báo trong DSNCC",IF(AND(G1247&lt;&gt;"",COUNTIF(D.1[Tên sản phẩm],G1247)=0),"SP này chưa khai báo trong DSSP",""))))</f>
        <v/>
      </c>
    </row>
    <row r="1248" spans="2:24" ht="27.75" customHeight="1">
      <c r="B1248" s="69">
        <f t="shared" si="231"/>
        <v>1245</v>
      </c>
      <c r="C1248" s="49" t="str">
        <f t="shared" ca="1" si="232"/>
        <v/>
      </c>
      <c r="D1248" s="50" t="str">
        <f t="shared" ca="1" si="233"/>
        <v/>
      </c>
      <c r="E1248" s="51" t="str">
        <f t="shared" ca="1" si="234"/>
        <v/>
      </c>
      <c r="F1248" s="52" t="str">
        <f t="shared" ca="1" si="235"/>
        <v/>
      </c>
      <c r="G1248" s="53"/>
      <c r="H1248" s="53" t="str">
        <f>IF(G1248="","",INDEX(D.1[Quy cách],MATCH(G1248,D.1[Tên sản phẩm],0)))</f>
        <v/>
      </c>
      <c r="I1248" s="54" t="str">
        <f>IF(G1248="","",INDEX(D.1[ĐVT],MATCH(G1248,D.1[Tên sản phẩm],0)))</f>
        <v/>
      </c>
      <c r="J1248" s="56" t="str">
        <f>IF(G1248="","",INDEX(#REF!,MATCH(G1248,D.1[Tên sản phẩm],0)))</f>
        <v/>
      </c>
      <c r="K1248" s="56" t="str">
        <f t="shared" si="236"/>
        <v/>
      </c>
      <c r="L1248" s="53"/>
      <c r="M1248" s="57" t="str">
        <f t="shared" si="237"/>
        <v/>
      </c>
      <c r="N1248" s="58"/>
      <c r="O1248" s="56" t="str">
        <f t="shared" si="230"/>
        <v/>
      </c>
      <c r="P1248" s="57" t="str">
        <f t="shared" si="238"/>
        <v/>
      </c>
      <c r="Q1248" s="58" t="str">
        <f t="shared" ca="1" si="239"/>
        <v/>
      </c>
      <c r="R1248" s="57" t="str">
        <f t="shared" si="240"/>
        <v/>
      </c>
      <c r="S1248" s="57" t="str">
        <f ca="1">IF(AND(C1248&lt;&gt;"",C1248&lt;&gt;OFFSET(C1248,1,0)),SUMIFS([Giá có thuế],[Số ĐK],C1248),"")</f>
        <v/>
      </c>
      <c r="T1248" s="53"/>
      <c r="U1248" s="55" t="str">
        <f>IF(T1248="","",'Thông Tin Chung'!#REF!)</f>
        <v/>
      </c>
      <c r="V1248" s="57" t="str">
        <f t="shared" ca="1" si="241"/>
        <v/>
      </c>
      <c r="W1248" s="59"/>
      <c r="X1248" s="49" t="str">
        <f ca="1">IF(C1248="","",IF(OR(D1248&lt;NgayBatDau,D1248&gt;NgayKetThuc),"Ngày tháng phải nằm trong kỳ báo cáo",IF(AND(F1248&lt;&gt;"",COUNTIF(D.3[Tên nhà cung cấp],F1248)=0),"Tên NCC chưa khai báo trong DSNCC",IF(AND(G1248&lt;&gt;"",COUNTIF(D.1[Tên sản phẩm],G1248)=0),"SP này chưa khai báo trong DSSP",""))))</f>
        <v/>
      </c>
    </row>
    <row r="1249" spans="2:24" ht="27.75" customHeight="1">
      <c r="B1249" s="69">
        <f t="shared" si="231"/>
        <v>1246</v>
      </c>
      <c r="C1249" s="49" t="str">
        <f t="shared" ca="1" si="232"/>
        <v/>
      </c>
      <c r="D1249" s="50" t="str">
        <f t="shared" ca="1" si="233"/>
        <v/>
      </c>
      <c r="E1249" s="51" t="str">
        <f t="shared" ca="1" si="234"/>
        <v/>
      </c>
      <c r="F1249" s="52" t="str">
        <f t="shared" ca="1" si="235"/>
        <v/>
      </c>
      <c r="G1249" s="53"/>
      <c r="H1249" s="53" t="str">
        <f>IF(G1249="","",INDEX(D.1[Quy cách],MATCH(G1249,D.1[Tên sản phẩm],0)))</f>
        <v/>
      </c>
      <c r="I1249" s="54" t="str">
        <f>IF(G1249="","",INDEX(D.1[ĐVT],MATCH(G1249,D.1[Tên sản phẩm],0)))</f>
        <v/>
      </c>
      <c r="J1249" s="56" t="str">
        <f>IF(G1249="","",INDEX(#REF!,MATCH(G1249,D.1[Tên sản phẩm],0)))</f>
        <v/>
      </c>
      <c r="K1249" s="56" t="str">
        <f t="shared" si="236"/>
        <v/>
      </c>
      <c r="L1249" s="53"/>
      <c r="M1249" s="57" t="str">
        <f t="shared" si="237"/>
        <v/>
      </c>
      <c r="N1249" s="58"/>
      <c r="O1249" s="56" t="str">
        <f t="shared" si="230"/>
        <v/>
      </c>
      <c r="P1249" s="57" t="str">
        <f t="shared" si="238"/>
        <v/>
      </c>
      <c r="Q1249" s="58" t="str">
        <f t="shared" ca="1" si="239"/>
        <v/>
      </c>
      <c r="R1249" s="57" t="str">
        <f t="shared" si="240"/>
        <v/>
      </c>
      <c r="S1249" s="57" t="str">
        <f ca="1">IF(AND(C1249&lt;&gt;"",C1249&lt;&gt;OFFSET(C1249,1,0)),SUMIFS([Giá có thuế],[Số ĐK],C1249),"")</f>
        <v/>
      </c>
      <c r="T1249" s="53"/>
      <c r="U1249" s="55" t="str">
        <f>IF(T1249="","",'Thông Tin Chung'!#REF!)</f>
        <v/>
      </c>
      <c r="V1249" s="57" t="str">
        <f t="shared" ca="1" si="241"/>
        <v/>
      </c>
      <c r="W1249" s="59"/>
      <c r="X1249" s="49" t="str">
        <f ca="1">IF(C1249="","",IF(OR(D1249&lt;NgayBatDau,D1249&gt;NgayKetThuc),"Ngày tháng phải nằm trong kỳ báo cáo",IF(AND(F1249&lt;&gt;"",COUNTIF(D.3[Tên nhà cung cấp],F1249)=0),"Tên NCC chưa khai báo trong DSNCC",IF(AND(G1249&lt;&gt;"",COUNTIF(D.1[Tên sản phẩm],G1249)=0),"SP này chưa khai báo trong DSSP",""))))</f>
        <v/>
      </c>
    </row>
    <row r="1250" spans="2:24" ht="27.75" customHeight="1">
      <c r="B1250" s="69">
        <f t="shared" si="231"/>
        <v>1247</v>
      </c>
      <c r="C1250" s="49" t="str">
        <f t="shared" ca="1" si="232"/>
        <v/>
      </c>
      <c r="D1250" s="50" t="str">
        <f t="shared" ca="1" si="233"/>
        <v/>
      </c>
      <c r="E1250" s="51" t="str">
        <f t="shared" ca="1" si="234"/>
        <v/>
      </c>
      <c r="F1250" s="52" t="str">
        <f t="shared" ca="1" si="235"/>
        <v/>
      </c>
      <c r="G1250" s="53"/>
      <c r="H1250" s="53" t="str">
        <f>IF(G1250="","",INDEX(D.1[Quy cách],MATCH(G1250,D.1[Tên sản phẩm],0)))</f>
        <v/>
      </c>
      <c r="I1250" s="54" t="str">
        <f>IF(G1250="","",INDEX(D.1[ĐVT],MATCH(G1250,D.1[Tên sản phẩm],0)))</f>
        <v/>
      </c>
      <c r="J1250" s="56" t="str">
        <f>IF(G1250="","",INDEX(#REF!,MATCH(G1250,D.1[Tên sản phẩm],0)))</f>
        <v/>
      </c>
      <c r="K1250" s="56" t="str">
        <f t="shared" si="236"/>
        <v/>
      </c>
      <c r="L1250" s="53"/>
      <c r="M1250" s="57" t="str">
        <f t="shared" si="237"/>
        <v/>
      </c>
      <c r="N1250" s="58"/>
      <c r="O1250" s="56" t="str">
        <f t="shared" si="230"/>
        <v/>
      </c>
      <c r="P1250" s="57" t="str">
        <f t="shared" si="238"/>
        <v/>
      </c>
      <c r="Q1250" s="58" t="str">
        <f t="shared" ca="1" si="239"/>
        <v/>
      </c>
      <c r="R1250" s="57" t="str">
        <f t="shared" si="240"/>
        <v/>
      </c>
      <c r="S1250" s="57" t="str">
        <f ca="1">IF(AND(C1250&lt;&gt;"",C1250&lt;&gt;OFFSET(C1250,1,0)),SUMIFS([Giá có thuế],[Số ĐK],C1250),"")</f>
        <v/>
      </c>
      <c r="T1250" s="53"/>
      <c r="U1250" s="55" t="str">
        <f>IF(T1250="","",'Thông Tin Chung'!#REF!)</f>
        <v/>
      </c>
      <c r="V1250" s="57" t="str">
        <f t="shared" ca="1" si="241"/>
        <v/>
      </c>
      <c r="W1250" s="59"/>
      <c r="X1250" s="49" t="str">
        <f ca="1">IF(C1250="","",IF(OR(D1250&lt;NgayBatDau,D1250&gt;NgayKetThuc),"Ngày tháng phải nằm trong kỳ báo cáo",IF(AND(F1250&lt;&gt;"",COUNTIF(D.3[Tên nhà cung cấp],F1250)=0),"Tên NCC chưa khai báo trong DSNCC",IF(AND(G1250&lt;&gt;"",COUNTIF(D.1[Tên sản phẩm],G1250)=0),"SP này chưa khai báo trong DSSP",""))))</f>
        <v/>
      </c>
    </row>
    <row r="1251" spans="2:24" ht="27.75" customHeight="1">
      <c r="B1251" s="69">
        <f t="shared" si="231"/>
        <v>1248</v>
      </c>
      <c r="C1251" s="49" t="str">
        <f t="shared" ca="1" si="232"/>
        <v/>
      </c>
      <c r="D1251" s="50" t="str">
        <f t="shared" ca="1" si="233"/>
        <v/>
      </c>
      <c r="E1251" s="51" t="str">
        <f t="shared" ca="1" si="234"/>
        <v/>
      </c>
      <c r="F1251" s="52" t="str">
        <f t="shared" ca="1" si="235"/>
        <v/>
      </c>
      <c r="G1251" s="53"/>
      <c r="H1251" s="53" t="str">
        <f>IF(G1251="","",INDEX(D.1[Quy cách],MATCH(G1251,D.1[Tên sản phẩm],0)))</f>
        <v/>
      </c>
      <c r="I1251" s="54" t="str">
        <f>IF(G1251="","",INDEX(D.1[ĐVT],MATCH(G1251,D.1[Tên sản phẩm],0)))</f>
        <v/>
      </c>
      <c r="J1251" s="56" t="str">
        <f>IF(G1251="","",INDEX(#REF!,MATCH(G1251,D.1[Tên sản phẩm],0)))</f>
        <v/>
      </c>
      <c r="K1251" s="56" t="str">
        <f t="shared" si="236"/>
        <v/>
      </c>
      <c r="L1251" s="53"/>
      <c r="M1251" s="57" t="str">
        <f t="shared" si="237"/>
        <v/>
      </c>
      <c r="N1251" s="58"/>
      <c r="O1251" s="56" t="str">
        <f t="shared" si="230"/>
        <v/>
      </c>
      <c r="P1251" s="57" t="str">
        <f t="shared" si="238"/>
        <v/>
      </c>
      <c r="Q1251" s="58" t="str">
        <f t="shared" ca="1" si="239"/>
        <v/>
      </c>
      <c r="R1251" s="57" t="str">
        <f t="shared" si="240"/>
        <v/>
      </c>
      <c r="S1251" s="57" t="str">
        <f ca="1">IF(AND(C1251&lt;&gt;"",C1251&lt;&gt;OFFSET(C1251,1,0)),SUMIFS([Giá có thuế],[Số ĐK],C1251),"")</f>
        <v/>
      </c>
      <c r="T1251" s="53"/>
      <c r="U1251" s="55" t="str">
        <f>IF(T1251="","",'Thông Tin Chung'!#REF!)</f>
        <v/>
      </c>
      <c r="V1251" s="57" t="str">
        <f t="shared" ca="1" si="241"/>
        <v/>
      </c>
      <c r="W1251" s="59"/>
      <c r="X1251" s="49" t="str">
        <f ca="1">IF(C1251="","",IF(OR(D1251&lt;NgayBatDau,D1251&gt;NgayKetThuc),"Ngày tháng phải nằm trong kỳ báo cáo",IF(AND(F1251&lt;&gt;"",COUNTIF(D.3[Tên nhà cung cấp],F1251)=0),"Tên NCC chưa khai báo trong DSNCC",IF(AND(G1251&lt;&gt;"",COUNTIF(D.1[Tên sản phẩm],G1251)=0),"SP này chưa khai báo trong DSSP",""))))</f>
        <v/>
      </c>
    </row>
    <row r="1252" spans="2:24" ht="27.75" customHeight="1">
      <c r="B1252" s="69">
        <f t="shared" si="231"/>
        <v>1249</v>
      </c>
      <c r="C1252" s="49" t="str">
        <f t="shared" ca="1" si="232"/>
        <v/>
      </c>
      <c r="D1252" s="50" t="str">
        <f t="shared" ca="1" si="233"/>
        <v/>
      </c>
      <c r="E1252" s="51" t="str">
        <f t="shared" ca="1" si="234"/>
        <v/>
      </c>
      <c r="F1252" s="52" t="str">
        <f t="shared" ca="1" si="235"/>
        <v/>
      </c>
      <c r="G1252" s="53"/>
      <c r="H1252" s="53" t="str">
        <f>IF(G1252="","",INDEX(D.1[Quy cách],MATCH(G1252,D.1[Tên sản phẩm],0)))</f>
        <v/>
      </c>
      <c r="I1252" s="54" t="str">
        <f>IF(G1252="","",INDEX(D.1[ĐVT],MATCH(G1252,D.1[Tên sản phẩm],0)))</f>
        <v/>
      </c>
      <c r="J1252" s="56" t="str">
        <f>IF(G1252="","",INDEX(#REF!,MATCH(G1252,D.1[Tên sản phẩm],0)))</f>
        <v/>
      </c>
      <c r="K1252" s="56" t="str">
        <f t="shared" si="236"/>
        <v/>
      </c>
      <c r="L1252" s="53"/>
      <c r="M1252" s="57" t="str">
        <f t="shared" si="237"/>
        <v/>
      </c>
      <c r="N1252" s="58"/>
      <c r="O1252" s="56" t="str">
        <f t="shared" si="230"/>
        <v/>
      </c>
      <c r="P1252" s="57" t="str">
        <f t="shared" si="238"/>
        <v/>
      </c>
      <c r="Q1252" s="58" t="str">
        <f t="shared" ca="1" si="239"/>
        <v/>
      </c>
      <c r="R1252" s="57" t="str">
        <f t="shared" si="240"/>
        <v/>
      </c>
      <c r="S1252" s="57" t="str">
        <f ca="1">IF(AND(C1252&lt;&gt;"",C1252&lt;&gt;OFFSET(C1252,1,0)),SUMIFS([Giá có thuế],[Số ĐK],C1252),"")</f>
        <v/>
      </c>
      <c r="T1252" s="53"/>
      <c r="U1252" s="55" t="str">
        <f>IF(T1252="","",'Thông Tin Chung'!#REF!)</f>
        <v/>
      </c>
      <c r="V1252" s="57" t="str">
        <f t="shared" ca="1" si="241"/>
        <v/>
      </c>
      <c r="W1252" s="59"/>
      <c r="X1252" s="49" t="str">
        <f ca="1">IF(C1252="","",IF(OR(D1252&lt;NgayBatDau,D1252&gt;NgayKetThuc),"Ngày tháng phải nằm trong kỳ báo cáo",IF(AND(F1252&lt;&gt;"",COUNTIF(D.3[Tên nhà cung cấp],F1252)=0),"Tên NCC chưa khai báo trong DSNCC",IF(AND(G1252&lt;&gt;"",COUNTIF(D.1[Tên sản phẩm],G1252)=0),"SP này chưa khai báo trong DSSP",""))))</f>
        <v/>
      </c>
    </row>
    <row r="1253" spans="2:24" ht="27.75" customHeight="1">
      <c r="B1253" s="69">
        <f t="shared" si="231"/>
        <v>1250</v>
      </c>
      <c r="C1253" s="49" t="str">
        <f t="shared" ca="1" si="232"/>
        <v/>
      </c>
      <c r="D1253" s="50" t="str">
        <f t="shared" ca="1" si="233"/>
        <v/>
      </c>
      <c r="E1253" s="51" t="str">
        <f t="shared" ca="1" si="234"/>
        <v/>
      </c>
      <c r="F1253" s="52" t="str">
        <f t="shared" ca="1" si="235"/>
        <v/>
      </c>
      <c r="G1253" s="53"/>
      <c r="H1253" s="53" t="str">
        <f>IF(G1253="","",INDEX(D.1[Quy cách],MATCH(G1253,D.1[Tên sản phẩm],0)))</f>
        <v/>
      </c>
      <c r="I1253" s="54" t="str">
        <f>IF(G1253="","",INDEX(D.1[ĐVT],MATCH(G1253,D.1[Tên sản phẩm],0)))</f>
        <v/>
      </c>
      <c r="J1253" s="56" t="str">
        <f>IF(G1253="","",INDEX(#REF!,MATCH(G1253,D.1[Tên sản phẩm],0)))</f>
        <v/>
      </c>
      <c r="K1253" s="56" t="str">
        <f t="shared" si="236"/>
        <v/>
      </c>
      <c r="L1253" s="53"/>
      <c r="M1253" s="57" t="str">
        <f t="shared" si="237"/>
        <v/>
      </c>
      <c r="N1253" s="58"/>
      <c r="O1253" s="56" t="str">
        <f t="shared" si="230"/>
        <v/>
      </c>
      <c r="P1253" s="57" t="str">
        <f t="shared" si="238"/>
        <v/>
      </c>
      <c r="Q1253" s="58" t="str">
        <f t="shared" ca="1" si="239"/>
        <v/>
      </c>
      <c r="R1253" s="57" t="str">
        <f t="shared" si="240"/>
        <v/>
      </c>
      <c r="S1253" s="57" t="str">
        <f ca="1">IF(AND(C1253&lt;&gt;"",C1253&lt;&gt;OFFSET(C1253,1,0)),SUMIFS([Giá có thuế],[Số ĐK],C1253),"")</f>
        <v/>
      </c>
      <c r="T1253" s="53"/>
      <c r="U1253" s="55" t="str">
        <f>IF(T1253="","",'Thông Tin Chung'!#REF!)</f>
        <v/>
      </c>
      <c r="V1253" s="57" t="str">
        <f t="shared" ca="1" si="241"/>
        <v/>
      </c>
      <c r="W1253" s="59"/>
      <c r="X1253" s="49" t="str">
        <f ca="1">IF(C1253="","",IF(OR(D1253&lt;NgayBatDau,D1253&gt;NgayKetThuc),"Ngày tháng phải nằm trong kỳ báo cáo",IF(AND(F1253&lt;&gt;"",COUNTIF(D.3[Tên nhà cung cấp],F1253)=0),"Tên NCC chưa khai báo trong DSNCC",IF(AND(G1253&lt;&gt;"",COUNTIF(D.1[Tên sản phẩm],G1253)=0),"SP này chưa khai báo trong DSSP",""))))</f>
        <v/>
      </c>
    </row>
    <row r="1254" spans="2:24" ht="27.75" customHeight="1">
      <c r="B1254" s="69">
        <f t="shared" si="231"/>
        <v>1251</v>
      </c>
      <c r="C1254" s="49" t="str">
        <f t="shared" ca="1" si="232"/>
        <v/>
      </c>
      <c r="D1254" s="50" t="str">
        <f t="shared" ca="1" si="233"/>
        <v/>
      </c>
      <c r="E1254" s="51" t="str">
        <f t="shared" ca="1" si="234"/>
        <v/>
      </c>
      <c r="F1254" s="52" t="str">
        <f t="shared" ca="1" si="235"/>
        <v/>
      </c>
      <c r="G1254" s="53"/>
      <c r="H1254" s="53" t="str">
        <f>IF(G1254="","",INDEX(D.1[Quy cách],MATCH(G1254,D.1[Tên sản phẩm],0)))</f>
        <v/>
      </c>
      <c r="I1254" s="54" t="str">
        <f>IF(G1254="","",INDEX(D.1[ĐVT],MATCH(G1254,D.1[Tên sản phẩm],0)))</f>
        <v/>
      </c>
      <c r="J1254" s="56" t="str">
        <f>IF(G1254="","",INDEX(#REF!,MATCH(G1254,D.1[Tên sản phẩm],0)))</f>
        <v/>
      </c>
      <c r="K1254" s="56" t="str">
        <f t="shared" si="236"/>
        <v/>
      </c>
      <c r="L1254" s="53"/>
      <c r="M1254" s="57" t="str">
        <f t="shared" si="237"/>
        <v/>
      </c>
      <c r="N1254" s="58"/>
      <c r="O1254" s="56" t="str">
        <f t="shared" si="230"/>
        <v/>
      </c>
      <c r="P1254" s="57" t="str">
        <f t="shared" si="238"/>
        <v/>
      </c>
      <c r="Q1254" s="58" t="str">
        <f t="shared" ca="1" si="239"/>
        <v/>
      </c>
      <c r="R1254" s="57" t="str">
        <f t="shared" si="240"/>
        <v/>
      </c>
      <c r="S1254" s="57" t="str">
        <f ca="1">IF(AND(C1254&lt;&gt;"",C1254&lt;&gt;OFFSET(C1254,1,0)),SUMIFS([Giá có thuế],[Số ĐK],C1254),"")</f>
        <v/>
      </c>
      <c r="T1254" s="53"/>
      <c r="U1254" s="55" t="str">
        <f>IF(T1254="","",'Thông Tin Chung'!#REF!)</f>
        <v/>
      </c>
      <c r="V1254" s="57" t="str">
        <f t="shared" ca="1" si="241"/>
        <v/>
      </c>
      <c r="W1254" s="59"/>
      <c r="X1254" s="49" t="str">
        <f ca="1">IF(C1254="","",IF(OR(D1254&lt;NgayBatDau,D1254&gt;NgayKetThuc),"Ngày tháng phải nằm trong kỳ báo cáo",IF(AND(F1254&lt;&gt;"",COUNTIF(D.3[Tên nhà cung cấp],F1254)=0),"Tên NCC chưa khai báo trong DSNCC",IF(AND(G1254&lt;&gt;"",COUNTIF(D.1[Tên sản phẩm],G1254)=0),"SP này chưa khai báo trong DSSP",""))))</f>
        <v/>
      </c>
    </row>
    <row r="1255" spans="2:24" ht="27.75" customHeight="1">
      <c r="B1255" s="69">
        <f t="shared" si="231"/>
        <v>1252</v>
      </c>
      <c r="C1255" s="49" t="str">
        <f t="shared" ca="1" si="232"/>
        <v/>
      </c>
      <c r="D1255" s="50" t="str">
        <f t="shared" ca="1" si="233"/>
        <v/>
      </c>
      <c r="E1255" s="51" t="str">
        <f t="shared" ca="1" si="234"/>
        <v/>
      </c>
      <c r="F1255" s="52" t="str">
        <f t="shared" ca="1" si="235"/>
        <v/>
      </c>
      <c r="G1255" s="53"/>
      <c r="H1255" s="53" t="str">
        <f>IF(G1255="","",INDEX(D.1[Quy cách],MATCH(G1255,D.1[Tên sản phẩm],0)))</f>
        <v/>
      </c>
      <c r="I1255" s="54" t="str">
        <f>IF(G1255="","",INDEX(D.1[ĐVT],MATCH(G1255,D.1[Tên sản phẩm],0)))</f>
        <v/>
      </c>
      <c r="J1255" s="56" t="str">
        <f>IF(G1255="","",INDEX(#REF!,MATCH(G1255,D.1[Tên sản phẩm],0)))</f>
        <v/>
      </c>
      <c r="K1255" s="56" t="str">
        <f t="shared" si="236"/>
        <v/>
      </c>
      <c r="L1255" s="53"/>
      <c r="M1255" s="57" t="str">
        <f t="shared" si="237"/>
        <v/>
      </c>
      <c r="N1255" s="58"/>
      <c r="O1255" s="56" t="str">
        <f t="shared" si="230"/>
        <v/>
      </c>
      <c r="P1255" s="57" t="str">
        <f t="shared" si="238"/>
        <v/>
      </c>
      <c r="Q1255" s="58" t="str">
        <f t="shared" ca="1" si="239"/>
        <v/>
      </c>
      <c r="R1255" s="57" t="str">
        <f t="shared" si="240"/>
        <v/>
      </c>
      <c r="S1255" s="57" t="str">
        <f ca="1">IF(AND(C1255&lt;&gt;"",C1255&lt;&gt;OFFSET(C1255,1,0)),SUMIFS([Giá có thuế],[Số ĐK],C1255),"")</f>
        <v/>
      </c>
      <c r="T1255" s="53"/>
      <c r="U1255" s="55" t="str">
        <f>IF(T1255="","",'Thông Tin Chung'!#REF!)</f>
        <v/>
      </c>
      <c r="V1255" s="57" t="str">
        <f t="shared" ca="1" si="241"/>
        <v/>
      </c>
      <c r="W1255" s="59"/>
      <c r="X1255" s="49" t="str">
        <f ca="1">IF(C1255="","",IF(OR(D1255&lt;NgayBatDau,D1255&gt;NgayKetThuc),"Ngày tháng phải nằm trong kỳ báo cáo",IF(AND(F1255&lt;&gt;"",COUNTIF(D.3[Tên nhà cung cấp],F1255)=0),"Tên NCC chưa khai báo trong DSNCC",IF(AND(G1255&lt;&gt;"",COUNTIF(D.1[Tên sản phẩm],G1255)=0),"SP này chưa khai báo trong DSSP",""))))</f>
        <v/>
      </c>
    </row>
    <row r="1256" spans="2:24" ht="27.75" customHeight="1">
      <c r="B1256" s="69">
        <f t="shared" si="231"/>
        <v>1253</v>
      </c>
      <c r="C1256" s="49" t="str">
        <f t="shared" ca="1" si="232"/>
        <v/>
      </c>
      <c r="D1256" s="50" t="str">
        <f t="shared" ca="1" si="233"/>
        <v/>
      </c>
      <c r="E1256" s="51" t="str">
        <f t="shared" ca="1" si="234"/>
        <v/>
      </c>
      <c r="F1256" s="52" t="str">
        <f t="shared" ca="1" si="235"/>
        <v/>
      </c>
      <c r="G1256" s="53"/>
      <c r="H1256" s="53" t="str">
        <f>IF(G1256="","",INDEX(D.1[Quy cách],MATCH(G1256,D.1[Tên sản phẩm],0)))</f>
        <v/>
      </c>
      <c r="I1256" s="54" t="str">
        <f>IF(G1256="","",INDEX(D.1[ĐVT],MATCH(G1256,D.1[Tên sản phẩm],0)))</f>
        <v/>
      </c>
      <c r="J1256" s="56" t="str">
        <f>IF(G1256="","",INDEX(#REF!,MATCH(G1256,D.1[Tên sản phẩm],0)))</f>
        <v/>
      </c>
      <c r="K1256" s="56" t="str">
        <f t="shared" si="236"/>
        <v/>
      </c>
      <c r="L1256" s="53"/>
      <c r="M1256" s="57" t="str">
        <f t="shared" si="237"/>
        <v/>
      </c>
      <c r="N1256" s="58"/>
      <c r="O1256" s="56" t="str">
        <f t="shared" si="230"/>
        <v/>
      </c>
      <c r="P1256" s="57" t="str">
        <f t="shared" si="238"/>
        <v/>
      </c>
      <c r="Q1256" s="58" t="str">
        <f t="shared" ca="1" si="239"/>
        <v/>
      </c>
      <c r="R1256" s="57" t="str">
        <f t="shared" si="240"/>
        <v/>
      </c>
      <c r="S1256" s="57" t="str">
        <f ca="1">IF(AND(C1256&lt;&gt;"",C1256&lt;&gt;OFFSET(C1256,1,0)),SUMIFS([Giá có thuế],[Số ĐK],C1256),"")</f>
        <v/>
      </c>
      <c r="T1256" s="53"/>
      <c r="U1256" s="55" t="str">
        <f>IF(T1256="","",'Thông Tin Chung'!#REF!)</f>
        <v/>
      </c>
      <c r="V1256" s="57" t="str">
        <f t="shared" ca="1" si="241"/>
        <v/>
      </c>
      <c r="W1256" s="59"/>
      <c r="X1256" s="49" t="str">
        <f ca="1">IF(C1256="","",IF(OR(D1256&lt;NgayBatDau,D1256&gt;NgayKetThuc),"Ngày tháng phải nằm trong kỳ báo cáo",IF(AND(F1256&lt;&gt;"",COUNTIF(D.3[Tên nhà cung cấp],F1256)=0),"Tên NCC chưa khai báo trong DSNCC",IF(AND(G1256&lt;&gt;"",COUNTIF(D.1[Tên sản phẩm],G1256)=0),"SP này chưa khai báo trong DSSP",""))))</f>
        <v/>
      </c>
    </row>
    <row r="1257" spans="2:24" ht="27.75" customHeight="1">
      <c r="B1257" s="69">
        <f t="shared" si="231"/>
        <v>1254</v>
      </c>
      <c r="C1257" s="49" t="str">
        <f t="shared" ca="1" si="232"/>
        <v/>
      </c>
      <c r="D1257" s="50" t="str">
        <f t="shared" ca="1" si="233"/>
        <v/>
      </c>
      <c r="E1257" s="51" t="str">
        <f t="shared" ca="1" si="234"/>
        <v/>
      </c>
      <c r="F1257" s="52" t="str">
        <f t="shared" ca="1" si="235"/>
        <v/>
      </c>
      <c r="G1257" s="53"/>
      <c r="H1257" s="53" t="str">
        <f>IF(G1257="","",INDEX(D.1[Quy cách],MATCH(G1257,D.1[Tên sản phẩm],0)))</f>
        <v/>
      </c>
      <c r="I1257" s="54" t="str">
        <f>IF(G1257="","",INDEX(D.1[ĐVT],MATCH(G1257,D.1[Tên sản phẩm],0)))</f>
        <v/>
      </c>
      <c r="J1257" s="56" t="str">
        <f>IF(G1257="","",INDEX(#REF!,MATCH(G1257,D.1[Tên sản phẩm],0)))</f>
        <v/>
      </c>
      <c r="K1257" s="56" t="str">
        <f t="shared" si="236"/>
        <v/>
      </c>
      <c r="L1257" s="53"/>
      <c r="M1257" s="57" t="str">
        <f t="shared" si="237"/>
        <v/>
      </c>
      <c r="N1257" s="58"/>
      <c r="O1257" s="56" t="str">
        <f t="shared" si="230"/>
        <v/>
      </c>
      <c r="P1257" s="57" t="str">
        <f t="shared" si="238"/>
        <v/>
      </c>
      <c r="Q1257" s="58" t="str">
        <f t="shared" ca="1" si="239"/>
        <v/>
      </c>
      <c r="R1257" s="57" t="str">
        <f t="shared" si="240"/>
        <v/>
      </c>
      <c r="S1257" s="57" t="str">
        <f ca="1">IF(AND(C1257&lt;&gt;"",C1257&lt;&gt;OFFSET(C1257,1,0)),SUMIFS([Giá có thuế],[Số ĐK],C1257),"")</f>
        <v/>
      </c>
      <c r="T1257" s="53"/>
      <c r="U1257" s="55" t="str">
        <f>IF(T1257="","",'Thông Tin Chung'!#REF!)</f>
        <v/>
      </c>
      <c r="V1257" s="57" t="str">
        <f t="shared" ca="1" si="241"/>
        <v/>
      </c>
      <c r="W1257" s="59"/>
      <c r="X1257" s="49" t="str">
        <f ca="1">IF(C1257="","",IF(OR(D1257&lt;NgayBatDau,D1257&gt;NgayKetThuc),"Ngày tháng phải nằm trong kỳ báo cáo",IF(AND(F1257&lt;&gt;"",COUNTIF(D.3[Tên nhà cung cấp],F1257)=0),"Tên NCC chưa khai báo trong DSNCC",IF(AND(G1257&lt;&gt;"",COUNTIF(D.1[Tên sản phẩm],G1257)=0),"SP này chưa khai báo trong DSSP",""))))</f>
        <v/>
      </c>
    </row>
    <row r="1258" spans="2:24" ht="27.75" customHeight="1">
      <c r="B1258" s="69">
        <f t="shared" si="231"/>
        <v>1255</v>
      </c>
      <c r="C1258" s="49" t="str">
        <f t="shared" ca="1" si="232"/>
        <v/>
      </c>
      <c r="D1258" s="50" t="str">
        <f t="shared" ca="1" si="233"/>
        <v/>
      </c>
      <c r="E1258" s="51" t="str">
        <f t="shared" ca="1" si="234"/>
        <v/>
      </c>
      <c r="F1258" s="52" t="str">
        <f t="shared" ca="1" si="235"/>
        <v/>
      </c>
      <c r="G1258" s="53"/>
      <c r="H1258" s="53" t="str">
        <f>IF(G1258="","",INDEX(D.1[Quy cách],MATCH(G1258,D.1[Tên sản phẩm],0)))</f>
        <v/>
      </c>
      <c r="I1258" s="54" t="str">
        <f>IF(G1258="","",INDEX(D.1[ĐVT],MATCH(G1258,D.1[Tên sản phẩm],0)))</f>
        <v/>
      </c>
      <c r="J1258" s="56" t="str">
        <f>IF(G1258="","",INDEX(#REF!,MATCH(G1258,D.1[Tên sản phẩm],0)))</f>
        <v/>
      </c>
      <c r="K1258" s="56" t="str">
        <f t="shared" si="236"/>
        <v/>
      </c>
      <c r="L1258" s="53"/>
      <c r="M1258" s="57" t="str">
        <f t="shared" si="237"/>
        <v/>
      </c>
      <c r="N1258" s="58"/>
      <c r="O1258" s="56" t="str">
        <f t="shared" si="230"/>
        <v/>
      </c>
      <c r="P1258" s="57" t="str">
        <f t="shared" si="238"/>
        <v/>
      </c>
      <c r="Q1258" s="58" t="str">
        <f t="shared" ca="1" si="239"/>
        <v/>
      </c>
      <c r="R1258" s="57" t="str">
        <f t="shared" si="240"/>
        <v/>
      </c>
      <c r="S1258" s="57" t="str">
        <f ca="1">IF(AND(C1258&lt;&gt;"",C1258&lt;&gt;OFFSET(C1258,1,0)),SUMIFS([Giá có thuế],[Số ĐK],C1258),"")</f>
        <v/>
      </c>
      <c r="T1258" s="53"/>
      <c r="U1258" s="55" t="str">
        <f>IF(T1258="","",'Thông Tin Chung'!#REF!)</f>
        <v/>
      </c>
      <c r="V1258" s="57" t="str">
        <f t="shared" ca="1" si="241"/>
        <v/>
      </c>
      <c r="W1258" s="59"/>
      <c r="X1258" s="49" t="str">
        <f ca="1">IF(C1258="","",IF(OR(D1258&lt;NgayBatDau,D1258&gt;NgayKetThuc),"Ngày tháng phải nằm trong kỳ báo cáo",IF(AND(F1258&lt;&gt;"",COUNTIF(D.3[Tên nhà cung cấp],F1258)=0),"Tên NCC chưa khai báo trong DSNCC",IF(AND(G1258&lt;&gt;"",COUNTIF(D.1[Tên sản phẩm],G1258)=0),"SP này chưa khai báo trong DSSP",""))))</f>
        <v/>
      </c>
    </row>
    <row r="1259" spans="2:24" ht="27.75" customHeight="1">
      <c r="B1259" s="69">
        <f t="shared" si="231"/>
        <v>1256</v>
      </c>
      <c r="C1259" s="49" t="str">
        <f t="shared" ca="1" si="232"/>
        <v/>
      </c>
      <c r="D1259" s="50" t="str">
        <f t="shared" ca="1" si="233"/>
        <v/>
      </c>
      <c r="E1259" s="51" t="str">
        <f t="shared" ca="1" si="234"/>
        <v/>
      </c>
      <c r="F1259" s="52" t="str">
        <f t="shared" ca="1" si="235"/>
        <v/>
      </c>
      <c r="G1259" s="53"/>
      <c r="H1259" s="53" t="str">
        <f>IF(G1259="","",INDEX(D.1[Quy cách],MATCH(G1259,D.1[Tên sản phẩm],0)))</f>
        <v/>
      </c>
      <c r="I1259" s="54" t="str">
        <f>IF(G1259="","",INDEX(D.1[ĐVT],MATCH(G1259,D.1[Tên sản phẩm],0)))</f>
        <v/>
      </c>
      <c r="J1259" s="56" t="str">
        <f>IF(G1259="","",INDEX(#REF!,MATCH(G1259,D.1[Tên sản phẩm],0)))</f>
        <v/>
      </c>
      <c r="K1259" s="56" t="str">
        <f t="shared" si="236"/>
        <v/>
      </c>
      <c r="L1259" s="53"/>
      <c r="M1259" s="57" t="str">
        <f t="shared" si="237"/>
        <v/>
      </c>
      <c r="N1259" s="58"/>
      <c r="O1259" s="56" t="str">
        <f t="shared" si="230"/>
        <v/>
      </c>
      <c r="P1259" s="57" t="str">
        <f t="shared" si="238"/>
        <v/>
      </c>
      <c r="Q1259" s="58" t="str">
        <f t="shared" ca="1" si="239"/>
        <v/>
      </c>
      <c r="R1259" s="57" t="str">
        <f t="shared" si="240"/>
        <v/>
      </c>
      <c r="S1259" s="57" t="str">
        <f ca="1">IF(AND(C1259&lt;&gt;"",C1259&lt;&gt;OFFSET(C1259,1,0)),SUMIFS([Giá có thuế],[Số ĐK],C1259),"")</f>
        <v/>
      </c>
      <c r="T1259" s="53"/>
      <c r="U1259" s="55" t="str">
        <f>IF(T1259="","",'Thông Tin Chung'!#REF!)</f>
        <v/>
      </c>
      <c r="V1259" s="57" t="str">
        <f t="shared" ca="1" si="241"/>
        <v/>
      </c>
      <c r="W1259" s="59"/>
      <c r="X1259" s="49" t="str">
        <f ca="1">IF(C1259="","",IF(OR(D1259&lt;NgayBatDau,D1259&gt;NgayKetThuc),"Ngày tháng phải nằm trong kỳ báo cáo",IF(AND(F1259&lt;&gt;"",COUNTIF(D.3[Tên nhà cung cấp],F1259)=0),"Tên NCC chưa khai báo trong DSNCC",IF(AND(G1259&lt;&gt;"",COUNTIF(D.1[Tên sản phẩm],G1259)=0),"SP này chưa khai báo trong DSSP",""))))</f>
        <v/>
      </c>
    </row>
    <row r="1260" spans="2:24" ht="27.75" customHeight="1">
      <c r="B1260" s="69">
        <f t="shared" si="231"/>
        <v>1257</v>
      </c>
      <c r="C1260" s="49" t="str">
        <f t="shared" ca="1" si="232"/>
        <v/>
      </c>
      <c r="D1260" s="50" t="str">
        <f t="shared" ca="1" si="233"/>
        <v/>
      </c>
      <c r="E1260" s="51" t="str">
        <f t="shared" ca="1" si="234"/>
        <v/>
      </c>
      <c r="F1260" s="52" t="str">
        <f t="shared" ca="1" si="235"/>
        <v/>
      </c>
      <c r="G1260" s="53"/>
      <c r="H1260" s="53" t="str">
        <f>IF(G1260="","",INDEX(D.1[Quy cách],MATCH(G1260,D.1[Tên sản phẩm],0)))</f>
        <v/>
      </c>
      <c r="I1260" s="54" t="str">
        <f>IF(G1260="","",INDEX(D.1[ĐVT],MATCH(G1260,D.1[Tên sản phẩm],0)))</f>
        <v/>
      </c>
      <c r="J1260" s="56" t="str">
        <f>IF(G1260="","",INDEX(#REF!,MATCH(G1260,D.1[Tên sản phẩm],0)))</f>
        <v/>
      </c>
      <c r="K1260" s="56" t="str">
        <f t="shared" si="236"/>
        <v/>
      </c>
      <c r="L1260" s="53"/>
      <c r="M1260" s="57" t="str">
        <f t="shared" si="237"/>
        <v/>
      </c>
      <c r="N1260" s="58"/>
      <c r="O1260" s="56" t="str">
        <f t="shared" si="230"/>
        <v/>
      </c>
      <c r="P1260" s="57" t="str">
        <f t="shared" si="238"/>
        <v/>
      </c>
      <c r="Q1260" s="58" t="str">
        <f t="shared" ca="1" si="239"/>
        <v/>
      </c>
      <c r="R1260" s="57" t="str">
        <f t="shared" si="240"/>
        <v/>
      </c>
      <c r="S1260" s="57" t="str">
        <f ca="1">IF(AND(C1260&lt;&gt;"",C1260&lt;&gt;OFFSET(C1260,1,0)),SUMIFS([Giá có thuế],[Số ĐK],C1260),"")</f>
        <v/>
      </c>
      <c r="T1260" s="53"/>
      <c r="U1260" s="55" t="str">
        <f>IF(T1260="","",'Thông Tin Chung'!#REF!)</f>
        <v/>
      </c>
      <c r="V1260" s="57" t="str">
        <f t="shared" ca="1" si="241"/>
        <v/>
      </c>
      <c r="W1260" s="59"/>
      <c r="X1260" s="49" t="str">
        <f ca="1">IF(C1260="","",IF(OR(D1260&lt;NgayBatDau,D1260&gt;NgayKetThuc),"Ngày tháng phải nằm trong kỳ báo cáo",IF(AND(F1260&lt;&gt;"",COUNTIF(D.3[Tên nhà cung cấp],F1260)=0),"Tên NCC chưa khai báo trong DSNCC",IF(AND(G1260&lt;&gt;"",COUNTIF(D.1[Tên sản phẩm],G1260)=0),"SP này chưa khai báo trong DSSP",""))))</f>
        <v/>
      </c>
    </row>
    <row r="1261" spans="2:24" ht="27.75" customHeight="1">
      <c r="B1261" s="69">
        <f t="shared" si="231"/>
        <v>1258</v>
      </c>
      <c r="C1261" s="49" t="str">
        <f t="shared" ca="1" si="232"/>
        <v/>
      </c>
      <c r="D1261" s="50" t="str">
        <f t="shared" ca="1" si="233"/>
        <v/>
      </c>
      <c r="E1261" s="51" t="str">
        <f t="shared" ca="1" si="234"/>
        <v/>
      </c>
      <c r="F1261" s="52" t="str">
        <f t="shared" ca="1" si="235"/>
        <v/>
      </c>
      <c r="G1261" s="53"/>
      <c r="H1261" s="53" t="str">
        <f>IF(G1261="","",INDEX(D.1[Quy cách],MATCH(G1261,D.1[Tên sản phẩm],0)))</f>
        <v/>
      </c>
      <c r="I1261" s="54" t="str">
        <f>IF(G1261="","",INDEX(D.1[ĐVT],MATCH(G1261,D.1[Tên sản phẩm],0)))</f>
        <v/>
      </c>
      <c r="J1261" s="56" t="str">
        <f>IF(G1261="","",INDEX(#REF!,MATCH(G1261,D.1[Tên sản phẩm],0)))</f>
        <v/>
      </c>
      <c r="K1261" s="56" t="str">
        <f t="shared" si="236"/>
        <v/>
      </c>
      <c r="L1261" s="53"/>
      <c r="M1261" s="57" t="str">
        <f t="shared" si="237"/>
        <v/>
      </c>
      <c r="N1261" s="58"/>
      <c r="O1261" s="56" t="str">
        <f t="shared" si="230"/>
        <v/>
      </c>
      <c r="P1261" s="57" t="str">
        <f t="shared" si="238"/>
        <v/>
      </c>
      <c r="Q1261" s="58" t="str">
        <f t="shared" ca="1" si="239"/>
        <v/>
      </c>
      <c r="R1261" s="57" t="str">
        <f t="shared" si="240"/>
        <v/>
      </c>
      <c r="S1261" s="57" t="str">
        <f ca="1">IF(AND(C1261&lt;&gt;"",C1261&lt;&gt;OFFSET(C1261,1,0)),SUMIFS([Giá có thuế],[Số ĐK],C1261),"")</f>
        <v/>
      </c>
      <c r="T1261" s="53"/>
      <c r="U1261" s="55" t="str">
        <f>IF(T1261="","",'Thông Tin Chung'!#REF!)</f>
        <v/>
      </c>
      <c r="V1261" s="57" t="str">
        <f t="shared" ca="1" si="241"/>
        <v/>
      </c>
      <c r="W1261" s="59"/>
      <c r="X1261" s="49" t="str">
        <f ca="1">IF(C1261="","",IF(OR(D1261&lt;NgayBatDau,D1261&gt;NgayKetThuc),"Ngày tháng phải nằm trong kỳ báo cáo",IF(AND(F1261&lt;&gt;"",COUNTIF(D.3[Tên nhà cung cấp],F1261)=0),"Tên NCC chưa khai báo trong DSNCC",IF(AND(G1261&lt;&gt;"",COUNTIF(D.1[Tên sản phẩm],G1261)=0),"SP này chưa khai báo trong DSSP",""))))</f>
        <v/>
      </c>
    </row>
    <row r="1262" spans="2:24" ht="27.75" customHeight="1">
      <c r="B1262" s="69">
        <f t="shared" si="231"/>
        <v>1259</v>
      </c>
      <c r="C1262" s="49" t="str">
        <f t="shared" ca="1" si="232"/>
        <v/>
      </c>
      <c r="D1262" s="50" t="str">
        <f t="shared" ca="1" si="233"/>
        <v/>
      </c>
      <c r="E1262" s="51" t="str">
        <f t="shared" ca="1" si="234"/>
        <v/>
      </c>
      <c r="F1262" s="52" t="str">
        <f t="shared" ca="1" si="235"/>
        <v/>
      </c>
      <c r="G1262" s="53"/>
      <c r="H1262" s="53" t="str">
        <f>IF(G1262="","",INDEX(D.1[Quy cách],MATCH(G1262,D.1[Tên sản phẩm],0)))</f>
        <v/>
      </c>
      <c r="I1262" s="54" t="str">
        <f>IF(G1262="","",INDEX(D.1[ĐVT],MATCH(G1262,D.1[Tên sản phẩm],0)))</f>
        <v/>
      </c>
      <c r="J1262" s="56" t="str">
        <f>IF(G1262="","",INDEX(#REF!,MATCH(G1262,D.1[Tên sản phẩm],0)))</f>
        <v/>
      </c>
      <c r="K1262" s="56" t="str">
        <f t="shared" si="236"/>
        <v/>
      </c>
      <c r="L1262" s="53"/>
      <c r="M1262" s="57" t="str">
        <f t="shared" si="237"/>
        <v/>
      </c>
      <c r="N1262" s="58"/>
      <c r="O1262" s="56" t="str">
        <f t="shared" si="230"/>
        <v/>
      </c>
      <c r="P1262" s="57" t="str">
        <f t="shared" si="238"/>
        <v/>
      </c>
      <c r="Q1262" s="58" t="str">
        <f t="shared" ca="1" si="239"/>
        <v/>
      </c>
      <c r="R1262" s="57" t="str">
        <f t="shared" si="240"/>
        <v/>
      </c>
      <c r="S1262" s="57" t="str">
        <f ca="1">IF(AND(C1262&lt;&gt;"",C1262&lt;&gt;OFFSET(C1262,1,0)),SUMIFS([Giá có thuế],[Số ĐK],C1262),"")</f>
        <v/>
      </c>
      <c r="T1262" s="53"/>
      <c r="U1262" s="55" t="str">
        <f>IF(T1262="","",'Thông Tin Chung'!#REF!)</f>
        <v/>
      </c>
      <c r="V1262" s="57" t="str">
        <f t="shared" ca="1" si="241"/>
        <v/>
      </c>
      <c r="W1262" s="59"/>
      <c r="X1262" s="49" t="str">
        <f ca="1">IF(C1262="","",IF(OR(D1262&lt;NgayBatDau,D1262&gt;NgayKetThuc),"Ngày tháng phải nằm trong kỳ báo cáo",IF(AND(F1262&lt;&gt;"",COUNTIF(D.3[Tên nhà cung cấp],F1262)=0),"Tên NCC chưa khai báo trong DSNCC",IF(AND(G1262&lt;&gt;"",COUNTIF(D.1[Tên sản phẩm],G1262)=0),"SP này chưa khai báo trong DSSP",""))))</f>
        <v/>
      </c>
    </row>
    <row r="1263" spans="2:24" ht="27.75" customHeight="1">
      <c r="B1263" s="69">
        <f t="shared" si="231"/>
        <v>1260</v>
      </c>
      <c r="C1263" s="49" t="str">
        <f t="shared" ca="1" si="232"/>
        <v/>
      </c>
      <c r="D1263" s="50" t="str">
        <f t="shared" ca="1" si="233"/>
        <v/>
      </c>
      <c r="E1263" s="51" t="str">
        <f t="shared" ca="1" si="234"/>
        <v/>
      </c>
      <c r="F1263" s="52" t="str">
        <f t="shared" ca="1" si="235"/>
        <v/>
      </c>
      <c r="G1263" s="53"/>
      <c r="H1263" s="53" t="str">
        <f>IF(G1263="","",INDEX(D.1[Quy cách],MATCH(G1263,D.1[Tên sản phẩm],0)))</f>
        <v/>
      </c>
      <c r="I1263" s="54" t="str">
        <f>IF(G1263="","",INDEX(D.1[ĐVT],MATCH(G1263,D.1[Tên sản phẩm],0)))</f>
        <v/>
      </c>
      <c r="J1263" s="56" t="str">
        <f>IF(G1263="","",INDEX(#REF!,MATCH(G1263,D.1[Tên sản phẩm],0)))</f>
        <v/>
      </c>
      <c r="K1263" s="56" t="str">
        <f t="shared" si="236"/>
        <v/>
      </c>
      <c r="L1263" s="53"/>
      <c r="M1263" s="57" t="str">
        <f t="shared" si="237"/>
        <v/>
      </c>
      <c r="N1263" s="58"/>
      <c r="O1263" s="56" t="str">
        <f t="shared" si="230"/>
        <v/>
      </c>
      <c r="P1263" s="57" t="str">
        <f t="shared" si="238"/>
        <v/>
      </c>
      <c r="Q1263" s="58" t="str">
        <f t="shared" ca="1" si="239"/>
        <v/>
      </c>
      <c r="R1263" s="57" t="str">
        <f t="shared" si="240"/>
        <v/>
      </c>
      <c r="S1263" s="57" t="str">
        <f ca="1">IF(AND(C1263&lt;&gt;"",C1263&lt;&gt;OFFSET(C1263,1,0)),SUMIFS([Giá có thuế],[Số ĐK],C1263),"")</f>
        <v/>
      </c>
      <c r="T1263" s="53"/>
      <c r="U1263" s="55" t="str">
        <f>IF(T1263="","",'Thông Tin Chung'!#REF!)</f>
        <v/>
      </c>
      <c r="V1263" s="57" t="str">
        <f t="shared" ca="1" si="241"/>
        <v/>
      </c>
      <c r="W1263" s="59"/>
      <c r="X1263" s="49" t="str">
        <f ca="1">IF(C1263="","",IF(OR(D1263&lt;NgayBatDau,D1263&gt;NgayKetThuc),"Ngày tháng phải nằm trong kỳ báo cáo",IF(AND(F1263&lt;&gt;"",COUNTIF(D.3[Tên nhà cung cấp],F1263)=0),"Tên NCC chưa khai báo trong DSNCC",IF(AND(G1263&lt;&gt;"",COUNTIF(D.1[Tên sản phẩm],G1263)=0),"SP này chưa khai báo trong DSSP",""))))</f>
        <v/>
      </c>
    </row>
    <row r="1264" spans="2:24" ht="27.75" customHeight="1">
      <c r="B1264" s="69">
        <f t="shared" si="231"/>
        <v>1261</v>
      </c>
      <c r="C1264" s="49" t="str">
        <f t="shared" ca="1" si="232"/>
        <v/>
      </c>
      <c r="D1264" s="50" t="str">
        <f t="shared" ca="1" si="233"/>
        <v/>
      </c>
      <c r="E1264" s="51" t="str">
        <f t="shared" ca="1" si="234"/>
        <v/>
      </c>
      <c r="F1264" s="52" t="str">
        <f t="shared" ca="1" si="235"/>
        <v/>
      </c>
      <c r="G1264" s="53"/>
      <c r="H1264" s="53" t="str">
        <f>IF(G1264="","",INDEX(D.1[Quy cách],MATCH(G1264,D.1[Tên sản phẩm],0)))</f>
        <v/>
      </c>
      <c r="I1264" s="54" t="str">
        <f>IF(G1264="","",INDEX(D.1[ĐVT],MATCH(G1264,D.1[Tên sản phẩm],0)))</f>
        <v/>
      </c>
      <c r="J1264" s="56" t="str">
        <f>IF(G1264="","",INDEX(#REF!,MATCH(G1264,D.1[Tên sản phẩm],0)))</f>
        <v/>
      </c>
      <c r="K1264" s="56" t="str">
        <f t="shared" si="236"/>
        <v/>
      </c>
      <c r="L1264" s="53"/>
      <c r="M1264" s="57" t="str">
        <f t="shared" si="237"/>
        <v/>
      </c>
      <c r="N1264" s="58"/>
      <c r="O1264" s="56" t="str">
        <f t="shared" si="230"/>
        <v/>
      </c>
      <c r="P1264" s="57" t="str">
        <f t="shared" si="238"/>
        <v/>
      </c>
      <c r="Q1264" s="58" t="str">
        <f t="shared" ca="1" si="239"/>
        <v/>
      </c>
      <c r="R1264" s="57" t="str">
        <f t="shared" si="240"/>
        <v/>
      </c>
      <c r="S1264" s="57" t="str">
        <f ca="1">IF(AND(C1264&lt;&gt;"",C1264&lt;&gt;OFFSET(C1264,1,0)),SUMIFS([Giá có thuế],[Số ĐK],C1264),"")</f>
        <v/>
      </c>
      <c r="T1264" s="53"/>
      <c r="U1264" s="55" t="str">
        <f>IF(T1264="","",'Thông Tin Chung'!#REF!)</f>
        <v/>
      </c>
      <c r="V1264" s="57" t="str">
        <f t="shared" ca="1" si="241"/>
        <v/>
      </c>
      <c r="W1264" s="59"/>
      <c r="X1264" s="49" t="str">
        <f ca="1">IF(C1264="","",IF(OR(D1264&lt;NgayBatDau,D1264&gt;NgayKetThuc),"Ngày tháng phải nằm trong kỳ báo cáo",IF(AND(F1264&lt;&gt;"",COUNTIF(D.3[Tên nhà cung cấp],F1264)=0),"Tên NCC chưa khai báo trong DSNCC",IF(AND(G1264&lt;&gt;"",COUNTIF(D.1[Tên sản phẩm],G1264)=0),"SP này chưa khai báo trong DSSP",""))))</f>
        <v/>
      </c>
    </row>
    <row r="1265" spans="2:24" ht="27.75" customHeight="1">
      <c r="B1265" s="69">
        <f t="shared" si="231"/>
        <v>1262</v>
      </c>
      <c r="C1265" s="49" t="str">
        <f t="shared" ca="1" si="232"/>
        <v/>
      </c>
      <c r="D1265" s="50" t="str">
        <f t="shared" ca="1" si="233"/>
        <v/>
      </c>
      <c r="E1265" s="51" t="str">
        <f t="shared" ca="1" si="234"/>
        <v/>
      </c>
      <c r="F1265" s="52" t="str">
        <f t="shared" ca="1" si="235"/>
        <v/>
      </c>
      <c r="G1265" s="53"/>
      <c r="H1265" s="53" t="str">
        <f>IF(G1265="","",INDEX(D.1[Quy cách],MATCH(G1265,D.1[Tên sản phẩm],0)))</f>
        <v/>
      </c>
      <c r="I1265" s="54" t="str">
        <f>IF(G1265="","",INDEX(D.1[ĐVT],MATCH(G1265,D.1[Tên sản phẩm],0)))</f>
        <v/>
      </c>
      <c r="J1265" s="56" t="str">
        <f>IF(G1265="","",INDEX(#REF!,MATCH(G1265,D.1[Tên sản phẩm],0)))</f>
        <v/>
      </c>
      <c r="K1265" s="56" t="str">
        <f t="shared" si="236"/>
        <v/>
      </c>
      <c r="L1265" s="53"/>
      <c r="M1265" s="57" t="str">
        <f t="shared" si="237"/>
        <v/>
      </c>
      <c r="N1265" s="58"/>
      <c r="O1265" s="56" t="str">
        <f t="shared" si="230"/>
        <v/>
      </c>
      <c r="P1265" s="57" t="str">
        <f t="shared" si="238"/>
        <v/>
      </c>
      <c r="Q1265" s="58" t="str">
        <f t="shared" ca="1" si="239"/>
        <v/>
      </c>
      <c r="R1265" s="57" t="str">
        <f t="shared" si="240"/>
        <v/>
      </c>
      <c r="S1265" s="57" t="str">
        <f ca="1">IF(AND(C1265&lt;&gt;"",C1265&lt;&gt;OFFSET(C1265,1,0)),SUMIFS([Giá có thuế],[Số ĐK],C1265),"")</f>
        <v/>
      </c>
      <c r="T1265" s="53"/>
      <c r="U1265" s="55" t="str">
        <f>IF(T1265="","",'Thông Tin Chung'!#REF!)</f>
        <v/>
      </c>
      <c r="V1265" s="57" t="str">
        <f t="shared" ca="1" si="241"/>
        <v/>
      </c>
      <c r="W1265" s="59"/>
      <c r="X1265" s="49" t="str">
        <f ca="1">IF(C1265="","",IF(OR(D1265&lt;NgayBatDau,D1265&gt;NgayKetThuc),"Ngày tháng phải nằm trong kỳ báo cáo",IF(AND(F1265&lt;&gt;"",COUNTIF(D.3[Tên nhà cung cấp],F1265)=0),"Tên NCC chưa khai báo trong DSNCC",IF(AND(G1265&lt;&gt;"",COUNTIF(D.1[Tên sản phẩm],G1265)=0),"SP này chưa khai báo trong DSSP",""))))</f>
        <v/>
      </c>
    </row>
    <row r="1266" spans="2:24" ht="27.75" customHeight="1">
      <c r="B1266" s="69">
        <f t="shared" si="231"/>
        <v>1263</v>
      </c>
      <c r="C1266" s="49" t="str">
        <f t="shared" ca="1" si="232"/>
        <v/>
      </c>
      <c r="D1266" s="50" t="str">
        <f t="shared" ca="1" si="233"/>
        <v/>
      </c>
      <c r="E1266" s="51" t="str">
        <f t="shared" ca="1" si="234"/>
        <v/>
      </c>
      <c r="F1266" s="52" t="str">
        <f t="shared" ca="1" si="235"/>
        <v/>
      </c>
      <c r="G1266" s="53"/>
      <c r="H1266" s="53" t="str">
        <f>IF(G1266="","",INDEX(D.1[Quy cách],MATCH(G1266,D.1[Tên sản phẩm],0)))</f>
        <v/>
      </c>
      <c r="I1266" s="54" t="str">
        <f>IF(G1266="","",INDEX(D.1[ĐVT],MATCH(G1266,D.1[Tên sản phẩm],0)))</f>
        <v/>
      </c>
      <c r="J1266" s="56" t="str">
        <f>IF(G1266="","",INDEX(#REF!,MATCH(G1266,D.1[Tên sản phẩm],0)))</f>
        <v/>
      </c>
      <c r="K1266" s="56" t="str">
        <f t="shared" si="236"/>
        <v/>
      </c>
      <c r="L1266" s="53"/>
      <c r="M1266" s="57" t="str">
        <f t="shared" si="237"/>
        <v/>
      </c>
      <c r="N1266" s="58"/>
      <c r="O1266" s="56" t="str">
        <f t="shared" si="230"/>
        <v/>
      </c>
      <c r="P1266" s="57" t="str">
        <f t="shared" si="238"/>
        <v/>
      </c>
      <c r="Q1266" s="58" t="str">
        <f t="shared" ca="1" si="239"/>
        <v/>
      </c>
      <c r="R1266" s="57" t="str">
        <f t="shared" si="240"/>
        <v/>
      </c>
      <c r="S1266" s="57" t="str">
        <f ca="1">IF(AND(C1266&lt;&gt;"",C1266&lt;&gt;OFFSET(C1266,1,0)),SUMIFS([Giá có thuế],[Số ĐK],C1266),"")</f>
        <v/>
      </c>
      <c r="T1266" s="53"/>
      <c r="U1266" s="55" t="str">
        <f>IF(T1266="","",'Thông Tin Chung'!#REF!)</f>
        <v/>
      </c>
      <c r="V1266" s="57" t="str">
        <f t="shared" ca="1" si="241"/>
        <v/>
      </c>
      <c r="W1266" s="59"/>
      <c r="X1266" s="49" t="str">
        <f ca="1">IF(C1266="","",IF(OR(D1266&lt;NgayBatDau,D1266&gt;NgayKetThuc),"Ngày tháng phải nằm trong kỳ báo cáo",IF(AND(F1266&lt;&gt;"",COUNTIF(D.3[Tên nhà cung cấp],F1266)=0),"Tên NCC chưa khai báo trong DSNCC",IF(AND(G1266&lt;&gt;"",COUNTIF(D.1[Tên sản phẩm],G1266)=0),"SP này chưa khai báo trong DSSP",""))))</f>
        <v/>
      </c>
    </row>
    <row r="1267" spans="2:24" ht="27.75" customHeight="1">
      <c r="B1267" s="69">
        <f t="shared" si="231"/>
        <v>1264</v>
      </c>
      <c r="C1267" s="49" t="str">
        <f t="shared" ca="1" si="232"/>
        <v/>
      </c>
      <c r="D1267" s="50" t="str">
        <f t="shared" ca="1" si="233"/>
        <v/>
      </c>
      <c r="E1267" s="51" t="str">
        <f t="shared" ca="1" si="234"/>
        <v/>
      </c>
      <c r="F1267" s="52" t="str">
        <f t="shared" ca="1" si="235"/>
        <v/>
      </c>
      <c r="G1267" s="53"/>
      <c r="H1267" s="53" t="str">
        <f>IF(G1267="","",INDEX(D.1[Quy cách],MATCH(G1267,D.1[Tên sản phẩm],0)))</f>
        <v/>
      </c>
      <c r="I1267" s="54" t="str">
        <f>IF(G1267="","",INDEX(D.1[ĐVT],MATCH(G1267,D.1[Tên sản phẩm],0)))</f>
        <v/>
      </c>
      <c r="J1267" s="56" t="str">
        <f>IF(G1267="","",INDEX(#REF!,MATCH(G1267,D.1[Tên sản phẩm],0)))</f>
        <v/>
      </c>
      <c r="K1267" s="56" t="str">
        <f t="shared" si="236"/>
        <v/>
      </c>
      <c r="L1267" s="53"/>
      <c r="M1267" s="57" t="str">
        <f t="shared" si="237"/>
        <v/>
      </c>
      <c r="N1267" s="58"/>
      <c r="O1267" s="56" t="str">
        <f t="shared" si="230"/>
        <v/>
      </c>
      <c r="P1267" s="57" t="str">
        <f t="shared" si="238"/>
        <v/>
      </c>
      <c r="Q1267" s="58" t="str">
        <f t="shared" ca="1" si="239"/>
        <v/>
      </c>
      <c r="R1267" s="57" t="str">
        <f t="shared" si="240"/>
        <v/>
      </c>
      <c r="S1267" s="57" t="str">
        <f ca="1">IF(AND(C1267&lt;&gt;"",C1267&lt;&gt;OFFSET(C1267,1,0)),SUMIFS([Giá có thuế],[Số ĐK],C1267),"")</f>
        <v/>
      </c>
      <c r="T1267" s="53"/>
      <c r="U1267" s="55" t="str">
        <f>IF(T1267="","",'Thông Tin Chung'!#REF!)</f>
        <v/>
      </c>
      <c r="V1267" s="57" t="str">
        <f t="shared" ca="1" si="241"/>
        <v/>
      </c>
      <c r="W1267" s="59"/>
      <c r="X1267" s="49" t="str">
        <f ca="1">IF(C1267="","",IF(OR(D1267&lt;NgayBatDau,D1267&gt;NgayKetThuc),"Ngày tháng phải nằm trong kỳ báo cáo",IF(AND(F1267&lt;&gt;"",COUNTIF(D.3[Tên nhà cung cấp],F1267)=0),"Tên NCC chưa khai báo trong DSNCC",IF(AND(G1267&lt;&gt;"",COUNTIF(D.1[Tên sản phẩm],G1267)=0),"SP này chưa khai báo trong DSSP",""))))</f>
        <v/>
      </c>
    </row>
    <row r="1268" spans="2:24" ht="27.75" customHeight="1">
      <c r="B1268" s="69">
        <f t="shared" si="231"/>
        <v>1265</v>
      </c>
      <c r="C1268" s="49" t="str">
        <f t="shared" ca="1" si="232"/>
        <v/>
      </c>
      <c r="D1268" s="50" t="str">
        <f t="shared" ca="1" si="233"/>
        <v/>
      </c>
      <c r="E1268" s="51" t="str">
        <f t="shared" ca="1" si="234"/>
        <v/>
      </c>
      <c r="F1268" s="52" t="str">
        <f t="shared" ca="1" si="235"/>
        <v/>
      </c>
      <c r="G1268" s="53"/>
      <c r="H1268" s="53" t="str">
        <f>IF(G1268="","",INDEX(D.1[Quy cách],MATCH(G1268,D.1[Tên sản phẩm],0)))</f>
        <v/>
      </c>
      <c r="I1268" s="54" t="str">
        <f>IF(G1268="","",INDEX(D.1[ĐVT],MATCH(G1268,D.1[Tên sản phẩm],0)))</f>
        <v/>
      </c>
      <c r="J1268" s="56" t="str">
        <f>IF(G1268="","",INDEX(#REF!,MATCH(G1268,D.1[Tên sản phẩm],0)))</f>
        <v/>
      </c>
      <c r="K1268" s="56" t="str">
        <f t="shared" si="236"/>
        <v/>
      </c>
      <c r="L1268" s="53"/>
      <c r="M1268" s="57" t="str">
        <f t="shared" si="237"/>
        <v/>
      </c>
      <c r="N1268" s="58"/>
      <c r="O1268" s="56" t="str">
        <f t="shared" si="230"/>
        <v/>
      </c>
      <c r="P1268" s="57" t="str">
        <f t="shared" si="238"/>
        <v/>
      </c>
      <c r="Q1268" s="58" t="str">
        <f t="shared" ca="1" si="239"/>
        <v/>
      </c>
      <c r="R1268" s="57" t="str">
        <f t="shared" si="240"/>
        <v/>
      </c>
      <c r="S1268" s="57" t="str">
        <f ca="1">IF(AND(C1268&lt;&gt;"",C1268&lt;&gt;OFFSET(C1268,1,0)),SUMIFS([Giá có thuế],[Số ĐK],C1268),"")</f>
        <v/>
      </c>
      <c r="T1268" s="53"/>
      <c r="U1268" s="55" t="str">
        <f>IF(T1268="","",'Thông Tin Chung'!#REF!)</f>
        <v/>
      </c>
      <c r="V1268" s="57" t="str">
        <f t="shared" ca="1" si="241"/>
        <v/>
      </c>
      <c r="W1268" s="59"/>
      <c r="X1268" s="49" t="str">
        <f ca="1">IF(C1268="","",IF(OR(D1268&lt;NgayBatDau,D1268&gt;NgayKetThuc),"Ngày tháng phải nằm trong kỳ báo cáo",IF(AND(F1268&lt;&gt;"",COUNTIF(D.3[Tên nhà cung cấp],F1268)=0),"Tên NCC chưa khai báo trong DSNCC",IF(AND(G1268&lt;&gt;"",COUNTIF(D.1[Tên sản phẩm],G1268)=0),"SP này chưa khai báo trong DSSP",""))))</f>
        <v/>
      </c>
    </row>
    <row r="1269" spans="2:24" ht="27.75" customHeight="1">
      <c r="B1269" s="69">
        <f t="shared" si="231"/>
        <v>1266</v>
      </c>
      <c r="C1269" s="49" t="str">
        <f t="shared" ca="1" si="232"/>
        <v/>
      </c>
      <c r="D1269" s="50" t="str">
        <f t="shared" ca="1" si="233"/>
        <v/>
      </c>
      <c r="E1269" s="51" t="str">
        <f t="shared" ca="1" si="234"/>
        <v/>
      </c>
      <c r="F1269" s="52" t="str">
        <f t="shared" ca="1" si="235"/>
        <v/>
      </c>
      <c r="G1269" s="53"/>
      <c r="H1269" s="53" t="str">
        <f>IF(G1269="","",INDEX(D.1[Quy cách],MATCH(G1269,D.1[Tên sản phẩm],0)))</f>
        <v/>
      </c>
      <c r="I1269" s="54" t="str">
        <f>IF(G1269="","",INDEX(D.1[ĐVT],MATCH(G1269,D.1[Tên sản phẩm],0)))</f>
        <v/>
      </c>
      <c r="J1269" s="56" t="str">
        <f>IF(G1269="","",INDEX(#REF!,MATCH(G1269,D.1[Tên sản phẩm],0)))</f>
        <v/>
      </c>
      <c r="K1269" s="56" t="str">
        <f t="shared" si="236"/>
        <v/>
      </c>
      <c r="L1269" s="53"/>
      <c r="M1269" s="57" t="str">
        <f t="shared" si="237"/>
        <v/>
      </c>
      <c r="N1269" s="58"/>
      <c r="O1269" s="56" t="str">
        <f t="shared" si="230"/>
        <v/>
      </c>
      <c r="P1269" s="57" t="str">
        <f t="shared" si="238"/>
        <v/>
      </c>
      <c r="Q1269" s="58" t="str">
        <f t="shared" ca="1" si="239"/>
        <v/>
      </c>
      <c r="R1269" s="57" t="str">
        <f t="shared" si="240"/>
        <v/>
      </c>
      <c r="S1269" s="57" t="str">
        <f ca="1">IF(AND(C1269&lt;&gt;"",C1269&lt;&gt;OFFSET(C1269,1,0)),SUMIFS([Giá có thuế],[Số ĐK],C1269),"")</f>
        <v/>
      </c>
      <c r="T1269" s="53"/>
      <c r="U1269" s="55" t="str">
        <f>IF(T1269="","",'Thông Tin Chung'!#REF!)</f>
        <v/>
      </c>
      <c r="V1269" s="57" t="str">
        <f t="shared" ca="1" si="241"/>
        <v/>
      </c>
      <c r="W1269" s="59"/>
      <c r="X1269" s="49" t="str">
        <f ca="1">IF(C1269="","",IF(OR(D1269&lt;NgayBatDau,D1269&gt;NgayKetThuc),"Ngày tháng phải nằm trong kỳ báo cáo",IF(AND(F1269&lt;&gt;"",COUNTIF(D.3[Tên nhà cung cấp],F1269)=0),"Tên NCC chưa khai báo trong DSNCC",IF(AND(G1269&lt;&gt;"",COUNTIF(D.1[Tên sản phẩm],G1269)=0),"SP này chưa khai báo trong DSSP",""))))</f>
        <v/>
      </c>
    </row>
    <row r="1270" spans="2:24" ht="27.75" customHeight="1">
      <c r="B1270" s="69">
        <f t="shared" si="231"/>
        <v>1267</v>
      </c>
      <c r="C1270" s="49" t="str">
        <f t="shared" ca="1" si="232"/>
        <v/>
      </c>
      <c r="D1270" s="50" t="str">
        <f t="shared" ca="1" si="233"/>
        <v/>
      </c>
      <c r="E1270" s="51" t="str">
        <f t="shared" ca="1" si="234"/>
        <v/>
      </c>
      <c r="F1270" s="52" t="str">
        <f t="shared" ca="1" si="235"/>
        <v/>
      </c>
      <c r="G1270" s="53"/>
      <c r="H1270" s="53" t="str">
        <f>IF(G1270="","",INDEX(D.1[Quy cách],MATCH(G1270,D.1[Tên sản phẩm],0)))</f>
        <v/>
      </c>
      <c r="I1270" s="54" t="str">
        <f>IF(G1270="","",INDEX(D.1[ĐVT],MATCH(G1270,D.1[Tên sản phẩm],0)))</f>
        <v/>
      </c>
      <c r="J1270" s="56" t="str">
        <f>IF(G1270="","",INDEX(#REF!,MATCH(G1270,D.1[Tên sản phẩm],0)))</f>
        <v/>
      </c>
      <c r="K1270" s="56" t="str">
        <f t="shared" si="236"/>
        <v/>
      </c>
      <c r="L1270" s="53"/>
      <c r="M1270" s="57" t="str">
        <f t="shared" si="237"/>
        <v/>
      </c>
      <c r="N1270" s="58"/>
      <c r="O1270" s="56" t="str">
        <f t="shared" si="230"/>
        <v/>
      </c>
      <c r="P1270" s="57" t="str">
        <f t="shared" si="238"/>
        <v/>
      </c>
      <c r="Q1270" s="58" t="str">
        <f t="shared" ca="1" si="239"/>
        <v/>
      </c>
      <c r="R1270" s="57" t="str">
        <f t="shared" si="240"/>
        <v/>
      </c>
      <c r="S1270" s="57" t="str">
        <f ca="1">IF(AND(C1270&lt;&gt;"",C1270&lt;&gt;OFFSET(C1270,1,0)),SUMIFS([Giá có thuế],[Số ĐK],C1270),"")</f>
        <v/>
      </c>
      <c r="T1270" s="53"/>
      <c r="U1270" s="55" t="str">
        <f>IF(T1270="","",'Thông Tin Chung'!#REF!)</f>
        <v/>
      </c>
      <c r="V1270" s="57" t="str">
        <f t="shared" ca="1" si="241"/>
        <v/>
      </c>
      <c r="W1270" s="59"/>
      <c r="X1270" s="49" t="str">
        <f ca="1">IF(C1270="","",IF(OR(D1270&lt;NgayBatDau,D1270&gt;NgayKetThuc),"Ngày tháng phải nằm trong kỳ báo cáo",IF(AND(F1270&lt;&gt;"",COUNTIF(D.3[Tên nhà cung cấp],F1270)=0),"Tên NCC chưa khai báo trong DSNCC",IF(AND(G1270&lt;&gt;"",COUNTIF(D.1[Tên sản phẩm],G1270)=0),"SP này chưa khai báo trong DSSP",""))))</f>
        <v/>
      </c>
    </row>
    <row r="1271" spans="2:24" ht="27.75" customHeight="1">
      <c r="B1271" s="69">
        <f t="shared" si="231"/>
        <v>1268</v>
      </c>
      <c r="C1271" s="49" t="str">
        <f t="shared" ca="1" si="232"/>
        <v/>
      </c>
      <c r="D1271" s="50" t="str">
        <f t="shared" ca="1" si="233"/>
        <v/>
      </c>
      <c r="E1271" s="51" t="str">
        <f t="shared" ca="1" si="234"/>
        <v/>
      </c>
      <c r="F1271" s="52" t="str">
        <f t="shared" ca="1" si="235"/>
        <v/>
      </c>
      <c r="G1271" s="53"/>
      <c r="H1271" s="53" t="str">
        <f>IF(G1271="","",INDEX(D.1[Quy cách],MATCH(G1271,D.1[Tên sản phẩm],0)))</f>
        <v/>
      </c>
      <c r="I1271" s="54" t="str">
        <f>IF(G1271="","",INDEX(D.1[ĐVT],MATCH(G1271,D.1[Tên sản phẩm],0)))</f>
        <v/>
      </c>
      <c r="J1271" s="56" t="str">
        <f>IF(G1271="","",INDEX(#REF!,MATCH(G1271,D.1[Tên sản phẩm],0)))</f>
        <v/>
      </c>
      <c r="K1271" s="56" t="str">
        <f t="shared" si="236"/>
        <v/>
      </c>
      <c r="L1271" s="53"/>
      <c r="M1271" s="57" t="str">
        <f t="shared" si="237"/>
        <v/>
      </c>
      <c r="N1271" s="58"/>
      <c r="O1271" s="56" t="str">
        <f t="shared" si="230"/>
        <v/>
      </c>
      <c r="P1271" s="57" t="str">
        <f t="shared" si="238"/>
        <v/>
      </c>
      <c r="Q1271" s="58" t="str">
        <f t="shared" ca="1" si="239"/>
        <v/>
      </c>
      <c r="R1271" s="57" t="str">
        <f t="shared" si="240"/>
        <v/>
      </c>
      <c r="S1271" s="57" t="str">
        <f ca="1">IF(AND(C1271&lt;&gt;"",C1271&lt;&gt;OFFSET(C1271,1,0)),SUMIFS([Giá có thuế],[Số ĐK],C1271),"")</f>
        <v/>
      </c>
      <c r="T1271" s="53"/>
      <c r="U1271" s="55" t="str">
        <f>IF(T1271="","",'Thông Tin Chung'!#REF!)</f>
        <v/>
      </c>
      <c r="V1271" s="57" t="str">
        <f t="shared" ca="1" si="241"/>
        <v/>
      </c>
      <c r="W1271" s="59"/>
      <c r="X1271" s="49" t="str">
        <f ca="1">IF(C1271="","",IF(OR(D1271&lt;NgayBatDau,D1271&gt;NgayKetThuc),"Ngày tháng phải nằm trong kỳ báo cáo",IF(AND(F1271&lt;&gt;"",COUNTIF(D.3[Tên nhà cung cấp],F1271)=0),"Tên NCC chưa khai báo trong DSNCC",IF(AND(G1271&lt;&gt;"",COUNTIF(D.1[Tên sản phẩm],G1271)=0),"SP này chưa khai báo trong DSSP",""))))</f>
        <v/>
      </c>
    </row>
    <row r="1272" spans="2:24" ht="27.75" customHeight="1">
      <c r="B1272" s="69">
        <f t="shared" si="231"/>
        <v>1269</v>
      </c>
      <c r="C1272" s="49" t="str">
        <f t="shared" ca="1" si="232"/>
        <v/>
      </c>
      <c r="D1272" s="50" t="str">
        <f t="shared" ca="1" si="233"/>
        <v/>
      </c>
      <c r="E1272" s="51" t="str">
        <f t="shared" ca="1" si="234"/>
        <v/>
      </c>
      <c r="F1272" s="52" t="str">
        <f t="shared" ca="1" si="235"/>
        <v/>
      </c>
      <c r="G1272" s="53"/>
      <c r="H1272" s="53" t="str">
        <f>IF(G1272="","",INDEX(D.1[Quy cách],MATCH(G1272,D.1[Tên sản phẩm],0)))</f>
        <v/>
      </c>
      <c r="I1272" s="54" t="str">
        <f>IF(G1272="","",INDEX(D.1[ĐVT],MATCH(G1272,D.1[Tên sản phẩm],0)))</f>
        <v/>
      </c>
      <c r="J1272" s="56" t="str">
        <f>IF(G1272="","",INDEX(#REF!,MATCH(G1272,D.1[Tên sản phẩm],0)))</f>
        <v/>
      </c>
      <c r="K1272" s="56" t="str">
        <f t="shared" si="236"/>
        <v/>
      </c>
      <c r="L1272" s="53"/>
      <c r="M1272" s="57" t="str">
        <f t="shared" si="237"/>
        <v/>
      </c>
      <c r="N1272" s="58"/>
      <c r="O1272" s="56" t="str">
        <f t="shared" si="230"/>
        <v/>
      </c>
      <c r="P1272" s="57" t="str">
        <f t="shared" si="238"/>
        <v/>
      </c>
      <c r="Q1272" s="58" t="str">
        <f t="shared" ca="1" si="239"/>
        <v/>
      </c>
      <c r="R1272" s="57" t="str">
        <f t="shared" si="240"/>
        <v/>
      </c>
      <c r="S1272" s="57" t="str">
        <f ca="1">IF(AND(C1272&lt;&gt;"",C1272&lt;&gt;OFFSET(C1272,1,0)),SUMIFS([Giá có thuế],[Số ĐK],C1272),"")</f>
        <v/>
      </c>
      <c r="T1272" s="53"/>
      <c r="U1272" s="55" t="str">
        <f>IF(T1272="","",'Thông Tin Chung'!#REF!)</f>
        <v/>
      </c>
      <c r="V1272" s="57" t="str">
        <f t="shared" ca="1" si="241"/>
        <v/>
      </c>
      <c r="W1272" s="59"/>
      <c r="X1272" s="49" t="str">
        <f ca="1">IF(C1272="","",IF(OR(D1272&lt;NgayBatDau,D1272&gt;NgayKetThuc),"Ngày tháng phải nằm trong kỳ báo cáo",IF(AND(F1272&lt;&gt;"",COUNTIF(D.3[Tên nhà cung cấp],F1272)=0),"Tên NCC chưa khai báo trong DSNCC",IF(AND(G1272&lt;&gt;"",COUNTIF(D.1[Tên sản phẩm],G1272)=0),"SP này chưa khai báo trong DSSP",""))))</f>
        <v/>
      </c>
    </row>
    <row r="1273" spans="2:24" ht="27.75" customHeight="1">
      <c r="B1273" s="69">
        <f t="shared" si="231"/>
        <v>1270</v>
      </c>
      <c r="C1273" s="49" t="str">
        <f t="shared" ca="1" si="232"/>
        <v/>
      </c>
      <c r="D1273" s="50" t="str">
        <f t="shared" ca="1" si="233"/>
        <v/>
      </c>
      <c r="E1273" s="51" t="str">
        <f t="shared" ca="1" si="234"/>
        <v/>
      </c>
      <c r="F1273" s="52" t="str">
        <f t="shared" ca="1" si="235"/>
        <v/>
      </c>
      <c r="G1273" s="53"/>
      <c r="H1273" s="53" t="str">
        <f>IF(G1273="","",INDEX(D.1[Quy cách],MATCH(G1273,D.1[Tên sản phẩm],0)))</f>
        <v/>
      </c>
      <c r="I1273" s="54" t="str">
        <f>IF(G1273="","",INDEX(D.1[ĐVT],MATCH(G1273,D.1[Tên sản phẩm],0)))</f>
        <v/>
      </c>
      <c r="J1273" s="56" t="str">
        <f>IF(G1273="","",INDEX(#REF!,MATCH(G1273,D.1[Tên sản phẩm],0)))</f>
        <v/>
      </c>
      <c r="K1273" s="56" t="str">
        <f t="shared" si="236"/>
        <v/>
      </c>
      <c r="L1273" s="53"/>
      <c r="M1273" s="57" t="str">
        <f t="shared" si="237"/>
        <v/>
      </c>
      <c r="N1273" s="58"/>
      <c r="O1273" s="56" t="str">
        <f t="shared" si="230"/>
        <v/>
      </c>
      <c r="P1273" s="57" t="str">
        <f t="shared" si="238"/>
        <v/>
      </c>
      <c r="Q1273" s="58" t="str">
        <f t="shared" ca="1" si="239"/>
        <v/>
      </c>
      <c r="R1273" s="57" t="str">
        <f t="shared" si="240"/>
        <v/>
      </c>
      <c r="S1273" s="57" t="str">
        <f ca="1">IF(AND(C1273&lt;&gt;"",C1273&lt;&gt;OFFSET(C1273,1,0)),SUMIFS([Giá có thuế],[Số ĐK],C1273),"")</f>
        <v/>
      </c>
      <c r="T1273" s="53"/>
      <c r="U1273" s="55" t="str">
        <f>IF(T1273="","",'Thông Tin Chung'!#REF!)</f>
        <v/>
      </c>
      <c r="V1273" s="57" t="str">
        <f t="shared" ca="1" si="241"/>
        <v/>
      </c>
      <c r="W1273" s="59"/>
      <c r="X1273" s="49" t="str">
        <f ca="1">IF(C1273="","",IF(OR(D1273&lt;NgayBatDau,D1273&gt;NgayKetThuc),"Ngày tháng phải nằm trong kỳ báo cáo",IF(AND(F1273&lt;&gt;"",COUNTIF(D.3[Tên nhà cung cấp],F1273)=0),"Tên NCC chưa khai báo trong DSNCC",IF(AND(G1273&lt;&gt;"",COUNTIF(D.1[Tên sản phẩm],G1273)=0),"SP này chưa khai báo trong DSSP",""))))</f>
        <v/>
      </c>
    </row>
    <row r="1274" spans="2:24" ht="27.75" customHeight="1">
      <c r="B1274" s="69">
        <f t="shared" si="231"/>
        <v>1271</v>
      </c>
      <c r="C1274" s="49" t="str">
        <f t="shared" ca="1" si="232"/>
        <v/>
      </c>
      <c r="D1274" s="50" t="str">
        <f t="shared" ca="1" si="233"/>
        <v/>
      </c>
      <c r="E1274" s="51" t="str">
        <f t="shared" ca="1" si="234"/>
        <v/>
      </c>
      <c r="F1274" s="52" t="str">
        <f t="shared" ca="1" si="235"/>
        <v/>
      </c>
      <c r="G1274" s="53"/>
      <c r="H1274" s="53" t="str">
        <f>IF(G1274="","",INDEX(D.1[Quy cách],MATCH(G1274,D.1[Tên sản phẩm],0)))</f>
        <v/>
      </c>
      <c r="I1274" s="54" t="str">
        <f>IF(G1274="","",INDEX(D.1[ĐVT],MATCH(G1274,D.1[Tên sản phẩm],0)))</f>
        <v/>
      </c>
      <c r="J1274" s="56" t="str">
        <f>IF(G1274="","",INDEX(#REF!,MATCH(G1274,D.1[Tên sản phẩm],0)))</f>
        <v/>
      </c>
      <c r="K1274" s="56" t="str">
        <f t="shared" si="236"/>
        <v/>
      </c>
      <c r="L1274" s="53"/>
      <c r="M1274" s="57" t="str">
        <f t="shared" si="237"/>
        <v/>
      </c>
      <c r="N1274" s="58"/>
      <c r="O1274" s="56" t="str">
        <f t="shared" si="230"/>
        <v/>
      </c>
      <c r="P1274" s="57" t="str">
        <f t="shared" si="238"/>
        <v/>
      </c>
      <c r="Q1274" s="58" t="str">
        <f t="shared" ca="1" si="239"/>
        <v/>
      </c>
      <c r="R1274" s="57" t="str">
        <f t="shared" si="240"/>
        <v/>
      </c>
      <c r="S1274" s="57" t="str">
        <f ca="1">IF(AND(C1274&lt;&gt;"",C1274&lt;&gt;OFFSET(C1274,1,0)),SUMIFS([Giá có thuế],[Số ĐK],C1274),"")</f>
        <v/>
      </c>
      <c r="T1274" s="53"/>
      <c r="U1274" s="55" t="str">
        <f>IF(T1274="","",'Thông Tin Chung'!#REF!)</f>
        <v/>
      </c>
      <c r="V1274" s="57" t="str">
        <f t="shared" ca="1" si="241"/>
        <v/>
      </c>
      <c r="W1274" s="59"/>
      <c r="X1274" s="49" t="str">
        <f ca="1">IF(C1274="","",IF(OR(D1274&lt;NgayBatDau,D1274&gt;NgayKetThuc),"Ngày tháng phải nằm trong kỳ báo cáo",IF(AND(F1274&lt;&gt;"",COUNTIF(D.3[Tên nhà cung cấp],F1274)=0),"Tên NCC chưa khai báo trong DSNCC",IF(AND(G1274&lt;&gt;"",COUNTIF(D.1[Tên sản phẩm],G1274)=0),"SP này chưa khai báo trong DSSP",""))))</f>
        <v/>
      </c>
    </row>
    <row r="1275" spans="2:24" ht="27.75" customHeight="1">
      <c r="B1275" s="69">
        <f t="shared" si="231"/>
        <v>1272</v>
      </c>
      <c r="C1275" s="49" t="str">
        <f t="shared" ca="1" si="232"/>
        <v/>
      </c>
      <c r="D1275" s="50" t="str">
        <f t="shared" ca="1" si="233"/>
        <v/>
      </c>
      <c r="E1275" s="51" t="str">
        <f t="shared" ca="1" si="234"/>
        <v/>
      </c>
      <c r="F1275" s="52" t="str">
        <f t="shared" ca="1" si="235"/>
        <v/>
      </c>
      <c r="G1275" s="53"/>
      <c r="H1275" s="53" t="str">
        <f>IF(G1275="","",INDEX(D.1[Quy cách],MATCH(G1275,D.1[Tên sản phẩm],0)))</f>
        <v/>
      </c>
      <c r="I1275" s="54" t="str">
        <f>IF(G1275="","",INDEX(D.1[ĐVT],MATCH(G1275,D.1[Tên sản phẩm],0)))</f>
        <v/>
      </c>
      <c r="J1275" s="56" t="str">
        <f>IF(G1275="","",INDEX(#REF!,MATCH(G1275,D.1[Tên sản phẩm],0)))</f>
        <v/>
      </c>
      <c r="K1275" s="56" t="str">
        <f t="shared" si="236"/>
        <v/>
      </c>
      <c r="L1275" s="53"/>
      <c r="M1275" s="57" t="str">
        <f t="shared" si="237"/>
        <v/>
      </c>
      <c r="N1275" s="58"/>
      <c r="O1275" s="56" t="str">
        <f t="shared" si="230"/>
        <v/>
      </c>
      <c r="P1275" s="57" t="str">
        <f t="shared" si="238"/>
        <v/>
      </c>
      <c r="Q1275" s="58" t="str">
        <f t="shared" ca="1" si="239"/>
        <v/>
      </c>
      <c r="R1275" s="57" t="str">
        <f t="shared" si="240"/>
        <v/>
      </c>
      <c r="S1275" s="57" t="str">
        <f ca="1">IF(AND(C1275&lt;&gt;"",C1275&lt;&gt;OFFSET(C1275,1,0)),SUMIFS([Giá có thuế],[Số ĐK],C1275),"")</f>
        <v/>
      </c>
      <c r="T1275" s="53"/>
      <c r="U1275" s="55" t="str">
        <f>IF(T1275="","",'Thông Tin Chung'!#REF!)</f>
        <v/>
      </c>
      <c r="V1275" s="57" t="str">
        <f t="shared" ca="1" si="241"/>
        <v/>
      </c>
      <c r="W1275" s="59"/>
      <c r="X1275" s="49" t="str">
        <f ca="1">IF(C1275="","",IF(OR(D1275&lt;NgayBatDau,D1275&gt;NgayKetThuc),"Ngày tháng phải nằm trong kỳ báo cáo",IF(AND(F1275&lt;&gt;"",COUNTIF(D.3[Tên nhà cung cấp],F1275)=0),"Tên NCC chưa khai báo trong DSNCC",IF(AND(G1275&lt;&gt;"",COUNTIF(D.1[Tên sản phẩm],G1275)=0),"SP này chưa khai báo trong DSSP",""))))</f>
        <v/>
      </c>
    </row>
    <row r="1276" spans="2:24" ht="27.75" customHeight="1">
      <c r="B1276" s="69">
        <f t="shared" si="231"/>
        <v>1273</v>
      </c>
      <c r="C1276" s="49" t="str">
        <f t="shared" ca="1" si="232"/>
        <v/>
      </c>
      <c r="D1276" s="50" t="str">
        <f t="shared" ca="1" si="233"/>
        <v/>
      </c>
      <c r="E1276" s="51" t="str">
        <f t="shared" ca="1" si="234"/>
        <v/>
      </c>
      <c r="F1276" s="52" t="str">
        <f t="shared" ca="1" si="235"/>
        <v/>
      </c>
      <c r="G1276" s="53"/>
      <c r="H1276" s="53" t="str">
        <f>IF(G1276="","",INDEX(D.1[Quy cách],MATCH(G1276,D.1[Tên sản phẩm],0)))</f>
        <v/>
      </c>
      <c r="I1276" s="54" t="str">
        <f>IF(G1276="","",INDEX(D.1[ĐVT],MATCH(G1276,D.1[Tên sản phẩm],0)))</f>
        <v/>
      </c>
      <c r="J1276" s="56" t="str">
        <f>IF(G1276="","",INDEX(#REF!,MATCH(G1276,D.1[Tên sản phẩm],0)))</f>
        <v/>
      </c>
      <c r="K1276" s="56" t="str">
        <f t="shared" si="236"/>
        <v/>
      </c>
      <c r="L1276" s="53"/>
      <c r="M1276" s="57" t="str">
        <f t="shared" si="237"/>
        <v/>
      </c>
      <c r="N1276" s="58"/>
      <c r="O1276" s="56" t="str">
        <f t="shared" si="230"/>
        <v/>
      </c>
      <c r="P1276" s="57" t="str">
        <f t="shared" si="238"/>
        <v/>
      </c>
      <c r="Q1276" s="58" t="str">
        <f t="shared" ca="1" si="239"/>
        <v/>
      </c>
      <c r="R1276" s="57" t="str">
        <f t="shared" si="240"/>
        <v/>
      </c>
      <c r="S1276" s="57" t="str">
        <f ca="1">IF(AND(C1276&lt;&gt;"",C1276&lt;&gt;OFFSET(C1276,1,0)),SUMIFS([Giá có thuế],[Số ĐK],C1276),"")</f>
        <v/>
      </c>
      <c r="T1276" s="53"/>
      <c r="U1276" s="55" t="str">
        <f>IF(T1276="","",'Thông Tin Chung'!#REF!)</f>
        <v/>
      </c>
      <c r="V1276" s="57" t="str">
        <f t="shared" ca="1" si="241"/>
        <v/>
      </c>
      <c r="W1276" s="59"/>
      <c r="X1276" s="49" t="str">
        <f ca="1">IF(C1276="","",IF(OR(D1276&lt;NgayBatDau,D1276&gt;NgayKetThuc),"Ngày tháng phải nằm trong kỳ báo cáo",IF(AND(F1276&lt;&gt;"",COUNTIF(D.3[Tên nhà cung cấp],F1276)=0),"Tên NCC chưa khai báo trong DSNCC",IF(AND(G1276&lt;&gt;"",COUNTIF(D.1[Tên sản phẩm],G1276)=0),"SP này chưa khai báo trong DSSP",""))))</f>
        <v/>
      </c>
    </row>
    <row r="1277" spans="2:24" ht="27.75" customHeight="1">
      <c r="B1277" s="69">
        <f t="shared" si="231"/>
        <v>1274</v>
      </c>
      <c r="C1277" s="49" t="str">
        <f t="shared" ca="1" si="232"/>
        <v/>
      </c>
      <c r="D1277" s="50" t="str">
        <f t="shared" ca="1" si="233"/>
        <v/>
      </c>
      <c r="E1277" s="51" t="str">
        <f t="shared" ca="1" si="234"/>
        <v/>
      </c>
      <c r="F1277" s="52" t="str">
        <f t="shared" ca="1" si="235"/>
        <v/>
      </c>
      <c r="G1277" s="53"/>
      <c r="H1277" s="53" t="str">
        <f>IF(G1277="","",INDEX(D.1[Quy cách],MATCH(G1277,D.1[Tên sản phẩm],0)))</f>
        <v/>
      </c>
      <c r="I1277" s="54" t="str">
        <f>IF(G1277="","",INDEX(D.1[ĐVT],MATCH(G1277,D.1[Tên sản phẩm],0)))</f>
        <v/>
      </c>
      <c r="J1277" s="56" t="str">
        <f>IF(G1277="","",INDEX(#REF!,MATCH(G1277,D.1[Tên sản phẩm],0)))</f>
        <v/>
      </c>
      <c r="K1277" s="56" t="str">
        <f t="shared" si="236"/>
        <v/>
      </c>
      <c r="L1277" s="53"/>
      <c r="M1277" s="57" t="str">
        <f t="shared" si="237"/>
        <v/>
      </c>
      <c r="N1277" s="58"/>
      <c r="O1277" s="56" t="str">
        <f t="shared" si="230"/>
        <v/>
      </c>
      <c r="P1277" s="57" t="str">
        <f t="shared" si="238"/>
        <v/>
      </c>
      <c r="Q1277" s="58" t="str">
        <f t="shared" ca="1" si="239"/>
        <v/>
      </c>
      <c r="R1277" s="57" t="str">
        <f t="shared" si="240"/>
        <v/>
      </c>
      <c r="S1277" s="57" t="str">
        <f ca="1">IF(AND(C1277&lt;&gt;"",C1277&lt;&gt;OFFSET(C1277,1,0)),SUMIFS([Giá có thuế],[Số ĐK],C1277),"")</f>
        <v/>
      </c>
      <c r="T1277" s="53"/>
      <c r="U1277" s="55" t="str">
        <f>IF(T1277="","",'Thông Tin Chung'!#REF!)</f>
        <v/>
      </c>
      <c r="V1277" s="57" t="str">
        <f t="shared" ca="1" si="241"/>
        <v/>
      </c>
      <c r="W1277" s="59"/>
      <c r="X1277" s="49" t="str">
        <f ca="1">IF(C1277="","",IF(OR(D1277&lt;NgayBatDau,D1277&gt;NgayKetThuc),"Ngày tháng phải nằm trong kỳ báo cáo",IF(AND(F1277&lt;&gt;"",COUNTIF(D.3[Tên nhà cung cấp],F1277)=0),"Tên NCC chưa khai báo trong DSNCC",IF(AND(G1277&lt;&gt;"",COUNTIF(D.1[Tên sản phẩm],G1277)=0),"SP này chưa khai báo trong DSSP",""))))</f>
        <v/>
      </c>
    </row>
    <row r="1278" spans="2:24" ht="27.75" customHeight="1">
      <c r="B1278" s="69">
        <f t="shared" si="231"/>
        <v>1275</v>
      </c>
      <c r="C1278" s="49" t="str">
        <f t="shared" ca="1" si="232"/>
        <v/>
      </c>
      <c r="D1278" s="50" t="str">
        <f t="shared" ca="1" si="233"/>
        <v/>
      </c>
      <c r="E1278" s="51" t="str">
        <f t="shared" ca="1" si="234"/>
        <v/>
      </c>
      <c r="F1278" s="52" t="str">
        <f t="shared" ca="1" si="235"/>
        <v/>
      </c>
      <c r="G1278" s="53"/>
      <c r="H1278" s="53" t="str">
        <f>IF(G1278="","",INDEX(D.1[Quy cách],MATCH(G1278,D.1[Tên sản phẩm],0)))</f>
        <v/>
      </c>
      <c r="I1278" s="54" t="str">
        <f>IF(G1278="","",INDEX(D.1[ĐVT],MATCH(G1278,D.1[Tên sản phẩm],0)))</f>
        <v/>
      </c>
      <c r="J1278" s="56" t="str">
        <f>IF(G1278="","",INDEX(#REF!,MATCH(G1278,D.1[Tên sản phẩm],0)))</f>
        <v/>
      </c>
      <c r="K1278" s="56" t="str">
        <f t="shared" si="236"/>
        <v/>
      </c>
      <c r="L1278" s="53"/>
      <c r="M1278" s="57" t="str">
        <f t="shared" si="237"/>
        <v/>
      </c>
      <c r="N1278" s="58"/>
      <c r="O1278" s="56" t="str">
        <f t="shared" si="230"/>
        <v/>
      </c>
      <c r="P1278" s="57" t="str">
        <f t="shared" si="238"/>
        <v/>
      </c>
      <c r="Q1278" s="58" t="str">
        <f t="shared" ca="1" si="239"/>
        <v/>
      </c>
      <c r="R1278" s="57" t="str">
        <f t="shared" si="240"/>
        <v/>
      </c>
      <c r="S1278" s="57" t="str">
        <f ca="1">IF(AND(C1278&lt;&gt;"",C1278&lt;&gt;OFFSET(C1278,1,0)),SUMIFS([Giá có thuế],[Số ĐK],C1278),"")</f>
        <v/>
      </c>
      <c r="T1278" s="53"/>
      <c r="U1278" s="55" t="str">
        <f>IF(T1278="","",'Thông Tin Chung'!#REF!)</f>
        <v/>
      </c>
      <c r="V1278" s="57" t="str">
        <f t="shared" ca="1" si="241"/>
        <v/>
      </c>
      <c r="W1278" s="59"/>
      <c r="X1278" s="49" t="str">
        <f ca="1">IF(C1278="","",IF(OR(D1278&lt;NgayBatDau,D1278&gt;NgayKetThuc),"Ngày tháng phải nằm trong kỳ báo cáo",IF(AND(F1278&lt;&gt;"",COUNTIF(D.3[Tên nhà cung cấp],F1278)=0),"Tên NCC chưa khai báo trong DSNCC",IF(AND(G1278&lt;&gt;"",COUNTIF(D.1[Tên sản phẩm],G1278)=0),"SP này chưa khai báo trong DSSP",""))))</f>
        <v/>
      </c>
    </row>
    <row r="1279" spans="2:24" ht="27.75" customHeight="1">
      <c r="B1279" s="69">
        <f t="shared" si="231"/>
        <v>1276</v>
      </c>
      <c r="C1279" s="49" t="str">
        <f t="shared" ca="1" si="232"/>
        <v/>
      </c>
      <c r="D1279" s="50" t="str">
        <f t="shared" ca="1" si="233"/>
        <v/>
      </c>
      <c r="E1279" s="51" t="str">
        <f t="shared" ca="1" si="234"/>
        <v/>
      </c>
      <c r="F1279" s="52" t="str">
        <f t="shared" ca="1" si="235"/>
        <v/>
      </c>
      <c r="G1279" s="53"/>
      <c r="H1279" s="53" t="str">
        <f>IF(G1279="","",INDEX(D.1[Quy cách],MATCH(G1279,D.1[Tên sản phẩm],0)))</f>
        <v/>
      </c>
      <c r="I1279" s="54" t="str">
        <f>IF(G1279="","",INDEX(D.1[ĐVT],MATCH(G1279,D.1[Tên sản phẩm],0)))</f>
        <v/>
      </c>
      <c r="J1279" s="56" t="str">
        <f>IF(G1279="","",INDEX(#REF!,MATCH(G1279,D.1[Tên sản phẩm],0)))</f>
        <v/>
      </c>
      <c r="K1279" s="56" t="str">
        <f t="shared" si="236"/>
        <v/>
      </c>
      <c r="L1279" s="53"/>
      <c r="M1279" s="57" t="str">
        <f t="shared" si="237"/>
        <v/>
      </c>
      <c r="N1279" s="58"/>
      <c r="O1279" s="56" t="str">
        <f t="shared" si="230"/>
        <v/>
      </c>
      <c r="P1279" s="57" t="str">
        <f t="shared" si="238"/>
        <v/>
      </c>
      <c r="Q1279" s="58" t="str">
        <f t="shared" ca="1" si="239"/>
        <v/>
      </c>
      <c r="R1279" s="57" t="str">
        <f t="shared" si="240"/>
        <v/>
      </c>
      <c r="S1279" s="57" t="str">
        <f ca="1">IF(AND(C1279&lt;&gt;"",C1279&lt;&gt;OFFSET(C1279,1,0)),SUMIFS([Giá có thuế],[Số ĐK],C1279),"")</f>
        <v/>
      </c>
      <c r="T1279" s="53"/>
      <c r="U1279" s="55" t="str">
        <f>IF(T1279="","",'Thông Tin Chung'!#REF!)</f>
        <v/>
      </c>
      <c r="V1279" s="57" t="str">
        <f t="shared" ca="1" si="241"/>
        <v/>
      </c>
      <c r="W1279" s="59"/>
      <c r="X1279" s="49" t="str">
        <f ca="1">IF(C1279="","",IF(OR(D1279&lt;NgayBatDau,D1279&gt;NgayKetThuc),"Ngày tháng phải nằm trong kỳ báo cáo",IF(AND(F1279&lt;&gt;"",COUNTIF(D.3[Tên nhà cung cấp],F1279)=0),"Tên NCC chưa khai báo trong DSNCC",IF(AND(G1279&lt;&gt;"",COUNTIF(D.1[Tên sản phẩm],G1279)=0),"SP này chưa khai báo trong DSSP",""))))</f>
        <v/>
      </c>
    </row>
    <row r="1280" spans="2:24" ht="27.75" customHeight="1">
      <c r="B1280" s="69">
        <f t="shared" si="231"/>
        <v>1277</v>
      </c>
      <c r="C1280" s="49" t="str">
        <f t="shared" ca="1" si="232"/>
        <v/>
      </c>
      <c r="D1280" s="50" t="str">
        <f t="shared" ca="1" si="233"/>
        <v/>
      </c>
      <c r="E1280" s="51" t="str">
        <f t="shared" ca="1" si="234"/>
        <v/>
      </c>
      <c r="F1280" s="52" t="str">
        <f t="shared" ca="1" si="235"/>
        <v/>
      </c>
      <c r="G1280" s="53"/>
      <c r="H1280" s="53" t="str">
        <f>IF(G1280="","",INDEX(D.1[Quy cách],MATCH(G1280,D.1[Tên sản phẩm],0)))</f>
        <v/>
      </c>
      <c r="I1280" s="54" t="str">
        <f>IF(G1280="","",INDEX(D.1[ĐVT],MATCH(G1280,D.1[Tên sản phẩm],0)))</f>
        <v/>
      </c>
      <c r="J1280" s="56" t="str">
        <f>IF(G1280="","",INDEX(#REF!,MATCH(G1280,D.1[Tên sản phẩm],0)))</f>
        <v/>
      </c>
      <c r="K1280" s="56" t="str">
        <f t="shared" si="236"/>
        <v/>
      </c>
      <c r="L1280" s="53"/>
      <c r="M1280" s="57" t="str">
        <f t="shared" si="237"/>
        <v/>
      </c>
      <c r="N1280" s="58"/>
      <c r="O1280" s="56" t="str">
        <f t="shared" si="230"/>
        <v/>
      </c>
      <c r="P1280" s="57" t="str">
        <f t="shared" si="238"/>
        <v/>
      </c>
      <c r="Q1280" s="58" t="str">
        <f t="shared" ca="1" si="239"/>
        <v/>
      </c>
      <c r="R1280" s="57" t="str">
        <f t="shared" si="240"/>
        <v/>
      </c>
      <c r="S1280" s="57" t="str">
        <f ca="1">IF(AND(C1280&lt;&gt;"",C1280&lt;&gt;OFFSET(C1280,1,0)),SUMIFS([Giá có thuế],[Số ĐK],C1280),"")</f>
        <v/>
      </c>
      <c r="T1280" s="53"/>
      <c r="U1280" s="55" t="str">
        <f>IF(T1280="","",'Thông Tin Chung'!#REF!)</f>
        <v/>
      </c>
      <c r="V1280" s="57" t="str">
        <f t="shared" ca="1" si="241"/>
        <v/>
      </c>
      <c r="W1280" s="59"/>
      <c r="X1280" s="49" t="str">
        <f ca="1">IF(C1280="","",IF(OR(D1280&lt;NgayBatDau,D1280&gt;NgayKetThuc),"Ngày tháng phải nằm trong kỳ báo cáo",IF(AND(F1280&lt;&gt;"",COUNTIF(D.3[Tên nhà cung cấp],F1280)=0),"Tên NCC chưa khai báo trong DSNCC",IF(AND(G1280&lt;&gt;"",COUNTIF(D.1[Tên sản phẩm],G1280)=0),"SP này chưa khai báo trong DSSP",""))))</f>
        <v/>
      </c>
    </row>
    <row r="1281" spans="2:24" ht="27.75" customHeight="1">
      <c r="B1281" s="69">
        <f t="shared" si="231"/>
        <v>1278</v>
      </c>
      <c r="C1281" s="49" t="str">
        <f t="shared" ca="1" si="232"/>
        <v/>
      </c>
      <c r="D1281" s="50" t="str">
        <f t="shared" ca="1" si="233"/>
        <v/>
      </c>
      <c r="E1281" s="51" t="str">
        <f t="shared" ca="1" si="234"/>
        <v/>
      </c>
      <c r="F1281" s="52" t="str">
        <f t="shared" ca="1" si="235"/>
        <v/>
      </c>
      <c r="G1281" s="53"/>
      <c r="H1281" s="53" t="str">
        <f>IF(G1281="","",INDEX(D.1[Quy cách],MATCH(G1281,D.1[Tên sản phẩm],0)))</f>
        <v/>
      </c>
      <c r="I1281" s="54" t="str">
        <f>IF(G1281="","",INDEX(D.1[ĐVT],MATCH(G1281,D.1[Tên sản phẩm],0)))</f>
        <v/>
      </c>
      <c r="J1281" s="56" t="str">
        <f>IF(G1281="","",INDEX(#REF!,MATCH(G1281,D.1[Tên sản phẩm],0)))</f>
        <v/>
      </c>
      <c r="K1281" s="56" t="str">
        <f t="shared" si="236"/>
        <v/>
      </c>
      <c r="L1281" s="53"/>
      <c r="M1281" s="57" t="str">
        <f t="shared" si="237"/>
        <v/>
      </c>
      <c r="N1281" s="58"/>
      <c r="O1281" s="56" t="str">
        <f t="shared" si="230"/>
        <v/>
      </c>
      <c r="P1281" s="57" t="str">
        <f t="shared" si="238"/>
        <v/>
      </c>
      <c r="Q1281" s="58" t="str">
        <f t="shared" ca="1" si="239"/>
        <v/>
      </c>
      <c r="R1281" s="57" t="str">
        <f t="shared" si="240"/>
        <v/>
      </c>
      <c r="S1281" s="57" t="str">
        <f ca="1">IF(AND(C1281&lt;&gt;"",C1281&lt;&gt;OFFSET(C1281,1,0)),SUMIFS([Giá có thuế],[Số ĐK],C1281),"")</f>
        <v/>
      </c>
      <c r="T1281" s="53"/>
      <c r="U1281" s="55" t="str">
        <f>IF(T1281="","",'Thông Tin Chung'!#REF!)</f>
        <v/>
      </c>
      <c r="V1281" s="57" t="str">
        <f t="shared" ca="1" si="241"/>
        <v/>
      </c>
      <c r="W1281" s="59"/>
      <c r="X1281" s="49" t="str">
        <f ca="1">IF(C1281="","",IF(OR(D1281&lt;NgayBatDau,D1281&gt;NgayKetThuc),"Ngày tháng phải nằm trong kỳ báo cáo",IF(AND(F1281&lt;&gt;"",COUNTIF(D.3[Tên nhà cung cấp],F1281)=0),"Tên NCC chưa khai báo trong DSNCC",IF(AND(G1281&lt;&gt;"",COUNTIF(D.1[Tên sản phẩm],G1281)=0),"SP này chưa khai báo trong DSSP",""))))</f>
        <v/>
      </c>
    </row>
    <row r="1282" spans="2:24" ht="27.75" customHeight="1">
      <c r="B1282" s="69">
        <f t="shared" si="231"/>
        <v>1279</v>
      </c>
      <c r="C1282" s="49" t="str">
        <f t="shared" ca="1" si="232"/>
        <v/>
      </c>
      <c r="D1282" s="50" t="str">
        <f t="shared" ca="1" si="233"/>
        <v/>
      </c>
      <c r="E1282" s="51" t="str">
        <f t="shared" ca="1" si="234"/>
        <v/>
      </c>
      <c r="F1282" s="52" t="str">
        <f t="shared" ca="1" si="235"/>
        <v/>
      </c>
      <c r="G1282" s="53"/>
      <c r="H1282" s="53" t="str">
        <f>IF(G1282="","",INDEX(D.1[Quy cách],MATCH(G1282,D.1[Tên sản phẩm],0)))</f>
        <v/>
      </c>
      <c r="I1282" s="54" t="str">
        <f>IF(G1282="","",INDEX(D.1[ĐVT],MATCH(G1282,D.1[Tên sản phẩm],0)))</f>
        <v/>
      </c>
      <c r="J1282" s="56" t="str">
        <f>IF(G1282="","",INDEX(#REF!,MATCH(G1282,D.1[Tên sản phẩm],0)))</f>
        <v/>
      </c>
      <c r="K1282" s="56" t="str">
        <f t="shared" si="236"/>
        <v/>
      </c>
      <c r="L1282" s="53"/>
      <c r="M1282" s="57" t="str">
        <f t="shared" si="237"/>
        <v/>
      </c>
      <c r="N1282" s="58"/>
      <c r="O1282" s="56" t="str">
        <f t="shared" si="230"/>
        <v/>
      </c>
      <c r="P1282" s="57" t="str">
        <f t="shared" si="238"/>
        <v/>
      </c>
      <c r="Q1282" s="58" t="str">
        <f t="shared" ca="1" si="239"/>
        <v/>
      </c>
      <c r="R1282" s="57" t="str">
        <f t="shared" si="240"/>
        <v/>
      </c>
      <c r="S1282" s="57" t="str">
        <f ca="1">IF(AND(C1282&lt;&gt;"",C1282&lt;&gt;OFFSET(C1282,1,0)),SUMIFS([Giá có thuế],[Số ĐK],C1282),"")</f>
        <v/>
      </c>
      <c r="T1282" s="53"/>
      <c r="U1282" s="55" t="str">
        <f>IF(T1282="","",'Thông Tin Chung'!#REF!)</f>
        <v/>
      </c>
      <c r="V1282" s="57" t="str">
        <f t="shared" ca="1" si="241"/>
        <v/>
      </c>
      <c r="W1282" s="59"/>
      <c r="X1282" s="49" t="str">
        <f ca="1">IF(C1282="","",IF(OR(D1282&lt;NgayBatDau,D1282&gt;NgayKetThuc),"Ngày tháng phải nằm trong kỳ báo cáo",IF(AND(F1282&lt;&gt;"",COUNTIF(D.3[Tên nhà cung cấp],F1282)=0),"Tên NCC chưa khai báo trong DSNCC",IF(AND(G1282&lt;&gt;"",COUNTIF(D.1[Tên sản phẩm],G1282)=0),"SP này chưa khai báo trong DSSP",""))))</f>
        <v/>
      </c>
    </row>
    <row r="1283" spans="2:24" ht="27.75" customHeight="1">
      <c r="B1283" s="69">
        <f t="shared" si="231"/>
        <v>1280</v>
      </c>
      <c r="C1283" s="49" t="str">
        <f t="shared" ca="1" si="232"/>
        <v/>
      </c>
      <c r="D1283" s="50" t="str">
        <f t="shared" ca="1" si="233"/>
        <v/>
      </c>
      <c r="E1283" s="51" t="str">
        <f t="shared" ca="1" si="234"/>
        <v/>
      </c>
      <c r="F1283" s="52" t="str">
        <f t="shared" ca="1" si="235"/>
        <v/>
      </c>
      <c r="G1283" s="53"/>
      <c r="H1283" s="53" t="str">
        <f>IF(G1283="","",INDEX(D.1[Quy cách],MATCH(G1283,D.1[Tên sản phẩm],0)))</f>
        <v/>
      </c>
      <c r="I1283" s="54" t="str">
        <f>IF(G1283="","",INDEX(D.1[ĐVT],MATCH(G1283,D.1[Tên sản phẩm],0)))</f>
        <v/>
      </c>
      <c r="J1283" s="56" t="str">
        <f>IF(G1283="","",INDEX(#REF!,MATCH(G1283,D.1[Tên sản phẩm],0)))</f>
        <v/>
      </c>
      <c r="K1283" s="56" t="str">
        <f t="shared" si="236"/>
        <v/>
      </c>
      <c r="L1283" s="53"/>
      <c r="M1283" s="57" t="str">
        <f t="shared" si="237"/>
        <v/>
      </c>
      <c r="N1283" s="58"/>
      <c r="O1283" s="56" t="str">
        <f t="shared" ref="O1283:O1346" si="242">IF(M1283="","",M1283*SUM(N1283))</f>
        <v/>
      </c>
      <c r="P1283" s="57" t="str">
        <f t="shared" si="238"/>
        <v/>
      </c>
      <c r="Q1283" s="58" t="str">
        <f t="shared" ca="1" si="239"/>
        <v/>
      </c>
      <c r="R1283" s="57" t="str">
        <f t="shared" si="240"/>
        <v/>
      </c>
      <c r="S1283" s="57" t="str">
        <f ca="1">IF(AND(C1283&lt;&gt;"",C1283&lt;&gt;OFFSET(C1283,1,0)),SUMIFS([Giá có thuế],[Số ĐK],C1283),"")</f>
        <v/>
      </c>
      <c r="T1283" s="53"/>
      <c r="U1283" s="55" t="str">
        <f>IF(T1283="","",'Thông Tin Chung'!#REF!)</f>
        <v/>
      </c>
      <c r="V1283" s="57" t="str">
        <f t="shared" ca="1" si="241"/>
        <v/>
      </c>
      <c r="W1283" s="59"/>
      <c r="X1283" s="49" t="str">
        <f ca="1">IF(C1283="","",IF(OR(D1283&lt;NgayBatDau,D1283&gt;NgayKetThuc),"Ngày tháng phải nằm trong kỳ báo cáo",IF(AND(F1283&lt;&gt;"",COUNTIF(D.3[Tên nhà cung cấp],F1283)=0),"Tên NCC chưa khai báo trong DSNCC",IF(AND(G1283&lt;&gt;"",COUNTIF(D.1[Tên sản phẩm],G1283)=0),"SP này chưa khai báo trong DSSP",""))))</f>
        <v/>
      </c>
    </row>
    <row r="1284" spans="2:24" ht="27.75" customHeight="1">
      <c r="B1284" s="69">
        <f t="shared" ref="B1284:B1347" si="243">ROW(A1284)-3</f>
        <v>1281</v>
      </c>
      <c r="C1284" s="49" t="str">
        <f t="shared" ref="C1284:C1347" ca="1" si="244">IF(AND(D1284="",E1284="",F1284=""),"",IF(AND(D1284=OFFSET(D1284,-1,0),E1284=OFFSET(E1284,-1,0),F1284=OFFSET(F1284,-1,0)),OFFSET(B1284,-1,1),B1284))</f>
        <v/>
      </c>
      <c r="D1284" s="50" t="str">
        <f t="shared" ref="D1284:D1347" ca="1" si="245">IF(AND($G1284&lt;&gt;"",B1284&lt;&gt;1),OFFSET(C1284,-1,1),"")</f>
        <v/>
      </c>
      <c r="E1284" s="51" t="str">
        <f t="shared" ref="E1284:E1347" ca="1" si="246">IF(AND($G1284&lt;&gt;"",B1284&lt;&gt;1),OFFSET(D1284,-1,1),"")</f>
        <v/>
      </c>
      <c r="F1284" s="52" t="str">
        <f t="shared" ref="F1284:F1347" ca="1" si="247">IF(AND($G1284&lt;&gt;"",B1284&lt;&gt;1),OFFSET(E1284,-1,1),"")</f>
        <v/>
      </c>
      <c r="G1284" s="53"/>
      <c r="H1284" s="53" t="str">
        <f>IF(G1284="","",INDEX(D.1[Quy cách],MATCH(G1284,D.1[Tên sản phẩm],0)))</f>
        <v/>
      </c>
      <c r="I1284" s="54" t="str">
        <f>IF(G1284="","",INDEX(D.1[ĐVT],MATCH(G1284,D.1[Tên sản phẩm],0)))</f>
        <v/>
      </c>
      <c r="J1284" s="56" t="str">
        <f>IF(G1284="","",INDEX(#REF!,MATCH(G1284,D.1[Tên sản phẩm],0)))</f>
        <v/>
      </c>
      <c r="K1284" s="56" t="str">
        <f t="shared" ref="K1284:K1347" si="248">IF(OR(G1284="",J1284=""),"",1)</f>
        <v/>
      </c>
      <c r="L1284" s="53"/>
      <c r="M1284" s="57" t="str">
        <f t="shared" ref="M1284:M1347" si="249">IF(AND(J1284&lt;&gt;"",K1284&lt;&gt;""),J1284*K1284,"")</f>
        <v/>
      </c>
      <c r="N1284" s="58"/>
      <c r="O1284" s="56" t="str">
        <f t="shared" si="242"/>
        <v/>
      </c>
      <c r="P1284" s="57" t="str">
        <f t="shared" ref="P1284:P1347" si="250">IF(M1284="","",M1284-SUM(O1284))</f>
        <v/>
      </c>
      <c r="Q1284" s="58" t="str">
        <f t="shared" ref="Q1284:Q1347" ca="1" si="251">IF(AND(P1284&lt;&gt;"",C1284=OFFSET(C1284,-1,0)),OFFSET(P1284,-1,1),"")</f>
        <v/>
      </c>
      <c r="R1284" s="57" t="str">
        <f t="shared" ref="R1284:R1347" si="252">IF(P1284="","",P1284*SUM(1,Q1284))</f>
        <v/>
      </c>
      <c r="S1284" s="57" t="str">
        <f ca="1">IF(AND(C1284&lt;&gt;"",C1284&lt;&gt;OFFSET(C1284,1,0)),SUMIFS([Giá có thuế],[Số ĐK],C1284),"")</f>
        <v/>
      </c>
      <c r="T1284" s="53"/>
      <c r="U1284" s="55" t="str">
        <f>IF(T1284="","",'Thông Tin Chung'!#REF!)</f>
        <v/>
      </c>
      <c r="V1284" s="57" t="str">
        <f t="shared" ref="V1284:V1347" ca="1" si="253">IF(AND(S1284&lt;&gt;"",T1284&lt;&gt;"",S1284&lt;&gt;0),S1284-T1284,"")</f>
        <v/>
      </c>
      <c r="W1284" s="59"/>
      <c r="X1284" s="49" t="str">
        <f ca="1">IF(C1284="","",IF(OR(D1284&lt;NgayBatDau,D1284&gt;NgayKetThuc),"Ngày tháng phải nằm trong kỳ báo cáo",IF(AND(F1284&lt;&gt;"",COUNTIF(D.3[Tên nhà cung cấp],F1284)=0),"Tên NCC chưa khai báo trong DSNCC",IF(AND(G1284&lt;&gt;"",COUNTIF(D.1[Tên sản phẩm],G1284)=0),"SP này chưa khai báo trong DSSP",""))))</f>
        <v/>
      </c>
    </row>
    <row r="1285" spans="2:24" ht="27.75" customHeight="1">
      <c r="B1285" s="69">
        <f t="shared" si="243"/>
        <v>1282</v>
      </c>
      <c r="C1285" s="49" t="str">
        <f t="shared" ca="1" si="244"/>
        <v/>
      </c>
      <c r="D1285" s="50" t="str">
        <f t="shared" ca="1" si="245"/>
        <v/>
      </c>
      <c r="E1285" s="51" t="str">
        <f t="shared" ca="1" si="246"/>
        <v/>
      </c>
      <c r="F1285" s="52" t="str">
        <f t="shared" ca="1" si="247"/>
        <v/>
      </c>
      <c r="G1285" s="53"/>
      <c r="H1285" s="53" t="str">
        <f>IF(G1285="","",INDEX(D.1[Quy cách],MATCH(G1285,D.1[Tên sản phẩm],0)))</f>
        <v/>
      </c>
      <c r="I1285" s="54" t="str">
        <f>IF(G1285="","",INDEX(D.1[ĐVT],MATCH(G1285,D.1[Tên sản phẩm],0)))</f>
        <v/>
      </c>
      <c r="J1285" s="56" t="str">
        <f>IF(G1285="","",INDEX(#REF!,MATCH(G1285,D.1[Tên sản phẩm],0)))</f>
        <v/>
      </c>
      <c r="K1285" s="56" t="str">
        <f t="shared" si="248"/>
        <v/>
      </c>
      <c r="L1285" s="53"/>
      <c r="M1285" s="57" t="str">
        <f t="shared" si="249"/>
        <v/>
      </c>
      <c r="N1285" s="58"/>
      <c r="O1285" s="56" t="str">
        <f t="shared" si="242"/>
        <v/>
      </c>
      <c r="P1285" s="57" t="str">
        <f t="shared" si="250"/>
        <v/>
      </c>
      <c r="Q1285" s="58" t="str">
        <f t="shared" ca="1" si="251"/>
        <v/>
      </c>
      <c r="R1285" s="57" t="str">
        <f t="shared" si="252"/>
        <v/>
      </c>
      <c r="S1285" s="57" t="str">
        <f ca="1">IF(AND(C1285&lt;&gt;"",C1285&lt;&gt;OFFSET(C1285,1,0)),SUMIFS([Giá có thuế],[Số ĐK],C1285),"")</f>
        <v/>
      </c>
      <c r="T1285" s="53"/>
      <c r="U1285" s="55" t="str">
        <f>IF(T1285="","",'Thông Tin Chung'!#REF!)</f>
        <v/>
      </c>
      <c r="V1285" s="57" t="str">
        <f t="shared" ca="1" si="253"/>
        <v/>
      </c>
      <c r="W1285" s="59"/>
      <c r="X1285" s="49" t="str">
        <f ca="1">IF(C1285="","",IF(OR(D1285&lt;NgayBatDau,D1285&gt;NgayKetThuc),"Ngày tháng phải nằm trong kỳ báo cáo",IF(AND(F1285&lt;&gt;"",COUNTIF(D.3[Tên nhà cung cấp],F1285)=0),"Tên NCC chưa khai báo trong DSNCC",IF(AND(G1285&lt;&gt;"",COUNTIF(D.1[Tên sản phẩm],G1285)=0),"SP này chưa khai báo trong DSSP",""))))</f>
        <v/>
      </c>
    </row>
    <row r="1286" spans="2:24" ht="27.75" customHeight="1">
      <c r="B1286" s="69">
        <f t="shared" si="243"/>
        <v>1283</v>
      </c>
      <c r="C1286" s="49" t="str">
        <f t="shared" ca="1" si="244"/>
        <v/>
      </c>
      <c r="D1286" s="50" t="str">
        <f t="shared" ca="1" si="245"/>
        <v/>
      </c>
      <c r="E1286" s="51" t="str">
        <f t="shared" ca="1" si="246"/>
        <v/>
      </c>
      <c r="F1286" s="52" t="str">
        <f t="shared" ca="1" si="247"/>
        <v/>
      </c>
      <c r="G1286" s="53"/>
      <c r="H1286" s="53" t="str">
        <f>IF(G1286="","",INDEX(D.1[Quy cách],MATCH(G1286,D.1[Tên sản phẩm],0)))</f>
        <v/>
      </c>
      <c r="I1286" s="54" t="str">
        <f>IF(G1286="","",INDEX(D.1[ĐVT],MATCH(G1286,D.1[Tên sản phẩm],0)))</f>
        <v/>
      </c>
      <c r="J1286" s="56" t="str">
        <f>IF(G1286="","",INDEX(#REF!,MATCH(G1286,D.1[Tên sản phẩm],0)))</f>
        <v/>
      </c>
      <c r="K1286" s="56" t="str">
        <f t="shared" si="248"/>
        <v/>
      </c>
      <c r="L1286" s="53"/>
      <c r="M1286" s="57" t="str">
        <f t="shared" si="249"/>
        <v/>
      </c>
      <c r="N1286" s="58"/>
      <c r="O1286" s="56" t="str">
        <f t="shared" si="242"/>
        <v/>
      </c>
      <c r="P1286" s="57" t="str">
        <f t="shared" si="250"/>
        <v/>
      </c>
      <c r="Q1286" s="58" t="str">
        <f t="shared" ca="1" si="251"/>
        <v/>
      </c>
      <c r="R1286" s="57" t="str">
        <f t="shared" si="252"/>
        <v/>
      </c>
      <c r="S1286" s="57" t="str">
        <f ca="1">IF(AND(C1286&lt;&gt;"",C1286&lt;&gt;OFFSET(C1286,1,0)),SUMIFS([Giá có thuế],[Số ĐK],C1286),"")</f>
        <v/>
      </c>
      <c r="T1286" s="53"/>
      <c r="U1286" s="55" t="str">
        <f>IF(T1286="","",'Thông Tin Chung'!#REF!)</f>
        <v/>
      </c>
      <c r="V1286" s="57" t="str">
        <f t="shared" ca="1" si="253"/>
        <v/>
      </c>
      <c r="W1286" s="59"/>
      <c r="X1286" s="49" t="str">
        <f ca="1">IF(C1286="","",IF(OR(D1286&lt;NgayBatDau,D1286&gt;NgayKetThuc),"Ngày tháng phải nằm trong kỳ báo cáo",IF(AND(F1286&lt;&gt;"",COUNTIF(D.3[Tên nhà cung cấp],F1286)=0),"Tên NCC chưa khai báo trong DSNCC",IF(AND(G1286&lt;&gt;"",COUNTIF(D.1[Tên sản phẩm],G1286)=0),"SP này chưa khai báo trong DSSP",""))))</f>
        <v/>
      </c>
    </row>
    <row r="1287" spans="2:24" ht="27.75" customHeight="1">
      <c r="B1287" s="69">
        <f t="shared" si="243"/>
        <v>1284</v>
      </c>
      <c r="C1287" s="49" t="str">
        <f t="shared" ca="1" si="244"/>
        <v/>
      </c>
      <c r="D1287" s="50" t="str">
        <f t="shared" ca="1" si="245"/>
        <v/>
      </c>
      <c r="E1287" s="51" t="str">
        <f t="shared" ca="1" si="246"/>
        <v/>
      </c>
      <c r="F1287" s="52" t="str">
        <f t="shared" ca="1" si="247"/>
        <v/>
      </c>
      <c r="G1287" s="53"/>
      <c r="H1287" s="53" t="str">
        <f>IF(G1287="","",INDEX(D.1[Quy cách],MATCH(G1287,D.1[Tên sản phẩm],0)))</f>
        <v/>
      </c>
      <c r="I1287" s="54" t="str">
        <f>IF(G1287="","",INDEX(D.1[ĐVT],MATCH(G1287,D.1[Tên sản phẩm],0)))</f>
        <v/>
      </c>
      <c r="J1287" s="56" t="str">
        <f>IF(G1287="","",INDEX(#REF!,MATCH(G1287,D.1[Tên sản phẩm],0)))</f>
        <v/>
      </c>
      <c r="K1287" s="56" t="str">
        <f t="shared" si="248"/>
        <v/>
      </c>
      <c r="L1287" s="53"/>
      <c r="M1287" s="57" t="str">
        <f t="shared" si="249"/>
        <v/>
      </c>
      <c r="N1287" s="58"/>
      <c r="O1287" s="56" t="str">
        <f t="shared" si="242"/>
        <v/>
      </c>
      <c r="P1287" s="57" t="str">
        <f t="shared" si="250"/>
        <v/>
      </c>
      <c r="Q1287" s="58" t="str">
        <f t="shared" ca="1" si="251"/>
        <v/>
      </c>
      <c r="R1287" s="57" t="str">
        <f t="shared" si="252"/>
        <v/>
      </c>
      <c r="S1287" s="57" t="str">
        <f ca="1">IF(AND(C1287&lt;&gt;"",C1287&lt;&gt;OFFSET(C1287,1,0)),SUMIFS([Giá có thuế],[Số ĐK],C1287),"")</f>
        <v/>
      </c>
      <c r="T1287" s="53"/>
      <c r="U1287" s="55" t="str">
        <f>IF(T1287="","",'Thông Tin Chung'!#REF!)</f>
        <v/>
      </c>
      <c r="V1287" s="57" t="str">
        <f t="shared" ca="1" si="253"/>
        <v/>
      </c>
      <c r="W1287" s="59"/>
      <c r="X1287" s="49" t="str">
        <f ca="1">IF(C1287="","",IF(OR(D1287&lt;NgayBatDau,D1287&gt;NgayKetThuc),"Ngày tháng phải nằm trong kỳ báo cáo",IF(AND(F1287&lt;&gt;"",COUNTIF(D.3[Tên nhà cung cấp],F1287)=0),"Tên NCC chưa khai báo trong DSNCC",IF(AND(G1287&lt;&gt;"",COUNTIF(D.1[Tên sản phẩm],G1287)=0),"SP này chưa khai báo trong DSSP",""))))</f>
        <v/>
      </c>
    </row>
    <row r="1288" spans="2:24" ht="27.75" customHeight="1">
      <c r="B1288" s="69">
        <f t="shared" si="243"/>
        <v>1285</v>
      </c>
      <c r="C1288" s="49" t="str">
        <f t="shared" ca="1" si="244"/>
        <v/>
      </c>
      <c r="D1288" s="50" t="str">
        <f t="shared" ca="1" si="245"/>
        <v/>
      </c>
      <c r="E1288" s="51" t="str">
        <f t="shared" ca="1" si="246"/>
        <v/>
      </c>
      <c r="F1288" s="52" t="str">
        <f t="shared" ca="1" si="247"/>
        <v/>
      </c>
      <c r="G1288" s="53"/>
      <c r="H1288" s="53" t="str">
        <f>IF(G1288="","",INDEX(D.1[Quy cách],MATCH(G1288,D.1[Tên sản phẩm],0)))</f>
        <v/>
      </c>
      <c r="I1288" s="54" t="str">
        <f>IF(G1288="","",INDEX(D.1[ĐVT],MATCH(G1288,D.1[Tên sản phẩm],0)))</f>
        <v/>
      </c>
      <c r="J1288" s="56" t="str">
        <f>IF(G1288="","",INDEX(#REF!,MATCH(G1288,D.1[Tên sản phẩm],0)))</f>
        <v/>
      </c>
      <c r="K1288" s="56" t="str">
        <f t="shared" si="248"/>
        <v/>
      </c>
      <c r="L1288" s="53"/>
      <c r="M1288" s="57" t="str">
        <f t="shared" si="249"/>
        <v/>
      </c>
      <c r="N1288" s="58"/>
      <c r="O1288" s="56" t="str">
        <f t="shared" si="242"/>
        <v/>
      </c>
      <c r="P1288" s="57" t="str">
        <f t="shared" si="250"/>
        <v/>
      </c>
      <c r="Q1288" s="58" t="str">
        <f t="shared" ca="1" si="251"/>
        <v/>
      </c>
      <c r="R1288" s="57" t="str">
        <f t="shared" si="252"/>
        <v/>
      </c>
      <c r="S1288" s="57" t="str">
        <f ca="1">IF(AND(C1288&lt;&gt;"",C1288&lt;&gt;OFFSET(C1288,1,0)),SUMIFS([Giá có thuế],[Số ĐK],C1288),"")</f>
        <v/>
      </c>
      <c r="T1288" s="53"/>
      <c r="U1288" s="55" t="str">
        <f>IF(T1288="","",'Thông Tin Chung'!#REF!)</f>
        <v/>
      </c>
      <c r="V1288" s="57" t="str">
        <f t="shared" ca="1" si="253"/>
        <v/>
      </c>
      <c r="W1288" s="59"/>
      <c r="X1288" s="49" t="str">
        <f ca="1">IF(C1288="","",IF(OR(D1288&lt;NgayBatDau,D1288&gt;NgayKetThuc),"Ngày tháng phải nằm trong kỳ báo cáo",IF(AND(F1288&lt;&gt;"",COUNTIF(D.3[Tên nhà cung cấp],F1288)=0),"Tên NCC chưa khai báo trong DSNCC",IF(AND(G1288&lt;&gt;"",COUNTIF(D.1[Tên sản phẩm],G1288)=0),"SP này chưa khai báo trong DSSP",""))))</f>
        <v/>
      </c>
    </row>
    <row r="1289" spans="2:24" ht="27.75" customHeight="1">
      <c r="B1289" s="69">
        <f t="shared" si="243"/>
        <v>1286</v>
      </c>
      <c r="C1289" s="49" t="str">
        <f t="shared" ca="1" si="244"/>
        <v/>
      </c>
      <c r="D1289" s="50" t="str">
        <f t="shared" ca="1" si="245"/>
        <v/>
      </c>
      <c r="E1289" s="51" t="str">
        <f t="shared" ca="1" si="246"/>
        <v/>
      </c>
      <c r="F1289" s="52" t="str">
        <f t="shared" ca="1" si="247"/>
        <v/>
      </c>
      <c r="G1289" s="53"/>
      <c r="H1289" s="53" t="str">
        <f>IF(G1289="","",INDEX(D.1[Quy cách],MATCH(G1289,D.1[Tên sản phẩm],0)))</f>
        <v/>
      </c>
      <c r="I1289" s="54" t="str">
        <f>IF(G1289="","",INDEX(D.1[ĐVT],MATCH(G1289,D.1[Tên sản phẩm],0)))</f>
        <v/>
      </c>
      <c r="J1289" s="56" t="str">
        <f>IF(G1289="","",INDEX(#REF!,MATCH(G1289,D.1[Tên sản phẩm],0)))</f>
        <v/>
      </c>
      <c r="K1289" s="56" t="str">
        <f t="shared" si="248"/>
        <v/>
      </c>
      <c r="L1289" s="53"/>
      <c r="M1289" s="57" t="str">
        <f t="shared" si="249"/>
        <v/>
      </c>
      <c r="N1289" s="58"/>
      <c r="O1289" s="56" t="str">
        <f t="shared" si="242"/>
        <v/>
      </c>
      <c r="P1289" s="57" t="str">
        <f t="shared" si="250"/>
        <v/>
      </c>
      <c r="Q1289" s="58" t="str">
        <f t="shared" ca="1" si="251"/>
        <v/>
      </c>
      <c r="R1289" s="57" t="str">
        <f t="shared" si="252"/>
        <v/>
      </c>
      <c r="S1289" s="57" t="str">
        <f ca="1">IF(AND(C1289&lt;&gt;"",C1289&lt;&gt;OFFSET(C1289,1,0)),SUMIFS([Giá có thuế],[Số ĐK],C1289),"")</f>
        <v/>
      </c>
      <c r="T1289" s="53"/>
      <c r="U1289" s="55" t="str">
        <f>IF(T1289="","",'Thông Tin Chung'!#REF!)</f>
        <v/>
      </c>
      <c r="V1289" s="57" t="str">
        <f t="shared" ca="1" si="253"/>
        <v/>
      </c>
      <c r="W1289" s="59"/>
      <c r="X1289" s="49" t="str">
        <f ca="1">IF(C1289="","",IF(OR(D1289&lt;NgayBatDau,D1289&gt;NgayKetThuc),"Ngày tháng phải nằm trong kỳ báo cáo",IF(AND(F1289&lt;&gt;"",COUNTIF(D.3[Tên nhà cung cấp],F1289)=0),"Tên NCC chưa khai báo trong DSNCC",IF(AND(G1289&lt;&gt;"",COUNTIF(D.1[Tên sản phẩm],G1289)=0),"SP này chưa khai báo trong DSSP",""))))</f>
        <v/>
      </c>
    </row>
    <row r="1290" spans="2:24" ht="27.75" customHeight="1">
      <c r="B1290" s="69">
        <f t="shared" si="243"/>
        <v>1287</v>
      </c>
      <c r="C1290" s="49" t="str">
        <f t="shared" ca="1" si="244"/>
        <v/>
      </c>
      <c r="D1290" s="50" t="str">
        <f t="shared" ca="1" si="245"/>
        <v/>
      </c>
      <c r="E1290" s="51" t="str">
        <f t="shared" ca="1" si="246"/>
        <v/>
      </c>
      <c r="F1290" s="52" t="str">
        <f t="shared" ca="1" si="247"/>
        <v/>
      </c>
      <c r="G1290" s="53"/>
      <c r="H1290" s="53" t="str">
        <f>IF(G1290="","",INDEX(D.1[Quy cách],MATCH(G1290,D.1[Tên sản phẩm],0)))</f>
        <v/>
      </c>
      <c r="I1290" s="54" t="str">
        <f>IF(G1290="","",INDEX(D.1[ĐVT],MATCH(G1290,D.1[Tên sản phẩm],0)))</f>
        <v/>
      </c>
      <c r="J1290" s="56" t="str">
        <f>IF(G1290="","",INDEX(#REF!,MATCH(G1290,D.1[Tên sản phẩm],0)))</f>
        <v/>
      </c>
      <c r="K1290" s="56" t="str">
        <f t="shared" si="248"/>
        <v/>
      </c>
      <c r="L1290" s="53"/>
      <c r="M1290" s="57" t="str">
        <f t="shared" si="249"/>
        <v/>
      </c>
      <c r="N1290" s="58"/>
      <c r="O1290" s="56" t="str">
        <f t="shared" si="242"/>
        <v/>
      </c>
      <c r="P1290" s="57" t="str">
        <f t="shared" si="250"/>
        <v/>
      </c>
      <c r="Q1290" s="58" t="str">
        <f t="shared" ca="1" si="251"/>
        <v/>
      </c>
      <c r="R1290" s="57" t="str">
        <f t="shared" si="252"/>
        <v/>
      </c>
      <c r="S1290" s="57" t="str">
        <f ca="1">IF(AND(C1290&lt;&gt;"",C1290&lt;&gt;OFFSET(C1290,1,0)),SUMIFS([Giá có thuế],[Số ĐK],C1290),"")</f>
        <v/>
      </c>
      <c r="T1290" s="53"/>
      <c r="U1290" s="55" t="str">
        <f>IF(T1290="","",'Thông Tin Chung'!#REF!)</f>
        <v/>
      </c>
      <c r="V1290" s="57" t="str">
        <f t="shared" ca="1" si="253"/>
        <v/>
      </c>
      <c r="W1290" s="59"/>
      <c r="X1290" s="49" t="str">
        <f ca="1">IF(C1290="","",IF(OR(D1290&lt;NgayBatDau,D1290&gt;NgayKetThuc),"Ngày tháng phải nằm trong kỳ báo cáo",IF(AND(F1290&lt;&gt;"",COUNTIF(D.3[Tên nhà cung cấp],F1290)=0),"Tên NCC chưa khai báo trong DSNCC",IF(AND(G1290&lt;&gt;"",COUNTIF(D.1[Tên sản phẩm],G1290)=0),"SP này chưa khai báo trong DSSP",""))))</f>
        <v/>
      </c>
    </row>
    <row r="1291" spans="2:24" ht="27.75" customHeight="1">
      <c r="B1291" s="69">
        <f t="shared" si="243"/>
        <v>1288</v>
      </c>
      <c r="C1291" s="49" t="str">
        <f t="shared" ca="1" si="244"/>
        <v/>
      </c>
      <c r="D1291" s="50" t="str">
        <f t="shared" ca="1" si="245"/>
        <v/>
      </c>
      <c r="E1291" s="51" t="str">
        <f t="shared" ca="1" si="246"/>
        <v/>
      </c>
      <c r="F1291" s="52" t="str">
        <f t="shared" ca="1" si="247"/>
        <v/>
      </c>
      <c r="G1291" s="53"/>
      <c r="H1291" s="53" t="str">
        <f>IF(G1291="","",INDEX(D.1[Quy cách],MATCH(G1291,D.1[Tên sản phẩm],0)))</f>
        <v/>
      </c>
      <c r="I1291" s="54" t="str">
        <f>IF(G1291="","",INDEX(D.1[ĐVT],MATCH(G1291,D.1[Tên sản phẩm],0)))</f>
        <v/>
      </c>
      <c r="J1291" s="56" t="str">
        <f>IF(G1291="","",INDEX(#REF!,MATCH(G1291,D.1[Tên sản phẩm],0)))</f>
        <v/>
      </c>
      <c r="K1291" s="56" t="str">
        <f t="shared" si="248"/>
        <v/>
      </c>
      <c r="L1291" s="53"/>
      <c r="M1291" s="57" t="str">
        <f t="shared" si="249"/>
        <v/>
      </c>
      <c r="N1291" s="58"/>
      <c r="O1291" s="56" t="str">
        <f t="shared" si="242"/>
        <v/>
      </c>
      <c r="P1291" s="57" t="str">
        <f t="shared" si="250"/>
        <v/>
      </c>
      <c r="Q1291" s="58" t="str">
        <f t="shared" ca="1" si="251"/>
        <v/>
      </c>
      <c r="R1291" s="57" t="str">
        <f t="shared" si="252"/>
        <v/>
      </c>
      <c r="S1291" s="57" t="str">
        <f ca="1">IF(AND(C1291&lt;&gt;"",C1291&lt;&gt;OFFSET(C1291,1,0)),SUMIFS([Giá có thuế],[Số ĐK],C1291),"")</f>
        <v/>
      </c>
      <c r="T1291" s="53"/>
      <c r="U1291" s="55" t="str">
        <f>IF(T1291="","",'Thông Tin Chung'!#REF!)</f>
        <v/>
      </c>
      <c r="V1291" s="57" t="str">
        <f t="shared" ca="1" si="253"/>
        <v/>
      </c>
      <c r="W1291" s="59"/>
      <c r="X1291" s="49" t="str">
        <f ca="1">IF(C1291="","",IF(OR(D1291&lt;NgayBatDau,D1291&gt;NgayKetThuc),"Ngày tháng phải nằm trong kỳ báo cáo",IF(AND(F1291&lt;&gt;"",COUNTIF(D.3[Tên nhà cung cấp],F1291)=0),"Tên NCC chưa khai báo trong DSNCC",IF(AND(G1291&lt;&gt;"",COUNTIF(D.1[Tên sản phẩm],G1291)=0),"SP này chưa khai báo trong DSSP",""))))</f>
        <v/>
      </c>
    </row>
    <row r="1292" spans="2:24" ht="27.75" customHeight="1">
      <c r="B1292" s="69">
        <f t="shared" si="243"/>
        <v>1289</v>
      </c>
      <c r="C1292" s="49" t="str">
        <f t="shared" ca="1" si="244"/>
        <v/>
      </c>
      <c r="D1292" s="50" t="str">
        <f t="shared" ca="1" si="245"/>
        <v/>
      </c>
      <c r="E1292" s="51" t="str">
        <f t="shared" ca="1" si="246"/>
        <v/>
      </c>
      <c r="F1292" s="52" t="str">
        <f t="shared" ca="1" si="247"/>
        <v/>
      </c>
      <c r="G1292" s="53"/>
      <c r="H1292" s="53" t="str">
        <f>IF(G1292="","",INDEX(D.1[Quy cách],MATCH(G1292,D.1[Tên sản phẩm],0)))</f>
        <v/>
      </c>
      <c r="I1292" s="54" t="str">
        <f>IF(G1292="","",INDEX(D.1[ĐVT],MATCH(G1292,D.1[Tên sản phẩm],0)))</f>
        <v/>
      </c>
      <c r="J1292" s="56" t="str">
        <f>IF(G1292="","",INDEX(#REF!,MATCH(G1292,D.1[Tên sản phẩm],0)))</f>
        <v/>
      </c>
      <c r="K1292" s="56" t="str">
        <f t="shared" si="248"/>
        <v/>
      </c>
      <c r="L1292" s="53"/>
      <c r="M1292" s="57" t="str">
        <f t="shared" si="249"/>
        <v/>
      </c>
      <c r="N1292" s="58"/>
      <c r="O1292" s="56" t="str">
        <f t="shared" si="242"/>
        <v/>
      </c>
      <c r="P1292" s="57" t="str">
        <f t="shared" si="250"/>
        <v/>
      </c>
      <c r="Q1292" s="58" t="str">
        <f t="shared" ca="1" si="251"/>
        <v/>
      </c>
      <c r="R1292" s="57" t="str">
        <f t="shared" si="252"/>
        <v/>
      </c>
      <c r="S1292" s="57" t="str">
        <f ca="1">IF(AND(C1292&lt;&gt;"",C1292&lt;&gt;OFFSET(C1292,1,0)),SUMIFS([Giá có thuế],[Số ĐK],C1292),"")</f>
        <v/>
      </c>
      <c r="T1292" s="53"/>
      <c r="U1292" s="55" t="str">
        <f>IF(T1292="","",'Thông Tin Chung'!#REF!)</f>
        <v/>
      </c>
      <c r="V1292" s="57" t="str">
        <f t="shared" ca="1" si="253"/>
        <v/>
      </c>
      <c r="W1292" s="59"/>
      <c r="X1292" s="49" t="str">
        <f ca="1">IF(C1292="","",IF(OR(D1292&lt;NgayBatDau,D1292&gt;NgayKetThuc),"Ngày tháng phải nằm trong kỳ báo cáo",IF(AND(F1292&lt;&gt;"",COUNTIF(D.3[Tên nhà cung cấp],F1292)=0),"Tên NCC chưa khai báo trong DSNCC",IF(AND(G1292&lt;&gt;"",COUNTIF(D.1[Tên sản phẩm],G1292)=0),"SP này chưa khai báo trong DSSP",""))))</f>
        <v/>
      </c>
    </row>
    <row r="1293" spans="2:24" ht="27.75" customHeight="1">
      <c r="B1293" s="69">
        <f t="shared" si="243"/>
        <v>1290</v>
      </c>
      <c r="C1293" s="49" t="str">
        <f t="shared" ca="1" si="244"/>
        <v/>
      </c>
      <c r="D1293" s="50" t="str">
        <f t="shared" ca="1" si="245"/>
        <v/>
      </c>
      <c r="E1293" s="51" t="str">
        <f t="shared" ca="1" si="246"/>
        <v/>
      </c>
      <c r="F1293" s="52" t="str">
        <f t="shared" ca="1" si="247"/>
        <v/>
      </c>
      <c r="G1293" s="53"/>
      <c r="H1293" s="53" t="str">
        <f>IF(G1293="","",INDEX(D.1[Quy cách],MATCH(G1293,D.1[Tên sản phẩm],0)))</f>
        <v/>
      </c>
      <c r="I1293" s="54" t="str">
        <f>IF(G1293="","",INDEX(D.1[ĐVT],MATCH(G1293,D.1[Tên sản phẩm],0)))</f>
        <v/>
      </c>
      <c r="J1293" s="56" t="str">
        <f>IF(G1293="","",INDEX(#REF!,MATCH(G1293,D.1[Tên sản phẩm],0)))</f>
        <v/>
      </c>
      <c r="K1293" s="56" t="str">
        <f t="shared" si="248"/>
        <v/>
      </c>
      <c r="L1293" s="53"/>
      <c r="M1293" s="57" t="str">
        <f t="shared" si="249"/>
        <v/>
      </c>
      <c r="N1293" s="58"/>
      <c r="O1293" s="56" t="str">
        <f t="shared" si="242"/>
        <v/>
      </c>
      <c r="P1293" s="57" t="str">
        <f t="shared" si="250"/>
        <v/>
      </c>
      <c r="Q1293" s="58" t="str">
        <f t="shared" ca="1" si="251"/>
        <v/>
      </c>
      <c r="R1293" s="57" t="str">
        <f t="shared" si="252"/>
        <v/>
      </c>
      <c r="S1293" s="57" t="str">
        <f ca="1">IF(AND(C1293&lt;&gt;"",C1293&lt;&gt;OFFSET(C1293,1,0)),SUMIFS([Giá có thuế],[Số ĐK],C1293),"")</f>
        <v/>
      </c>
      <c r="T1293" s="53"/>
      <c r="U1293" s="55" t="str">
        <f>IF(T1293="","",'Thông Tin Chung'!#REF!)</f>
        <v/>
      </c>
      <c r="V1293" s="57" t="str">
        <f t="shared" ca="1" si="253"/>
        <v/>
      </c>
      <c r="W1293" s="59"/>
      <c r="X1293" s="49" t="str">
        <f ca="1">IF(C1293="","",IF(OR(D1293&lt;NgayBatDau,D1293&gt;NgayKetThuc),"Ngày tháng phải nằm trong kỳ báo cáo",IF(AND(F1293&lt;&gt;"",COUNTIF(D.3[Tên nhà cung cấp],F1293)=0),"Tên NCC chưa khai báo trong DSNCC",IF(AND(G1293&lt;&gt;"",COUNTIF(D.1[Tên sản phẩm],G1293)=0),"SP này chưa khai báo trong DSSP",""))))</f>
        <v/>
      </c>
    </row>
    <row r="1294" spans="2:24" ht="27.75" customHeight="1">
      <c r="B1294" s="69">
        <f t="shared" si="243"/>
        <v>1291</v>
      </c>
      <c r="C1294" s="49" t="str">
        <f t="shared" ca="1" si="244"/>
        <v/>
      </c>
      <c r="D1294" s="50" t="str">
        <f t="shared" ca="1" si="245"/>
        <v/>
      </c>
      <c r="E1294" s="51" t="str">
        <f t="shared" ca="1" si="246"/>
        <v/>
      </c>
      <c r="F1294" s="52" t="str">
        <f t="shared" ca="1" si="247"/>
        <v/>
      </c>
      <c r="G1294" s="53"/>
      <c r="H1294" s="53" t="str">
        <f>IF(G1294="","",INDEX(D.1[Quy cách],MATCH(G1294,D.1[Tên sản phẩm],0)))</f>
        <v/>
      </c>
      <c r="I1294" s="54" t="str">
        <f>IF(G1294="","",INDEX(D.1[ĐVT],MATCH(G1294,D.1[Tên sản phẩm],0)))</f>
        <v/>
      </c>
      <c r="J1294" s="56" t="str">
        <f>IF(G1294="","",INDEX(#REF!,MATCH(G1294,D.1[Tên sản phẩm],0)))</f>
        <v/>
      </c>
      <c r="K1294" s="56" t="str">
        <f t="shared" si="248"/>
        <v/>
      </c>
      <c r="L1294" s="53"/>
      <c r="M1294" s="57" t="str">
        <f t="shared" si="249"/>
        <v/>
      </c>
      <c r="N1294" s="58"/>
      <c r="O1294" s="56" t="str">
        <f t="shared" si="242"/>
        <v/>
      </c>
      <c r="P1294" s="57" t="str">
        <f t="shared" si="250"/>
        <v/>
      </c>
      <c r="Q1294" s="58" t="str">
        <f t="shared" ca="1" si="251"/>
        <v/>
      </c>
      <c r="R1294" s="57" t="str">
        <f t="shared" si="252"/>
        <v/>
      </c>
      <c r="S1294" s="57" t="str">
        <f ca="1">IF(AND(C1294&lt;&gt;"",C1294&lt;&gt;OFFSET(C1294,1,0)),SUMIFS([Giá có thuế],[Số ĐK],C1294),"")</f>
        <v/>
      </c>
      <c r="T1294" s="53"/>
      <c r="U1294" s="55" t="str">
        <f>IF(T1294="","",'Thông Tin Chung'!#REF!)</f>
        <v/>
      </c>
      <c r="V1294" s="57" t="str">
        <f t="shared" ca="1" si="253"/>
        <v/>
      </c>
      <c r="W1294" s="59"/>
      <c r="X1294" s="49" t="str">
        <f ca="1">IF(C1294="","",IF(OR(D1294&lt;NgayBatDau,D1294&gt;NgayKetThuc),"Ngày tháng phải nằm trong kỳ báo cáo",IF(AND(F1294&lt;&gt;"",COUNTIF(D.3[Tên nhà cung cấp],F1294)=0),"Tên NCC chưa khai báo trong DSNCC",IF(AND(G1294&lt;&gt;"",COUNTIF(D.1[Tên sản phẩm],G1294)=0),"SP này chưa khai báo trong DSSP",""))))</f>
        <v/>
      </c>
    </row>
    <row r="1295" spans="2:24" ht="27.75" customHeight="1">
      <c r="B1295" s="69">
        <f t="shared" si="243"/>
        <v>1292</v>
      </c>
      <c r="C1295" s="49" t="str">
        <f t="shared" ca="1" si="244"/>
        <v/>
      </c>
      <c r="D1295" s="50" t="str">
        <f t="shared" ca="1" si="245"/>
        <v/>
      </c>
      <c r="E1295" s="51" t="str">
        <f t="shared" ca="1" si="246"/>
        <v/>
      </c>
      <c r="F1295" s="52" t="str">
        <f t="shared" ca="1" si="247"/>
        <v/>
      </c>
      <c r="G1295" s="53"/>
      <c r="H1295" s="53" t="str">
        <f>IF(G1295="","",INDEX(D.1[Quy cách],MATCH(G1295,D.1[Tên sản phẩm],0)))</f>
        <v/>
      </c>
      <c r="I1295" s="54" t="str">
        <f>IF(G1295="","",INDEX(D.1[ĐVT],MATCH(G1295,D.1[Tên sản phẩm],0)))</f>
        <v/>
      </c>
      <c r="J1295" s="56" t="str">
        <f>IF(G1295="","",INDEX(#REF!,MATCH(G1295,D.1[Tên sản phẩm],0)))</f>
        <v/>
      </c>
      <c r="K1295" s="56" t="str">
        <f t="shared" si="248"/>
        <v/>
      </c>
      <c r="L1295" s="53"/>
      <c r="M1295" s="57" t="str">
        <f t="shared" si="249"/>
        <v/>
      </c>
      <c r="N1295" s="58"/>
      <c r="O1295" s="56" t="str">
        <f t="shared" si="242"/>
        <v/>
      </c>
      <c r="P1295" s="57" t="str">
        <f t="shared" si="250"/>
        <v/>
      </c>
      <c r="Q1295" s="58" t="str">
        <f t="shared" ca="1" si="251"/>
        <v/>
      </c>
      <c r="R1295" s="57" t="str">
        <f t="shared" si="252"/>
        <v/>
      </c>
      <c r="S1295" s="57" t="str">
        <f ca="1">IF(AND(C1295&lt;&gt;"",C1295&lt;&gt;OFFSET(C1295,1,0)),SUMIFS([Giá có thuế],[Số ĐK],C1295),"")</f>
        <v/>
      </c>
      <c r="T1295" s="53"/>
      <c r="U1295" s="55" t="str">
        <f>IF(T1295="","",'Thông Tin Chung'!#REF!)</f>
        <v/>
      </c>
      <c r="V1295" s="57" t="str">
        <f t="shared" ca="1" si="253"/>
        <v/>
      </c>
      <c r="W1295" s="59"/>
      <c r="X1295" s="49" t="str">
        <f ca="1">IF(C1295="","",IF(OR(D1295&lt;NgayBatDau,D1295&gt;NgayKetThuc),"Ngày tháng phải nằm trong kỳ báo cáo",IF(AND(F1295&lt;&gt;"",COUNTIF(D.3[Tên nhà cung cấp],F1295)=0),"Tên NCC chưa khai báo trong DSNCC",IF(AND(G1295&lt;&gt;"",COUNTIF(D.1[Tên sản phẩm],G1295)=0),"SP này chưa khai báo trong DSSP",""))))</f>
        <v/>
      </c>
    </row>
    <row r="1296" spans="2:24" ht="27.75" customHeight="1">
      <c r="B1296" s="69">
        <f t="shared" si="243"/>
        <v>1293</v>
      </c>
      <c r="C1296" s="49" t="str">
        <f t="shared" ca="1" si="244"/>
        <v/>
      </c>
      <c r="D1296" s="50" t="str">
        <f t="shared" ca="1" si="245"/>
        <v/>
      </c>
      <c r="E1296" s="51" t="str">
        <f t="shared" ca="1" si="246"/>
        <v/>
      </c>
      <c r="F1296" s="52" t="str">
        <f t="shared" ca="1" si="247"/>
        <v/>
      </c>
      <c r="G1296" s="53"/>
      <c r="H1296" s="53" t="str">
        <f>IF(G1296="","",INDEX(D.1[Quy cách],MATCH(G1296,D.1[Tên sản phẩm],0)))</f>
        <v/>
      </c>
      <c r="I1296" s="54" t="str">
        <f>IF(G1296="","",INDEX(D.1[ĐVT],MATCH(G1296,D.1[Tên sản phẩm],0)))</f>
        <v/>
      </c>
      <c r="J1296" s="56" t="str">
        <f>IF(G1296="","",INDEX(#REF!,MATCH(G1296,D.1[Tên sản phẩm],0)))</f>
        <v/>
      </c>
      <c r="K1296" s="56" t="str">
        <f t="shared" si="248"/>
        <v/>
      </c>
      <c r="L1296" s="53"/>
      <c r="M1296" s="57" t="str">
        <f t="shared" si="249"/>
        <v/>
      </c>
      <c r="N1296" s="58"/>
      <c r="O1296" s="56" t="str">
        <f t="shared" si="242"/>
        <v/>
      </c>
      <c r="P1296" s="57" t="str">
        <f t="shared" si="250"/>
        <v/>
      </c>
      <c r="Q1296" s="58" t="str">
        <f t="shared" ca="1" si="251"/>
        <v/>
      </c>
      <c r="R1296" s="57" t="str">
        <f t="shared" si="252"/>
        <v/>
      </c>
      <c r="S1296" s="57" t="str">
        <f ca="1">IF(AND(C1296&lt;&gt;"",C1296&lt;&gt;OFFSET(C1296,1,0)),SUMIFS([Giá có thuế],[Số ĐK],C1296),"")</f>
        <v/>
      </c>
      <c r="T1296" s="53"/>
      <c r="U1296" s="55" t="str">
        <f>IF(T1296="","",'Thông Tin Chung'!#REF!)</f>
        <v/>
      </c>
      <c r="V1296" s="57" t="str">
        <f t="shared" ca="1" si="253"/>
        <v/>
      </c>
      <c r="W1296" s="59"/>
      <c r="X1296" s="49" t="str">
        <f ca="1">IF(C1296="","",IF(OR(D1296&lt;NgayBatDau,D1296&gt;NgayKetThuc),"Ngày tháng phải nằm trong kỳ báo cáo",IF(AND(F1296&lt;&gt;"",COUNTIF(D.3[Tên nhà cung cấp],F1296)=0),"Tên NCC chưa khai báo trong DSNCC",IF(AND(G1296&lt;&gt;"",COUNTIF(D.1[Tên sản phẩm],G1296)=0),"SP này chưa khai báo trong DSSP",""))))</f>
        <v/>
      </c>
    </row>
    <row r="1297" spans="2:24" ht="27.75" customHeight="1">
      <c r="B1297" s="69">
        <f t="shared" si="243"/>
        <v>1294</v>
      </c>
      <c r="C1297" s="49" t="str">
        <f t="shared" ca="1" si="244"/>
        <v/>
      </c>
      <c r="D1297" s="50" t="str">
        <f t="shared" ca="1" si="245"/>
        <v/>
      </c>
      <c r="E1297" s="51" t="str">
        <f t="shared" ca="1" si="246"/>
        <v/>
      </c>
      <c r="F1297" s="52" t="str">
        <f t="shared" ca="1" si="247"/>
        <v/>
      </c>
      <c r="G1297" s="53"/>
      <c r="H1297" s="53" t="str">
        <f>IF(G1297="","",INDEX(D.1[Quy cách],MATCH(G1297,D.1[Tên sản phẩm],0)))</f>
        <v/>
      </c>
      <c r="I1297" s="54" t="str">
        <f>IF(G1297="","",INDEX(D.1[ĐVT],MATCH(G1297,D.1[Tên sản phẩm],0)))</f>
        <v/>
      </c>
      <c r="J1297" s="56" t="str">
        <f>IF(G1297="","",INDEX(#REF!,MATCH(G1297,D.1[Tên sản phẩm],0)))</f>
        <v/>
      </c>
      <c r="K1297" s="56" t="str">
        <f t="shared" si="248"/>
        <v/>
      </c>
      <c r="L1297" s="53"/>
      <c r="M1297" s="57" t="str">
        <f t="shared" si="249"/>
        <v/>
      </c>
      <c r="N1297" s="58"/>
      <c r="O1297" s="56" t="str">
        <f t="shared" si="242"/>
        <v/>
      </c>
      <c r="P1297" s="57" t="str">
        <f t="shared" si="250"/>
        <v/>
      </c>
      <c r="Q1297" s="58" t="str">
        <f t="shared" ca="1" si="251"/>
        <v/>
      </c>
      <c r="R1297" s="57" t="str">
        <f t="shared" si="252"/>
        <v/>
      </c>
      <c r="S1297" s="57" t="str">
        <f ca="1">IF(AND(C1297&lt;&gt;"",C1297&lt;&gt;OFFSET(C1297,1,0)),SUMIFS([Giá có thuế],[Số ĐK],C1297),"")</f>
        <v/>
      </c>
      <c r="T1297" s="53"/>
      <c r="U1297" s="55" t="str">
        <f>IF(T1297="","",'Thông Tin Chung'!#REF!)</f>
        <v/>
      </c>
      <c r="V1297" s="57" t="str">
        <f t="shared" ca="1" si="253"/>
        <v/>
      </c>
      <c r="W1297" s="59"/>
      <c r="X1297" s="49" t="str">
        <f ca="1">IF(C1297="","",IF(OR(D1297&lt;NgayBatDau,D1297&gt;NgayKetThuc),"Ngày tháng phải nằm trong kỳ báo cáo",IF(AND(F1297&lt;&gt;"",COUNTIF(D.3[Tên nhà cung cấp],F1297)=0),"Tên NCC chưa khai báo trong DSNCC",IF(AND(G1297&lt;&gt;"",COUNTIF(D.1[Tên sản phẩm],G1297)=0),"SP này chưa khai báo trong DSSP",""))))</f>
        <v/>
      </c>
    </row>
    <row r="1298" spans="2:24" ht="27.75" customHeight="1">
      <c r="B1298" s="69">
        <f t="shared" si="243"/>
        <v>1295</v>
      </c>
      <c r="C1298" s="49" t="str">
        <f t="shared" ca="1" si="244"/>
        <v/>
      </c>
      <c r="D1298" s="50" t="str">
        <f t="shared" ca="1" si="245"/>
        <v/>
      </c>
      <c r="E1298" s="51" t="str">
        <f t="shared" ca="1" si="246"/>
        <v/>
      </c>
      <c r="F1298" s="52" t="str">
        <f t="shared" ca="1" si="247"/>
        <v/>
      </c>
      <c r="G1298" s="53"/>
      <c r="H1298" s="53" t="str">
        <f>IF(G1298="","",INDEX(D.1[Quy cách],MATCH(G1298,D.1[Tên sản phẩm],0)))</f>
        <v/>
      </c>
      <c r="I1298" s="54" t="str">
        <f>IF(G1298="","",INDEX(D.1[ĐVT],MATCH(G1298,D.1[Tên sản phẩm],0)))</f>
        <v/>
      </c>
      <c r="J1298" s="56" t="str">
        <f>IF(G1298="","",INDEX(#REF!,MATCH(G1298,D.1[Tên sản phẩm],0)))</f>
        <v/>
      </c>
      <c r="K1298" s="56" t="str">
        <f t="shared" si="248"/>
        <v/>
      </c>
      <c r="L1298" s="53"/>
      <c r="M1298" s="57" t="str">
        <f t="shared" si="249"/>
        <v/>
      </c>
      <c r="N1298" s="58"/>
      <c r="O1298" s="56" t="str">
        <f t="shared" si="242"/>
        <v/>
      </c>
      <c r="P1298" s="57" t="str">
        <f t="shared" si="250"/>
        <v/>
      </c>
      <c r="Q1298" s="58" t="str">
        <f t="shared" ca="1" si="251"/>
        <v/>
      </c>
      <c r="R1298" s="57" t="str">
        <f t="shared" si="252"/>
        <v/>
      </c>
      <c r="S1298" s="57" t="str">
        <f ca="1">IF(AND(C1298&lt;&gt;"",C1298&lt;&gt;OFFSET(C1298,1,0)),SUMIFS([Giá có thuế],[Số ĐK],C1298),"")</f>
        <v/>
      </c>
      <c r="T1298" s="53"/>
      <c r="U1298" s="55" t="str">
        <f>IF(T1298="","",'Thông Tin Chung'!#REF!)</f>
        <v/>
      </c>
      <c r="V1298" s="57" t="str">
        <f t="shared" ca="1" si="253"/>
        <v/>
      </c>
      <c r="W1298" s="59"/>
      <c r="X1298" s="49" t="str">
        <f ca="1">IF(C1298="","",IF(OR(D1298&lt;NgayBatDau,D1298&gt;NgayKetThuc),"Ngày tháng phải nằm trong kỳ báo cáo",IF(AND(F1298&lt;&gt;"",COUNTIF(D.3[Tên nhà cung cấp],F1298)=0),"Tên NCC chưa khai báo trong DSNCC",IF(AND(G1298&lt;&gt;"",COUNTIF(D.1[Tên sản phẩm],G1298)=0),"SP này chưa khai báo trong DSSP",""))))</f>
        <v/>
      </c>
    </row>
    <row r="1299" spans="2:24" ht="27.75" customHeight="1">
      <c r="B1299" s="69">
        <f t="shared" si="243"/>
        <v>1296</v>
      </c>
      <c r="C1299" s="49" t="str">
        <f t="shared" ca="1" si="244"/>
        <v/>
      </c>
      <c r="D1299" s="50" t="str">
        <f t="shared" ca="1" si="245"/>
        <v/>
      </c>
      <c r="E1299" s="51" t="str">
        <f t="shared" ca="1" si="246"/>
        <v/>
      </c>
      <c r="F1299" s="52" t="str">
        <f t="shared" ca="1" si="247"/>
        <v/>
      </c>
      <c r="G1299" s="53"/>
      <c r="H1299" s="53" t="str">
        <f>IF(G1299="","",INDEX(D.1[Quy cách],MATCH(G1299,D.1[Tên sản phẩm],0)))</f>
        <v/>
      </c>
      <c r="I1299" s="54" t="str">
        <f>IF(G1299="","",INDEX(D.1[ĐVT],MATCH(G1299,D.1[Tên sản phẩm],0)))</f>
        <v/>
      </c>
      <c r="J1299" s="56" t="str">
        <f>IF(G1299="","",INDEX(#REF!,MATCH(G1299,D.1[Tên sản phẩm],0)))</f>
        <v/>
      </c>
      <c r="K1299" s="56" t="str">
        <f t="shared" si="248"/>
        <v/>
      </c>
      <c r="L1299" s="53"/>
      <c r="M1299" s="57" t="str">
        <f t="shared" si="249"/>
        <v/>
      </c>
      <c r="N1299" s="58"/>
      <c r="O1299" s="56" t="str">
        <f t="shared" si="242"/>
        <v/>
      </c>
      <c r="P1299" s="57" t="str">
        <f t="shared" si="250"/>
        <v/>
      </c>
      <c r="Q1299" s="58" t="str">
        <f t="shared" ca="1" si="251"/>
        <v/>
      </c>
      <c r="R1299" s="57" t="str">
        <f t="shared" si="252"/>
        <v/>
      </c>
      <c r="S1299" s="57" t="str">
        <f ca="1">IF(AND(C1299&lt;&gt;"",C1299&lt;&gt;OFFSET(C1299,1,0)),SUMIFS([Giá có thuế],[Số ĐK],C1299),"")</f>
        <v/>
      </c>
      <c r="T1299" s="53"/>
      <c r="U1299" s="55" t="str">
        <f>IF(T1299="","",'Thông Tin Chung'!#REF!)</f>
        <v/>
      </c>
      <c r="V1299" s="57" t="str">
        <f t="shared" ca="1" si="253"/>
        <v/>
      </c>
      <c r="W1299" s="59"/>
      <c r="X1299" s="49" t="str">
        <f ca="1">IF(C1299="","",IF(OR(D1299&lt;NgayBatDau,D1299&gt;NgayKetThuc),"Ngày tháng phải nằm trong kỳ báo cáo",IF(AND(F1299&lt;&gt;"",COUNTIF(D.3[Tên nhà cung cấp],F1299)=0),"Tên NCC chưa khai báo trong DSNCC",IF(AND(G1299&lt;&gt;"",COUNTIF(D.1[Tên sản phẩm],G1299)=0),"SP này chưa khai báo trong DSSP",""))))</f>
        <v/>
      </c>
    </row>
    <row r="1300" spans="2:24" ht="27.75" customHeight="1">
      <c r="B1300" s="69">
        <f t="shared" si="243"/>
        <v>1297</v>
      </c>
      <c r="C1300" s="49" t="str">
        <f t="shared" ca="1" si="244"/>
        <v/>
      </c>
      <c r="D1300" s="50" t="str">
        <f t="shared" ca="1" si="245"/>
        <v/>
      </c>
      <c r="E1300" s="51" t="str">
        <f t="shared" ca="1" si="246"/>
        <v/>
      </c>
      <c r="F1300" s="52" t="str">
        <f t="shared" ca="1" si="247"/>
        <v/>
      </c>
      <c r="G1300" s="53"/>
      <c r="H1300" s="53" t="str">
        <f>IF(G1300="","",INDEX(D.1[Quy cách],MATCH(G1300,D.1[Tên sản phẩm],0)))</f>
        <v/>
      </c>
      <c r="I1300" s="54" t="str">
        <f>IF(G1300="","",INDEX(D.1[ĐVT],MATCH(G1300,D.1[Tên sản phẩm],0)))</f>
        <v/>
      </c>
      <c r="J1300" s="56" t="str">
        <f>IF(G1300="","",INDEX(#REF!,MATCH(G1300,D.1[Tên sản phẩm],0)))</f>
        <v/>
      </c>
      <c r="K1300" s="56" t="str">
        <f t="shared" si="248"/>
        <v/>
      </c>
      <c r="L1300" s="53"/>
      <c r="M1300" s="57" t="str">
        <f t="shared" si="249"/>
        <v/>
      </c>
      <c r="N1300" s="58"/>
      <c r="O1300" s="56" t="str">
        <f t="shared" si="242"/>
        <v/>
      </c>
      <c r="P1300" s="57" t="str">
        <f t="shared" si="250"/>
        <v/>
      </c>
      <c r="Q1300" s="58" t="str">
        <f t="shared" ca="1" si="251"/>
        <v/>
      </c>
      <c r="R1300" s="57" t="str">
        <f t="shared" si="252"/>
        <v/>
      </c>
      <c r="S1300" s="57" t="str">
        <f ca="1">IF(AND(C1300&lt;&gt;"",C1300&lt;&gt;OFFSET(C1300,1,0)),SUMIFS([Giá có thuế],[Số ĐK],C1300),"")</f>
        <v/>
      </c>
      <c r="T1300" s="53"/>
      <c r="U1300" s="55" t="str">
        <f>IF(T1300="","",'Thông Tin Chung'!#REF!)</f>
        <v/>
      </c>
      <c r="V1300" s="57" t="str">
        <f t="shared" ca="1" si="253"/>
        <v/>
      </c>
      <c r="W1300" s="59"/>
      <c r="X1300" s="49" t="str">
        <f ca="1">IF(C1300="","",IF(OR(D1300&lt;NgayBatDau,D1300&gt;NgayKetThuc),"Ngày tháng phải nằm trong kỳ báo cáo",IF(AND(F1300&lt;&gt;"",COUNTIF(D.3[Tên nhà cung cấp],F1300)=0),"Tên NCC chưa khai báo trong DSNCC",IF(AND(G1300&lt;&gt;"",COUNTIF(D.1[Tên sản phẩm],G1300)=0),"SP này chưa khai báo trong DSSP",""))))</f>
        <v/>
      </c>
    </row>
    <row r="1301" spans="2:24" ht="27.75" customHeight="1">
      <c r="B1301" s="69">
        <f t="shared" si="243"/>
        <v>1298</v>
      </c>
      <c r="C1301" s="49" t="str">
        <f t="shared" ca="1" si="244"/>
        <v/>
      </c>
      <c r="D1301" s="50" t="str">
        <f t="shared" ca="1" si="245"/>
        <v/>
      </c>
      <c r="E1301" s="51" t="str">
        <f t="shared" ca="1" si="246"/>
        <v/>
      </c>
      <c r="F1301" s="52" t="str">
        <f t="shared" ca="1" si="247"/>
        <v/>
      </c>
      <c r="G1301" s="53"/>
      <c r="H1301" s="53" t="str">
        <f>IF(G1301="","",INDEX(D.1[Quy cách],MATCH(G1301,D.1[Tên sản phẩm],0)))</f>
        <v/>
      </c>
      <c r="I1301" s="54" t="str">
        <f>IF(G1301="","",INDEX(D.1[ĐVT],MATCH(G1301,D.1[Tên sản phẩm],0)))</f>
        <v/>
      </c>
      <c r="J1301" s="56" t="str">
        <f>IF(G1301="","",INDEX(#REF!,MATCH(G1301,D.1[Tên sản phẩm],0)))</f>
        <v/>
      </c>
      <c r="K1301" s="56" t="str">
        <f t="shared" si="248"/>
        <v/>
      </c>
      <c r="L1301" s="53"/>
      <c r="M1301" s="57" t="str">
        <f t="shared" si="249"/>
        <v/>
      </c>
      <c r="N1301" s="58"/>
      <c r="O1301" s="56" t="str">
        <f t="shared" si="242"/>
        <v/>
      </c>
      <c r="P1301" s="57" t="str">
        <f t="shared" si="250"/>
        <v/>
      </c>
      <c r="Q1301" s="58" t="str">
        <f t="shared" ca="1" si="251"/>
        <v/>
      </c>
      <c r="R1301" s="57" t="str">
        <f t="shared" si="252"/>
        <v/>
      </c>
      <c r="S1301" s="57" t="str">
        <f ca="1">IF(AND(C1301&lt;&gt;"",C1301&lt;&gt;OFFSET(C1301,1,0)),SUMIFS([Giá có thuế],[Số ĐK],C1301),"")</f>
        <v/>
      </c>
      <c r="T1301" s="53"/>
      <c r="U1301" s="55" t="str">
        <f>IF(T1301="","",'Thông Tin Chung'!#REF!)</f>
        <v/>
      </c>
      <c r="V1301" s="57" t="str">
        <f t="shared" ca="1" si="253"/>
        <v/>
      </c>
      <c r="W1301" s="59"/>
      <c r="X1301" s="49" t="str">
        <f ca="1">IF(C1301="","",IF(OR(D1301&lt;NgayBatDau,D1301&gt;NgayKetThuc),"Ngày tháng phải nằm trong kỳ báo cáo",IF(AND(F1301&lt;&gt;"",COUNTIF(D.3[Tên nhà cung cấp],F1301)=0),"Tên NCC chưa khai báo trong DSNCC",IF(AND(G1301&lt;&gt;"",COUNTIF(D.1[Tên sản phẩm],G1301)=0),"SP này chưa khai báo trong DSSP",""))))</f>
        <v/>
      </c>
    </row>
    <row r="1302" spans="2:24" ht="27.75" customHeight="1">
      <c r="B1302" s="69">
        <f t="shared" si="243"/>
        <v>1299</v>
      </c>
      <c r="C1302" s="49" t="str">
        <f t="shared" ca="1" si="244"/>
        <v/>
      </c>
      <c r="D1302" s="50" t="str">
        <f t="shared" ca="1" si="245"/>
        <v/>
      </c>
      <c r="E1302" s="51" t="str">
        <f t="shared" ca="1" si="246"/>
        <v/>
      </c>
      <c r="F1302" s="52" t="str">
        <f t="shared" ca="1" si="247"/>
        <v/>
      </c>
      <c r="G1302" s="53"/>
      <c r="H1302" s="53" t="str">
        <f>IF(G1302="","",INDEX(D.1[Quy cách],MATCH(G1302,D.1[Tên sản phẩm],0)))</f>
        <v/>
      </c>
      <c r="I1302" s="54" t="str">
        <f>IF(G1302="","",INDEX(D.1[ĐVT],MATCH(G1302,D.1[Tên sản phẩm],0)))</f>
        <v/>
      </c>
      <c r="J1302" s="56" t="str">
        <f>IF(G1302="","",INDEX(#REF!,MATCH(G1302,D.1[Tên sản phẩm],0)))</f>
        <v/>
      </c>
      <c r="K1302" s="56" t="str">
        <f t="shared" si="248"/>
        <v/>
      </c>
      <c r="L1302" s="53"/>
      <c r="M1302" s="57" t="str">
        <f t="shared" si="249"/>
        <v/>
      </c>
      <c r="N1302" s="58"/>
      <c r="O1302" s="56" t="str">
        <f t="shared" si="242"/>
        <v/>
      </c>
      <c r="P1302" s="57" t="str">
        <f t="shared" si="250"/>
        <v/>
      </c>
      <c r="Q1302" s="58" t="str">
        <f t="shared" ca="1" si="251"/>
        <v/>
      </c>
      <c r="R1302" s="57" t="str">
        <f t="shared" si="252"/>
        <v/>
      </c>
      <c r="S1302" s="57" t="str">
        <f ca="1">IF(AND(C1302&lt;&gt;"",C1302&lt;&gt;OFFSET(C1302,1,0)),SUMIFS([Giá có thuế],[Số ĐK],C1302),"")</f>
        <v/>
      </c>
      <c r="T1302" s="53"/>
      <c r="U1302" s="55" t="str">
        <f>IF(T1302="","",'Thông Tin Chung'!#REF!)</f>
        <v/>
      </c>
      <c r="V1302" s="57" t="str">
        <f t="shared" ca="1" si="253"/>
        <v/>
      </c>
      <c r="W1302" s="59"/>
      <c r="X1302" s="49" t="str">
        <f ca="1">IF(C1302="","",IF(OR(D1302&lt;NgayBatDau,D1302&gt;NgayKetThuc),"Ngày tháng phải nằm trong kỳ báo cáo",IF(AND(F1302&lt;&gt;"",COUNTIF(D.3[Tên nhà cung cấp],F1302)=0),"Tên NCC chưa khai báo trong DSNCC",IF(AND(G1302&lt;&gt;"",COUNTIF(D.1[Tên sản phẩm],G1302)=0),"SP này chưa khai báo trong DSSP",""))))</f>
        <v/>
      </c>
    </row>
    <row r="1303" spans="2:24" ht="27.75" customHeight="1">
      <c r="B1303" s="69">
        <f t="shared" si="243"/>
        <v>1300</v>
      </c>
      <c r="C1303" s="49" t="str">
        <f t="shared" ca="1" si="244"/>
        <v/>
      </c>
      <c r="D1303" s="50" t="str">
        <f t="shared" ca="1" si="245"/>
        <v/>
      </c>
      <c r="E1303" s="51" t="str">
        <f t="shared" ca="1" si="246"/>
        <v/>
      </c>
      <c r="F1303" s="52" t="str">
        <f t="shared" ca="1" si="247"/>
        <v/>
      </c>
      <c r="G1303" s="53"/>
      <c r="H1303" s="53" t="str">
        <f>IF(G1303="","",INDEX(D.1[Quy cách],MATCH(G1303,D.1[Tên sản phẩm],0)))</f>
        <v/>
      </c>
      <c r="I1303" s="54" t="str">
        <f>IF(G1303="","",INDEX(D.1[ĐVT],MATCH(G1303,D.1[Tên sản phẩm],0)))</f>
        <v/>
      </c>
      <c r="J1303" s="56" t="str">
        <f>IF(G1303="","",INDEX(#REF!,MATCH(G1303,D.1[Tên sản phẩm],0)))</f>
        <v/>
      </c>
      <c r="K1303" s="56" t="str">
        <f t="shared" si="248"/>
        <v/>
      </c>
      <c r="L1303" s="53"/>
      <c r="M1303" s="57" t="str">
        <f t="shared" si="249"/>
        <v/>
      </c>
      <c r="N1303" s="58"/>
      <c r="O1303" s="56" t="str">
        <f t="shared" si="242"/>
        <v/>
      </c>
      <c r="P1303" s="57" t="str">
        <f t="shared" si="250"/>
        <v/>
      </c>
      <c r="Q1303" s="58" t="str">
        <f t="shared" ca="1" si="251"/>
        <v/>
      </c>
      <c r="R1303" s="57" t="str">
        <f t="shared" si="252"/>
        <v/>
      </c>
      <c r="S1303" s="57" t="str">
        <f ca="1">IF(AND(C1303&lt;&gt;"",C1303&lt;&gt;OFFSET(C1303,1,0)),SUMIFS([Giá có thuế],[Số ĐK],C1303),"")</f>
        <v/>
      </c>
      <c r="T1303" s="53"/>
      <c r="U1303" s="55" t="str">
        <f>IF(T1303="","",'Thông Tin Chung'!#REF!)</f>
        <v/>
      </c>
      <c r="V1303" s="57" t="str">
        <f t="shared" ca="1" si="253"/>
        <v/>
      </c>
      <c r="W1303" s="59"/>
      <c r="X1303" s="49" t="str">
        <f ca="1">IF(C1303="","",IF(OR(D1303&lt;NgayBatDau,D1303&gt;NgayKetThuc),"Ngày tháng phải nằm trong kỳ báo cáo",IF(AND(F1303&lt;&gt;"",COUNTIF(D.3[Tên nhà cung cấp],F1303)=0),"Tên NCC chưa khai báo trong DSNCC",IF(AND(G1303&lt;&gt;"",COUNTIF(D.1[Tên sản phẩm],G1303)=0),"SP này chưa khai báo trong DSSP",""))))</f>
        <v/>
      </c>
    </row>
    <row r="1304" spans="2:24" ht="27.75" customHeight="1">
      <c r="B1304" s="69">
        <f t="shared" si="243"/>
        <v>1301</v>
      </c>
      <c r="C1304" s="49" t="str">
        <f t="shared" ca="1" si="244"/>
        <v/>
      </c>
      <c r="D1304" s="50" t="str">
        <f t="shared" ca="1" si="245"/>
        <v/>
      </c>
      <c r="E1304" s="51" t="str">
        <f t="shared" ca="1" si="246"/>
        <v/>
      </c>
      <c r="F1304" s="52" t="str">
        <f t="shared" ca="1" si="247"/>
        <v/>
      </c>
      <c r="G1304" s="53"/>
      <c r="H1304" s="53" t="str">
        <f>IF(G1304="","",INDEX(D.1[Quy cách],MATCH(G1304,D.1[Tên sản phẩm],0)))</f>
        <v/>
      </c>
      <c r="I1304" s="54" t="str">
        <f>IF(G1304="","",INDEX(D.1[ĐVT],MATCH(G1304,D.1[Tên sản phẩm],0)))</f>
        <v/>
      </c>
      <c r="J1304" s="56" t="str">
        <f>IF(G1304="","",INDEX(#REF!,MATCH(G1304,D.1[Tên sản phẩm],0)))</f>
        <v/>
      </c>
      <c r="K1304" s="56" t="str">
        <f t="shared" si="248"/>
        <v/>
      </c>
      <c r="L1304" s="53"/>
      <c r="M1304" s="57" t="str">
        <f t="shared" si="249"/>
        <v/>
      </c>
      <c r="N1304" s="58"/>
      <c r="O1304" s="56" t="str">
        <f t="shared" si="242"/>
        <v/>
      </c>
      <c r="P1304" s="57" t="str">
        <f t="shared" si="250"/>
        <v/>
      </c>
      <c r="Q1304" s="58" t="str">
        <f t="shared" ca="1" si="251"/>
        <v/>
      </c>
      <c r="R1304" s="57" t="str">
        <f t="shared" si="252"/>
        <v/>
      </c>
      <c r="S1304" s="57" t="str">
        <f ca="1">IF(AND(C1304&lt;&gt;"",C1304&lt;&gt;OFFSET(C1304,1,0)),SUMIFS([Giá có thuế],[Số ĐK],C1304),"")</f>
        <v/>
      </c>
      <c r="T1304" s="53"/>
      <c r="U1304" s="55" t="str">
        <f>IF(T1304="","",'Thông Tin Chung'!#REF!)</f>
        <v/>
      </c>
      <c r="V1304" s="57" t="str">
        <f t="shared" ca="1" si="253"/>
        <v/>
      </c>
      <c r="W1304" s="59"/>
      <c r="X1304" s="49" t="str">
        <f ca="1">IF(C1304="","",IF(OR(D1304&lt;NgayBatDau,D1304&gt;NgayKetThuc),"Ngày tháng phải nằm trong kỳ báo cáo",IF(AND(F1304&lt;&gt;"",COUNTIF(D.3[Tên nhà cung cấp],F1304)=0),"Tên NCC chưa khai báo trong DSNCC",IF(AND(G1304&lt;&gt;"",COUNTIF(D.1[Tên sản phẩm],G1304)=0),"SP này chưa khai báo trong DSSP",""))))</f>
        <v/>
      </c>
    </row>
    <row r="1305" spans="2:24" ht="27.75" customHeight="1">
      <c r="B1305" s="69">
        <f t="shared" si="243"/>
        <v>1302</v>
      </c>
      <c r="C1305" s="49" t="str">
        <f t="shared" ca="1" si="244"/>
        <v/>
      </c>
      <c r="D1305" s="50" t="str">
        <f t="shared" ca="1" si="245"/>
        <v/>
      </c>
      <c r="E1305" s="51" t="str">
        <f t="shared" ca="1" si="246"/>
        <v/>
      </c>
      <c r="F1305" s="52" t="str">
        <f t="shared" ca="1" si="247"/>
        <v/>
      </c>
      <c r="G1305" s="53"/>
      <c r="H1305" s="53" t="str">
        <f>IF(G1305="","",INDEX(D.1[Quy cách],MATCH(G1305,D.1[Tên sản phẩm],0)))</f>
        <v/>
      </c>
      <c r="I1305" s="54" t="str">
        <f>IF(G1305="","",INDEX(D.1[ĐVT],MATCH(G1305,D.1[Tên sản phẩm],0)))</f>
        <v/>
      </c>
      <c r="J1305" s="56" t="str">
        <f>IF(G1305="","",INDEX(#REF!,MATCH(G1305,D.1[Tên sản phẩm],0)))</f>
        <v/>
      </c>
      <c r="K1305" s="56" t="str">
        <f t="shared" si="248"/>
        <v/>
      </c>
      <c r="L1305" s="53"/>
      <c r="M1305" s="57" t="str">
        <f t="shared" si="249"/>
        <v/>
      </c>
      <c r="N1305" s="58"/>
      <c r="O1305" s="56" t="str">
        <f t="shared" si="242"/>
        <v/>
      </c>
      <c r="P1305" s="57" t="str">
        <f t="shared" si="250"/>
        <v/>
      </c>
      <c r="Q1305" s="58" t="str">
        <f t="shared" ca="1" si="251"/>
        <v/>
      </c>
      <c r="R1305" s="57" t="str">
        <f t="shared" si="252"/>
        <v/>
      </c>
      <c r="S1305" s="57" t="str">
        <f ca="1">IF(AND(C1305&lt;&gt;"",C1305&lt;&gt;OFFSET(C1305,1,0)),SUMIFS([Giá có thuế],[Số ĐK],C1305),"")</f>
        <v/>
      </c>
      <c r="T1305" s="53"/>
      <c r="U1305" s="55" t="str">
        <f>IF(T1305="","",'Thông Tin Chung'!#REF!)</f>
        <v/>
      </c>
      <c r="V1305" s="57" t="str">
        <f t="shared" ca="1" si="253"/>
        <v/>
      </c>
      <c r="W1305" s="59"/>
      <c r="X1305" s="49" t="str">
        <f ca="1">IF(C1305="","",IF(OR(D1305&lt;NgayBatDau,D1305&gt;NgayKetThuc),"Ngày tháng phải nằm trong kỳ báo cáo",IF(AND(F1305&lt;&gt;"",COUNTIF(D.3[Tên nhà cung cấp],F1305)=0),"Tên NCC chưa khai báo trong DSNCC",IF(AND(G1305&lt;&gt;"",COUNTIF(D.1[Tên sản phẩm],G1305)=0),"SP này chưa khai báo trong DSSP",""))))</f>
        <v/>
      </c>
    </row>
    <row r="1306" spans="2:24" ht="27.75" customHeight="1">
      <c r="B1306" s="69">
        <f t="shared" si="243"/>
        <v>1303</v>
      </c>
      <c r="C1306" s="49" t="str">
        <f t="shared" ca="1" si="244"/>
        <v/>
      </c>
      <c r="D1306" s="50" t="str">
        <f t="shared" ca="1" si="245"/>
        <v/>
      </c>
      <c r="E1306" s="51" t="str">
        <f t="shared" ca="1" si="246"/>
        <v/>
      </c>
      <c r="F1306" s="52" t="str">
        <f t="shared" ca="1" si="247"/>
        <v/>
      </c>
      <c r="G1306" s="53"/>
      <c r="H1306" s="53" t="str">
        <f>IF(G1306="","",INDEX(D.1[Quy cách],MATCH(G1306,D.1[Tên sản phẩm],0)))</f>
        <v/>
      </c>
      <c r="I1306" s="54" t="str">
        <f>IF(G1306="","",INDEX(D.1[ĐVT],MATCH(G1306,D.1[Tên sản phẩm],0)))</f>
        <v/>
      </c>
      <c r="J1306" s="56" t="str">
        <f>IF(G1306="","",INDEX(#REF!,MATCH(G1306,D.1[Tên sản phẩm],0)))</f>
        <v/>
      </c>
      <c r="K1306" s="56" t="str">
        <f t="shared" si="248"/>
        <v/>
      </c>
      <c r="L1306" s="53"/>
      <c r="M1306" s="57" t="str">
        <f t="shared" si="249"/>
        <v/>
      </c>
      <c r="N1306" s="58"/>
      <c r="O1306" s="56" t="str">
        <f t="shared" si="242"/>
        <v/>
      </c>
      <c r="P1306" s="57" t="str">
        <f t="shared" si="250"/>
        <v/>
      </c>
      <c r="Q1306" s="58" t="str">
        <f t="shared" ca="1" si="251"/>
        <v/>
      </c>
      <c r="R1306" s="57" t="str">
        <f t="shared" si="252"/>
        <v/>
      </c>
      <c r="S1306" s="57" t="str">
        <f ca="1">IF(AND(C1306&lt;&gt;"",C1306&lt;&gt;OFFSET(C1306,1,0)),SUMIFS([Giá có thuế],[Số ĐK],C1306),"")</f>
        <v/>
      </c>
      <c r="T1306" s="53"/>
      <c r="U1306" s="55" t="str">
        <f>IF(T1306="","",'Thông Tin Chung'!#REF!)</f>
        <v/>
      </c>
      <c r="V1306" s="57" t="str">
        <f t="shared" ca="1" si="253"/>
        <v/>
      </c>
      <c r="W1306" s="59"/>
      <c r="X1306" s="49" t="str">
        <f ca="1">IF(C1306="","",IF(OR(D1306&lt;NgayBatDau,D1306&gt;NgayKetThuc),"Ngày tháng phải nằm trong kỳ báo cáo",IF(AND(F1306&lt;&gt;"",COUNTIF(D.3[Tên nhà cung cấp],F1306)=0),"Tên NCC chưa khai báo trong DSNCC",IF(AND(G1306&lt;&gt;"",COUNTIF(D.1[Tên sản phẩm],G1306)=0),"SP này chưa khai báo trong DSSP",""))))</f>
        <v/>
      </c>
    </row>
    <row r="1307" spans="2:24" ht="27.75" customHeight="1">
      <c r="B1307" s="69">
        <f t="shared" si="243"/>
        <v>1304</v>
      </c>
      <c r="C1307" s="49" t="str">
        <f t="shared" ca="1" si="244"/>
        <v/>
      </c>
      <c r="D1307" s="50" t="str">
        <f t="shared" ca="1" si="245"/>
        <v/>
      </c>
      <c r="E1307" s="51" t="str">
        <f t="shared" ca="1" si="246"/>
        <v/>
      </c>
      <c r="F1307" s="52" t="str">
        <f t="shared" ca="1" si="247"/>
        <v/>
      </c>
      <c r="G1307" s="53"/>
      <c r="H1307" s="53" t="str">
        <f>IF(G1307="","",INDEX(D.1[Quy cách],MATCH(G1307,D.1[Tên sản phẩm],0)))</f>
        <v/>
      </c>
      <c r="I1307" s="54" t="str">
        <f>IF(G1307="","",INDEX(D.1[ĐVT],MATCH(G1307,D.1[Tên sản phẩm],0)))</f>
        <v/>
      </c>
      <c r="J1307" s="56" t="str">
        <f>IF(G1307="","",INDEX(#REF!,MATCH(G1307,D.1[Tên sản phẩm],0)))</f>
        <v/>
      </c>
      <c r="K1307" s="56" t="str">
        <f t="shared" si="248"/>
        <v/>
      </c>
      <c r="L1307" s="53"/>
      <c r="M1307" s="57" t="str">
        <f t="shared" si="249"/>
        <v/>
      </c>
      <c r="N1307" s="58"/>
      <c r="O1307" s="56" t="str">
        <f t="shared" si="242"/>
        <v/>
      </c>
      <c r="P1307" s="57" t="str">
        <f t="shared" si="250"/>
        <v/>
      </c>
      <c r="Q1307" s="58" t="str">
        <f t="shared" ca="1" si="251"/>
        <v/>
      </c>
      <c r="R1307" s="57" t="str">
        <f t="shared" si="252"/>
        <v/>
      </c>
      <c r="S1307" s="57" t="str">
        <f ca="1">IF(AND(C1307&lt;&gt;"",C1307&lt;&gt;OFFSET(C1307,1,0)),SUMIFS([Giá có thuế],[Số ĐK],C1307),"")</f>
        <v/>
      </c>
      <c r="T1307" s="53"/>
      <c r="U1307" s="55" t="str">
        <f>IF(T1307="","",'Thông Tin Chung'!#REF!)</f>
        <v/>
      </c>
      <c r="V1307" s="57" t="str">
        <f t="shared" ca="1" si="253"/>
        <v/>
      </c>
      <c r="W1307" s="59"/>
      <c r="X1307" s="49" t="str">
        <f ca="1">IF(C1307="","",IF(OR(D1307&lt;NgayBatDau,D1307&gt;NgayKetThuc),"Ngày tháng phải nằm trong kỳ báo cáo",IF(AND(F1307&lt;&gt;"",COUNTIF(D.3[Tên nhà cung cấp],F1307)=0),"Tên NCC chưa khai báo trong DSNCC",IF(AND(G1307&lt;&gt;"",COUNTIF(D.1[Tên sản phẩm],G1307)=0),"SP này chưa khai báo trong DSSP",""))))</f>
        <v/>
      </c>
    </row>
    <row r="1308" spans="2:24" ht="27.75" customHeight="1">
      <c r="B1308" s="69">
        <f t="shared" si="243"/>
        <v>1305</v>
      </c>
      <c r="C1308" s="49" t="str">
        <f t="shared" ca="1" si="244"/>
        <v/>
      </c>
      <c r="D1308" s="50" t="str">
        <f t="shared" ca="1" si="245"/>
        <v/>
      </c>
      <c r="E1308" s="51" t="str">
        <f t="shared" ca="1" si="246"/>
        <v/>
      </c>
      <c r="F1308" s="52" t="str">
        <f t="shared" ca="1" si="247"/>
        <v/>
      </c>
      <c r="G1308" s="53"/>
      <c r="H1308" s="53" t="str">
        <f>IF(G1308="","",INDEX(D.1[Quy cách],MATCH(G1308,D.1[Tên sản phẩm],0)))</f>
        <v/>
      </c>
      <c r="I1308" s="54" t="str">
        <f>IF(G1308="","",INDEX(D.1[ĐVT],MATCH(G1308,D.1[Tên sản phẩm],0)))</f>
        <v/>
      </c>
      <c r="J1308" s="56" t="str">
        <f>IF(G1308="","",INDEX(#REF!,MATCH(G1308,D.1[Tên sản phẩm],0)))</f>
        <v/>
      </c>
      <c r="K1308" s="56" t="str">
        <f t="shared" si="248"/>
        <v/>
      </c>
      <c r="L1308" s="53"/>
      <c r="M1308" s="57" t="str">
        <f t="shared" si="249"/>
        <v/>
      </c>
      <c r="N1308" s="58"/>
      <c r="O1308" s="56" t="str">
        <f t="shared" si="242"/>
        <v/>
      </c>
      <c r="P1308" s="57" t="str">
        <f t="shared" si="250"/>
        <v/>
      </c>
      <c r="Q1308" s="58" t="str">
        <f t="shared" ca="1" si="251"/>
        <v/>
      </c>
      <c r="R1308" s="57" t="str">
        <f t="shared" si="252"/>
        <v/>
      </c>
      <c r="S1308" s="57" t="str">
        <f ca="1">IF(AND(C1308&lt;&gt;"",C1308&lt;&gt;OFFSET(C1308,1,0)),SUMIFS([Giá có thuế],[Số ĐK],C1308),"")</f>
        <v/>
      </c>
      <c r="T1308" s="53"/>
      <c r="U1308" s="55" t="str">
        <f>IF(T1308="","",'Thông Tin Chung'!#REF!)</f>
        <v/>
      </c>
      <c r="V1308" s="57" t="str">
        <f t="shared" ca="1" si="253"/>
        <v/>
      </c>
      <c r="W1308" s="59"/>
      <c r="X1308" s="49" t="str">
        <f ca="1">IF(C1308="","",IF(OR(D1308&lt;NgayBatDau,D1308&gt;NgayKetThuc),"Ngày tháng phải nằm trong kỳ báo cáo",IF(AND(F1308&lt;&gt;"",COUNTIF(D.3[Tên nhà cung cấp],F1308)=0),"Tên NCC chưa khai báo trong DSNCC",IF(AND(G1308&lt;&gt;"",COUNTIF(D.1[Tên sản phẩm],G1308)=0),"SP này chưa khai báo trong DSSP",""))))</f>
        <v/>
      </c>
    </row>
    <row r="1309" spans="2:24" ht="27.75" customHeight="1">
      <c r="B1309" s="69">
        <f t="shared" si="243"/>
        <v>1306</v>
      </c>
      <c r="C1309" s="49" t="str">
        <f t="shared" ca="1" si="244"/>
        <v/>
      </c>
      <c r="D1309" s="50" t="str">
        <f t="shared" ca="1" si="245"/>
        <v/>
      </c>
      <c r="E1309" s="51" t="str">
        <f t="shared" ca="1" si="246"/>
        <v/>
      </c>
      <c r="F1309" s="52" t="str">
        <f t="shared" ca="1" si="247"/>
        <v/>
      </c>
      <c r="G1309" s="53"/>
      <c r="H1309" s="53" t="str">
        <f>IF(G1309="","",INDEX(D.1[Quy cách],MATCH(G1309,D.1[Tên sản phẩm],0)))</f>
        <v/>
      </c>
      <c r="I1309" s="54" t="str">
        <f>IF(G1309="","",INDEX(D.1[ĐVT],MATCH(G1309,D.1[Tên sản phẩm],0)))</f>
        <v/>
      </c>
      <c r="J1309" s="56" t="str">
        <f>IF(G1309="","",INDEX(#REF!,MATCH(G1309,D.1[Tên sản phẩm],0)))</f>
        <v/>
      </c>
      <c r="K1309" s="56" t="str">
        <f t="shared" si="248"/>
        <v/>
      </c>
      <c r="L1309" s="53"/>
      <c r="M1309" s="57" t="str">
        <f t="shared" si="249"/>
        <v/>
      </c>
      <c r="N1309" s="58"/>
      <c r="O1309" s="56" t="str">
        <f t="shared" si="242"/>
        <v/>
      </c>
      <c r="P1309" s="57" t="str">
        <f t="shared" si="250"/>
        <v/>
      </c>
      <c r="Q1309" s="58" t="str">
        <f t="shared" ca="1" si="251"/>
        <v/>
      </c>
      <c r="R1309" s="57" t="str">
        <f t="shared" si="252"/>
        <v/>
      </c>
      <c r="S1309" s="57" t="str">
        <f ca="1">IF(AND(C1309&lt;&gt;"",C1309&lt;&gt;OFFSET(C1309,1,0)),SUMIFS([Giá có thuế],[Số ĐK],C1309),"")</f>
        <v/>
      </c>
      <c r="T1309" s="53"/>
      <c r="U1309" s="55" t="str">
        <f>IF(T1309="","",'Thông Tin Chung'!#REF!)</f>
        <v/>
      </c>
      <c r="V1309" s="57" t="str">
        <f t="shared" ca="1" si="253"/>
        <v/>
      </c>
      <c r="W1309" s="59"/>
      <c r="X1309" s="49" t="str">
        <f ca="1">IF(C1309="","",IF(OR(D1309&lt;NgayBatDau,D1309&gt;NgayKetThuc),"Ngày tháng phải nằm trong kỳ báo cáo",IF(AND(F1309&lt;&gt;"",COUNTIF(D.3[Tên nhà cung cấp],F1309)=0),"Tên NCC chưa khai báo trong DSNCC",IF(AND(G1309&lt;&gt;"",COUNTIF(D.1[Tên sản phẩm],G1309)=0),"SP này chưa khai báo trong DSSP",""))))</f>
        <v/>
      </c>
    </row>
    <row r="1310" spans="2:24" ht="27.75" customHeight="1">
      <c r="B1310" s="69">
        <f t="shared" si="243"/>
        <v>1307</v>
      </c>
      <c r="C1310" s="49" t="str">
        <f t="shared" ca="1" si="244"/>
        <v/>
      </c>
      <c r="D1310" s="50" t="str">
        <f t="shared" ca="1" si="245"/>
        <v/>
      </c>
      <c r="E1310" s="51" t="str">
        <f t="shared" ca="1" si="246"/>
        <v/>
      </c>
      <c r="F1310" s="52" t="str">
        <f t="shared" ca="1" si="247"/>
        <v/>
      </c>
      <c r="G1310" s="53"/>
      <c r="H1310" s="53" t="str">
        <f>IF(G1310="","",INDEX(D.1[Quy cách],MATCH(G1310,D.1[Tên sản phẩm],0)))</f>
        <v/>
      </c>
      <c r="I1310" s="54" t="str">
        <f>IF(G1310="","",INDEX(D.1[ĐVT],MATCH(G1310,D.1[Tên sản phẩm],0)))</f>
        <v/>
      </c>
      <c r="J1310" s="56" t="str">
        <f>IF(G1310="","",INDEX(#REF!,MATCH(G1310,D.1[Tên sản phẩm],0)))</f>
        <v/>
      </c>
      <c r="K1310" s="56" t="str">
        <f t="shared" si="248"/>
        <v/>
      </c>
      <c r="L1310" s="53"/>
      <c r="M1310" s="57" t="str">
        <f t="shared" si="249"/>
        <v/>
      </c>
      <c r="N1310" s="58"/>
      <c r="O1310" s="56" t="str">
        <f t="shared" si="242"/>
        <v/>
      </c>
      <c r="P1310" s="57" t="str">
        <f t="shared" si="250"/>
        <v/>
      </c>
      <c r="Q1310" s="58" t="str">
        <f t="shared" ca="1" si="251"/>
        <v/>
      </c>
      <c r="R1310" s="57" t="str">
        <f t="shared" si="252"/>
        <v/>
      </c>
      <c r="S1310" s="57" t="str">
        <f ca="1">IF(AND(C1310&lt;&gt;"",C1310&lt;&gt;OFFSET(C1310,1,0)),SUMIFS([Giá có thuế],[Số ĐK],C1310),"")</f>
        <v/>
      </c>
      <c r="T1310" s="53"/>
      <c r="U1310" s="55" t="str">
        <f>IF(T1310="","",'Thông Tin Chung'!#REF!)</f>
        <v/>
      </c>
      <c r="V1310" s="57" t="str">
        <f t="shared" ca="1" si="253"/>
        <v/>
      </c>
      <c r="W1310" s="59"/>
      <c r="X1310" s="49" t="str">
        <f ca="1">IF(C1310="","",IF(OR(D1310&lt;NgayBatDau,D1310&gt;NgayKetThuc),"Ngày tháng phải nằm trong kỳ báo cáo",IF(AND(F1310&lt;&gt;"",COUNTIF(D.3[Tên nhà cung cấp],F1310)=0),"Tên NCC chưa khai báo trong DSNCC",IF(AND(G1310&lt;&gt;"",COUNTIF(D.1[Tên sản phẩm],G1310)=0),"SP này chưa khai báo trong DSSP",""))))</f>
        <v/>
      </c>
    </row>
    <row r="1311" spans="2:24" ht="27.75" customHeight="1">
      <c r="B1311" s="69">
        <f t="shared" si="243"/>
        <v>1308</v>
      </c>
      <c r="C1311" s="49" t="str">
        <f t="shared" ca="1" si="244"/>
        <v/>
      </c>
      <c r="D1311" s="50" t="str">
        <f t="shared" ca="1" si="245"/>
        <v/>
      </c>
      <c r="E1311" s="51" t="str">
        <f t="shared" ca="1" si="246"/>
        <v/>
      </c>
      <c r="F1311" s="52" t="str">
        <f t="shared" ca="1" si="247"/>
        <v/>
      </c>
      <c r="G1311" s="53"/>
      <c r="H1311" s="53" t="str">
        <f>IF(G1311="","",INDEX(D.1[Quy cách],MATCH(G1311,D.1[Tên sản phẩm],0)))</f>
        <v/>
      </c>
      <c r="I1311" s="54" t="str">
        <f>IF(G1311="","",INDEX(D.1[ĐVT],MATCH(G1311,D.1[Tên sản phẩm],0)))</f>
        <v/>
      </c>
      <c r="J1311" s="56" t="str">
        <f>IF(G1311="","",INDEX(#REF!,MATCH(G1311,D.1[Tên sản phẩm],0)))</f>
        <v/>
      </c>
      <c r="K1311" s="56" t="str">
        <f t="shared" si="248"/>
        <v/>
      </c>
      <c r="L1311" s="53"/>
      <c r="M1311" s="57" t="str">
        <f t="shared" si="249"/>
        <v/>
      </c>
      <c r="N1311" s="58"/>
      <c r="O1311" s="56" t="str">
        <f t="shared" si="242"/>
        <v/>
      </c>
      <c r="P1311" s="57" t="str">
        <f t="shared" si="250"/>
        <v/>
      </c>
      <c r="Q1311" s="58" t="str">
        <f t="shared" ca="1" si="251"/>
        <v/>
      </c>
      <c r="R1311" s="57" t="str">
        <f t="shared" si="252"/>
        <v/>
      </c>
      <c r="S1311" s="57" t="str">
        <f ca="1">IF(AND(C1311&lt;&gt;"",C1311&lt;&gt;OFFSET(C1311,1,0)),SUMIFS([Giá có thuế],[Số ĐK],C1311),"")</f>
        <v/>
      </c>
      <c r="T1311" s="53"/>
      <c r="U1311" s="55" t="str">
        <f>IF(T1311="","",'Thông Tin Chung'!#REF!)</f>
        <v/>
      </c>
      <c r="V1311" s="57" t="str">
        <f t="shared" ca="1" si="253"/>
        <v/>
      </c>
      <c r="W1311" s="59"/>
      <c r="X1311" s="49" t="str">
        <f ca="1">IF(C1311="","",IF(OR(D1311&lt;NgayBatDau,D1311&gt;NgayKetThuc),"Ngày tháng phải nằm trong kỳ báo cáo",IF(AND(F1311&lt;&gt;"",COUNTIF(D.3[Tên nhà cung cấp],F1311)=0),"Tên NCC chưa khai báo trong DSNCC",IF(AND(G1311&lt;&gt;"",COUNTIF(D.1[Tên sản phẩm],G1311)=0),"SP này chưa khai báo trong DSSP",""))))</f>
        <v/>
      </c>
    </row>
    <row r="1312" spans="2:24" ht="27.75" customHeight="1">
      <c r="B1312" s="69">
        <f t="shared" si="243"/>
        <v>1309</v>
      </c>
      <c r="C1312" s="49" t="str">
        <f t="shared" ca="1" si="244"/>
        <v/>
      </c>
      <c r="D1312" s="50" t="str">
        <f t="shared" ca="1" si="245"/>
        <v/>
      </c>
      <c r="E1312" s="51" t="str">
        <f t="shared" ca="1" si="246"/>
        <v/>
      </c>
      <c r="F1312" s="52" t="str">
        <f t="shared" ca="1" si="247"/>
        <v/>
      </c>
      <c r="G1312" s="53"/>
      <c r="H1312" s="53" t="str">
        <f>IF(G1312="","",INDEX(D.1[Quy cách],MATCH(G1312,D.1[Tên sản phẩm],0)))</f>
        <v/>
      </c>
      <c r="I1312" s="54" t="str">
        <f>IF(G1312="","",INDEX(D.1[ĐVT],MATCH(G1312,D.1[Tên sản phẩm],0)))</f>
        <v/>
      </c>
      <c r="J1312" s="56" t="str">
        <f>IF(G1312="","",INDEX(#REF!,MATCH(G1312,D.1[Tên sản phẩm],0)))</f>
        <v/>
      </c>
      <c r="K1312" s="56" t="str">
        <f t="shared" si="248"/>
        <v/>
      </c>
      <c r="L1312" s="53"/>
      <c r="M1312" s="57" t="str">
        <f t="shared" si="249"/>
        <v/>
      </c>
      <c r="N1312" s="58"/>
      <c r="O1312" s="56" t="str">
        <f t="shared" si="242"/>
        <v/>
      </c>
      <c r="P1312" s="57" t="str">
        <f t="shared" si="250"/>
        <v/>
      </c>
      <c r="Q1312" s="58" t="str">
        <f t="shared" ca="1" si="251"/>
        <v/>
      </c>
      <c r="R1312" s="57" t="str">
        <f t="shared" si="252"/>
        <v/>
      </c>
      <c r="S1312" s="57" t="str">
        <f ca="1">IF(AND(C1312&lt;&gt;"",C1312&lt;&gt;OFFSET(C1312,1,0)),SUMIFS([Giá có thuế],[Số ĐK],C1312),"")</f>
        <v/>
      </c>
      <c r="T1312" s="53"/>
      <c r="U1312" s="55" t="str">
        <f>IF(T1312="","",'Thông Tin Chung'!#REF!)</f>
        <v/>
      </c>
      <c r="V1312" s="57" t="str">
        <f t="shared" ca="1" si="253"/>
        <v/>
      </c>
      <c r="W1312" s="59"/>
      <c r="X1312" s="49" t="str">
        <f ca="1">IF(C1312="","",IF(OR(D1312&lt;NgayBatDau,D1312&gt;NgayKetThuc),"Ngày tháng phải nằm trong kỳ báo cáo",IF(AND(F1312&lt;&gt;"",COUNTIF(D.3[Tên nhà cung cấp],F1312)=0),"Tên NCC chưa khai báo trong DSNCC",IF(AND(G1312&lt;&gt;"",COUNTIF(D.1[Tên sản phẩm],G1312)=0),"SP này chưa khai báo trong DSSP",""))))</f>
        <v/>
      </c>
    </row>
    <row r="1313" spans="2:24" ht="27.75" customHeight="1">
      <c r="B1313" s="69">
        <f t="shared" si="243"/>
        <v>1310</v>
      </c>
      <c r="C1313" s="49" t="str">
        <f t="shared" ca="1" si="244"/>
        <v/>
      </c>
      <c r="D1313" s="50" t="str">
        <f t="shared" ca="1" si="245"/>
        <v/>
      </c>
      <c r="E1313" s="51" t="str">
        <f t="shared" ca="1" si="246"/>
        <v/>
      </c>
      <c r="F1313" s="52" t="str">
        <f t="shared" ca="1" si="247"/>
        <v/>
      </c>
      <c r="G1313" s="53"/>
      <c r="H1313" s="53" t="str">
        <f>IF(G1313="","",INDEX(D.1[Quy cách],MATCH(G1313,D.1[Tên sản phẩm],0)))</f>
        <v/>
      </c>
      <c r="I1313" s="54" t="str">
        <f>IF(G1313="","",INDEX(D.1[ĐVT],MATCH(G1313,D.1[Tên sản phẩm],0)))</f>
        <v/>
      </c>
      <c r="J1313" s="56" t="str">
        <f>IF(G1313="","",INDEX(#REF!,MATCH(G1313,D.1[Tên sản phẩm],0)))</f>
        <v/>
      </c>
      <c r="K1313" s="56" t="str">
        <f t="shared" si="248"/>
        <v/>
      </c>
      <c r="L1313" s="53"/>
      <c r="M1313" s="57" t="str">
        <f t="shared" si="249"/>
        <v/>
      </c>
      <c r="N1313" s="58"/>
      <c r="O1313" s="56" t="str">
        <f t="shared" si="242"/>
        <v/>
      </c>
      <c r="P1313" s="57" t="str">
        <f t="shared" si="250"/>
        <v/>
      </c>
      <c r="Q1313" s="58" t="str">
        <f t="shared" ca="1" si="251"/>
        <v/>
      </c>
      <c r="R1313" s="57" t="str">
        <f t="shared" si="252"/>
        <v/>
      </c>
      <c r="S1313" s="57" t="str">
        <f ca="1">IF(AND(C1313&lt;&gt;"",C1313&lt;&gt;OFFSET(C1313,1,0)),SUMIFS([Giá có thuế],[Số ĐK],C1313),"")</f>
        <v/>
      </c>
      <c r="T1313" s="53"/>
      <c r="U1313" s="55" t="str">
        <f>IF(T1313="","",'Thông Tin Chung'!#REF!)</f>
        <v/>
      </c>
      <c r="V1313" s="57" t="str">
        <f t="shared" ca="1" si="253"/>
        <v/>
      </c>
      <c r="W1313" s="59"/>
      <c r="X1313" s="49" t="str">
        <f ca="1">IF(C1313="","",IF(OR(D1313&lt;NgayBatDau,D1313&gt;NgayKetThuc),"Ngày tháng phải nằm trong kỳ báo cáo",IF(AND(F1313&lt;&gt;"",COUNTIF(D.3[Tên nhà cung cấp],F1313)=0),"Tên NCC chưa khai báo trong DSNCC",IF(AND(G1313&lt;&gt;"",COUNTIF(D.1[Tên sản phẩm],G1313)=0),"SP này chưa khai báo trong DSSP",""))))</f>
        <v/>
      </c>
    </row>
    <row r="1314" spans="2:24" ht="27.75" customHeight="1">
      <c r="B1314" s="69">
        <f t="shared" si="243"/>
        <v>1311</v>
      </c>
      <c r="C1314" s="49" t="str">
        <f t="shared" ca="1" si="244"/>
        <v/>
      </c>
      <c r="D1314" s="50" t="str">
        <f t="shared" ca="1" si="245"/>
        <v/>
      </c>
      <c r="E1314" s="51" t="str">
        <f t="shared" ca="1" si="246"/>
        <v/>
      </c>
      <c r="F1314" s="52" t="str">
        <f t="shared" ca="1" si="247"/>
        <v/>
      </c>
      <c r="G1314" s="53"/>
      <c r="H1314" s="53" t="str">
        <f>IF(G1314="","",INDEX(D.1[Quy cách],MATCH(G1314,D.1[Tên sản phẩm],0)))</f>
        <v/>
      </c>
      <c r="I1314" s="54" t="str">
        <f>IF(G1314="","",INDEX(D.1[ĐVT],MATCH(G1314,D.1[Tên sản phẩm],0)))</f>
        <v/>
      </c>
      <c r="J1314" s="56" t="str">
        <f>IF(G1314="","",INDEX(#REF!,MATCH(G1314,D.1[Tên sản phẩm],0)))</f>
        <v/>
      </c>
      <c r="K1314" s="56" t="str">
        <f t="shared" si="248"/>
        <v/>
      </c>
      <c r="L1314" s="53"/>
      <c r="M1314" s="57" t="str">
        <f t="shared" si="249"/>
        <v/>
      </c>
      <c r="N1314" s="58"/>
      <c r="O1314" s="56" t="str">
        <f t="shared" si="242"/>
        <v/>
      </c>
      <c r="P1314" s="57" t="str">
        <f t="shared" si="250"/>
        <v/>
      </c>
      <c r="Q1314" s="58" t="str">
        <f t="shared" ca="1" si="251"/>
        <v/>
      </c>
      <c r="R1314" s="57" t="str">
        <f t="shared" si="252"/>
        <v/>
      </c>
      <c r="S1314" s="57" t="str">
        <f ca="1">IF(AND(C1314&lt;&gt;"",C1314&lt;&gt;OFFSET(C1314,1,0)),SUMIFS([Giá có thuế],[Số ĐK],C1314),"")</f>
        <v/>
      </c>
      <c r="T1314" s="53"/>
      <c r="U1314" s="55" t="str">
        <f>IF(T1314="","",'Thông Tin Chung'!#REF!)</f>
        <v/>
      </c>
      <c r="V1314" s="57" t="str">
        <f t="shared" ca="1" si="253"/>
        <v/>
      </c>
      <c r="W1314" s="59"/>
      <c r="X1314" s="49" t="str">
        <f ca="1">IF(C1314="","",IF(OR(D1314&lt;NgayBatDau,D1314&gt;NgayKetThuc),"Ngày tháng phải nằm trong kỳ báo cáo",IF(AND(F1314&lt;&gt;"",COUNTIF(D.3[Tên nhà cung cấp],F1314)=0),"Tên NCC chưa khai báo trong DSNCC",IF(AND(G1314&lt;&gt;"",COUNTIF(D.1[Tên sản phẩm],G1314)=0),"SP này chưa khai báo trong DSSP",""))))</f>
        <v/>
      </c>
    </row>
    <row r="1315" spans="2:24" ht="27.75" customHeight="1">
      <c r="B1315" s="69">
        <f t="shared" si="243"/>
        <v>1312</v>
      </c>
      <c r="C1315" s="49" t="str">
        <f t="shared" ca="1" si="244"/>
        <v/>
      </c>
      <c r="D1315" s="50" t="str">
        <f t="shared" ca="1" si="245"/>
        <v/>
      </c>
      <c r="E1315" s="51" t="str">
        <f t="shared" ca="1" si="246"/>
        <v/>
      </c>
      <c r="F1315" s="52" t="str">
        <f t="shared" ca="1" si="247"/>
        <v/>
      </c>
      <c r="G1315" s="53"/>
      <c r="H1315" s="53" t="str">
        <f>IF(G1315="","",INDEX(D.1[Quy cách],MATCH(G1315,D.1[Tên sản phẩm],0)))</f>
        <v/>
      </c>
      <c r="I1315" s="54" t="str">
        <f>IF(G1315="","",INDEX(D.1[ĐVT],MATCH(G1315,D.1[Tên sản phẩm],0)))</f>
        <v/>
      </c>
      <c r="J1315" s="56" t="str">
        <f>IF(G1315="","",INDEX(#REF!,MATCH(G1315,D.1[Tên sản phẩm],0)))</f>
        <v/>
      </c>
      <c r="K1315" s="56" t="str">
        <f t="shared" si="248"/>
        <v/>
      </c>
      <c r="L1315" s="53"/>
      <c r="M1315" s="57" t="str">
        <f t="shared" si="249"/>
        <v/>
      </c>
      <c r="N1315" s="58"/>
      <c r="O1315" s="56" t="str">
        <f t="shared" si="242"/>
        <v/>
      </c>
      <c r="P1315" s="57" t="str">
        <f t="shared" si="250"/>
        <v/>
      </c>
      <c r="Q1315" s="58" t="str">
        <f t="shared" ca="1" si="251"/>
        <v/>
      </c>
      <c r="R1315" s="57" t="str">
        <f t="shared" si="252"/>
        <v/>
      </c>
      <c r="S1315" s="57" t="str">
        <f ca="1">IF(AND(C1315&lt;&gt;"",C1315&lt;&gt;OFFSET(C1315,1,0)),SUMIFS([Giá có thuế],[Số ĐK],C1315),"")</f>
        <v/>
      </c>
      <c r="T1315" s="53"/>
      <c r="U1315" s="55" t="str">
        <f>IF(T1315="","",'Thông Tin Chung'!#REF!)</f>
        <v/>
      </c>
      <c r="V1315" s="57" t="str">
        <f t="shared" ca="1" si="253"/>
        <v/>
      </c>
      <c r="W1315" s="59"/>
      <c r="X1315" s="49" t="str">
        <f ca="1">IF(C1315="","",IF(OR(D1315&lt;NgayBatDau,D1315&gt;NgayKetThuc),"Ngày tháng phải nằm trong kỳ báo cáo",IF(AND(F1315&lt;&gt;"",COUNTIF(D.3[Tên nhà cung cấp],F1315)=0),"Tên NCC chưa khai báo trong DSNCC",IF(AND(G1315&lt;&gt;"",COUNTIF(D.1[Tên sản phẩm],G1315)=0),"SP này chưa khai báo trong DSSP",""))))</f>
        <v/>
      </c>
    </row>
    <row r="1316" spans="2:24" ht="27.75" customHeight="1">
      <c r="B1316" s="69">
        <f t="shared" si="243"/>
        <v>1313</v>
      </c>
      <c r="C1316" s="49" t="str">
        <f t="shared" ca="1" si="244"/>
        <v/>
      </c>
      <c r="D1316" s="50" t="str">
        <f t="shared" ca="1" si="245"/>
        <v/>
      </c>
      <c r="E1316" s="51" t="str">
        <f t="shared" ca="1" si="246"/>
        <v/>
      </c>
      <c r="F1316" s="52" t="str">
        <f t="shared" ca="1" si="247"/>
        <v/>
      </c>
      <c r="G1316" s="53"/>
      <c r="H1316" s="53" t="str">
        <f>IF(G1316="","",INDEX(D.1[Quy cách],MATCH(G1316,D.1[Tên sản phẩm],0)))</f>
        <v/>
      </c>
      <c r="I1316" s="54" t="str">
        <f>IF(G1316="","",INDEX(D.1[ĐVT],MATCH(G1316,D.1[Tên sản phẩm],0)))</f>
        <v/>
      </c>
      <c r="J1316" s="56" t="str">
        <f>IF(G1316="","",INDEX(#REF!,MATCH(G1316,D.1[Tên sản phẩm],0)))</f>
        <v/>
      </c>
      <c r="K1316" s="56" t="str">
        <f t="shared" si="248"/>
        <v/>
      </c>
      <c r="L1316" s="53"/>
      <c r="M1316" s="57" t="str">
        <f t="shared" si="249"/>
        <v/>
      </c>
      <c r="N1316" s="58"/>
      <c r="O1316" s="56" t="str">
        <f t="shared" si="242"/>
        <v/>
      </c>
      <c r="P1316" s="57" t="str">
        <f t="shared" si="250"/>
        <v/>
      </c>
      <c r="Q1316" s="58" t="str">
        <f t="shared" ca="1" si="251"/>
        <v/>
      </c>
      <c r="R1316" s="57" t="str">
        <f t="shared" si="252"/>
        <v/>
      </c>
      <c r="S1316" s="57" t="str">
        <f ca="1">IF(AND(C1316&lt;&gt;"",C1316&lt;&gt;OFFSET(C1316,1,0)),SUMIFS([Giá có thuế],[Số ĐK],C1316),"")</f>
        <v/>
      </c>
      <c r="T1316" s="53"/>
      <c r="U1316" s="55" t="str">
        <f>IF(T1316="","",'Thông Tin Chung'!#REF!)</f>
        <v/>
      </c>
      <c r="V1316" s="57" t="str">
        <f t="shared" ca="1" si="253"/>
        <v/>
      </c>
      <c r="W1316" s="59"/>
      <c r="X1316" s="49" t="str">
        <f ca="1">IF(C1316="","",IF(OR(D1316&lt;NgayBatDau,D1316&gt;NgayKetThuc),"Ngày tháng phải nằm trong kỳ báo cáo",IF(AND(F1316&lt;&gt;"",COUNTIF(D.3[Tên nhà cung cấp],F1316)=0),"Tên NCC chưa khai báo trong DSNCC",IF(AND(G1316&lt;&gt;"",COUNTIF(D.1[Tên sản phẩm],G1316)=0),"SP này chưa khai báo trong DSSP",""))))</f>
        <v/>
      </c>
    </row>
    <row r="1317" spans="2:24" ht="27.75" customHeight="1">
      <c r="B1317" s="69">
        <f t="shared" si="243"/>
        <v>1314</v>
      </c>
      <c r="C1317" s="49" t="str">
        <f t="shared" ca="1" si="244"/>
        <v/>
      </c>
      <c r="D1317" s="50" t="str">
        <f t="shared" ca="1" si="245"/>
        <v/>
      </c>
      <c r="E1317" s="51" t="str">
        <f t="shared" ca="1" si="246"/>
        <v/>
      </c>
      <c r="F1317" s="52" t="str">
        <f t="shared" ca="1" si="247"/>
        <v/>
      </c>
      <c r="G1317" s="53"/>
      <c r="H1317" s="53" t="str">
        <f>IF(G1317="","",INDEX(D.1[Quy cách],MATCH(G1317,D.1[Tên sản phẩm],0)))</f>
        <v/>
      </c>
      <c r="I1317" s="54" t="str">
        <f>IF(G1317="","",INDEX(D.1[ĐVT],MATCH(G1317,D.1[Tên sản phẩm],0)))</f>
        <v/>
      </c>
      <c r="J1317" s="56" t="str">
        <f>IF(G1317="","",INDEX(#REF!,MATCH(G1317,D.1[Tên sản phẩm],0)))</f>
        <v/>
      </c>
      <c r="K1317" s="56" t="str">
        <f t="shared" si="248"/>
        <v/>
      </c>
      <c r="L1317" s="53"/>
      <c r="M1317" s="57" t="str">
        <f t="shared" si="249"/>
        <v/>
      </c>
      <c r="N1317" s="58"/>
      <c r="O1317" s="56" t="str">
        <f t="shared" si="242"/>
        <v/>
      </c>
      <c r="P1317" s="57" t="str">
        <f t="shared" si="250"/>
        <v/>
      </c>
      <c r="Q1317" s="58" t="str">
        <f t="shared" ca="1" si="251"/>
        <v/>
      </c>
      <c r="R1317" s="57" t="str">
        <f t="shared" si="252"/>
        <v/>
      </c>
      <c r="S1317" s="57" t="str">
        <f ca="1">IF(AND(C1317&lt;&gt;"",C1317&lt;&gt;OFFSET(C1317,1,0)),SUMIFS([Giá có thuế],[Số ĐK],C1317),"")</f>
        <v/>
      </c>
      <c r="T1317" s="53"/>
      <c r="U1317" s="55" t="str">
        <f>IF(T1317="","",'Thông Tin Chung'!#REF!)</f>
        <v/>
      </c>
      <c r="V1317" s="57" t="str">
        <f t="shared" ca="1" si="253"/>
        <v/>
      </c>
      <c r="W1317" s="59"/>
      <c r="X1317" s="49" t="str">
        <f ca="1">IF(C1317="","",IF(OR(D1317&lt;NgayBatDau,D1317&gt;NgayKetThuc),"Ngày tháng phải nằm trong kỳ báo cáo",IF(AND(F1317&lt;&gt;"",COUNTIF(D.3[Tên nhà cung cấp],F1317)=0),"Tên NCC chưa khai báo trong DSNCC",IF(AND(G1317&lt;&gt;"",COUNTIF(D.1[Tên sản phẩm],G1317)=0),"SP này chưa khai báo trong DSSP",""))))</f>
        <v/>
      </c>
    </row>
    <row r="1318" spans="2:24" ht="27.75" customHeight="1">
      <c r="B1318" s="69">
        <f t="shared" si="243"/>
        <v>1315</v>
      </c>
      <c r="C1318" s="49" t="str">
        <f t="shared" ca="1" si="244"/>
        <v/>
      </c>
      <c r="D1318" s="50" t="str">
        <f t="shared" ca="1" si="245"/>
        <v/>
      </c>
      <c r="E1318" s="51" t="str">
        <f t="shared" ca="1" si="246"/>
        <v/>
      </c>
      <c r="F1318" s="52" t="str">
        <f t="shared" ca="1" si="247"/>
        <v/>
      </c>
      <c r="G1318" s="53"/>
      <c r="H1318" s="53" t="str">
        <f>IF(G1318="","",INDEX(D.1[Quy cách],MATCH(G1318,D.1[Tên sản phẩm],0)))</f>
        <v/>
      </c>
      <c r="I1318" s="54" t="str">
        <f>IF(G1318="","",INDEX(D.1[ĐVT],MATCH(G1318,D.1[Tên sản phẩm],0)))</f>
        <v/>
      </c>
      <c r="J1318" s="56" t="str">
        <f>IF(G1318="","",INDEX(#REF!,MATCH(G1318,D.1[Tên sản phẩm],0)))</f>
        <v/>
      </c>
      <c r="K1318" s="56" t="str">
        <f t="shared" si="248"/>
        <v/>
      </c>
      <c r="L1318" s="53"/>
      <c r="M1318" s="57" t="str">
        <f t="shared" si="249"/>
        <v/>
      </c>
      <c r="N1318" s="58"/>
      <c r="O1318" s="56" t="str">
        <f t="shared" si="242"/>
        <v/>
      </c>
      <c r="P1318" s="57" t="str">
        <f t="shared" si="250"/>
        <v/>
      </c>
      <c r="Q1318" s="58" t="str">
        <f t="shared" ca="1" si="251"/>
        <v/>
      </c>
      <c r="R1318" s="57" t="str">
        <f t="shared" si="252"/>
        <v/>
      </c>
      <c r="S1318" s="57" t="str">
        <f ca="1">IF(AND(C1318&lt;&gt;"",C1318&lt;&gt;OFFSET(C1318,1,0)),SUMIFS([Giá có thuế],[Số ĐK],C1318),"")</f>
        <v/>
      </c>
      <c r="T1318" s="53"/>
      <c r="U1318" s="55" t="str">
        <f>IF(T1318="","",'Thông Tin Chung'!#REF!)</f>
        <v/>
      </c>
      <c r="V1318" s="57" t="str">
        <f t="shared" ca="1" si="253"/>
        <v/>
      </c>
      <c r="W1318" s="59"/>
      <c r="X1318" s="49" t="str">
        <f ca="1">IF(C1318="","",IF(OR(D1318&lt;NgayBatDau,D1318&gt;NgayKetThuc),"Ngày tháng phải nằm trong kỳ báo cáo",IF(AND(F1318&lt;&gt;"",COUNTIF(D.3[Tên nhà cung cấp],F1318)=0),"Tên NCC chưa khai báo trong DSNCC",IF(AND(G1318&lt;&gt;"",COUNTIF(D.1[Tên sản phẩm],G1318)=0),"SP này chưa khai báo trong DSSP",""))))</f>
        <v/>
      </c>
    </row>
    <row r="1319" spans="2:24" ht="27.75" customHeight="1">
      <c r="B1319" s="69">
        <f t="shared" si="243"/>
        <v>1316</v>
      </c>
      <c r="C1319" s="49" t="str">
        <f t="shared" ca="1" si="244"/>
        <v/>
      </c>
      <c r="D1319" s="50" t="str">
        <f t="shared" ca="1" si="245"/>
        <v/>
      </c>
      <c r="E1319" s="51" t="str">
        <f t="shared" ca="1" si="246"/>
        <v/>
      </c>
      <c r="F1319" s="52" t="str">
        <f t="shared" ca="1" si="247"/>
        <v/>
      </c>
      <c r="G1319" s="53"/>
      <c r="H1319" s="53" t="str">
        <f>IF(G1319="","",INDEX(D.1[Quy cách],MATCH(G1319,D.1[Tên sản phẩm],0)))</f>
        <v/>
      </c>
      <c r="I1319" s="54" t="str">
        <f>IF(G1319="","",INDEX(D.1[ĐVT],MATCH(G1319,D.1[Tên sản phẩm],0)))</f>
        <v/>
      </c>
      <c r="J1319" s="56" t="str">
        <f>IF(G1319="","",INDEX(#REF!,MATCH(G1319,D.1[Tên sản phẩm],0)))</f>
        <v/>
      </c>
      <c r="K1319" s="56" t="str">
        <f t="shared" si="248"/>
        <v/>
      </c>
      <c r="L1319" s="53"/>
      <c r="M1319" s="57" t="str">
        <f t="shared" si="249"/>
        <v/>
      </c>
      <c r="N1319" s="58"/>
      <c r="O1319" s="56" t="str">
        <f t="shared" si="242"/>
        <v/>
      </c>
      <c r="P1319" s="57" t="str">
        <f t="shared" si="250"/>
        <v/>
      </c>
      <c r="Q1319" s="58" t="str">
        <f t="shared" ca="1" si="251"/>
        <v/>
      </c>
      <c r="R1319" s="57" t="str">
        <f t="shared" si="252"/>
        <v/>
      </c>
      <c r="S1319" s="57" t="str">
        <f ca="1">IF(AND(C1319&lt;&gt;"",C1319&lt;&gt;OFFSET(C1319,1,0)),SUMIFS([Giá có thuế],[Số ĐK],C1319),"")</f>
        <v/>
      </c>
      <c r="T1319" s="53"/>
      <c r="U1319" s="55" t="str">
        <f>IF(T1319="","",'Thông Tin Chung'!#REF!)</f>
        <v/>
      </c>
      <c r="V1319" s="57" t="str">
        <f t="shared" ca="1" si="253"/>
        <v/>
      </c>
      <c r="W1319" s="59"/>
      <c r="X1319" s="49" t="str">
        <f ca="1">IF(C1319="","",IF(OR(D1319&lt;NgayBatDau,D1319&gt;NgayKetThuc),"Ngày tháng phải nằm trong kỳ báo cáo",IF(AND(F1319&lt;&gt;"",COUNTIF(D.3[Tên nhà cung cấp],F1319)=0),"Tên NCC chưa khai báo trong DSNCC",IF(AND(G1319&lt;&gt;"",COUNTIF(D.1[Tên sản phẩm],G1319)=0),"SP này chưa khai báo trong DSSP",""))))</f>
        <v/>
      </c>
    </row>
    <row r="1320" spans="2:24" ht="27.75" customHeight="1">
      <c r="B1320" s="69">
        <f t="shared" si="243"/>
        <v>1317</v>
      </c>
      <c r="C1320" s="49" t="str">
        <f t="shared" ca="1" si="244"/>
        <v/>
      </c>
      <c r="D1320" s="50" t="str">
        <f t="shared" ca="1" si="245"/>
        <v/>
      </c>
      <c r="E1320" s="51" t="str">
        <f t="shared" ca="1" si="246"/>
        <v/>
      </c>
      <c r="F1320" s="52" t="str">
        <f t="shared" ca="1" si="247"/>
        <v/>
      </c>
      <c r="G1320" s="53"/>
      <c r="H1320" s="53" t="str">
        <f>IF(G1320="","",INDEX(D.1[Quy cách],MATCH(G1320,D.1[Tên sản phẩm],0)))</f>
        <v/>
      </c>
      <c r="I1320" s="54" t="str">
        <f>IF(G1320="","",INDEX(D.1[ĐVT],MATCH(G1320,D.1[Tên sản phẩm],0)))</f>
        <v/>
      </c>
      <c r="J1320" s="56" t="str">
        <f>IF(G1320="","",INDEX(#REF!,MATCH(G1320,D.1[Tên sản phẩm],0)))</f>
        <v/>
      </c>
      <c r="K1320" s="56" t="str">
        <f t="shared" si="248"/>
        <v/>
      </c>
      <c r="L1320" s="53"/>
      <c r="M1320" s="57" t="str">
        <f t="shared" si="249"/>
        <v/>
      </c>
      <c r="N1320" s="58"/>
      <c r="O1320" s="56" t="str">
        <f t="shared" si="242"/>
        <v/>
      </c>
      <c r="P1320" s="57" t="str">
        <f t="shared" si="250"/>
        <v/>
      </c>
      <c r="Q1320" s="58" t="str">
        <f t="shared" ca="1" si="251"/>
        <v/>
      </c>
      <c r="R1320" s="57" t="str">
        <f t="shared" si="252"/>
        <v/>
      </c>
      <c r="S1320" s="57" t="str">
        <f ca="1">IF(AND(C1320&lt;&gt;"",C1320&lt;&gt;OFFSET(C1320,1,0)),SUMIFS([Giá có thuế],[Số ĐK],C1320),"")</f>
        <v/>
      </c>
      <c r="T1320" s="53"/>
      <c r="U1320" s="55" t="str">
        <f>IF(T1320="","",'Thông Tin Chung'!#REF!)</f>
        <v/>
      </c>
      <c r="V1320" s="57" t="str">
        <f t="shared" ca="1" si="253"/>
        <v/>
      </c>
      <c r="W1320" s="59"/>
      <c r="X1320" s="49" t="str">
        <f ca="1">IF(C1320="","",IF(OR(D1320&lt;NgayBatDau,D1320&gt;NgayKetThuc),"Ngày tháng phải nằm trong kỳ báo cáo",IF(AND(F1320&lt;&gt;"",COUNTIF(D.3[Tên nhà cung cấp],F1320)=0),"Tên NCC chưa khai báo trong DSNCC",IF(AND(G1320&lt;&gt;"",COUNTIF(D.1[Tên sản phẩm],G1320)=0),"SP này chưa khai báo trong DSSP",""))))</f>
        <v/>
      </c>
    </row>
    <row r="1321" spans="2:24" ht="27.75" customHeight="1">
      <c r="B1321" s="69">
        <f t="shared" si="243"/>
        <v>1318</v>
      </c>
      <c r="C1321" s="49" t="str">
        <f t="shared" ca="1" si="244"/>
        <v/>
      </c>
      <c r="D1321" s="50" t="str">
        <f t="shared" ca="1" si="245"/>
        <v/>
      </c>
      <c r="E1321" s="51" t="str">
        <f t="shared" ca="1" si="246"/>
        <v/>
      </c>
      <c r="F1321" s="52" t="str">
        <f t="shared" ca="1" si="247"/>
        <v/>
      </c>
      <c r="G1321" s="53"/>
      <c r="H1321" s="53" t="str">
        <f>IF(G1321="","",INDEX(D.1[Quy cách],MATCH(G1321,D.1[Tên sản phẩm],0)))</f>
        <v/>
      </c>
      <c r="I1321" s="54" t="str">
        <f>IF(G1321="","",INDEX(D.1[ĐVT],MATCH(G1321,D.1[Tên sản phẩm],0)))</f>
        <v/>
      </c>
      <c r="J1321" s="56" t="str">
        <f>IF(G1321="","",INDEX(#REF!,MATCH(G1321,D.1[Tên sản phẩm],0)))</f>
        <v/>
      </c>
      <c r="K1321" s="56" t="str">
        <f t="shared" si="248"/>
        <v/>
      </c>
      <c r="L1321" s="53"/>
      <c r="M1321" s="57" t="str">
        <f t="shared" si="249"/>
        <v/>
      </c>
      <c r="N1321" s="58"/>
      <c r="O1321" s="56" t="str">
        <f t="shared" si="242"/>
        <v/>
      </c>
      <c r="P1321" s="57" t="str">
        <f t="shared" si="250"/>
        <v/>
      </c>
      <c r="Q1321" s="58" t="str">
        <f t="shared" ca="1" si="251"/>
        <v/>
      </c>
      <c r="R1321" s="57" t="str">
        <f t="shared" si="252"/>
        <v/>
      </c>
      <c r="S1321" s="57" t="str">
        <f ca="1">IF(AND(C1321&lt;&gt;"",C1321&lt;&gt;OFFSET(C1321,1,0)),SUMIFS([Giá có thuế],[Số ĐK],C1321),"")</f>
        <v/>
      </c>
      <c r="T1321" s="53"/>
      <c r="U1321" s="55" t="str">
        <f>IF(T1321="","",'Thông Tin Chung'!#REF!)</f>
        <v/>
      </c>
      <c r="V1321" s="57" t="str">
        <f t="shared" ca="1" si="253"/>
        <v/>
      </c>
      <c r="W1321" s="59"/>
      <c r="X1321" s="49" t="str">
        <f ca="1">IF(C1321="","",IF(OR(D1321&lt;NgayBatDau,D1321&gt;NgayKetThuc),"Ngày tháng phải nằm trong kỳ báo cáo",IF(AND(F1321&lt;&gt;"",COUNTIF(D.3[Tên nhà cung cấp],F1321)=0),"Tên NCC chưa khai báo trong DSNCC",IF(AND(G1321&lt;&gt;"",COUNTIF(D.1[Tên sản phẩm],G1321)=0),"SP này chưa khai báo trong DSSP",""))))</f>
        <v/>
      </c>
    </row>
    <row r="1322" spans="2:24" ht="27.75" customHeight="1">
      <c r="B1322" s="69">
        <f t="shared" si="243"/>
        <v>1319</v>
      </c>
      <c r="C1322" s="49" t="str">
        <f t="shared" ca="1" si="244"/>
        <v/>
      </c>
      <c r="D1322" s="50" t="str">
        <f t="shared" ca="1" si="245"/>
        <v/>
      </c>
      <c r="E1322" s="51" t="str">
        <f t="shared" ca="1" si="246"/>
        <v/>
      </c>
      <c r="F1322" s="52" t="str">
        <f t="shared" ca="1" si="247"/>
        <v/>
      </c>
      <c r="G1322" s="53"/>
      <c r="H1322" s="53" t="str">
        <f>IF(G1322="","",INDEX(D.1[Quy cách],MATCH(G1322,D.1[Tên sản phẩm],0)))</f>
        <v/>
      </c>
      <c r="I1322" s="54" t="str">
        <f>IF(G1322="","",INDEX(D.1[ĐVT],MATCH(G1322,D.1[Tên sản phẩm],0)))</f>
        <v/>
      </c>
      <c r="J1322" s="56" t="str">
        <f>IF(G1322="","",INDEX(#REF!,MATCH(G1322,D.1[Tên sản phẩm],0)))</f>
        <v/>
      </c>
      <c r="K1322" s="56" t="str">
        <f t="shared" si="248"/>
        <v/>
      </c>
      <c r="L1322" s="53"/>
      <c r="M1322" s="57" t="str">
        <f t="shared" si="249"/>
        <v/>
      </c>
      <c r="N1322" s="58"/>
      <c r="O1322" s="56" t="str">
        <f t="shared" si="242"/>
        <v/>
      </c>
      <c r="P1322" s="57" t="str">
        <f t="shared" si="250"/>
        <v/>
      </c>
      <c r="Q1322" s="58" t="str">
        <f t="shared" ca="1" si="251"/>
        <v/>
      </c>
      <c r="R1322" s="57" t="str">
        <f t="shared" si="252"/>
        <v/>
      </c>
      <c r="S1322" s="57" t="str">
        <f ca="1">IF(AND(C1322&lt;&gt;"",C1322&lt;&gt;OFFSET(C1322,1,0)),SUMIFS([Giá có thuế],[Số ĐK],C1322),"")</f>
        <v/>
      </c>
      <c r="T1322" s="53"/>
      <c r="U1322" s="55" t="str">
        <f>IF(T1322="","",'Thông Tin Chung'!#REF!)</f>
        <v/>
      </c>
      <c r="V1322" s="57" t="str">
        <f t="shared" ca="1" si="253"/>
        <v/>
      </c>
      <c r="W1322" s="59"/>
      <c r="X1322" s="49" t="str">
        <f ca="1">IF(C1322="","",IF(OR(D1322&lt;NgayBatDau,D1322&gt;NgayKetThuc),"Ngày tháng phải nằm trong kỳ báo cáo",IF(AND(F1322&lt;&gt;"",COUNTIF(D.3[Tên nhà cung cấp],F1322)=0),"Tên NCC chưa khai báo trong DSNCC",IF(AND(G1322&lt;&gt;"",COUNTIF(D.1[Tên sản phẩm],G1322)=0),"SP này chưa khai báo trong DSSP",""))))</f>
        <v/>
      </c>
    </row>
    <row r="1323" spans="2:24" ht="27.75" customHeight="1">
      <c r="B1323" s="69">
        <f t="shared" si="243"/>
        <v>1320</v>
      </c>
      <c r="C1323" s="49" t="str">
        <f t="shared" ca="1" si="244"/>
        <v/>
      </c>
      <c r="D1323" s="50" t="str">
        <f t="shared" ca="1" si="245"/>
        <v/>
      </c>
      <c r="E1323" s="51" t="str">
        <f t="shared" ca="1" si="246"/>
        <v/>
      </c>
      <c r="F1323" s="52" t="str">
        <f t="shared" ca="1" si="247"/>
        <v/>
      </c>
      <c r="G1323" s="53"/>
      <c r="H1323" s="53" t="str">
        <f>IF(G1323="","",INDEX(D.1[Quy cách],MATCH(G1323,D.1[Tên sản phẩm],0)))</f>
        <v/>
      </c>
      <c r="I1323" s="54" t="str">
        <f>IF(G1323="","",INDEX(D.1[ĐVT],MATCH(G1323,D.1[Tên sản phẩm],0)))</f>
        <v/>
      </c>
      <c r="J1323" s="56" t="str">
        <f>IF(G1323="","",INDEX(#REF!,MATCH(G1323,D.1[Tên sản phẩm],0)))</f>
        <v/>
      </c>
      <c r="K1323" s="56" t="str">
        <f t="shared" si="248"/>
        <v/>
      </c>
      <c r="L1323" s="53"/>
      <c r="M1323" s="57" t="str">
        <f t="shared" si="249"/>
        <v/>
      </c>
      <c r="N1323" s="58"/>
      <c r="O1323" s="56" t="str">
        <f t="shared" si="242"/>
        <v/>
      </c>
      <c r="P1323" s="57" t="str">
        <f t="shared" si="250"/>
        <v/>
      </c>
      <c r="Q1323" s="58" t="str">
        <f t="shared" ca="1" si="251"/>
        <v/>
      </c>
      <c r="R1323" s="57" t="str">
        <f t="shared" si="252"/>
        <v/>
      </c>
      <c r="S1323" s="57" t="str">
        <f ca="1">IF(AND(C1323&lt;&gt;"",C1323&lt;&gt;OFFSET(C1323,1,0)),SUMIFS([Giá có thuế],[Số ĐK],C1323),"")</f>
        <v/>
      </c>
      <c r="T1323" s="53"/>
      <c r="U1323" s="55" t="str">
        <f>IF(T1323="","",'Thông Tin Chung'!#REF!)</f>
        <v/>
      </c>
      <c r="V1323" s="57" t="str">
        <f t="shared" ca="1" si="253"/>
        <v/>
      </c>
      <c r="W1323" s="59"/>
      <c r="X1323" s="49" t="str">
        <f ca="1">IF(C1323="","",IF(OR(D1323&lt;NgayBatDau,D1323&gt;NgayKetThuc),"Ngày tháng phải nằm trong kỳ báo cáo",IF(AND(F1323&lt;&gt;"",COUNTIF(D.3[Tên nhà cung cấp],F1323)=0),"Tên NCC chưa khai báo trong DSNCC",IF(AND(G1323&lt;&gt;"",COUNTIF(D.1[Tên sản phẩm],G1323)=0),"SP này chưa khai báo trong DSSP",""))))</f>
        <v/>
      </c>
    </row>
    <row r="1324" spans="2:24" ht="27.75" customHeight="1">
      <c r="B1324" s="69">
        <f t="shared" si="243"/>
        <v>1321</v>
      </c>
      <c r="C1324" s="49" t="str">
        <f t="shared" ca="1" si="244"/>
        <v/>
      </c>
      <c r="D1324" s="50" t="str">
        <f t="shared" ca="1" si="245"/>
        <v/>
      </c>
      <c r="E1324" s="51" t="str">
        <f t="shared" ca="1" si="246"/>
        <v/>
      </c>
      <c r="F1324" s="52" t="str">
        <f t="shared" ca="1" si="247"/>
        <v/>
      </c>
      <c r="G1324" s="53"/>
      <c r="H1324" s="53" t="str">
        <f>IF(G1324="","",INDEX(D.1[Quy cách],MATCH(G1324,D.1[Tên sản phẩm],0)))</f>
        <v/>
      </c>
      <c r="I1324" s="54" t="str">
        <f>IF(G1324="","",INDEX(D.1[ĐVT],MATCH(G1324,D.1[Tên sản phẩm],0)))</f>
        <v/>
      </c>
      <c r="J1324" s="56" t="str">
        <f>IF(G1324="","",INDEX(#REF!,MATCH(G1324,D.1[Tên sản phẩm],0)))</f>
        <v/>
      </c>
      <c r="K1324" s="56" t="str">
        <f t="shared" si="248"/>
        <v/>
      </c>
      <c r="L1324" s="53"/>
      <c r="M1324" s="57" t="str">
        <f t="shared" si="249"/>
        <v/>
      </c>
      <c r="N1324" s="58"/>
      <c r="O1324" s="56" t="str">
        <f t="shared" si="242"/>
        <v/>
      </c>
      <c r="P1324" s="57" t="str">
        <f t="shared" si="250"/>
        <v/>
      </c>
      <c r="Q1324" s="58" t="str">
        <f t="shared" ca="1" si="251"/>
        <v/>
      </c>
      <c r="R1324" s="57" t="str">
        <f t="shared" si="252"/>
        <v/>
      </c>
      <c r="S1324" s="57" t="str">
        <f ca="1">IF(AND(C1324&lt;&gt;"",C1324&lt;&gt;OFFSET(C1324,1,0)),SUMIFS([Giá có thuế],[Số ĐK],C1324),"")</f>
        <v/>
      </c>
      <c r="T1324" s="53"/>
      <c r="U1324" s="55" t="str">
        <f>IF(T1324="","",'Thông Tin Chung'!#REF!)</f>
        <v/>
      </c>
      <c r="V1324" s="57" t="str">
        <f t="shared" ca="1" si="253"/>
        <v/>
      </c>
      <c r="W1324" s="59"/>
      <c r="X1324" s="49" t="str">
        <f ca="1">IF(C1324="","",IF(OR(D1324&lt;NgayBatDau,D1324&gt;NgayKetThuc),"Ngày tháng phải nằm trong kỳ báo cáo",IF(AND(F1324&lt;&gt;"",COUNTIF(D.3[Tên nhà cung cấp],F1324)=0),"Tên NCC chưa khai báo trong DSNCC",IF(AND(G1324&lt;&gt;"",COUNTIF(D.1[Tên sản phẩm],G1324)=0),"SP này chưa khai báo trong DSSP",""))))</f>
        <v/>
      </c>
    </row>
    <row r="1325" spans="2:24" ht="27.75" customHeight="1">
      <c r="B1325" s="69">
        <f t="shared" si="243"/>
        <v>1322</v>
      </c>
      <c r="C1325" s="49" t="str">
        <f t="shared" ca="1" si="244"/>
        <v/>
      </c>
      <c r="D1325" s="50" t="str">
        <f t="shared" ca="1" si="245"/>
        <v/>
      </c>
      <c r="E1325" s="51" t="str">
        <f t="shared" ca="1" si="246"/>
        <v/>
      </c>
      <c r="F1325" s="52" t="str">
        <f t="shared" ca="1" si="247"/>
        <v/>
      </c>
      <c r="G1325" s="53"/>
      <c r="H1325" s="53" t="str">
        <f>IF(G1325="","",INDEX(D.1[Quy cách],MATCH(G1325,D.1[Tên sản phẩm],0)))</f>
        <v/>
      </c>
      <c r="I1325" s="54" t="str">
        <f>IF(G1325="","",INDEX(D.1[ĐVT],MATCH(G1325,D.1[Tên sản phẩm],0)))</f>
        <v/>
      </c>
      <c r="J1325" s="56" t="str">
        <f>IF(G1325="","",INDEX(#REF!,MATCH(G1325,D.1[Tên sản phẩm],0)))</f>
        <v/>
      </c>
      <c r="K1325" s="56" t="str">
        <f t="shared" si="248"/>
        <v/>
      </c>
      <c r="L1325" s="53"/>
      <c r="M1325" s="57" t="str">
        <f t="shared" si="249"/>
        <v/>
      </c>
      <c r="N1325" s="58"/>
      <c r="O1325" s="56" t="str">
        <f t="shared" si="242"/>
        <v/>
      </c>
      <c r="P1325" s="57" t="str">
        <f t="shared" si="250"/>
        <v/>
      </c>
      <c r="Q1325" s="58" t="str">
        <f t="shared" ca="1" si="251"/>
        <v/>
      </c>
      <c r="R1325" s="57" t="str">
        <f t="shared" si="252"/>
        <v/>
      </c>
      <c r="S1325" s="57" t="str">
        <f ca="1">IF(AND(C1325&lt;&gt;"",C1325&lt;&gt;OFFSET(C1325,1,0)),SUMIFS([Giá có thuế],[Số ĐK],C1325),"")</f>
        <v/>
      </c>
      <c r="T1325" s="53"/>
      <c r="U1325" s="55" t="str">
        <f>IF(T1325="","",'Thông Tin Chung'!#REF!)</f>
        <v/>
      </c>
      <c r="V1325" s="57" t="str">
        <f t="shared" ca="1" si="253"/>
        <v/>
      </c>
      <c r="W1325" s="59"/>
      <c r="X1325" s="49" t="str">
        <f ca="1">IF(C1325="","",IF(OR(D1325&lt;NgayBatDau,D1325&gt;NgayKetThuc),"Ngày tháng phải nằm trong kỳ báo cáo",IF(AND(F1325&lt;&gt;"",COUNTIF(D.3[Tên nhà cung cấp],F1325)=0),"Tên NCC chưa khai báo trong DSNCC",IF(AND(G1325&lt;&gt;"",COUNTIF(D.1[Tên sản phẩm],G1325)=0),"SP này chưa khai báo trong DSSP",""))))</f>
        <v/>
      </c>
    </row>
    <row r="1326" spans="2:24" ht="27.75" customHeight="1">
      <c r="B1326" s="69">
        <f t="shared" si="243"/>
        <v>1323</v>
      </c>
      <c r="C1326" s="49" t="str">
        <f t="shared" ca="1" si="244"/>
        <v/>
      </c>
      <c r="D1326" s="50" t="str">
        <f t="shared" ca="1" si="245"/>
        <v/>
      </c>
      <c r="E1326" s="51" t="str">
        <f t="shared" ca="1" si="246"/>
        <v/>
      </c>
      <c r="F1326" s="52" t="str">
        <f t="shared" ca="1" si="247"/>
        <v/>
      </c>
      <c r="G1326" s="53"/>
      <c r="H1326" s="53" t="str">
        <f>IF(G1326="","",INDEX(D.1[Quy cách],MATCH(G1326,D.1[Tên sản phẩm],0)))</f>
        <v/>
      </c>
      <c r="I1326" s="54" t="str">
        <f>IF(G1326="","",INDEX(D.1[ĐVT],MATCH(G1326,D.1[Tên sản phẩm],0)))</f>
        <v/>
      </c>
      <c r="J1326" s="56" t="str">
        <f>IF(G1326="","",INDEX(#REF!,MATCH(G1326,D.1[Tên sản phẩm],0)))</f>
        <v/>
      </c>
      <c r="K1326" s="56" t="str">
        <f t="shared" si="248"/>
        <v/>
      </c>
      <c r="L1326" s="53"/>
      <c r="M1326" s="57" t="str">
        <f t="shared" si="249"/>
        <v/>
      </c>
      <c r="N1326" s="58"/>
      <c r="O1326" s="56" t="str">
        <f t="shared" si="242"/>
        <v/>
      </c>
      <c r="P1326" s="57" t="str">
        <f t="shared" si="250"/>
        <v/>
      </c>
      <c r="Q1326" s="58" t="str">
        <f t="shared" ca="1" si="251"/>
        <v/>
      </c>
      <c r="R1326" s="57" t="str">
        <f t="shared" si="252"/>
        <v/>
      </c>
      <c r="S1326" s="57" t="str">
        <f ca="1">IF(AND(C1326&lt;&gt;"",C1326&lt;&gt;OFFSET(C1326,1,0)),SUMIFS([Giá có thuế],[Số ĐK],C1326),"")</f>
        <v/>
      </c>
      <c r="T1326" s="53"/>
      <c r="U1326" s="55" t="str">
        <f>IF(T1326="","",'Thông Tin Chung'!#REF!)</f>
        <v/>
      </c>
      <c r="V1326" s="57" t="str">
        <f t="shared" ca="1" si="253"/>
        <v/>
      </c>
      <c r="W1326" s="59"/>
      <c r="X1326" s="49" t="str">
        <f ca="1">IF(C1326="","",IF(OR(D1326&lt;NgayBatDau,D1326&gt;NgayKetThuc),"Ngày tháng phải nằm trong kỳ báo cáo",IF(AND(F1326&lt;&gt;"",COUNTIF(D.3[Tên nhà cung cấp],F1326)=0),"Tên NCC chưa khai báo trong DSNCC",IF(AND(G1326&lt;&gt;"",COUNTIF(D.1[Tên sản phẩm],G1326)=0),"SP này chưa khai báo trong DSSP",""))))</f>
        <v/>
      </c>
    </row>
    <row r="1327" spans="2:24" ht="27.75" customHeight="1">
      <c r="B1327" s="69">
        <f t="shared" si="243"/>
        <v>1324</v>
      </c>
      <c r="C1327" s="49" t="str">
        <f t="shared" ca="1" si="244"/>
        <v/>
      </c>
      <c r="D1327" s="50" t="str">
        <f t="shared" ca="1" si="245"/>
        <v/>
      </c>
      <c r="E1327" s="51" t="str">
        <f t="shared" ca="1" si="246"/>
        <v/>
      </c>
      <c r="F1327" s="52" t="str">
        <f t="shared" ca="1" si="247"/>
        <v/>
      </c>
      <c r="G1327" s="53"/>
      <c r="H1327" s="53" t="str">
        <f>IF(G1327="","",INDEX(D.1[Quy cách],MATCH(G1327,D.1[Tên sản phẩm],0)))</f>
        <v/>
      </c>
      <c r="I1327" s="54" t="str">
        <f>IF(G1327="","",INDEX(D.1[ĐVT],MATCH(G1327,D.1[Tên sản phẩm],0)))</f>
        <v/>
      </c>
      <c r="J1327" s="56" t="str">
        <f>IF(G1327="","",INDEX(#REF!,MATCH(G1327,D.1[Tên sản phẩm],0)))</f>
        <v/>
      </c>
      <c r="K1327" s="56" t="str">
        <f t="shared" si="248"/>
        <v/>
      </c>
      <c r="L1327" s="53"/>
      <c r="M1327" s="57" t="str">
        <f t="shared" si="249"/>
        <v/>
      </c>
      <c r="N1327" s="58"/>
      <c r="O1327" s="56" t="str">
        <f t="shared" si="242"/>
        <v/>
      </c>
      <c r="P1327" s="57" t="str">
        <f t="shared" si="250"/>
        <v/>
      </c>
      <c r="Q1327" s="58" t="str">
        <f t="shared" ca="1" si="251"/>
        <v/>
      </c>
      <c r="R1327" s="57" t="str">
        <f t="shared" si="252"/>
        <v/>
      </c>
      <c r="S1327" s="57" t="str">
        <f ca="1">IF(AND(C1327&lt;&gt;"",C1327&lt;&gt;OFFSET(C1327,1,0)),SUMIFS([Giá có thuế],[Số ĐK],C1327),"")</f>
        <v/>
      </c>
      <c r="T1327" s="53"/>
      <c r="U1327" s="55" t="str">
        <f>IF(T1327="","",'Thông Tin Chung'!#REF!)</f>
        <v/>
      </c>
      <c r="V1327" s="57" t="str">
        <f t="shared" ca="1" si="253"/>
        <v/>
      </c>
      <c r="W1327" s="59"/>
      <c r="X1327" s="49" t="str">
        <f ca="1">IF(C1327="","",IF(OR(D1327&lt;NgayBatDau,D1327&gt;NgayKetThuc),"Ngày tháng phải nằm trong kỳ báo cáo",IF(AND(F1327&lt;&gt;"",COUNTIF(D.3[Tên nhà cung cấp],F1327)=0),"Tên NCC chưa khai báo trong DSNCC",IF(AND(G1327&lt;&gt;"",COUNTIF(D.1[Tên sản phẩm],G1327)=0),"SP này chưa khai báo trong DSSP",""))))</f>
        <v/>
      </c>
    </row>
    <row r="1328" spans="2:24" ht="27.75" customHeight="1">
      <c r="B1328" s="69">
        <f t="shared" si="243"/>
        <v>1325</v>
      </c>
      <c r="C1328" s="49" t="str">
        <f t="shared" ca="1" si="244"/>
        <v/>
      </c>
      <c r="D1328" s="50" t="str">
        <f t="shared" ca="1" si="245"/>
        <v/>
      </c>
      <c r="E1328" s="51" t="str">
        <f t="shared" ca="1" si="246"/>
        <v/>
      </c>
      <c r="F1328" s="52" t="str">
        <f t="shared" ca="1" si="247"/>
        <v/>
      </c>
      <c r="G1328" s="53"/>
      <c r="H1328" s="53" t="str">
        <f>IF(G1328="","",INDEX(D.1[Quy cách],MATCH(G1328,D.1[Tên sản phẩm],0)))</f>
        <v/>
      </c>
      <c r="I1328" s="54" t="str">
        <f>IF(G1328="","",INDEX(D.1[ĐVT],MATCH(G1328,D.1[Tên sản phẩm],0)))</f>
        <v/>
      </c>
      <c r="J1328" s="56" t="str">
        <f>IF(G1328="","",INDEX(#REF!,MATCH(G1328,D.1[Tên sản phẩm],0)))</f>
        <v/>
      </c>
      <c r="K1328" s="56" t="str">
        <f t="shared" si="248"/>
        <v/>
      </c>
      <c r="L1328" s="53"/>
      <c r="M1328" s="57" t="str">
        <f t="shared" si="249"/>
        <v/>
      </c>
      <c r="N1328" s="58"/>
      <c r="O1328" s="56" t="str">
        <f t="shared" si="242"/>
        <v/>
      </c>
      <c r="P1328" s="57" t="str">
        <f t="shared" si="250"/>
        <v/>
      </c>
      <c r="Q1328" s="58" t="str">
        <f t="shared" ca="1" si="251"/>
        <v/>
      </c>
      <c r="R1328" s="57" t="str">
        <f t="shared" si="252"/>
        <v/>
      </c>
      <c r="S1328" s="57" t="str">
        <f ca="1">IF(AND(C1328&lt;&gt;"",C1328&lt;&gt;OFFSET(C1328,1,0)),SUMIFS([Giá có thuế],[Số ĐK],C1328),"")</f>
        <v/>
      </c>
      <c r="T1328" s="53"/>
      <c r="U1328" s="55" t="str">
        <f>IF(T1328="","",'Thông Tin Chung'!#REF!)</f>
        <v/>
      </c>
      <c r="V1328" s="57" t="str">
        <f t="shared" ca="1" si="253"/>
        <v/>
      </c>
      <c r="W1328" s="59"/>
      <c r="X1328" s="49" t="str">
        <f ca="1">IF(C1328="","",IF(OR(D1328&lt;NgayBatDau,D1328&gt;NgayKetThuc),"Ngày tháng phải nằm trong kỳ báo cáo",IF(AND(F1328&lt;&gt;"",COUNTIF(D.3[Tên nhà cung cấp],F1328)=0),"Tên NCC chưa khai báo trong DSNCC",IF(AND(G1328&lt;&gt;"",COUNTIF(D.1[Tên sản phẩm],G1328)=0),"SP này chưa khai báo trong DSSP",""))))</f>
        <v/>
      </c>
    </row>
    <row r="1329" spans="2:24" ht="27.75" customHeight="1">
      <c r="B1329" s="69">
        <f t="shared" si="243"/>
        <v>1326</v>
      </c>
      <c r="C1329" s="49" t="str">
        <f t="shared" ca="1" si="244"/>
        <v/>
      </c>
      <c r="D1329" s="50" t="str">
        <f t="shared" ca="1" si="245"/>
        <v/>
      </c>
      <c r="E1329" s="51" t="str">
        <f t="shared" ca="1" si="246"/>
        <v/>
      </c>
      <c r="F1329" s="52" t="str">
        <f t="shared" ca="1" si="247"/>
        <v/>
      </c>
      <c r="G1329" s="53"/>
      <c r="H1329" s="53" t="str">
        <f>IF(G1329="","",INDEX(D.1[Quy cách],MATCH(G1329,D.1[Tên sản phẩm],0)))</f>
        <v/>
      </c>
      <c r="I1329" s="54" t="str">
        <f>IF(G1329="","",INDEX(D.1[ĐVT],MATCH(G1329,D.1[Tên sản phẩm],0)))</f>
        <v/>
      </c>
      <c r="J1329" s="56" t="str">
        <f>IF(G1329="","",INDEX(#REF!,MATCH(G1329,D.1[Tên sản phẩm],0)))</f>
        <v/>
      </c>
      <c r="K1329" s="56" t="str">
        <f t="shared" si="248"/>
        <v/>
      </c>
      <c r="L1329" s="53"/>
      <c r="M1329" s="57" t="str">
        <f t="shared" si="249"/>
        <v/>
      </c>
      <c r="N1329" s="58"/>
      <c r="O1329" s="56" t="str">
        <f t="shared" si="242"/>
        <v/>
      </c>
      <c r="P1329" s="57" t="str">
        <f t="shared" si="250"/>
        <v/>
      </c>
      <c r="Q1329" s="58" t="str">
        <f t="shared" ca="1" si="251"/>
        <v/>
      </c>
      <c r="R1329" s="57" t="str">
        <f t="shared" si="252"/>
        <v/>
      </c>
      <c r="S1329" s="57" t="str">
        <f ca="1">IF(AND(C1329&lt;&gt;"",C1329&lt;&gt;OFFSET(C1329,1,0)),SUMIFS([Giá có thuế],[Số ĐK],C1329),"")</f>
        <v/>
      </c>
      <c r="T1329" s="53"/>
      <c r="U1329" s="55" t="str">
        <f>IF(T1329="","",'Thông Tin Chung'!#REF!)</f>
        <v/>
      </c>
      <c r="V1329" s="57" t="str">
        <f t="shared" ca="1" si="253"/>
        <v/>
      </c>
      <c r="W1329" s="59"/>
      <c r="X1329" s="49" t="str">
        <f ca="1">IF(C1329="","",IF(OR(D1329&lt;NgayBatDau,D1329&gt;NgayKetThuc),"Ngày tháng phải nằm trong kỳ báo cáo",IF(AND(F1329&lt;&gt;"",COUNTIF(D.3[Tên nhà cung cấp],F1329)=0),"Tên NCC chưa khai báo trong DSNCC",IF(AND(G1329&lt;&gt;"",COUNTIF(D.1[Tên sản phẩm],G1329)=0),"SP này chưa khai báo trong DSSP",""))))</f>
        <v/>
      </c>
    </row>
    <row r="1330" spans="2:24" ht="27.75" customHeight="1">
      <c r="B1330" s="69">
        <f t="shared" si="243"/>
        <v>1327</v>
      </c>
      <c r="C1330" s="49" t="str">
        <f t="shared" ca="1" si="244"/>
        <v/>
      </c>
      <c r="D1330" s="50" t="str">
        <f t="shared" ca="1" si="245"/>
        <v/>
      </c>
      <c r="E1330" s="51" t="str">
        <f t="shared" ca="1" si="246"/>
        <v/>
      </c>
      <c r="F1330" s="52" t="str">
        <f t="shared" ca="1" si="247"/>
        <v/>
      </c>
      <c r="G1330" s="53"/>
      <c r="H1330" s="53" t="str">
        <f>IF(G1330="","",INDEX(D.1[Quy cách],MATCH(G1330,D.1[Tên sản phẩm],0)))</f>
        <v/>
      </c>
      <c r="I1330" s="54" t="str">
        <f>IF(G1330="","",INDEX(D.1[ĐVT],MATCH(G1330,D.1[Tên sản phẩm],0)))</f>
        <v/>
      </c>
      <c r="J1330" s="56" t="str">
        <f>IF(G1330="","",INDEX(#REF!,MATCH(G1330,D.1[Tên sản phẩm],0)))</f>
        <v/>
      </c>
      <c r="K1330" s="56" t="str">
        <f t="shared" si="248"/>
        <v/>
      </c>
      <c r="L1330" s="53"/>
      <c r="M1330" s="57" t="str">
        <f t="shared" si="249"/>
        <v/>
      </c>
      <c r="N1330" s="58"/>
      <c r="O1330" s="56" t="str">
        <f t="shared" si="242"/>
        <v/>
      </c>
      <c r="P1330" s="57" t="str">
        <f t="shared" si="250"/>
        <v/>
      </c>
      <c r="Q1330" s="58" t="str">
        <f t="shared" ca="1" si="251"/>
        <v/>
      </c>
      <c r="R1330" s="57" t="str">
        <f t="shared" si="252"/>
        <v/>
      </c>
      <c r="S1330" s="57" t="str">
        <f ca="1">IF(AND(C1330&lt;&gt;"",C1330&lt;&gt;OFFSET(C1330,1,0)),SUMIFS([Giá có thuế],[Số ĐK],C1330),"")</f>
        <v/>
      </c>
      <c r="T1330" s="53"/>
      <c r="U1330" s="55" t="str">
        <f>IF(T1330="","",'Thông Tin Chung'!#REF!)</f>
        <v/>
      </c>
      <c r="V1330" s="57" t="str">
        <f t="shared" ca="1" si="253"/>
        <v/>
      </c>
      <c r="W1330" s="59"/>
      <c r="X1330" s="49" t="str">
        <f ca="1">IF(C1330="","",IF(OR(D1330&lt;NgayBatDau,D1330&gt;NgayKetThuc),"Ngày tháng phải nằm trong kỳ báo cáo",IF(AND(F1330&lt;&gt;"",COUNTIF(D.3[Tên nhà cung cấp],F1330)=0),"Tên NCC chưa khai báo trong DSNCC",IF(AND(G1330&lt;&gt;"",COUNTIF(D.1[Tên sản phẩm],G1330)=0),"SP này chưa khai báo trong DSSP",""))))</f>
        <v/>
      </c>
    </row>
    <row r="1331" spans="2:24" ht="27.75" customHeight="1">
      <c r="B1331" s="69">
        <f t="shared" si="243"/>
        <v>1328</v>
      </c>
      <c r="C1331" s="49" t="str">
        <f t="shared" ca="1" si="244"/>
        <v/>
      </c>
      <c r="D1331" s="50" t="str">
        <f t="shared" ca="1" si="245"/>
        <v/>
      </c>
      <c r="E1331" s="51" t="str">
        <f t="shared" ca="1" si="246"/>
        <v/>
      </c>
      <c r="F1331" s="52" t="str">
        <f t="shared" ca="1" si="247"/>
        <v/>
      </c>
      <c r="G1331" s="53"/>
      <c r="H1331" s="53" t="str">
        <f>IF(G1331="","",INDEX(D.1[Quy cách],MATCH(G1331,D.1[Tên sản phẩm],0)))</f>
        <v/>
      </c>
      <c r="I1331" s="54" t="str">
        <f>IF(G1331="","",INDEX(D.1[ĐVT],MATCH(G1331,D.1[Tên sản phẩm],0)))</f>
        <v/>
      </c>
      <c r="J1331" s="56" t="str">
        <f>IF(G1331="","",INDEX(#REF!,MATCH(G1331,D.1[Tên sản phẩm],0)))</f>
        <v/>
      </c>
      <c r="K1331" s="56" t="str">
        <f t="shared" si="248"/>
        <v/>
      </c>
      <c r="L1331" s="53"/>
      <c r="M1331" s="57" t="str">
        <f t="shared" si="249"/>
        <v/>
      </c>
      <c r="N1331" s="58"/>
      <c r="O1331" s="56" t="str">
        <f t="shared" si="242"/>
        <v/>
      </c>
      <c r="P1331" s="57" t="str">
        <f t="shared" si="250"/>
        <v/>
      </c>
      <c r="Q1331" s="58" t="str">
        <f t="shared" ca="1" si="251"/>
        <v/>
      </c>
      <c r="R1331" s="57" t="str">
        <f t="shared" si="252"/>
        <v/>
      </c>
      <c r="S1331" s="57" t="str">
        <f ca="1">IF(AND(C1331&lt;&gt;"",C1331&lt;&gt;OFFSET(C1331,1,0)),SUMIFS([Giá có thuế],[Số ĐK],C1331),"")</f>
        <v/>
      </c>
      <c r="T1331" s="53"/>
      <c r="U1331" s="55" t="str">
        <f>IF(T1331="","",'Thông Tin Chung'!#REF!)</f>
        <v/>
      </c>
      <c r="V1331" s="57" t="str">
        <f t="shared" ca="1" si="253"/>
        <v/>
      </c>
      <c r="W1331" s="59"/>
      <c r="X1331" s="49" t="str">
        <f ca="1">IF(C1331="","",IF(OR(D1331&lt;NgayBatDau,D1331&gt;NgayKetThuc),"Ngày tháng phải nằm trong kỳ báo cáo",IF(AND(F1331&lt;&gt;"",COUNTIF(D.3[Tên nhà cung cấp],F1331)=0),"Tên NCC chưa khai báo trong DSNCC",IF(AND(G1331&lt;&gt;"",COUNTIF(D.1[Tên sản phẩm],G1331)=0),"SP này chưa khai báo trong DSSP",""))))</f>
        <v/>
      </c>
    </row>
    <row r="1332" spans="2:24" ht="27.75" customHeight="1">
      <c r="B1332" s="69">
        <f t="shared" si="243"/>
        <v>1329</v>
      </c>
      <c r="C1332" s="49" t="str">
        <f t="shared" ca="1" si="244"/>
        <v/>
      </c>
      <c r="D1332" s="50" t="str">
        <f t="shared" ca="1" si="245"/>
        <v/>
      </c>
      <c r="E1332" s="51" t="str">
        <f t="shared" ca="1" si="246"/>
        <v/>
      </c>
      <c r="F1332" s="52" t="str">
        <f t="shared" ca="1" si="247"/>
        <v/>
      </c>
      <c r="G1332" s="53"/>
      <c r="H1332" s="53" t="str">
        <f>IF(G1332="","",INDEX(D.1[Quy cách],MATCH(G1332,D.1[Tên sản phẩm],0)))</f>
        <v/>
      </c>
      <c r="I1332" s="54" t="str">
        <f>IF(G1332="","",INDEX(D.1[ĐVT],MATCH(G1332,D.1[Tên sản phẩm],0)))</f>
        <v/>
      </c>
      <c r="J1332" s="56" t="str">
        <f>IF(G1332="","",INDEX(#REF!,MATCH(G1332,D.1[Tên sản phẩm],0)))</f>
        <v/>
      </c>
      <c r="K1332" s="56" t="str">
        <f t="shared" si="248"/>
        <v/>
      </c>
      <c r="L1332" s="53"/>
      <c r="M1332" s="57" t="str">
        <f t="shared" si="249"/>
        <v/>
      </c>
      <c r="N1332" s="58"/>
      <c r="O1332" s="56" t="str">
        <f t="shared" si="242"/>
        <v/>
      </c>
      <c r="P1332" s="57" t="str">
        <f t="shared" si="250"/>
        <v/>
      </c>
      <c r="Q1332" s="58" t="str">
        <f t="shared" ca="1" si="251"/>
        <v/>
      </c>
      <c r="R1332" s="57" t="str">
        <f t="shared" si="252"/>
        <v/>
      </c>
      <c r="S1332" s="57" t="str">
        <f ca="1">IF(AND(C1332&lt;&gt;"",C1332&lt;&gt;OFFSET(C1332,1,0)),SUMIFS([Giá có thuế],[Số ĐK],C1332),"")</f>
        <v/>
      </c>
      <c r="T1332" s="53"/>
      <c r="U1332" s="55" t="str">
        <f>IF(T1332="","",'Thông Tin Chung'!#REF!)</f>
        <v/>
      </c>
      <c r="V1332" s="57" t="str">
        <f t="shared" ca="1" si="253"/>
        <v/>
      </c>
      <c r="W1332" s="59"/>
      <c r="X1332" s="49" t="str">
        <f ca="1">IF(C1332="","",IF(OR(D1332&lt;NgayBatDau,D1332&gt;NgayKetThuc),"Ngày tháng phải nằm trong kỳ báo cáo",IF(AND(F1332&lt;&gt;"",COUNTIF(D.3[Tên nhà cung cấp],F1332)=0),"Tên NCC chưa khai báo trong DSNCC",IF(AND(G1332&lt;&gt;"",COUNTIF(D.1[Tên sản phẩm],G1332)=0),"SP này chưa khai báo trong DSSP",""))))</f>
        <v/>
      </c>
    </row>
    <row r="1333" spans="2:24" ht="27.75" customHeight="1">
      <c r="B1333" s="69">
        <f t="shared" si="243"/>
        <v>1330</v>
      </c>
      <c r="C1333" s="49" t="str">
        <f t="shared" ca="1" si="244"/>
        <v/>
      </c>
      <c r="D1333" s="50" t="str">
        <f t="shared" ca="1" si="245"/>
        <v/>
      </c>
      <c r="E1333" s="51" t="str">
        <f t="shared" ca="1" si="246"/>
        <v/>
      </c>
      <c r="F1333" s="52" t="str">
        <f t="shared" ca="1" si="247"/>
        <v/>
      </c>
      <c r="G1333" s="53"/>
      <c r="H1333" s="53" t="str">
        <f>IF(G1333="","",INDEX(D.1[Quy cách],MATCH(G1333,D.1[Tên sản phẩm],0)))</f>
        <v/>
      </c>
      <c r="I1333" s="54" t="str">
        <f>IF(G1333="","",INDEX(D.1[ĐVT],MATCH(G1333,D.1[Tên sản phẩm],0)))</f>
        <v/>
      </c>
      <c r="J1333" s="56" t="str">
        <f>IF(G1333="","",INDEX(#REF!,MATCH(G1333,D.1[Tên sản phẩm],0)))</f>
        <v/>
      </c>
      <c r="K1333" s="56" t="str">
        <f t="shared" si="248"/>
        <v/>
      </c>
      <c r="L1333" s="53"/>
      <c r="M1333" s="57" t="str">
        <f t="shared" si="249"/>
        <v/>
      </c>
      <c r="N1333" s="58"/>
      <c r="O1333" s="56" t="str">
        <f t="shared" si="242"/>
        <v/>
      </c>
      <c r="P1333" s="57" t="str">
        <f t="shared" si="250"/>
        <v/>
      </c>
      <c r="Q1333" s="58" t="str">
        <f t="shared" ca="1" si="251"/>
        <v/>
      </c>
      <c r="R1333" s="57" t="str">
        <f t="shared" si="252"/>
        <v/>
      </c>
      <c r="S1333" s="57" t="str">
        <f ca="1">IF(AND(C1333&lt;&gt;"",C1333&lt;&gt;OFFSET(C1333,1,0)),SUMIFS([Giá có thuế],[Số ĐK],C1333),"")</f>
        <v/>
      </c>
      <c r="T1333" s="53"/>
      <c r="U1333" s="55" t="str">
        <f>IF(T1333="","",'Thông Tin Chung'!#REF!)</f>
        <v/>
      </c>
      <c r="V1333" s="57" t="str">
        <f t="shared" ca="1" si="253"/>
        <v/>
      </c>
      <c r="W1333" s="59"/>
      <c r="X1333" s="49" t="str">
        <f ca="1">IF(C1333="","",IF(OR(D1333&lt;NgayBatDau,D1333&gt;NgayKetThuc),"Ngày tháng phải nằm trong kỳ báo cáo",IF(AND(F1333&lt;&gt;"",COUNTIF(D.3[Tên nhà cung cấp],F1333)=0),"Tên NCC chưa khai báo trong DSNCC",IF(AND(G1333&lt;&gt;"",COUNTIF(D.1[Tên sản phẩm],G1333)=0),"SP này chưa khai báo trong DSSP",""))))</f>
        <v/>
      </c>
    </row>
    <row r="1334" spans="2:24" ht="27.75" customHeight="1">
      <c r="B1334" s="69">
        <f t="shared" si="243"/>
        <v>1331</v>
      </c>
      <c r="C1334" s="49" t="str">
        <f t="shared" ca="1" si="244"/>
        <v/>
      </c>
      <c r="D1334" s="50" t="str">
        <f t="shared" ca="1" si="245"/>
        <v/>
      </c>
      <c r="E1334" s="51" t="str">
        <f t="shared" ca="1" si="246"/>
        <v/>
      </c>
      <c r="F1334" s="52" t="str">
        <f t="shared" ca="1" si="247"/>
        <v/>
      </c>
      <c r="G1334" s="53"/>
      <c r="H1334" s="53" t="str">
        <f>IF(G1334="","",INDEX(D.1[Quy cách],MATCH(G1334,D.1[Tên sản phẩm],0)))</f>
        <v/>
      </c>
      <c r="I1334" s="54" t="str">
        <f>IF(G1334="","",INDEX(D.1[ĐVT],MATCH(G1334,D.1[Tên sản phẩm],0)))</f>
        <v/>
      </c>
      <c r="J1334" s="56" t="str">
        <f>IF(G1334="","",INDEX(#REF!,MATCH(G1334,D.1[Tên sản phẩm],0)))</f>
        <v/>
      </c>
      <c r="K1334" s="56" t="str">
        <f t="shared" si="248"/>
        <v/>
      </c>
      <c r="L1334" s="53"/>
      <c r="M1334" s="57" t="str">
        <f t="shared" si="249"/>
        <v/>
      </c>
      <c r="N1334" s="58"/>
      <c r="O1334" s="56" t="str">
        <f t="shared" si="242"/>
        <v/>
      </c>
      <c r="P1334" s="57" t="str">
        <f t="shared" si="250"/>
        <v/>
      </c>
      <c r="Q1334" s="58" t="str">
        <f t="shared" ca="1" si="251"/>
        <v/>
      </c>
      <c r="R1334" s="57" t="str">
        <f t="shared" si="252"/>
        <v/>
      </c>
      <c r="S1334" s="57" t="str">
        <f ca="1">IF(AND(C1334&lt;&gt;"",C1334&lt;&gt;OFFSET(C1334,1,0)),SUMIFS([Giá có thuế],[Số ĐK],C1334),"")</f>
        <v/>
      </c>
      <c r="T1334" s="53"/>
      <c r="U1334" s="55" t="str">
        <f>IF(T1334="","",'Thông Tin Chung'!#REF!)</f>
        <v/>
      </c>
      <c r="V1334" s="57" t="str">
        <f t="shared" ca="1" si="253"/>
        <v/>
      </c>
      <c r="W1334" s="59"/>
      <c r="X1334" s="49" t="str">
        <f ca="1">IF(C1334="","",IF(OR(D1334&lt;NgayBatDau,D1334&gt;NgayKetThuc),"Ngày tháng phải nằm trong kỳ báo cáo",IF(AND(F1334&lt;&gt;"",COUNTIF(D.3[Tên nhà cung cấp],F1334)=0),"Tên NCC chưa khai báo trong DSNCC",IF(AND(G1334&lt;&gt;"",COUNTIF(D.1[Tên sản phẩm],G1334)=0),"SP này chưa khai báo trong DSSP",""))))</f>
        <v/>
      </c>
    </row>
    <row r="1335" spans="2:24" ht="27.75" customHeight="1">
      <c r="B1335" s="69">
        <f t="shared" si="243"/>
        <v>1332</v>
      </c>
      <c r="C1335" s="49" t="str">
        <f t="shared" ca="1" si="244"/>
        <v/>
      </c>
      <c r="D1335" s="50" t="str">
        <f t="shared" ca="1" si="245"/>
        <v/>
      </c>
      <c r="E1335" s="51" t="str">
        <f t="shared" ca="1" si="246"/>
        <v/>
      </c>
      <c r="F1335" s="52" t="str">
        <f t="shared" ca="1" si="247"/>
        <v/>
      </c>
      <c r="G1335" s="53"/>
      <c r="H1335" s="53" t="str">
        <f>IF(G1335="","",INDEX(D.1[Quy cách],MATCH(G1335,D.1[Tên sản phẩm],0)))</f>
        <v/>
      </c>
      <c r="I1335" s="54" t="str">
        <f>IF(G1335="","",INDEX(D.1[ĐVT],MATCH(G1335,D.1[Tên sản phẩm],0)))</f>
        <v/>
      </c>
      <c r="J1335" s="56" t="str">
        <f>IF(G1335="","",INDEX(#REF!,MATCH(G1335,D.1[Tên sản phẩm],0)))</f>
        <v/>
      </c>
      <c r="K1335" s="56" t="str">
        <f t="shared" si="248"/>
        <v/>
      </c>
      <c r="L1335" s="53"/>
      <c r="M1335" s="57" t="str">
        <f t="shared" si="249"/>
        <v/>
      </c>
      <c r="N1335" s="58"/>
      <c r="O1335" s="56" t="str">
        <f t="shared" si="242"/>
        <v/>
      </c>
      <c r="P1335" s="57" t="str">
        <f t="shared" si="250"/>
        <v/>
      </c>
      <c r="Q1335" s="58" t="str">
        <f t="shared" ca="1" si="251"/>
        <v/>
      </c>
      <c r="R1335" s="57" t="str">
        <f t="shared" si="252"/>
        <v/>
      </c>
      <c r="S1335" s="57" t="str">
        <f ca="1">IF(AND(C1335&lt;&gt;"",C1335&lt;&gt;OFFSET(C1335,1,0)),SUMIFS([Giá có thuế],[Số ĐK],C1335),"")</f>
        <v/>
      </c>
      <c r="T1335" s="53"/>
      <c r="U1335" s="55" t="str">
        <f>IF(T1335="","",'Thông Tin Chung'!#REF!)</f>
        <v/>
      </c>
      <c r="V1335" s="57" t="str">
        <f t="shared" ca="1" si="253"/>
        <v/>
      </c>
      <c r="W1335" s="59"/>
      <c r="X1335" s="49" t="str">
        <f ca="1">IF(C1335="","",IF(OR(D1335&lt;NgayBatDau,D1335&gt;NgayKetThuc),"Ngày tháng phải nằm trong kỳ báo cáo",IF(AND(F1335&lt;&gt;"",COUNTIF(D.3[Tên nhà cung cấp],F1335)=0),"Tên NCC chưa khai báo trong DSNCC",IF(AND(G1335&lt;&gt;"",COUNTIF(D.1[Tên sản phẩm],G1335)=0),"SP này chưa khai báo trong DSSP",""))))</f>
        <v/>
      </c>
    </row>
    <row r="1336" spans="2:24" ht="27.75" customHeight="1">
      <c r="B1336" s="69">
        <f t="shared" si="243"/>
        <v>1333</v>
      </c>
      <c r="C1336" s="49" t="str">
        <f t="shared" ca="1" si="244"/>
        <v/>
      </c>
      <c r="D1336" s="50" t="str">
        <f t="shared" ca="1" si="245"/>
        <v/>
      </c>
      <c r="E1336" s="51" t="str">
        <f t="shared" ca="1" si="246"/>
        <v/>
      </c>
      <c r="F1336" s="52" t="str">
        <f t="shared" ca="1" si="247"/>
        <v/>
      </c>
      <c r="G1336" s="53"/>
      <c r="H1336" s="53" t="str">
        <f>IF(G1336="","",INDEX(D.1[Quy cách],MATCH(G1336,D.1[Tên sản phẩm],0)))</f>
        <v/>
      </c>
      <c r="I1336" s="54" t="str">
        <f>IF(G1336="","",INDEX(D.1[ĐVT],MATCH(G1336,D.1[Tên sản phẩm],0)))</f>
        <v/>
      </c>
      <c r="J1336" s="56" t="str">
        <f>IF(G1336="","",INDEX(#REF!,MATCH(G1336,D.1[Tên sản phẩm],0)))</f>
        <v/>
      </c>
      <c r="K1336" s="56" t="str">
        <f t="shared" si="248"/>
        <v/>
      </c>
      <c r="L1336" s="53"/>
      <c r="M1336" s="57" t="str">
        <f t="shared" si="249"/>
        <v/>
      </c>
      <c r="N1336" s="58"/>
      <c r="O1336" s="56" t="str">
        <f t="shared" si="242"/>
        <v/>
      </c>
      <c r="P1336" s="57" t="str">
        <f t="shared" si="250"/>
        <v/>
      </c>
      <c r="Q1336" s="58" t="str">
        <f t="shared" ca="1" si="251"/>
        <v/>
      </c>
      <c r="R1336" s="57" t="str">
        <f t="shared" si="252"/>
        <v/>
      </c>
      <c r="S1336" s="57" t="str">
        <f ca="1">IF(AND(C1336&lt;&gt;"",C1336&lt;&gt;OFFSET(C1336,1,0)),SUMIFS([Giá có thuế],[Số ĐK],C1336),"")</f>
        <v/>
      </c>
      <c r="T1336" s="53"/>
      <c r="U1336" s="55" t="str">
        <f>IF(T1336="","",'Thông Tin Chung'!#REF!)</f>
        <v/>
      </c>
      <c r="V1336" s="57" t="str">
        <f t="shared" ca="1" si="253"/>
        <v/>
      </c>
      <c r="W1336" s="59"/>
      <c r="X1336" s="49" t="str">
        <f ca="1">IF(C1336="","",IF(OR(D1336&lt;NgayBatDau,D1336&gt;NgayKetThuc),"Ngày tháng phải nằm trong kỳ báo cáo",IF(AND(F1336&lt;&gt;"",COUNTIF(D.3[Tên nhà cung cấp],F1336)=0),"Tên NCC chưa khai báo trong DSNCC",IF(AND(G1336&lt;&gt;"",COUNTIF(D.1[Tên sản phẩm],G1336)=0),"SP này chưa khai báo trong DSSP",""))))</f>
        <v/>
      </c>
    </row>
    <row r="1337" spans="2:24" ht="27.75" customHeight="1">
      <c r="B1337" s="69">
        <f t="shared" si="243"/>
        <v>1334</v>
      </c>
      <c r="C1337" s="49" t="str">
        <f t="shared" ca="1" si="244"/>
        <v/>
      </c>
      <c r="D1337" s="50" t="str">
        <f t="shared" ca="1" si="245"/>
        <v/>
      </c>
      <c r="E1337" s="51" t="str">
        <f t="shared" ca="1" si="246"/>
        <v/>
      </c>
      <c r="F1337" s="52" t="str">
        <f t="shared" ca="1" si="247"/>
        <v/>
      </c>
      <c r="G1337" s="53"/>
      <c r="H1337" s="53" t="str">
        <f>IF(G1337="","",INDEX(D.1[Quy cách],MATCH(G1337,D.1[Tên sản phẩm],0)))</f>
        <v/>
      </c>
      <c r="I1337" s="54" t="str">
        <f>IF(G1337="","",INDEX(D.1[ĐVT],MATCH(G1337,D.1[Tên sản phẩm],0)))</f>
        <v/>
      </c>
      <c r="J1337" s="56" t="str">
        <f>IF(G1337="","",INDEX(#REF!,MATCH(G1337,D.1[Tên sản phẩm],0)))</f>
        <v/>
      </c>
      <c r="K1337" s="56" t="str">
        <f t="shared" si="248"/>
        <v/>
      </c>
      <c r="L1337" s="53"/>
      <c r="M1337" s="57" t="str">
        <f t="shared" si="249"/>
        <v/>
      </c>
      <c r="N1337" s="58"/>
      <c r="O1337" s="56" t="str">
        <f t="shared" si="242"/>
        <v/>
      </c>
      <c r="P1337" s="57" t="str">
        <f t="shared" si="250"/>
        <v/>
      </c>
      <c r="Q1337" s="58" t="str">
        <f t="shared" ca="1" si="251"/>
        <v/>
      </c>
      <c r="R1337" s="57" t="str">
        <f t="shared" si="252"/>
        <v/>
      </c>
      <c r="S1337" s="57" t="str">
        <f ca="1">IF(AND(C1337&lt;&gt;"",C1337&lt;&gt;OFFSET(C1337,1,0)),SUMIFS([Giá có thuế],[Số ĐK],C1337),"")</f>
        <v/>
      </c>
      <c r="T1337" s="53"/>
      <c r="U1337" s="55" t="str">
        <f>IF(T1337="","",'Thông Tin Chung'!#REF!)</f>
        <v/>
      </c>
      <c r="V1337" s="57" t="str">
        <f t="shared" ca="1" si="253"/>
        <v/>
      </c>
      <c r="W1337" s="59"/>
      <c r="X1337" s="49" t="str">
        <f ca="1">IF(C1337="","",IF(OR(D1337&lt;NgayBatDau,D1337&gt;NgayKetThuc),"Ngày tháng phải nằm trong kỳ báo cáo",IF(AND(F1337&lt;&gt;"",COUNTIF(D.3[Tên nhà cung cấp],F1337)=0),"Tên NCC chưa khai báo trong DSNCC",IF(AND(G1337&lt;&gt;"",COUNTIF(D.1[Tên sản phẩm],G1337)=0),"SP này chưa khai báo trong DSSP",""))))</f>
        <v/>
      </c>
    </row>
    <row r="1338" spans="2:24" ht="27.75" customHeight="1">
      <c r="B1338" s="69">
        <f t="shared" si="243"/>
        <v>1335</v>
      </c>
      <c r="C1338" s="49" t="str">
        <f t="shared" ca="1" si="244"/>
        <v/>
      </c>
      <c r="D1338" s="50" t="str">
        <f t="shared" ca="1" si="245"/>
        <v/>
      </c>
      <c r="E1338" s="51" t="str">
        <f t="shared" ca="1" si="246"/>
        <v/>
      </c>
      <c r="F1338" s="52" t="str">
        <f t="shared" ca="1" si="247"/>
        <v/>
      </c>
      <c r="G1338" s="53"/>
      <c r="H1338" s="53" t="str">
        <f>IF(G1338="","",INDEX(D.1[Quy cách],MATCH(G1338,D.1[Tên sản phẩm],0)))</f>
        <v/>
      </c>
      <c r="I1338" s="54" t="str">
        <f>IF(G1338="","",INDEX(D.1[ĐVT],MATCH(G1338,D.1[Tên sản phẩm],0)))</f>
        <v/>
      </c>
      <c r="J1338" s="56" t="str">
        <f>IF(G1338="","",INDEX(#REF!,MATCH(G1338,D.1[Tên sản phẩm],0)))</f>
        <v/>
      </c>
      <c r="K1338" s="56" t="str">
        <f t="shared" si="248"/>
        <v/>
      </c>
      <c r="L1338" s="53"/>
      <c r="M1338" s="57" t="str">
        <f t="shared" si="249"/>
        <v/>
      </c>
      <c r="N1338" s="58"/>
      <c r="O1338" s="56" t="str">
        <f t="shared" si="242"/>
        <v/>
      </c>
      <c r="P1338" s="57" t="str">
        <f t="shared" si="250"/>
        <v/>
      </c>
      <c r="Q1338" s="58" t="str">
        <f t="shared" ca="1" si="251"/>
        <v/>
      </c>
      <c r="R1338" s="57" t="str">
        <f t="shared" si="252"/>
        <v/>
      </c>
      <c r="S1338" s="57" t="str">
        <f ca="1">IF(AND(C1338&lt;&gt;"",C1338&lt;&gt;OFFSET(C1338,1,0)),SUMIFS([Giá có thuế],[Số ĐK],C1338),"")</f>
        <v/>
      </c>
      <c r="T1338" s="53"/>
      <c r="U1338" s="55" t="str">
        <f>IF(T1338="","",'Thông Tin Chung'!#REF!)</f>
        <v/>
      </c>
      <c r="V1338" s="57" t="str">
        <f t="shared" ca="1" si="253"/>
        <v/>
      </c>
      <c r="W1338" s="59"/>
      <c r="X1338" s="49" t="str">
        <f ca="1">IF(C1338="","",IF(OR(D1338&lt;NgayBatDau,D1338&gt;NgayKetThuc),"Ngày tháng phải nằm trong kỳ báo cáo",IF(AND(F1338&lt;&gt;"",COUNTIF(D.3[Tên nhà cung cấp],F1338)=0),"Tên NCC chưa khai báo trong DSNCC",IF(AND(G1338&lt;&gt;"",COUNTIF(D.1[Tên sản phẩm],G1338)=0),"SP này chưa khai báo trong DSSP",""))))</f>
        <v/>
      </c>
    </row>
    <row r="1339" spans="2:24" ht="27.75" customHeight="1">
      <c r="B1339" s="69">
        <f t="shared" si="243"/>
        <v>1336</v>
      </c>
      <c r="C1339" s="49" t="str">
        <f t="shared" ca="1" si="244"/>
        <v/>
      </c>
      <c r="D1339" s="50" t="str">
        <f t="shared" ca="1" si="245"/>
        <v/>
      </c>
      <c r="E1339" s="51" t="str">
        <f t="shared" ca="1" si="246"/>
        <v/>
      </c>
      <c r="F1339" s="52" t="str">
        <f t="shared" ca="1" si="247"/>
        <v/>
      </c>
      <c r="G1339" s="53"/>
      <c r="H1339" s="53" t="str">
        <f>IF(G1339="","",INDEX(D.1[Quy cách],MATCH(G1339,D.1[Tên sản phẩm],0)))</f>
        <v/>
      </c>
      <c r="I1339" s="54" t="str">
        <f>IF(G1339="","",INDEX(D.1[ĐVT],MATCH(G1339,D.1[Tên sản phẩm],0)))</f>
        <v/>
      </c>
      <c r="J1339" s="56" t="str">
        <f>IF(G1339="","",INDEX(#REF!,MATCH(G1339,D.1[Tên sản phẩm],0)))</f>
        <v/>
      </c>
      <c r="K1339" s="56" t="str">
        <f t="shared" si="248"/>
        <v/>
      </c>
      <c r="L1339" s="53"/>
      <c r="M1339" s="57" t="str">
        <f t="shared" si="249"/>
        <v/>
      </c>
      <c r="N1339" s="58"/>
      <c r="O1339" s="56" t="str">
        <f t="shared" si="242"/>
        <v/>
      </c>
      <c r="P1339" s="57" t="str">
        <f t="shared" si="250"/>
        <v/>
      </c>
      <c r="Q1339" s="58" t="str">
        <f t="shared" ca="1" si="251"/>
        <v/>
      </c>
      <c r="R1339" s="57" t="str">
        <f t="shared" si="252"/>
        <v/>
      </c>
      <c r="S1339" s="57" t="str">
        <f ca="1">IF(AND(C1339&lt;&gt;"",C1339&lt;&gt;OFFSET(C1339,1,0)),SUMIFS([Giá có thuế],[Số ĐK],C1339),"")</f>
        <v/>
      </c>
      <c r="T1339" s="53"/>
      <c r="U1339" s="55" t="str">
        <f>IF(T1339="","",'Thông Tin Chung'!#REF!)</f>
        <v/>
      </c>
      <c r="V1339" s="57" t="str">
        <f t="shared" ca="1" si="253"/>
        <v/>
      </c>
      <c r="W1339" s="59"/>
      <c r="X1339" s="49" t="str">
        <f ca="1">IF(C1339="","",IF(OR(D1339&lt;NgayBatDau,D1339&gt;NgayKetThuc),"Ngày tháng phải nằm trong kỳ báo cáo",IF(AND(F1339&lt;&gt;"",COUNTIF(D.3[Tên nhà cung cấp],F1339)=0),"Tên NCC chưa khai báo trong DSNCC",IF(AND(G1339&lt;&gt;"",COUNTIF(D.1[Tên sản phẩm],G1339)=0),"SP này chưa khai báo trong DSSP",""))))</f>
        <v/>
      </c>
    </row>
    <row r="1340" spans="2:24" ht="27.75" customHeight="1">
      <c r="B1340" s="69">
        <f t="shared" si="243"/>
        <v>1337</v>
      </c>
      <c r="C1340" s="49" t="str">
        <f t="shared" ca="1" si="244"/>
        <v/>
      </c>
      <c r="D1340" s="50" t="str">
        <f t="shared" ca="1" si="245"/>
        <v/>
      </c>
      <c r="E1340" s="51" t="str">
        <f t="shared" ca="1" si="246"/>
        <v/>
      </c>
      <c r="F1340" s="52" t="str">
        <f t="shared" ca="1" si="247"/>
        <v/>
      </c>
      <c r="G1340" s="53"/>
      <c r="H1340" s="53" t="str">
        <f>IF(G1340="","",INDEX(D.1[Quy cách],MATCH(G1340,D.1[Tên sản phẩm],0)))</f>
        <v/>
      </c>
      <c r="I1340" s="54" t="str">
        <f>IF(G1340="","",INDEX(D.1[ĐVT],MATCH(G1340,D.1[Tên sản phẩm],0)))</f>
        <v/>
      </c>
      <c r="J1340" s="56" t="str">
        <f>IF(G1340="","",INDEX(#REF!,MATCH(G1340,D.1[Tên sản phẩm],0)))</f>
        <v/>
      </c>
      <c r="K1340" s="56" t="str">
        <f t="shared" si="248"/>
        <v/>
      </c>
      <c r="L1340" s="53"/>
      <c r="M1340" s="57" t="str">
        <f t="shared" si="249"/>
        <v/>
      </c>
      <c r="N1340" s="58"/>
      <c r="O1340" s="56" t="str">
        <f t="shared" si="242"/>
        <v/>
      </c>
      <c r="P1340" s="57" t="str">
        <f t="shared" si="250"/>
        <v/>
      </c>
      <c r="Q1340" s="58" t="str">
        <f t="shared" ca="1" si="251"/>
        <v/>
      </c>
      <c r="R1340" s="57" t="str">
        <f t="shared" si="252"/>
        <v/>
      </c>
      <c r="S1340" s="57" t="str">
        <f ca="1">IF(AND(C1340&lt;&gt;"",C1340&lt;&gt;OFFSET(C1340,1,0)),SUMIFS([Giá có thuế],[Số ĐK],C1340),"")</f>
        <v/>
      </c>
      <c r="T1340" s="53"/>
      <c r="U1340" s="55" t="str">
        <f>IF(T1340="","",'Thông Tin Chung'!#REF!)</f>
        <v/>
      </c>
      <c r="V1340" s="57" t="str">
        <f t="shared" ca="1" si="253"/>
        <v/>
      </c>
      <c r="W1340" s="59"/>
      <c r="X1340" s="49" t="str">
        <f ca="1">IF(C1340="","",IF(OR(D1340&lt;NgayBatDau,D1340&gt;NgayKetThuc),"Ngày tháng phải nằm trong kỳ báo cáo",IF(AND(F1340&lt;&gt;"",COUNTIF(D.3[Tên nhà cung cấp],F1340)=0),"Tên NCC chưa khai báo trong DSNCC",IF(AND(G1340&lt;&gt;"",COUNTIF(D.1[Tên sản phẩm],G1340)=0),"SP này chưa khai báo trong DSSP",""))))</f>
        <v/>
      </c>
    </row>
    <row r="1341" spans="2:24" ht="27.75" customHeight="1">
      <c r="B1341" s="69">
        <f t="shared" si="243"/>
        <v>1338</v>
      </c>
      <c r="C1341" s="49" t="str">
        <f t="shared" ca="1" si="244"/>
        <v/>
      </c>
      <c r="D1341" s="50" t="str">
        <f t="shared" ca="1" si="245"/>
        <v/>
      </c>
      <c r="E1341" s="51" t="str">
        <f t="shared" ca="1" si="246"/>
        <v/>
      </c>
      <c r="F1341" s="52" t="str">
        <f t="shared" ca="1" si="247"/>
        <v/>
      </c>
      <c r="G1341" s="53"/>
      <c r="H1341" s="53" t="str">
        <f>IF(G1341="","",INDEX(D.1[Quy cách],MATCH(G1341,D.1[Tên sản phẩm],0)))</f>
        <v/>
      </c>
      <c r="I1341" s="54" t="str">
        <f>IF(G1341="","",INDEX(D.1[ĐVT],MATCH(G1341,D.1[Tên sản phẩm],0)))</f>
        <v/>
      </c>
      <c r="J1341" s="56" t="str">
        <f>IF(G1341="","",INDEX(#REF!,MATCH(G1341,D.1[Tên sản phẩm],0)))</f>
        <v/>
      </c>
      <c r="K1341" s="56" t="str">
        <f t="shared" si="248"/>
        <v/>
      </c>
      <c r="L1341" s="53"/>
      <c r="M1341" s="57" t="str">
        <f t="shared" si="249"/>
        <v/>
      </c>
      <c r="N1341" s="58"/>
      <c r="O1341" s="56" t="str">
        <f t="shared" si="242"/>
        <v/>
      </c>
      <c r="P1341" s="57" t="str">
        <f t="shared" si="250"/>
        <v/>
      </c>
      <c r="Q1341" s="58" t="str">
        <f t="shared" ca="1" si="251"/>
        <v/>
      </c>
      <c r="R1341" s="57" t="str">
        <f t="shared" si="252"/>
        <v/>
      </c>
      <c r="S1341" s="57" t="str">
        <f ca="1">IF(AND(C1341&lt;&gt;"",C1341&lt;&gt;OFFSET(C1341,1,0)),SUMIFS([Giá có thuế],[Số ĐK],C1341),"")</f>
        <v/>
      </c>
      <c r="T1341" s="53"/>
      <c r="U1341" s="55" t="str">
        <f>IF(T1341="","",'Thông Tin Chung'!#REF!)</f>
        <v/>
      </c>
      <c r="V1341" s="57" t="str">
        <f t="shared" ca="1" si="253"/>
        <v/>
      </c>
      <c r="W1341" s="59"/>
      <c r="X1341" s="49" t="str">
        <f ca="1">IF(C1341="","",IF(OR(D1341&lt;NgayBatDau,D1341&gt;NgayKetThuc),"Ngày tháng phải nằm trong kỳ báo cáo",IF(AND(F1341&lt;&gt;"",COUNTIF(D.3[Tên nhà cung cấp],F1341)=0),"Tên NCC chưa khai báo trong DSNCC",IF(AND(G1341&lt;&gt;"",COUNTIF(D.1[Tên sản phẩm],G1341)=0),"SP này chưa khai báo trong DSSP",""))))</f>
        <v/>
      </c>
    </row>
    <row r="1342" spans="2:24" ht="27.75" customHeight="1">
      <c r="B1342" s="69">
        <f t="shared" si="243"/>
        <v>1339</v>
      </c>
      <c r="C1342" s="49" t="str">
        <f t="shared" ca="1" si="244"/>
        <v/>
      </c>
      <c r="D1342" s="50" t="str">
        <f t="shared" ca="1" si="245"/>
        <v/>
      </c>
      <c r="E1342" s="51" t="str">
        <f t="shared" ca="1" si="246"/>
        <v/>
      </c>
      <c r="F1342" s="52" t="str">
        <f t="shared" ca="1" si="247"/>
        <v/>
      </c>
      <c r="G1342" s="53"/>
      <c r="H1342" s="53" t="str">
        <f>IF(G1342="","",INDEX(D.1[Quy cách],MATCH(G1342,D.1[Tên sản phẩm],0)))</f>
        <v/>
      </c>
      <c r="I1342" s="54" t="str">
        <f>IF(G1342="","",INDEX(D.1[ĐVT],MATCH(G1342,D.1[Tên sản phẩm],0)))</f>
        <v/>
      </c>
      <c r="J1342" s="56" t="str">
        <f>IF(G1342="","",INDEX(#REF!,MATCH(G1342,D.1[Tên sản phẩm],0)))</f>
        <v/>
      </c>
      <c r="K1342" s="56" t="str">
        <f t="shared" si="248"/>
        <v/>
      </c>
      <c r="L1342" s="53"/>
      <c r="M1342" s="57" t="str">
        <f t="shared" si="249"/>
        <v/>
      </c>
      <c r="N1342" s="58"/>
      <c r="O1342" s="56" t="str">
        <f t="shared" si="242"/>
        <v/>
      </c>
      <c r="P1342" s="57" t="str">
        <f t="shared" si="250"/>
        <v/>
      </c>
      <c r="Q1342" s="58" t="str">
        <f t="shared" ca="1" si="251"/>
        <v/>
      </c>
      <c r="R1342" s="57" t="str">
        <f t="shared" si="252"/>
        <v/>
      </c>
      <c r="S1342" s="57" t="str">
        <f ca="1">IF(AND(C1342&lt;&gt;"",C1342&lt;&gt;OFFSET(C1342,1,0)),SUMIFS([Giá có thuế],[Số ĐK],C1342),"")</f>
        <v/>
      </c>
      <c r="T1342" s="53"/>
      <c r="U1342" s="55" t="str">
        <f>IF(T1342="","",'Thông Tin Chung'!#REF!)</f>
        <v/>
      </c>
      <c r="V1342" s="57" t="str">
        <f t="shared" ca="1" si="253"/>
        <v/>
      </c>
      <c r="W1342" s="59"/>
      <c r="X1342" s="49" t="str">
        <f ca="1">IF(C1342="","",IF(OR(D1342&lt;NgayBatDau,D1342&gt;NgayKetThuc),"Ngày tháng phải nằm trong kỳ báo cáo",IF(AND(F1342&lt;&gt;"",COUNTIF(D.3[Tên nhà cung cấp],F1342)=0),"Tên NCC chưa khai báo trong DSNCC",IF(AND(G1342&lt;&gt;"",COUNTIF(D.1[Tên sản phẩm],G1342)=0),"SP này chưa khai báo trong DSSP",""))))</f>
        <v/>
      </c>
    </row>
    <row r="1343" spans="2:24" ht="27.75" customHeight="1">
      <c r="B1343" s="69">
        <f t="shared" si="243"/>
        <v>1340</v>
      </c>
      <c r="C1343" s="49" t="str">
        <f t="shared" ca="1" si="244"/>
        <v/>
      </c>
      <c r="D1343" s="50" t="str">
        <f t="shared" ca="1" si="245"/>
        <v/>
      </c>
      <c r="E1343" s="51" t="str">
        <f t="shared" ca="1" si="246"/>
        <v/>
      </c>
      <c r="F1343" s="52" t="str">
        <f t="shared" ca="1" si="247"/>
        <v/>
      </c>
      <c r="G1343" s="53"/>
      <c r="H1343" s="53" t="str">
        <f>IF(G1343="","",INDEX(D.1[Quy cách],MATCH(G1343,D.1[Tên sản phẩm],0)))</f>
        <v/>
      </c>
      <c r="I1343" s="54" t="str">
        <f>IF(G1343="","",INDEX(D.1[ĐVT],MATCH(G1343,D.1[Tên sản phẩm],0)))</f>
        <v/>
      </c>
      <c r="J1343" s="56" t="str">
        <f>IF(G1343="","",INDEX(#REF!,MATCH(G1343,D.1[Tên sản phẩm],0)))</f>
        <v/>
      </c>
      <c r="K1343" s="56" t="str">
        <f t="shared" si="248"/>
        <v/>
      </c>
      <c r="L1343" s="53"/>
      <c r="M1343" s="57" t="str">
        <f t="shared" si="249"/>
        <v/>
      </c>
      <c r="N1343" s="58"/>
      <c r="O1343" s="56" t="str">
        <f t="shared" si="242"/>
        <v/>
      </c>
      <c r="P1343" s="57" t="str">
        <f t="shared" si="250"/>
        <v/>
      </c>
      <c r="Q1343" s="58" t="str">
        <f t="shared" ca="1" si="251"/>
        <v/>
      </c>
      <c r="R1343" s="57" t="str">
        <f t="shared" si="252"/>
        <v/>
      </c>
      <c r="S1343" s="57" t="str">
        <f ca="1">IF(AND(C1343&lt;&gt;"",C1343&lt;&gt;OFFSET(C1343,1,0)),SUMIFS([Giá có thuế],[Số ĐK],C1343),"")</f>
        <v/>
      </c>
      <c r="T1343" s="53"/>
      <c r="U1343" s="55" t="str">
        <f>IF(T1343="","",'Thông Tin Chung'!#REF!)</f>
        <v/>
      </c>
      <c r="V1343" s="57" t="str">
        <f t="shared" ca="1" si="253"/>
        <v/>
      </c>
      <c r="W1343" s="59"/>
      <c r="X1343" s="49" t="str">
        <f ca="1">IF(C1343="","",IF(OR(D1343&lt;NgayBatDau,D1343&gt;NgayKetThuc),"Ngày tháng phải nằm trong kỳ báo cáo",IF(AND(F1343&lt;&gt;"",COUNTIF(D.3[Tên nhà cung cấp],F1343)=0),"Tên NCC chưa khai báo trong DSNCC",IF(AND(G1343&lt;&gt;"",COUNTIF(D.1[Tên sản phẩm],G1343)=0),"SP này chưa khai báo trong DSSP",""))))</f>
        <v/>
      </c>
    </row>
    <row r="1344" spans="2:24" ht="27.75" customHeight="1">
      <c r="B1344" s="69">
        <f t="shared" si="243"/>
        <v>1341</v>
      </c>
      <c r="C1344" s="49" t="str">
        <f t="shared" ca="1" si="244"/>
        <v/>
      </c>
      <c r="D1344" s="50" t="str">
        <f t="shared" ca="1" si="245"/>
        <v/>
      </c>
      <c r="E1344" s="51" t="str">
        <f t="shared" ca="1" si="246"/>
        <v/>
      </c>
      <c r="F1344" s="52" t="str">
        <f t="shared" ca="1" si="247"/>
        <v/>
      </c>
      <c r="G1344" s="53"/>
      <c r="H1344" s="53" t="str">
        <f>IF(G1344="","",INDEX(D.1[Quy cách],MATCH(G1344,D.1[Tên sản phẩm],0)))</f>
        <v/>
      </c>
      <c r="I1344" s="54" t="str">
        <f>IF(G1344="","",INDEX(D.1[ĐVT],MATCH(G1344,D.1[Tên sản phẩm],0)))</f>
        <v/>
      </c>
      <c r="J1344" s="56" t="str">
        <f>IF(G1344="","",INDEX(#REF!,MATCH(G1344,D.1[Tên sản phẩm],0)))</f>
        <v/>
      </c>
      <c r="K1344" s="56" t="str">
        <f t="shared" si="248"/>
        <v/>
      </c>
      <c r="L1344" s="53"/>
      <c r="M1344" s="57" t="str">
        <f t="shared" si="249"/>
        <v/>
      </c>
      <c r="N1344" s="58"/>
      <c r="O1344" s="56" t="str">
        <f t="shared" si="242"/>
        <v/>
      </c>
      <c r="P1344" s="57" t="str">
        <f t="shared" si="250"/>
        <v/>
      </c>
      <c r="Q1344" s="58" t="str">
        <f t="shared" ca="1" si="251"/>
        <v/>
      </c>
      <c r="R1344" s="57" t="str">
        <f t="shared" si="252"/>
        <v/>
      </c>
      <c r="S1344" s="57" t="str">
        <f ca="1">IF(AND(C1344&lt;&gt;"",C1344&lt;&gt;OFFSET(C1344,1,0)),SUMIFS([Giá có thuế],[Số ĐK],C1344),"")</f>
        <v/>
      </c>
      <c r="T1344" s="53"/>
      <c r="U1344" s="55" t="str">
        <f>IF(T1344="","",'Thông Tin Chung'!#REF!)</f>
        <v/>
      </c>
      <c r="V1344" s="57" t="str">
        <f t="shared" ca="1" si="253"/>
        <v/>
      </c>
      <c r="W1344" s="59"/>
      <c r="X1344" s="49" t="str">
        <f ca="1">IF(C1344="","",IF(OR(D1344&lt;NgayBatDau,D1344&gt;NgayKetThuc),"Ngày tháng phải nằm trong kỳ báo cáo",IF(AND(F1344&lt;&gt;"",COUNTIF(D.3[Tên nhà cung cấp],F1344)=0),"Tên NCC chưa khai báo trong DSNCC",IF(AND(G1344&lt;&gt;"",COUNTIF(D.1[Tên sản phẩm],G1344)=0),"SP này chưa khai báo trong DSSP",""))))</f>
        <v/>
      </c>
    </row>
    <row r="1345" spans="2:24" ht="27.75" customHeight="1">
      <c r="B1345" s="69">
        <f t="shared" si="243"/>
        <v>1342</v>
      </c>
      <c r="C1345" s="49" t="str">
        <f t="shared" ca="1" si="244"/>
        <v/>
      </c>
      <c r="D1345" s="50" t="str">
        <f t="shared" ca="1" si="245"/>
        <v/>
      </c>
      <c r="E1345" s="51" t="str">
        <f t="shared" ca="1" si="246"/>
        <v/>
      </c>
      <c r="F1345" s="52" t="str">
        <f t="shared" ca="1" si="247"/>
        <v/>
      </c>
      <c r="G1345" s="53"/>
      <c r="H1345" s="53" t="str">
        <f>IF(G1345="","",INDEX(D.1[Quy cách],MATCH(G1345,D.1[Tên sản phẩm],0)))</f>
        <v/>
      </c>
      <c r="I1345" s="54" t="str">
        <f>IF(G1345="","",INDEX(D.1[ĐVT],MATCH(G1345,D.1[Tên sản phẩm],0)))</f>
        <v/>
      </c>
      <c r="J1345" s="56" t="str">
        <f>IF(G1345="","",INDEX(#REF!,MATCH(G1345,D.1[Tên sản phẩm],0)))</f>
        <v/>
      </c>
      <c r="K1345" s="56" t="str">
        <f t="shared" si="248"/>
        <v/>
      </c>
      <c r="L1345" s="53"/>
      <c r="M1345" s="57" t="str">
        <f t="shared" si="249"/>
        <v/>
      </c>
      <c r="N1345" s="58"/>
      <c r="O1345" s="56" t="str">
        <f t="shared" si="242"/>
        <v/>
      </c>
      <c r="P1345" s="57" t="str">
        <f t="shared" si="250"/>
        <v/>
      </c>
      <c r="Q1345" s="58" t="str">
        <f t="shared" ca="1" si="251"/>
        <v/>
      </c>
      <c r="R1345" s="57" t="str">
        <f t="shared" si="252"/>
        <v/>
      </c>
      <c r="S1345" s="57" t="str">
        <f ca="1">IF(AND(C1345&lt;&gt;"",C1345&lt;&gt;OFFSET(C1345,1,0)),SUMIFS([Giá có thuế],[Số ĐK],C1345),"")</f>
        <v/>
      </c>
      <c r="T1345" s="53"/>
      <c r="U1345" s="55" t="str">
        <f>IF(T1345="","",'Thông Tin Chung'!#REF!)</f>
        <v/>
      </c>
      <c r="V1345" s="57" t="str">
        <f t="shared" ca="1" si="253"/>
        <v/>
      </c>
      <c r="W1345" s="59"/>
      <c r="X1345" s="49" t="str">
        <f ca="1">IF(C1345="","",IF(OR(D1345&lt;NgayBatDau,D1345&gt;NgayKetThuc),"Ngày tháng phải nằm trong kỳ báo cáo",IF(AND(F1345&lt;&gt;"",COUNTIF(D.3[Tên nhà cung cấp],F1345)=0),"Tên NCC chưa khai báo trong DSNCC",IF(AND(G1345&lt;&gt;"",COUNTIF(D.1[Tên sản phẩm],G1345)=0),"SP này chưa khai báo trong DSSP",""))))</f>
        <v/>
      </c>
    </row>
    <row r="1346" spans="2:24" ht="27.75" customHeight="1">
      <c r="B1346" s="69">
        <f t="shared" si="243"/>
        <v>1343</v>
      </c>
      <c r="C1346" s="49" t="str">
        <f t="shared" ca="1" si="244"/>
        <v/>
      </c>
      <c r="D1346" s="50" t="str">
        <f t="shared" ca="1" si="245"/>
        <v/>
      </c>
      <c r="E1346" s="51" t="str">
        <f t="shared" ca="1" si="246"/>
        <v/>
      </c>
      <c r="F1346" s="52" t="str">
        <f t="shared" ca="1" si="247"/>
        <v/>
      </c>
      <c r="G1346" s="53"/>
      <c r="H1346" s="53" t="str">
        <f>IF(G1346="","",INDEX(D.1[Quy cách],MATCH(G1346,D.1[Tên sản phẩm],0)))</f>
        <v/>
      </c>
      <c r="I1346" s="54" t="str">
        <f>IF(G1346="","",INDEX(D.1[ĐVT],MATCH(G1346,D.1[Tên sản phẩm],0)))</f>
        <v/>
      </c>
      <c r="J1346" s="56" t="str">
        <f>IF(G1346="","",INDEX(#REF!,MATCH(G1346,D.1[Tên sản phẩm],0)))</f>
        <v/>
      </c>
      <c r="K1346" s="56" t="str">
        <f t="shared" si="248"/>
        <v/>
      </c>
      <c r="L1346" s="53"/>
      <c r="M1346" s="57" t="str">
        <f t="shared" si="249"/>
        <v/>
      </c>
      <c r="N1346" s="58"/>
      <c r="O1346" s="56" t="str">
        <f t="shared" si="242"/>
        <v/>
      </c>
      <c r="P1346" s="57" t="str">
        <f t="shared" si="250"/>
        <v/>
      </c>
      <c r="Q1346" s="58" t="str">
        <f t="shared" ca="1" si="251"/>
        <v/>
      </c>
      <c r="R1346" s="57" t="str">
        <f t="shared" si="252"/>
        <v/>
      </c>
      <c r="S1346" s="57" t="str">
        <f ca="1">IF(AND(C1346&lt;&gt;"",C1346&lt;&gt;OFFSET(C1346,1,0)),SUMIFS([Giá có thuế],[Số ĐK],C1346),"")</f>
        <v/>
      </c>
      <c r="T1346" s="53"/>
      <c r="U1346" s="55" t="str">
        <f>IF(T1346="","",'Thông Tin Chung'!#REF!)</f>
        <v/>
      </c>
      <c r="V1346" s="57" t="str">
        <f t="shared" ca="1" si="253"/>
        <v/>
      </c>
      <c r="W1346" s="59"/>
      <c r="X1346" s="49" t="str">
        <f ca="1">IF(C1346="","",IF(OR(D1346&lt;NgayBatDau,D1346&gt;NgayKetThuc),"Ngày tháng phải nằm trong kỳ báo cáo",IF(AND(F1346&lt;&gt;"",COUNTIF(D.3[Tên nhà cung cấp],F1346)=0),"Tên NCC chưa khai báo trong DSNCC",IF(AND(G1346&lt;&gt;"",COUNTIF(D.1[Tên sản phẩm],G1346)=0),"SP này chưa khai báo trong DSSP",""))))</f>
        <v/>
      </c>
    </row>
    <row r="1347" spans="2:24" ht="27.75" customHeight="1">
      <c r="B1347" s="69">
        <f t="shared" si="243"/>
        <v>1344</v>
      </c>
      <c r="C1347" s="49" t="str">
        <f t="shared" ca="1" si="244"/>
        <v/>
      </c>
      <c r="D1347" s="50" t="str">
        <f t="shared" ca="1" si="245"/>
        <v/>
      </c>
      <c r="E1347" s="51" t="str">
        <f t="shared" ca="1" si="246"/>
        <v/>
      </c>
      <c r="F1347" s="52" t="str">
        <f t="shared" ca="1" si="247"/>
        <v/>
      </c>
      <c r="G1347" s="53"/>
      <c r="H1347" s="53" t="str">
        <f>IF(G1347="","",INDEX(D.1[Quy cách],MATCH(G1347,D.1[Tên sản phẩm],0)))</f>
        <v/>
      </c>
      <c r="I1347" s="54" t="str">
        <f>IF(G1347="","",INDEX(D.1[ĐVT],MATCH(G1347,D.1[Tên sản phẩm],0)))</f>
        <v/>
      </c>
      <c r="J1347" s="56" t="str">
        <f>IF(G1347="","",INDEX(#REF!,MATCH(G1347,D.1[Tên sản phẩm],0)))</f>
        <v/>
      </c>
      <c r="K1347" s="56" t="str">
        <f t="shared" si="248"/>
        <v/>
      </c>
      <c r="L1347" s="53"/>
      <c r="M1347" s="57" t="str">
        <f t="shared" si="249"/>
        <v/>
      </c>
      <c r="N1347" s="58"/>
      <c r="O1347" s="56" t="str">
        <f t="shared" ref="O1347:O1410" si="254">IF(M1347="","",M1347*SUM(N1347))</f>
        <v/>
      </c>
      <c r="P1347" s="57" t="str">
        <f t="shared" si="250"/>
        <v/>
      </c>
      <c r="Q1347" s="58" t="str">
        <f t="shared" ca="1" si="251"/>
        <v/>
      </c>
      <c r="R1347" s="57" t="str">
        <f t="shared" si="252"/>
        <v/>
      </c>
      <c r="S1347" s="57" t="str">
        <f ca="1">IF(AND(C1347&lt;&gt;"",C1347&lt;&gt;OFFSET(C1347,1,0)),SUMIFS([Giá có thuế],[Số ĐK],C1347),"")</f>
        <v/>
      </c>
      <c r="T1347" s="53"/>
      <c r="U1347" s="55" t="str">
        <f>IF(T1347="","",'Thông Tin Chung'!#REF!)</f>
        <v/>
      </c>
      <c r="V1347" s="57" t="str">
        <f t="shared" ca="1" si="253"/>
        <v/>
      </c>
      <c r="W1347" s="59"/>
      <c r="X1347" s="49" t="str">
        <f ca="1">IF(C1347="","",IF(OR(D1347&lt;NgayBatDau,D1347&gt;NgayKetThuc),"Ngày tháng phải nằm trong kỳ báo cáo",IF(AND(F1347&lt;&gt;"",COUNTIF(D.3[Tên nhà cung cấp],F1347)=0),"Tên NCC chưa khai báo trong DSNCC",IF(AND(G1347&lt;&gt;"",COUNTIF(D.1[Tên sản phẩm],G1347)=0),"SP này chưa khai báo trong DSSP",""))))</f>
        <v/>
      </c>
    </row>
    <row r="1348" spans="2:24" ht="27.75" customHeight="1">
      <c r="B1348" s="69">
        <f t="shared" ref="B1348:B1411" si="255">ROW(A1348)-3</f>
        <v>1345</v>
      </c>
      <c r="C1348" s="49" t="str">
        <f t="shared" ref="C1348:C1411" ca="1" si="256">IF(AND(D1348="",E1348="",F1348=""),"",IF(AND(D1348=OFFSET(D1348,-1,0),E1348=OFFSET(E1348,-1,0),F1348=OFFSET(F1348,-1,0)),OFFSET(B1348,-1,1),B1348))</f>
        <v/>
      </c>
      <c r="D1348" s="50" t="str">
        <f t="shared" ref="D1348:D1411" ca="1" si="257">IF(AND($G1348&lt;&gt;"",B1348&lt;&gt;1),OFFSET(C1348,-1,1),"")</f>
        <v/>
      </c>
      <c r="E1348" s="51" t="str">
        <f t="shared" ref="E1348:E1411" ca="1" si="258">IF(AND($G1348&lt;&gt;"",B1348&lt;&gt;1),OFFSET(D1348,-1,1),"")</f>
        <v/>
      </c>
      <c r="F1348" s="52" t="str">
        <f t="shared" ref="F1348:F1411" ca="1" si="259">IF(AND($G1348&lt;&gt;"",B1348&lt;&gt;1),OFFSET(E1348,-1,1),"")</f>
        <v/>
      </c>
      <c r="G1348" s="53"/>
      <c r="H1348" s="53" t="str">
        <f>IF(G1348="","",INDEX(D.1[Quy cách],MATCH(G1348,D.1[Tên sản phẩm],0)))</f>
        <v/>
      </c>
      <c r="I1348" s="54" t="str">
        <f>IF(G1348="","",INDEX(D.1[ĐVT],MATCH(G1348,D.1[Tên sản phẩm],0)))</f>
        <v/>
      </c>
      <c r="J1348" s="56" t="str">
        <f>IF(G1348="","",INDEX(#REF!,MATCH(G1348,D.1[Tên sản phẩm],0)))</f>
        <v/>
      </c>
      <c r="K1348" s="56" t="str">
        <f t="shared" ref="K1348:K1411" si="260">IF(OR(G1348="",J1348=""),"",1)</f>
        <v/>
      </c>
      <c r="L1348" s="53"/>
      <c r="M1348" s="57" t="str">
        <f t="shared" ref="M1348:M1411" si="261">IF(AND(J1348&lt;&gt;"",K1348&lt;&gt;""),J1348*K1348,"")</f>
        <v/>
      </c>
      <c r="N1348" s="58"/>
      <c r="O1348" s="56" t="str">
        <f t="shared" si="254"/>
        <v/>
      </c>
      <c r="P1348" s="57" t="str">
        <f t="shared" ref="P1348:P1411" si="262">IF(M1348="","",M1348-SUM(O1348))</f>
        <v/>
      </c>
      <c r="Q1348" s="58" t="str">
        <f t="shared" ref="Q1348:Q1411" ca="1" si="263">IF(AND(P1348&lt;&gt;"",C1348=OFFSET(C1348,-1,0)),OFFSET(P1348,-1,1),"")</f>
        <v/>
      </c>
      <c r="R1348" s="57" t="str">
        <f t="shared" ref="R1348:R1411" si="264">IF(P1348="","",P1348*SUM(1,Q1348))</f>
        <v/>
      </c>
      <c r="S1348" s="57" t="str">
        <f ca="1">IF(AND(C1348&lt;&gt;"",C1348&lt;&gt;OFFSET(C1348,1,0)),SUMIFS([Giá có thuế],[Số ĐK],C1348),"")</f>
        <v/>
      </c>
      <c r="T1348" s="53"/>
      <c r="U1348" s="55" t="str">
        <f>IF(T1348="","",'Thông Tin Chung'!#REF!)</f>
        <v/>
      </c>
      <c r="V1348" s="57" t="str">
        <f t="shared" ref="V1348:V1411" ca="1" si="265">IF(AND(S1348&lt;&gt;"",T1348&lt;&gt;"",S1348&lt;&gt;0),S1348-T1348,"")</f>
        <v/>
      </c>
      <c r="W1348" s="59"/>
      <c r="X1348" s="49" t="str">
        <f ca="1">IF(C1348="","",IF(OR(D1348&lt;NgayBatDau,D1348&gt;NgayKetThuc),"Ngày tháng phải nằm trong kỳ báo cáo",IF(AND(F1348&lt;&gt;"",COUNTIF(D.3[Tên nhà cung cấp],F1348)=0),"Tên NCC chưa khai báo trong DSNCC",IF(AND(G1348&lt;&gt;"",COUNTIF(D.1[Tên sản phẩm],G1348)=0),"SP này chưa khai báo trong DSSP",""))))</f>
        <v/>
      </c>
    </row>
    <row r="1349" spans="2:24" ht="27.75" customHeight="1">
      <c r="B1349" s="69">
        <f t="shared" si="255"/>
        <v>1346</v>
      </c>
      <c r="C1349" s="49" t="str">
        <f t="shared" ca="1" si="256"/>
        <v/>
      </c>
      <c r="D1349" s="50" t="str">
        <f t="shared" ca="1" si="257"/>
        <v/>
      </c>
      <c r="E1349" s="51" t="str">
        <f t="shared" ca="1" si="258"/>
        <v/>
      </c>
      <c r="F1349" s="52" t="str">
        <f t="shared" ca="1" si="259"/>
        <v/>
      </c>
      <c r="G1349" s="53"/>
      <c r="H1349" s="53" t="str">
        <f>IF(G1349="","",INDEX(D.1[Quy cách],MATCH(G1349,D.1[Tên sản phẩm],0)))</f>
        <v/>
      </c>
      <c r="I1349" s="54" t="str">
        <f>IF(G1349="","",INDEX(D.1[ĐVT],MATCH(G1349,D.1[Tên sản phẩm],0)))</f>
        <v/>
      </c>
      <c r="J1349" s="56" t="str">
        <f>IF(G1349="","",INDEX(#REF!,MATCH(G1349,D.1[Tên sản phẩm],0)))</f>
        <v/>
      </c>
      <c r="K1349" s="56" t="str">
        <f t="shared" si="260"/>
        <v/>
      </c>
      <c r="L1349" s="53"/>
      <c r="M1349" s="57" t="str">
        <f t="shared" si="261"/>
        <v/>
      </c>
      <c r="N1349" s="58"/>
      <c r="O1349" s="56" t="str">
        <f t="shared" si="254"/>
        <v/>
      </c>
      <c r="P1349" s="57" t="str">
        <f t="shared" si="262"/>
        <v/>
      </c>
      <c r="Q1349" s="58" t="str">
        <f t="shared" ca="1" si="263"/>
        <v/>
      </c>
      <c r="R1349" s="57" t="str">
        <f t="shared" si="264"/>
        <v/>
      </c>
      <c r="S1349" s="57" t="str">
        <f ca="1">IF(AND(C1349&lt;&gt;"",C1349&lt;&gt;OFFSET(C1349,1,0)),SUMIFS([Giá có thuế],[Số ĐK],C1349),"")</f>
        <v/>
      </c>
      <c r="T1349" s="53"/>
      <c r="U1349" s="55" t="str">
        <f>IF(T1349="","",'Thông Tin Chung'!#REF!)</f>
        <v/>
      </c>
      <c r="V1349" s="57" t="str">
        <f t="shared" ca="1" si="265"/>
        <v/>
      </c>
      <c r="W1349" s="59"/>
      <c r="X1349" s="49" t="str">
        <f ca="1">IF(C1349="","",IF(OR(D1349&lt;NgayBatDau,D1349&gt;NgayKetThuc),"Ngày tháng phải nằm trong kỳ báo cáo",IF(AND(F1349&lt;&gt;"",COUNTIF(D.3[Tên nhà cung cấp],F1349)=0),"Tên NCC chưa khai báo trong DSNCC",IF(AND(G1349&lt;&gt;"",COUNTIF(D.1[Tên sản phẩm],G1349)=0),"SP này chưa khai báo trong DSSP",""))))</f>
        <v/>
      </c>
    </row>
    <row r="1350" spans="2:24" ht="27.75" customHeight="1">
      <c r="B1350" s="69">
        <f t="shared" si="255"/>
        <v>1347</v>
      </c>
      <c r="C1350" s="49" t="str">
        <f t="shared" ca="1" si="256"/>
        <v/>
      </c>
      <c r="D1350" s="50" t="str">
        <f t="shared" ca="1" si="257"/>
        <v/>
      </c>
      <c r="E1350" s="51" t="str">
        <f t="shared" ca="1" si="258"/>
        <v/>
      </c>
      <c r="F1350" s="52" t="str">
        <f t="shared" ca="1" si="259"/>
        <v/>
      </c>
      <c r="G1350" s="53"/>
      <c r="H1350" s="53" t="str">
        <f>IF(G1350="","",INDEX(D.1[Quy cách],MATCH(G1350,D.1[Tên sản phẩm],0)))</f>
        <v/>
      </c>
      <c r="I1350" s="54" t="str">
        <f>IF(G1350="","",INDEX(D.1[ĐVT],MATCH(G1350,D.1[Tên sản phẩm],0)))</f>
        <v/>
      </c>
      <c r="J1350" s="56" t="str">
        <f>IF(G1350="","",INDEX(#REF!,MATCH(G1350,D.1[Tên sản phẩm],0)))</f>
        <v/>
      </c>
      <c r="K1350" s="56" t="str">
        <f t="shared" si="260"/>
        <v/>
      </c>
      <c r="L1350" s="53"/>
      <c r="M1350" s="57" t="str">
        <f t="shared" si="261"/>
        <v/>
      </c>
      <c r="N1350" s="58"/>
      <c r="O1350" s="56" t="str">
        <f t="shared" si="254"/>
        <v/>
      </c>
      <c r="P1350" s="57" t="str">
        <f t="shared" si="262"/>
        <v/>
      </c>
      <c r="Q1350" s="58" t="str">
        <f t="shared" ca="1" si="263"/>
        <v/>
      </c>
      <c r="R1350" s="57" t="str">
        <f t="shared" si="264"/>
        <v/>
      </c>
      <c r="S1350" s="57" t="str">
        <f ca="1">IF(AND(C1350&lt;&gt;"",C1350&lt;&gt;OFFSET(C1350,1,0)),SUMIFS([Giá có thuế],[Số ĐK],C1350),"")</f>
        <v/>
      </c>
      <c r="T1350" s="53"/>
      <c r="U1350" s="55" t="str">
        <f>IF(T1350="","",'Thông Tin Chung'!#REF!)</f>
        <v/>
      </c>
      <c r="V1350" s="57" t="str">
        <f t="shared" ca="1" si="265"/>
        <v/>
      </c>
      <c r="W1350" s="59"/>
      <c r="X1350" s="49" t="str">
        <f ca="1">IF(C1350="","",IF(OR(D1350&lt;NgayBatDau,D1350&gt;NgayKetThuc),"Ngày tháng phải nằm trong kỳ báo cáo",IF(AND(F1350&lt;&gt;"",COUNTIF(D.3[Tên nhà cung cấp],F1350)=0),"Tên NCC chưa khai báo trong DSNCC",IF(AND(G1350&lt;&gt;"",COUNTIF(D.1[Tên sản phẩm],G1350)=0),"SP này chưa khai báo trong DSSP",""))))</f>
        <v/>
      </c>
    </row>
    <row r="1351" spans="2:24" ht="27.75" customHeight="1">
      <c r="B1351" s="69">
        <f t="shared" si="255"/>
        <v>1348</v>
      </c>
      <c r="C1351" s="49" t="str">
        <f t="shared" ca="1" si="256"/>
        <v/>
      </c>
      <c r="D1351" s="50" t="str">
        <f t="shared" ca="1" si="257"/>
        <v/>
      </c>
      <c r="E1351" s="51" t="str">
        <f t="shared" ca="1" si="258"/>
        <v/>
      </c>
      <c r="F1351" s="52" t="str">
        <f t="shared" ca="1" si="259"/>
        <v/>
      </c>
      <c r="G1351" s="53"/>
      <c r="H1351" s="53" t="str">
        <f>IF(G1351="","",INDEX(D.1[Quy cách],MATCH(G1351,D.1[Tên sản phẩm],0)))</f>
        <v/>
      </c>
      <c r="I1351" s="54" t="str">
        <f>IF(G1351="","",INDEX(D.1[ĐVT],MATCH(G1351,D.1[Tên sản phẩm],0)))</f>
        <v/>
      </c>
      <c r="J1351" s="56" t="str">
        <f>IF(G1351="","",INDEX(#REF!,MATCH(G1351,D.1[Tên sản phẩm],0)))</f>
        <v/>
      </c>
      <c r="K1351" s="56" t="str">
        <f t="shared" si="260"/>
        <v/>
      </c>
      <c r="L1351" s="53"/>
      <c r="M1351" s="57" t="str">
        <f t="shared" si="261"/>
        <v/>
      </c>
      <c r="N1351" s="58"/>
      <c r="O1351" s="56" t="str">
        <f t="shared" si="254"/>
        <v/>
      </c>
      <c r="P1351" s="57" t="str">
        <f t="shared" si="262"/>
        <v/>
      </c>
      <c r="Q1351" s="58" t="str">
        <f t="shared" ca="1" si="263"/>
        <v/>
      </c>
      <c r="R1351" s="57" t="str">
        <f t="shared" si="264"/>
        <v/>
      </c>
      <c r="S1351" s="57" t="str">
        <f ca="1">IF(AND(C1351&lt;&gt;"",C1351&lt;&gt;OFFSET(C1351,1,0)),SUMIFS([Giá có thuế],[Số ĐK],C1351),"")</f>
        <v/>
      </c>
      <c r="T1351" s="53"/>
      <c r="U1351" s="55" t="str">
        <f>IF(T1351="","",'Thông Tin Chung'!#REF!)</f>
        <v/>
      </c>
      <c r="V1351" s="57" t="str">
        <f t="shared" ca="1" si="265"/>
        <v/>
      </c>
      <c r="W1351" s="59"/>
      <c r="X1351" s="49" t="str">
        <f ca="1">IF(C1351="","",IF(OR(D1351&lt;NgayBatDau,D1351&gt;NgayKetThuc),"Ngày tháng phải nằm trong kỳ báo cáo",IF(AND(F1351&lt;&gt;"",COUNTIF(D.3[Tên nhà cung cấp],F1351)=0),"Tên NCC chưa khai báo trong DSNCC",IF(AND(G1351&lt;&gt;"",COUNTIF(D.1[Tên sản phẩm],G1351)=0),"SP này chưa khai báo trong DSSP",""))))</f>
        <v/>
      </c>
    </row>
    <row r="1352" spans="2:24" ht="27.75" customHeight="1">
      <c r="B1352" s="69">
        <f t="shared" si="255"/>
        <v>1349</v>
      </c>
      <c r="C1352" s="49" t="str">
        <f t="shared" ca="1" si="256"/>
        <v/>
      </c>
      <c r="D1352" s="50" t="str">
        <f t="shared" ca="1" si="257"/>
        <v/>
      </c>
      <c r="E1352" s="51" t="str">
        <f t="shared" ca="1" si="258"/>
        <v/>
      </c>
      <c r="F1352" s="52" t="str">
        <f t="shared" ca="1" si="259"/>
        <v/>
      </c>
      <c r="G1352" s="53"/>
      <c r="H1352" s="53" t="str">
        <f>IF(G1352="","",INDEX(D.1[Quy cách],MATCH(G1352,D.1[Tên sản phẩm],0)))</f>
        <v/>
      </c>
      <c r="I1352" s="54" t="str">
        <f>IF(G1352="","",INDEX(D.1[ĐVT],MATCH(G1352,D.1[Tên sản phẩm],0)))</f>
        <v/>
      </c>
      <c r="J1352" s="56" t="str">
        <f>IF(G1352="","",INDEX(#REF!,MATCH(G1352,D.1[Tên sản phẩm],0)))</f>
        <v/>
      </c>
      <c r="K1352" s="56" t="str">
        <f t="shared" si="260"/>
        <v/>
      </c>
      <c r="L1352" s="53"/>
      <c r="M1352" s="57" t="str">
        <f t="shared" si="261"/>
        <v/>
      </c>
      <c r="N1352" s="58"/>
      <c r="O1352" s="56" t="str">
        <f t="shared" si="254"/>
        <v/>
      </c>
      <c r="P1352" s="57" t="str">
        <f t="shared" si="262"/>
        <v/>
      </c>
      <c r="Q1352" s="58" t="str">
        <f t="shared" ca="1" si="263"/>
        <v/>
      </c>
      <c r="R1352" s="57" t="str">
        <f t="shared" si="264"/>
        <v/>
      </c>
      <c r="S1352" s="57" t="str">
        <f ca="1">IF(AND(C1352&lt;&gt;"",C1352&lt;&gt;OFFSET(C1352,1,0)),SUMIFS([Giá có thuế],[Số ĐK],C1352),"")</f>
        <v/>
      </c>
      <c r="T1352" s="53"/>
      <c r="U1352" s="55" t="str">
        <f>IF(T1352="","",'Thông Tin Chung'!#REF!)</f>
        <v/>
      </c>
      <c r="V1352" s="57" t="str">
        <f t="shared" ca="1" si="265"/>
        <v/>
      </c>
      <c r="W1352" s="59"/>
      <c r="X1352" s="49" t="str">
        <f ca="1">IF(C1352="","",IF(OR(D1352&lt;NgayBatDau,D1352&gt;NgayKetThuc),"Ngày tháng phải nằm trong kỳ báo cáo",IF(AND(F1352&lt;&gt;"",COUNTIF(D.3[Tên nhà cung cấp],F1352)=0),"Tên NCC chưa khai báo trong DSNCC",IF(AND(G1352&lt;&gt;"",COUNTIF(D.1[Tên sản phẩm],G1352)=0),"SP này chưa khai báo trong DSSP",""))))</f>
        <v/>
      </c>
    </row>
    <row r="1353" spans="2:24" ht="27.75" customHeight="1">
      <c r="B1353" s="69">
        <f t="shared" si="255"/>
        <v>1350</v>
      </c>
      <c r="C1353" s="49" t="str">
        <f t="shared" ca="1" si="256"/>
        <v/>
      </c>
      <c r="D1353" s="50" t="str">
        <f t="shared" ca="1" si="257"/>
        <v/>
      </c>
      <c r="E1353" s="51" t="str">
        <f t="shared" ca="1" si="258"/>
        <v/>
      </c>
      <c r="F1353" s="52" t="str">
        <f t="shared" ca="1" si="259"/>
        <v/>
      </c>
      <c r="G1353" s="53"/>
      <c r="H1353" s="53" t="str">
        <f>IF(G1353="","",INDEX(D.1[Quy cách],MATCH(G1353,D.1[Tên sản phẩm],0)))</f>
        <v/>
      </c>
      <c r="I1353" s="54" t="str">
        <f>IF(G1353="","",INDEX(D.1[ĐVT],MATCH(G1353,D.1[Tên sản phẩm],0)))</f>
        <v/>
      </c>
      <c r="J1353" s="56" t="str">
        <f>IF(G1353="","",INDEX(#REF!,MATCH(G1353,D.1[Tên sản phẩm],0)))</f>
        <v/>
      </c>
      <c r="K1353" s="56" t="str">
        <f t="shared" si="260"/>
        <v/>
      </c>
      <c r="L1353" s="53"/>
      <c r="M1353" s="57" t="str">
        <f t="shared" si="261"/>
        <v/>
      </c>
      <c r="N1353" s="58"/>
      <c r="O1353" s="56" t="str">
        <f t="shared" si="254"/>
        <v/>
      </c>
      <c r="P1353" s="57" t="str">
        <f t="shared" si="262"/>
        <v/>
      </c>
      <c r="Q1353" s="58" t="str">
        <f t="shared" ca="1" si="263"/>
        <v/>
      </c>
      <c r="R1353" s="57" t="str">
        <f t="shared" si="264"/>
        <v/>
      </c>
      <c r="S1353" s="57" t="str">
        <f ca="1">IF(AND(C1353&lt;&gt;"",C1353&lt;&gt;OFFSET(C1353,1,0)),SUMIFS([Giá có thuế],[Số ĐK],C1353),"")</f>
        <v/>
      </c>
      <c r="T1353" s="53"/>
      <c r="U1353" s="55" t="str">
        <f>IF(T1353="","",'Thông Tin Chung'!#REF!)</f>
        <v/>
      </c>
      <c r="V1353" s="57" t="str">
        <f t="shared" ca="1" si="265"/>
        <v/>
      </c>
      <c r="W1353" s="59"/>
      <c r="X1353" s="49" t="str">
        <f ca="1">IF(C1353="","",IF(OR(D1353&lt;NgayBatDau,D1353&gt;NgayKetThuc),"Ngày tháng phải nằm trong kỳ báo cáo",IF(AND(F1353&lt;&gt;"",COUNTIF(D.3[Tên nhà cung cấp],F1353)=0),"Tên NCC chưa khai báo trong DSNCC",IF(AND(G1353&lt;&gt;"",COUNTIF(D.1[Tên sản phẩm],G1353)=0),"SP này chưa khai báo trong DSSP",""))))</f>
        <v/>
      </c>
    </row>
    <row r="1354" spans="2:24" ht="27.75" customHeight="1">
      <c r="B1354" s="69">
        <f t="shared" si="255"/>
        <v>1351</v>
      </c>
      <c r="C1354" s="49" t="str">
        <f t="shared" ca="1" si="256"/>
        <v/>
      </c>
      <c r="D1354" s="50" t="str">
        <f t="shared" ca="1" si="257"/>
        <v/>
      </c>
      <c r="E1354" s="51" t="str">
        <f t="shared" ca="1" si="258"/>
        <v/>
      </c>
      <c r="F1354" s="52" t="str">
        <f t="shared" ca="1" si="259"/>
        <v/>
      </c>
      <c r="G1354" s="53"/>
      <c r="H1354" s="53" t="str">
        <f>IF(G1354="","",INDEX(D.1[Quy cách],MATCH(G1354,D.1[Tên sản phẩm],0)))</f>
        <v/>
      </c>
      <c r="I1354" s="54" t="str">
        <f>IF(G1354="","",INDEX(D.1[ĐVT],MATCH(G1354,D.1[Tên sản phẩm],0)))</f>
        <v/>
      </c>
      <c r="J1354" s="56" t="str">
        <f>IF(G1354="","",INDEX(#REF!,MATCH(G1354,D.1[Tên sản phẩm],0)))</f>
        <v/>
      </c>
      <c r="K1354" s="56" t="str">
        <f t="shared" si="260"/>
        <v/>
      </c>
      <c r="L1354" s="53"/>
      <c r="M1354" s="57" t="str">
        <f t="shared" si="261"/>
        <v/>
      </c>
      <c r="N1354" s="58"/>
      <c r="O1354" s="56" t="str">
        <f t="shared" si="254"/>
        <v/>
      </c>
      <c r="P1354" s="57" t="str">
        <f t="shared" si="262"/>
        <v/>
      </c>
      <c r="Q1354" s="58" t="str">
        <f t="shared" ca="1" si="263"/>
        <v/>
      </c>
      <c r="R1354" s="57" t="str">
        <f t="shared" si="264"/>
        <v/>
      </c>
      <c r="S1354" s="57" t="str">
        <f ca="1">IF(AND(C1354&lt;&gt;"",C1354&lt;&gt;OFFSET(C1354,1,0)),SUMIFS([Giá có thuế],[Số ĐK],C1354),"")</f>
        <v/>
      </c>
      <c r="T1354" s="53"/>
      <c r="U1354" s="55" t="str">
        <f>IF(T1354="","",'Thông Tin Chung'!#REF!)</f>
        <v/>
      </c>
      <c r="V1354" s="57" t="str">
        <f t="shared" ca="1" si="265"/>
        <v/>
      </c>
      <c r="W1354" s="59"/>
      <c r="X1354" s="49" t="str">
        <f ca="1">IF(C1354="","",IF(OR(D1354&lt;NgayBatDau,D1354&gt;NgayKetThuc),"Ngày tháng phải nằm trong kỳ báo cáo",IF(AND(F1354&lt;&gt;"",COUNTIF(D.3[Tên nhà cung cấp],F1354)=0),"Tên NCC chưa khai báo trong DSNCC",IF(AND(G1354&lt;&gt;"",COUNTIF(D.1[Tên sản phẩm],G1354)=0),"SP này chưa khai báo trong DSSP",""))))</f>
        <v/>
      </c>
    </row>
    <row r="1355" spans="2:24" ht="27.75" customHeight="1">
      <c r="B1355" s="69">
        <f t="shared" si="255"/>
        <v>1352</v>
      </c>
      <c r="C1355" s="49" t="str">
        <f t="shared" ca="1" si="256"/>
        <v/>
      </c>
      <c r="D1355" s="50" t="str">
        <f t="shared" ca="1" si="257"/>
        <v/>
      </c>
      <c r="E1355" s="51" t="str">
        <f t="shared" ca="1" si="258"/>
        <v/>
      </c>
      <c r="F1355" s="52" t="str">
        <f t="shared" ca="1" si="259"/>
        <v/>
      </c>
      <c r="G1355" s="53"/>
      <c r="H1355" s="53" t="str">
        <f>IF(G1355="","",INDEX(D.1[Quy cách],MATCH(G1355,D.1[Tên sản phẩm],0)))</f>
        <v/>
      </c>
      <c r="I1355" s="54" t="str">
        <f>IF(G1355="","",INDEX(D.1[ĐVT],MATCH(G1355,D.1[Tên sản phẩm],0)))</f>
        <v/>
      </c>
      <c r="J1355" s="56" t="str">
        <f>IF(G1355="","",INDEX(#REF!,MATCH(G1355,D.1[Tên sản phẩm],0)))</f>
        <v/>
      </c>
      <c r="K1355" s="56" t="str">
        <f t="shared" si="260"/>
        <v/>
      </c>
      <c r="L1355" s="53"/>
      <c r="M1355" s="57" t="str">
        <f t="shared" si="261"/>
        <v/>
      </c>
      <c r="N1355" s="58"/>
      <c r="O1355" s="56" t="str">
        <f t="shared" si="254"/>
        <v/>
      </c>
      <c r="P1355" s="57" t="str">
        <f t="shared" si="262"/>
        <v/>
      </c>
      <c r="Q1355" s="58" t="str">
        <f t="shared" ca="1" si="263"/>
        <v/>
      </c>
      <c r="R1355" s="57" t="str">
        <f t="shared" si="264"/>
        <v/>
      </c>
      <c r="S1355" s="57" t="str">
        <f ca="1">IF(AND(C1355&lt;&gt;"",C1355&lt;&gt;OFFSET(C1355,1,0)),SUMIFS([Giá có thuế],[Số ĐK],C1355),"")</f>
        <v/>
      </c>
      <c r="T1355" s="53"/>
      <c r="U1355" s="55" t="str">
        <f>IF(T1355="","",'Thông Tin Chung'!#REF!)</f>
        <v/>
      </c>
      <c r="V1355" s="57" t="str">
        <f t="shared" ca="1" si="265"/>
        <v/>
      </c>
      <c r="W1355" s="59"/>
      <c r="X1355" s="49" t="str">
        <f ca="1">IF(C1355="","",IF(OR(D1355&lt;NgayBatDau,D1355&gt;NgayKetThuc),"Ngày tháng phải nằm trong kỳ báo cáo",IF(AND(F1355&lt;&gt;"",COUNTIF(D.3[Tên nhà cung cấp],F1355)=0),"Tên NCC chưa khai báo trong DSNCC",IF(AND(G1355&lt;&gt;"",COUNTIF(D.1[Tên sản phẩm],G1355)=0),"SP này chưa khai báo trong DSSP",""))))</f>
        <v/>
      </c>
    </row>
    <row r="1356" spans="2:24" ht="27.75" customHeight="1">
      <c r="B1356" s="69">
        <f t="shared" si="255"/>
        <v>1353</v>
      </c>
      <c r="C1356" s="49" t="str">
        <f t="shared" ca="1" si="256"/>
        <v/>
      </c>
      <c r="D1356" s="50" t="str">
        <f t="shared" ca="1" si="257"/>
        <v/>
      </c>
      <c r="E1356" s="51" t="str">
        <f t="shared" ca="1" si="258"/>
        <v/>
      </c>
      <c r="F1356" s="52" t="str">
        <f t="shared" ca="1" si="259"/>
        <v/>
      </c>
      <c r="G1356" s="53"/>
      <c r="H1356" s="53" t="str">
        <f>IF(G1356="","",INDEX(D.1[Quy cách],MATCH(G1356,D.1[Tên sản phẩm],0)))</f>
        <v/>
      </c>
      <c r="I1356" s="54" t="str">
        <f>IF(G1356="","",INDEX(D.1[ĐVT],MATCH(G1356,D.1[Tên sản phẩm],0)))</f>
        <v/>
      </c>
      <c r="J1356" s="56" t="str">
        <f>IF(G1356="","",INDEX(#REF!,MATCH(G1356,D.1[Tên sản phẩm],0)))</f>
        <v/>
      </c>
      <c r="K1356" s="56" t="str">
        <f t="shared" si="260"/>
        <v/>
      </c>
      <c r="L1356" s="53"/>
      <c r="M1356" s="57" t="str">
        <f t="shared" si="261"/>
        <v/>
      </c>
      <c r="N1356" s="58"/>
      <c r="O1356" s="56" t="str">
        <f t="shared" si="254"/>
        <v/>
      </c>
      <c r="P1356" s="57" t="str">
        <f t="shared" si="262"/>
        <v/>
      </c>
      <c r="Q1356" s="58" t="str">
        <f t="shared" ca="1" si="263"/>
        <v/>
      </c>
      <c r="R1356" s="57" t="str">
        <f t="shared" si="264"/>
        <v/>
      </c>
      <c r="S1356" s="57" t="str">
        <f ca="1">IF(AND(C1356&lt;&gt;"",C1356&lt;&gt;OFFSET(C1356,1,0)),SUMIFS([Giá có thuế],[Số ĐK],C1356),"")</f>
        <v/>
      </c>
      <c r="T1356" s="53"/>
      <c r="U1356" s="55" t="str">
        <f>IF(T1356="","",'Thông Tin Chung'!#REF!)</f>
        <v/>
      </c>
      <c r="V1356" s="57" t="str">
        <f t="shared" ca="1" si="265"/>
        <v/>
      </c>
      <c r="W1356" s="59"/>
      <c r="X1356" s="49" t="str">
        <f ca="1">IF(C1356="","",IF(OR(D1356&lt;NgayBatDau,D1356&gt;NgayKetThuc),"Ngày tháng phải nằm trong kỳ báo cáo",IF(AND(F1356&lt;&gt;"",COUNTIF(D.3[Tên nhà cung cấp],F1356)=0),"Tên NCC chưa khai báo trong DSNCC",IF(AND(G1356&lt;&gt;"",COUNTIF(D.1[Tên sản phẩm],G1356)=0),"SP này chưa khai báo trong DSSP",""))))</f>
        <v/>
      </c>
    </row>
    <row r="1357" spans="2:24" ht="27.75" customHeight="1">
      <c r="B1357" s="69">
        <f t="shared" si="255"/>
        <v>1354</v>
      </c>
      <c r="C1357" s="49" t="str">
        <f t="shared" ca="1" si="256"/>
        <v/>
      </c>
      <c r="D1357" s="50" t="str">
        <f t="shared" ca="1" si="257"/>
        <v/>
      </c>
      <c r="E1357" s="51" t="str">
        <f t="shared" ca="1" si="258"/>
        <v/>
      </c>
      <c r="F1357" s="52" t="str">
        <f t="shared" ca="1" si="259"/>
        <v/>
      </c>
      <c r="G1357" s="53"/>
      <c r="H1357" s="53" t="str">
        <f>IF(G1357="","",INDEX(D.1[Quy cách],MATCH(G1357,D.1[Tên sản phẩm],0)))</f>
        <v/>
      </c>
      <c r="I1357" s="54" t="str">
        <f>IF(G1357="","",INDEX(D.1[ĐVT],MATCH(G1357,D.1[Tên sản phẩm],0)))</f>
        <v/>
      </c>
      <c r="J1357" s="56" t="str">
        <f>IF(G1357="","",INDEX(#REF!,MATCH(G1357,D.1[Tên sản phẩm],0)))</f>
        <v/>
      </c>
      <c r="K1357" s="56" t="str">
        <f t="shared" si="260"/>
        <v/>
      </c>
      <c r="L1357" s="53"/>
      <c r="M1357" s="57" t="str">
        <f t="shared" si="261"/>
        <v/>
      </c>
      <c r="N1357" s="58"/>
      <c r="O1357" s="56" t="str">
        <f t="shared" si="254"/>
        <v/>
      </c>
      <c r="P1357" s="57" t="str">
        <f t="shared" si="262"/>
        <v/>
      </c>
      <c r="Q1357" s="58" t="str">
        <f t="shared" ca="1" si="263"/>
        <v/>
      </c>
      <c r="R1357" s="57" t="str">
        <f t="shared" si="264"/>
        <v/>
      </c>
      <c r="S1357" s="57" t="str">
        <f ca="1">IF(AND(C1357&lt;&gt;"",C1357&lt;&gt;OFFSET(C1357,1,0)),SUMIFS([Giá có thuế],[Số ĐK],C1357),"")</f>
        <v/>
      </c>
      <c r="T1357" s="53"/>
      <c r="U1357" s="55" t="str">
        <f>IF(T1357="","",'Thông Tin Chung'!#REF!)</f>
        <v/>
      </c>
      <c r="V1357" s="57" t="str">
        <f t="shared" ca="1" si="265"/>
        <v/>
      </c>
      <c r="W1357" s="59"/>
      <c r="X1357" s="49" t="str">
        <f ca="1">IF(C1357="","",IF(OR(D1357&lt;NgayBatDau,D1357&gt;NgayKetThuc),"Ngày tháng phải nằm trong kỳ báo cáo",IF(AND(F1357&lt;&gt;"",COUNTIF(D.3[Tên nhà cung cấp],F1357)=0),"Tên NCC chưa khai báo trong DSNCC",IF(AND(G1357&lt;&gt;"",COUNTIF(D.1[Tên sản phẩm],G1357)=0),"SP này chưa khai báo trong DSSP",""))))</f>
        <v/>
      </c>
    </row>
    <row r="1358" spans="2:24" ht="27.75" customHeight="1">
      <c r="B1358" s="69">
        <f t="shared" si="255"/>
        <v>1355</v>
      </c>
      <c r="C1358" s="49" t="str">
        <f t="shared" ca="1" si="256"/>
        <v/>
      </c>
      <c r="D1358" s="50" t="str">
        <f t="shared" ca="1" si="257"/>
        <v/>
      </c>
      <c r="E1358" s="51" t="str">
        <f t="shared" ca="1" si="258"/>
        <v/>
      </c>
      <c r="F1358" s="52" t="str">
        <f t="shared" ca="1" si="259"/>
        <v/>
      </c>
      <c r="G1358" s="53"/>
      <c r="H1358" s="53" t="str">
        <f>IF(G1358="","",INDEX(D.1[Quy cách],MATCH(G1358,D.1[Tên sản phẩm],0)))</f>
        <v/>
      </c>
      <c r="I1358" s="54" t="str">
        <f>IF(G1358="","",INDEX(D.1[ĐVT],MATCH(G1358,D.1[Tên sản phẩm],0)))</f>
        <v/>
      </c>
      <c r="J1358" s="56" t="str">
        <f>IF(G1358="","",INDEX(#REF!,MATCH(G1358,D.1[Tên sản phẩm],0)))</f>
        <v/>
      </c>
      <c r="K1358" s="56" t="str">
        <f t="shared" si="260"/>
        <v/>
      </c>
      <c r="L1358" s="53"/>
      <c r="M1358" s="57" t="str">
        <f t="shared" si="261"/>
        <v/>
      </c>
      <c r="N1358" s="58"/>
      <c r="O1358" s="56" t="str">
        <f t="shared" si="254"/>
        <v/>
      </c>
      <c r="P1358" s="57" t="str">
        <f t="shared" si="262"/>
        <v/>
      </c>
      <c r="Q1358" s="58" t="str">
        <f t="shared" ca="1" si="263"/>
        <v/>
      </c>
      <c r="R1358" s="57" t="str">
        <f t="shared" si="264"/>
        <v/>
      </c>
      <c r="S1358" s="57" t="str">
        <f ca="1">IF(AND(C1358&lt;&gt;"",C1358&lt;&gt;OFFSET(C1358,1,0)),SUMIFS([Giá có thuế],[Số ĐK],C1358),"")</f>
        <v/>
      </c>
      <c r="T1358" s="53"/>
      <c r="U1358" s="55" t="str">
        <f>IF(T1358="","",'Thông Tin Chung'!#REF!)</f>
        <v/>
      </c>
      <c r="V1358" s="57" t="str">
        <f t="shared" ca="1" si="265"/>
        <v/>
      </c>
      <c r="W1358" s="59"/>
      <c r="X1358" s="49" t="str">
        <f ca="1">IF(C1358="","",IF(OR(D1358&lt;NgayBatDau,D1358&gt;NgayKetThuc),"Ngày tháng phải nằm trong kỳ báo cáo",IF(AND(F1358&lt;&gt;"",COUNTIF(D.3[Tên nhà cung cấp],F1358)=0),"Tên NCC chưa khai báo trong DSNCC",IF(AND(G1358&lt;&gt;"",COUNTIF(D.1[Tên sản phẩm],G1358)=0),"SP này chưa khai báo trong DSSP",""))))</f>
        <v/>
      </c>
    </row>
    <row r="1359" spans="2:24" ht="27.75" customHeight="1">
      <c r="B1359" s="69">
        <f t="shared" si="255"/>
        <v>1356</v>
      </c>
      <c r="C1359" s="49" t="str">
        <f t="shared" ca="1" si="256"/>
        <v/>
      </c>
      <c r="D1359" s="50" t="str">
        <f t="shared" ca="1" si="257"/>
        <v/>
      </c>
      <c r="E1359" s="51" t="str">
        <f t="shared" ca="1" si="258"/>
        <v/>
      </c>
      <c r="F1359" s="52" t="str">
        <f t="shared" ca="1" si="259"/>
        <v/>
      </c>
      <c r="G1359" s="53"/>
      <c r="H1359" s="53" t="str">
        <f>IF(G1359="","",INDEX(D.1[Quy cách],MATCH(G1359,D.1[Tên sản phẩm],0)))</f>
        <v/>
      </c>
      <c r="I1359" s="54" t="str">
        <f>IF(G1359="","",INDEX(D.1[ĐVT],MATCH(G1359,D.1[Tên sản phẩm],0)))</f>
        <v/>
      </c>
      <c r="J1359" s="56" t="str">
        <f>IF(G1359="","",INDEX(#REF!,MATCH(G1359,D.1[Tên sản phẩm],0)))</f>
        <v/>
      </c>
      <c r="K1359" s="56" t="str">
        <f t="shared" si="260"/>
        <v/>
      </c>
      <c r="L1359" s="53"/>
      <c r="M1359" s="57" t="str">
        <f t="shared" si="261"/>
        <v/>
      </c>
      <c r="N1359" s="58"/>
      <c r="O1359" s="56" t="str">
        <f t="shared" si="254"/>
        <v/>
      </c>
      <c r="P1359" s="57" t="str">
        <f t="shared" si="262"/>
        <v/>
      </c>
      <c r="Q1359" s="58" t="str">
        <f t="shared" ca="1" si="263"/>
        <v/>
      </c>
      <c r="R1359" s="57" t="str">
        <f t="shared" si="264"/>
        <v/>
      </c>
      <c r="S1359" s="57" t="str">
        <f ca="1">IF(AND(C1359&lt;&gt;"",C1359&lt;&gt;OFFSET(C1359,1,0)),SUMIFS([Giá có thuế],[Số ĐK],C1359),"")</f>
        <v/>
      </c>
      <c r="T1359" s="53"/>
      <c r="U1359" s="55" t="str">
        <f>IF(T1359="","",'Thông Tin Chung'!#REF!)</f>
        <v/>
      </c>
      <c r="V1359" s="57" t="str">
        <f t="shared" ca="1" si="265"/>
        <v/>
      </c>
      <c r="W1359" s="59"/>
      <c r="X1359" s="49" t="str">
        <f ca="1">IF(C1359="","",IF(OR(D1359&lt;NgayBatDau,D1359&gt;NgayKetThuc),"Ngày tháng phải nằm trong kỳ báo cáo",IF(AND(F1359&lt;&gt;"",COUNTIF(D.3[Tên nhà cung cấp],F1359)=0),"Tên NCC chưa khai báo trong DSNCC",IF(AND(G1359&lt;&gt;"",COUNTIF(D.1[Tên sản phẩm],G1359)=0),"SP này chưa khai báo trong DSSP",""))))</f>
        <v/>
      </c>
    </row>
    <row r="1360" spans="2:24" ht="27.75" customHeight="1">
      <c r="B1360" s="69">
        <f t="shared" si="255"/>
        <v>1357</v>
      </c>
      <c r="C1360" s="49" t="str">
        <f t="shared" ca="1" si="256"/>
        <v/>
      </c>
      <c r="D1360" s="50" t="str">
        <f t="shared" ca="1" si="257"/>
        <v/>
      </c>
      <c r="E1360" s="51" t="str">
        <f t="shared" ca="1" si="258"/>
        <v/>
      </c>
      <c r="F1360" s="52" t="str">
        <f t="shared" ca="1" si="259"/>
        <v/>
      </c>
      <c r="G1360" s="53"/>
      <c r="H1360" s="53" t="str">
        <f>IF(G1360="","",INDEX(D.1[Quy cách],MATCH(G1360,D.1[Tên sản phẩm],0)))</f>
        <v/>
      </c>
      <c r="I1360" s="54" t="str">
        <f>IF(G1360="","",INDEX(D.1[ĐVT],MATCH(G1360,D.1[Tên sản phẩm],0)))</f>
        <v/>
      </c>
      <c r="J1360" s="56" t="str">
        <f>IF(G1360="","",INDEX(#REF!,MATCH(G1360,D.1[Tên sản phẩm],0)))</f>
        <v/>
      </c>
      <c r="K1360" s="56" t="str">
        <f t="shared" si="260"/>
        <v/>
      </c>
      <c r="L1360" s="53"/>
      <c r="M1360" s="57" t="str">
        <f t="shared" si="261"/>
        <v/>
      </c>
      <c r="N1360" s="58"/>
      <c r="O1360" s="56" t="str">
        <f t="shared" si="254"/>
        <v/>
      </c>
      <c r="P1360" s="57" t="str">
        <f t="shared" si="262"/>
        <v/>
      </c>
      <c r="Q1360" s="58" t="str">
        <f t="shared" ca="1" si="263"/>
        <v/>
      </c>
      <c r="R1360" s="57" t="str">
        <f t="shared" si="264"/>
        <v/>
      </c>
      <c r="S1360" s="57" t="str">
        <f ca="1">IF(AND(C1360&lt;&gt;"",C1360&lt;&gt;OFFSET(C1360,1,0)),SUMIFS([Giá có thuế],[Số ĐK],C1360),"")</f>
        <v/>
      </c>
      <c r="T1360" s="53"/>
      <c r="U1360" s="55" t="str">
        <f>IF(T1360="","",'Thông Tin Chung'!#REF!)</f>
        <v/>
      </c>
      <c r="V1360" s="57" t="str">
        <f t="shared" ca="1" si="265"/>
        <v/>
      </c>
      <c r="W1360" s="59"/>
      <c r="X1360" s="49" t="str">
        <f ca="1">IF(C1360="","",IF(OR(D1360&lt;NgayBatDau,D1360&gt;NgayKetThuc),"Ngày tháng phải nằm trong kỳ báo cáo",IF(AND(F1360&lt;&gt;"",COUNTIF(D.3[Tên nhà cung cấp],F1360)=0),"Tên NCC chưa khai báo trong DSNCC",IF(AND(G1360&lt;&gt;"",COUNTIF(D.1[Tên sản phẩm],G1360)=0),"SP này chưa khai báo trong DSSP",""))))</f>
        <v/>
      </c>
    </row>
    <row r="1361" spans="2:24" ht="27.75" customHeight="1">
      <c r="B1361" s="69">
        <f t="shared" si="255"/>
        <v>1358</v>
      </c>
      <c r="C1361" s="49" t="str">
        <f t="shared" ca="1" si="256"/>
        <v/>
      </c>
      <c r="D1361" s="50" t="str">
        <f t="shared" ca="1" si="257"/>
        <v/>
      </c>
      <c r="E1361" s="51" t="str">
        <f t="shared" ca="1" si="258"/>
        <v/>
      </c>
      <c r="F1361" s="52" t="str">
        <f t="shared" ca="1" si="259"/>
        <v/>
      </c>
      <c r="G1361" s="53"/>
      <c r="H1361" s="53" t="str">
        <f>IF(G1361="","",INDEX(D.1[Quy cách],MATCH(G1361,D.1[Tên sản phẩm],0)))</f>
        <v/>
      </c>
      <c r="I1361" s="54" t="str">
        <f>IF(G1361="","",INDEX(D.1[ĐVT],MATCH(G1361,D.1[Tên sản phẩm],0)))</f>
        <v/>
      </c>
      <c r="J1361" s="56" t="str">
        <f>IF(G1361="","",INDEX(#REF!,MATCH(G1361,D.1[Tên sản phẩm],0)))</f>
        <v/>
      </c>
      <c r="K1361" s="56" t="str">
        <f t="shared" si="260"/>
        <v/>
      </c>
      <c r="L1361" s="53"/>
      <c r="M1361" s="57" t="str">
        <f t="shared" si="261"/>
        <v/>
      </c>
      <c r="N1361" s="58"/>
      <c r="O1361" s="56" t="str">
        <f t="shared" si="254"/>
        <v/>
      </c>
      <c r="P1361" s="57" t="str">
        <f t="shared" si="262"/>
        <v/>
      </c>
      <c r="Q1361" s="58" t="str">
        <f t="shared" ca="1" si="263"/>
        <v/>
      </c>
      <c r="R1361" s="57" t="str">
        <f t="shared" si="264"/>
        <v/>
      </c>
      <c r="S1361" s="57" t="str">
        <f ca="1">IF(AND(C1361&lt;&gt;"",C1361&lt;&gt;OFFSET(C1361,1,0)),SUMIFS([Giá có thuế],[Số ĐK],C1361),"")</f>
        <v/>
      </c>
      <c r="T1361" s="53"/>
      <c r="U1361" s="55" t="str">
        <f>IF(T1361="","",'Thông Tin Chung'!#REF!)</f>
        <v/>
      </c>
      <c r="V1361" s="57" t="str">
        <f t="shared" ca="1" si="265"/>
        <v/>
      </c>
      <c r="W1361" s="59"/>
      <c r="X1361" s="49" t="str">
        <f ca="1">IF(C1361="","",IF(OR(D1361&lt;NgayBatDau,D1361&gt;NgayKetThuc),"Ngày tháng phải nằm trong kỳ báo cáo",IF(AND(F1361&lt;&gt;"",COUNTIF(D.3[Tên nhà cung cấp],F1361)=0),"Tên NCC chưa khai báo trong DSNCC",IF(AND(G1361&lt;&gt;"",COUNTIF(D.1[Tên sản phẩm],G1361)=0),"SP này chưa khai báo trong DSSP",""))))</f>
        <v/>
      </c>
    </row>
    <row r="1362" spans="2:24" ht="27.75" customHeight="1">
      <c r="B1362" s="69">
        <f t="shared" si="255"/>
        <v>1359</v>
      </c>
      <c r="C1362" s="49" t="str">
        <f t="shared" ca="1" si="256"/>
        <v/>
      </c>
      <c r="D1362" s="50" t="str">
        <f t="shared" ca="1" si="257"/>
        <v/>
      </c>
      <c r="E1362" s="51" t="str">
        <f t="shared" ca="1" si="258"/>
        <v/>
      </c>
      <c r="F1362" s="52" t="str">
        <f t="shared" ca="1" si="259"/>
        <v/>
      </c>
      <c r="G1362" s="53"/>
      <c r="H1362" s="53" t="str">
        <f>IF(G1362="","",INDEX(D.1[Quy cách],MATCH(G1362,D.1[Tên sản phẩm],0)))</f>
        <v/>
      </c>
      <c r="I1362" s="54" t="str">
        <f>IF(G1362="","",INDEX(D.1[ĐVT],MATCH(G1362,D.1[Tên sản phẩm],0)))</f>
        <v/>
      </c>
      <c r="J1362" s="56" t="str">
        <f>IF(G1362="","",INDEX(#REF!,MATCH(G1362,D.1[Tên sản phẩm],0)))</f>
        <v/>
      </c>
      <c r="K1362" s="56" t="str">
        <f t="shared" si="260"/>
        <v/>
      </c>
      <c r="L1362" s="53"/>
      <c r="M1362" s="57" t="str">
        <f t="shared" si="261"/>
        <v/>
      </c>
      <c r="N1362" s="58"/>
      <c r="O1362" s="56" t="str">
        <f t="shared" si="254"/>
        <v/>
      </c>
      <c r="P1362" s="57" t="str">
        <f t="shared" si="262"/>
        <v/>
      </c>
      <c r="Q1362" s="58" t="str">
        <f t="shared" ca="1" si="263"/>
        <v/>
      </c>
      <c r="R1362" s="57" t="str">
        <f t="shared" si="264"/>
        <v/>
      </c>
      <c r="S1362" s="57" t="str">
        <f ca="1">IF(AND(C1362&lt;&gt;"",C1362&lt;&gt;OFFSET(C1362,1,0)),SUMIFS([Giá có thuế],[Số ĐK],C1362),"")</f>
        <v/>
      </c>
      <c r="T1362" s="53"/>
      <c r="U1362" s="55" t="str">
        <f>IF(T1362="","",'Thông Tin Chung'!#REF!)</f>
        <v/>
      </c>
      <c r="V1362" s="57" t="str">
        <f t="shared" ca="1" si="265"/>
        <v/>
      </c>
      <c r="W1362" s="59"/>
      <c r="X1362" s="49" t="str">
        <f ca="1">IF(C1362="","",IF(OR(D1362&lt;NgayBatDau,D1362&gt;NgayKetThuc),"Ngày tháng phải nằm trong kỳ báo cáo",IF(AND(F1362&lt;&gt;"",COUNTIF(D.3[Tên nhà cung cấp],F1362)=0),"Tên NCC chưa khai báo trong DSNCC",IF(AND(G1362&lt;&gt;"",COUNTIF(D.1[Tên sản phẩm],G1362)=0),"SP này chưa khai báo trong DSSP",""))))</f>
        <v/>
      </c>
    </row>
    <row r="1363" spans="2:24" ht="27.75" customHeight="1">
      <c r="B1363" s="69">
        <f t="shared" si="255"/>
        <v>1360</v>
      </c>
      <c r="C1363" s="49" t="str">
        <f t="shared" ca="1" si="256"/>
        <v/>
      </c>
      <c r="D1363" s="50" t="str">
        <f t="shared" ca="1" si="257"/>
        <v/>
      </c>
      <c r="E1363" s="51" t="str">
        <f t="shared" ca="1" si="258"/>
        <v/>
      </c>
      <c r="F1363" s="52" t="str">
        <f t="shared" ca="1" si="259"/>
        <v/>
      </c>
      <c r="G1363" s="53"/>
      <c r="H1363" s="53" t="str">
        <f>IF(G1363="","",INDEX(D.1[Quy cách],MATCH(G1363,D.1[Tên sản phẩm],0)))</f>
        <v/>
      </c>
      <c r="I1363" s="54" t="str">
        <f>IF(G1363="","",INDEX(D.1[ĐVT],MATCH(G1363,D.1[Tên sản phẩm],0)))</f>
        <v/>
      </c>
      <c r="J1363" s="56" t="str">
        <f>IF(G1363="","",INDEX(#REF!,MATCH(G1363,D.1[Tên sản phẩm],0)))</f>
        <v/>
      </c>
      <c r="K1363" s="56" t="str">
        <f t="shared" si="260"/>
        <v/>
      </c>
      <c r="L1363" s="53"/>
      <c r="M1363" s="57" t="str">
        <f t="shared" si="261"/>
        <v/>
      </c>
      <c r="N1363" s="58"/>
      <c r="O1363" s="56" t="str">
        <f t="shared" si="254"/>
        <v/>
      </c>
      <c r="P1363" s="57" t="str">
        <f t="shared" si="262"/>
        <v/>
      </c>
      <c r="Q1363" s="58" t="str">
        <f t="shared" ca="1" si="263"/>
        <v/>
      </c>
      <c r="R1363" s="57" t="str">
        <f t="shared" si="264"/>
        <v/>
      </c>
      <c r="S1363" s="57" t="str">
        <f ca="1">IF(AND(C1363&lt;&gt;"",C1363&lt;&gt;OFFSET(C1363,1,0)),SUMIFS([Giá có thuế],[Số ĐK],C1363),"")</f>
        <v/>
      </c>
      <c r="T1363" s="53"/>
      <c r="U1363" s="55" t="str">
        <f>IF(T1363="","",'Thông Tin Chung'!#REF!)</f>
        <v/>
      </c>
      <c r="V1363" s="57" t="str">
        <f t="shared" ca="1" si="265"/>
        <v/>
      </c>
      <c r="W1363" s="59"/>
      <c r="X1363" s="49" t="str">
        <f ca="1">IF(C1363="","",IF(OR(D1363&lt;NgayBatDau,D1363&gt;NgayKetThuc),"Ngày tháng phải nằm trong kỳ báo cáo",IF(AND(F1363&lt;&gt;"",COUNTIF(D.3[Tên nhà cung cấp],F1363)=0),"Tên NCC chưa khai báo trong DSNCC",IF(AND(G1363&lt;&gt;"",COUNTIF(D.1[Tên sản phẩm],G1363)=0),"SP này chưa khai báo trong DSSP",""))))</f>
        <v/>
      </c>
    </row>
    <row r="1364" spans="2:24" ht="27.75" customHeight="1">
      <c r="B1364" s="69">
        <f t="shared" si="255"/>
        <v>1361</v>
      </c>
      <c r="C1364" s="49" t="str">
        <f t="shared" ca="1" si="256"/>
        <v/>
      </c>
      <c r="D1364" s="50" t="str">
        <f t="shared" ca="1" si="257"/>
        <v/>
      </c>
      <c r="E1364" s="51" t="str">
        <f t="shared" ca="1" si="258"/>
        <v/>
      </c>
      <c r="F1364" s="52" t="str">
        <f t="shared" ca="1" si="259"/>
        <v/>
      </c>
      <c r="G1364" s="53"/>
      <c r="H1364" s="53" t="str">
        <f>IF(G1364="","",INDEX(D.1[Quy cách],MATCH(G1364,D.1[Tên sản phẩm],0)))</f>
        <v/>
      </c>
      <c r="I1364" s="54" t="str">
        <f>IF(G1364="","",INDEX(D.1[ĐVT],MATCH(G1364,D.1[Tên sản phẩm],0)))</f>
        <v/>
      </c>
      <c r="J1364" s="56" t="str">
        <f>IF(G1364="","",INDEX(#REF!,MATCH(G1364,D.1[Tên sản phẩm],0)))</f>
        <v/>
      </c>
      <c r="K1364" s="56" t="str">
        <f t="shared" si="260"/>
        <v/>
      </c>
      <c r="L1364" s="53"/>
      <c r="M1364" s="57" t="str">
        <f t="shared" si="261"/>
        <v/>
      </c>
      <c r="N1364" s="58"/>
      <c r="O1364" s="56" t="str">
        <f t="shared" si="254"/>
        <v/>
      </c>
      <c r="P1364" s="57" t="str">
        <f t="shared" si="262"/>
        <v/>
      </c>
      <c r="Q1364" s="58" t="str">
        <f t="shared" ca="1" si="263"/>
        <v/>
      </c>
      <c r="R1364" s="57" t="str">
        <f t="shared" si="264"/>
        <v/>
      </c>
      <c r="S1364" s="57" t="str">
        <f ca="1">IF(AND(C1364&lt;&gt;"",C1364&lt;&gt;OFFSET(C1364,1,0)),SUMIFS([Giá có thuế],[Số ĐK],C1364),"")</f>
        <v/>
      </c>
      <c r="T1364" s="53"/>
      <c r="U1364" s="55" t="str">
        <f>IF(T1364="","",'Thông Tin Chung'!#REF!)</f>
        <v/>
      </c>
      <c r="V1364" s="57" t="str">
        <f t="shared" ca="1" si="265"/>
        <v/>
      </c>
      <c r="W1364" s="59"/>
      <c r="X1364" s="49" t="str">
        <f ca="1">IF(C1364="","",IF(OR(D1364&lt;NgayBatDau,D1364&gt;NgayKetThuc),"Ngày tháng phải nằm trong kỳ báo cáo",IF(AND(F1364&lt;&gt;"",COUNTIF(D.3[Tên nhà cung cấp],F1364)=0),"Tên NCC chưa khai báo trong DSNCC",IF(AND(G1364&lt;&gt;"",COUNTIF(D.1[Tên sản phẩm],G1364)=0),"SP này chưa khai báo trong DSSP",""))))</f>
        <v/>
      </c>
    </row>
    <row r="1365" spans="2:24" ht="27.75" customHeight="1">
      <c r="B1365" s="69">
        <f t="shared" si="255"/>
        <v>1362</v>
      </c>
      <c r="C1365" s="49" t="str">
        <f t="shared" ca="1" si="256"/>
        <v/>
      </c>
      <c r="D1365" s="50" t="str">
        <f t="shared" ca="1" si="257"/>
        <v/>
      </c>
      <c r="E1365" s="51" t="str">
        <f t="shared" ca="1" si="258"/>
        <v/>
      </c>
      <c r="F1365" s="52" t="str">
        <f t="shared" ca="1" si="259"/>
        <v/>
      </c>
      <c r="G1365" s="53"/>
      <c r="H1365" s="53" t="str">
        <f>IF(G1365="","",INDEX(D.1[Quy cách],MATCH(G1365,D.1[Tên sản phẩm],0)))</f>
        <v/>
      </c>
      <c r="I1365" s="54" t="str">
        <f>IF(G1365="","",INDEX(D.1[ĐVT],MATCH(G1365,D.1[Tên sản phẩm],0)))</f>
        <v/>
      </c>
      <c r="J1365" s="56" t="str">
        <f>IF(G1365="","",INDEX(#REF!,MATCH(G1365,D.1[Tên sản phẩm],0)))</f>
        <v/>
      </c>
      <c r="K1365" s="56" t="str">
        <f t="shared" si="260"/>
        <v/>
      </c>
      <c r="L1365" s="53"/>
      <c r="M1365" s="57" t="str">
        <f t="shared" si="261"/>
        <v/>
      </c>
      <c r="N1365" s="58"/>
      <c r="O1365" s="56" t="str">
        <f t="shared" si="254"/>
        <v/>
      </c>
      <c r="P1365" s="57" t="str">
        <f t="shared" si="262"/>
        <v/>
      </c>
      <c r="Q1365" s="58" t="str">
        <f t="shared" ca="1" si="263"/>
        <v/>
      </c>
      <c r="R1365" s="57" t="str">
        <f t="shared" si="264"/>
        <v/>
      </c>
      <c r="S1365" s="57" t="str">
        <f ca="1">IF(AND(C1365&lt;&gt;"",C1365&lt;&gt;OFFSET(C1365,1,0)),SUMIFS([Giá có thuế],[Số ĐK],C1365),"")</f>
        <v/>
      </c>
      <c r="T1365" s="53"/>
      <c r="U1365" s="55" t="str">
        <f>IF(T1365="","",'Thông Tin Chung'!#REF!)</f>
        <v/>
      </c>
      <c r="V1365" s="57" t="str">
        <f t="shared" ca="1" si="265"/>
        <v/>
      </c>
      <c r="W1365" s="59"/>
      <c r="X1365" s="49" t="str">
        <f ca="1">IF(C1365="","",IF(OR(D1365&lt;NgayBatDau,D1365&gt;NgayKetThuc),"Ngày tháng phải nằm trong kỳ báo cáo",IF(AND(F1365&lt;&gt;"",COUNTIF(D.3[Tên nhà cung cấp],F1365)=0),"Tên NCC chưa khai báo trong DSNCC",IF(AND(G1365&lt;&gt;"",COUNTIF(D.1[Tên sản phẩm],G1365)=0),"SP này chưa khai báo trong DSSP",""))))</f>
        <v/>
      </c>
    </row>
    <row r="1366" spans="2:24" ht="27.75" customHeight="1">
      <c r="B1366" s="69">
        <f t="shared" si="255"/>
        <v>1363</v>
      </c>
      <c r="C1366" s="49" t="str">
        <f t="shared" ca="1" si="256"/>
        <v/>
      </c>
      <c r="D1366" s="50" t="str">
        <f t="shared" ca="1" si="257"/>
        <v/>
      </c>
      <c r="E1366" s="51" t="str">
        <f t="shared" ca="1" si="258"/>
        <v/>
      </c>
      <c r="F1366" s="52" t="str">
        <f t="shared" ca="1" si="259"/>
        <v/>
      </c>
      <c r="G1366" s="53"/>
      <c r="H1366" s="53" t="str">
        <f>IF(G1366="","",INDEX(D.1[Quy cách],MATCH(G1366,D.1[Tên sản phẩm],0)))</f>
        <v/>
      </c>
      <c r="I1366" s="54" t="str">
        <f>IF(G1366="","",INDEX(D.1[ĐVT],MATCH(G1366,D.1[Tên sản phẩm],0)))</f>
        <v/>
      </c>
      <c r="J1366" s="56" t="str">
        <f>IF(G1366="","",INDEX(#REF!,MATCH(G1366,D.1[Tên sản phẩm],0)))</f>
        <v/>
      </c>
      <c r="K1366" s="56" t="str">
        <f t="shared" si="260"/>
        <v/>
      </c>
      <c r="L1366" s="53"/>
      <c r="M1366" s="57" t="str">
        <f t="shared" si="261"/>
        <v/>
      </c>
      <c r="N1366" s="58"/>
      <c r="O1366" s="56" t="str">
        <f t="shared" si="254"/>
        <v/>
      </c>
      <c r="P1366" s="57" t="str">
        <f t="shared" si="262"/>
        <v/>
      </c>
      <c r="Q1366" s="58" t="str">
        <f t="shared" ca="1" si="263"/>
        <v/>
      </c>
      <c r="R1366" s="57" t="str">
        <f t="shared" si="264"/>
        <v/>
      </c>
      <c r="S1366" s="57" t="str">
        <f ca="1">IF(AND(C1366&lt;&gt;"",C1366&lt;&gt;OFFSET(C1366,1,0)),SUMIFS([Giá có thuế],[Số ĐK],C1366),"")</f>
        <v/>
      </c>
      <c r="T1366" s="53"/>
      <c r="U1366" s="55" t="str">
        <f>IF(T1366="","",'Thông Tin Chung'!#REF!)</f>
        <v/>
      </c>
      <c r="V1366" s="57" t="str">
        <f t="shared" ca="1" si="265"/>
        <v/>
      </c>
      <c r="W1366" s="59"/>
      <c r="X1366" s="49" t="str">
        <f ca="1">IF(C1366="","",IF(OR(D1366&lt;NgayBatDau,D1366&gt;NgayKetThuc),"Ngày tháng phải nằm trong kỳ báo cáo",IF(AND(F1366&lt;&gt;"",COUNTIF(D.3[Tên nhà cung cấp],F1366)=0),"Tên NCC chưa khai báo trong DSNCC",IF(AND(G1366&lt;&gt;"",COUNTIF(D.1[Tên sản phẩm],G1366)=0),"SP này chưa khai báo trong DSSP",""))))</f>
        <v/>
      </c>
    </row>
    <row r="1367" spans="2:24" ht="27.75" customHeight="1">
      <c r="B1367" s="69">
        <f t="shared" si="255"/>
        <v>1364</v>
      </c>
      <c r="C1367" s="49" t="str">
        <f t="shared" ca="1" si="256"/>
        <v/>
      </c>
      <c r="D1367" s="50" t="str">
        <f t="shared" ca="1" si="257"/>
        <v/>
      </c>
      <c r="E1367" s="51" t="str">
        <f t="shared" ca="1" si="258"/>
        <v/>
      </c>
      <c r="F1367" s="52" t="str">
        <f t="shared" ca="1" si="259"/>
        <v/>
      </c>
      <c r="G1367" s="53"/>
      <c r="H1367" s="53" t="str">
        <f>IF(G1367="","",INDEX(D.1[Quy cách],MATCH(G1367,D.1[Tên sản phẩm],0)))</f>
        <v/>
      </c>
      <c r="I1367" s="54" t="str">
        <f>IF(G1367="","",INDEX(D.1[ĐVT],MATCH(G1367,D.1[Tên sản phẩm],0)))</f>
        <v/>
      </c>
      <c r="J1367" s="56" t="str">
        <f>IF(G1367="","",INDEX(#REF!,MATCH(G1367,D.1[Tên sản phẩm],0)))</f>
        <v/>
      </c>
      <c r="K1367" s="56" t="str">
        <f t="shared" si="260"/>
        <v/>
      </c>
      <c r="L1367" s="53"/>
      <c r="M1367" s="57" t="str">
        <f t="shared" si="261"/>
        <v/>
      </c>
      <c r="N1367" s="58"/>
      <c r="O1367" s="56" t="str">
        <f t="shared" si="254"/>
        <v/>
      </c>
      <c r="P1367" s="57" t="str">
        <f t="shared" si="262"/>
        <v/>
      </c>
      <c r="Q1367" s="58" t="str">
        <f t="shared" ca="1" si="263"/>
        <v/>
      </c>
      <c r="R1367" s="57" t="str">
        <f t="shared" si="264"/>
        <v/>
      </c>
      <c r="S1367" s="57" t="str">
        <f ca="1">IF(AND(C1367&lt;&gt;"",C1367&lt;&gt;OFFSET(C1367,1,0)),SUMIFS([Giá có thuế],[Số ĐK],C1367),"")</f>
        <v/>
      </c>
      <c r="T1367" s="53"/>
      <c r="U1367" s="55" t="str">
        <f>IF(T1367="","",'Thông Tin Chung'!#REF!)</f>
        <v/>
      </c>
      <c r="V1367" s="57" t="str">
        <f t="shared" ca="1" si="265"/>
        <v/>
      </c>
      <c r="W1367" s="59"/>
      <c r="X1367" s="49" t="str">
        <f ca="1">IF(C1367="","",IF(OR(D1367&lt;NgayBatDau,D1367&gt;NgayKetThuc),"Ngày tháng phải nằm trong kỳ báo cáo",IF(AND(F1367&lt;&gt;"",COUNTIF(D.3[Tên nhà cung cấp],F1367)=0),"Tên NCC chưa khai báo trong DSNCC",IF(AND(G1367&lt;&gt;"",COUNTIF(D.1[Tên sản phẩm],G1367)=0),"SP này chưa khai báo trong DSSP",""))))</f>
        <v/>
      </c>
    </row>
    <row r="1368" spans="2:24" ht="27.75" customHeight="1">
      <c r="B1368" s="69">
        <f t="shared" si="255"/>
        <v>1365</v>
      </c>
      <c r="C1368" s="49" t="str">
        <f t="shared" ca="1" si="256"/>
        <v/>
      </c>
      <c r="D1368" s="50" t="str">
        <f t="shared" ca="1" si="257"/>
        <v/>
      </c>
      <c r="E1368" s="51" t="str">
        <f t="shared" ca="1" si="258"/>
        <v/>
      </c>
      <c r="F1368" s="52" t="str">
        <f t="shared" ca="1" si="259"/>
        <v/>
      </c>
      <c r="G1368" s="53"/>
      <c r="H1368" s="53" t="str">
        <f>IF(G1368="","",INDEX(D.1[Quy cách],MATCH(G1368,D.1[Tên sản phẩm],0)))</f>
        <v/>
      </c>
      <c r="I1368" s="54" t="str">
        <f>IF(G1368="","",INDEX(D.1[ĐVT],MATCH(G1368,D.1[Tên sản phẩm],0)))</f>
        <v/>
      </c>
      <c r="J1368" s="56" t="str">
        <f>IF(G1368="","",INDEX(#REF!,MATCH(G1368,D.1[Tên sản phẩm],0)))</f>
        <v/>
      </c>
      <c r="K1368" s="56" t="str">
        <f t="shared" si="260"/>
        <v/>
      </c>
      <c r="L1368" s="53"/>
      <c r="M1368" s="57" t="str">
        <f t="shared" si="261"/>
        <v/>
      </c>
      <c r="N1368" s="58"/>
      <c r="O1368" s="56" t="str">
        <f t="shared" si="254"/>
        <v/>
      </c>
      <c r="P1368" s="57" t="str">
        <f t="shared" si="262"/>
        <v/>
      </c>
      <c r="Q1368" s="58" t="str">
        <f t="shared" ca="1" si="263"/>
        <v/>
      </c>
      <c r="R1368" s="57" t="str">
        <f t="shared" si="264"/>
        <v/>
      </c>
      <c r="S1368" s="57" t="str">
        <f ca="1">IF(AND(C1368&lt;&gt;"",C1368&lt;&gt;OFFSET(C1368,1,0)),SUMIFS([Giá có thuế],[Số ĐK],C1368),"")</f>
        <v/>
      </c>
      <c r="T1368" s="53"/>
      <c r="U1368" s="55" t="str">
        <f>IF(T1368="","",'Thông Tin Chung'!#REF!)</f>
        <v/>
      </c>
      <c r="V1368" s="57" t="str">
        <f t="shared" ca="1" si="265"/>
        <v/>
      </c>
      <c r="W1368" s="59"/>
      <c r="X1368" s="49" t="str">
        <f ca="1">IF(C1368="","",IF(OR(D1368&lt;NgayBatDau,D1368&gt;NgayKetThuc),"Ngày tháng phải nằm trong kỳ báo cáo",IF(AND(F1368&lt;&gt;"",COUNTIF(D.3[Tên nhà cung cấp],F1368)=0),"Tên NCC chưa khai báo trong DSNCC",IF(AND(G1368&lt;&gt;"",COUNTIF(D.1[Tên sản phẩm],G1368)=0),"SP này chưa khai báo trong DSSP",""))))</f>
        <v/>
      </c>
    </row>
    <row r="1369" spans="2:24" ht="27.75" customHeight="1">
      <c r="B1369" s="69">
        <f t="shared" si="255"/>
        <v>1366</v>
      </c>
      <c r="C1369" s="49" t="str">
        <f t="shared" ca="1" si="256"/>
        <v/>
      </c>
      <c r="D1369" s="50" t="str">
        <f t="shared" ca="1" si="257"/>
        <v/>
      </c>
      <c r="E1369" s="51" t="str">
        <f t="shared" ca="1" si="258"/>
        <v/>
      </c>
      <c r="F1369" s="52" t="str">
        <f t="shared" ca="1" si="259"/>
        <v/>
      </c>
      <c r="G1369" s="53"/>
      <c r="H1369" s="53" t="str">
        <f>IF(G1369="","",INDEX(D.1[Quy cách],MATCH(G1369,D.1[Tên sản phẩm],0)))</f>
        <v/>
      </c>
      <c r="I1369" s="54" t="str">
        <f>IF(G1369="","",INDEX(D.1[ĐVT],MATCH(G1369,D.1[Tên sản phẩm],0)))</f>
        <v/>
      </c>
      <c r="J1369" s="56" t="str">
        <f>IF(G1369="","",INDEX(#REF!,MATCH(G1369,D.1[Tên sản phẩm],0)))</f>
        <v/>
      </c>
      <c r="K1369" s="56" t="str">
        <f t="shared" si="260"/>
        <v/>
      </c>
      <c r="L1369" s="53"/>
      <c r="M1369" s="57" t="str">
        <f t="shared" si="261"/>
        <v/>
      </c>
      <c r="N1369" s="58"/>
      <c r="O1369" s="56" t="str">
        <f t="shared" si="254"/>
        <v/>
      </c>
      <c r="P1369" s="57" t="str">
        <f t="shared" si="262"/>
        <v/>
      </c>
      <c r="Q1369" s="58" t="str">
        <f t="shared" ca="1" si="263"/>
        <v/>
      </c>
      <c r="R1369" s="57" t="str">
        <f t="shared" si="264"/>
        <v/>
      </c>
      <c r="S1369" s="57" t="str">
        <f ca="1">IF(AND(C1369&lt;&gt;"",C1369&lt;&gt;OFFSET(C1369,1,0)),SUMIFS([Giá có thuế],[Số ĐK],C1369),"")</f>
        <v/>
      </c>
      <c r="T1369" s="53"/>
      <c r="U1369" s="55" t="str">
        <f>IF(T1369="","",'Thông Tin Chung'!#REF!)</f>
        <v/>
      </c>
      <c r="V1369" s="57" t="str">
        <f t="shared" ca="1" si="265"/>
        <v/>
      </c>
      <c r="W1369" s="59"/>
      <c r="X1369" s="49" t="str">
        <f ca="1">IF(C1369="","",IF(OR(D1369&lt;NgayBatDau,D1369&gt;NgayKetThuc),"Ngày tháng phải nằm trong kỳ báo cáo",IF(AND(F1369&lt;&gt;"",COUNTIF(D.3[Tên nhà cung cấp],F1369)=0),"Tên NCC chưa khai báo trong DSNCC",IF(AND(G1369&lt;&gt;"",COUNTIF(D.1[Tên sản phẩm],G1369)=0),"SP này chưa khai báo trong DSSP",""))))</f>
        <v/>
      </c>
    </row>
    <row r="1370" spans="2:24" ht="27.75" customHeight="1">
      <c r="B1370" s="69">
        <f t="shared" si="255"/>
        <v>1367</v>
      </c>
      <c r="C1370" s="49" t="str">
        <f t="shared" ca="1" si="256"/>
        <v/>
      </c>
      <c r="D1370" s="50" t="str">
        <f t="shared" ca="1" si="257"/>
        <v/>
      </c>
      <c r="E1370" s="51" t="str">
        <f t="shared" ca="1" si="258"/>
        <v/>
      </c>
      <c r="F1370" s="52" t="str">
        <f t="shared" ca="1" si="259"/>
        <v/>
      </c>
      <c r="G1370" s="53"/>
      <c r="H1370" s="53" t="str">
        <f>IF(G1370="","",INDEX(D.1[Quy cách],MATCH(G1370,D.1[Tên sản phẩm],0)))</f>
        <v/>
      </c>
      <c r="I1370" s="54" t="str">
        <f>IF(G1370="","",INDEX(D.1[ĐVT],MATCH(G1370,D.1[Tên sản phẩm],0)))</f>
        <v/>
      </c>
      <c r="J1370" s="56" t="str">
        <f>IF(G1370="","",INDEX(#REF!,MATCH(G1370,D.1[Tên sản phẩm],0)))</f>
        <v/>
      </c>
      <c r="K1370" s="56" t="str">
        <f t="shared" si="260"/>
        <v/>
      </c>
      <c r="L1370" s="53"/>
      <c r="M1370" s="57" t="str">
        <f t="shared" si="261"/>
        <v/>
      </c>
      <c r="N1370" s="58"/>
      <c r="O1370" s="56" t="str">
        <f t="shared" si="254"/>
        <v/>
      </c>
      <c r="P1370" s="57" t="str">
        <f t="shared" si="262"/>
        <v/>
      </c>
      <c r="Q1370" s="58" t="str">
        <f t="shared" ca="1" si="263"/>
        <v/>
      </c>
      <c r="R1370" s="57" t="str">
        <f t="shared" si="264"/>
        <v/>
      </c>
      <c r="S1370" s="57" t="str">
        <f ca="1">IF(AND(C1370&lt;&gt;"",C1370&lt;&gt;OFFSET(C1370,1,0)),SUMIFS([Giá có thuế],[Số ĐK],C1370),"")</f>
        <v/>
      </c>
      <c r="T1370" s="53"/>
      <c r="U1370" s="55" t="str">
        <f>IF(T1370="","",'Thông Tin Chung'!#REF!)</f>
        <v/>
      </c>
      <c r="V1370" s="57" t="str">
        <f t="shared" ca="1" si="265"/>
        <v/>
      </c>
      <c r="W1370" s="59"/>
      <c r="X1370" s="49" t="str">
        <f ca="1">IF(C1370="","",IF(OR(D1370&lt;NgayBatDau,D1370&gt;NgayKetThuc),"Ngày tháng phải nằm trong kỳ báo cáo",IF(AND(F1370&lt;&gt;"",COUNTIF(D.3[Tên nhà cung cấp],F1370)=0),"Tên NCC chưa khai báo trong DSNCC",IF(AND(G1370&lt;&gt;"",COUNTIF(D.1[Tên sản phẩm],G1370)=0),"SP này chưa khai báo trong DSSP",""))))</f>
        <v/>
      </c>
    </row>
    <row r="1371" spans="2:24" ht="27.75" customHeight="1">
      <c r="B1371" s="69">
        <f t="shared" si="255"/>
        <v>1368</v>
      </c>
      <c r="C1371" s="49" t="str">
        <f t="shared" ca="1" si="256"/>
        <v/>
      </c>
      <c r="D1371" s="50" t="str">
        <f t="shared" ca="1" si="257"/>
        <v/>
      </c>
      <c r="E1371" s="51" t="str">
        <f t="shared" ca="1" si="258"/>
        <v/>
      </c>
      <c r="F1371" s="52" t="str">
        <f t="shared" ca="1" si="259"/>
        <v/>
      </c>
      <c r="G1371" s="53"/>
      <c r="H1371" s="53" t="str">
        <f>IF(G1371="","",INDEX(D.1[Quy cách],MATCH(G1371,D.1[Tên sản phẩm],0)))</f>
        <v/>
      </c>
      <c r="I1371" s="54" t="str">
        <f>IF(G1371="","",INDEX(D.1[ĐVT],MATCH(G1371,D.1[Tên sản phẩm],0)))</f>
        <v/>
      </c>
      <c r="J1371" s="56" t="str">
        <f>IF(G1371="","",INDEX(#REF!,MATCH(G1371,D.1[Tên sản phẩm],0)))</f>
        <v/>
      </c>
      <c r="K1371" s="56" t="str">
        <f t="shared" si="260"/>
        <v/>
      </c>
      <c r="L1371" s="53"/>
      <c r="M1371" s="57" t="str">
        <f t="shared" si="261"/>
        <v/>
      </c>
      <c r="N1371" s="58"/>
      <c r="O1371" s="56" t="str">
        <f t="shared" si="254"/>
        <v/>
      </c>
      <c r="P1371" s="57" t="str">
        <f t="shared" si="262"/>
        <v/>
      </c>
      <c r="Q1371" s="58" t="str">
        <f t="shared" ca="1" si="263"/>
        <v/>
      </c>
      <c r="R1371" s="57" t="str">
        <f t="shared" si="264"/>
        <v/>
      </c>
      <c r="S1371" s="57" t="str">
        <f ca="1">IF(AND(C1371&lt;&gt;"",C1371&lt;&gt;OFFSET(C1371,1,0)),SUMIFS([Giá có thuế],[Số ĐK],C1371),"")</f>
        <v/>
      </c>
      <c r="T1371" s="53"/>
      <c r="U1371" s="55" t="str">
        <f>IF(T1371="","",'Thông Tin Chung'!#REF!)</f>
        <v/>
      </c>
      <c r="V1371" s="57" t="str">
        <f t="shared" ca="1" si="265"/>
        <v/>
      </c>
      <c r="W1371" s="59"/>
      <c r="X1371" s="49" t="str">
        <f ca="1">IF(C1371="","",IF(OR(D1371&lt;NgayBatDau,D1371&gt;NgayKetThuc),"Ngày tháng phải nằm trong kỳ báo cáo",IF(AND(F1371&lt;&gt;"",COUNTIF(D.3[Tên nhà cung cấp],F1371)=0),"Tên NCC chưa khai báo trong DSNCC",IF(AND(G1371&lt;&gt;"",COUNTIF(D.1[Tên sản phẩm],G1371)=0),"SP này chưa khai báo trong DSSP",""))))</f>
        <v/>
      </c>
    </row>
    <row r="1372" spans="2:24" ht="27.75" customHeight="1">
      <c r="B1372" s="69">
        <f t="shared" si="255"/>
        <v>1369</v>
      </c>
      <c r="C1372" s="49" t="str">
        <f t="shared" ca="1" si="256"/>
        <v/>
      </c>
      <c r="D1372" s="50" t="str">
        <f t="shared" ca="1" si="257"/>
        <v/>
      </c>
      <c r="E1372" s="51" t="str">
        <f t="shared" ca="1" si="258"/>
        <v/>
      </c>
      <c r="F1372" s="52" t="str">
        <f t="shared" ca="1" si="259"/>
        <v/>
      </c>
      <c r="G1372" s="53"/>
      <c r="H1372" s="53" t="str">
        <f>IF(G1372="","",INDEX(D.1[Quy cách],MATCH(G1372,D.1[Tên sản phẩm],0)))</f>
        <v/>
      </c>
      <c r="I1372" s="54" t="str">
        <f>IF(G1372="","",INDEX(D.1[ĐVT],MATCH(G1372,D.1[Tên sản phẩm],0)))</f>
        <v/>
      </c>
      <c r="J1372" s="56" t="str">
        <f>IF(G1372="","",INDEX(#REF!,MATCH(G1372,D.1[Tên sản phẩm],0)))</f>
        <v/>
      </c>
      <c r="K1372" s="56" t="str">
        <f t="shared" si="260"/>
        <v/>
      </c>
      <c r="L1372" s="53"/>
      <c r="M1372" s="57" t="str">
        <f t="shared" si="261"/>
        <v/>
      </c>
      <c r="N1372" s="58"/>
      <c r="O1372" s="56" t="str">
        <f t="shared" si="254"/>
        <v/>
      </c>
      <c r="P1372" s="57" t="str">
        <f t="shared" si="262"/>
        <v/>
      </c>
      <c r="Q1372" s="58" t="str">
        <f t="shared" ca="1" si="263"/>
        <v/>
      </c>
      <c r="R1372" s="57" t="str">
        <f t="shared" si="264"/>
        <v/>
      </c>
      <c r="S1372" s="57" t="str">
        <f ca="1">IF(AND(C1372&lt;&gt;"",C1372&lt;&gt;OFFSET(C1372,1,0)),SUMIFS([Giá có thuế],[Số ĐK],C1372),"")</f>
        <v/>
      </c>
      <c r="T1372" s="53"/>
      <c r="U1372" s="55" t="str">
        <f>IF(T1372="","",'Thông Tin Chung'!#REF!)</f>
        <v/>
      </c>
      <c r="V1372" s="57" t="str">
        <f t="shared" ca="1" si="265"/>
        <v/>
      </c>
      <c r="W1372" s="59"/>
      <c r="X1372" s="49" t="str">
        <f ca="1">IF(C1372="","",IF(OR(D1372&lt;NgayBatDau,D1372&gt;NgayKetThuc),"Ngày tháng phải nằm trong kỳ báo cáo",IF(AND(F1372&lt;&gt;"",COUNTIF(D.3[Tên nhà cung cấp],F1372)=0),"Tên NCC chưa khai báo trong DSNCC",IF(AND(G1372&lt;&gt;"",COUNTIF(D.1[Tên sản phẩm],G1372)=0),"SP này chưa khai báo trong DSSP",""))))</f>
        <v/>
      </c>
    </row>
    <row r="1373" spans="2:24" ht="27.75" customHeight="1">
      <c r="B1373" s="69">
        <f t="shared" si="255"/>
        <v>1370</v>
      </c>
      <c r="C1373" s="49" t="str">
        <f t="shared" ca="1" si="256"/>
        <v/>
      </c>
      <c r="D1373" s="50" t="str">
        <f t="shared" ca="1" si="257"/>
        <v/>
      </c>
      <c r="E1373" s="51" t="str">
        <f t="shared" ca="1" si="258"/>
        <v/>
      </c>
      <c r="F1373" s="52" t="str">
        <f t="shared" ca="1" si="259"/>
        <v/>
      </c>
      <c r="G1373" s="53"/>
      <c r="H1373" s="53" t="str">
        <f>IF(G1373="","",INDEX(D.1[Quy cách],MATCH(G1373,D.1[Tên sản phẩm],0)))</f>
        <v/>
      </c>
      <c r="I1373" s="54" t="str">
        <f>IF(G1373="","",INDEX(D.1[ĐVT],MATCH(G1373,D.1[Tên sản phẩm],0)))</f>
        <v/>
      </c>
      <c r="J1373" s="56" t="str">
        <f>IF(G1373="","",INDEX(#REF!,MATCH(G1373,D.1[Tên sản phẩm],0)))</f>
        <v/>
      </c>
      <c r="K1373" s="56" t="str">
        <f t="shared" si="260"/>
        <v/>
      </c>
      <c r="L1373" s="53"/>
      <c r="M1373" s="57" t="str">
        <f t="shared" si="261"/>
        <v/>
      </c>
      <c r="N1373" s="58"/>
      <c r="O1373" s="56" t="str">
        <f t="shared" si="254"/>
        <v/>
      </c>
      <c r="P1373" s="57" t="str">
        <f t="shared" si="262"/>
        <v/>
      </c>
      <c r="Q1373" s="58" t="str">
        <f t="shared" ca="1" si="263"/>
        <v/>
      </c>
      <c r="R1373" s="57" t="str">
        <f t="shared" si="264"/>
        <v/>
      </c>
      <c r="S1373" s="57" t="str">
        <f ca="1">IF(AND(C1373&lt;&gt;"",C1373&lt;&gt;OFFSET(C1373,1,0)),SUMIFS([Giá có thuế],[Số ĐK],C1373),"")</f>
        <v/>
      </c>
      <c r="T1373" s="53"/>
      <c r="U1373" s="55" t="str">
        <f>IF(T1373="","",'Thông Tin Chung'!#REF!)</f>
        <v/>
      </c>
      <c r="V1373" s="57" t="str">
        <f t="shared" ca="1" si="265"/>
        <v/>
      </c>
      <c r="W1373" s="59"/>
      <c r="X1373" s="49" t="str">
        <f ca="1">IF(C1373="","",IF(OR(D1373&lt;NgayBatDau,D1373&gt;NgayKetThuc),"Ngày tháng phải nằm trong kỳ báo cáo",IF(AND(F1373&lt;&gt;"",COUNTIF(D.3[Tên nhà cung cấp],F1373)=0),"Tên NCC chưa khai báo trong DSNCC",IF(AND(G1373&lt;&gt;"",COUNTIF(D.1[Tên sản phẩm],G1373)=0),"SP này chưa khai báo trong DSSP",""))))</f>
        <v/>
      </c>
    </row>
    <row r="1374" spans="2:24" ht="27.75" customHeight="1">
      <c r="B1374" s="69">
        <f t="shared" si="255"/>
        <v>1371</v>
      </c>
      <c r="C1374" s="49" t="str">
        <f t="shared" ca="1" si="256"/>
        <v/>
      </c>
      <c r="D1374" s="50" t="str">
        <f t="shared" ca="1" si="257"/>
        <v/>
      </c>
      <c r="E1374" s="51" t="str">
        <f t="shared" ca="1" si="258"/>
        <v/>
      </c>
      <c r="F1374" s="52" t="str">
        <f t="shared" ca="1" si="259"/>
        <v/>
      </c>
      <c r="G1374" s="53"/>
      <c r="H1374" s="53" t="str">
        <f>IF(G1374="","",INDEX(D.1[Quy cách],MATCH(G1374,D.1[Tên sản phẩm],0)))</f>
        <v/>
      </c>
      <c r="I1374" s="54" t="str">
        <f>IF(G1374="","",INDEX(D.1[ĐVT],MATCH(G1374,D.1[Tên sản phẩm],0)))</f>
        <v/>
      </c>
      <c r="J1374" s="56" t="str">
        <f>IF(G1374="","",INDEX(#REF!,MATCH(G1374,D.1[Tên sản phẩm],0)))</f>
        <v/>
      </c>
      <c r="K1374" s="56" t="str">
        <f t="shared" si="260"/>
        <v/>
      </c>
      <c r="L1374" s="53"/>
      <c r="M1374" s="57" t="str">
        <f t="shared" si="261"/>
        <v/>
      </c>
      <c r="N1374" s="58"/>
      <c r="O1374" s="56" t="str">
        <f t="shared" si="254"/>
        <v/>
      </c>
      <c r="P1374" s="57" t="str">
        <f t="shared" si="262"/>
        <v/>
      </c>
      <c r="Q1374" s="58" t="str">
        <f t="shared" ca="1" si="263"/>
        <v/>
      </c>
      <c r="R1374" s="57" t="str">
        <f t="shared" si="264"/>
        <v/>
      </c>
      <c r="S1374" s="57" t="str">
        <f ca="1">IF(AND(C1374&lt;&gt;"",C1374&lt;&gt;OFFSET(C1374,1,0)),SUMIFS([Giá có thuế],[Số ĐK],C1374),"")</f>
        <v/>
      </c>
      <c r="T1374" s="53"/>
      <c r="U1374" s="55" t="str">
        <f>IF(T1374="","",'Thông Tin Chung'!#REF!)</f>
        <v/>
      </c>
      <c r="V1374" s="57" t="str">
        <f t="shared" ca="1" si="265"/>
        <v/>
      </c>
      <c r="W1374" s="59"/>
      <c r="X1374" s="49" t="str">
        <f ca="1">IF(C1374="","",IF(OR(D1374&lt;NgayBatDau,D1374&gt;NgayKetThuc),"Ngày tháng phải nằm trong kỳ báo cáo",IF(AND(F1374&lt;&gt;"",COUNTIF(D.3[Tên nhà cung cấp],F1374)=0),"Tên NCC chưa khai báo trong DSNCC",IF(AND(G1374&lt;&gt;"",COUNTIF(D.1[Tên sản phẩm],G1374)=0),"SP này chưa khai báo trong DSSP",""))))</f>
        <v/>
      </c>
    </row>
    <row r="1375" spans="2:24" ht="27.75" customHeight="1">
      <c r="B1375" s="69">
        <f t="shared" si="255"/>
        <v>1372</v>
      </c>
      <c r="C1375" s="49" t="str">
        <f t="shared" ca="1" si="256"/>
        <v/>
      </c>
      <c r="D1375" s="50" t="str">
        <f t="shared" ca="1" si="257"/>
        <v/>
      </c>
      <c r="E1375" s="51" t="str">
        <f t="shared" ca="1" si="258"/>
        <v/>
      </c>
      <c r="F1375" s="52" t="str">
        <f t="shared" ca="1" si="259"/>
        <v/>
      </c>
      <c r="G1375" s="53"/>
      <c r="H1375" s="53" t="str">
        <f>IF(G1375="","",INDEX(D.1[Quy cách],MATCH(G1375,D.1[Tên sản phẩm],0)))</f>
        <v/>
      </c>
      <c r="I1375" s="54" t="str">
        <f>IF(G1375="","",INDEX(D.1[ĐVT],MATCH(G1375,D.1[Tên sản phẩm],0)))</f>
        <v/>
      </c>
      <c r="J1375" s="56" t="str">
        <f>IF(G1375="","",INDEX(#REF!,MATCH(G1375,D.1[Tên sản phẩm],0)))</f>
        <v/>
      </c>
      <c r="K1375" s="56" t="str">
        <f t="shared" si="260"/>
        <v/>
      </c>
      <c r="L1375" s="53"/>
      <c r="M1375" s="57" t="str">
        <f t="shared" si="261"/>
        <v/>
      </c>
      <c r="N1375" s="58"/>
      <c r="O1375" s="56" t="str">
        <f t="shared" si="254"/>
        <v/>
      </c>
      <c r="P1375" s="57" t="str">
        <f t="shared" si="262"/>
        <v/>
      </c>
      <c r="Q1375" s="58" t="str">
        <f t="shared" ca="1" si="263"/>
        <v/>
      </c>
      <c r="R1375" s="57" t="str">
        <f t="shared" si="264"/>
        <v/>
      </c>
      <c r="S1375" s="57" t="str">
        <f ca="1">IF(AND(C1375&lt;&gt;"",C1375&lt;&gt;OFFSET(C1375,1,0)),SUMIFS([Giá có thuế],[Số ĐK],C1375),"")</f>
        <v/>
      </c>
      <c r="T1375" s="53"/>
      <c r="U1375" s="55" t="str">
        <f>IF(T1375="","",'Thông Tin Chung'!#REF!)</f>
        <v/>
      </c>
      <c r="V1375" s="57" t="str">
        <f t="shared" ca="1" si="265"/>
        <v/>
      </c>
      <c r="W1375" s="59"/>
      <c r="X1375" s="49" t="str">
        <f ca="1">IF(C1375="","",IF(OR(D1375&lt;NgayBatDau,D1375&gt;NgayKetThuc),"Ngày tháng phải nằm trong kỳ báo cáo",IF(AND(F1375&lt;&gt;"",COUNTIF(D.3[Tên nhà cung cấp],F1375)=0),"Tên NCC chưa khai báo trong DSNCC",IF(AND(G1375&lt;&gt;"",COUNTIF(D.1[Tên sản phẩm],G1375)=0),"SP này chưa khai báo trong DSSP",""))))</f>
        <v/>
      </c>
    </row>
    <row r="1376" spans="2:24" ht="27.75" customHeight="1">
      <c r="B1376" s="69">
        <f t="shared" si="255"/>
        <v>1373</v>
      </c>
      <c r="C1376" s="49" t="str">
        <f t="shared" ca="1" si="256"/>
        <v/>
      </c>
      <c r="D1376" s="50" t="str">
        <f t="shared" ca="1" si="257"/>
        <v/>
      </c>
      <c r="E1376" s="51" t="str">
        <f t="shared" ca="1" si="258"/>
        <v/>
      </c>
      <c r="F1376" s="52" t="str">
        <f t="shared" ca="1" si="259"/>
        <v/>
      </c>
      <c r="G1376" s="53"/>
      <c r="H1376" s="53" t="str">
        <f>IF(G1376="","",INDEX(D.1[Quy cách],MATCH(G1376,D.1[Tên sản phẩm],0)))</f>
        <v/>
      </c>
      <c r="I1376" s="54" t="str">
        <f>IF(G1376="","",INDEX(D.1[ĐVT],MATCH(G1376,D.1[Tên sản phẩm],0)))</f>
        <v/>
      </c>
      <c r="J1376" s="56" t="str">
        <f>IF(G1376="","",INDEX(#REF!,MATCH(G1376,D.1[Tên sản phẩm],0)))</f>
        <v/>
      </c>
      <c r="K1376" s="56" t="str">
        <f t="shared" si="260"/>
        <v/>
      </c>
      <c r="L1376" s="53"/>
      <c r="M1376" s="57" t="str">
        <f t="shared" si="261"/>
        <v/>
      </c>
      <c r="N1376" s="58"/>
      <c r="O1376" s="56" t="str">
        <f t="shared" si="254"/>
        <v/>
      </c>
      <c r="P1376" s="57" t="str">
        <f t="shared" si="262"/>
        <v/>
      </c>
      <c r="Q1376" s="58" t="str">
        <f t="shared" ca="1" si="263"/>
        <v/>
      </c>
      <c r="R1376" s="57" t="str">
        <f t="shared" si="264"/>
        <v/>
      </c>
      <c r="S1376" s="57" t="str">
        <f ca="1">IF(AND(C1376&lt;&gt;"",C1376&lt;&gt;OFFSET(C1376,1,0)),SUMIFS([Giá có thuế],[Số ĐK],C1376),"")</f>
        <v/>
      </c>
      <c r="T1376" s="53"/>
      <c r="U1376" s="55" t="str">
        <f>IF(T1376="","",'Thông Tin Chung'!#REF!)</f>
        <v/>
      </c>
      <c r="V1376" s="57" t="str">
        <f t="shared" ca="1" si="265"/>
        <v/>
      </c>
      <c r="W1376" s="59"/>
      <c r="X1376" s="49" t="str">
        <f ca="1">IF(C1376="","",IF(OR(D1376&lt;NgayBatDau,D1376&gt;NgayKetThuc),"Ngày tháng phải nằm trong kỳ báo cáo",IF(AND(F1376&lt;&gt;"",COUNTIF(D.3[Tên nhà cung cấp],F1376)=0),"Tên NCC chưa khai báo trong DSNCC",IF(AND(G1376&lt;&gt;"",COUNTIF(D.1[Tên sản phẩm],G1376)=0),"SP này chưa khai báo trong DSSP",""))))</f>
        <v/>
      </c>
    </row>
    <row r="1377" spans="2:24" ht="27.75" customHeight="1">
      <c r="B1377" s="69">
        <f t="shared" si="255"/>
        <v>1374</v>
      </c>
      <c r="C1377" s="49" t="str">
        <f t="shared" ca="1" si="256"/>
        <v/>
      </c>
      <c r="D1377" s="50" t="str">
        <f t="shared" ca="1" si="257"/>
        <v/>
      </c>
      <c r="E1377" s="51" t="str">
        <f t="shared" ca="1" si="258"/>
        <v/>
      </c>
      <c r="F1377" s="52" t="str">
        <f t="shared" ca="1" si="259"/>
        <v/>
      </c>
      <c r="G1377" s="53"/>
      <c r="H1377" s="53" t="str">
        <f>IF(G1377="","",INDEX(D.1[Quy cách],MATCH(G1377,D.1[Tên sản phẩm],0)))</f>
        <v/>
      </c>
      <c r="I1377" s="54" t="str">
        <f>IF(G1377="","",INDEX(D.1[ĐVT],MATCH(G1377,D.1[Tên sản phẩm],0)))</f>
        <v/>
      </c>
      <c r="J1377" s="56" t="str">
        <f>IF(G1377="","",INDEX(#REF!,MATCH(G1377,D.1[Tên sản phẩm],0)))</f>
        <v/>
      </c>
      <c r="K1377" s="56" t="str">
        <f t="shared" si="260"/>
        <v/>
      </c>
      <c r="L1377" s="53"/>
      <c r="M1377" s="57" t="str">
        <f t="shared" si="261"/>
        <v/>
      </c>
      <c r="N1377" s="58"/>
      <c r="O1377" s="56" t="str">
        <f t="shared" si="254"/>
        <v/>
      </c>
      <c r="P1377" s="57" t="str">
        <f t="shared" si="262"/>
        <v/>
      </c>
      <c r="Q1377" s="58" t="str">
        <f t="shared" ca="1" si="263"/>
        <v/>
      </c>
      <c r="R1377" s="57" t="str">
        <f t="shared" si="264"/>
        <v/>
      </c>
      <c r="S1377" s="57" t="str">
        <f ca="1">IF(AND(C1377&lt;&gt;"",C1377&lt;&gt;OFFSET(C1377,1,0)),SUMIFS([Giá có thuế],[Số ĐK],C1377),"")</f>
        <v/>
      </c>
      <c r="T1377" s="53"/>
      <c r="U1377" s="55" t="str">
        <f>IF(T1377="","",'Thông Tin Chung'!#REF!)</f>
        <v/>
      </c>
      <c r="V1377" s="57" t="str">
        <f t="shared" ca="1" si="265"/>
        <v/>
      </c>
      <c r="W1377" s="59"/>
      <c r="X1377" s="49" t="str">
        <f ca="1">IF(C1377="","",IF(OR(D1377&lt;NgayBatDau,D1377&gt;NgayKetThuc),"Ngày tháng phải nằm trong kỳ báo cáo",IF(AND(F1377&lt;&gt;"",COUNTIF(D.3[Tên nhà cung cấp],F1377)=0),"Tên NCC chưa khai báo trong DSNCC",IF(AND(G1377&lt;&gt;"",COUNTIF(D.1[Tên sản phẩm],G1377)=0),"SP này chưa khai báo trong DSSP",""))))</f>
        <v/>
      </c>
    </row>
    <row r="1378" spans="2:24" ht="27.75" customHeight="1">
      <c r="B1378" s="69">
        <f t="shared" si="255"/>
        <v>1375</v>
      </c>
      <c r="C1378" s="49" t="str">
        <f t="shared" ca="1" si="256"/>
        <v/>
      </c>
      <c r="D1378" s="50" t="str">
        <f t="shared" ca="1" si="257"/>
        <v/>
      </c>
      <c r="E1378" s="51" t="str">
        <f t="shared" ca="1" si="258"/>
        <v/>
      </c>
      <c r="F1378" s="52" t="str">
        <f t="shared" ca="1" si="259"/>
        <v/>
      </c>
      <c r="G1378" s="53"/>
      <c r="H1378" s="53" t="str">
        <f>IF(G1378="","",INDEX(D.1[Quy cách],MATCH(G1378,D.1[Tên sản phẩm],0)))</f>
        <v/>
      </c>
      <c r="I1378" s="54" t="str">
        <f>IF(G1378="","",INDEX(D.1[ĐVT],MATCH(G1378,D.1[Tên sản phẩm],0)))</f>
        <v/>
      </c>
      <c r="J1378" s="56" t="str">
        <f>IF(G1378="","",INDEX(#REF!,MATCH(G1378,D.1[Tên sản phẩm],0)))</f>
        <v/>
      </c>
      <c r="K1378" s="56" t="str">
        <f t="shared" si="260"/>
        <v/>
      </c>
      <c r="L1378" s="53"/>
      <c r="M1378" s="57" t="str">
        <f t="shared" si="261"/>
        <v/>
      </c>
      <c r="N1378" s="58"/>
      <c r="O1378" s="56" t="str">
        <f t="shared" si="254"/>
        <v/>
      </c>
      <c r="P1378" s="57" t="str">
        <f t="shared" si="262"/>
        <v/>
      </c>
      <c r="Q1378" s="58" t="str">
        <f t="shared" ca="1" si="263"/>
        <v/>
      </c>
      <c r="R1378" s="57" t="str">
        <f t="shared" si="264"/>
        <v/>
      </c>
      <c r="S1378" s="57" t="str">
        <f ca="1">IF(AND(C1378&lt;&gt;"",C1378&lt;&gt;OFFSET(C1378,1,0)),SUMIFS([Giá có thuế],[Số ĐK],C1378),"")</f>
        <v/>
      </c>
      <c r="T1378" s="53"/>
      <c r="U1378" s="55" t="str">
        <f>IF(T1378="","",'Thông Tin Chung'!#REF!)</f>
        <v/>
      </c>
      <c r="V1378" s="57" t="str">
        <f t="shared" ca="1" si="265"/>
        <v/>
      </c>
      <c r="W1378" s="59"/>
      <c r="X1378" s="49" t="str">
        <f ca="1">IF(C1378="","",IF(OR(D1378&lt;NgayBatDau,D1378&gt;NgayKetThuc),"Ngày tháng phải nằm trong kỳ báo cáo",IF(AND(F1378&lt;&gt;"",COUNTIF(D.3[Tên nhà cung cấp],F1378)=0),"Tên NCC chưa khai báo trong DSNCC",IF(AND(G1378&lt;&gt;"",COUNTIF(D.1[Tên sản phẩm],G1378)=0),"SP này chưa khai báo trong DSSP",""))))</f>
        <v/>
      </c>
    </row>
    <row r="1379" spans="2:24" ht="27.75" customHeight="1">
      <c r="B1379" s="69">
        <f t="shared" si="255"/>
        <v>1376</v>
      </c>
      <c r="C1379" s="49" t="str">
        <f t="shared" ca="1" si="256"/>
        <v/>
      </c>
      <c r="D1379" s="50" t="str">
        <f t="shared" ca="1" si="257"/>
        <v/>
      </c>
      <c r="E1379" s="51" t="str">
        <f t="shared" ca="1" si="258"/>
        <v/>
      </c>
      <c r="F1379" s="52" t="str">
        <f t="shared" ca="1" si="259"/>
        <v/>
      </c>
      <c r="G1379" s="53"/>
      <c r="H1379" s="53" t="str">
        <f>IF(G1379="","",INDEX(D.1[Quy cách],MATCH(G1379,D.1[Tên sản phẩm],0)))</f>
        <v/>
      </c>
      <c r="I1379" s="54" t="str">
        <f>IF(G1379="","",INDEX(D.1[ĐVT],MATCH(G1379,D.1[Tên sản phẩm],0)))</f>
        <v/>
      </c>
      <c r="J1379" s="56" t="str">
        <f>IF(G1379="","",INDEX(#REF!,MATCH(G1379,D.1[Tên sản phẩm],0)))</f>
        <v/>
      </c>
      <c r="K1379" s="56" t="str">
        <f t="shared" si="260"/>
        <v/>
      </c>
      <c r="L1379" s="53"/>
      <c r="M1379" s="57" t="str">
        <f t="shared" si="261"/>
        <v/>
      </c>
      <c r="N1379" s="58"/>
      <c r="O1379" s="56" t="str">
        <f t="shared" si="254"/>
        <v/>
      </c>
      <c r="P1379" s="57" t="str">
        <f t="shared" si="262"/>
        <v/>
      </c>
      <c r="Q1379" s="58" t="str">
        <f t="shared" ca="1" si="263"/>
        <v/>
      </c>
      <c r="R1379" s="57" t="str">
        <f t="shared" si="264"/>
        <v/>
      </c>
      <c r="S1379" s="57" t="str">
        <f ca="1">IF(AND(C1379&lt;&gt;"",C1379&lt;&gt;OFFSET(C1379,1,0)),SUMIFS([Giá có thuế],[Số ĐK],C1379),"")</f>
        <v/>
      </c>
      <c r="T1379" s="53"/>
      <c r="U1379" s="55" t="str">
        <f>IF(T1379="","",'Thông Tin Chung'!#REF!)</f>
        <v/>
      </c>
      <c r="V1379" s="57" t="str">
        <f t="shared" ca="1" si="265"/>
        <v/>
      </c>
      <c r="W1379" s="59"/>
      <c r="X1379" s="49" t="str">
        <f ca="1">IF(C1379="","",IF(OR(D1379&lt;NgayBatDau,D1379&gt;NgayKetThuc),"Ngày tháng phải nằm trong kỳ báo cáo",IF(AND(F1379&lt;&gt;"",COUNTIF(D.3[Tên nhà cung cấp],F1379)=0),"Tên NCC chưa khai báo trong DSNCC",IF(AND(G1379&lt;&gt;"",COUNTIF(D.1[Tên sản phẩm],G1379)=0),"SP này chưa khai báo trong DSSP",""))))</f>
        <v/>
      </c>
    </row>
    <row r="1380" spans="2:24" ht="27.75" customHeight="1">
      <c r="B1380" s="69">
        <f t="shared" si="255"/>
        <v>1377</v>
      </c>
      <c r="C1380" s="49" t="str">
        <f t="shared" ca="1" si="256"/>
        <v/>
      </c>
      <c r="D1380" s="50" t="str">
        <f t="shared" ca="1" si="257"/>
        <v/>
      </c>
      <c r="E1380" s="51" t="str">
        <f t="shared" ca="1" si="258"/>
        <v/>
      </c>
      <c r="F1380" s="52" t="str">
        <f t="shared" ca="1" si="259"/>
        <v/>
      </c>
      <c r="G1380" s="53"/>
      <c r="H1380" s="53" t="str">
        <f>IF(G1380="","",INDEX(D.1[Quy cách],MATCH(G1380,D.1[Tên sản phẩm],0)))</f>
        <v/>
      </c>
      <c r="I1380" s="54" t="str">
        <f>IF(G1380="","",INDEX(D.1[ĐVT],MATCH(G1380,D.1[Tên sản phẩm],0)))</f>
        <v/>
      </c>
      <c r="J1380" s="56" t="str">
        <f>IF(G1380="","",INDEX(#REF!,MATCH(G1380,D.1[Tên sản phẩm],0)))</f>
        <v/>
      </c>
      <c r="K1380" s="56" t="str">
        <f t="shared" si="260"/>
        <v/>
      </c>
      <c r="L1380" s="53"/>
      <c r="M1380" s="57" t="str">
        <f t="shared" si="261"/>
        <v/>
      </c>
      <c r="N1380" s="58"/>
      <c r="O1380" s="56" t="str">
        <f t="shared" si="254"/>
        <v/>
      </c>
      <c r="P1380" s="57" t="str">
        <f t="shared" si="262"/>
        <v/>
      </c>
      <c r="Q1380" s="58" t="str">
        <f t="shared" ca="1" si="263"/>
        <v/>
      </c>
      <c r="R1380" s="57" t="str">
        <f t="shared" si="264"/>
        <v/>
      </c>
      <c r="S1380" s="57" t="str">
        <f ca="1">IF(AND(C1380&lt;&gt;"",C1380&lt;&gt;OFFSET(C1380,1,0)),SUMIFS([Giá có thuế],[Số ĐK],C1380),"")</f>
        <v/>
      </c>
      <c r="T1380" s="53"/>
      <c r="U1380" s="55" t="str">
        <f>IF(T1380="","",'Thông Tin Chung'!#REF!)</f>
        <v/>
      </c>
      <c r="V1380" s="57" t="str">
        <f t="shared" ca="1" si="265"/>
        <v/>
      </c>
      <c r="W1380" s="59"/>
      <c r="X1380" s="49" t="str">
        <f ca="1">IF(C1380="","",IF(OR(D1380&lt;NgayBatDau,D1380&gt;NgayKetThuc),"Ngày tháng phải nằm trong kỳ báo cáo",IF(AND(F1380&lt;&gt;"",COUNTIF(D.3[Tên nhà cung cấp],F1380)=0),"Tên NCC chưa khai báo trong DSNCC",IF(AND(G1380&lt;&gt;"",COUNTIF(D.1[Tên sản phẩm],G1380)=0),"SP này chưa khai báo trong DSSP",""))))</f>
        <v/>
      </c>
    </row>
    <row r="1381" spans="2:24" ht="27.75" customHeight="1">
      <c r="B1381" s="69">
        <f t="shared" si="255"/>
        <v>1378</v>
      </c>
      <c r="C1381" s="49" t="str">
        <f t="shared" ca="1" si="256"/>
        <v/>
      </c>
      <c r="D1381" s="50" t="str">
        <f t="shared" ca="1" si="257"/>
        <v/>
      </c>
      <c r="E1381" s="51" t="str">
        <f t="shared" ca="1" si="258"/>
        <v/>
      </c>
      <c r="F1381" s="52" t="str">
        <f t="shared" ca="1" si="259"/>
        <v/>
      </c>
      <c r="G1381" s="53"/>
      <c r="H1381" s="53" t="str">
        <f>IF(G1381="","",INDEX(D.1[Quy cách],MATCH(G1381,D.1[Tên sản phẩm],0)))</f>
        <v/>
      </c>
      <c r="I1381" s="54" t="str">
        <f>IF(G1381="","",INDEX(D.1[ĐVT],MATCH(G1381,D.1[Tên sản phẩm],0)))</f>
        <v/>
      </c>
      <c r="J1381" s="56" t="str">
        <f>IF(G1381="","",INDEX(#REF!,MATCH(G1381,D.1[Tên sản phẩm],0)))</f>
        <v/>
      </c>
      <c r="K1381" s="56" t="str">
        <f t="shared" si="260"/>
        <v/>
      </c>
      <c r="L1381" s="53"/>
      <c r="M1381" s="57" t="str">
        <f t="shared" si="261"/>
        <v/>
      </c>
      <c r="N1381" s="58"/>
      <c r="O1381" s="56" t="str">
        <f t="shared" si="254"/>
        <v/>
      </c>
      <c r="P1381" s="57" t="str">
        <f t="shared" si="262"/>
        <v/>
      </c>
      <c r="Q1381" s="58" t="str">
        <f t="shared" ca="1" si="263"/>
        <v/>
      </c>
      <c r="R1381" s="57" t="str">
        <f t="shared" si="264"/>
        <v/>
      </c>
      <c r="S1381" s="57" t="str">
        <f ca="1">IF(AND(C1381&lt;&gt;"",C1381&lt;&gt;OFFSET(C1381,1,0)),SUMIFS([Giá có thuế],[Số ĐK],C1381),"")</f>
        <v/>
      </c>
      <c r="T1381" s="53"/>
      <c r="U1381" s="55" t="str">
        <f>IF(T1381="","",'Thông Tin Chung'!#REF!)</f>
        <v/>
      </c>
      <c r="V1381" s="57" t="str">
        <f t="shared" ca="1" si="265"/>
        <v/>
      </c>
      <c r="W1381" s="59"/>
      <c r="X1381" s="49" t="str">
        <f ca="1">IF(C1381="","",IF(OR(D1381&lt;NgayBatDau,D1381&gt;NgayKetThuc),"Ngày tháng phải nằm trong kỳ báo cáo",IF(AND(F1381&lt;&gt;"",COUNTIF(D.3[Tên nhà cung cấp],F1381)=0),"Tên NCC chưa khai báo trong DSNCC",IF(AND(G1381&lt;&gt;"",COUNTIF(D.1[Tên sản phẩm],G1381)=0),"SP này chưa khai báo trong DSSP",""))))</f>
        <v/>
      </c>
    </row>
    <row r="1382" spans="2:24" ht="27.75" customHeight="1">
      <c r="B1382" s="69">
        <f t="shared" si="255"/>
        <v>1379</v>
      </c>
      <c r="C1382" s="49" t="str">
        <f t="shared" ca="1" si="256"/>
        <v/>
      </c>
      <c r="D1382" s="50" t="str">
        <f t="shared" ca="1" si="257"/>
        <v/>
      </c>
      <c r="E1382" s="51" t="str">
        <f t="shared" ca="1" si="258"/>
        <v/>
      </c>
      <c r="F1382" s="52" t="str">
        <f t="shared" ca="1" si="259"/>
        <v/>
      </c>
      <c r="G1382" s="53"/>
      <c r="H1382" s="53" t="str">
        <f>IF(G1382="","",INDEX(D.1[Quy cách],MATCH(G1382,D.1[Tên sản phẩm],0)))</f>
        <v/>
      </c>
      <c r="I1382" s="54" t="str">
        <f>IF(G1382="","",INDEX(D.1[ĐVT],MATCH(G1382,D.1[Tên sản phẩm],0)))</f>
        <v/>
      </c>
      <c r="J1382" s="56" t="str">
        <f>IF(G1382="","",INDEX(#REF!,MATCH(G1382,D.1[Tên sản phẩm],0)))</f>
        <v/>
      </c>
      <c r="K1382" s="56" t="str">
        <f t="shared" si="260"/>
        <v/>
      </c>
      <c r="L1382" s="53"/>
      <c r="M1382" s="57" t="str">
        <f t="shared" si="261"/>
        <v/>
      </c>
      <c r="N1382" s="58"/>
      <c r="O1382" s="56" t="str">
        <f t="shared" si="254"/>
        <v/>
      </c>
      <c r="P1382" s="57" t="str">
        <f t="shared" si="262"/>
        <v/>
      </c>
      <c r="Q1382" s="58" t="str">
        <f t="shared" ca="1" si="263"/>
        <v/>
      </c>
      <c r="R1382" s="57" t="str">
        <f t="shared" si="264"/>
        <v/>
      </c>
      <c r="S1382" s="57" t="str">
        <f ca="1">IF(AND(C1382&lt;&gt;"",C1382&lt;&gt;OFFSET(C1382,1,0)),SUMIFS([Giá có thuế],[Số ĐK],C1382),"")</f>
        <v/>
      </c>
      <c r="T1382" s="53"/>
      <c r="U1382" s="55" t="str">
        <f>IF(T1382="","",'Thông Tin Chung'!#REF!)</f>
        <v/>
      </c>
      <c r="V1382" s="57" t="str">
        <f t="shared" ca="1" si="265"/>
        <v/>
      </c>
      <c r="W1382" s="59"/>
      <c r="X1382" s="49" t="str">
        <f ca="1">IF(C1382="","",IF(OR(D1382&lt;NgayBatDau,D1382&gt;NgayKetThuc),"Ngày tháng phải nằm trong kỳ báo cáo",IF(AND(F1382&lt;&gt;"",COUNTIF(D.3[Tên nhà cung cấp],F1382)=0),"Tên NCC chưa khai báo trong DSNCC",IF(AND(G1382&lt;&gt;"",COUNTIF(D.1[Tên sản phẩm],G1382)=0),"SP này chưa khai báo trong DSSP",""))))</f>
        <v/>
      </c>
    </row>
    <row r="1383" spans="2:24" ht="27.75" customHeight="1">
      <c r="B1383" s="69">
        <f t="shared" si="255"/>
        <v>1380</v>
      </c>
      <c r="C1383" s="49" t="str">
        <f t="shared" ca="1" si="256"/>
        <v/>
      </c>
      <c r="D1383" s="50" t="str">
        <f t="shared" ca="1" si="257"/>
        <v/>
      </c>
      <c r="E1383" s="51" t="str">
        <f t="shared" ca="1" si="258"/>
        <v/>
      </c>
      <c r="F1383" s="52" t="str">
        <f t="shared" ca="1" si="259"/>
        <v/>
      </c>
      <c r="G1383" s="53"/>
      <c r="H1383" s="53" t="str">
        <f>IF(G1383="","",INDEX(D.1[Quy cách],MATCH(G1383,D.1[Tên sản phẩm],0)))</f>
        <v/>
      </c>
      <c r="I1383" s="54" t="str">
        <f>IF(G1383="","",INDEX(D.1[ĐVT],MATCH(G1383,D.1[Tên sản phẩm],0)))</f>
        <v/>
      </c>
      <c r="J1383" s="56" t="str">
        <f>IF(G1383="","",INDEX(#REF!,MATCH(G1383,D.1[Tên sản phẩm],0)))</f>
        <v/>
      </c>
      <c r="K1383" s="56" t="str">
        <f t="shared" si="260"/>
        <v/>
      </c>
      <c r="L1383" s="53"/>
      <c r="M1383" s="57" t="str">
        <f t="shared" si="261"/>
        <v/>
      </c>
      <c r="N1383" s="58"/>
      <c r="O1383" s="56" t="str">
        <f t="shared" si="254"/>
        <v/>
      </c>
      <c r="P1383" s="57" t="str">
        <f t="shared" si="262"/>
        <v/>
      </c>
      <c r="Q1383" s="58" t="str">
        <f t="shared" ca="1" si="263"/>
        <v/>
      </c>
      <c r="R1383" s="57" t="str">
        <f t="shared" si="264"/>
        <v/>
      </c>
      <c r="S1383" s="57" t="str">
        <f ca="1">IF(AND(C1383&lt;&gt;"",C1383&lt;&gt;OFFSET(C1383,1,0)),SUMIFS([Giá có thuế],[Số ĐK],C1383),"")</f>
        <v/>
      </c>
      <c r="T1383" s="53"/>
      <c r="U1383" s="55" t="str">
        <f>IF(T1383="","",'Thông Tin Chung'!#REF!)</f>
        <v/>
      </c>
      <c r="V1383" s="57" t="str">
        <f t="shared" ca="1" si="265"/>
        <v/>
      </c>
      <c r="W1383" s="59"/>
      <c r="X1383" s="49" t="str">
        <f ca="1">IF(C1383="","",IF(OR(D1383&lt;NgayBatDau,D1383&gt;NgayKetThuc),"Ngày tháng phải nằm trong kỳ báo cáo",IF(AND(F1383&lt;&gt;"",COUNTIF(D.3[Tên nhà cung cấp],F1383)=0),"Tên NCC chưa khai báo trong DSNCC",IF(AND(G1383&lt;&gt;"",COUNTIF(D.1[Tên sản phẩm],G1383)=0),"SP này chưa khai báo trong DSSP",""))))</f>
        <v/>
      </c>
    </row>
    <row r="1384" spans="2:24" ht="27.75" customHeight="1">
      <c r="B1384" s="69">
        <f t="shared" si="255"/>
        <v>1381</v>
      </c>
      <c r="C1384" s="49" t="str">
        <f t="shared" ca="1" si="256"/>
        <v/>
      </c>
      <c r="D1384" s="50" t="str">
        <f t="shared" ca="1" si="257"/>
        <v/>
      </c>
      <c r="E1384" s="51" t="str">
        <f t="shared" ca="1" si="258"/>
        <v/>
      </c>
      <c r="F1384" s="52" t="str">
        <f t="shared" ca="1" si="259"/>
        <v/>
      </c>
      <c r="G1384" s="53"/>
      <c r="H1384" s="53" t="str">
        <f>IF(G1384="","",INDEX(D.1[Quy cách],MATCH(G1384,D.1[Tên sản phẩm],0)))</f>
        <v/>
      </c>
      <c r="I1384" s="54" t="str">
        <f>IF(G1384="","",INDEX(D.1[ĐVT],MATCH(G1384,D.1[Tên sản phẩm],0)))</f>
        <v/>
      </c>
      <c r="J1384" s="56" t="str">
        <f>IF(G1384="","",INDEX(#REF!,MATCH(G1384,D.1[Tên sản phẩm],0)))</f>
        <v/>
      </c>
      <c r="K1384" s="56" t="str">
        <f t="shared" si="260"/>
        <v/>
      </c>
      <c r="L1384" s="53"/>
      <c r="M1384" s="57" t="str">
        <f t="shared" si="261"/>
        <v/>
      </c>
      <c r="N1384" s="58"/>
      <c r="O1384" s="56" t="str">
        <f t="shared" si="254"/>
        <v/>
      </c>
      <c r="P1384" s="57" t="str">
        <f t="shared" si="262"/>
        <v/>
      </c>
      <c r="Q1384" s="58" t="str">
        <f t="shared" ca="1" si="263"/>
        <v/>
      </c>
      <c r="R1384" s="57" t="str">
        <f t="shared" si="264"/>
        <v/>
      </c>
      <c r="S1384" s="57" t="str">
        <f ca="1">IF(AND(C1384&lt;&gt;"",C1384&lt;&gt;OFFSET(C1384,1,0)),SUMIFS([Giá có thuế],[Số ĐK],C1384),"")</f>
        <v/>
      </c>
      <c r="T1384" s="53"/>
      <c r="U1384" s="55" t="str">
        <f>IF(T1384="","",'Thông Tin Chung'!#REF!)</f>
        <v/>
      </c>
      <c r="V1384" s="57" t="str">
        <f t="shared" ca="1" si="265"/>
        <v/>
      </c>
      <c r="W1384" s="59"/>
      <c r="X1384" s="49" t="str">
        <f ca="1">IF(C1384="","",IF(OR(D1384&lt;NgayBatDau,D1384&gt;NgayKetThuc),"Ngày tháng phải nằm trong kỳ báo cáo",IF(AND(F1384&lt;&gt;"",COUNTIF(D.3[Tên nhà cung cấp],F1384)=0),"Tên NCC chưa khai báo trong DSNCC",IF(AND(G1384&lt;&gt;"",COUNTIF(D.1[Tên sản phẩm],G1384)=0),"SP này chưa khai báo trong DSSP",""))))</f>
        <v/>
      </c>
    </row>
    <row r="1385" spans="2:24" ht="27.75" customHeight="1">
      <c r="B1385" s="69">
        <f t="shared" si="255"/>
        <v>1382</v>
      </c>
      <c r="C1385" s="49" t="str">
        <f t="shared" ca="1" si="256"/>
        <v/>
      </c>
      <c r="D1385" s="50" t="str">
        <f t="shared" ca="1" si="257"/>
        <v/>
      </c>
      <c r="E1385" s="51" t="str">
        <f t="shared" ca="1" si="258"/>
        <v/>
      </c>
      <c r="F1385" s="52" t="str">
        <f t="shared" ca="1" si="259"/>
        <v/>
      </c>
      <c r="G1385" s="53"/>
      <c r="H1385" s="53" t="str">
        <f>IF(G1385="","",INDEX(D.1[Quy cách],MATCH(G1385,D.1[Tên sản phẩm],0)))</f>
        <v/>
      </c>
      <c r="I1385" s="54" t="str">
        <f>IF(G1385="","",INDEX(D.1[ĐVT],MATCH(G1385,D.1[Tên sản phẩm],0)))</f>
        <v/>
      </c>
      <c r="J1385" s="56" t="str">
        <f>IF(G1385="","",INDEX(#REF!,MATCH(G1385,D.1[Tên sản phẩm],0)))</f>
        <v/>
      </c>
      <c r="K1385" s="56" t="str">
        <f t="shared" si="260"/>
        <v/>
      </c>
      <c r="L1385" s="53"/>
      <c r="M1385" s="57" t="str">
        <f t="shared" si="261"/>
        <v/>
      </c>
      <c r="N1385" s="58"/>
      <c r="O1385" s="56" t="str">
        <f t="shared" si="254"/>
        <v/>
      </c>
      <c r="P1385" s="57" t="str">
        <f t="shared" si="262"/>
        <v/>
      </c>
      <c r="Q1385" s="58" t="str">
        <f t="shared" ca="1" si="263"/>
        <v/>
      </c>
      <c r="R1385" s="57" t="str">
        <f t="shared" si="264"/>
        <v/>
      </c>
      <c r="S1385" s="57" t="str">
        <f ca="1">IF(AND(C1385&lt;&gt;"",C1385&lt;&gt;OFFSET(C1385,1,0)),SUMIFS([Giá có thuế],[Số ĐK],C1385),"")</f>
        <v/>
      </c>
      <c r="T1385" s="53"/>
      <c r="U1385" s="55" t="str">
        <f>IF(T1385="","",'Thông Tin Chung'!#REF!)</f>
        <v/>
      </c>
      <c r="V1385" s="57" t="str">
        <f t="shared" ca="1" si="265"/>
        <v/>
      </c>
      <c r="W1385" s="59"/>
      <c r="X1385" s="49" t="str">
        <f ca="1">IF(C1385="","",IF(OR(D1385&lt;NgayBatDau,D1385&gt;NgayKetThuc),"Ngày tháng phải nằm trong kỳ báo cáo",IF(AND(F1385&lt;&gt;"",COUNTIF(D.3[Tên nhà cung cấp],F1385)=0),"Tên NCC chưa khai báo trong DSNCC",IF(AND(G1385&lt;&gt;"",COUNTIF(D.1[Tên sản phẩm],G1385)=0),"SP này chưa khai báo trong DSSP",""))))</f>
        <v/>
      </c>
    </row>
    <row r="1386" spans="2:24" ht="27.75" customHeight="1">
      <c r="B1386" s="69">
        <f t="shared" si="255"/>
        <v>1383</v>
      </c>
      <c r="C1386" s="49" t="str">
        <f t="shared" ca="1" si="256"/>
        <v/>
      </c>
      <c r="D1386" s="50" t="str">
        <f t="shared" ca="1" si="257"/>
        <v/>
      </c>
      <c r="E1386" s="51" t="str">
        <f t="shared" ca="1" si="258"/>
        <v/>
      </c>
      <c r="F1386" s="52" t="str">
        <f t="shared" ca="1" si="259"/>
        <v/>
      </c>
      <c r="G1386" s="53"/>
      <c r="H1386" s="53" t="str">
        <f>IF(G1386="","",INDEX(D.1[Quy cách],MATCH(G1386,D.1[Tên sản phẩm],0)))</f>
        <v/>
      </c>
      <c r="I1386" s="54" t="str">
        <f>IF(G1386="","",INDEX(D.1[ĐVT],MATCH(G1386,D.1[Tên sản phẩm],0)))</f>
        <v/>
      </c>
      <c r="J1386" s="56" t="str">
        <f>IF(G1386="","",INDEX(#REF!,MATCH(G1386,D.1[Tên sản phẩm],0)))</f>
        <v/>
      </c>
      <c r="K1386" s="56" t="str">
        <f t="shared" si="260"/>
        <v/>
      </c>
      <c r="L1386" s="53"/>
      <c r="M1386" s="57" t="str">
        <f t="shared" si="261"/>
        <v/>
      </c>
      <c r="N1386" s="58"/>
      <c r="O1386" s="56" t="str">
        <f t="shared" si="254"/>
        <v/>
      </c>
      <c r="P1386" s="57" t="str">
        <f t="shared" si="262"/>
        <v/>
      </c>
      <c r="Q1386" s="58" t="str">
        <f t="shared" ca="1" si="263"/>
        <v/>
      </c>
      <c r="R1386" s="57" t="str">
        <f t="shared" si="264"/>
        <v/>
      </c>
      <c r="S1386" s="57" t="str">
        <f ca="1">IF(AND(C1386&lt;&gt;"",C1386&lt;&gt;OFFSET(C1386,1,0)),SUMIFS([Giá có thuế],[Số ĐK],C1386),"")</f>
        <v/>
      </c>
      <c r="T1386" s="53"/>
      <c r="U1386" s="55" t="str">
        <f>IF(T1386="","",'Thông Tin Chung'!#REF!)</f>
        <v/>
      </c>
      <c r="V1386" s="57" t="str">
        <f t="shared" ca="1" si="265"/>
        <v/>
      </c>
      <c r="W1386" s="59"/>
      <c r="X1386" s="49" t="str">
        <f ca="1">IF(C1386="","",IF(OR(D1386&lt;NgayBatDau,D1386&gt;NgayKetThuc),"Ngày tháng phải nằm trong kỳ báo cáo",IF(AND(F1386&lt;&gt;"",COUNTIF(D.3[Tên nhà cung cấp],F1386)=0),"Tên NCC chưa khai báo trong DSNCC",IF(AND(G1386&lt;&gt;"",COUNTIF(D.1[Tên sản phẩm],G1386)=0),"SP này chưa khai báo trong DSSP",""))))</f>
        <v/>
      </c>
    </row>
    <row r="1387" spans="2:24" ht="27.75" customHeight="1">
      <c r="B1387" s="69">
        <f t="shared" si="255"/>
        <v>1384</v>
      </c>
      <c r="C1387" s="49" t="str">
        <f t="shared" ca="1" si="256"/>
        <v/>
      </c>
      <c r="D1387" s="50" t="str">
        <f t="shared" ca="1" si="257"/>
        <v/>
      </c>
      <c r="E1387" s="51" t="str">
        <f t="shared" ca="1" si="258"/>
        <v/>
      </c>
      <c r="F1387" s="52" t="str">
        <f t="shared" ca="1" si="259"/>
        <v/>
      </c>
      <c r="G1387" s="53"/>
      <c r="H1387" s="53" t="str">
        <f>IF(G1387="","",INDEX(D.1[Quy cách],MATCH(G1387,D.1[Tên sản phẩm],0)))</f>
        <v/>
      </c>
      <c r="I1387" s="54" t="str">
        <f>IF(G1387="","",INDEX(D.1[ĐVT],MATCH(G1387,D.1[Tên sản phẩm],0)))</f>
        <v/>
      </c>
      <c r="J1387" s="56" t="str">
        <f>IF(G1387="","",INDEX(#REF!,MATCH(G1387,D.1[Tên sản phẩm],0)))</f>
        <v/>
      </c>
      <c r="K1387" s="56" t="str">
        <f t="shared" si="260"/>
        <v/>
      </c>
      <c r="L1387" s="53"/>
      <c r="M1387" s="57" t="str">
        <f t="shared" si="261"/>
        <v/>
      </c>
      <c r="N1387" s="58"/>
      <c r="O1387" s="56" t="str">
        <f t="shared" si="254"/>
        <v/>
      </c>
      <c r="P1387" s="57" t="str">
        <f t="shared" si="262"/>
        <v/>
      </c>
      <c r="Q1387" s="58" t="str">
        <f t="shared" ca="1" si="263"/>
        <v/>
      </c>
      <c r="R1387" s="57" t="str">
        <f t="shared" si="264"/>
        <v/>
      </c>
      <c r="S1387" s="57" t="str">
        <f ca="1">IF(AND(C1387&lt;&gt;"",C1387&lt;&gt;OFFSET(C1387,1,0)),SUMIFS([Giá có thuế],[Số ĐK],C1387),"")</f>
        <v/>
      </c>
      <c r="T1387" s="53"/>
      <c r="U1387" s="55" t="str">
        <f>IF(T1387="","",'Thông Tin Chung'!#REF!)</f>
        <v/>
      </c>
      <c r="V1387" s="57" t="str">
        <f t="shared" ca="1" si="265"/>
        <v/>
      </c>
      <c r="W1387" s="59"/>
      <c r="X1387" s="49" t="str">
        <f ca="1">IF(C1387="","",IF(OR(D1387&lt;NgayBatDau,D1387&gt;NgayKetThuc),"Ngày tháng phải nằm trong kỳ báo cáo",IF(AND(F1387&lt;&gt;"",COUNTIF(D.3[Tên nhà cung cấp],F1387)=0),"Tên NCC chưa khai báo trong DSNCC",IF(AND(G1387&lt;&gt;"",COUNTIF(D.1[Tên sản phẩm],G1387)=0),"SP này chưa khai báo trong DSSP",""))))</f>
        <v/>
      </c>
    </row>
    <row r="1388" spans="2:24" ht="27.75" customHeight="1">
      <c r="B1388" s="69">
        <f t="shared" si="255"/>
        <v>1385</v>
      </c>
      <c r="C1388" s="49" t="str">
        <f t="shared" ca="1" si="256"/>
        <v/>
      </c>
      <c r="D1388" s="50" t="str">
        <f t="shared" ca="1" si="257"/>
        <v/>
      </c>
      <c r="E1388" s="51" t="str">
        <f t="shared" ca="1" si="258"/>
        <v/>
      </c>
      <c r="F1388" s="52" t="str">
        <f t="shared" ca="1" si="259"/>
        <v/>
      </c>
      <c r="G1388" s="53"/>
      <c r="H1388" s="53" t="str">
        <f>IF(G1388="","",INDEX(D.1[Quy cách],MATCH(G1388,D.1[Tên sản phẩm],0)))</f>
        <v/>
      </c>
      <c r="I1388" s="54" t="str">
        <f>IF(G1388="","",INDEX(D.1[ĐVT],MATCH(G1388,D.1[Tên sản phẩm],0)))</f>
        <v/>
      </c>
      <c r="J1388" s="56" t="str">
        <f>IF(G1388="","",INDEX(#REF!,MATCH(G1388,D.1[Tên sản phẩm],0)))</f>
        <v/>
      </c>
      <c r="K1388" s="56" t="str">
        <f t="shared" si="260"/>
        <v/>
      </c>
      <c r="L1388" s="53"/>
      <c r="M1388" s="57" t="str">
        <f t="shared" si="261"/>
        <v/>
      </c>
      <c r="N1388" s="58"/>
      <c r="O1388" s="56" t="str">
        <f t="shared" si="254"/>
        <v/>
      </c>
      <c r="P1388" s="57" t="str">
        <f t="shared" si="262"/>
        <v/>
      </c>
      <c r="Q1388" s="58" t="str">
        <f t="shared" ca="1" si="263"/>
        <v/>
      </c>
      <c r="R1388" s="57" t="str">
        <f t="shared" si="264"/>
        <v/>
      </c>
      <c r="S1388" s="57" t="str">
        <f ca="1">IF(AND(C1388&lt;&gt;"",C1388&lt;&gt;OFFSET(C1388,1,0)),SUMIFS([Giá có thuế],[Số ĐK],C1388),"")</f>
        <v/>
      </c>
      <c r="T1388" s="53"/>
      <c r="U1388" s="55" t="str">
        <f>IF(T1388="","",'Thông Tin Chung'!#REF!)</f>
        <v/>
      </c>
      <c r="V1388" s="57" t="str">
        <f t="shared" ca="1" si="265"/>
        <v/>
      </c>
      <c r="W1388" s="59"/>
      <c r="X1388" s="49" t="str">
        <f ca="1">IF(C1388="","",IF(OR(D1388&lt;NgayBatDau,D1388&gt;NgayKetThuc),"Ngày tháng phải nằm trong kỳ báo cáo",IF(AND(F1388&lt;&gt;"",COUNTIF(D.3[Tên nhà cung cấp],F1388)=0),"Tên NCC chưa khai báo trong DSNCC",IF(AND(G1388&lt;&gt;"",COUNTIF(D.1[Tên sản phẩm],G1388)=0),"SP này chưa khai báo trong DSSP",""))))</f>
        <v/>
      </c>
    </row>
    <row r="1389" spans="2:24" ht="27.75" customHeight="1">
      <c r="B1389" s="69">
        <f t="shared" si="255"/>
        <v>1386</v>
      </c>
      <c r="C1389" s="49" t="str">
        <f t="shared" ca="1" si="256"/>
        <v/>
      </c>
      <c r="D1389" s="50" t="str">
        <f t="shared" ca="1" si="257"/>
        <v/>
      </c>
      <c r="E1389" s="51" t="str">
        <f t="shared" ca="1" si="258"/>
        <v/>
      </c>
      <c r="F1389" s="52" t="str">
        <f t="shared" ca="1" si="259"/>
        <v/>
      </c>
      <c r="G1389" s="53"/>
      <c r="H1389" s="53" t="str">
        <f>IF(G1389="","",INDEX(D.1[Quy cách],MATCH(G1389,D.1[Tên sản phẩm],0)))</f>
        <v/>
      </c>
      <c r="I1389" s="54" t="str">
        <f>IF(G1389="","",INDEX(D.1[ĐVT],MATCH(G1389,D.1[Tên sản phẩm],0)))</f>
        <v/>
      </c>
      <c r="J1389" s="56" t="str">
        <f>IF(G1389="","",INDEX(#REF!,MATCH(G1389,D.1[Tên sản phẩm],0)))</f>
        <v/>
      </c>
      <c r="K1389" s="56" t="str">
        <f t="shared" si="260"/>
        <v/>
      </c>
      <c r="L1389" s="53"/>
      <c r="M1389" s="57" t="str">
        <f t="shared" si="261"/>
        <v/>
      </c>
      <c r="N1389" s="58"/>
      <c r="O1389" s="56" t="str">
        <f t="shared" si="254"/>
        <v/>
      </c>
      <c r="P1389" s="57" t="str">
        <f t="shared" si="262"/>
        <v/>
      </c>
      <c r="Q1389" s="58" t="str">
        <f t="shared" ca="1" si="263"/>
        <v/>
      </c>
      <c r="R1389" s="57" t="str">
        <f t="shared" si="264"/>
        <v/>
      </c>
      <c r="S1389" s="57" t="str">
        <f ca="1">IF(AND(C1389&lt;&gt;"",C1389&lt;&gt;OFFSET(C1389,1,0)),SUMIFS([Giá có thuế],[Số ĐK],C1389),"")</f>
        <v/>
      </c>
      <c r="T1389" s="53"/>
      <c r="U1389" s="55" t="str">
        <f>IF(T1389="","",'Thông Tin Chung'!#REF!)</f>
        <v/>
      </c>
      <c r="V1389" s="57" t="str">
        <f t="shared" ca="1" si="265"/>
        <v/>
      </c>
      <c r="W1389" s="59"/>
      <c r="X1389" s="49" t="str">
        <f ca="1">IF(C1389="","",IF(OR(D1389&lt;NgayBatDau,D1389&gt;NgayKetThuc),"Ngày tháng phải nằm trong kỳ báo cáo",IF(AND(F1389&lt;&gt;"",COUNTIF(D.3[Tên nhà cung cấp],F1389)=0),"Tên NCC chưa khai báo trong DSNCC",IF(AND(G1389&lt;&gt;"",COUNTIF(D.1[Tên sản phẩm],G1389)=0),"SP này chưa khai báo trong DSSP",""))))</f>
        <v/>
      </c>
    </row>
    <row r="1390" spans="2:24" ht="27.75" customHeight="1">
      <c r="B1390" s="69">
        <f t="shared" si="255"/>
        <v>1387</v>
      </c>
      <c r="C1390" s="49" t="str">
        <f t="shared" ca="1" si="256"/>
        <v/>
      </c>
      <c r="D1390" s="50" t="str">
        <f t="shared" ca="1" si="257"/>
        <v/>
      </c>
      <c r="E1390" s="51" t="str">
        <f t="shared" ca="1" si="258"/>
        <v/>
      </c>
      <c r="F1390" s="52" t="str">
        <f t="shared" ca="1" si="259"/>
        <v/>
      </c>
      <c r="G1390" s="53"/>
      <c r="H1390" s="53" t="str">
        <f>IF(G1390="","",INDEX(D.1[Quy cách],MATCH(G1390,D.1[Tên sản phẩm],0)))</f>
        <v/>
      </c>
      <c r="I1390" s="54" t="str">
        <f>IF(G1390="","",INDEX(D.1[ĐVT],MATCH(G1390,D.1[Tên sản phẩm],0)))</f>
        <v/>
      </c>
      <c r="J1390" s="56" t="str">
        <f>IF(G1390="","",INDEX(#REF!,MATCH(G1390,D.1[Tên sản phẩm],0)))</f>
        <v/>
      </c>
      <c r="K1390" s="56" t="str">
        <f t="shared" si="260"/>
        <v/>
      </c>
      <c r="L1390" s="53"/>
      <c r="M1390" s="57" t="str">
        <f t="shared" si="261"/>
        <v/>
      </c>
      <c r="N1390" s="58"/>
      <c r="O1390" s="56" t="str">
        <f t="shared" si="254"/>
        <v/>
      </c>
      <c r="P1390" s="57" t="str">
        <f t="shared" si="262"/>
        <v/>
      </c>
      <c r="Q1390" s="58" t="str">
        <f t="shared" ca="1" si="263"/>
        <v/>
      </c>
      <c r="R1390" s="57" t="str">
        <f t="shared" si="264"/>
        <v/>
      </c>
      <c r="S1390" s="57" t="str">
        <f ca="1">IF(AND(C1390&lt;&gt;"",C1390&lt;&gt;OFFSET(C1390,1,0)),SUMIFS([Giá có thuế],[Số ĐK],C1390),"")</f>
        <v/>
      </c>
      <c r="T1390" s="53"/>
      <c r="U1390" s="55" t="str">
        <f>IF(T1390="","",'Thông Tin Chung'!#REF!)</f>
        <v/>
      </c>
      <c r="V1390" s="57" t="str">
        <f t="shared" ca="1" si="265"/>
        <v/>
      </c>
      <c r="W1390" s="59"/>
      <c r="X1390" s="49" t="str">
        <f ca="1">IF(C1390="","",IF(OR(D1390&lt;NgayBatDau,D1390&gt;NgayKetThuc),"Ngày tháng phải nằm trong kỳ báo cáo",IF(AND(F1390&lt;&gt;"",COUNTIF(D.3[Tên nhà cung cấp],F1390)=0),"Tên NCC chưa khai báo trong DSNCC",IF(AND(G1390&lt;&gt;"",COUNTIF(D.1[Tên sản phẩm],G1390)=0),"SP này chưa khai báo trong DSSP",""))))</f>
        <v/>
      </c>
    </row>
    <row r="1391" spans="2:24" ht="27.75" customHeight="1">
      <c r="B1391" s="69">
        <f t="shared" si="255"/>
        <v>1388</v>
      </c>
      <c r="C1391" s="49" t="str">
        <f t="shared" ca="1" si="256"/>
        <v/>
      </c>
      <c r="D1391" s="50" t="str">
        <f t="shared" ca="1" si="257"/>
        <v/>
      </c>
      <c r="E1391" s="51" t="str">
        <f t="shared" ca="1" si="258"/>
        <v/>
      </c>
      <c r="F1391" s="52" t="str">
        <f t="shared" ca="1" si="259"/>
        <v/>
      </c>
      <c r="G1391" s="53"/>
      <c r="H1391" s="53" t="str">
        <f>IF(G1391="","",INDEX(D.1[Quy cách],MATCH(G1391,D.1[Tên sản phẩm],0)))</f>
        <v/>
      </c>
      <c r="I1391" s="54" t="str">
        <f>IF(G1391="","",INDEX(D.1[ĐVT],MATCH(G1391,D.1[Tên sản phẩm],0)))</f>
        <v/>
      </c>
      <c r="J1391" s="56" t="str">
        <f>IF(G1391="","",INDEX(#REF!,MATCH(G1391,D.1[Tên sản phẩm],0)))</f>
        <v/>
      </c>
      <c r="K1391" s="56" t="str">
        <f t="shared" si="260"/>
        <v/>
      </c>
      <c r="L1391" s="53"/>
      <c r="M1391" s="57" t="str">
        <f t="shared" si="261"/>
        <v/>
      </c>
      <c r="N1391" s="58"/>
      <c r="O1391" s="56" t="str">
        <f t="shared" si="254"/>
        <v/>
      </c>
      <c r="P1391" s="57" t="str">
        <f t="shared" si="262"/>
        <v/>
      </c>
      <c r="Q1391" s="58" t="str">
        <f t="shared" ca="1" si="263"/>
        <v/>
      </c>
      <c r="R1391" s="57" t="str">
        <f t="shared" si="264"/>
        <v/>
      </c>
      <c r="S1391" s="57" t="str">
        <f ca="1">IF(AND(C1391&lt;&gt;"",C1391&lt;&gt;OFFSET(C1391,1,0)),SUMIFS([Giá có thuế],[Số ĐK],C1391),"")</f>
        <v/>
      </c>
      <c r="T1391" s="53"/>
      <c r="U1391" s="55" t="str">
        <f>IF(T1391="","",'Thông Tin Chung'!#REF!)</f>
        <v/>
      </c>
      <c r="V1391" s="57" t="str">
        <f t="shared" ca="1" si="265"/>
        <v/>
      </c>
      <c r="W1391" s="59"/>
      <c r="X1391" s="49" t="str">
        <f ca="1">IF(C1391="","",IF(OR(D1391&lt;NgayBatDau,D1391&gt;NgayKetThuc),"Ngày tháng phải nằm trong kỳ báo cáo",IF(AND(F1391&lt;&gt;"",COUNTIF(D.3[Tên nhà cung cấp],F1391)=0),"Tên NCC chưa khai báo trong DSNCC",IF(AND(G1391&lt;&gt;"",COUNTIF(D.1[Tên sản phẩm],G1391)=0),"SP này chưa khai báo trong DSSP",""))))</f>
        <v/>
      </c>
    </row>
    <row r="1392" spans="2:24" ht="27.75" customHeight="1">
      <c r="B1392" s="69">
        <f t="shared" si="255"/>
        <v>1389</v>
      </c>
      <c r="C1392" s="49" t="str">
        <f t="shared" ca="1" si="256"/>
        <v/>
      </c>
      <c r="D1392" s="50" t="str">
        <f t="shared" ca="1" si="257"/>
        <v/>
      </c>
      <c r="E1392" s="51" t="str">
        <f t="shared" ca="1" si="258"/>
        <v/>
      </c>
      <c r="F1392" s="52" t="str">
        <f t="shared" ca="1" si="259"/>
        <v/>
      </c>
      <c r="G1392" s="53"/>
      <c r="H1392" s="53" t="str">
        <f>IF(G1392="","",INDEX(D.1[Quy cách],MATCH(G1392,D.1[Tên sản phẩm],0)))</f>
        <v/>
      </c>
      <c r="I1392" s="54" t="str">
        <f>IF(G1392="","",INDEX(D.1[ĐVT],MATCH(G1392,D.1[Tên sản phẩm],0)))</f>
        <v/>
      </c>
      <c r="J1392" s="56" t="str">
        <f>IF(G1392="","",INDEX(#REF!,MATCH(G1392,D.1[Tên sản phẩm],0)))</f>
        <v/>
      </c>
      <c r="K1392" s="56" t="str">
        <f t="shared" si="260"/>
        <v/>
      </c>
      <c r="L1392" s="53"/>
      <c r="M1392" s="57" t="str">
        <f t="shared" si="261"/>
        <v/>
      </c>
      <c r="N1392" s="58"/>
      <c r="O1392" s="56" t="str">
        <f t="shared" si="254"/>
        <v/>
      </c>
      <c r="P1392" s="57" t="str">
        <f t="shared" si="262"/>
        <v/>
      </c>
      <c r="Q1392" s="58" t="str">
        <f t="shared" ca="1" si="263"/>
        <v/>
      </c>
      <c r="R1392" s="57" t="str">
        <f t="shared" si="264"/>
        <v/>
      </c>
      <c r="S1392" s="57" t="str">
        <f ca="1">IF(AND(C1392&lt;&gt;"",C1392&lt;&gt;OFFSET(C1392,1,0)),SUMIFS([Giá có thuế],[Số ĐK],C1392),"")</f>
        <v/>
      </c>
      <c r="T1392" s="53"/>
      <c r="U1392" s="55" t="str">
        <f>IF(T1392="","",'Thông Tin Chung'!#REF!)</f>
        <v/>
      </c>
      <c r="V1392" s="57" t="str">
        <f t="shared" ca="1" si="265"/>
        <v/>
      </c>
      <c r="W1392" s="59"/>
      <c r="X1392" s="49" t="str">
        <f ca="1">IF(C1392="","",IF(OR(D1392&lt;NgayBatDau,D1392&gt;NgayKetThuc),"Ngày tháng phải nằm trong kỳ báo cáo",IF(AND(F1392&lt;&gt;"",COUNTIF(D.3[Tên nhà cung cấp],F1392)=0),"Tên NCC chưa khai báo trong DSNCC",IF(AND(G1392&lt;&gt;"",COUNTIF(D.1[Tên sản phẩm],G1392)=0),"SP này chưa khai báo trong DSSP",""))))</f>
        <v/>
      </c>
    </row>
    <row r="1393" spans="2:24" ht="27.75" customHeight="1">
      <c r="B1393" s="69">
        <f t="shared" si="255"/>
        <v>1390</v>
      </c>
      <c r="C1393" s="49" t="str">
        <f t="shared" ca="1" si="256"/>
        <v/>
      </c>
      <c r="D1393" s="50" t="str">
        <f t="shared" ca="1" si="257"/>
        <v/>
      </c>
      <c r="E1393" s="51" t="str">
        <f t="shared" ca="1" si="258"/>
        <v/>
      </c>
      <c r="F1393" s="52" t="str">
        <f t="shared" ca="1" si="259"/>
        <v/>
      </c>
      <c r="G1393" s="53"/>
      <c r="H1393" s="53" t="str">
        <f>IF(G1393="","",INDEX(D.1[Quy cách],MATCH(G1393,D.1[Tên sản phẩm],0)))</f>
        <v/>
      </c>
      <c r="I1393" s="54" t="str">
        <f>IF(G1393="","",INDEX(D.1[ĐVT],MATCH(G1393,D.1[Tên sản phẩm],0)))</f>
        <v/>
      </c>
      <c r="J1393" s="56" t="str">
        <f>IF(G1393="","",INDEX(#REF!,MATCH(G1393,D.1[Tên sản phẩm],0)))</f>
        <v/>
      </c>
      <c r="K1393" s="56" t="str">
        <f t="shared" si="260"/>
        <v/>
      </c>
      <c r="L1393" s="53"/>
      <c r="M1393" s="57" t="str">
        <f t="shared" si="261"/>
        <v/>
      </c>
      <c r="N1393" s="58"/>
      <c r="O1393" s="56" t="str">
        <f t="shared" si="254"/>
        <v/>
      </c>
      <c r="P1393" s="57" t="str">
        <f t="shared" si="262"/>
        <v/>
      </c>
      <c r="Q1393" s="58" t="str">
        <f t="shared" ca="1" si="263"/>
        <v/>
      </c>
      <c r="R1393" s="57" t="str">
        <f t="shared" si="264"/>
        <v/>
      </c>
      <c r="S1393" s="57" t="str">
        <f ca="1">IF(AND(C1393&lt;&gt;"",C1393&lt;&gt;OFFSET(C1393,1,0)),SUMIFS([Giá có thuế],[Số ĐK],C1393),"")</f>
        <v/>
      </c>
      <c r="T1393" s="53"/>
      <c r="U1393" s="55" t="str">
        <f>IF(T1393="","",'Thông Tin Chung'!#REF!)</f>
        <v/>
      </c>
      <c r="V1393" s="57" t="str">
        <f t="shared" ca="1" si="265"/>
        <v/>
      </c>
      <c r="W1393" s="59"/>
      <c r="X1393" s="49" t="str">
        <f ca="1">IF(C1393="","",IF(OR(D1393&lt;NgayBatDau,D1393&gt;NgayKetThuc),"Ngày tháng phải nằm trong kỳ báo cáo",IF(AND(F1393&lt;&gt;"",COUNTIF(D.3[Tên nhà cung cấp],F1393)=0),"Tên NCC chưa khai báo trong DSNCC",IF(AND(G1393&lt;&gt;"",COUNTIF(D.1[Tên sản phẩm],G1393)=0),"SP này chưa khai báo trong DSSP",""))))</f>
        <v/>
      </c>
    </row>
    <row r="1394" spans="2:24" ht="27.75" customHeight="1">
      <c r="B1394" s="69">
        <f t="shared" si="255"/>
        <v>1391</v>
      </c>
      <c r="C1394" s="49" t="str">
        <f t="shared" ca="1" si="256"/>
        <v/>
      </c>
      <c r="D1394" s="50" t="str">
        <f t="shared" ca="1" si="257"/>
        <v/>
      </c>
      <c r="E1394" s="51" t="str">
        <f t="shared" ca="1" si="258"/>
        <v/>
      </c>
      <c r="F1394" s="52" t="str">
        <f t="shared" ca="1" si="259"/>
        <v/>
      </c>
      <c r="G1394" s="53"/>
      <c r="H1394" s="53" t="str">
        <f>IF(G1394="","",INDEX(D.1[Quy cách],MATCH(G1394,D.1[Tên sản phẩm],0)))</f>
        <v/>
      </c>
      <c r="I1394" s="54" t="str">
        <f>IF(G1394="","",INDEX(D.1[ĐVT],MATCH(G1394,D.1[Tên sản phẩm],0)))</f>
        <v/>
      </c>
      <c r="J1394" s="56" t="str">
        <f>IF(G1394="","",INDEX(#REF!,MATCH(G1394,D.1[Tên sản phẩm],0)))</f>
        <v/>
      </c>
      <c r="K1394" s="56" t="str">
        <f t="shared" si="260"/>
        <v/>
      </c>
      <c r="L1394" s="53"/>
      <c r="M1394" s="57" t="str">
        <f t="shared" si="261"/>
        <v/>
      </c>
      <c r="N1394" s="58"/>
      <c r="O1394" s="56" t="str">
        <f t="shared" si="254"/>
        <v/>
      </c>
      <c r="P1394" s="57" t="str">
        <f t="shared" si="262"/>
        <v/>
      </c>
      <c r="Q1394" s="58" t="str">
        <f t="shared" ca="1" si="263"/>
        <v/>
      </c>
      <c r="R1394" s="57" t="str">
        <f t="shared" si="264"/>
        <v/>
      </c>
      <c r="S1394" s="57" t="str">
        <f ca="1">IF(AND(C1394&lt;&gt;"",C1394&lt;&gt;OFFSET(C1394,1,0)),SUMIFS([Giá có thuế],[Số ĐK],C1394),"")</f>
        <v/>
      </c>
      <c r="T1394" s="53"/>
      <c r="U1394" s="55" t="str">
        <f>IF(T1394="","",'Thông Tin Chung'!#REF!)</f>
        <v/>
      </c>
      <c r="V1394" s="57" t="str">
        <f t="shared" ca="1" si="265"/>
        <v/>
      </c>
      <c r="W1394" s="59"/>
      <c r="X1394" s="49" t="str">
        <f ca="1">IF(C1394="","",IF(OR(D1394&lt;NgayBatDau,D1394&gt;NgayKetThuc),"Ngày tháng phải nằm trong kỳ báo cáo",IF(AND(F1394&lt;&gt;"",COUNTIF(D.3[Tên nhà cung cấp],F1394)=0),"Tên NCC chưa khai báo trong DSNCC",IF(AND(G1394&lt;&gt;"",COUNTIF(D.1[Tên sản phẩm],G1394)=0),"SP này chưa khai báo trong DSSP",""))))</f>
        <v/>
      </c>
    </row>
    <row r="1395" spans="2:24" ht="27.75" customHeight="1">
      <c r="B1395" s="69">
        <f t="shared" si="255"/>
        <v>1392</v>
      </c>
      <c r="C1395" s="49" t="str">
        <f t="shared" ca="1" si="256"/>
        <v/>
      </c>
      <c r="D1395" s="50" t="str">
        <f t="shared" ca="1" si="257"/>
        <v/>
      </c>
      <c r="E1395" s="51" t="str">
        <f t="shared" ca="1" si="258"/>
        <v/>
      </c>
      <c r="F1395" s="52" t="str">
        <f t="shared" ca="1" si="259"/>
        <v/>
      </c>
      <c r="G1395" s="53"/>
      <c r="H1395" s="53" t="str">
        <f>IF(G1395="","",INDEX(D.1[Quy cách],MATCH(G1395,D.1[Tên sản phẩm],0)))</f>
        <v/>
      </c>
      <c r="I1395" s="54" t="str">
        <f>IF(G1395="","",INDEX(D.1[ĐVT],MATCH(G1395,D.1[Tên sản phẩm],0)))</f>
        <v/>
      </c>
      <c r="J1395" s="56" t="str">
        <f>IF(G1395="","",INDEX(#REF!,MATCH(G1395,D.1[Tên sản phẩm],0)))</f>
        <v/>
      </c>
      <c r="K1395" s="56" t="str">
        <f t="shared" si="260"/>
        <v/>
      </c>
      <c r="L1395" s="53"/>
      <c r="M1395" s="57" t="str">
        <f t="shared" si="261"/>
        <v/>
      </c>
      <c r="N1395" s="58"/>
      <c r="O1395" s="56" t="str">
        <f t="shared" si="254"/>
        <v/>
      </c>
      <c r="P1395" s="57" t="str">
        <f t="shared" si="262"/>
        <v/>
      </c>
      <c r="Q1395" s="58" t="str">
        <f t="shared" ca="1" si="263"/>
        <v/>
      </c>
      <c r="R1395" s="57" t="str">
        <f t="shared" si="264"/>
        <v/>
      </c>
      <c r="S1395" s="57" t="str">
        <f ca="1">IF(AND(C1395&lt;&gt;"",C1395&lt;&gt;OFFSET(C1395,1,0)),SUMIFS([Giá có thuế],[Số ĐK],C1395),"")</f>
        <v/>
      </c>
      <c r="T1395" s="53"/>
      <c r="U1395" s="55" t="str">
        <f>IF(T1395="","",'Thông Tin Chung'!#REF!)</f>
        <v/>
      </c>
      <c r="V1395" s="57" t="str">
        <f t="shared" ca="1" si="265"/>
        <v/>
      </c>
      <c r="W1395" s="59"/>
      <c r="X1395" s="49" t="str">
        <f ca="1">IF(C1395="","",IF(OR(D1395&lt;NgayBatDau,D1395&gt;NgayKetThuc),"Ngày tháng phải nằm trong kỳ báo cáo",IF(AND(F1395&lt;&gt;"",COUNTIF(D.3[Tên nhà cung cấp],F1395)=0),"Tên NCC chưa khai báo trong DSNCC",IF(AND(G1395&lt;&gt;"",COUNTIF(D.1[Tên sản phẩm],G1395)=0),"SP này chưa khai báo trong DSSP",""))))</f>
        <v/>
      </c>
    </row>
    <row r="1396" spans="2:24" ht="27.75" customHeight="1">
      <c r="B1396" s="69">
        <f t="shared" si="255"/>
        <v>1393</v>
      </c>
      <c r="C1396" s="49" t="str">
        <f t="shared" ca="1" si="256"/>
        <v/>
      </c>
      <c r="D1396" s="50" t="str">
        <f t="shared" ca="1" si="257"/>
        <v/>
      </c>
      <c r="E1396" s="51" t="str">
        <f t="shared" ca="1" si="258"/>
        <v/>
      </c>
      <c r="F1396" s="52" t="str">
        <f t="shared" ca="1" si="259"/>
        <v/>
      </c>
      <c r="G1396" s="53"/>
      <c r="H1396" s="53" t="str">
        <f>IF(G1396="","",INDEX(D.1[Quy cách],MATCH(G1396,D.1[Tên sản phẩm],0)))</f>
        <v/>
      </c>
      <c r="I1396" s="54" t="str">
        <f>IF(G1396="","",INDEX(D.1[ĐVT],MATCH(G1396,D.1[Tên sản phẩm],0)))</f>
        <v/>
      </c>
      <c r="J1396" s="56" t="str">
        <f>IF(G1396="","",INDEX(#REF!,MATCH(G1396,D.1[Tên sản phẩm],0)))</f>
        <v/>
      </c>
      <c r="K1396" s="56" t="str">
        <f t="shared" si="260"/>
        <v/>
      </c>
      <c r="L1396" s="53"/>
      <c r="M1396" s="57" t="str">
        <f t="shared" si="261"/>
        <v/>
      </c>
      <c r="N1396" s="58"/>
      <c r="O1396" s="56" t="str">
        <f t="shared" si="254"/>
        <v/>
      </c>
      <c r="P1396" s="57" t="str">
        <f t="shared" si="262"/>
        <v/>
      </c>
      <c r="Q1396" s="58" t="str">
        <f t="shared" ca="1" si="263"/>
        <v/>
      </c>
      <c r="R1396" s="57" t="str">
        <f t="shared" si="264"/>
        <v/>
      </c>
      <c r="S1396" s="57" t="str">
        <f ca="1">IF(AND(C1396&lt;&gt;"",C1396&lt;&gt;OFFSET(C1396,1,0)),SUMIFS([Giá có thuế],[Số ĐK],C1396),"")</f>
        <v/>
      </c>
      <c r="T1396" s="53"/>
      <c r="U1396" s="55" t="str">
        <f>IF(T1396="","",'Thông Tin Chung'!#REF!)</f>
        <v/>
      </c>
      <c r="V1396" s="57" t="str">
        <f t="shared" ca="1" si="265"/>
        <v/>
      </c>
      <c r="W1396" s="59"/>
      <c r="X1396" s="49" t="str">
        <f ca="1">IF(C1396="","",IF(OR(D1396&lt;NgayBatDau,D1396&gt;NgayKetThuc),"Ngày tháng phải nằm trong kỳ báo cáo",IF(AND(F1396&lt;&gt;"",COUNTIF(D.3[Tên nhà cung cấp],F1396)=0),"Tên NCC chưa khai báo trong DSNCC",IF(AND(G1396&lt;&gt;"",COUNTIF(D.1[Tên sản phẩm],G1396)=0),"SP này chưa khai báo trong DSSP",""))))</f>
        <v/>
      </c>
    </row>
    <row r="1397" spans="2:24" ht="27.75" customHeight="1">
      <c r="B1397" s="69">
        <f t="shared" si="255"/>
        <v>1394</v>
      </c>
      <c r="C1397" s="49" t="str">
        <f t="shared" ca="1" si="256"/>
        <v/>
      </c>
      <c r="D1397" s="50" t="str">
        <f t="shared" ca="1" si="257"/>
        <v/>
      </c>
      <c r="E1397" s="51" t="str">
        <f t="shared" ca="1" si="258"/>
        <v/>
      </c>
      <c r="F1397" s="52" t="str">
        <f t="shared" ca="1" si="259"/>
        <v/>
      </c>
      <c r="G1397" s="53"/>
      <c r="H1397" s="53" t="str">
        <f>IF(G1397="","",INDEX(D.1[Quy cách],MATCH(G1397,D.1[Tên sản phẩm],0)))</f>
        <v/>
      </c>
      <c r="I1397" s="54" t="str">
        <f>IF(G1397="","",INDEX(D.1[ĐVT],MATCH(G1397,D.1[Tên sản phẩm],0)))</f>
        <v/>
      </c>
      <c r="J1397" s="56" t="str">
        <f>IF(G1397="","",INDEX(#REF!,MATCH(G1397,D.1[Tên sản phẩm],0)))</f>
        <v/>
      </c>
      <c r="K1397" s="56" t="str">
        <f t="shared" si="260"/>
        <v/>
      </c>
      <c r="L1397" s="53"/>
      <c r="M1397" s="57" t="str">
        <f t="shared" si="261"/>
        <v/>
      </c>
      <c r="N1397" s="58"/>
      <c r="O1397" s="56" t="str">
        <f t="shared" si="254"/>
        <v/>
      </c>
      <c r="P1397" s="57" t="str">
        <f t="shared" si="262"/>
        <v/>
      </c>
      <c r="Q1397" s="58" t="str">
        <f t="shared" ca="1" si="263"/>
        <v/>
      </c>
      <c r="R1397" s="57" t="str">
        <f t="shared" si="264"/>
        <v/>
      </c>
      <c r="S1397" s="57" t="str">
        <f ca="1">IF(AND(C1397&lt;&gt;"",C1397&lt;&gt;OFFSET(C1397,1,0)),SUMIFS([Giá có thuế],[Số ĐK],C1397),"")</f>
        <v/>
      </c>
      <c r="T1397" s="53"/>
      <c r="U1397" s="55" t="str">
        <f>IF(T1397="","",'Thông Tin Chung'!#REF!)</f>
        <v/>
      </c>
      <c r="V1397" s="57" t="str">
        <f t="shared" ca="1" si="265"/>
        <v/>
      </c>
      <c r="W1397" s="59"/>
      <c r="X1397" s="49" t="str">
        <f ca="1">IF(C1397="","",IF(OR(D1397&lt;NgayBatDau,D1397&gt;NgayKetThuc),"Ngày tháng phải nằm trong kỳ báo cáo",IF(AND(F1397&lt;&gt;"",COUNTIF(D.3[Tên nhà cung cấp],F1397)=0),"Tên NCC chưa khai báo trong DSNCC",IF(AND(G1397&lt;&gt;"",COUNTIF(D.1[Tên sản phẩm],G1397)=0),"SP này chưa khai báo trong DSSP",""))))</f>
        <v/>
      </c>
    </row>
    <row r="1398" spans="2:24" ht="27.75" customHeight="1">
      <c r="B1398" s="69">
        <f t="shared" si="255"/>
        <v>1395</v>
      </c>
      <c r="C1398" s="49" t="str">
        <f t="shared" ca="1" si="256"/>
        <v/>
      </c>
      <c r="D1398" s="50" t="str">
        <f t="shared" ca="1" si="257"/>
        <v/>
      </c>
      <c r="E1398" s="51" t="str">
        <f t="shared" ca="1" si="258"/>
        <v/>
      </c>
      <c r="F1398" s="52" t="str">
        <f t="shared" ca="1" si="259"/>
        <v/>
      </c>
      <c r="G1398" s="53"/>
      <c r="H1398" s="53" t="str">
        <f>IF(G1398="","",INDEX(D.1[Quy cách],MATCH(G1398,D.1[Tên sản phẩm],0)))</f>
        <v/>
      </c>
      <c r="I1398" s="54" t="str">
        <f>IF(G1398="","",INDEX(D.1[ĐVT],MATCH(G1398,D.1[Tên sản phẩm],0)))</f>
        <v/>
      </c>
      <c r="J1398" s="56" t="str">
        <f>IF(G1398="","",INDEX(#REF!,MATCH(G1398,D.1[Tên sản phẩm],0)))</f>
        <v/>
      </c>
      <c r="K1398" s="56" t="str">
        <f t="shared" si="260"/>
        <v/>
      </c>
      <c r="L1398" s="53"/>
      <c r="M1398" s="57" t="str">
        <f t="shared" si="261"/>
        <v/>
      </c>
      <c r="N1398" s="58"/>
      <c r="O1398" s="56" t="str">
        <f t="shared" si="254"/>
        <v/>
      </c>
      <c r="P1398" s="57" t="str">
        <f t="shared" si="262"/>
        <v/>
      </c>
      <c r="Q1398" s="58" t="str">
        <f t="shared" ca="1" si="263"/>
        <v/>
      </c>
      <c r="R1398" s="57" t="str">
        <f t="shared" si="264"/>
        <v/>
      </c>
      <c r="S1398" s="57" t="str">
        <f ca="1">IF(AND(C1398&lt;&gt;"",C1398&lt;&gt;OFFSET(C1398,1,0)),SUMIFS([Giá có thuế],[Số ĐK],C1398),"")</f>
        <v/>
      </c>
      <c r="T1398" s="53"/>
      <c r="U1398" s="55" t="str">
        <f>IF(T1398="","",'Thông Tin Chung'!#REF!)</f>
        <v/>
      </c>
      <c r="V1398" s="57" t="str">
        <f t="shared" ca="1" si="265"/>
        <v/>
      </c>
      <c r="W1398" s="59"/>
      <c r="X1398" s="49" t="str">
        <f ca="1">IF(C1398="","",IF(OR(D1398&lt;NgayBatDau,D1398&gt;NgayKetThuc),"Ngày tháng phải nằm trong kỳ báo cáo",IF(AND(F1398&lt;&gt;"",COUNTIF(D.3[Tên nhà cung cấp],F1398)=0),"Tên NCC chưa khai báo trong DSNCC",IF(AND(G1398&lt;&gt;"",COUNTIF(D.1[Tên sản phẩm],G1398)=0),"SP này chưa khai báo trong DSSP",""))))</f>
        <v/>
      </c>
    </row>
    <row r="1399" spans="2:24" ht="27.75" customHeight="1">
      <c r="B1399" s="69">
        <f t="shared" si="255"/>
        <v>1396</v>
      </c>
      <c r="C1399" s="49" t="str">
        <f t="shared" ca="1" si="256"/>
        <v/>
      </c>
      <c r="D1399" s="50" t="str">
        <f t="shared" ca="1" si="257"/>
        <v/>
      </c>
      <c r="E1399" s="51" t="str">
        <f t="shared" ca="1" si="258"/>
        <v/>
      </c>
      <c r="F1399" s="52" t="str">
        <f t="shared" ca="1" si="259"/>
        <v/>
      </c>
      <c r="G1399" s="53"/>
      <c r="H1399" s="53" t="str">
        <f>IF(G1399="","",INDEX(D.1[Quy cách],MATCH(G1399,D.1[Tên sản phẩm],0)))</f>
        <v/>
      </c>
      <c r="I1399" s="54" t="str">
        <f>IF(G1399="","",INDEX(D.1[ĐVT],MATCH(G1399,D.1[Tên sản phẩm],0)))</f>
        <v/>
      </c>
      <c r="J1399" s="56" t="str">
        <f>IF(G1399="","",INDEX(#REF!,MATCH(G1399,D.1[Tên sản phẩm],0)))</f>
        <v/>
      </c>
      <c r="K1399" s="56" t="str">
        <f t="shared" si="260"/>
        <v/>
      </c>
      <c r="L1399" s="53"/>
      <c r="M1399" s="57" t="str">
        <f t="shared" si="261"/>
        <v/>
      </c>
      <c r="N1399" s="58"/>
      <c r="O1399" s="56" t="str">
        <f t="shared" si="254"/>
        <v/>
      </c>
      <c r="P1399" s="57" t="str">
        <f t="shared" si="262"/>
        <v/>
      </c>
      <c r="Q1399" s="58" t="str">
        <f t="shared" ca="1" si="263"/>
        <v/>
      </c>
      <c r="R1399" s="57" t="str">
        <f t="shared" si="264"/>
        <v/>
      </c>
      <c r="S1399" s="57" t="str">
        <f ca="1">IF(AND(C1399&lt;&gt;"",C1399&lt;&gt;OFFSET(C1399,1,0)),SUMIFS([Giá có thuế],[Số ĐK],C1399),"")</f>
        <v/>
      </c>
      <c r="T1399" s="53"/>
      <c r="U1399" s="55" t="str">
        <f>IF(T1399="","",'Thông Tin Chung'!#REF!)</f>
        <v/>
      </c>
      <c r="V1399" s="57" t="str">
        <f t="shared" ca="1" si="265"/>
        <v/>
      </c>
      <c r="W1399" s="59"/>
      <c r="X1399" s="49" t="str">
        <f ca="1">IF(C1399="","",IF(OR(D1399&lt;NgayBatDau,D1399&gt;NgayKetThuc),"Ngày tháng phải nằm trong kỳ báo cáo",IF(AND(F1399&lt;&gt;"",COUNTIF(D.3[Tên nhà cung cấp],F1399)=0),"Tên NCC chưa khai báo trong DSNCC",IF(AND(G1399&lt;&gt;"",COUNTIF(D.1[Tên sản phẩm],G1399)=0),"SP này chưa khai báo trong DSSP",""))))</f>
        <v/>
      </c>
    </row>
    <row r="1400" spans="2:24" ht="27.75" customHeight="1">
      <c r="B1400" s="69">
        <f t="shared" si="255"/>
        <v>1397</v>
      </c>
      <c r="C1400" s="49" t="str">
        <f t="shared" ca="1" si="256"/>
        <v/>
      </c>
      <c r="D1400" s="50" t="str">
        <f t="shared" ca="1" si="257"/>
        <v/>
      </c>
      <c r="E1400" s="51" t="str">
        <f t="shared" ca="1" si="258"/>
        <v/>
      </c>
      <c r="F1400" s="52" t="str">
        <f t="shared" ca="1" si="259"/>
        <v/>
      </c>
      <c r="G1400" s="53"/>
      <c r="H1400" s="53" t="str">
        <f>IF(G1400="","",INDEX(D.1[Quy cách],MATCH(G1400,D.1[Tên sản phẩm],0)))</f>
        <v/>
      </c>
      <c r="I1400" s="54" t="str">
        <f>IF(G1400="","",INDEX(D.1[ĐVT],MATCH(G1400,D.1[Tên sản phẩm],0)))</f>
        <v/>
      </c>
      <c r="J1400" s="56" t="str">
        <f>IF(G1400="","",INDEX(#REF!,MATCH(G1400,D.1[Tên sản phẩm],0)))</f>
        <v/>
      </c>
      <c r="K1400" s="56" t="str">
        <f t="shared" si="260"/>
        <v/>
      </c>
      <c r="L1400" s="53"/>
      <c r="M1400" s="57" t="str">
        <f t="shared" si="261"/>
        <v/>
      </c>
      <c r="N1400" s="58"/>
      <c r="O1400" s="56" t="str">
        <f t="shared" si="254"/>
        <v/>
      </c>
      <c r="P1400" s="57" t="str">
        <f t="shared" si="262"/>
        <v/>
      </c>
      <c r="Q1400" s="58" t="str">
        <f t="shared" ca="1" si="263"/>
        <v/>
      </c>
      <c r="R1400" s="57" t="str">
        <f t="shared" si="264"/>
        <v/>
      </c>
      <c r="S1400" s="57" t="str">
        <f ca="1">IF(AND(C1400&lt;&gt;"",C1400&lt;&gt;OFFSET(C1400,1,0)),SUMIFS([Giá có thuế],[Số ĐK],C1400),"")</f>
        <v/>
      </c>
      <c r="T1400" s="53"/>
      <c r="U1400" s="55" t="str">
        <f>IF(T1400="","",'Thông Tin Chung'!#REF!)</f>
        <v/>
      </c>
      <c r="V1400" s="57" t="str">
        <f t="shared" ca="1" si="265"/>
        <v/>
      </c>
      <c r="W1400" s="59"/>
      <c r="X1400" s="49" t="str">
        <f ca="1">IF(C1400="","",IF(OR(D1400&lt;NgayBatDau,D1400&gt;NgayKetThuc),"Ngày tháng phải nằm trong kỳ báo cáo",IF(AND(F1400&lt;&gt;"",COUNTIF(D.3[Tên nhà cung cấp],F1400)=0),"Tên NCC chưa khai báo trong DSNCC",IF(AND(G1400&lt;&gt;"",COUNTIF(D.1[Tên sản phẩm],G1400)=0),"SP này chưa khai báo trong DSSP",""))))</f>
        <v/>
      </c>
    </row>
    <row r="1401" spans="2:24" ht="27.75" customHeight="1">
      <c r="B1401" s="69">
        <f t="shared" si="255"/>
        <v>1398</v>
      </c>
      <c r="C1401" s="49" t="str">
        <f t="shared" ca="1" si="256"/>
        <v/>
      </c>
      <c r="D1401" s="50" t="str">
        <f t="shared" ca="1" si="257"/>
        <v/>
      </c>
      <c r="E1401" s="51" t="str">
        <f t="shared" ca="1" si="258"/>
        <v/>
      </c>
      <c r="F1401" s="52" t="str">
        <f t="shared" ca="1" si="259"/>
        <v/>
      </c>
      <c r="G1401" s="53"/>
      <c r="H1401" s="53" t="str">
        <f>IF(G1401="","",INDEX(D.1[Quy cách],MATCH(G1401,D.1[Tên sản phẩm],0)))</f>
        <v/>
      </c>
      <c r="I1401" s="54" t="str">
        <f>IF(G1401="","",INDEX(D.1[ĐVT],MATCH(G1401,D.1[Tên sản phẩm],0)))</f>
        <v/>
      </c>
      <c r="J1401" s="56" t="str">
        <f>IF(G1401="","",INDEX(#REF!,MATCH(G1401,D.1[Tên sản phẩm],0)))</f>
        <v/>
      </c>
      <c r="K1401" s="56" t="str">
        <f t="shared" si="260"/>
        <v/>
      </c>
      <c r="L1401" s="53"/>
      <c r="M1401" s="57" t="str">
        <f t="shared" si="261"/>
        <v/>
      </c>
      <c r="N1401" s="58"/>
      <c r="O1401" s="56" t="str">
        <f t="shared" si="254"/>
        <v/>
      </c>
      <c r="P1401" s="57" t="str">
        <f t="shared" si="262"/>
        <v/>
      </c>
      <c r="Q1401" s="58" t="str">
        <f t="shared" ca="1" si="263"/>
        <v/>
      </c>
      <c r="R1401" s="57" t="str">
        <f t="shared" si="264"/>
        <v/>
      </c>
      <c r="S1401" s="57" t="str">
        <f ca="1">IF(AND(C1401&lt;&gt;"",C1401&lt;&gt;OFFSET(C1401,1,0)),SUMIFS([Giá có thuế],[Số ĐK],C1401),"")</f>
        <v/>
      </c>
      <c r="T1401" s="53"/>
      <c r="U1401" s="55" t="str">
        <f>IF(T1401="","",'Thông Tin Chung'!#REF!)</f>
        <v/>
      </c>
      <c r="V1401" s="57" t="str">
        <f t="shared" ca="1" si="265"/>
        <v/>
      </c>
      <c r="W1401" s="59"/>
      <c r="X1401" s="49" t="str">
        <f ca="1">IF(C1401="","",IF(OR(D1401&lt;NgayBatDau,D1401&gt;NgayKetThuc),"Ngày tháng phải nằm trong kỳ báo cáo",IF(AND(F1401&lt;&gt;"",COUNTIF(D.3[Tên nhà cung cấp],F1401)=0),"Tên NCC chưa khai báo trong DSNCC",IF(AND(G1401&lt;&gt;"",COUNTIF(D.1[Tên sản phẩm],G1401)=0),"SP này chưa khai báo trong DSSP",""))))</f>
        <v/>
      </c>
    </row>
    <row r="1402" spans="2:24" ht="27.75" customHeight="1">
      <c r="B1402" s="69">
        <f t="shared" si="255"/>
        <v>1399</v>
      </c>
      <c r="C1402" s="49" t="str">
        <f t="shared" ca="1" si="256"/>
        <v/>
      </c>
      <c r="D1402" s="50" t="str">
        <f t="shared" ca="1" si="257"/>
        <v/>
      </c>
      <c r="E1402" s="51" t="str">
        <f t="shared" ca="1" si="258"/>
        <v/>
      </c>
      <c r="F1402" s="52" t="str">
        <f t="shared" ca="1" si="259"/>
        <v/>
      </c>
      <c r="G1402" s="53"/>
      <c r="H1402" s="53" t="str">
        <f>IF(G1402="","",INDEX(D.1[Quy cách],MATCH(G1402,D.1[Tên sản phẩm],0)))</f>
        <v/>
      </c>
      <c r="I1402" s="54" t="str">
        <f>IF(G1402="","",INDEX(D.1[ĐVT],MATCH(G1402,D.1[Tên sản phẩm],0)))</f>
        <v/>
      </c>
      <c r="J1402" s="56" t="str">
        <f>IF(G1402="","",INDEX(#REF!,MATCH(G1402,D.1[Tên sản phẩm],0)))</f>
        <v/>
      </c>
      <c r="K1402" s="56" t="str">
        <f t="shared" si="260"/>
        <v/>
      </c>
      <c r="L1402" s="53"/>
      <c r="M1402" s="57" t="str">
        <f t="shared" si="261"/>
        <v/>
      </c>
      <c r="N1402" s="58"/>
      <c r="O1402" s="56" t="str">
        <f t="shared" si="254"/>
        <v/>
      </c>
      <c r="P1402" s="57" t="str">
        <f t="shared" si="262"/>
        <v/>
      </c>
      <c r="Q1402" s="58" t="str">
        <f t="shared" ca="1" si="263"/>
        <v/>
      </c>
      <c r="R1402" s="57" t="str">
        <f t="shared" si="264"/>
        <v/>
      </c>
      <c r="S1402" s="57" t="str">
        <f ca="1">IF(AND(C1402&lt;&gt;"",C1402&lt;&gt;OFFSET(C1402,1,0)),SUMIFS([Giá có thuế],[Số ĐK],C1402),"")</f>
        <v/>
      </c>
      <c r="T1402" s="53"/>
      <c r="U1402" s="55" t="str">
        <f>IF(T1402="","",'Thông Tin Chung'!#REF!)</f>
        <v/>
      </c>
      <c r="V1402" s="57" t="str">
        <f t="shared" ca="1" si="265"/>
        <v/>
      </c>
      <c r="W1402" s="59"/>
      <c r="X1402" s="49" t="str">
        <f ca="1">IF(C1402="","",IF(OR(D1402&lt;NgayBatDau,D1402&gt;NgayKetThuc),"Ngày tháng phải nằm trong kỳ báo cáo",IF(AND(F1402&lt;&gt;"",COUNTIF(D.3[Tên nhà cung cấp],F1402)=0),"Tên NCC chưa khai báo trong DSNCC",IF(AND(G1402&lt;&gt;"",COUNTIF(D.1[Tên sản phẩm],G1402)=0),"SP này chưa khai báo trong DSSP",""))))</f>
        <v/>
      </c>
    </row>
    <row r="1403" spans="2:24" ht="27.75" customHeight="1">
      <c r="B1403" s="69">
        <f t="shared" si="255"/>
        <v>1400</v>
      </c>
      <c r="C1403" s="49" t="str">
        <f t="shared" ca="1" si="256"/>
        <v/>
      </c>
      <c r="D1403" s="50" t="str">
        <f t="shared" ca="1" si="257"/>
        <v/>
      </c>
      <c r="E1403" s="51" t="str">
        <f t="shared" ca="1" si="258"/>
        <v/>
      </c>
      <c r="F1403" s="52" t="str">
        <f t="shared" ca="1" si="259"/>
        <v/>
      </c>
      <c r="G1403" s="53"/>
      <c r="H1403" s="53" t="str">
        <f>IF(G1403="","",INDEX(D.1[Quy cách],MATCH(G1403,D.1[Tên sản phẩm],0)))</f>
        <v/>
      </c>
      <c r="I1403" s="54" t="str">
        <f>IF(G1403="","",INDEX(D.1[ĐVT],MATCH(G1403,D.1[Tên sản phẩm],0)))</f>
        <v/>
      </c>
      <c r="J1403" s="56" t="str">
        <f>IF(G1403="","",INDEX(#REF!,MATCH(G1403,D.1[Tên sản phẩm],0)))</f>
        <v/>
      </c>
      <c r="K1403" s="56" t="str">
        <f t="shared" si="260"/>
        <v/>
      </c>
      <c r="L1403" s="53"/>
      <c r="M1403" s="57" t="str">
        <f t="shared" si="261"/>
        <v/>
      </c>
      <c r="N1403" s="58"/>
      <c r="O1403" s="56" t="str">
        <f t="shared" si="254"/>
        <v/>
      </c>
      <c r="P1403" s="57" t="str">
        <f t="shared" si="262"/>
        <v/>
      </c>
      <c r="Q1403" s="58" t="str">
        <f t="shared" ca="1" si="263"/>
        <v/>
      </c>
      <c r="R1403" s="57" t="str">
        <f t="shared" si="264"/>
        <v/>
      </c>
      <c r="S1403" s="57" t="str">
        <f ca="1">IF(AND(C1403&lt;&gt;"",C1403&lt;&gt;OFFSET(C1403,1,0)),SUMIFS([Giá có thuế],[Số ĐK],C1403),"")</f>
        <v/>
      </c>
      <c r="T1403" s="53"/>
      <c r="U1403" s="55" t="str">
        <f>IF(T1403="","",'Thông Tin Chung'!#REF!)</f>
        <v/>
      </c>
      <c r="V1403" s="57" t="str">
        <f t="shared" ca="1" si="265"/>
        <v/>
      </c>
      <c r="W1403" s="59"/>
      <c r="X1403" s="49" t="str">
        <f ca="1">IF(C1403="","",IF(OR(D1403&lt;NgayBatDau,D1403&gt;NgayKetThuc),"Ngày tháng phải nằm trong kỳ báo cáo",IF(AND(F1403&lt;&gt;"",COUNTIF(D.3[Tên nhà cung cấp],F1403)=0),"Tên NCC chưa khai báo trong DSNCC",IF(AND(G1403&lt;&gt;"",COUNTIF(D.1[Tên sản phẩm],G1403)=0),"SP này chưa khai báo trong DSSP",""))))</f>
        <v/>
      </c>
    </row>
    <row r="1404" spans="2:24" ht="27.75" customHeight="1">
      <c r="B1404" s="69">
        <f t="shared" si="255"/>
        <v>1401</v>
      </c>
      <c r="C1404" s="49" t="str">
        <f t="shared" ca="1" si="256"/>
        <v/>
      </c>
      <c r="D1404" s="50" t="str">
        <f t="shared" ca="1" si="257"/>
        <v/>
      </c>
      <c r="E1404" s="51" t="str">
        <f t="shared" ca="1" si="258"/>
        <v/>
      </c>
      <c r="F1404" s="52" t="str">
        <f t="shared" ca="1" si="259"/>
        <v/>
      </c>
      <c r="G1404" s="53"/>
      <c r="H1404" s="53" t="str">
        <f>IF(G1404="","",INDEX(D.1[Quy cách],MATCH(G1404,D.1[Tên sản phẩm],0)))</f>
        <v/>
      </c>
      <c r="I1404" s="54" t="str">
        <f>IF(G1404="","",INDEX(D.1[ĐVT],MATCH(G1404,D.1[Tên sản phẩm],0)))</f>
        <v/>
      </c>
      <c r="J1404" s="56" t="str">
        <f>IF(G1404="","",INDEX(#REF!,MATCH(G1404,D.1[Tên sản phẩm],0)))</f>
        <v/>
      </c>
      <c r="K1404" s="56" t="str">
        <f t="shared" si="260"/>
        <v/>
      </c>
      <c r="L1404" s="53"/>
      <c r="M1404" s="57" t="str">
        <f t="shared" si="261"/>
        <v/>
      </c>
      <c r="N1404" s="58"/>
      <c r="O1404" s="56" t="str">
        <f t="shared" si="254"/>
        <v/>
      </c>
      <c r="P1404" s="57" t="str">
        <f t="shared" si="262"/>
        <v/>
      </c>
      <c r="Q1404" s="58" t="str">
        <f t="shared" ca="1" si="263"/>
        <v/>
      </c>
      <c r="R1404" s="57" t="str">
        <f t="shared" si="264"/>
        <v/>
      </c>
      <c r="S1404" s="57" t="str">
        <f ca="1">IF(AND(C1404&lt;&gt;"",C1404&lt;&gt;OFFSET(C1404,1,0)),SUMIFS([Giá có thuế],[Số ĐK],C1404),"")</f>
        <v/>
      </c>
      <c r="T1404" s="53"/>
      <c r="U1404" s="55" t="str">
        <f>IF(T1404="","",'Thông Tin Chung'!#REF!)</f>
        <v/>
      </c>
      <c r="V1404" s="57" t="str">
        <f t="shared" ca="1" si="265"/>
        <v/>
      </c>
      <c r="W1404" s="59"/>
      <c r="X1404" s="49" t="str">
        <f ca="1">IF(C1404="","",IF(OR(D1404&lt;NgayBatDau,D1404&gt;NgayKetThuc),"Ngày tháng phải nằm trong kỳ báo cáo",IF(AND(F1404&lt;&gt;"",COUNTIF(D.3[Tên nhà cung cấp],F1404)=0),"Tên NCC chưa khai báo trong DSNCC",IF(AND(G1404&lt;&gt;"",COUNTIF(D.1[Tên sản phẩm],G1404)=0),"SP này chưa khai báo trong DSSP",""))))</f>
        <v/>
      </c>
    </row>
    <row r="1405" spans="2:24" ht="27.75" customHeight="1">
      <c r="B1405" s="69">
        <f t="shared" si="255"/>
        <v>1402</v>
      </c>
      <c r="C1405" s="49" t="str">
        <f t="shared" ca="1" si="256"/>
        <v/>
      </c>
      <c r="D1405" s="50" t="str">
        <f t="shared" ca="1" si="257"/>
        <v/>
      </c>
      <c r="E1405" s="51" t="str">
        <f t="shared" ca="1" si="258"/>
        <v/>
      </c>
      <c r="F1405" s="52" t="str">
        <f t="shared" ca="1" si="259"/>
        <v/>
      </c>
      <c r="G1405" s="53"/>
      <c r="H1405" s="53" t="str">
        <f>IF(G1405="","",INDEX(D.1[Quy cách],MATCH(G1405,D.1[Tên sản phẩm],0)))</f>
        <v/>
      </c>
      <c r="I1405" s="54" t="str">
        <f>IF(G1405="","",INDEX(D.1[ĐVT],MATCH(G1405,D.1[Tên sản phẩm],0)))</f>
        <v/>
      </c>
      <c r="J1405" s="56" t="str">
        <f>IF(G1405="","",INDEX(#REF!,MATCH(G1405,D.1[Tên sản phẩm],0)))</f>
        <v/>
      </c>
      <c r="K1405" s="56" t="str">
        <f t="shared" si="260"/>
        <v/>
      </c>
      <c r="L1405" s="53"/>
      <c r="M1405" s="57" t="str">
        <f t="shared" si="261"/>
        <v/>
      </c>
      <c r="N1405" s="58"/>
      <c r="O1405" s="56" t="str">
        <f t="shared" si="254"/>
        <v/>
      </c>
      <c r="P1405" s="57" t="str">
        <f t="shared" si="262"/>
        <v/>
      </c>
      <c r="Q1405" s="58" t="str">
        <f t="shared" ca="1" si="263"/>
        <v/>
      </c>
      <c r="R1405" s="57" t="str">
        <f t="shared" si="264"/>
        <v/>
      </c>
      <c r="S1405" s="57" t="str">
        <f ca="1">IF(AND(C1405&lt;&gt;"",C1405&lt;&gt;OFFSET(C1405,1,0)),SUMIFS([Giá có thuế],[Số ĐK],C1405),"")</f>
        <v/>
      </c>
      <c r="T1405" s="53"/>
      <c r="U1405" s="55" t="str">
        <f>IF(T1405="","",'Thông Tin Chung'!#REF!)</f>
        <v/>
      </c>
      <c r="V1405" s="57" t="str">
        <f t="shared" ca="1" si="265"/>
        <v/>
      </c>
      <c r="W1405" s="59"/>
      <c r="X1405" s="49" t="str">
        <f ca="1">IF(C1405="","",IF(OR(D1405&lt;NgayBatDau,D1405&gt;NgayKetThuc),"Ngày tháng phải nằm trong kỳ báo cáo",IF(AND(F1405&lt;&gt;"",COUNTIF(D.3[Tên nhà cung cấp],F1405)=0),"Tên NCC chưa khai báo trong DSNCC",IF(AND(G1405&lt;&gt;"",COUNTIF(D.1[Tên sản phẩm],G1405)=0),"SP này chưa khai báo trong DSSP",""))))</f>
        <v/>
      </c>
    </row>
    <row r="1406" spans="2:24" ht="27.75" customHeight="1">
      <c r="B1406" s="69">
        <f t="shared" si="255"/>
        <v>1403</v>
      </c>
      <c r="C1406" s="49" t="str">
        <f t="shared" ca="1" si="256"/>
        <v/>
      </c>
      <c r="D1406" s="50" t="str">
        <f t="shared" ca="1" si="257"/>
        <v/>
      </c>
      <c r="E1406" s="51" t="str">
        <f t="shared" ca="1" si="258"/>
        <v/>
      </c>
      <c r="F1406" s="52" t="str">
        <f t="shared" ca="1" si="259"/>
        <v/>
      </c>
      <c r="G1406" s="53"/>
      <c r="H1406" s="53" t="str">
        <f>IF(G1406="","",INDEX(D.1[Quy cách],MATCH(G1406,D.1[Tên sản phẩm],0)))</f>
        <v/>
      </c>
      <c r="I1406" s="54" t="str">
        <f>IF(G1406="","",INDEX(D.1[ĐVT],MATCH(G1406,D.1[Tên sản phẩm],0)))</f>
        <v/>
      </c>
      <c r="J1406" s="56" t="str">
        <f>IF(G1406="","",INDEX(#REF!,MATCH(G1406,D.1[Tên sản phẩm],0)))</f>
        <v/>
      </c>
      <c r="K1406" s="56" t="str">
        <f t="shared" si="260"/>
        <v/>
      </c>
      <c r="L1406" s="53"/>
      <c r="M1406" s="57" t="str">
        <f t="shared" si="261"/>
        <v/>
      </c>
      <c r="N1406" s="58"/>
      <c r="O1406" s="56" t="str">
        <f t="shared" si="254"/>
        <v/>
      </c>
      <c r="P1406" s="57" t="str">
        <f t="shared" si="262"/>
        <v/>
      </c>
      <c r="Q1406" s="58" t="str">
        <f t="shared" ca="1" si="263"/>
        <v/>
      </c>
      <c r="R1406" s="57" t="str">
        <f t="shared" si="264"/>
        <v/>
      </c>
      <c r="S1406" s="57" t="str">
        <f ca="1">IF(AND(C1406&lt;&gt;"",C1406&lt;&gt;OFFSET(C1406,1,0)),SUMIFS([Giá có thuế],[Số ĐK],C1406),"")</f>
        <v/>
      </c>
      <c r="T1406" s="53"/>
      <c r="U1406" s="55" t="str">
        <f>IF(T1406="","",'Thông Tin Chung'!#REF!)</f>
        <v/>
      </c>
      <c r="V1406" s="57" t="str">
        <f t="shared" ca="1" si="265"/>
        <v/>
      </c>
      <c r="W1406" s="59"/>
      <c r="X1406" s="49" t="str">
        <f ca="1">IF(C1406="","",IF(OR(D1406&lt;NgayBatDau,D1406&gt;NgayKetThuc),"Ngày tháng phải nằm trong kỳ báo cáo",IF(AND(F1406&lt;&gt;"",COUNTIF(D.3[Tên nhà cung cấp],F1406)=0),"Tên NCC chưa khai báo trong DSNCC",IF(AND(G1406&lt;&gt;"",COUNTIF(D.1[Tên sản phẩm],G1406)=0),"SP này chưa khai báo trong DSSP",""))))</f>
        <v/>
      </c>
    </row>
    <row r="1407" spans="2:24" ht="27.75" customHeight="1">
      <c r="B1407" s="69">
        <f t="shared" si="255"/>
        <v>1404</v>
      </c>
      <c r="C1407" s="49" t="str">
        <f t="shared" ca="1" si="256"/>
        <v/>
      </c>
      <c r="D1407" s="50" t="str">
        <f t="shared" ca="1" si="257"/>
        <v/>
      </c>
      <c r="E1407" s="51" t="str">
        <f t="shared" ca="1" si="258"/>
        <v/>
      </c>
      <c r="F1407" s="52" t="str">
        <f t="shared" ca="1" si="259"/>
        <v/>
      </c>
      <c r="G1407" s="53"/>
      <c r="H1407" s="53" t="str">
        <f>IF(G1407="","",INDEX(D.1[Quy cách],MATCH(G1407,D.1[Tên sản phẩm],0)))</f>
        <v/>
      </c>
      <c r="I1407" s="54" t="str">
        <f>IF(G1407="","",INDEX(D.1[ĐVT],MATCH(G1407,D.1[Tên sản phẩm],0)))</f>
        <v/>
      </c>
      <c r="J1407" s="56" t="str">
        <f>IF(G1407="","",INDEX(#REF!,MATCH(G1407,D.1[Tên sản phẩm],0)))</f>
        <v/>
      </c>
      <c r="K1407" s="56" t="str">
        <f t="shared" si="260"/>
        <v/>
      </c>
      <c r="L1407" s="53"/>
      <c r="M1407" s="57" t="str">
        <f t="shared" si="261"/>
        <v/>
      </c>
      <c r="N1407" s="58"/>
      <c r="O1407" s="56" t="str">
        <f t="shared" si="254"/>
        <v/>
      </c>
      <c r="P1407" s="57" t="str">
        <f t="shared" si="262"/>
        <v/>
      </c>
      <c r="Q1407" s="58" t="str">
        <f t="shared" ca="1" si="263"/>
        <v/>
      </c>
      <c r="R1407" s="57" t="str">
        <f t="shared" si="264"/>
        <v/>
      </c>
      <c r="S1407" s="57" t="str">
        <f ca="1">IF(AND(C1407&lt;&gt;"",C1407&lt;&gt;OFFSET(C1407,1,0)),SUMIFS([Giá có thuế],[Số ĐK],C1407),"")</f>
        <v/>
      </c>
      <c r="T1407" s="53"/>
      <c r="U1407" s="55" t="str">
        <f>IF(T1407="","",'Thông Tin Chung'!#REF!)</f>
        <v/>
      </c>
      <c r="V1407" s="57" t="str">
        <f t="shared" ca="1" si="265"/>
        <v/>
      </c>
      <c r="W1407" s="59"/>
      <c r="X1407" s="49" t="str">
        <f ca="1">IF(C1407="","",IF(OR(D1407&lt;NgayBatDau,D1407&gt;NgayKetThuc),"Ngày tháng phải nằm trong kỳ báo cáo",IF(AND(F1407&lt;&gt;"",COUNTIF(D.3[Tên nhà cung cấp],F1407)=0),"Tên NCC chưa khai báo trong DSNCC",IF(AND(G1407&lt;&gt;"",COUNTIF(D.1[Tên sản phẩm],G1407)=0),"SP này chưa khai báo trong DSSP",""))))</f>
        <v/>
      </c>
    </row>
    <row r="1408" spans="2:24" ht="27.75" customHeight="1">
      <c r="B1408" s="69">
        <f t="shared" si="255"/>
        <v>1405</v>
      </c>
      <c r="C1408" s="49" t="str">
        <f t="shared" ca="1" si="256"/>
        <v/>
      </c>
      <c r="D1408" s="50" t="str">
        <f t="shared" ca="1" si="257"/>
        <v/>
      </c>
      <c r="E1408" s="51" t="str">
        <f t="shared" ca="1" si="258"/>
        <v/>
      </c>
      <c r="F1408" s="52" t="str">
        <f t="shared" ca="1" si="259"/>
        <v/>
      </c>
      <c r="G1408" s="53"/>
      <c r="H1408" s="53" t="str">
        <f>IF(G1408="","",INDEX(D.1[Quy cách],MATCH(G1408,D.1[Tên sản phẩm],0)))</f>
        <v/>
      </c>
      <c r="I1408" s="54" t="str">
        <f>IF(G1408="","",INDEX(D.1[ĐVT],MATCH(G1408,D.1[Tên sản phẩm],0)))</f>
        <v/>
      </c>
      <c r="J1408" s="56" t="str">
        <f>IF(G1408="","",INDEX(#REF!,MATCH(G1408,D.1[Tên sản phẩm],0)))</f>
        <v/>
      </c>
      <c r="K1408" s="56" t="str">
        <f t="shared" si="260"/>
        <v/>
      </c>
      <c r="L1408" s="53"/>
      <c r="M1408" s="57" t="str">
        <f t="shared" si="261"/>
        <v/>
      </c>
      <c r="N1408" s="58"/>
      <c r="O1408" s="56" t="str">
        <f t="shared" si="254"/>
        <v/>
      </c>
      <c r="P1408" s="57" t="str">
        <f t="shared" si="262"/>
        <v/>
      </c>
      <c r="Q1408" s="58" t="str">
        <f t="shared" ca="1" si="263"/>
        <v/>
      </c>
      <c r="R1408" s="57" t="str">
        <f t="shared" si="264"/>
        <v/>
      </c>
      <c r="S1408" s="57" t="str">
        <f ca="1">IF(AND(C1408&lt;&gt;"",C1408&lt;&gt;OFFSET(C1408,1,0)),SUMIFS([Giá có thuế],[Số ĐK],C1408),"")</f>
        <v/>
      </c>
      <c r="T1408" s="53"/>
      <c r="U1408" s="55" t="str">
        <f>IF(T1408="","",'Thông Tin Chung'!#REF!)</f>
        <v/>
      </c>
      <c r="V1408" s="57" t="str">
        <f t="shared" ca="1" si="265"/>
        <v/>
      </c>
      <c r="W1408" s="59"/>
      <c r="X1408" s="49" t="str">
        <f ca="1">IF(C1408="","",IF(OR(D1408&lt;NgayBatDau,D1408&gt;NgayKetThuc),"Ngày tháng phải nằm trong kỳ báo cáo",IF(AND(F1408&lt;&gt;"",COUNTIF(D.3[Tên nhà cung cấp],F1408)=0),"Tên NCC chưa khai báo trong DSNCC",IF(AND(G1408&lt;&gt;"",COUNTIF(D.1[Tên sản phẩm],G1408)=0),"SP này chưa khai báo trong DSSP",""))))</f>
        <v/>
      </c>
    </row>
    <row r="1409" spans="2:24" ht="27.75" customHeight="1">
      <c r="B1409" s="69">
        <f t="shared" si="255"/>
        <v>1406</v>
      </c>
      <c r="C1409" s="49" t="str">
        <f t="shared" ca="1" si="256"/>
        <v/>
      </c>
      <c r="D1409" s="50" t="str">
        <f t="shared" ca="1" si="257"/>
        <v/>
      </c>
      <c r="E1409" s="51" t="str">
        <f t="shared" ca="1" si="258"/>
        <v/>
      </c>
      <c r="F1409" s="52" t="str">
        <f t="shared" ca="1" si="259"/>
        <v/>
      </c>
      <c r="G1409" s="53"/>
      <c r="H1409" s="53" t="str">
        <f>IF(G1409="","",INDEX(D.1[Quy cách],MATCH(G1409,D.1[Tên sản phẩm],0)))</f>
        <v/>
      </c>
      <c r="I1409" s="54" t="str">
        <f>IF(G1409="","",INDEX(D.1[ĐVT],MATCH(G1409,D.1[Tên sản phẩm],0)))</f>
        <v/>
      </c>
      <c r="J1409" s="56" t="str">
        <f>IF(G1409="","",INDEX(#REF!,MATCH(G1409,D.1[Tên sản phẩm],0)))</f>
        <v/>
      </c>
      <c r="K1409" s="56" t="str">
        <f t="shared" si="260"/>
        <v/>
      </c>
      <c r="L1409" s="53"/>
      <c r="M1409" s="57" t="str">
        <f t="shared" si="261"/>
        <v/>
      </c>
      <c r="N1409" s="58"/>
      <c r="O1409" s="56" t="str">
        <f t="shared" si="254"/>
        <v/>
      </c>
      <c r="P1409" s="57" t="str">
        <f t="shared" si="262"/>
        <v/>
      </c>
      <c r="Q1409" s="58" t="str">
        <f t="shared" ca="1" si="263"/>
        <v/>
      </c>
      <c r="R1409" s="57" t="str">
        <f t="shared" si="264"/>
        <v/>
      </c>
      <c r="S1409" s="57" t="str">
        <f ca="1">IF(AND(C1409&lt;&gt;"",C1409&lt;&gt;OFFSET(C1409,1,0)),SUMIFS([Giá có thuế],[Số ĐK],C1409),"")</f>
        <v/>
      </c>
      <c r="T1409" s="53"/>
      <c r="U1409" s="55" t="str">
        <f>IF(T1409="","",'Thông Tin Chung'!#REF!)</f>
        <v/>
      </c>
      <c r="V1409" s="57" t="str">
        <f t="shared" ca="1" si="265"/>
        <v/>
      </c>
      <c r="W1409" s="59"/>
      <c r="X1409" s="49" t="str">
        <f ca="1">IF(C1409="","",IF(OR(D1409&lt;NgayBatDau,D1409&gt;NgayKetThuc),"Ngày tháng phải nằm trong kỳ báo cáo",IF(AND(F1409&lt;&gt;"",COUNTIF(D.3[Tên nhà cung cấp],F1409)=0),"Tên NCC chưa khai báo trong DSNCC",IF(AND(G1409&lt;&gt;"",COUNTIF(D.1[Tên sản phẩm],G1409)=0),"SP này chưa khai báo trong DSSP",""))))</f>
        <v/>
      </c>
    </row>
    <row r="1410" spans="2:24" ht="27.75" customHeight="1">
      <c r="B1410" s="69">
        <f t="shared" si="255"/>
        <v>1407</v>
      </c>
      <c r="C1410" s="49" t="str">
        <f t="shared" ca="1" si="256"/>
        <v/>
      </c>
      <c r="D1410" s="50" t="str">
        <f t="shared" ca="1" si="257"/>
        <v/>
      </c>
      <c r="E1410" s="51" t="str">
        <f t="shared" ca="1" si="258"/>
        <v/>
      </c>
      <c r="F1410" s="52" t="str">
        <f t="shared" ca="1" si="259"/>
        <v/>
      </c>
      <c r="G1410" s="53"/>
      <c r="H1410" s="53" t="str">
        <f>IF(G1410="","",INDEX(D.1[Quy cách],MATCH(G1410,D.1[Tên sản phẩm],0)))</f>
        <v/>
      </c>
      <c r="I1410" s="54" t="str">
        <f>IF(G1410="","",INDEX(D.1[ĐVT],MATCH(G1410,D.1[Tên sản phẩm],0)))</f>
        <v/>
      </c>
      <c r="J1410" s="56" t="str">
        <f>IF(G1410="","",INDEX(#REF!,MATCH(G1410,D.1[Tên sản phẩm],0)))</f>
        <v/>
      </c>
      <c r="K1410" s="56" t="str">
        <f t="shared" si="260"/>
        <v/>
      </c>
      <c r="L1410" s="53"/>
      <c r="M1410" s="57" t="str">
        <f t="shared" si="261"/>
        <v/>
      </c>
      <c r="N1410" s="58"/>
      <c r="O1410" s="56" t="str">
        <f t="shared" si="254"/>
        <v/>
      </c>
      <c r="P1410" s="57" t="str">
        <f t="shared" si="262"/>
        <v/>
      </c>
      <c r="Q1410" s="58" t="str">
        <f t="shared" ca="1" si="263"/>
        <v/>
      </c>
      <c r="R1410" s="57" t="str">
        <f t="shared" si="264"/>
        <v/>
      </c>
      <c r="S1410" s="57" t="str">
        <f ca="1">IF(AND(C1410&lt;&gt;"",C1410&lt;&gt;OFFSET(C1410,1,0)),SUMIFS([Giá có thuế],[Số ĐK],C1410),"")</f>
        <v/>
      </c>
      <c r="T1410" s="53"/>
      <c r="U1410" s="55" t="str">
        <f>IF(T1410="","",'Thông Tin Chung'!#REF!)</f>
        <v/>
      </c>
      <c r="V1410" s="57" t="str">
        <f t="shared" ca="1" si="265"/>
        <v/>
      </c>
      <c r="W1410" s="59"/>
      <c r="X1410" s="49" t="str">
        <f ca="1">IF(C1410="","",IF(OR(D1410&lt;NgayBatDau,D1410&gt;NgayKetThuc),"Ngày tháng phải nằm trong kỳ báo cáo",IF(AND(F1410&lt;&gt;"",COUNTIF(D.3[Tên nhà cung cấp],F1410)=0),"Tên NCC chưa khai báo trong DSNCC",IF(AND(G1410&lt;&gt;"",COUNTIF(D.1[Tên sản phẩm],G1410)=0),"SP này chưa khai báo trong DSSP",""))))</f>
        <v/>
      </c>
    </row>
    <row r="1411" spans="2:24" ht="27.75" customHeight="1">
      <c r="B1411" s="69">
        <f t="shared" si="255"/>
        <v>1408</v>
      </c>
      <c r="C1411" s="49" t="str">
        <f t="shared" ca="1" si="256"/>
        <v/>
      </c>
      <c r="D1411" s="50" t="str">
        <f t="shared" ca="1" si="257"/>
        <v/>
      </c>
      <c r="E1411" s="51" t="str">
        <f t="shared" ca="1" si="258"/>
        <v/>
      </c>
      <c r="F1411" s="52" t="str">
        <f t="shared" ca="1" si="259"/>
        <v/>
      </c>
      <c r="G1411" s="53"/>
      <c r="H1411" s="53" t="str">
        <f>IF(G1411="","",INDEX(D.1[Quy cách],MATCH(G1411,D.1[Tên sản phẩm],0)))</f>
        <v/>
      </c>
      <c r="I1411" s="54" t="str">
        <f>IF(G1411="","",INDEX(D.1[ĐVT],MATCH(G1411,D.1[Tên sản phẩm],0)))</f>
        <v/>
      </c>
      <c r="J1411" s="56" t="str">
        <f>IF(G1411="","",INDEX(#REF!,MATCH(G1411,D.1[Tên sản phẩm],0)))</f>
        <v/>
      </c>
      <c r="K1411" s="56" t="str">
        <f t="shared" si="260"/>
        <v/>
      </c>
      <c r="L1411" s="53"/>
      <c r="M1411" s="57" t="str">
        <f t="shared" si="261"/>
        <v/>
      </c>
      <c r="N1411" s="58"/>
      <c r="O1411" s="56" t="str">
        <f t="shared" ref="O1411:O1474" si="266">IF(M1411="","",M1411*SUM(N1411))</f>
        <v/>
      </c>
      <c r="P1411" s="57" t="str">
        <f t="shared" si="262"/>
        <v/>
      </c>
      <c r="Q1411" s="58" t="str">
        <f t="shared" ca="1" si="263"/>
        <v/>
      </c>
      <c r="R1411" s="57" t="str">
        <f t="shared" si="264"/>
        <v/>
      </c>
      <c r="S1411" s="57" t="str">
        <f ca="1">IF(AND(C1411&lt;&gt;"",C1411&lt;&gt;OFFSET(C1411,1,0)),SUMIFS([Giá có thuế],[Số ĐK],C1411),"")</f>
        <v/>
      </c>
      <c r="T1411" s="53"/>
      <c r="U1411" s="55" t="str">
        <f>IF(T1411="","",'Thông Tin Chung'!#REF!)</f>
        <v/>
      </c>
      <c r="V1411" s="57" t="str">
        <f t="shared" ca="1" si="265"/>
        <v/>
      </c>
      <c r="W1411" s="59"/>
      <c r="X1411" s="49" t="str">
        <f ca="1">IF(C1411="","",IF(OR(D1411&lt;NgayBatDau,D1411&gt;NgayKetThuc),"Ngày tháng phải nằm trong kỳ báo cáo",IF(AND(F1411&lt;&gt;"",COUNTIF(D.3[Tên nhà cung cấp],F1411)=0),"Tên NCC chưa khai báo trong DSNCC",IF(AND(G1411&lt;&gt;"",COUNTIF(D.1[Tên sản phẩm],G1411)=0),"SP này chưa khai báo trong DSSP",""))))</f>
        <v/>
      </c>
    </row>
    <row r="1412" spans="2:24" ht="27.75" customHeight="1">
      <c r="B1412" s="69">
        <f t="shared" ref="B1412:B1475" si="267">ROW(A1412)-3</f>
        <v>1409</v>
      </c>
      <c r="C1412" s="49" t="str">
        <f t="shared" ref="C1412:C1475" ca="1" si="268">IF(AND(D1412="",E1412="",F1412=""),"",IF(AND(D1412=OFFSET(D1412,-1,0),E1412=OFFSET(E1412,-1,0),F1412=OFFSET(F1412,-1,0)),OFFSET(B1412,-1,1),B1412))</f>
        <v/>
      </c>
      <c r="D1412" s="50" t="str">
        <f t="shared" ref="D1412:D1475" ca="1" si="269">IF(AND($G1412&lt;&gt;"",B1412&lt;&gt;1),OFFSET(C1412,-1,1),"")</f>
        <v/>
      </c>
      <c r="E1412" s="51" t="str">
        <f t="shared" ref="E1412:E1475" ca="1" si="270">IF(AND($G1412&lt;&gt;"",B1412&lt;&gt;1),OFFSET(D1412,-1,1),"")</f>
        <v/>
      </c>
      <c r="F1412" s="52" t="str">
        <f t="shared" ref="F1412:F1475" ca="1" si="271">IF(AND($G1412&lt;&gt;"",B1412&lt;&gt;1),OFFSET(E1412,-1,1),"")</f>
        <v/>
      </c>
      <c r="G1412" s="53"/>
      <c r="H1412" s="53" t="str">
        <f>IF(G1412="","",INDEX(D.1[Quy cách],MATCH(G1412,D.1[Tên sản phẩm],0)))</f>
        <v/>
      </c>
      <c r="I1412" s="54" t="str">
        <f>IF(G1412="","",INDEX(D.1[ĐVT],MATCH(G1412,D.1[Tên sản phẩm],0)))</f>
        <v/>
      </c>
      <c r="J1412" s="56" t="str">
        <f>IF(G1412="","",INDEX(#REF!,MATCH(G1412,D.1[Tên sản phẩm],0)))</f>
        <v/>
      </c>
      <c r="K1412" s="56" t="str">
        <f t="shared" ref="K1412:K1475" si="272">IF(OR(G1412="",J1412=""),"",1)</f>
        <v/>
      </c>
      <c r="L1412" s="53"/>
      <c r="M1412" s="57" t="str">
        <f t="shared" ref="M1412:M1475" si="273">IF(AND(J1412&lt;&gt;"",K1412&lt;&gt;""),J1412*K1412,"")</f>
        <v/>
      </c>
      <c r="N1412" s="58"/>
      <c r="O1412" s="56" t="str">
        <f t="shared" si="266"/>
        <v/>
      </c>
      <c r="P1412" s="57" t="str">
        <f t="shared" ref="P1412:P1475" si="274">IF(M1412="","",M1412-SUM(O1412))</f>
        <v/>
      </c>
      <c r="Q1412" s="58" t="str">
        <f t="shared" ref="Q1412:Q1475" ca="1" si="275">IF(AND(P1412&lt;&gt;"",C1412=OFFSET(C1412,-1,0)),OFFSET(P1412,-1,1),"")</f>
        <v/>
      </c>
      <c r="R1412" s="57" t="str">
        <f t="shared" ref="R1412:R1475" si="276">IF(P1412="","",P1412*SUM(1,Q1412))</f>
        <v/>
      </c>
      <c r="S1412" s="57" t="str">
        <f ca="1">IF(AND(C1412&lt;&gt;"",C1412&lt;&gt;OFFSET(C1412,1,0)),SUMIFS([Giá có thuế],[Số ĐK],C1412),"")</f>
        <v/>
      </c>
      <c r="T1412" s="53"/>
      <c r="U1412" s="55" t="str">
        <f>IF(T1412="","",'Thông Tin Chung'!#REF!)</f>
        <v/>
      </c>
      <c r="V1412" s="57" t="str">
        <f t="shared" ref="V1412:V1475" ca="1" si="277">IF(AND(S1412&lt;&gt;"",T1412&lt;&gt;"",S1412&lt;&gt;0),S1412-T1412,"")</f>
        <v/>
      </c>
      <c r="W1412" s="59"/>
      <c r="X1412" s="49" t="str">
        <f ca="1">IF(C1412="","",IF(OR(D1412&lt;NgayBatDau,D1412&gt;NgayKetThuc),"Ngày tháng phải nằm trong kỳ báo cáo",IF(AND(F1412&lt;&gt;"",COUNTIF(D.3[Tên nhà cung cấp],F1412)=0),"Tên NCC chưa khai báo trong DSNCC",IF(AND(G1412&lt;&gt;"",COUNTIF(D.1[Tên sản phẩm],G1412)=0),"SP này chưa khai báo trong DSSP",""))))</f>
        <v/>
      </c>
    </row>
    <row r="1413" spans="2:24" ht="27.75" customHeight="1">
      <c r="B1413" s="69">
        <f t="shared" si="267"/>
        <v>1410</v>
      </c>
      <c r="C1413" s="49" t="str">
        <f t="shared" ca="1" si="268"/>
        <v/>
      </c>
      <c r="D1413" s="50" t="str">
        <f t="shared" ca="1" si="269"/>
        <v/>
      </c>
      <c r="E1413" s="51" t="str">
        <f t="shared" ca="1" si="270"/>
        <v/>
      </c>
      <c r="F1413" s="52" t="str">
        <f t="shared" ca="1" si="271"/>
        <v/>
      </c>
      <c r="G1413" s="53"/>
      <c r="H1413" s="53" t="str">
        <f>IF(G1413="","",INDEX(D.1[Quy cách],MATCH(G1413,D.1[Tên sản phẩm],0)))</f>
        <v/>
      </c>
      <c r="I1413" s="54" t="str">
        <f>IF(G1413="","",INDEX(D.1[ĐVT],MATCH(G1413,D.1[Tên sản phẩm],0)))</f>
        <v/>
      </c>
      <c r="J1413" s="56" t="str">
        <f>IF(G1413="","",INDEX(#REF!,MATCH(G1413,D.1[Tên sản phẩm],0)))</f>
        <v/>
      </c>
      <c r="K1413" s="56" t="str">
        <f t="shared" si="272"/>
        <v/>
      </c>
      <c r="L1413" s="53"/>
      <c r="M1413" s="57" t="str">
        <f t="shared" si="273"/>
        <v/>
      </c>
      <c r="N1413" s="58"/>
      <c r="O1413" s="56" t="str">
        <f t="shared" si="266"/>
        <v/>
      </c>
      <c r="P1413" s="57" t="str">
        <f t="shared" si="274"/>
        <v/>
      </c>
      <c r="Q1413" s="58" t="str">
        <f t="shared" ca="1" si="275"/>
        <v/>
      </c>
      <c r="R1413" s="57" t="str">
        <f t="shared" si="276"/>
        <v/>
      </c>
      <c r="S1413" s="57" t="str">
        <f ca="1">IF(AND(C1413&lt;&gt;"",C1413&lt;&gt;OFFSET(C1413,1,0)),SUMIFS([Giá có thuế],[Số ĐK],C1413),"")</f>
        <v/>
      </c>
      <c r="T1413" s="53"/>
      <c r="U1413" s="55" t="str">
        <f>IF(T1413="","",'Thông Tin Chung'!#REF!)</f>
        <v/>
      </c>
      <c r="V1413" s="57" t="str">
        <f t="shared" ca="1" si="277"/>
        <v/>
      </c>
      <c r="W1413" s="59"/>
      <c r="X1413" s="49" t="str">
        <f ca="1">IF(C1413="","",IF(OR(D1413&lt;NgayBatDau,D1413&gt;NgayKetThuc),"Ngày tháng phải nằm trong kỳ báo cáo",IF(AND(F1413&lt;&gt;"",COUNTIF(D.3[Tên nhà cung cấp],F1413)=0),"Tên NCC chưa khai báo trong DSNCC",IF(AND(G1413&lt;&gt;"",COUNTIF(D.1[Tên sản phẩm],G1413)=0),"SP này chưa khai báo trong DSSP",""))))</f>
        <v/>
      </c>
    </row>
    <row r="1414" spans="2:24" ht="27.75" customHeight="1">
      <c r="B1414" s="69">
        <f t="shared" si="267"/>
        <v>1411</v>
      </c>
      <c r="C1414" s="49" t="str">
        <f t="shared" ca="1" si="268"/>
        <v/>
      </c>
      <c r="D1414" s="50" t="str">
        <f t="shared" ca="1" si="269"/>
        <v/>
      </c>
      <c r="E1414" s="51" t="str">
        <f t="shared" ca="1" si="270"/>
        <v/>
      </c>
      <c r="F1414" s="52" t="str">
        <f t="shared" ca="1" si="271"/>
        <v/>
      </c>
      <c r="G1414" s="53"/>
      <c r="H1414" s="53" t="str">
        <f>IF(G1414="","",INDEX(D.1[Quy cách],MATCH(G1414,D.1[Tên sản phẩm],0)))</f>
        <v/>
      </c>
      <c r="I1414" s="54" t="str">
        <f>IF(G1414="","",INDEX(D.1[ĐVT],MATCH(G1414,D.1[Tên sản phẩm],0)))</f>
        <v/>
      </c>
      <c r="J1414" s="56" t="str">
        <f>IF(G1414="","",INDEX(#REF!,MATCH(G1414,D.1[Tên sản phẩm],0)))</f>
        <v/>
      </c>
      <c r="K1414" s="56" t="str">
        <f t="shared" si="272"/>
        <v/>
      </c>
      <c r="L1414" s="53"/>
      <c r="M1414" s="57" t="str">
        <f t="shared" si="273"/>
        <v/>
      </c>
      <c r="N1414" s="58"/>
      <c r="O1414" s="56" t="str">
        <f t="shared" si="266"/>
        <v/>
      </c>
      <c r="P1414" s="57" t="str">
        <f t="shared" si="274"/>
        <v/>
      </c>
      <c r="Q1414" s="58" t="str">
        <f t="shared" ca="1" si="275"/>
        <v/>
      </c>
      <c r="R1414" s="57" t="str">
        <f t="shared" si="276"/>
        <v/>
      </c>
      <c r="S1414" s="57" t="str">
        <f ca="1">IF(AND(C1414&lt;&gt;"",C1414&lt;&gt;OFFSET(C1414,1,0)),SUMIFS([Giá có thuế],[Số ĐK],C1414),"")</f>
        <v/>
      </c>
      <c r="T1414" s="53"/>
      <c r="U1414" s="55" t="str">
        <f>IF(T1414="","",'Thông Tin Chung'!#REF!)</f>
        <v/>
      </c>
      <c r="V1414" s="57" t="str">
        <f t="shared" ca="1" si="277"/>
        <v/>
      </c>
      <c r="W1414" s="59"/>
      <c r="X1414" s="49" t="str">
        <f ca="1">IF(C1414="","",IF(OR(D1414&lt;NgayBatDau,D1414&gt;NgayKetThuc),"Ngày tháng phải nằm trong kỳ báo cáo",IF(AND(F1414&lt;&gt;"",COUNTIF(D.3[Tên nhà cung cấp],F1414)=0),"Tên NCC chưa khai báo trong DSNCC",IF(AND(G1414&lt;&gt;"",COUNTIF(D.1[Tên sản phẩm],G1414)=0),"SP này chưa khai báo trong DSSP",""))))</f>
        <v/>
      </c>
    </row>
    <row r="1415" spans="2:24" ht="27.75" customHeight="1">
      <c r="B1415" s="69">
        <f t="shared" si="267"/>
        <v>1412</v>
      </c>
      <c r="C1415" s="49" t="str">
        <f t="shared" ca="1" si="268"/>
        <v/>
      </c>
      <c r="D1415" s="50" t="str">
        <f t="shared" ca="1" si="269"/>
        <v/>
      </c>
      <c r="E1415" s="51" t="str">
        <f t="shared" ca="1" si="270"/>
        <v/>
      </c>
      <c r="F1415" s="52" t="str">
        <f t="shared" ca="1" si="271"/>
        <v/>
      </c>
      <c r="G1415" s="53"/>
      <c r="H1415" s="53" t="str">
        <f>IF(G1415="","",INDEX(D.1[Quy cách],MATCH(G1415,D.1[Tên sản phẩm],0)))</f>
        <v/>
      </c>
      <c r="I1415" s="54" t="str">
        <f>IF(G1415="","",INDEX(D.1[ĐVT],MATCH(G1415,D.1[Tên sản phẩm],0)))</f>
        <v/>
      </c>
      <c r="J1415" s="56" t="str">
        <f>IF(G1415="","",INDEX(#REF!,MATCH(G1415,D.1[Tên sản phẩm],0)))</f>
        <v/>
      </c>
      <c r="K1415" s="56" t="str">
        <f t="shared" si="272"/>
        <v/>
      </c>
      <c r="L1415" s="53"/>
      <c r="M1415" s="57" t="str">
        <f t="shared" si="273"/>
        <v/>
      </c>
      <c r="N1415" s="58"/>
      <c r="O1415" s="56" t="str">
        <f t="shared" si="266"/>
        <v/>
      </c>
      <c r="P1415" s="57" t="str">
        <f t="shared" si="274"/>
        <v/>
      </c>
      <c r="Q1415" s="58" t="str">
        <f t="shared" ca="1" si="275"/>
        <v/>
      </c>
      <c r="R1415" s="57" t="str">
        <f t="shared" si="276"/>
        <v/>
      </c>
      <c r="S1415" s="57" t="str">
        <f ca="1">IF(AND(C1415&lt;&gt;"",C1415&lt;&gt;OFFSET(C1415,1,0)),SUMIFS([Giá có thuế],[Số ĐK],C1415),"")</f>
        <v/>
      </c>
      <c r="T1415" s="53"/>
      <c r="U1415" s="55" t="str">
        <f>IF(T1415="","",'Thông Tin Chung'!#REF!)</f>
        <v/>
      </c>
      <c r="V1415" s="57" t="str">
        <f t="shared" ca="1" si="277"/>
        <v/>
      </c>
      <c r="W1415" s="59"/>
      <c r="X1415" s="49" t="str">
        <f ca="1">IF(C1415="","",IF(OR(D1415&lt;NgayBatDau,D1415&gt;NgayKetThuc),"Ngày tháng phải nằm trong kỳ báo cáo",IF(AND(F1415&lt;&gt;"",COUNTIF(D.3[Tên nhà cung cấp],F1415)=0),"Tên NCC chưa khai báo trong DSNCC",IF(AND(G1415&lt;&gt;"",COUNTIF(D.1[Tên sản phẩm],G1415)=0),"SP này chưa khai báo trong DSSP",""))))</f>
        <v/>
      </c>
    </row>
    <row r="1416" spans="2:24" ht="27.75" customHeight="1">
      <c r="B1416" s="69">
        <f t="shared" si="267"/>
        <v>1413</v>
      </c>
      <c r="C1416" s="49" t="str">
        <f t="shared" ca="1" si="268"/>
        <v/>
      </c>
      <c r="D1416" s="50" t="str">
        <f t="shared" ca="1" si="269"/>
        <v/>
      </c>
      <c r="E1416" s="51" t="str">
        <f t="shared" ca="1" si="270"/>
        <v/>
      </c>
      <c r="F1416" s="52" t="str">
        <f t="shared" ca="1" si="271"/>
        <v/>
      </c>
      <c r="G1416" s="53"/>
      <c r="H1416" s="53" t="str">
        <f>IF(G1416="","",INDEX(D.1[Quy cách],MATCH(G1416,D.1[Tên sản phẩm],0)))</f>
        <v/>
      </c>
      <c r="I1416" s="54" t="str">
        <f>IF(G1416="","",INDEX(D.1[ĐVT],MATCH(G1416,D.1[Tên sản phẩm],0)))</f>
        <v/>
      </c>
      <c r="J1416" s="56" t="str">
        <f>IF(G1416="","",INDEX(#REF!,MATCH(G1416,D.1[Tên sản phẩm],0)))</f>
        <v/>
      </c>
      <c r="K1416" s="56" t="str">
        <f t="shared" si="272"/>
        <v/>
      </c>
      <c r="L1416" s="53"/>
      <c r="M1416" s="57" t="str">
        <f t="shared" si="273"/>
        <v/>
      </c>
      <c r="N1416" s="58"/>
      <c r="O1416" s="56" t="str">
        <f t="shared" si="266"/>
        <v/>
      </c>
      <c r="P1416" s="57" t="str">
        <f t="shared" si="274"/>
        <v/>
      </c>
      <c r="Q1416" s="58" t="str">
        <f t="shared" ca="1" si="275"/>
        <v/>
      </c>
      <c r="R1416" s="57" t="str">
        <f t="shared" si="276"/>
        <v/>
      </c>
      <c r="S1416" s="57" t="str">
        <f ca="1">IF(AND(C1416&lt;&gt;"",C1416&lt;&gt;OFFSET(C1416,1,0)),SUMIFS([Giá có thuế],[Số ĐK],C1416),"")</f>
        <v/>
      </c>
      <c r="T1416" s="53"/>
      <c r="U1416" s="55" t="str">
        <f>IF(T1416="","",'Thông Tin Chung'!#REF!)</f>
        <v/>
      </c>
      <c r="V1416" s="57" t="str">
        <f t="shared" ca="1" si="277"/>
        <v/>
      </c>
      <c r="W1416" s="59"/>
      <c r="X1416" s="49" t="str">
        <f ca="1">IF(C1416="","",IF(OR(D1416&lt;NgayBatDau,D1416&gt;NgayKetThuc),"Ngày tháng phải nằm trong kỳ báo cáo",IF(AND(F1416&lt;&gt;"",COUNTIF(D.3[Tên nhà cung cấp],F1416)=0),"Tên NCC chưa khai báo trong DSNCC",IF(AND(G1416&lt;&gt;"",COUNTIF(D.1[Tên sản phẩm],G1416)=0),"SP này chưa khai báo trong DSSP",""))))</f>
        <v/>
      </c>
    </row>
    <row r="1417" spans="2:24" ht="27.75" customHeight="1">
      <c r="B1417" s="69">
        <f t="shared" si="267"/>
        <v>1414</v>
      </c>
      <c r="C1417" s="49" t="str">
        <f t="shared" ca="1" si="268"/>
        <v/>
      </c>
      <c r="D1417" s="50" t="str">
        <f t="shared" ca="1" si="269"/>
        <v/>
      </c>
      <c r="E1417" s="51" t="str">
        <f t="shared" ca="1" si="270"/>
        <v/>
      </c>
      <c r="F1417" s="52" t="str">
        <f t="shared" ca="1" si="271"/>
        <v/>
      </c>
      <c r="G1417" s="53"/>
      <c r="H1417" s="53" t="str">
        <f>IF(G1417="","",INDEX(D.1[Quy cách],MATCH(G1417,D.1[Tên sản phẩm],0)))</f>
        <v/>
      </c>
      <c r="I1417" s="54" t="str">
        <f>IF(G1417="","",INDEX(D.1[ĐVT],MATCH(G1417,D.1[Tên sản phẩm],0)))</f>
        <v/>
      </c>
      <c r="J1417" s="56" t="str">
        <f>IF(G1417="","",INDEX(#REF!,MATCH(G1417,D.1[Tên sản phẩm],0)))</f>
        <v/>
      </c>
      <c r="K1417" s="56" t="str">
        <f t="shared" si="272"/>
        <v/>
      </c>
      <c r="L1417" s="53"/>
      <c r="M1417" s="57" t="str">
        <f t="shared" si="273"/>
        <v/>
      </c>
      <c r="N1417" s="58"/>
      <c r="O1417" s="56" t="str">
        <f t="shared" si="266"/>
        <v/>
      </c>
      <c r="P1417" s="57" t="str">
        <f t="shared" si="274"/>
        <v/>
      </c>
      <c r="Q1417" s="58" t="str">
        <f t="shared" ca="1" si="275"/>
        <v/>
      </c>
      <c r="R1417" s="57" t="str">
        <f t="shared" si="276"/>
        <v/>
      </c>
      <c r="S1417" s="57" t="str">
        <f ca="1">IF(AND(C1417&lt;&gt;"",C1417&lt;&gt;OFFSET(C1417,1,0)),SUMIFS([Giá có thuế],[Số ĐK],C1417),"")</f>
        <v/>
      </c>
      <c r="T1417" s="53"/>
      <c r="U1417" s="55" t="str">
        <f>IF(T1417="","",'Thông Tin Chung'!#REF!)</f>
        <v/>
      </c>
      <c r="V1417" s="57" t="str">
        <f t="shared" ca="1" si="277"/>
        <v/>
      </c>
      <c r="W1417" s="59"/>
      <c r="X1417" s="49" t="str">
        <f ca="1">IF(C1417="","",IF(OR(D1417&lt;NgayBatDau,D1417&gt;NgayKetThuc),"Ngày tháng phải nằm trong kỳ báo cáo",IF(AND(F1417&lt;&gt;"",COUNTIF(D.3[Tên nhà cung cấp],F1417)=0),"Tên NCC chưa khai báo trong DSNCC",IF(AND(G1417&lt;&gt;"",COUNTIF(D.1[Tên sản phẩm],G1417)=0),"SP này chưa khai báo trong DSSP",""))))</f>
        <v/>
      </c>
    </row>
    <row r="1418" spans="2:24" ht="27.75" customHeight="1">
      <c r="B1418" s="69">
        <f t="shared" si="267"/>
        <v>1415</v>
      </c>
      <c r="C1418" s="49" t="str">
        <f t="shared" ca="1" si="268"/>
        <v/>
      </c>
      <c r="D1418" s="50" t="str">
        <f t="shared" ca="1" si="269"/>
        <v/>
      </c>
      <c r="E1418" s="51" t="str">
        <f t="shared" ca="1" si="270"/>
        <v/>
      </c>
      <c r="F1418" s="52" t="str">
        <f t="shared" ca="1" si="271"/>
        <v/>
      </c>
      <c r="G1418" s="53"/>
      <c r="H1418" s="53" t="str">
        <f>IF(G1418="","",INDEX(D.1[Quy cách],MATCH(G1418,D.1[Tên sản phẩm],0)))</f>
        <v/>
      </c>
      <c r="I1418" s="54" t="str">
        <f>IF(G1418="","",INDEX(D.1[ĐVT],MATCH(G1418,D.1[Tên sản phẩm],0)))</f>
        <v/>
      </c>
      <c r="J1418" s="56" t="str">
        <f>IF(G1418="","",INDEX(#REF!,MATCH(G1418,D.1[Tên sản phẩm],0)))</f>
        <v/>
      </c>
      <c r="K1418" s="56" t="str">
        <f t="shared" si="272"/>
        <v/>
      </c>
      <c r="L1418" s="53"/>
      <c r="M1418" s="57" t="str">
        <f t="shared" si="273"/>
        <v/>
      </c>
      <c r="N1418" s="58"/>
      <c r="O1418" s="56" t="str">
        <f t="shared" si="266"/>
        <v/>
      </c>
      <c r="P1418" s="57" t="str">
        <f t="shared" si="274"/>
        <v/>
      </c>
      <c r="Q1418" s="58" t="str">
        <f t="shared" ca="1" si="275"/>
        <v/>
      </c>
      <c r="R1418" s="57" t="str">
        <f t="shared" si="276"/>
        <v/>
      </c>
      <c r="S1418" s="57" t="str">
        <f ca="1">IF(AND(C1418&lt;&gt;"",C1418&lt;&gt;OFFSET(C1418,1,0)),SUMIFS([Giá có thuế],[Số ĐK],C1418),"")</f>
        <v/>
      </c>
      <c r="T1418" s="53"/>
      <c r="U1418" s="55" t="str">
        <f>IF(T1418="","",'Thông Tin Chung'!#REF!)</f>
        <v/>
      </c>
      <c r="V1418" s="57" t="str">
        <f t="shared" ca="1" si="277"/>
        <v/>
      </c>
      <c r="W1418" s="59"/>
      <c r="X1418" s="49" t="str">
        <f ca="1">IF(C1418="","",IF(OR(D1418&lt;NgayBatDau,D1418&gt;NgayKetThuc),"Ngày tháng phải nằm trong kỳ báo cáo",IF(AND(F1418&lt;&gt;"",COUNTIF(D.3[Tên nhà cung cấp],F1418)=0),"Tên NCC chưa khai báo trong DSNCC",IF(AND(G1418&lt;&gt;"",COUNTIF(D.1[Tên sản phẩm],G1418)=0),"SP này chưa khai báo trong DSSP",""))))</f>
        <v/>
      </c>
    </row>
    <row r="1419" spans="2:24" ht="27.75" customHeight="1">
      <c r="B1419" s="69">
        <f t="shared" si="267"/>
        <v>1416</v>
      </c>
      <c r="C1419" s="49" t="str">
        <f t="shared" ca="1" si="268"/>
        <v/>
      </c>
      <c r="D1419" s="50" t="str">
        <f t="shared" ca="1" si="269"/>
        <v/>
      </c>
      <c r="E1419" s="51" t="str">
        <f t="shared" ca="1" si="270"/>
        <v/>
      </c>
      <c r="F1419" s="52" t="str">
        <f t="shared" ca="1" si="271"/>
        <v/>
      </c>
      <c r="G1419" s="53"/>
      <c r="H1419" s="53" t="str">
        <f>IF(G1419="","",INDEX(D.1[Quy cách],MATCH(G1419,D.1[Tên sản phẩm],0)))</f>
        <v/>
      </c>
      <c r="I1419" s="54" t="str">
        <f>IF(G1419="","",INDEX(D.1[ĐVT],MATCH(G1419,D.1[Tên sản phẩm],0)))</f>
        <v/>
      </c>
      <c r="J1419" s="56" t="str">
        <f>IF(G1419="","",INDEX(#REF!,MATCH(G1419,D.1[Tên sản phẩm],0)))</f>
        <v/>
      </c>
      <c r="K1419" s="56" t="str">
        <f t="shared" si="272"/>
        <v/>
      </c>
      <c r="L1419" s="53"/>
      <c r="M1419" s="57" t="str">
        <f t="shared" si="273"/>
        <v/>
      </c>
      <c r="N1419" s="58"/>
      <c r="O1419" s="56" t="str">
        <f t="shared" si="266"/>
        <v/>
      </c>
      <c r="P1419" s="57" t="str">
        <f t="shared" si="274"/>
        <v/>
      </c>
      <c r="Q1419" s="58" t="str">
        <f t="shared" ca="1" si="275"/>
        <v/>
      </c>
      <c r="R1419" s="57" t="str">
        <f t="shared" si="276"/>
        <v/>
      </c>
      <c r="S1419" s="57" t="str">
        <f ca="1">IF(AND(C1419&lt;&gt;"",C1419&lt;&gt;OFFSET(C1419,1,0)),SUMIFS([Giá có thuế],[Số ĐK],C1419),"")</f>
        <v/>
      </c>
      <c r="T1419" s="53"/>
      <c r="U1419" s="55" t="str">
        <f>IF(T1419="","",'Thông Tin Chung'!#REF!)</f>
        <v/>
      </c>
      <c r="V1419" s="57" t="str">
        <f t="shared" ca="1" si="277"/>
        <v/>
      </c>
      <c r="W1419" s="59"/>
      <c r="X1419" s="49" t="str">
        <f ca="1">IF(C1419="","",IF(OR(D1419&lt;NgayBatDau,D1419&gt;NgayKetThuc),"Ngày tháng phải nằm trong kỳ báo cáo",IF(AND(F1419&lt;&gt;"",COUNTIF(D.3[Tên nhà cung cấp],F1419)=0),"Tên NCC chưa khai báo trong DSNCC",IF(AND(G1419&lt;&gt;"",COUNTIF(D.1[Tên sản phẩm],G1419)=0),"SP này chưa khai báo trong DSSP",""))))</f>
        <v/>
      </c>
    </row>
    <row r="1420" spans="2:24" ht="27.75" customHeight="1">
      <c r="B1420" s="69">
        <f t="shared" si="267"/>
        <v>1417</v>
      </c>
      <c r="C1420" s="49" t="str">
        <f t="shared" ca="1" si="268"/>
        <v/>
      </c>
      <c r="D1420" s="50" t="str">
        <f t="shared" ca="1" si="269"/>
        <v/>
      </c>
      <c r="E1420" s="51" t="str">
        <f t="shared" ca="1" si="270"/>
        <v/>
      </c>
      <c r="F1420" s="52" t="str">
        <f t="shared" ca="1" si="271"/>
        <v/>
      </c>
      <c r="G1420" s="53"/>
      <c r="H1420" s="53" t="str">
        <f>IF(G1420="","",INDEX(D.1[Quy cách],MATCH(G1420,D.1[Tên sản phẩm],0)))</f>
        <v/>
      </c>
      <c r="I1420" s="54" t="str">
        <f>IF(G1420="","",INDEX(D.1[ĐVT],MATCH(G1420,D.1[Tên sản phẩm],0)))</f>
        <v/>
      </c>
      <c r="J1420" s="56" t="str">
        <f>IF(G1420="","",INDEX(#REF!,MATCH(G1420,D.1[Tên sản phẩm],0)))</f>
        <v/>
      </c>
      <c r="K1420" s="56" t="str">
        <f t="shared" si="272"/>
        <v/>
      </c>
      <c r="L1420" s="53"/>
      <c r="M1420" s="57" t="str">
        <f t="shared" si="273"/>
        <v/>
      </c>
      <c r="N1420" s="58"/>
      <c r="O1420" s="56" t="str">
        <f t="shared" si="266"/>
        <v/>
      </c>
      <c r="P1420" s="57" t="str">
        <f t="shared" si="274"/>
        <v/>
      </c>
      <c r="Q1420" s="58" t="str">
        <f t="shared" ca="1" si="275"/>
        <v/>
      </c>
      <c r="R1420" s="57" t="str">
        <f t="shared" si="276"/>
        <v/>
      </c>
      <c r="S1420" s="57" t="str">
        <f ca="1">IF(AND(C1420&lt;&gt;"",C1420&lt;&gt;OFFSET(C1420,1,0)),SUMIFS([Giá có thuế],[Số ĐK],C1420),"")</f>
        <v/>
      </c>
      <c r="T1420" s="53"/>
      <c r="U1420" s="55" t="str">
        <f>IF(T1420="","",'Thông Tin Chung'!#REF!)</f>
        <v/>
      </c>
      <c r="V1420" s="57" t="str">
        <f t="shared" ca="1" si="277"/>
        <v/>
      </c>
      <c r="W1420" s="59"/>
      <c r="X1420" s="49" t="str">
        <f ca="1">IF(C1420="","",IF(OR(D1420&lt;NgayBatDau,D1420&gt;NgayKetThuc),"Ngày tháng phải nằm trong kỳ báo cáo",IF(AND(F1420&lt;&gt;"",COUNTIF(D.3[Tên nhà cung cấp],F1420)=0),"Tên NCC chưa khai báo trong DSNCC",IF(AND(G1420&lt;&gt;"",COUNTIF(D.1[Tên sản phẩm],G1420)=0),"SP này chưa khai báo trong DSSP",""))))</f>
        <v/>
      </c>
    </row>
    <row r="1421" spans="2:24" ht="27.75" customHeight="1">
      <c r="B1421" s="69">
        <f t="shared" si="267"/>
        <v>1418</v>
      </c>
      <c r="C1421" s="49" t="str">
        <f t="shared" ca="1" si="268"/>
        <v/>
      </c>
      <c r="D1421" s="50" t="str">
        <f t="shared" ca="1" si="269"/>
        <v/>
      </c>
      <c r="E1421" s="51" t="str">
        <f t="shared" ca="1" si="270"/>
        <v/>
      </c>
      <c r="F1421" s="52" t="str">
        <f t="shared" ca="1" si="271"/>
        <v/>
      </c>
      <c r="G1421" s="53"/>
      <c r="H1421" s="53" t="str">
        <f>IF(G1421="","",INDEX(D.1[Quy cách],MATCH(G1421,D.1[Tên sản phẩm],0)))</f>
        <v/>
      </c>
      <c r="I1421" s="54" t="str">
        <f>IF(G1421="","",INDEX(D.1[ĐVT],MATCH(G1421,D.1[Tên sản phẩm],0)))</f>
        <v/>
      </c>
      <c r="J1421" s="56" t="str">
        <f>IF(G1421="","",INDEX(#REF!,MATCH(G1421,D.1[Tên sản phẩm],0)))</f>
        <v/>
      </c>
      <c r="K1421" s="56" t="str">
        <f t="shared" si="272"/>
        <v/>
      </c>
      <c r="L1421" s="53"/>
      <c r="M1421" s="57" t="str">
        <f t="shared" si="273"/>
        <v/>
      </c>
      <c r="N1421" s="58"/>
      <c r="O1421" s="56" t="str">
        <f t="shared" si="266"/>
        <v/>
      </c>
      <c r="P1421" s="57" t="str">
        <f t="shared" si="274"/>
        <v/>
      </c>
      <c r="Q1421" s="58" t="str">
        <f t="shared" ca="1" si="275"/>
        <v/>
      </c>
      <c r="R1421" s="57" t="str">
        <f t="shared" si="276"/>
        <v/>
      </c>
      <c r="S1421" s="57" t="str">
        <f ca="1">IF(AND(C1421&lt;&gt;"",C1421&lt;&gt;OFFSET(C1421,1,0)),SUMIFS([Giá có thuế],[Số ĐK],C1421),"")</f>
        <v/>
      </c>
      <c r="T1421" s="53"/>
      <c r="U1421" s="55" t="str">
        <f>IF(T1421="","",'Thông Tin Chung'!#REF!)</f>
        <v/>
      </c>
      <c r="V1421" s="57" t="str">
        <f t="shared" ca="1" si="277"/>
        <v/>
      </c>
      <c r="W1421" s="59"/>
      <c r="X1421" s="49" t="str">
        <f ca="1">IF(C1421="","",IF(OR(D1421&lt;NgayBatDau,D1421&gt;NgayKetThuc),"Ngày tháng phải nằm trong kỳ báo cáo",IF(AND(F1421&lt;&gt;"",COUNTIF(D.3[Tên nhà cung cấp],F1421)=0),"Tên NCC chưa khai báo trong DSNCC",IF(AND(G1421&lt;&gt;"",COUNTIF(D.1[Tên sản phẩm],G1421)=0),"SP này chưa khai báo trong DSSP",""))))</f>
        <v/>
      </c>
    </row>
    <row r="1422" spans="2:24" ht="27.75" customHeight="1">
      <c r="B1422" s="69">
        <f t="shared" si="267"/>
        <v>1419</v>
      </c>
      <c r="C1422" s="49" t="str">
        <f t="shared" ca="1" si="268"/>
        <v/>
      </c>
      <c r="D1422" s="50" t="str">
        <f t="shared" ca="1" si="269"/>
        <v/>
      </c>
      <c r="E1422" s="51" t="str">
        <f t="shared" ca="1" si="270"/>
        <v/>
      </c>
      <c r="F1422" s="52" t="str">
        <f t="shared" ca="1" si="271"/>
        <v/>
      </c>
      <c r="G1422" s="53"/>
      <c r="H1422" s="53" t="str">
        <f>IF(G1422="","",INDEX(D.1[Quy cách],MATCH(G1422,D.1[Tên sản phẩm],0)))</f>
        <v/>
      </c>
      <c r="I1422" s="54" t="str">
        <f>IF(G1422="","",INDEX(D.1[ĐVT],MATCH(G1422,D.1[Tên sản phẩm],0)))</f>
        <v/>
      </c>
      <c r="J1422" s="56" t="str">
        <f>IF(G1422="","",INDEX(#REF!,MATCH(G1422,D.1[Tên sản phẩm],0)))</f>
        <v/>
      </c>
      <c r="K1422" s="56" t="str">
        <f t="shared" si="272"/>
        <v/>
      </c>
      <c r="L1422" s="53"/>
      <c r="M1422" s="57" t="str">
        <f t="shared" si="273"/>
        <v/>
      </c>
      <c r="N1422" s="58"/>
      <c r="O1422" s="56" t="str">
        <f t="shared" si="266"/>
        <v/>
      </c>
      <c r="P1422" s="57" t="str">
        <f t="shared" si="274"/>
        <v/>
      </c>
      <c r="Q1422" s="58" t="str">
        <f t="shared" ca="1" si="275"/>
        <v/>
      </c>
      <c r="R1422" s="57" t="str">
        <f t="shared" si="276"/>
        <v/>
      </c>
      <c r="S1422" s="57" t="str">
        <f ca="1">IF(AND(C1422&lt;&gt;"",C1422&lt;&gt;OFFSET(C1422,1,0)),SUMIFS([Giá có thuế],[Số ĐK],C1422),"")</f>
        <v/>
      </c>
      <c r="T1422" s="53"/>
      <c r="U1422" s="55" t="str">
        <f>IF(T1422="","",'Thông Tin Chung'!#REF!)</f>
        <v/>
      </c>
      <c r="V1422" s="57" t="str">
        <f t="shared" ca="1" si="277"/>
        <v/>
      </c>
      <c r="W1422" s="59"/>
      <c r="X1422" s="49" t="str">
        <f ca="1">IF(C1422="","",IF(OR(D1422&lt;NgayBatDau,D1422&gt;NgayKetThuc),"Ngày tháng phải nằm trong kỳ báo cáo",IF(AND(F1422&lt;&gt;"",COUNTIF(D.3[Tên nhà cung cấp],F1422)=0),"Tên NCC chưa khai báo trong DSNCC",IF(AND(G1422&lt;&gt;"",COUNTIF(D.1[Tên sản phẩm],G1422)=0),"SP này chưa khai báo trong DSSP",""))))</f>
        <v/>
      </c>
    </row>
    <row r="1423" spans="2:24" ht="27.75" customHeight="1">
      <c r="B1423" s="69">
        <f t="shared" si="267"/>
        <v>1420</v>
      </c>
      <c r="C1423" s="49" t="str">
        <f t="shared" ca="1" si="268"/>
        <v/>
      </c>
      <c r="D1423" s="50" t="str">
        <f t="shared" ca="1" si="269"/>
        <v/>
      </c>
      <c r="E1423" s="51" t="str">
        <f t="shared" ca="1" si="270"/>
        <v/>
      </c>
      <c r="F1423" s="52" t="str">
        <f t="shared" ca="1" si="271"/>
        <v/>
      </c>
      <c r="G1423" s="53"/>
      <c r="H1423" s="53" t="str">
        <f>IF(G1423="","",INDEX(D.1[Quy cách],MATCH(G1423,D.1[Tên sản phẩm],0)))</f>
        <v/>
      </c>
      <c r="I1423" s="54" t="str">
        <f>IF(G1423="","",INDEX(D.1[ĐVT],MATCH(G1423,D.1[Tên sản phẩm],0)))</f>
        <v/>
      </c>
      <c r="J1423" s="56" t="str">
        <f>IF(G1423="","",INDEX(#REF!,MATCH(G1423,D.1[Tên sản phẩm],0)))</f>
        <v/>
      </c>
      <c r="K1423" s="56" t="str">
        <f t="shared" si="272"/>
        <v/>
      </c>
      <c r="L1423" s="53"/>
      <c r="M1423" s="57" t="str">
        <f t="shared" si="273"/>
        <v/>
      </c>
      <c r="N1423" s="58"/>
      <c r="O1423" s="56" t="str">
        <f t="shared" si="266"/>
        <v/>
      </c>
      <c r="P1423" s="57" t="str">
        <f t="shared" si="274"/>
        <v/>
      </c>
      <c r="Q1423" s="58" t="str">
        <f t="shared" ca="1" si="275"/>
        <v/>
      </c>
      <c r="R1423" s="57" t="str">
        <f t="shared" si="276"/>
        <v/>
      </c>
      <c r="S1423" s="57" t="str">
        <f ca="1">IF(AND(C1423&lt;&gt;"",C1423&lt;&gt;OFFSET(C1423,1,0)),SUMIFS([Giá có thuế],[Số ĐK],C1423),"")</f>
        <v/>
      </c>
      <c r="T1423" s="53"/>
      <c r="U1423" s="55" t="str">
        <f>IF(T1423="","",'Thông Tin Chung'!#REF!)</f>
        <v/>
      </c>
      <c r="V1423" s="57" t="str">
        <f t="shared" ca="1" si="277"/>
        <v/>
      </c>
      <c r="W1423" s="59"/>
      <c r="X1423" s="49" t="str">
        <f ca="1">IF(C1423="","",IF(OR(D1423&lt;NgayBatDau,D1423&gt;NgayKetThuc),"Ngày tháng phải nằm trong kỳ báo cáo",IF(AND(F1423&lt;&gt;"",COUNTIF(D.3[Tên nhà cung cấp],F1423)=0),"Tên NCC chưa khai báo trong DSNCC",IF(AND(G1423&lt;&gt;"",COUNTIF(D.1[Tên sản phẩm],G1423)=0),"SP này chưa khai báo trong DSSP",""))))</f>
        <v/>
      </c>
    </row>
    <row r="1424" spans="2:24" ht="27.75" customHeight="1">
      <c r="B1424" s="69">
        <f t="shared" si="267"/>
        <v>1421</v>
      </c>
      <c r="C1424" s="49" t="str">
        <f t="shared" ca="1" si="268"/>
        <v/>
      </c>
      <c r="D1424" s="50" t="str">
        <f t="shared" ca="1" si="269"/>
        <v/>
      </c>
      <c r="E1424" s="51" t="str">
        <f t="shared" ca="1" si="270"/>
        <v/>
      </c>
      <c r="F1424" s="52" t="str">
        <f t="shared" ca="1" si="271"/>
        <v/>
      </c>
      <c r="G1424" s="53"/>
      <c r="H1424" s="53" t="str">
        <f>IF(G1424="","",INDEX(D.1[Quy cách],MATCH(G1424,D.1[Tên sản phẩm],0)))</f>
        <v/>
      </c>
      <c r="I1424" s="54" t="str">
        <f>IF(G1424="","",INDEX(D.1[ĐVT],MATCH(G1424,D.1[Tên sản phẩm],0)))</f>
        <v/>
      </c>
      <c r="J1424" s="56" t="str">
        <f>IF(G1424="","",INDEX(#REF!,MATCH(G1424,D.1[Tên sản phẩm],0)))</f>
        <v/>
      </c>
      <c r="K1424" s="56" t="str">
        <f t="shared" si="272"/>
        <v/>
      </c>
      <c r="L1424" s="53"/>
      <c r="M1424" s="57" t="str">
        <f t="shared" si="273"/>
        <v/>
      </c>
      <c r="N1424" s="58"/>
      <c r="O1424" s="56" t="str">
        <f t="shared" si="266"/>
        <v/>
      </c>
      <c r="P1424" s="57" t="str">
        <f t="shared" si="274"/>
        <v/>
      </c>
      <c r="Q1424" s="58" t="str">
        <f t="shared" ca="1" si="275"/>
        <v/>
      </c>
      <c r="R1424" s="57" t="str">
        <f t="shared" si="276"/>
        <v/>
      </c>
      <c r="S1424" s="57" t="str">
        <f ca="1">IF(AND(C1424&lt;&gt;"",C1424&lt;&gt;OFFSET(C1424,1,0)),SUMIFS([Giá có thuế],[Số ĐK],C1424),"")</f>
        <v/>
      </c>
      <c r="T1424" s="53"/>
      <c r="U1424" s="55" t="str">
        <f>IF(T1424="","",'Thông Tin Chung'!#REF!)</f>
        <v/>
      </c>
      <c r="V1424" s="57" t="str">
        <f t="shared" ca="1" si="277"/>
        <v/>
      </c>
      <c r="W1424" s="59"/>
      <c r="X1424" s="49" t="str">
        <f ca="1">IF(C1424="","",IF(OR(D1424&lt;NgayBatDau,D1424&gt;NgayKetThuc),"Ngày tháng phải nằm trong kỳ báo cáo",IF(AND(F1424&lt;&gt;"",COUNTIF(D.3[Tên nhà cung cấp],F1424)=0),"Tên NCC chưa khai báo trong DSNCC",IF(AND(G1424&lt;&gt;"",COUNTIF(D.1[Tên sản phẩm],G1424)=0),"SP này chưa khai báo trong DSSP",""))))</f>
        <v/>
      </c>
    </row>
    <row r="1425" spans="2:24" ht="27.75" customHeight="1">
      <c r="B1425" s="69">
        <f t="shared" si="267"/>
        <v>1422</v>
      </c>
      <c r="C1425" s="49" t="str">
        <f t="shared" ca="1" si="268"/>
        <v/>
      </c>
      <c r="D1425" s="50" t="str">
        <f t="shared" ca="1" si="269"/>
        <v/>
      </c>
      <c r="E1425" s="51" t="str">
        <f t="shared" ca="1" si="270"/>
        <v/>
      </c>
      <c r="F1425" s="52" t="str">
        <f t="shared" ca="1" si="271"/>
        <v/>
      </c>
      <c r="G1425" s="53"/>
      <c r="H1425" s="53" t="str">
        <f>IF(G1425="","",INDEX(D.1[Quy cách],MATCH(G1425,D.1[Tên sản phẩm],0)))</f>
        <v/>
      </c>
      <c r="I1425" s="54" t="str">
        <f>IF(G1425="","",INDEX(D.1[ĐVT],MATCH(G1425,D.1[Tên sản phẩm],0)))</f>
        <v/>
      </c>
      <c r="J1425" s="56" t="str">
        <f>IF(G1425="","",INDEX(#REF!,MATCH(G1425,D.1[Tên sản phẩm],0)))</f>
        <v/>
      </c>
      <c r="K1425" s="56" t="str">
        <f t="shared" si="272"/>
        <v/>
      </c>
      <c r="L1425" s="53"/>
      <c r="M1425" s="57" t="str">
        <f t="shared" si="273"/>
        <v/>
      </c>
      <c r="N1425" s="58"/>
      <c r="O1425" s="56" t="str">
        <f t="shared" si="266"/>
        <v/>
      </c>
      <c r="P1425" s="57" t="str">
        <f t="shared" si="274"/>
        <v/>
      </c>
      <c r="Q1425" s="58" t="str">
        <f t="shared" ca="1" si="275"/>
        <v/>
      </c>
      <c r="R1425" s="57" t="str">
        <f t="shared" si="276"/>
        <v/>
      </c>
      <c r="S1425" s="57" t="str">
        <f ca="1">IF(AND(C1425&lt;&gt;"",C1425&lt;&gt;OFFSET(C1425,1,0)),SUMIFS([Giá có thuế],[Số ĐK],C1425),"")</f>
        <v/>
      </c>
      <c r="T1425" s="53"/>
      <c r="U1425" s="55" t="str">
        <f>IF(T1425="","",'Thông Tin Chung'!#REF!)</f>
        <v/>
      </c>
      <c r="V1425" s="57" t="str">
        <f t="shared" ca="1" si="277"/>
        <v/>
      </c>
      <c r="W1425" s="59"/>
      <c r="X1425" s="49" t="str">
        <f ca="1">IF(C1425="","",IF(OR(D1425&lt;NgayBatDau,D1425&gt;NgayKetThuc),"Ngày tháng phải nằm trong kỳ báo cáo",IF(AND(F1425&lt;&gt;"",COUNTIF(D.3[Tên nhà cung cấp],F1425)=0),"Tên NCC chưa khai báo trong DSNCC",IF(AND(G1425&lt;&gt;"",COUNTIF(D.1[Tên sản phẩm],G1425)=0),"SP này chưa khai báo trong DSSP",""))))</f>
        <v/>
      </c>
    </row>
    <row r="1426" spans="2:24" ht="27.75" customHeight="1">
      <c r="B1426" s="69">
        <f t="shared" si="267"/>
        <v>1423</v>
      </c>
      <c r="C1426" s="49" t="str">
        <f t="shared" ca="1" si="268"/>
        <v/>
      </c>
      <c r="D1426" s="50" t="str">
        <f t="shared" ca="1" si="269"/>
        <v/>
      </c>
      <c r="E1426" s="51" t="str">
        <f t="shared" ca="1" si="270"/>
        <v/>
      </c>
      <c r="F1426" s="52" t="str">
        <f t="shared" ca="1" si="271"/>
        <v/>
      </c>
      <c r="G1426" s="53"/>
      <c r="H1426" s="53" t="str">
        <f>IF(G1426="","",INDEX(D.1[Quy cách],MATCH(G1426,D.1[Tên sản phẩm],0)))</f>
        <v/>
      </c>
      <c r="I1426" s="54" t="str">
        <f>IF(G1426="","",INDEX(D.1[ĐVT],MATCH(G1426,D.1[Tên sản phẩm],0)))</f>
        <v/>
      </c>
      <c r="J1426" s="56" t="str">
        <f>IF(G1426="","",INDEX(#REF!,MATCH(G1426,D.1[Tên sản phẩm],0)))</f>
        <v/>
      </c>
      <c r="K1426" s="56" t="str">
        <f t="shared" si="272"/>
        <v/>
      </c>
      <c r="L1426" s="53"/>
      <c r="M1426" s="57" t="str">
        <f t="shared" si="273"/>
        <v/>
      </c>
      <c r="N1426" s="58"/>
      <c r="O1426" s="56" t="str">
        <f t="shared" si="266"/>
        <v/>
      </c>
      <c r="P1426" s="57" t="str">
        <f t="shared" si="274"/>
        <v/>
      </c>
      <c r="Q1426" s="58" t="str">
        <f t="shared" ca="1" si="275"/>
        <v/>
      </c>
      <c r="R1426" s="57" t="str">
        <f t="shared" si="276"/>
        <v/>
      </c>
      <c r="S1426" s="57" t="str">
        <f ca="1">IF(AND(C1426&lt;&gt;"",C1426&lt;&gt;OFFSET(C1426,1,0)),SUMIFS([Giá có thuế],[Số ĐK],C1426),"")</f>
        <v/>
      </c>
      <c r="T1426" s="53"/>
      <c r="U1426" s="55" t="str">
        <f>IF(T1426="","",'Thông Tin Chung'!#REF!)</f>
        <v/>
      </c>
      <c r="V1426" s="57" t="str">
        <f t="shared" ca="1" si="277"/>
        <v/>
      </c>
      <c r="W1426" s="59"/>
      <c r="X1426" s="49" t="str">
        <f ca="1">IF(C1426="","",IF(OR(D1426&lt;NgayBatDau,D1426&gt;NgayKetThuc),"Ngày tháng phải nằm trong kỳ báo cáo",IF(AND(F1426&lt;&gt;"",COUNTIF(D.3[Tên nhà cung cấp],F1426)=0),"Tên NCC chưa khai báo trong DSNCC",IF(AND(G1426&lt;&gt;"",COUNTIF(D.1[Tên sản phẩm],G1426)=0),"SP này chưa khai báo trong DSSP",""))))</f>
        <v/>
      </c>
    </row>
    <row r="1427" spans="2:24" ht="27.75" customHeight="1">
      <c r="B1427" s="69">
        <f t="shared" si="267"/>
        <v>1424</v>
      </c>
      <c r="C1427" s="49" t="str">
        <f t="shared" ca="1" si="268"/>
        <v/>
      </c>
      <c r="D1427" s="50" t="str">
        <f t="shared" ca="1" si="269"/>
        <v/>
      </c>
      <c r="E1427" s="51" t="str">
        <f t="shared" ca="1" si="270"/>
        <v/>
      </c>
      <c r="F1427" s="52" t="str">
        <f t="shared" ca="1" si="271"/>
        <v/>
      </c>
      <c r="G1427" s="53"/>
      <c r="H1427" s="53" t="str">
        <f>IF(G1427="","",INDEX(D.1[Quy cách],MATCH(G1427,D.1[Tên sản phẩm],0)))</f>
        <v/>
      </c>
      <c r="I1427" s="54" t="str">
        <f>IF(G1427="","",INDEX(D.1[ĐVT],MATCH(G1427,D.1[Tên sản phẩm],0)))</f>
        <v/>
      </c>
      <c r="J1427" s="56" t="str">
        <f>IF(G1427="","",INDEX(#REF!,MATCH(G1427,D.1[Tên sản phẩm],0)))</f>
        <v/>
      </c>
      <c r="K1427" s="56" t="str">
        <f t="shared" si="272"/>
        <v/>
      </c>
      <c r="L1427" s="53"/>
      <c r="M1427" s="57" t="str">
        <f t="shared" si="273"/>
        <v/>
      </c>
      <c r="N1427" s="58"/>
      <c r="O1427" s="56" t="str">
        <f t="shared" si="266"/>
        <v/>
      </c>
      <c r="P1427" s="57" t="str">
        <f t="shared" si="274"/>
        <v/>
      </c>
      <c r="Q1427" s="58" t="str">
        <f t="shared" ca="1" si="275"/>
        <v/>
      </c>
      <c r="R1427" s="57" t="str">
        <f t="shared" si="276"/>
        <v/>
      </c>
      <c r="S1427" s="57" t="str">
        <f ca="1">IF(AND(C1427&lt;&gt;"",C1427&lt;&gt;OFFSET(C1427,1,0)),SUMIFS([Giá có thuế],[Số ĐK],C1427),"")</f>
        <v/>
      </c>
      <c r="T1427" s="53"/>
      <c r="U1427" s="55" t="str">
        <f>IF(T1427="","",'Thông Tin Chung'!#REF!)</f>
        <v/>
      </c>
      <c r="V1427" s="57" t="str">
        <f t="shared" ca="1" si="277"/>
        <v/>
      </c>
      <c r="W1427" s="59"/>
      <c r="X1427" s="49" t="str">
        <f ca="1">IF(C1427="","",IF(OR(D1427&lt;NgayBatDau,D1427&gt;NgayKetThuc),"Ngày tháng phải nằm trong kỳ báo cáo",IF(AND(F1427&lt;&gt;"",COUNTIF(D.3[Tên nhà cung cấp],F1427)=0),"Tên NCC chưa khai báo trong DSNCC",IF(AND(G1427&lt;&gt;"",COUNTIF(D.1[Tên sản phẩm],G1427)=0),"SP này chưa khai báo trong DSSP",""))))</f>
        <v/>
      </c>
    </row>
    <row r="1428" spans="2:24" ht="27.75" customHeight="1">
      <c r="B1428" s="69">
        <f t="shared" si="267"/>
        <v>1425</v>
      </c>
      <c r="C1428" s="49" t="str">
        <f t="shared" ca="1" si="268"/>
        <v/>
      </c>
      <c r="D1428" s="50" t="str">
        <f t="shared" ca="1" si="269"/>
        <v/>
      </c>
      <c r="E1428" s="51" t="str">
        <f t="shared" ca="1" si="270"/>
        <v/>
      </c>
      <c r="F1428" s="52" t="str">
        <f t="shared" ca="1" si="271"/>
        <v/>
      </c>
      <c r="G1428" s="53"/>
      <c r="H1428" s="53" t="str">
        <f>IF(G1428="","",INDEX(D.1[Quy cách],MATCH(G1428,D.1[Tên sản phẩm],0)))</f>
        <v/>
      </c>
      <c r="I1428" s="54" t="str">
        <f>IF(G1428="","",INDEX(D.1[ĐVT],MATCH(G1428,D.1[Tên sản phẩm],0)))</f>
        <v/>
      </c>
      <c r="J1428" s="56" t="str">
        <f>IF(G1428="","",INDEX(#REF!,MATCH(G1428,D.1[Tên sản phẩm],0)))</f>
        <v/>
      </c>
      <c r="K1428" s="56" t="str">
        <f t="shared" si="272"/>
        <v/>
      </c>
      <c r="L1428" s="53"/>
      <c r="M1428" s="57" t="str">
        <f t="shared" si="273"/>
        <v/>
      </c>
      <c r="N1428" s="58"/>
      <c r="O1428" s="56" t="str">
        <f t="shared" si="266"/>
        <v/>
      </c>
      <c r="P1428" s="57" t="str">
        <f t="shared" si="274"/>
        <v/>
      </c>
      <c r="Q1428" s="58" t="str">
        <f t="shared" ca="1" si="275"/>
        <v/>
      </c>
      <c r="R1428" s="57" t="str">
        <f t="shared" si="276"/>
        <v/>
      </c>
      <c r="S1428" s="57" t="str">
        <f ca="1">IF(AND(C1428&lt;&gt;"",C1428&lt;&gt;OFFSET(C1428,1,0)),SUMIFS([Giá có thuế],[Số ĐK],C1428),"")</f>
        <v/>
      </c>
      <c r="T1428" s="53"/>
      <c r="U1428" s="55" t="str">
        <f>IF(T1428="","",'Thông Tin Chung'!#REF!)</f>
        <v/>
      </c>
      <c r="V1428" s="57" t="str">
        <f t="shared" ca="1" si="277"/>
        <v/>
      </c>
      <c r="W1428" s="59"/>
      <c r="X1428" s="49" t="str">
        <f ca="1">IF(C1428="","",IF(OR(D1428&lt;NgayBatDau,D1428&gt;NgayKetThuc),"Ngày tháng phải nằm trong kỳ báo cáo",IF(AND(F1428&lt;&gt;"",COUNTIF(D.3[Tên nhà cung cấp],F1428)=0),"Tên NCC chưa khai báo trong DSNCC",IF(AND(G1428&lt;&gt;"",COUNTIF(D.1[Tên sản phẩm],G1428)=0),"SP này chưa khai báo trong DSSP",""))))</f>
        <v/>
      </c>
    </row>
    <row r="1429" spans="2:24" ht="27.75" customHeight="1">
      <c r="B1429" s="69">
        <f t="shared" si="267"/>
        <v>1426</v>
      </c>
      <c r="C1429" s="49" t="str">
        <f t="shared" ca="1" si="268"/>
        <v/>
      </c>
      <c r="D1429" s="50" t="str">
        <f t="shared" ca="1" si="269"/>
        <v/>
      </c>
      <c r="E1429" s="51" t="str">
        <f t="shared" ca="1" si="270"/>
        <v/>
      </c>
      <c r="F1429" s="52" t="str">
        <f t="shared" ca="1" si="271"/>
        <v/>
      </c>
      <c r="G1429" s="53"/>
      <c r="H1429" s="53" t="str">
        <f>IF(G1429="","",INDEX(D.1[Quy cách],MATCH(G1429,D.1[Tên sản phẩm],0)))</f>
        <v/>
      </c>
      <c r="I1429" s="54" t="str">
        <f>IF(G1429="","",INDEX(D.1[ĐVT],MATCH(G1429,D.1[Tên sản phẩm],0)))</f>
        <v/>
      </c>
      <c r="J1429" s="56" t="str">
        <f>IF(G1429="","",INDEX(#REF!,MATCH(G1429,D.1[Tên sản phẩm],0)))</f>
        <v/>
      </c>
      <c r="K1429" s="56" t="str">
        <f t="shared" si="272"/>
        <v/>
      </c>
      <c r="L1429" s="53"/>
      <c r="M1429" s="57" t="str">
        <f t="shared" si="273"/>
        <v/>
      </c>
      <c r="N1429" s="58"/>
      <c r="O1429" s="56" t="str">
        <f t="shared" si="266"/>
        <v/>
      </c>
      <c r="P1429" s="57" t="str">
        <f t="shared" si="274"/>
        <v/>
      </c>
      <c r="Q1429" s="58" t="str">
        <f t="shared" ca="1" si="275"/>
        <v/>
      </c>
      <c r="R1429" s="57" t="str">
        <f t="shared" si="276"/>
        <v/>
      </c>
      <c r="S1429" s="57" t="str">
        <f ca="1">IF(AND(C1429&lt;&gt;"",C1429&lt;&gt;OFFSET(C1429,1,0)),SUMIFS([Giá có thuế],[Số ĐK],C1429),"")</f>
        <v/>
      </c>
      <c r="T1429" s="53"/>
      <c r="U1429" s="55" t="str">
        <f>IF(T1429="","",'Thông Tin Chung'!#REF!)</f>
        <v/>
      </c>
      <c r="V1429" s="57" t="str">
        <f t="shared" ca="1" si="277"/>
        <v/>
      </c>
      <c r="W1429" s="59"/>
      <c r="X1429" s="49" t="str">
        <f ca="1">IF(C1429="","",IF(OR(D1429&lt;NgayBatDau,D1429&gt;NgayKetThuc),"Ngày tháng phải nằm trong kỳ báo cáo",IF(AND(F1429&lt;&gt;"",COUNTIF(D.3[Tên nhà cung cấp],F1429)=0),"Tên NCC chưa khai báo trong DSNCC",IF(AND(G1429&lt;&gt;"",COUNTIF(D.1[Tên sản phẩm],G1429)=0),"SP này chưa khai báo trong DSSP",""))))</f>
        <v/>
      </c>
    </row>
    <row r="1430" spans="2:24" ht="27.75" customHeight="1">
      <c r="B1430" s="69">
        <f t="shared" si="267"/>
        <v>1427</v>
      </c>
      <c r="C1430" s="49" t="str">
        <f t="shared" ca="1" si="268"/>
        <v/>
      </c>
      <c r="D1430" s="50" t="str">
        <f t="shared" ca="1" si="269"/>
        <v/>
      </c>
      <c r="E1430" s="51" t="str">
        <f t="shared" ca="1" si="270"/>
        <v/>
      </c>
      <c r="F1430" s="52" t="str">
        <f t="shared" ca="1" si="271"/>
        <v/>
      </c>
      <c r="G1430" s="53"/>
      <c r="H1430" s="53" t="str">
        <f>IF(G1430="","",INDEX(D.1[Quy cách],MATCH(G1430,D.1[Tên sản phẩm],0)))</f>
        <v/>
      </c>
      <c r="I1430" s="54" t="str">
        <f>IF(G1430="","",INDEX(D.1[ĐVT],MATCH(G1430,D.1[Tên sản phẩm],0)))</f>
        <v/>
      </c>
      <c r="J1430" s="56" t="str">
        <f>IF(G1430="","",INDEX(#REF!,MATCH(G1430,D.1[Tên sản phẩm],0)))</f>
        <v/>
      </c>
      <c r="K1430" s="56" t="str">
        <f t="shared" si="272"/>
        <v/>
      </c>
      <c r="L1430" s="53"/>
      <c r="M1430" s="57" t="str">
        <f t="shared" si="273"/>
        <v/>
      </c>
      <c r="N1430" s="58"/>
      <c r="O1430" s="56" t="str">
        <f t="shared" si="266"/>
        <v/>
      </c>
      <c r="P1430" s="57" t="str">
        <f t="shared" si="274"/>
        <v/>
      </c>
      <c r="Q1430" s="58" t="str">
        <f t="shared" ca="1" si="275"/>
        <v/>
      </c>
      <c r="R1430" s="57" t="str">
        <f t="shared" si="276"/>
        <v/>
      </c>
      <c r="S1430" s="57" t="str">
        <f ca="1">IF(AND(C1430&lt;&gt;"",C1430&lt;&gt;OFFSET(C1430,1,0)),SUMIFS([Giá có thuế],[Số ĐK],C1430),"")</f>
        <v/>
      </c>
      <c r="T1430" s="53"/>
      <c r="U1430" s="55" t="str">
        <f>IF(T1430="","",'Thông Tin Chung'!#REF!)</f>
        <v/>
      </c>
      <c r="V1430" s="57" t="str">
        <f t="shared" ca="1" si="277"/>
        <v/>
      </c>
      <c r="W1430" s="59"/>
      <c r="X1430" s="49" t="str">
        <f ca="1">IF(C1430="","",IF(OR(D1430&lt;NgayBatDau,D1430&gt;NgayKetThuc),"Ngày tháng phải nằm trong kỳ báo cáo",IF(AND(F1430&lt;&gt;"",COUNTIF(D.3[Tên nhà cung cấp],F1430)=0),"Tên NCC chưa khai báo trong DSNCC",IF(AND(G1430&lt;&gt;"",COUNTIF(D.1[Tên sản phẩm],G1430)=0),"SP này chưa khai báo trong DSSP",""))))</f>
        <v/>
      </c>
    </row>
    <row r="1431" spans="2:24" ht="27.75" customHeight="1">
      <c r="B1431" s="69">
        <f t="shared" si="267"/>
        <v>1428</v>
      </c>
      <c r="C1431" s="49" t="str">
        <f t="shared" ca="1" si="268"/>
        <v/>
      </c>
      <c r="D1431" s="50" t="str">
        <f t="shared" ca="1" si="269"/>
        <v/>
      </c>
      <c r="E1431" s="51" t="str">
        <f t="shared" ca="1" si="270"/>
        <v/>
      </c>
      <c r="F1431" s="52" t="str">
        <f t="shared" ca="1" si="271"/>
        <v/>
      </c>
      <c r="G1431" s="53"/>
      <c r="H1431" s="53" t="str">
        <f>IF(G1431="","",INDEX(D.1[Quy cách],MATCH(G1431,D.1[Tên sản phẩm],0)))</f>
        <v/>
      </c>
      <c r="I1431" s="54" t="str">
        <f>IF(G1431="","",INDEX(D.1[ĐVT],MATCH(G1431,D.1[Tên sản phẩm],0)))</f>
        <v/>
      </c>
      <c r="J1431" s="56" t="str">
        <f>IF(G1431="","",INDEX(#REF!,MATCH(G1431,D.1[Tên sản phẩm],0)))</f>
        <v/>
      </c>
      <c r="K1431" s="56" t="str">
        <f t="shared" si="272"/>
        <v/>
      </c>
      <c r="L1431" s="53"/>
      <c r="M1431" s="57" t="str">
        <f t="shared" si="273"/>
        <v/>
      </c>
      <c r="N1431" s="58"/>
      <c r="O1431" s="56" t="str">
        <f t="shared" si="266"/>
        <v/>
      </c>
      <c r="P1431" s="57" t="str">
        <f t="shared" si="274"/>
        <v/>
      </c>
      <c r="Q1431" s="58" t="str">
        <f t="shared" ca="1" si="275"/>
        <v/>
      </c>
      <c r="R1431" s="57" t="str">
        <f t="shared" si="276"/>
        <v/>
      </c>
      <c r="S1431" s="57" t="str">
        <f ca="1">IF(AND(C1431&lt;&gt;"",C1431&lt;&gt;OFFSET(C1431,1,0)),SUMIFS([Giá có thuế],[Số ĐK],C1431),"")</f>
        <v/>
      </c>
      <c r="T1431" s="53"/>
      <c r="U1431" s="55" t="str">
        <f>IF(T1431="","",'Thông Tin Chung'!#REF!)</f>
        <v/>
      </c>
      <c r="V1431" s="57" t="str">
        <f t="shared" ca="1" si="277"/>
        <v/>
      </c>
      <c r="W1431" s="59"/>
      <c r="X1431" s="49" t="str">
        <f ca="1">IF(C1431="","",IF(OR(D1431&lt;NgayBatDau,D1431&gt;NgayKetThuc),"Ngày tháng phải nằm trong kỳ báo cáo",IF(AND(F1431&lt;&gt;"",COUNTIF(D.3[Tên nhà cung cấp],F1431)=0),"Tên NCC chưa khai báo trong DSNCC",IF(AND(G1431&lt;&gt;"",COUNTIF(D.1[Tên sản phẩm],G1431)=0),"SP này chưa khai báo trong DSSP",""))))</f>
        <v/>
      </c>
    </row>
    <row r="1432" spans="2:24" ht="27.75" customHeight="1">
      <c r="B1432" s="69">
        <f t="shared" si="267"/>
        <v>1429</v>
      </c>
      <c r="C1432" s="49" t="str">
        <f t="shared" ca="1" si="268"/>
        <v/>
      </c>
      <c r="D1432" s="50" t="str">
        <f t="shared" ca="1" si="269"/>
        <v/>
      </c>
      <c r="E1432" s="51" t="str">
        <f t="shared" ca="1" si="270"/>
        <v/>
      </c>
      <c r="F1432" s="52" t="str">
        <f t="shared" ca="1" si="271"/>
        <v/>
      </c>
      <c r="G1432" s="53"/>
      <c r="H1432" s="53" t="str">
        <f>IF(G1432="","",INDEX(D.1[Quy cách],MATCH(G1432,D.1[Tên sản phẩm],0)))</f>
        <v/>
      </c>
      <c r="I1432" s="54" t="str">
        <f>IF(G1432="","",INDEX(D.1[ĐVT],MATCH(G1432,D.1[Tên sản phẩm],0)))</f>
        <v/>
      </c>
      <c r="J1432" s="56" t="str">
        <f>IF(G1432="","",INDEX(#REF!,MATCH(G1432,D.1[Tên sản phẩm],0)))</f>
        <v/>
      </c>
      <c r="K1432" s="56" t="str">
        <f t="shared" si="272"/>
        <v/>
      </c>
      <c r="L1432" s="53"/>
      <c r="M1432" s="57" t="str">
        <f t="shared" si="273"/>
        <v/>
      </c>
      <c r="N1432" s="58"/>
      <c r="O1432" s="56" t="str">
        <f t="shared" si="266"/>
        <v/>
      </c>
      <c r="P1432" s="57" t="str">
        <f t="shared" si="274"/>
        <v/>
      </c>
      <c r="Q1432" s="58" t="str">
        <f t="shared" ca="1" si="275"/>
        <v/>
      </c>
      <c r="R1432" s="57" t="str">
        <f t="shared" si="276"/>
        <v/>
      </c>
      <c r="S1432" s="57" t="str">
        <f ca="1">IF(AND(C1432&lt;&gt;"",C1432&lt;&gt;OFFSET(C1432,1,0)),SUMIFS([Giá có thuế],[Số ĐK],C1432),"")</f>
        <v/>
      </c>
      <c r="T1432" s="53"/>
      <c r="U1432" s="55" t="str">
        <f>IF(T1432="","",'Thông Tin Chung'!#REF!)</f>
        <v/>
      </c>
      <c r="V1432" s="57" t="str">
        <f t="shared" ca="1" si="277"/>
        <v/>
      </c>
      <c r="W1432" s="59"/>
      <c r="X1432" s="49" t="str">
        <f ca="1">IF(C1432="","",IF(OR(D1432&lt;NgayBatDau,D1432&gt;NgayKetThuc),"Ngày tháng phải nằm trong kỳ báo cáo",IF(AND(F1432&lt;&gt;"",COUNTIF(D.3[Tên nhà cung cấp],F1432)=0),"Tên NCC chưa khai báo trong DSNCC",IF(AND(G1432&lt;&gt;"",COUNTIF(D.1[Tên sản phẩm],G1432)=0),"SP này chưa khai báo trong DSSP",""))))</f>
        <v/>
      </c>
    </row>
    <row r="1433" spans="2:24" ht="27.75" customHeight="1">
      <c r="B1433" s="69">
        <f t="shared" si="267"/>
        <v>1430</v>
      </c>
      <c r="C1433" s="49" t="str">
        <f t="shared" ca="1" si="268"/>
        <v/>
      </c>
      <c r="D1433" s="50" t="str">
        <f t="shared" ca="1" si="269"/>
        <v/>
      </c>
      <c r="E1433" s="51" t="str">
        <f t="shared" ca="1" si="270"/>
        <v/>
      </c>
      <c r="F1433" s="52" t="str">
        <f t="shared" ca="1" si="271"/>
        <v/>
      </c>
      <c r="G1433" s="53"/>
      <c r="H1433" s="53" t="str">
        <f>IF(G1433="","",INDEX(D.1[Quy cách],MATCH(G1433,D.1[Tên sản phẩm],0)))</f>
        <v/>
      </c>
      <c r="I1433" s="54" t="str">
        <f>IF(G1433="","",INDEX(D.1[ĐVT],MATCH(G1433,D.1[Tên sản phẩm],0)))</f>
        <v/>
      </c>
      <c r="J1433" s="56" t="str">
        <f>IF(G1433="","",INDEX(#REF!,MATCH(G1433,D.1[Tên sản phẩm],0)))</f>
        <v/>
      </c>
      <c r="K1433" s="56" t="str">
        <f t="shared" si="272"/>
        <v/>
      </c>
      <c r="L1433" s="53"/>
      <c r="M1433" s="57" t="str">
        <f t="shared" si="273"/>
        <v/>
      </c>
      <c r="N1433" s="58"/>
      <c r="O1433" s="56" t="str">
        <f t="shared" si="266"/>
        <v/>
      </c>
      <c r="P1433" s="57" t="str">
        <f t="shared" si="274"/>
        <v/>
      </c>
      <c r="Q1433" s="58" t="str">
        <f t="shared" ca="1" si="275"/>
        <v/>
      </c>
      <c r="R1433" s="57" t="str">
        <f t="shared" si="276"/>
        <v/>
      </c>
      <c r="S1433" s="57" t="str">
        <f ca="1">IF(AND(C1433&lt;&gt;"",C1433&lt;&gt;OFFSET(C1433,1,0)),SUMIFS([Giá có thuế],[Số ĐK],C1433),"")</f>
        <v/>
      </c>
      <c r="T1433" s="53"/>
      <c r="U1433" s="55" t="str">
        <f>IF(T1433="","",'Thông Tin Chung'!#REF!)</f>
        <v/>
      </c>
      <c r="V1433" s="57" t="str">
        <f t="shared" ca="1" si="277"/>
        <v/>
      </c>
      <c r="W1433" s="59"/>
      <c r="X1433" s="49" t="str">
        <f ca="1">IF(C1433="","",IF(OR(D1433&lt;NgayBatDau,D1433&gt;NgayKetThuc),"Ngày tháng phải nằm trong kỳ báo cáo",IF(AND(F1433&lt;&gt;"",COUNTIF(D.3[Tên nhà cung cấp],F1433)=0),"Tên NCC chưa khai báo trong DSNCC",IF(AND(G1433&lt;&gt;"",COUNTIF(D.1[Tên sản phẩm],G1433)=0),"SP này chưa khai báo trong DSSP",""))))</f>
        <v/>
      </c>
    </row>
    <row r="1434" spans="2:24" ht="27.75" customHeight="1">
      <c r="B1434" s="69">
        <f t="shared" si="267"/>
        <v>1431</v>
      </c>
      <c r="C1434" s="49" t="str">
        <f t="shared" ca="1" si="268"/>
        <v/>
      </c>
      <c r="D1434" s="50" t="str">
        <f t="shared" ca="1" si="269"/>
        <v/>
      </c>
      <c r="E1434" s="51" t="str">
        <f t="shared" ca="1" si="270"/>
        <v/>
      </c>
      <c r="F1434" s="52" t="str">
        <f t="shared" ca="1" si="271"/>
        <v/>
      </c>
      <c r="G1434" s="53"/>
      <c r="H1434" s="53" t="str">
        <f>IF(G1434="","",INDEX(D.1[Quy cách],MATCH(G1434,D.1[Tên sản phẩm],0)))</f>
        <v/>
      </c>
      <c r="I1434" s="54" t="str">
        <f>IF(G1434="","",INDEX(D.1[ĐVT],MATCH(G1434,D.1[Tên sản phẩm],0)))</f>
        <v/>
      </c>
      <c r="J1434" s="56" t="str">
        <f>IF(G1434="","",INDEX(#REF!,MATCH(G1434,D.1[Tên sản phẩm],0)))</f>
        <v/>
      </c>
      <c r="K1434" s="56" t="str">
        <f t="shared" si="272"/>
        <v/>
      </c>
      <c r="L1434" s="53"/>
      <c r="M1434" s="57" t="str">
        <f t="shared" si="273"/>
        <v/>
      </c>
      <c r="N1434" s="58"/>
      <c r="O1434" s="56" t="str">
        <f t="shared" si="266"/>
        <v/>
      </c>
      <c r="P1434" s="57" t="str">
        <f t="shared" si="274"/>
        <v/>
      </c>
      <c r="Q1434" s="58" t="str">
        <f t="shared" ca="1" si="275"/>
        <v/>
      </c>
      <c r="R1434" s="57" t="str">
        <f t="shared" si="276"/>
        <v/>
      </c>
      <c r="S1434" s="57" t="str">
        <f ca="1">IF(AND(C1434&lt;&gt;"",C1434&lt;&gt;OFFSET(C1434,1,0)),SUMIFS([Giá có thuế],[Số ĐK],C1434),"")</f>
        <v/>
      </c>
      <c r="T1434" s="53"/>
      <c r="U1434" s="55" t="str">
        <f>IF(T1434="","",'Thông Tin Chung'!#REF!)</f>
        <v/>
      </c>
      <c r="V1434" s="57" t="str">
        <f t="shared" ca="1" si="277"/>
        <v/>
      </c>
      <c r="W1434" s="59"/>
      <c r="X1434" s="49" t="str">
        <f ca="1">IF(C1434="","",IF(OR(D1434&lt;NgayBatDau,D1434&gt;NgayKetThuc),"Ngày tháng phải nằm trong kỳ báo cáo",IF(AND(F1434&lt;&gt;"",COUNTIF(D.3[Tên nhà cung cấp],F1434)=0),"Tên NCC chưa khai báo trong DSNCC",IF(AND(G1434&lt;&gt;"",COUNTIF(D.1[Tên sản phẩm],G1434)=0),"SP này chưa khai báo trong DSSP",""))))</f>
        <v/>
      </c>
    </row>
    <row r="1435" spans="2:24" ht="27.75" customHeight="1">
      <c r="B1435" s="69">
        <f t="shared" si="267"/>
        <v>1432</v>
      </c>
      <c r="C1435" s="49" t="str">
        <f t="shared" ca="1" si="268"/>
        <v/>
      </c>
      <c r="D1435" s="50" t="str">
        <f t="shared" ca="1" si="269"/>
        <v/>
      </c>
      <c r="E1435" s="51" t="str">
        <f t="shared" ca="1" si="270"/>
        <v/>
      </c>
      <c r="F1435" s="52" t="str">
        <f t="shared" ca="1" si="271"/>
        <v/>
      </c>
      <c r="G1435" s="53"/>
      <c r="H1435" s="53" t="str">
        <f>IF(G1435="","",INDEX(D.1[Quy cách],MATCH(G1435,D.1[Tên sản phẩm],0)))</f>
        <v/>
      </c>
      <c r="I1435" s="54" t="str">
        <f>IF(G1435="","",INDEX(D.1[ĐVT],MATCH(G1435,D.1[Tên sản phẩm],0)))</f>
        <v/>
      </c>
      <c r="J1435" s="56" t="str">
        <f>IF(G1435="","",INDEX(#REF!,MATCH(G1435,D.1[Tên sản phẩm],0)))</f>
        <v/>
      </c>
      <c r="K1435" s="56" t="str">
        <f t="shared" si="272"/>
        <v/>
      </c>
      <c r="L1435" s="53"/>
      <c r="M1435" s="57" t="str">
        <f t="shared" si="273"/>
        <v/>
      </c>
      <c r="N1435" s="58"/>
      <c r="O1435" s="56" t="str">
        <f t="shared" si="266"/>
        <v/>
      </c>
      <c r="P1435" s="57" t="str">
        <f t="shared" si="274"/>
        <v/>
      </c>
      <c r="Q1435" s="58" t="str">
        <f t="shared" ca="1" si="275"/>
        <v/>
      </c>
      <c r="R1435" s="57" t="str">
        <f t="shared" si="276"/>
        <v/>
      </c>
      <c r="S1435" s="57" t="str">
        <f ca="1">IF(AND(C1435&lt;&gt;"",C1435&lt;&gt;OFFSET(C1435,1,0)),SUMIFS([Giá có thuế],[Số ĐK],C1435),"")</f>
        <v/>
      </c>
      <c r="T1435" s="53"/>
      <c r="U1435" s="55" t="str">
        <f>IF(T1435="","",'Thông Tin Chung'!#REF!)</f>
        <v/>
      </c>
      <c r="V1435" s="57" t="str">
        <f t="shared" ca="1" si="277"/>
        <v/>
      </c>
      <c r="W1435" s="59"/>
      <c r="X1435" s="49" t="str">
        <f ca="1">IF(C1435="","",IF(OR(D1435&lt;NgayBatDau,D1435&gt;NgayKetThuc),"Ngày tháng phải nằm trong kỳ báo cáo",IF(AND(F1435&lt;&gt;"",COUNTIF(D.3[Tên nhà cung cấp],F1435)=0),"Tên NCC chưa khai báo trong DSNCC",IF(AND(G1435&lt;&gt;"",COUNTIF(D.1[Tên sản phẩm],G1435)=0),"SP này chưa khai báo trong DSSP",""))))</f>
        <v/>
      </c>
    </row>
    <row r="1436" spans="2:24" ht="27.75" customHeight="1">
      <c r="B1436" s="69">
        <f t="shared" si="267"/>
        <v>1433</v>
      </c>
      <c r="C1436" s="49" t="str">
        <f t="shared" ca="1" si="268"/>
        <v/>
      </c>
      <c r="D1436" s="50" t="str">
        <f t="shared" ca="1" si="269"/>
        <v/>
      </c>
      <c r="E1436" s="51" t="str">
        <f t="shared" ca="1" si="270"/>
        <v/>
      </c>
      <c r="F1436" s="52" t="str">
        <f t="shared" ca="1" si="271"/>
        <v/>
      </c>
      <c r="G1436" s="53"/>
      <c r="H1436" s="53" t="str">
        <f>IF(G1436="","",INDEX(D.1[Quy cách],MATCH(G1436,D.1[Tên sản phẩm],0)))</f>
        <v/>
      </c>
      <c r="I1436" s="54" t="str">
        <f>IF(G1436="","",INDEX(D.1[ĐVT],MATCH(G1436,D.1[Tên sản phẩm],0)))</f>
        <v/>
      </c>
      <c r="J1436" s="56" t="str">
        <f>IF(G1436="","",INDEX(#REF!,MATCH(G1436,D.1[Tên sản phẩm],0)))</f>
        <v/>
      </c>
      <c r="K1436" s="56" t="str">
        <f t="shared" si="272"/>
        <v/>
      </c>
      <c r="L1436" s="53"/>
      <c r="M1436" s="57" t="str">
        <f t="shared" si="273"/>
        <v/>
      </c>
      <c r="N1436" s="58"/>
      <c r="O1436" s="56" t="str">
        <f t="shared" si="266"/>
        <v/>
      </c>
      <c r="P1436" s="57" t="str">
        <f t="shared" si="274"/>
        <v/>
      </c>
      <c r="Q1436" s="58" t="str">
        <f t="shared" ca="1" si="275"/>
        <v/>
      </c>
      <c r="R1436" s="57" t="str">
        <f t="shared" si="276"/>
        <v/>
      </c>
      <c r="S1436" s="57" t="str">
        <f ca="1">IF(AND(C1436&lt;&gt;"",C1436&lt;&gt;OFFSET(C1436,1,0)),SUMIFS([Giá có thuế],[Số ĐK],C1436),"")</f>
        <v/>
      </c>
      <c r="T1436" s="53"/>
      <c r="U1436" s="55" t="str">
        <f>IF(T1436="","",'Thông Tin Chung'!#REF!)</f>
        <v/>
      </c>
      <c r="V1436" s="57" t="str">
        <f t="shared" ca="1" si="277"/>
        <v/>
      </c>
      <c r="W1436" s="59"/>
      <c r="X1436" s="49" t="str">
        <f ca="1">IF(C1436="","",IF(OR(D1436&lt;NgayBatDau,D1436&gt;NgayKetThuc),"Ngày tháng phải nằm trong kỳ báo cáo",IF(AND(F1436&lt;&gt;"",COUNTIF(D.3[Tên nhà cung cấp],F1436)=0),"Tên NCC chưa khai báo trong DSNCC",IF(AND(G1436&lt;&gt;"",COUNTIF(D.1[Tên sản phẩm],G1436)=0),"SP này chưa khai báo trong DSSP",""))))</f>
        <v/>
      </c>
    </row>
    <row r="1437" spans="2:24" ht="27.75" customHeight="1">
      <c r="B1437" s="69">
        <f t="shared" si="267"/>
        <v>1434</v>
      </c>
      <c r="C1437" s="49" t="str">
        <f t="shared" ca="1" si="268"/>
        <v/>
      </c>
      <c r="D1437" s="50" t="str">
        <f t="shared" ca="1" si="269"/>
        <v/>
      </c>
      <c r="E1437" s="51" t="str">
        <f t="shared" ca="1" si="270"/>
        <v/>
      </c>
      <c r="F1437" s="52" t="str">
        <f t="shared" ca="1" si="271"/>
        <v/>
      </c>
      <c r="G1437" s="53"/>
      <c r="H1437" s="53" t="str">
        <f>IF(G1437="","",INDEX(D.1[Quy cách],MATCH(G1437,D.1[Tên sản phẩm],0)))</f>
        <v/>
      </c>
      <c r="I1437" s="54" t="str">
        <f>IF(G1437="","",INDEX(D.1[ĐVT],MATCH(G1437,D.1[Tên sản phẩm],0)))</f>
        <v/>
      </c>
      <c r="J1437" s="56" t="str">
        <f>IF(G1437="","",INDEX(#REF!,MATCH(G1437,D.1[Tên sản phẩm],0)))</f>
        <v/>
      </c>
      <c r="K1437" s="56" t="str">
        <f t="shared" si="272"/>
        <v/>
      </c>
      <c r="L1437" s="53"/>
      <c r="M1437" s="57" t="str">
        <f t="shared" si="273"/>
        <v/>
      </c>
      <c r="N1437" s="58"/>
      <c r="O1437" s="56" t="str">
        <f t="shared" si="266"/>
        <v/>
      </c>
      <c r="P1437" s="57" t="str">
        <f t="shared" si="274"/>
        <v/>
      </c>
      <c r="Q1437" s="58" t="str">
        <f t="shared" ca="1" si="275"/>
        <v/>
      </c>
      <c r="R1437" s="57" t="str">
        <f t="shared" si="276"/>
        <v/>
      </c>
      <c r="S1437" s="57" t="str">
        <f ca="1">IF(AND(C1437&lt;&gt;"",C1437&lt;&gt;OFFSET(C1437,1,0)),SUMIFS([Giá có thuế],[Số ĐK],C1437),"")</f>
        <v/>
      </c>
      <c r="T1437" s="53"/>
      <c r="U1437" s="55" t="str">
        <f>IF(T1437="","",'Thông Tin Chung'!#REF!)</f>
        <v/>
      </c>
      <c r="V1437" s="57" t="str">
        <f t="shared" ca="1" si="277"/>
        <v/>
      </c>
      <c r="W1437" s="59"/>
      <c r="X1437" s="49" t="str">
        <f ca="1">IF(C1437="","",IF(OR(D1437&lt;NgayBatDau,D1437&gt;NgayKetThuc),"Ngày tháng phải nằm trong kỳ báo cáo",IF(AND(F1437&lt;&gt;"",COUNTIF(D.3[Tên nhà cung cấp],F1437)=0),"Tên NCC chưa khai báo trong DSNCC",IF(AND(G1437&lt;&gt;"",COUNTIF(D.1[Tên sản phẩm],G1437)=0),"SP này chưa khai báo trong DSSP",""))))</f>
        <v/>
      </c>
    </row>
    <row r="1438" spans="2:24" ht="27.75" customHeight="1">
      <c r="B1438" s="69">
        <f t="shared" si="267"/>
        <v>1435</v>
      </c>
      <c r="C1438" s="49" t="str">
        <f t="shared" ca="1" si="268"/>
        <v/>
      </c>
      <c r="D1438" s="50" t="str">
        <f t="shared" ca="1" si="269"/>
        <v/>
      </c>
      <c r="E1438" s="51" t="str">
        <f t="shared" ca="1" si="270"/>
        <v/>
      </c>
      <c r="F1438" s="52" t="str">
        <f t="shared" ca="1" si="271"/>
        <v/>
      </c>
      <c r="G1438" s="53"/>
      <c r="H1438" s="53" t="str">
        <f>IF(G1438="","",INDEX(D.1[Quy cách],MATCH(G1438,D.1[Tên sản phẩm],0)))</f>
        <v/>
      </c>
      <c r="I1438" s="54" t="str">
        <f>IF(G1438="","",INDEX(D.1[ĐVT],MATCH(G1438,D.1[Tên sản phẩm],0)))</f>
        <v/>
      </c>
      <c r="J1438" s="56" t="str">
        <f>IF(G1438="","",INDEX(#REF!,MATCH(G1438,D.1[Tên sản phẩm],0)))</f>
        <v/>
      </c>
      <c r="K1438" s="56" t="str">
        <f t="shared" si="272"/>
        <v/>
      </c>
      <c r="L1438" s="53"/>
      <c r="M1438" s="57" t="str">
        <f t="shared" si="273"/>
        <v/>
      </c>
      <c r="N1438" s="58"/>
      <c r="O1438" s="56" t="str">
        <f t="shared" si="266"/>
        <v/>
      </c>
      <c r="P1438" s="57" t="str">
        <f t="shared" si="274"/>
        <v/>
      </c>
      <c r="Q1438" s="58" t="str">
        <f t="shared" ca="1" si="275"/>
        <v/>
      </c>
      <c r="R1438" s="57" t="str">
        <f t="shared" si="276"/>
        <v/>
      </c>
      <c r="S1438" s="57" t="str">
        <f ca="1">IF(AND(C1438&lt;&gt;"",C1438&lt;&gt;OFFSET(C1438,1,0)),SUMIFS([Giá có thuế],[Số ĐK],C1438),"")</f>
        <v/>
      </c>
      <c r="T1438" s="53"/>
      <c r="U1438" s="55" t="str">
        <f>IF(T1438="","",'Thông Tin Chung'!#REF!)</f>
        <v/>
      </c>
      <c r="V1438" s="57" t="str">
        <f t="shared" ca="1" si="277"/>
        <v/>
      </c>
      <c r="W1438" s="59"/>
      <c r="X1438" s="49" t="str">
        <f ca="1">IF(C1438="","",IF(OR(D1438&lt;NgayBatDau,D1438&gt;NgayKetThuc),"Ngày tháng phải nằm trong kỳ báo cáo",IF(AND(F1438&lt;&gt;"",COUNTIF(D.3[Tên nhà cung cấp],F1438)=0),"Tên NCC chưa khai báo trong DSNCC",IF(AND(G1438&lt;&gt;"",COUNTIF(D.1[Tên sản phẩm],G1438)=0),"SP này chưa khai báo trong DSSP",""))))</f>
        <v/>
      </c>
    </row>
    <row r="1439" spans="2:24" ht="27.75" customHeight="1">
      <c r="B1439" s="69">
        <f t="shared" si="267"/>
        <v>1436</v>
      </c>
      <c r="C1439" s="49" t="str">
        <f t="shared" ca="1" si="268"/>
        <v/>
      </c>
      <c r="D1439" s="50" t="str">
        <f t="shared" ca="1" si="269"/>
        <v/>
      </c>
      <c r="E1439" s="51" t="str">
        <f t="shared" ca="1" si="270"/>
        <v/>
      </c>
      <c r="F1439" s="52" t="str">
        <f t="shared" ca="1" si="271"/>
        <v/>
      </c>
      <c r="G1439" s="53"/>
      <c r="H1439" s="53" t="str">
        <f>IF(G1439="","",INDEX(D.1[Quy cách],MATCH(G1439,D.1[Tên sản phẩm],0)))</f>
        <v/>
      </c>
      <c r="I1439" s="54" t="str">
        <f>IF(G1439="","",INDEX(D.1[ĐVT],MATCH(G1439,D.1[Tên sản phẩm],0)))</f>
        <v/>
      </c>
      <c r="J1439" s="56" t="str">
        <f>IF(G1439="","",INDEX(#REF!,MATCH(G1439,D.1[Tên sản phẩm],0)))</f>
        <v/>
      </c>
      <c r="K1439" s="56" t="str">
        <f t="shared" si="272"/>
        <v/>
      </c>
      <c r="L1439" s="53"/>
      <c r="M1439" s="57" t="str">
        <f t="shared" si="273"/>
        <v/>
      </c>
      <c r="N1439" s="58"/>
      <c r="O1439" s="56" t="str">
        <f t="shared" si="266"/>
        <v/>
      </c>
      <c r="P1439" s="57" t="str">
        <f t="shared" si="274"/>
        <v/>
      </c>
      <c r="Q1439" s="58" t="str">
        <f t="shared" ca="1" si="275"/>
        <v/>
      </c>
      <c r="R1439" s="57" t="str">
        <f t="shared" si="276"/>
        <v/>
      </c>
      <c r="S1439" s="57" t="str">
        <f ca="1">IF(AND(C1439&lt;&gt;"",C1439&lt;&gt;OFFSET(C1439,1,0)),SUMIFS([Giá có thuế],[Số ĐK],C1439),"")</f>
        <v/>
      </c>
      <c r="T1439" s="53"/>
      <c r="U1439" s="55" t="str">
        <f>IF(T1439="","",'Thông Tin Chung'!#REF!)</f>
        <v/>
      </c>
      <c r="V1439" s="57" t="str">
        <f t="shared" ca="1" si="277"/>
        <v/>
      </c>
      <c r="W1439" s="59"/>
      <c r="X1439" s="49" t="str">
        <f ca="1">IF(C1439="","",IF(OR(D1439&lt;NgayBatDau,D1439&gt;NgayKetThuc),"Ngày tháng phải nằm trong kỳ báo cáo",IF(AND(F1439&lt;&gt;"",COUNTIF(D.3[Tên nhà cung cấp],F1439)=0),"Tên NCC chưa khai báo trong DSNCC",IF(AND(G1439&lt;&gt;"",COUNTIF(D.1[Tên sản phẩm],G1439)=0),"SP này chưa khai báo trong DSSP",""))))</f>
        <v/>
      </c>
    </row>
    <row r="1440" spans="2:24" ht="27.75" customHeight="1">
      <c r="B1440" s="69">
        <f t="shared" si="267"/>
        <v>1437</v>
      </c>
      <c r="C1440" s="49" t="str">
        <f t="shared" ca="1" si="268"/>
        <v/>
      </c>
      <c r="D1440" s="50" t="str">
        <f t="shared" ca="1" si="269"/>
        <v/>
      </c>
      <c r="E1440" s="51" t="str">
        <f t="shared" ca="1" si="270"/>
        <v/>
      </c>
      <c r="F1440" s="52" t="str">
        <f t="shared" ca="1" si="271"/>
        <v/>
      </c>
      <c r="G1440" s="53"/>
      <c r="H1440" s="53" t="str">
        <f>IF(G1440="","",INDEX(D.1[Quy cách],MATCH(G1440,D.1[Tên sản phẩm],0)))</f>
        <v/>
      </c>
      <c r="I1440" s="54" t="str">
        <f>IF(G1440="","",INDEX(D.1[ĐVT],MATCH(G1440,D.1[Tên sản phẩm],0)))</f>
        <v/>
      </c>
      <c r="J1440" s="56" t="str">
        <f>IF(G1440="","",INDEX(#REF!,MATCH(G1440,D.1[Tên sản phẩm],0)))</f>
        <v/>
      </c>
      <c r="K1440" s="56" t="str">
        <f t="shared" si="272"/>
        <v/>
      </c>
      <c r="L1440" s="53"/>
      <c r="M1440" s="57" t="str">
        <f t="shared" si="273"/>
        <v/>
      </c>
      <c r="N1440" s="58"/>
      <c r="O1440" s="56" t="str">
        <f t="shared" si="266"/>
        <v/>
      </c>
      <c r="P1440" s="57" t="str">
        <f t="shared" si="274"/>
        <v/>
      </c>
      <c r="Q1440" s="58" t="str">
        <f t="shared" ca="1" si="275"/>
        <v/>
      </c>
      <c r="R1440" s="57" t="str">
        <f t="shared" si="276"/>
        <v/>
      </c>
      <c r="S1440" s="57" t="str">
        <f ca="1">IF(AND(C1440&lt;&gt;"",C1440&lt;&gt;OFFSET(C1440,1,0)),SUMIFS([Giá có thuế],[Số ĐK],C1440),"")</f>
        <v/>
      </c>
      <c r="T1440" s="53"/>
      <c r="U1440" s="55" t="str">
        <f>IF(T1440="","",'Thông Tin Chung'!#REF!)</f>
        <v/>
      </c>
      <c r="V1440" s="57" t="str">
        <f t="shared" ca="1" si="277"/>
        <v/>
      </c>
      <c r="W1440" s="59"/>
      <c r="X1440" s="49" t="str">
        <f ca="1">IF(C1440="","",IF(OR(D1440&lt;NgayBatDau,D1440&gt;NgayKetThuc),"Ngày tháng phải nằm trong kỳ báo cáo",IF(AND(F1440&lt;&gt;"",COUNTIF(D.3[Tên nhà cung cấp],F1440)=0),"Tên NCC chưa khai báo trong DSNCC",IF(AND(G1440&lt;&gt;"",COUNTIF(D.1[Tên sản phẩm],G1440)=0),"SP này chưa khai báo trong DSSP",""))))</f>
        <v/>
      </c>
    </row>
    <row r="1441" spans="2:24" ht="27.75" customHeight="1">
      <c r="B1441" s="69">
        <f t="shared" si="267"/>
        <v>1438</v>
      </c>
      <c r="C1441" s="49" t="str">
        <f t="shared" ca="1" si="268"/>
        <v/>
      </c>
      <c r="D1441" s="50" t="str">
        <f t="shared" ca="1" si="269"/>
        <v/>
      </c>
      <c r="E1441" s="51" t="str">
        <f t="shared" ca="1" si="270"/>
        <v/>
      </c>
      <c r="F1441" s="52" t="str">
        <f t="shared" ca="1" si="271"/>
        <v/>
      </c>
      <c r="G1441" s="53"/>
      <c r="H1441" s="53" t="str">
        <f>IF(G1441="","",INDEX(D.1[Quy cách],MATCH(G1441,D.1[Tên sản phẩm],0)))</f>
        <v/>
      </c>
      <c r="I1441" s="54" t="str">
        <f>IF(G1441="","",INDEX(D.1[ĐVT],MATCH(G1441,D.1[Tên sản phẩm],0)))</f>
        <v/>
      </c>
      <c r="J1441" s="56" t="str">
        <f>IF(G1441="","",INDEX(#REF!,MATCH(G1441,D.1[Tên sản phẩm],0)))</f>
        <v/>
      </c>
      <c r="K1441" s="56" t="str">
        <f t="shared" si="272"/>
        <v/>
      </c>
      <c r="L1441" s="53"/>
      <c r="M1441" s="57" t="str">
        <f t="shared" si="273"/>
        <v/>
      </c>
      <c r="N1441" s="58"/>
      <c r="O1441" s="56" t="str">
        <f t="shared" si="266"/>
        <v/>
      </c>
      <c r="P1441" s="57" t="str">
        <f t="shared" si="274"/>
        <v/>
      </c>
      <c r="Q1441" s="58" t="str">
        <f t="shared" ca="1" si="275"/>
        <v/>
      </c>
      <c r="R1441" s="57" t="str">
        <f t="shared" si="276"/>
        <v/>
      </c>
      <c r="S1441" s="57" t="str">
        <f ca="1">IF(AND(C1441&lt;&gt;"",C1441&lt;&gt;OFFSET(C1441,1,0)),SUMIFS([Giá có thuế],[Số ĐK],C1441),"")</f>
        <v/>
      </c>
      <c r="T1441" s="53"/>
      <c r="U1441" s="55" t="str">
        <f>IF(T1441="","",'Thông Tin Chung'!#REF!)</f>
        <v/>
      </c>
      <c r="V1441" s="57" t="str">
        <f t="shared" ca="1" si="277"/>
        <v/>
      </c>
      <c r="W1441" s="59"/>
      <c r="X1441" s="49" t="str">
        <f ca="1">IF(C1441="","",IF(OR(D1441&lt;NgayBatDau,D1441&gt;NgayKetThuc),"Ngày tháng phải nằm trong kỳ báo cáo",IF(AND(F1441&lt;&gt;"",COUNTIF(D.3[Tên nhà cung cấp],F1441)=0),"Tên NCC chưa khai báo trong DSNCC",IF(AND(G1441&lt;&gt;"",COUNTIF(D.1[Tên sản phẩm],G1441)=0),"SP này chưa khai báo trong DSSP",""))))</f>
        <v/>
      </c>
    </row>
    <row r="1442" spans="2:24" ht="27.75" customHeight="1">
      <c r="B1442" s="69">
        <f t="shared" si="267"/>
        <v>1439</v>
      </c>
      <c r="C1442" s="49" t="str">
        <f t="shared" ca="1" si="268"/>
        <v/>
      </c>
      <c r="D1442" s="50" t="str">
        <f t="shared" ca="1" si="269"/>
        <v/>
      </c>
      <c r="E1442" s="51" t="str">
        <f t="shared" ca="1" si="270"/>
        <v/>
      </c>
      <c r="F1442" s="52" t="str">
        <f t="shared" ca="1" si="271"/>
        <v/>
      </c>
      <c r="G1442" s="53"/>
      <c r="H1442" s="53" t="str">
        <f>IF(G1442="","",INDEX(D.1[Quy cách],MATCH(G1442,D.1[Tên sản phẩm],0)))</f>
        <v/>
      </c>
      <c r="I1442" s="54" t="str">
        <f>IF(G1442="","",INDEX(D.1[ĐVT],MATCH(G1442,D.1[Tên sản phẩm],0)))</f>
        <v/>
      </c>
      <c r="J1442" s="56" t="str">
        <f>IF(G1442="","",INDEX(#REF!,MATCH(G1442,D.1[Tên sản phẩm],0)))</f>
        <v/>
      </c>
      <c r="K1442" s="56" t="str">
        <f t="shared" si="272"/>
        <v/>
      </c>
      <c r="L1442" s="53"/>
      <c r="M1442" s="57" t="str">
        <f t="shared" si="273"/>
        <v/>
      </c>
      <c r="N1442" s="58"/>
      <c r="O1442" s="56" t="str">
        <f t="shared" si="266"/>
        <v/>
      </c>
      <c r="P1442" s="57" t="str">
        <f t="shared" si="274"/>
        <v/>
      </c>
      <c r="Q1442" s="58" t="str">
        <f t="shared" ca="1" si="275"/>
        <v/>
      </c>
      <c r="R1442" s="57" t="str">
        <f t="shared" si="276"/>
        <v/>
      </c>
      <c r="S1442" s="57" t="str">
        <f ca="1">IF(AND(C1442&lt;&gt;"",C1442&lt;&gt;OFFSET(C1442,1,0)),SUMIFS([Giá có thuế],[Số ĐK],C1442),"")</f>
        <v/>
      </c>
      <c r="T1442" s="53"/>
      <c r="U1442" s="55" t="str">
        <f>IF(T1442="","",'Thông Tin Chung'!#REF!)</f>
        <v/>
      </c>
      <c r="V1442" s="57" t="str">
        <f t="shared" ca="1" si="277"/>
        <v/>
      </c>
      <c r="W1442" s="59"/>
      <c r="X1442" s="49" t="str">
        <f ca="1">IF(C1442="","",IF(OR(D1442&lt;NgayBatDau,D1442&gt;NgayKetThuc),"Ngày tháng phải nằm trong kỳ báo cáo",IF(AND(F1442&lt;&gt;"",COUNTIF(D.3[Tên nhà cung cấp],F1442)=0),"Tên NCC chưa khai báo trong DSNCC",IF(AND(G1442&lt;&gt;"",COUNTIF(D.1[Tên sản phẩm],G1442)=0),"SP này chưa khai báo trong DSSP",""))))</f>
        <v/>
      </c>
    </row>
    <row r="1443" spans="2:24" ht="27.75" customHeight="1">
      <c r="B1443" s="69">
        <f t="shared" si="267"/>
        <v>1440</v>
      </c>
      <c r="C1443" s="49" t="str">
        <f t="shared" ca="1" si="268"/>
        <v/>
      </c>
      <c r="D1443" s="50" t="str">
        <f t="shared" ca="1" si="269"/>
        <v/>
      </c>
      <c r="E1443" s="51" t="str">
        <f t="shared" ca="1" si="270"/>
        <v/>
      </c>
      <c r="F1443" s="52" t="str">
        <f t="shared" ca="1" si="271"/>
        <v/>
      </c>
      <c r="G1443" s="53"/>
      <c r="H1443" s="53" t="str">
        <f>IF(G1443="","",INDEX(D.1[Quy cách],MATCH(G1443,D.1[Tên sản phẩm],0)))</f>
        <v/>
      </c>
      <c r="I1443" s="54" t="str">
        <f>IF(G1443="","",INDEX(D.1[ĐVT],MATCH(G1443,D.1[Tên sản phẩm],0)))</f>
        <v/>
      </c>
      <c r="J1443" s="56" t="str">
        <f>IF(G1443="","",INDEX(#REF!,MATCH(G1443,D.1[Tên sản phẩm],0)))</f>
        <v/>
      </c>
      <c r="K1443" s="56" t="str">
        <f t="shared" si="272"/>
        <v/>
      </c>
      <c r="L1443" s="53"/>
      <c r="M1443" s="57" t="str">
        <f t="shared" si="273"/>
        <v/>
      </c>
      <c r="N1443" s="58"/>
      <c r="O1443" s="56" t="str">
        <f t="shared" si="266"/>
        <v/>
      </c>
      <c r="P1443" s="57" t="str">
        <f t="shared" si="274"/>
        <v/>
      </c>
      <c r="Q1443" s="58" t="str">
        <f t="shared" ca="1" si="275"/>
        <v/>
      </c>
      <c r="R1443" s="57" t="str">
        <f t="shared" si="276"/>
        <v/>
      </c>
      <c r="S1443" s="57" t="str">
        <f ca="1">IF(AND(C1443&lt;&gt;"",C1443&lt;&gt;OFFSET(C1443,1,0)),SUMIFS([Giá có thuế],[Số ĐK],C1443),"")</f>
        <v/>
      </c>
      <c r="T1443" s="53"/>
      <c r="U1443" s="55" t="str">
        <f>IF(T1443="","",'Thông Tin Chung'!#REF!)</f>
        <v/>
      </c>
      <c r="V1443" s="57" t="str">
        <f t="shared" ca="1" si="277"/>
        <v/>
      </c>
      <c r="W1443" s="59"/>
      <c r="X1443" s="49" t="str">
        <f ca="1">IF(C1443="","",IF(OR(D1443&lt;NgayBatDau,D1443&gt;NgayKetThuc),"Ngày tháng phải nằm trong kỳ báo cáo",IF(AND(F1443&lt;&gt;"",COUNTIF(D.3[Tên nhà cung cấp],F1443)=0),"Tên NCC chưa khai báo trong DSNCC",IF(AND(G1443&lt;&gt;"",COUNTIF(D.1[Tên sản phẩm],G1443)=0),"SP này chưa khai báo trong DSSP",""))))</f>
        <v/>
      </c>
    </row>
    <row r="1444" spans="2:24" ht="27.75" customHeight="1">
      <c r="B1444" s="69">
        <f t="shared" si="267"/>
        <v>1441</v>
      </c>
      <c r="C1444" s="49" t="str">
        <f t="shared" ca="1" si="268"/>
        <v/>
      </c>
      <c r="D1444" s="50" t="str">
        <f t="shared" ca="1" si="269"/>
        <v/>
      </c>
      <c r="E1444" s="51" t="str">
        <f t="shared" ca="1" si="270"/>
        <v/>
      </c>
      <c r="F1444" s="52" t="str">
        <f t="shared" ca="1" si="271"/>
        <v/>
      </c>
      <c r="G1444" s="53"/>
      <c r="H1444" s="53" t="str">
        <f>IF(G1444="","",INDEX(D.1[Quy cách],MATCH(G1444,D.1[Tên sản phẩm],0)))</f>
        <v/>
      </c>
      <c r="I1444" s="54" t="str">
        <f>IF(G1444="","",INDEX(D.1[ĐVT],MATCH(G1444,D.1[Tên sản phẩm],0)))</f>
        <v/>
      </c>
      <c r="J1444" s="56" t="str">
        <f>IF(G1444="","",INDEX(#REF!,MATCH(G1444,D.1[Tên sản phẩm],0)))</f>
        <v/>
      </c>
      <c r="K1444" s="56" t="str">
        <f t="shared" si="272"/>
        <v/>
      </c>
      <c r="L1444" s="53"/>
      <c r="M1444" s="57" t="str">
        <f t="shared" si="273"/>
        <v/>
      </c>
      <c r="N1444" s="58"/>
      <c r="O1444" s="56" t="str">
        <f t="shared" si="266"/>
        <v/>
      </c>
      <c r="P1444" s="57" t="str">
        <f t="shared" si="274"/>
        <v/>
      </c>
      <c r="Q1444" s="58" t="str">
        <f t="shared" ca="1" si="275"/>
        <v/>
      </c>
      <c r="R1444" s="57" t="str">
        <f t="shared" si="276"/>
        <v/>
      </c>
      <c r="S1444" s="57" t="str">
        <f ca="1">IF(AND(C1444&lt;&gt;"",C1444&lt;&gt;OFFSET(C1444,1,0)),SUMIFS([Giá có thuế],[Số ĐK],C1444),"")</f>
        <v/>
      </c>
      <c r="T1444" s="53"/>
      <c r="U1444" s="55" t="str">
        <f>IF(T1444="","",'Thông Tin Chung'!#REF!)</f>
        <v/>
      </c>
      <c r="V1444" s="57" t="str">
        <f t="shared" ca="1" si="277"/>
        <v/>
      </c>
      <c r="W1444" s="59"/>
      <c r="X1444" s="49" t="str">
        <f ca="1">IF(C1444="","",IF(OR(D1444&lt;NgayBatDau,D1444&gt;NgayKetThuc),"Ngày tháng phải nằm trong kỳ báo cáo",IF(AND(F1444&lt;&gt;"",COUNTIF(D.3[Tên nhà cung cấp],F1444)=0),"Tên NCC chưa khai báo trong DSNCC",IF(AND(G1444&lt;&gt;"",COUNTIF(D.1[Tên sản phẩm],G1444)=0),"SP này chưa khai báo trong DSSP",""))))</f>
        <v/>
      </c>
    </row>
    <row r="1445" spans="2:24" ht="27.75" customHeight="1">
      <c r="B1445" s="69">
        <f t="shared" si="267"/>
        <v>1442</v>
      </c>
      <c r="C1445" s="49" t="str">
        <f t="shared" ca="1" si="268"/>
        <v/>
      </c>
      <c r="D1445" s="50" t="str">
        <f t="shared" ca="1" si="269"/>
        <v/>
      </c>
      <c r="E1445" s="51" t="str">
        <f t="shared" ca="1" si="270"/>
        <v/>
      </c>
      <c r="F1445" s="52" t="str">
        <f t="shared" ca="1" si="271"/>
        <v/>
      </c>
      <c r="G1445" s="53"/>
      <c r="H1445" s="53" t="str">
        <f>IF(G1445="","",INDEX(D.1[Quy cách],MATCH(G1445,D.1[Tên sản phẩm],0)))</f>
        <v/>
      </c>
      <c r="I1445" s="54" t="str">
        <f>IF(G1445="","",INDEX(D.1[ĐVT],MATCH(G1445,D.1[Tên sản phẩm],0)))</f>
        <v/>
      </c>
      <c r="J1445" s="56" t="str">
        <f>IF(G1445="","",INDEX(#REF!,MATCH(G1445,D.1[Tên sản phẩm],0)))</f>
        <v/>
      </c>
      <c r="K1445" s="56" t="str">
        <f t="shared" si="272"/>
        <v/>
      </c>
      <c r="L1445" s="53"/>
      <c r="M1445" s="57" t="str">
        <f t="shared" si="273"/>
        <v/>
      </c>
      <c r="N1445" s="58"/>
      <c r="O1445" s="56" t="str">
        <f t="shared" si="266"/>
        <v/>
      </c>
      <c r="P1445" s="57" t="str">
        <f t="shared" si="274"/>
        <v/>
      </c>
      <c r="Q1445" s="58" t="str">
        <f t="shared" ca="1" si="275"/>
        <v/>
      </c>
      <c r="R1445" s="57" t="str">
        <f t="shared" si="276"/>
        <v/>
      </c>
      <c r="S1445" s="57" t="str">
        <f ca="1">IF(AND(C1445&lt;&gt;"",C1445&lt;&gt;OFFSET(C1445,1,0)),SUMIFS([Giá có thuế],[Số ĐK],C1445),"")</f>
        <v/>
      </c>
      <c r="T1445" s="53"/>
      <c r="U1445" s="55" t="str">
        <f>IF(T1445="","",'Thông Tin Chung'!#REF!)</f>
        <v/>
      </c>
      <c r="V1445" s="57" t="str">
        <f t="shared" ca="1" si="277"/>
        <v/>
      </c>
      <c r="W1445" s="59"/>
      <c r="X1445" s="49" t="str">
        <f ca="1">IF(C1445="","",IF(OR(D1445&lt;NgayBatDau,D1445&gt;NgayKetThuc),"Ngày tháng phải nằm trong kỳ báo cáo",IF(AND(F1445&lt;&gt;"",COUNTIF(D.3[Tên nhà cung cấp],F1445)=0),"Tên NCC chưa khai báo trong DSNCC",IF(AND(G1445&lt;&gt;"",COUNTIF(D.1[Tên sản phẩm],G1445)=0),"SP này chưa khai báo trong DSSP",""))))</f>
        <v/>
      </c>
    </row>
    <row r="1446" spans="2:24" ht="27.75" customHeight="1">
      <c r="B1446" s="69">
        <f t="shared" si="267"/>
        <v>1443</v>
      </c>
      <c r="C1446" s="49" t="str">
        <f t="shared" ca="1" si="268"/>
        <v/>
      </c>
      <c r="D1446" s="50" t="str">
        <f t="shared" ca="1" si="269"/>
        <v/>
      </c>
      <c r="E1446" s="51" t="str">
        <f t="shared" ca="1" si="270"/>
        <v/>
      </c>
      <c r="F1446" s="52" t="str">
        <f t="shared" ca="1" si="271"/>
        <v/>
      </c>
      <c r="G1446" s="53"/>
      <c r="H1446" s="53" t="str">
        <f>IF(G1446="","",INDEX(D.1[Quy cách],MATCH(G1446,D.1[Tên sản phẩm],0)))</f>
        <v/>
      </c>
      <c r="I1446" s="54" t="str">
        <f>IF(G1446="","",INDEX(D.1[ĐVT],MATCH(G1446,D.1[Tên sản phẩm],0)))</f>
        <v/>
      </c>
      <c r="J1446" s="56" t="str">
        <f>IF(G1446="","",INDEX(#REF!,MATCH(G1446,D.1[Tên sản phẩm],0)))</f>
        <v/>
      </c>
      <c r="K1446" s="56" t="str">
        <f t="shared" si="272"/>
        <v/>
      </c>
      <c r="L1446" s="53"/>
      <c r="M1446" s="57" t="str">
        <f t="shared" si="273"/>
        <v/>
      </c>
      <c r="N1446" s="58"/>
      <c r="O1446" s="56" t="str">
        <f t="shared" si="266"/>
        <v/>
      </c>
      <c r="P1446" s="57" t="str">
        <f t="shared" si="274"/>
        <v/>
      </c>
      <c r="Q1446" s="58" t="str">
        <f t="shared" ca="1" si="275"/>
        <v/>
      </c>
      <c r="R1446" s="57" t="str">
        <f t="shared" si="276"/>
        <v/>
      </c>
      <c r="S1446" s="57" t="str">
        <f ca="1">IF(AND(C1446&lt;&gt;"",C1446&lt;&gt;OFFSET(C1446,1,0)),SUMIFS([Giá có thuế],[Số ĐK],C1446),"")</f>
        <v/>
      </c>
      <c r="T1446" s="53"/>
      <c r="U1446" s="55" t="str">
        <f>IF(T1446="","",'Thông Tin Chung'!#REF!)</f>
        <v/>
      </c>
      <c r="V1446" s="57" t="str">
        <f t="shared" ca="1" si="277"/>
        <v/>
      </c>
      <c r="W1446" s="59"/>
      <c r="X1446" s="49" t="str">
        <f ca="1">IF(C1446="","",IF(OR(D1446&lt;NgayBatDau,D1446&gt;NgayKetThuc),"Ngày tháng phải nằm trong kỳ báo cáo",IF(AND(F1446&lt;&gt;"",COUNTIF(D.3[Tên nhà cung cấp],F1446)=0),"Tên NCC chưa khai báo trong DSNCC",IF(AND(G1446&lt;&gt;"",COUNTIF(D.1[Tên sản phẩm],G1446)=0),"SP này chưa khai báo trong DSSP",""))))</f>
        <v/>
      </c>
    </row>
    <row r="1447" spans="2:24" ht="27.75" customHeight="1">
      <c r="B1447" s="69">
        <f t="shared" si="267"/>
        <v>1444</v>
      </c>
      <c r="C1447" s="49" t="str">
        <f t="shared" ca="1" si="268"/>
        <v/>
      </c>
      <c r="D1447" s="50" t="str">
        <f t="shared" ca="1" si="269"/>
        <v/>
      </c>
      <c r="E1447" s="51" t="str">
        <f t="shared" ca="1" si="270"/>
        <v/>
      </c>
      <c r="F1447" s="52" t="str">
        <f t="shared" ca="1" si="271"/>
        <v/>
      </c>
      <c r="G1447" s="53"/>
      <c r="H1447" s="53" t="str">
        <f>IF(G1447="","",INDEX(D.1[Quy cách],MATCH(G1447,D.1[Tên sản phẩm],0)))</f>
        <v/>
      </c>
      <c r="I1447" s="54" t="str">
        <f>IF(G1447="","",INDEX(D.1[ĐVT],MATCH(G1447,D.1[Tên sản phẩm],0)))</f>
        <v/>
      </c>
      <c r="J1447" s="56" t="str">
        <f>IF(G1447="","",INDEX(#REF!,MATCH(G1447,D.1[Tên sản phẩm],0)))</f>
        <v/>
      </c>
      <c r="K1447" s="56" t="str">
        <f t="shared" si="272"/>
        <v/>
      </c>
      <c r="L1447" s="53"/>
      <c r="M1447" s="57" t="str">
        <f t="shared" si="273"/>
        <v/>
      </c>
      <c r="N1447" s="58"/>
      <c r="O1447" s="56" t="str">
        <f t="shared" si="266"/>
        <v/>
      </c>
      <c r="P1447" s="57" t="str">
        <f t="shared" si="274"/>
        <v/>
      </c>
      <c r="Q1447" s="58" t="str">
        <f t="shared" ca="1" si="275"/>
        <v/>
      </c>
      <c r="R1447" s="57" t="str">
        <f t="shared" si="276"/>
        <v/>
      </c>
      <c r="S1447" s="57" t="str">
        <f ca="1">IF(AND(C1447&lt;&gt;"",C1447&lt;&gt;OFFSET(C1447,1,0)),SUMIFS([Giá có thuế],[Số ĐK],C1447),"")</f>
        <v/>
      </c>
      <c r="T1447" s="53"/>
      <c r="U1447" s="55" t="str">
        <f>IF(T1447="","",'Thông Tin Chung'!#REF!)</f>
        <v/>
      </c>
      <c r="V1447" s="57" t="str">
        <f t="shared" ca="1" si="277"/>
        <v/>
      </c>
      <c r="W1447" s="59"/>
      <c r="X1447" s="49" t="str">
        <f ca="1">IF(C1447="","",IF(OR(D1447&lt;NgayBatDau,D1447&gt;NgayKetThuc),"Ngày tháng phải nằm trong kỳ báo cáo",IF(AND(F1447&lt;&gt;"",COUNTIF(D.3[Tên nhà cung cấp],F1447)=0),"Tên NCC chưa khai báo trong DSNCC",IF(AND(G1447&lt;&gt;"",COUNTIF(D.1[Tên sản phẩm],G1447)=0),"SP này chưa khai báo trong DSSP",""))))</f>
        <v/>
      </c>
    </row>
    <row r="1448" spans="2:24" ht="27.75" customHeight="1">
      <c r="B1448" s="69">
        <f t="shared" si="267"/>
        <v>1445</v>
      </c>
      <c r="C1448" s="49" t="str">
        <f t="shared" ca="1" si="268"/>
        <v/>
      </c>
      <c r="D1448" s="50" t="str">
        <f t="shared" ca="1" si="269"/>
        <v/>
      </c>
      <c r="E1448" s="51" t="str">
        <f t="shared" ca="1" si="270"/>
        <v/>
      </c>
      <c r="F1448" s="52" t="str">
        <f t="shared" ca="1" si="271"/>
        <v/>
      </c>
      <c r="G1448" s="53"/>
      <c r="H1448" s="53" t="str">
        <f>IF(G1448="","",INDEX(D.1[Quy cách],MATCH(G1448,D.1[Tên sản phẩm],0)))</f>
        <v/>
      </c>
      <c r="I1448" s="54" t="str">
        <f>IF(G1448="","",INDEX(D.1[ĐVT],MATCH(G1448,D.1[Tên sản phẩm],0)))</f>
        <v/>
      </c>
      <c r="J1448" s="56" t="str">
        <f>IF(G1448="","",INDEX(#REF!,MATCH(G1448,D.1[Tên sản phẩm],0)))</f>
        <v/>
      </c>
      <c r="K1448" s="56" t="str">
        <f t="shared" si="272"/>
        <v/>
      </c>
      <c r="L1448" s="53"/>
      <c r="M1448" s="57" t="str">
        <f t="shared" si="273"/>
        <v/>
      </c>
      <c r="N1448" s="58"/>
      <c r="O1448" s="56" t="str">
        <f t="shared" si="266"/>
        <v/>
      </c>
      <c r="P1448" s="57" t="str">
        <f t="shared" si="274"/>
        <v/>
      </c>
      <c r="Q1448" s="58" t="str">
        <f t="shared" ca="1" si="275"/>
        <v/>
      </c>
      <c r="R1448" s="57" t="str">
        <f t="shared" si="276"/>
        <v/>
      </c>
      <c r="S1448" s="57" t="str">
        <f ca="1">IF(AND(C1448&lt;&gt;"",C1448&lt;&gt;OFFSET(C1448,1,0)),SUMIFS([Giá có thuế],[Số ĐK],C1448),"")</f>
        <v/>
      </c>
      <c r="T1448" s="53"/>
      <c r="U1448" s="55" t="str">
        <f>IF(T1448="","",'Thông Tin Chung'!#REF!)</f>
        <v/>
      </c>
      <c r="V1448" s="57" t="str">
        <f t="shared" ca="1" si="277"/>
        <v/>
      </c>
      <c r="W1448" s="59"/>
      <c r="X1448" s="49" t="str">
        <f ca="1">IF(C1448="","",IF(OR(D1448&lt;NgayBatDau,D1448&gt;NgayKetThuc),"Ngày tháng phải nằm trong kỳ báo cáo",IF(AND(F1448&lt;&gt;"",COUNTIF(D.3[Tên nhà cung cấp],F1448)=0),"Tên NCC chưa khai báo trong DSNCC",IF(AND(G1448&lt;&gt;"",COUNTIF(D.1[Tên sản phẩm],G1448)=0),"SP này chưa khai báo trong DSSP",""))))</f>
        <v/>
      </c>
    </row>
    <row r="1449" spans="2:24" ht="27.75" customHeight="1">
      <c r="B1449" s="69">
        <f t="shared" si="267"/>
        <v>1446</v>
      </c>
      <c r="C1449" s="49" t="str">
        <f t="shared" ca="1" si="268"/>
        <v/>
      </c>
      <c r="D1449" s="50" t="str">
        <f t="shared" ca="1" si="269"/>
        <v/>
      </c>
      <c r="E1449" s="51" t="str">
        <f t="shared" ca="1" si="270"/>
        <v/>
      </c>
      <c r="F1449" s="52" t="str">
        <f t="shared" ca="1" si="271"/>
        <v/>
      </c>
      <c r="G1449" s="53"/>
      <c r="H1449" s="53" t="str">
        <f>IF(G1449="","",INDEX(D.1[Quy cách],MATCH(G1449,D.1[Tên sản phẩm],0)))</f>
        <v/>
      </c>
      <c r="I1449" s="54" t="str">
        <f>IF(G1449="","",INDEX(D.1[ĐVT],MATCH(G1449,D.1[Tên sản phẩm],0)))</f>
        <v/>
      </c>
      <c r="J1449" s="56" t="str">
        <f>IF(G1449="","",INDEX(#REF!,MATCH(G1449,D.1[Tên sản phẩm],0)))</f>
        <v/>
      </c>
      <c r="K1449" s="56" t="str">
        <f t="shared" si="272"/>
        <v/>
      </c>
      <c r="L1449" s="53"/>
      <c r="M1449" s="57" t="str">
        <f t="shared" si="273"/>
        <v/>
      </c>
      <c r="N1449" s="58"/>
      <c r="O1449" s="56" t="str">
        <f t="shared" si="266"/>
        <v/>
      </c>
      <c r="P1449" s="57" t="str">
        <f t="shared" si="274"/>
        <v/>
      </c>
      <c r="Q1449" s="58" t="str">
        <f t="shared" ca="1" si="275"/>
        <v/>
      </c>
      <c r="R1449" s="57" t="str">
        <f t="shared" si="276"/>
        <v/>
      </c>
      <c r="S1449" s="57" t="str">
        <f ca="1">IF(AND(C1449&lt;&gt;"",C1449&lt;&gt;OFFSET(C1449,1,0)),SUMIFS([Giá có thuế],[Số ĐK],C1449),"")</f>
        <v/>
      </c>
      <c r="T1449" s="53"/>
      <c r="U1449" s="55" t="str">
        <f>IF(T1449="","",'Thông Tin Chung'!#REF!)</f>
        <v/>
      </c>
      <c r="V1449" s="57" t="str">
        <f t="shared" ca="1" si="277"/>
        <v/>
      </c>
      <c r="W1449" s="59"/>
      <c r="X1449" s="49" t="str">
        <f ca="1">IF(C1449="","",IF(OR(D1449&lt;NgayBatDau,D1449&gt;NgayKetThuc),"Ngày tháng phải nằm trong kỳ báo cáo",IF(AND(F1449&lt;&gt;"",COUNTIF(D.3[Tên nhà cung cấp],F1449)=0),"Tên NCC chưa khai báo trong DSNCC",IF(AND(G1449&lt;&gt;"",COUNTIF(D.1[Tên sản phẩm],G1449)=0),"SP này chưa khai báo trong DSSP",""))))</f>
        <v/>
      </c>
    </row>
    <row r="1450" spans="2:24" ht="27.75" customHeight="1">
      <c r="B1450" s="69">
        <f t="shared" si="267"/>
        <v>1447</v>
      </c>
      <c r="C1450" s="49" t="str">
        <f t="shared" ca="1" si="268"/>
        <v/>
      </c>
      <c r="D1450" s="50" t="str">
        <f t="shared" ca="1" si="269"/>
        <v/>
      </c>
      <c r="E1450" s="51" t="str">
        <f t="shared" ca="1" si="270"/>
        <v/>
      </c>
      <c r="F1450" s="52" t="str">
        <f t="shared" ca="1" si="271"/>
        <v/>
      </c>
      <c r="G1450" s="53"/>
      <c r="H1450" s="53" t="str">
        <f>IF(G1450="","",INDEX(D.1[Quy cách],MATCH(G1450,D.1[Tên sản phẩm],0)))</f>
        <v/>
      </c>
      <c r="I1450" s="54" t="str">
        <f>IF(G1450="","",INDEX(D.1[ĐVT],MATCH(G1450,D.1[Tên sản phẩm],0)))</f>
        <v/>
      </c>
      <c r="J1450" s="56" t="str">
        <f>IF(G1450="","",INDEX(#REF!,MATCH(G1450,D.1[Tên sản phẩm],0)))</f>
        <v/>
      </c>
      <c r="K1450" s="56" t="str">
        <f t="shared" si="272"/>
        <v/>
      </c>
      <c r="L1450" s="53"/>
      <c r="M1450" s="57" t="str">
        <f t="shared" si="273"/>
        <v/>
      </c>
      <c r="N1450" s="58"/>
      <c r="O1450" s="56" t="str">
        <f t="shared" si="266"/>
        <v/>
      </c>
      <c r="P1450" s="57" t="str">
        <f t="shared" si="274"/>
        <v/>
      </c>
      <c r="Q1450" s="58" t="str">
        <f t="shared" ca="1" si="275"/>
        <v/>
      </c>
      <c r="R1450" s="57" t="str">
        <f t="shared" si="276"/>
        <v/>
      </c>
      <c r="S1450" s="57" t="str">
        <f ca="1">IF(AND(C1450&lt;&gt;"",C1450&lt;&gt;OFFSET(C1450,1,0)),SUMIFS([Giá có thuế],[Số ĐK],C1450),"")</f>
        <v/>
      </c>
      <c r="T1450" s="53"/>
      <c r="U1450" s="55" t="str">
        <f>IF(T1450="","",'Thông Tin Chung'!#REF!)</f>
        <v/>
      </c>
      <c r="V1450" s="57" t="str">
        <f t="shared" ca="1" si="277"/>
        <v/>
      </c>
      <c r="W1450" s="59"/>
      <c r="X1450" s="49" t="str">
        <f ca="1">IF(C1450="","",IF(OR(D1450&lt;NgayBatDau,D1450&gt;NgayKetThuc),"Ngày tháng phải nằm trong kỳ báo cáo",IF(AND(F1450&lt;&gt;"",COUNTIF(D.3[Tên nhà cung cấp],F1450)=0),"Tên NCC chưa khai báo trong DSNCC",IF(AND(G1450&lt;&gt;"",COUNTIF(D.1[Tên sản phẩm],G1450)=0),"SP này chưa khai báo trong DSSP",""))))</f>
        <v/>
      </c>
    </row>
    <row r="1451" spans="2:24" ht="27.75" customHeight="1">
      <c r="B1451" s="69">
        <f t="shared" si="267"/>
        <v>1448</v>
      </c>
      <c r="C1451" s="49" t="str">
        <f t="shared" ca="1" si="268"/>
        <v/>
      </c>
      <c r="D1451" s="50" t="str">
        <f t="shared" ca="1" si="269"/>
        <v/>
      </c>
      <c r="E1451" s="51" t="str">
        <f t="shared" ca="1" si="270"/>
        <v/>
      </c>
      <c r="F1451" s="52" t="str">
        <f t="shared" ca="1" si="271"/>
        <v/>
      </c>
      <c r="G1451" s="53"/>
      <c r="H1451" s="53" t="str">
        <f>IF(G1451="","",INDEX(D.1[Quy cách],MATCH(G1451,D.1[Tên sản phẩm],0)))</f>
        <v/>
      </c>
      <c r="I1451" s="54" t="str">
        <f>IF(G1451="","",INDEX(D.1[ĐVT],MATCH(G1451,D.1[Tên sản phẩm],0)))</f>
        <v/>
      </c>
      <c r="J1451" s="56" t="str">
        <f>IF(G1451="","",INDEX(#REF!,MATCH(G1451,D.1[Tên sản phẩm],0)))</f>
        <v/>
      </c>
      <c r="K1451" s="56" t="str">
        <f t="shared" si="272"/>
        <v/>
      </c>
      <c r="L1451" s="53"/>
      <c r="M1451" s="57" t="str">
        <f t="shared" si="273"/>
        <v/>
      </c>
      <c r="N1451" s="58"/>
      <c r="O1451" s="56" t="str">
        <f t="shared" si="266"/>
        <v/>
      </c>
      <c r="P1451" s="57" t="str">
        <f t="shared" si="274"/>
        <v/>
      </c>
      <c r="Q1451" s="58" t="str">
        <f t="shared" ca="1" si="275"/>
        <v/>
      </c>
      <c r="R1451" s="57" t="str">
        <f t="shared" si="276"/>
        <v/>
      </c>
      <c r="S1451" s="57" t="str">
        <f ca="1">IF(AND(C1451&lt;&gt;"",C1451&lt;&gt;OFFSET(C1451,1,0)),SUMIFS([Giá có thuế],[Số ĐK],C1451),"")</f>
        <v/>
      </c>
      <c r="T1451" s="53"/>
      <c r="U1451" s="55" t="str">
        <f>IF(T1451="","",'Thông Tin Chung'!#REF!)</f>
        <v/>
      </c>
      <c r="V1451" s="57" t="str">
        <f t="shared" ca="1" si="277"/>
        <v/>
      </c>
      <c r="W1451" s="59"/>
      <c r="X1451" s="49" t="str">
        <f ca="1">IF(C1451="","",IF(OR(D1451&lt;NgayBatDau,D1451&gt;NgayKetThuc),"Ngày tháng phải nằm trong kỳ báo cáo",IF(AND(F1451&lt;&gt;"",COUNTIF(D.3[Tên nhà cung cấp],F1451)=0),"Tên NCC chưa khai báo trong DSNCC",IF(AND(G1451&lt;&gt;"",COUNTIF(D.1[Tên sản phẩm],G1451)=0),"SP này chưa khai báo trong DSSP",""))))</f>
        <v/>
      </c>
    </row>
    <row r="1452" spans="2:24" ht="27.75" customHeight="1">
      <c r="B1452" s="69">
        <f t="shared" si="267"/>
        <v>1449</v>
      </c>
      <c r="C1452" s="49" t="str">
        <f t="shared" ca="1" si="268"/>
        <v/>
      </c>
      <c r="D1452" s="50" t="str">
        <f t="shared" ca="1" si="269"/>
        <v/>
      </c>
      <c r="E1452" s="51" t="str">
        <f t="shared" ca="1" si="270"/>
        <v/>
      </c>
      <c r="F1452" s="52" t="str">
        <f t="shared" ca="1" si="271"/>
        <v/>
      </c>
      <c r="G1452" s="53"/>
      <c r="H1452" s="53" t="str">
        <f>IF(G1452="","",INDEX(D.1[Quy cách],MATCH(G1452,D.1[Tên sản phẩm],0)))</f>
        <v/>
      </c>
      <c r="I1452" s="54" t="str">
        <f>IF(G1452="","",INDEX(D.1[ĐVT],MATCH(G1452,D.1[Tên sản phẩm],0)))</f>
        <v/>
      </c>
      <c r="J1452" s="56" t="str">
        <f>IF(G1452="","",INDEX(#REF!,MATCH(G1452,D.1[Tên sản phẩm],0)))</f>
        <v/>
      </c>
      <c r="K1452" s="56" t="str">
        <f t="shared" si="272"/>
        <v/>
      </c>
      <c r="L1452" s="53"/>
      <c r="M1452" s="57" t="str">
        <f t="shared" si="273"/>
        <v/>
      </c>
      <c r="N1452" s="58"/>
      <c r="O1452" s="56" t="str">
        <f t="shared" si="266"/>
        <v/>
      </c>
      <c r="P1452" s="57" t="str">
        <f t="shared" si="274"/>
        <v/>
      </c>
      <c r="Q1452" s="58" t="str">
        <f t="shared" ca="1" si="275"/>
        <v/>
      </c>
      <c r="R1452" s="57" t="str">
        <f t="shared" si="276"/>
        <v/>
      </c>
      <c r="S1452" s="57" t="str">
        <f ca="1">IF(AND(C1452&lt;&gt;"",C1452&lt;&gt;OFFSET(C1452,1,0)),SUMIFS([Giá có thuế],[Số ĐK],C1452),"")</f>
        <v/>
      </c>
      <c r="T1452" s="53"/>
      <c r="U1452" s="55" t="str">
        <f>IF(T1452="","",'Thông Tin Chung'!#REF!)</f>
        <v/>
      </c>
      <c r="V1452" s="57" t="str">
        <f t="shared" ca="1" si="277"/>
        <v/>
      </c>
      <c r="W1452" s="59"/>
      <c r="X1452" s="49" t="str">
        <f ca="1">IF(C1452="","",IF(OR(D1452&lt;NgayBatDau,D1452&gt;NgayKetThuc),"Ngày tháng phải nằm trong kỳ báo cáo",IF(AND(F1452&lt;&gt;"",COUNTIF(D.3[Tên nhà cung cấp],F1452)=0),"Tên NCC chưa khai báo trong DSNCC",IF(AND(G1452&lt;&gt;"",COUNTIF(D.1[Tên sản phẩm],G1452)=0),"SP này chưa khai báo trong DSSP",""))))</f>
        <v/>
      </c>
    </row>
    <row r="1453" spans="2:24" ht="27.75" customHeight="1">
      <c r="B1453" s="69">
        <f t="shared" si="267"/>
        <v>1450</v>
      </c>
      <c r="C1453" s="49" t="str">
        <f t="shared" ca="1" si="268"/>
        <v/>
      </c>
      <c r="D1453" s="50" t="str">
        <f t="shared" ca="1" si="269"/>
        <v/>
      </c>
      <c r="E1453" s="51" t="str">
        <f t="shared" ca="1" si="270"/>
        <v/>
      </c>
      <c r="F1453" s="52" t="str">
        <f t="shared" ca="1" si="271"/>
        <v/>
      </c>
      <c r="G1453" s="53"/>
      <c r="H1453" s="53" t="str">
        <f>IF(G1453="","",INDEX(D.1[Quy cách],MATCH(G1453,D.1[Tên sản phẩm],0)))</f>
        <v/>
      </c>
      <c r="I1453" s="54" t="str">
        <f>IF(G1453="","",INDEX(D.1[ĐVT],MATCH(G1453,D.1[Tên sản phẩm],0)))</f>
        <v/>
      </c>
      <c r="J1453" s="56" t="str">
        <f>IF(G1453="","",INDEX(#REF!,MATCH(G1453,D.1[Tên sản phẩm],0)))</f>
        <v/>
      </c>
      <c r="K1453" s="56" t="str">
        <f t="shared" si="272"/>
        <v/>
      </c>
      <c r="L1453" s="53"/>
      <c r="M1453" s="57" t="str">
        <f t="shared" si="273"/>
        <v/>
      </c>
      <c r="N1453" s="58"/>
      <c r="O1453" s="56" t="str">
        <f t="shared" si="266"/>
        <v/>
      </c>
      <c r="P1453" s="57" t="str">
        <f t="shared" si="274"/>
        <v/>
      </c>
      <c r="Q1453" s="58" t="str">
        <f t="shared" ca="1" si="275"/>
        <v/>
      </c>
      <c r="R1453" s="57" t="str">
        <f t="shared" si="276"/>
        <v/>
      </c>
      <c r="S1453" s="57" t="str">
        <f ca="1">IF(AND(C1453&lt;&gt;"",C1453&lt;&gt;OFFSET(C1453,1,0)),SUMIFS([Giá có thuế],[Số ĐK],C1453),"")</f>
        <v/>
      </c>
      <c r="T1453" s="53"/>
      <c r="U1453" s="55" t="str">
        <f>IF(T1453="","",'Thông Tin Chung'!#REF!)</f>
        <v/>
      </c>
      <c r="V1453" s="57" t="str">
        <f t="shared" ca="1" si="277"/>
        <v/>
      </c>
      <c r="W1453" s="59"/>
      <c r="X1453" s="49" t="str">
        <f ca="1">IF(C1453="","",IF(OR(D1453&lt;NgayBatDau,D1453&gt;NgayKetThuc),"Ngày tháng phải nằm trong kỳ báo cáo",IF(AND(F1453&lt;&gt;"",COUNTIF(D.3[Tên nhà cung cấp],F1453)=0),"Tên NCC chưa khai báo trong DSNCC",IF(AND(G1453&lt;&gt;"",COUNTIF(D.1[Tên sản phẩm],G1453)=0),"SP này chưa khai báo trong DSSP",""))))</f>
        <v/>
      </c>
    </row>
    <row r="1454" spans="2:24" ht="27.75" customHeight="1">
      <c r="B1454" s="69">
        <f t="shared" si="267"/>
        <v>1451</v>
      </c>
      <c r="C1454" s="49" t="str">
        <f t="shared" ca="1" si="268"/>
        <v/>
      </c>
      <c r="D1454" s="50" t="str">
        <f t="shared" ca="1" si="269"/>
        <v/>
      </c>
      <c r="E1454" s="51" t="str">
        <f t="shared" ca="1" si="270"/>
        <v/>
      </c>
      <c r="F1454" s="52" t="str">
        <f t="shared" ca="1" si="271"/>
        <v/>
      </c>
      <c r="G1454" s="53"/>
      <c r="H1454" s="53" t="str">
        <f>IF(G1454="","",INDEX(D.1[Quy cách],MATCH(G1454,D.1[Tên sản phẩm],0)))</f>
        <v/>
      </c>
      <c r="I1454" s="54" t="str">
        <f>IF(G1454="","",INDEX(D.1[ĐVT],MATCH(G1454,D.1[Tên sản phẩm],0)))</f>
        <v/>
      </c>
      <c r="J1454" s="56" t="str">
        <f>IF(G1454="","",INDEX(#REF!,MATCH(G1454,D.1[Tên sản phẩm],0)))</f>
        <v/>
      </c>
      <c r="K1454" s="56" t="str">
        <f t="shared" si="272"/>
        <v/>
      </c>
      <c r="L1454" s="53"/>
      <c r="M1454" s="57" t="str">
        <f t="shared" si="273"/>
        <v/>
      </c>
      <c r="N1454" s="58"/>
      <c r="O1454" s="56" t="str">
        <f t="shared" si="266"/>
        <v/>
      </c>
      <c r="P1454" s="57" t="str">
        <f t="shared" si="274"/>
        <v/>
      </c>
      <c r="Q1454" s="58" t="str">
        <f t="shared" ca="1" si="275"/>
        <v/>
      </c>
      <c r="R1454" s="57" t="str">
        <f t="shared" si="276"/>
        <v/>
      </c>
      <c r="S1454" s="57" t="str">
        <f ca="1">IF(AND(C1454&lt;&gt;"",C1454&lt;&gt;OFFSET(C1454,1,0)),SUMIFS([Giá có thuế],[Số ĐK],C1454),"")</f>
        <v/>
      </c>
      <c r="T1454" s="53"/>
      <c r="U1454" s="55" t="str">
        <f>IF(T1454="","",'Thông Tin Chung'!#REF!)</f>
        <v/>
      </c>
      <c r="V1454" s="57" t="str">
        <f t="shared" ca="1" si="277"/>
        <v/>
      </c>
      <c r="W1454" s="59"/>
      <c r="X1454" s="49" t="str">
        <f ca="1">IF(C1454="","",IF(OR(D1454&lt;NgayBatDau,D1454&gt;NgayKetThuc),"Ngày tháng phải nằm trong kỳ báo cáo",IF(AND(F1454&lt;&gt;"",COUNTIF(D.3[Tên nhà cung cấp],F1454)=0),"Tên NCC chưa khai báo trong DSNCC",IF(AND(G1454&lt;&gt;"",COUNTIF(D.1[Tên sản phẩm],G1454)=0),"SP này chưa khai báo trong DSSP",""))))</f>
        <v/>
      </c>
    </row>
    <row r="1455" spans="2:24" ht="27.75" customHeight="1">
      <c r="B1455" s="69">
        <f t="shared" si="267"/>
        <v>1452</v>
      </c>
      <c r="C1455" s="49" t="str">
        <f t="shared" ca="1" si="268"/>
        <v/>
      </c>
      <c r="D1455" s="50" t="str">
        <f t="shared" ca="1" si="269"/>
        <v/>
      </c>
      <c r="E1455" s="51" t="str">
        <f t="shared" ca="1" si="270"/>
        <v/>
      </c>
      <c r="F1455" s="52" t="str">
        <f t="shared" ca="1" si="271"/>
        <v/>
      </c>
      <c r="G1455" s="53"/>
      <c r="H1455" s="53" t="str">
        <f>IF(G1455="","",INDEX(D.1[Quy cách],MATCH(G1455,D.1[Tên sản phẩm],0)))</f>
        <v/>
      </c>
      <c r="I1455" s="54" t="str">
        <f>IF(G1455="","",INDEX(D.1[ĐVT],MATCH(G1455,D.1[Tên sản phẩm],0)))</f>
        <v/>
      </c>
      <c r="J1455" s="56" t="str">
        <f>IF(G1455="","",INDEX(#REF!,MATCH(G1455,D.1[Tên sản phẩm],0)))</f>
        <v/>
      </c>
      <c r="K1455" s="56" t="str">
        <f t="shared" si="272"/>
        <v/>
      </c>
      <c r="L1455" s="53"/>
      <c r="M1455" s="57" t="str">
        <f t="shared" si="273"/>
        <v/>
      </c>
      <c r="N1455" s="58"/>
      <c r="O1455" s="56" t="str">
        <f t="shared" si="266"/>
        <v/>
      </c>
      <c r="P1455" s="57" t="str">
        <f t="shared" si="274"/>
        <v/>
      </c>
      <c r="Q1455" s="58" t="str">
        <f t="shared" ca="1" si="275"/>
        <v/>
      </c>
      <c r="R1455" s="57" t="str">
        <f t="shared" si="276"/>
        <v/>
      </c>
      <c r="S1455" s="57" t="str">
        <f ca="1">IF(AND(C1455&lt;&gt;"",C1455&lt;&gt;OFFSET(C1455,1,0)),SUMIFS([Giá có thuế],[Số ĐK],C1455),"")</f>
        <v/>
      </c>
      <c r="T1455" s="53"/>
      <c r="U1455" s="55" t="str">
        <f>IF(T1455="","",'Thông Tin Chung'!#REF!)</f>
        <v/>
      </c>
      <c r="V1455" s="57" t="str">
        <f t="shared" ca="1" si="277"/>
        <v/>
      </c>
      <c r="W1455" s="59"/>
      <c r="X1455" s="49" t="str">
        <f ca="1">IF(C1455="","",IF(OR(D1455&lt;NgayBatDau,D1455&gt;NgayKetThuc),"Ngày tháng phải nằm trong kỳ báo cáo",IF(AND(F1455&lt;&gt;"",COUNTIF(D.3[Tên nhà cung cấp],F1455)=0),"Tên NCC chưa khai báo trong DSNCC",IF(AND(G1455&lt;&gt;"",COUNTIF(D.1[Tên sản phẩm],G1455)=0),"SP này chưa khai báo trong DSSP",""))))</f>
        <v/>
      </c>
    </row>
    <row r="1456" spans="2:24" ht="27.75" customHeight="1">
      <c r="B1456" s="69">
        <f t="shared" si="267"/>
        <v>1453</v>
      </c>
      <c r="C1456" s="49" t="str">
        <f t="shared" ca="1" si="268"/>
        <v/>
      </c>
      <c r="D1456" s="50" t="str">
        <f t="shared" ca="1" si="269"/>
        <v/>
      </c>
      <c r="E1456" s="51" t="str">
        <f t="shared" ca="1" si="270"/>
        <v/>
      </c>
      <c r="F1456" s="52" t="str">
        <f t="shared" ca="1" si="271"/>
        <v/>
      </c>
      <c r="G1456" s="53"/>
      <c r="H1456" s="53" t="str">
        <f>IF(G1456="","",INDEX(D.1[Quy cách],MATCH(G1456,D.1[Tên sản phẩm],0)))</f>
        <v/>
      </c>
      <c r="I1456" s="54" t="str">
        <f>IF(G1456="","",INDEX(D.1[ĐVT],MATCH(G1456,D.1[Tên sản phẩm],0)))</f>
        <v/>
      </c>
      <c r="J1456" s="56" t="str">
        <f>IF(G1456="","",INDEX(#REF!,MATCH(G1456,D.1[Tên sản phẩm],0)))</f>
        <v/>
      </c>
      <c r="K1456" s="56" t="str">
        <f t="shared" si="272"/>
        <v/>
      </c>
      <c r="L1456" s="53"/>
      <c r="M1456" s="57" t="str">
        <f t="shared" si="273"/>
        <v/>
      </c>
      <c r="N1456" s="58"/>
      <c r="O1456" s="56" t="str">
        <f t="shared" si="266"/>
        <v/>
      </c>
      <c r="P1456" s="57" t="str">
        <f t="shared" si="274"/>
        <v/>
      </c>
      <c r="Q1456" s="58" t="str">
        <f t="shared" ca="1" si="275"/>
        <v/>
      </c>
      <c r="R1456" s="57" t="str">
        <f t="shared" si="276"/>
        <v/>
      </c>
      <c r="S1456" s="57" t="str">
        <f ca="1">IF(AND(C1456&lt;&gt;"",C1456&lt;&gt;OFFSET(C1456,1,0)),SUMIFS([Giá có thuế],[Số ĐK],C1456),"")</f>
        <v/>
      </c>
      <c r="T1456" s="53"/>
      <c r="U1456" s="55" t="str">
        <f>IF(T1456="","",'Thông Tin Chung'!#REF!)</f>
        <v/>
      </c>
      <c r="V1456" s="57" t="str">
        <f t="shared" ca="1" si="277"/>
        <v/>
      </c>
      <c r="W1456" s="59"/>
      <c r="X1456" s="49" t="str">
        <f ca="1">IF(C1456="","",IF(OR(D1456&lt;NgayBatDau,D1456&gt;NgayKetThuc),"Ngày tháng phải nằm trong kỳ báo cáo",IF(AND(F1456&lt;&gt;"",COUNTIF(D.3[Tên nhà cung cấp],F1456)=0),"Tên NCC chưa khai báo trong DSNCC",IF(AND(G1456&lt;&gt;"",COUNTIF(D.1[Tên sản phẩm],G1456)=0),"SP này chưa khai báo trong DSSP",""))))</f>
        <v/>
      </c>
    </row>
    <row r="1457" spans="2:24" ht="27.75" customHeight="1">
      <c r="B1457" s="69">
        <f t="shared" si="267"/>
        <v>1454</v>
      </c>
      <c r="C1457" s="49" t="str">
        <f t="shared" ca="1" si="268"/>
        <v/>
      </c>
      <c r="D1457" s="50" t="str">
        <f t="shared" ca="1" si="269"/>
        <v/>
      </c>
      <c r="E1457" s="51" t="str">
        <f t="shared" ca="1" si="270"/>
        <v/>
      </c>
      <c r="F1457" s="52" t="str">
        <f t="shared" ca="1" si="271"/>
        <v/>
      </c>
      <c r="G1457" s="53"/>
      <c r="H1457" s="53" t="str">
        <f>IF(G1457="","",INDEX(D.1[Quy cách],MATCH(G1457,D.1[Tên sản phẩm],0)))</f>
        <v/>
      </c>
      <c r="I1457" s="54" t="str">
        <f>IF(G1457="","",INDEX(D.1[ĐVT],MATCH(G1457,D.1[Tên sản phẩm],0)))</f>
        <v/>
      </c>
      <c r="J1457" s="56" t="str">
        <f>IF(G1457="","",INDEX(#REF!,MATCH(G1457,D.1[Tên sản phẩm],0)))</f>
        <v/>
      </c>
      <c r="K1457" s="56" t="str">
        <f t="shared" si="272"/>
        <v/>
      </c>
      <c r="L1457" s="53"/>
      <c r="M1457" s="57" t="str">
        <f t="shared" si="273"/>
        <v/>
      </c>
      <c r="N1457" s="58"/>
      <c r="O1457" s="56" t="str">
        <f t="shared" si="266"/>
        <v/>
      </c>
      <c r="P1457" s="57" t="str">
        <f t="shared" si="274"/>
        <v/>
      </c>
      <c r="Q1457" s="58" t="str">
        <f t="shared" ca="1" si="275"/>
        <v/>
      </c>
      <c r="R1457" s="57" t="str">
        <f t="shared" si="276"/>
        <v/>
      </c>
      <c r="S1457" s="57" t="str">
        <f ca="1">IF(AND(C1457&lt;&gt;"",C1457&lt;&gt;OFFSET(C1457,1,0)),SUMIFS([Giá có thuế],[Số ĐK],C1457),"")</f>
        <v/>
      </c>
      <c r="T1457" s="53"/>
      <c r="U1457" s="55" t="str">
        <f>IF(T1457="","",'Thông Tin Chung'!#REF!)</f>
        <v/>
      </c>
      <c r="V1457" s="57" t="str">
        <f t="shared" ca="1" si="277"/>
        <v/>
      </c>
      <c r="W1457" s="59"/>
      <c r="X1457" s="49" t="str">
        <f ca="1">IF(C1457="","",IF(OR(D1457&lt;NgayBatDau,D1457&gt;NgayKetThuc),"Ngày tháng phải nằm trong kỳ báo cáo",IF(AND(F1457&lt;&gt;"",COUNTIF(D.3[Tên nhà cung cấp],F1457)=0),"Tên NCC chưa khai báo trong DSNCC",IF(AND(G1457&lt;&gt;"",COUNTIF(D.1[Tên sản phẩm],G1457)=0),"SP này chưa khai báo trong DSSP",""))))</f>
        <v/>
      </c>
    </row>
    <row r="1458" spans="2:24" ht="27.75" customHeight="1">
      <c r="B1458" s="69">
        <f t="shared" si="267"/>
        <v>1455</v>
      </c>
      <c r="C1458" s="49" t="str">
        <f t="shared" ca="1" si="268"/>
        <v/>
      </c>
      <c r="D1458" s="50" t="str">
        <f t="shared" ca="1" si="269"/>
        <v/>
      </c>
      <c r="E1458" s="51" t="str">
        <f t="shared" ca="1" si="270"/>
        <v/>
      </c>
      <c r="F1458" s="52" t="str">
        <f t="shared" ca="1" si="271"/>
        <v/>
      </c>
      <c r="G1458" s="53"/>
      <c r="H1458" s="53" t="str">
        <f>IF(G1458="","",INDEX(D.1[Quy cách],MATCH(G1458,D.1[Tên sản phẩm],0)))</f>
        <v/>
      </c>
      <c r="I1458" s="54" t="str">
        <f>IF(G1458="","",INDEX(D.1[ĐVT],MATCH(G1458,D.1[Tên sản phẩm],0)))</f>
        <v/>
      </c>
      <c r="J1458" s="56" t="str">
        <f>IF(G1458="","",INDEX(#REF!,MATCH(G1458,D.1[Tên sản phẩm],0)))</f>
        <v/>
      </c>
      <c r="K1458" s="56" t="str">
        <f t="shared" si="272"/>
        <v/>
      </c>
      <c r="L1458" s="53"/>
      <c r="M1458" s="57" t="str">
        <f t="shared" si="273"/>
        <v/>
      </c>
      <c r="N1458" s="58"/>
      <c r="O1458" s="56" t="str">
        <f t="shared" si="266"/>
        <v/>
      </c>
      <c r="P1458" s="57" t="str">
        <f t="shared" si="274"/>
        <v/>
      </c>
      <c r="Q1458" s="58" t="str">
        <f t="shared" ca="1" si="275"/>
        <v/>
      </c>
      <c r="R1458" s="57" t="str">
        <f t="shared" si="276"/>
        <v/>
      </c>
      <c r="S1458" s="57" t="str">
        <f ca="1">IF(AND(C1458&lt;&gt;"",C1458&lt;&gt;OFFSET(C1458,1,0)),SUMIFS([Giá có thuế],[Số ĐK],C1458),"")</f>
        <v/>
      </c>
      <c r="T1458" s="53"/>
      <c r="U1458" s="55" t="str">
        <f>IF(T1458="","",'Thông Tin Chung'!#REF!)</f>
        <v/>
      </c>
      <c r="V1458" s="57" t="str">
        <f t="shared" ca="1" si="277"/>
        <v/>
      </c>
      <c r="W1458" s="59"/>
      <c r="X1458" s="49" t="str">
        <f ca="1">IF(C1458="","",IF(OR(D1458&lt;NgayBatDau,D1458&gt;NgayKetThuc),"Ngày tháng phải nằm trong kỳ báo cáo",IF(AND(F1458&lt;&gt;"",COUNTIF(D.3[Tên nhà cung cấp],F1458)=0),"Tên NCC chưa khai báo trong DSNCC",IF(AND(G1458&lt;&gt;"",COUNTIF(D.1[Tên sản phẩm],G1458)=0),"SP này chưa khai báo trong DSSP",""))))</f>
        <v/>
      </c>
    </row>
    <row r="1459" spans="2:24" ht="27.75" customHeight="1">
      <c r="B1459" s="69">
        <f t="shared" si="267"/>
        <v>1456</v>
      </c>
      <c r="C1459" s="49" t="str">
        <f t="shared" ca="1" si="268"/>
        <v/>
      </c>
      <c r="D1459" s="50" t="str">
        <f t="shared" ca="1" si="269"/>
        <v/>
      </c>
      <c r="E1459" s="51" t="str">
        <f t="shared" ca="1" si="270"/>
        <v/>
      </c>
      <c r="F1459" s="52" t="str">
        <f t="shared" ca="1" si="271"/>
        <v/>
      </c>
      <c r="G1459" s="53"/>
      <c r="H1459" s="53" t="str">
        <f>IF(G1459="","",INDEX(D.1[Quy cách],MATCH(G1459,D.1[Tên sản phẩm],0)))</f>
        <v/>
      </c>
      <c r="I1459" s="54" t="str">
        <f>IF(G1459="","",INDEX(D.1[ĐVT],MATCH(G1459,D.1[Tên sản phẩm],0)))</f>
        <v/>
      </c>
      <c r="J1459" s="56" t="str">
        <f>IF(G1459="","",INDEX(#REF!,MATCH(G1459,D.1[Tên sản phẩm],0)))</f>
        <v/>
      </c>
      <c r="K1459" s="56" t="str">
        <f t="shared" si="272"/>
        <v/>
      </c>
      <c r="L1459" s="53"/>
      <c r="M1459" s="57" t="str">
        <f t="shared" si="273"/>
        <v/>
      </c>
      <c r="N1459" s="58"/>
      <c r="O1459" s="56" t="str">
        <f t="shared" si="266"/>
        <v/>
      </c>
      <c r="P1459" s="57" t="str">
        <f t="shared" si="274"/>
        <v/>
      </c>
      <c r="Q1459" s="58" t="str">
        <f t="shared" ca="1" si="275"/>
        <v/>
      </c>
      <c r="R1459" s="57" t="str">
        <f t="shared" si="276"/>
        <v/>
      </c>
      <c r="S1459" s="57" t="str">
        <f ca="1">IF(AND(C1459&lt;&gt;"",C1459&lt;&gt;OFFSET(C1459,1,0)),SUMIFS([Giá có thuế],[Số ĐK],C1459),"")</f>
        <v/>
      </c>
      <c r="T1459" s="53"/>
      <c r="U1459" s="55" t="str">
        <f>IF(T1459="","",'Thông Tin Chung'!#REF!)</f>
        <v/>
      </c>
      <c r="V1459" s="57" t="str">
        <f t="shared" ca="1" si="277"/>
        <v/>
      </c>
      <c r="W1459" s="59"/>
      <c r="X1459" s="49" t="str">
        <f ca="1">IF(C1459="","",IF(OR(D1459&lt;NgayBatDau,D1459&gt;NgayKetThuc),"Ngày tháng phải nằm trong kỳ báo cáo",IF(AND(F1459&lt;&gt;"",COUNTIF(D.3[Tên nhà cung cấp],F1459)=0),"Tên NCC chưa khai báo trong DSNCC",IF(AND(G1459&lt;&gt;"",COUNTIF(D.1[Tên sản phẩm],G1459)=0),"SP này chưa khai báo trong DSSP",""))))</f>
        <v/>
      </c>
    </row>
    <row r="1460" spans="2:24" ht="27.75" customHeight="1">
      <c r="B1460" s="69">
        <f t="shared" si="267"/>
        <v>1457</v>
      </c>
      <c r="C1460" s="49" t="str">
        <f t="shared" ca="1" si="268"/>
        <v/>
      </c>
      <c r="D1460" s="50" t="str">
        <f t="shared" ca="1" si="269"/>
        <v/>
      </c>
      <c r="E1460" s="51" t="str">
        <f t="shared" ca="1" si="270"/>
        <v/>
      </c>
      <c r="F1460" s="52" t="str">
        <f t="shared" ca="1" si="271"/>
        <v/>
      </c>
      <c r="G1460" s="53"/>
      <c r="H1460" s="53" t="str">
        <f>IF(G1460="","",INDEX(D.1[Quy cách],MATCH(G1460,D.1[Tên sản phẩm],0)))</f>
        <v/>
      </c>
      <c r="I1460" s="54" t="str">
        <f>IF(G1460="","",INDEX(D.1[ĐVT],MATCH(G1460,D.1[Tên sản phẩm],0)))</f>
        <v/>
      </c>
      <c r="J1460" s="56" t="str">
        <f>IF(G1460="","",INDEX(#REF!,MATCH(G1460,D.1[Tên sản phẩm],0)))</f>
        <v/>
      </c>
      <c r="K1460" s="56" t="str">
        <f t="shared" si="272"/>
        <v/>
      </c>
      <c r="L1460" s="53"/>
      <c r="M1460" s="57" t="str">
        <f t="shared" si="273"/>
        <v/>
      </c>
      <c r="N1460" s="58"/>
      <c r="O1460" s="56" t="str">
        <f t="shared" si="266"/>
        <v/>
      </c>
      <c r="P1460" s="57" t="str">
        <f t="shared" si="274"/>
        <v/>
      </c>
      <c r="Q1460" s="58" t="str">
        <f t="shared" ca="1" si="275"/>
        <v/>
      </c>
      <c r="R1460" s="57" t="str">
        <f t="shared" si="276"/>
        <v/>
      </c>
      <c r="S1460" s="57" t="str">
        <f ca="1">IF(AND(C1460&lt;&gt;"",C1460&lt;&gt;OFFSET(C1460,1,0)),SUMIFS([Giá có thuế],[Số ĐK],C1460),"")</f>
        <v/>
      </c>
      <c r="T1460" s="53"/>
      <c r="U1460" s="55" t="str">
        <f>IF(T1460="","",'Thông Tin Chung'!#REF!)</f>
        <v/>
      </c>
      <c r="V1460" s="57" t="str">
        <f t="shared" ca="1" si="277"/>
        <v/>
      </c>
      <c r="W1460" s="59"/>
      <c r="X1460" s="49" t="str">
        <f ca="1">IF(C1460="","",IF(OR(D1460&lt;NgayBatDau,D1460&gt;NgayKetThuc),"Ngày tháng phải nằm trong kỳ báo cáo",IF(AND(F1460&lt;&gt;"",COUNTIF(D.3[Tên nhà cung cấp],F1460)=0),"Tên NCC chưa khai báo trong DSNCC",IF(AND(G1460&lt;&gt;"",COUNTIF(D.1[Tên sản phẩm],G1460)=0),"SP này chưa khai báo trong DSSP",""))))</f>
        <v/>
      </c>
    </row>
    <row r="1461" spans="2:24" ht="27.75" customHeight="1">
      <c r="B1461" s="69">
        <f t="shared" si="267"/>
        <v>1458</v>
      </c>
      <c r="C1461" s="49" t="str">
        <f t="shared" ca="1" si="268"/>
        <v/>
      </c>
      <c r="D1461" s="50" t="str">
        <f t="shared" ca="1" si="269"/>
        <v/>
      </c>
      <c r="E1461" s="51" t="str">
        <f t="shared" ca="1" si="270"/>
        <v/>
      </c>
      <c r="F1461" s="52" t="str">
        <f t="shared" ca="1" si="271"/>
        <v/>
      </c>
      <c r="G1461" s="53"/>
      <c r="H1461" s="53" t="str">
        <f>IF(G1461="","",INDEX(D.1[Quy cách],MATCH(G1461,D.1[Tên sản phẩm],0)))</f>
        <v/>
      </c>
      <c r="I1461" s="54" t="str">
        <f>IF(G1461="","",INDEX(D.1[ĐVT],MATCH(G1461,D.1[Tên sản phẩm],0)))</f>
        <v/>
      </c>
      <c r="J1461" s="56" t="str">
        <f>IF(G1461="","",INDEX(#REF!,MATCH(G1461,D.1[Tên sản phẩm],0)))</f>
        <v/>
      </c>
      <c r="K1461" s="56" t="str">
        <f t="shared" si="272"/>
        <v/>
      </c>
      <c r="L1461" s="53"/>
      <c r="M1461" s="57" t="str">
        <f t="shared" si="273"/>
        <v/>
      </c>
      <c r="N1461" s="58"/>
      <c r="O1461" s="56" t="str">
        <f t="shared" si="266"/>
        <v/>
      </c>
      <c r="P1461" s="57" t="str">
        <f t="shared" si="274"/>
        <v/>
      </c>
      <c r="Q1461" s="58" t="str">
        <f t="shared" ca="1" si="275"/>
        <v/>
      </c>
      <c r="R1461" s="57" t="str">
        <f t="shared" si="276"/>
        <v/>
      </c>
      <c r="S1461" s="57" t="str">
        <f ca="1">IF(AND(C1461&lt;&gt;"",C1461&lt;&gt;OFFSET(C1461,1,0)),SUMIFS([Giá có thuế],[Số ĐK],C1461),"")</f>
        <v/>
      </c>
      <c r="T1461" s="53"/>
      <c r="U1461" s="55" t="str">
        <f>IF(T1461="","",'Thông Tin Chung'!#REF!)</f>
        <v/>
      </c>
      <c r="V1461" s="57" t="str">
        <f t="shared" ca="1" si="277"/>
        <v/>
      </c>
      <c r="W1461" s="59"/>
      <c r="X1461" s="49" t="str">
        <f ca="1">IF(C1461="","",IF(OR(D1461&lt;NgayBatDau,D1461&gt;NgayKetThuc),"Ngày tháng phải nằm trong kỳ báo cáo",IF(AND(F1461&lt;&gt;"",COUNTIF(D.3[Tên nhà cung cấp],F1461)=0),"Tên NCC chưa khai báo trong DSNCC",IF(AND(G1461&lt;&gt;"",COUNTIF(D.1[Tên sản phẩm],G1461)=0),"SP này chưa khai báo trong DSSP",""))))</f>
        <v/>
      </c>
    </row>
    <row r="1462" spans="2:24" ht="27.75" customHeight="1">
      <c r="B1462" s="69">
        <f t="shared" si="267"/>
        <v>1459</v>
      </c>
      <c r="C1462" s="49" t="str">
        <f t="shared" ca="1" si="268"/>
        <v/>
      </c>
      <c r="D1462" s="50" t="str">
        <f t="shared" ca="1" si="269"/>
        <v/>
      </c>
      <c r="E1462" s="51" t="str">
        <f t="shared" ca="1" si="270"/>
        <v/>
      </c>
      <c r="F1462" s="52" t="str">
        <f t="shared" ca="1" si="271"/>
        <v/>
      </c>
      <c r="G1462" s="53"/>
      <c r="H1462" s="53" t="str">
        <f>IF(G1462="","",INDEX(D.1[Quy cách],MATCH(G1462,D.1[Tên sản phẩm],0)))</f>
        <v/>
      </c>
      <c r="I1462" s="54" t="str">
        <f>IF(G1462="","",INDEX(D.1[ĐVT],MATCH(G1462,D.1[Tên sản phẩm],0)))</f>
        <v/>
      </c>
      <c r="J1462" s="56" t="str">
        <f>IF(G1462="","",INDEX(#REF!,MATCH(G1462,D.1[Tên sản phẩm],0)))</f>
        <v/>
      </c>
      <c r="K1462" s="56" t="str">
        <f t="shared" si="272"/>
        <v/>
      </c>
      <c r="L1462" s="53"/>
      <c r="M1462" s="57" t="str">
        <f t="shared" si="273"/>
        <v/>
      </c>
      <c r="N1462" s="58"/>
      <c r="O1462" s="56" t="str">
        <f t="shared" si="266"/>
        <v/>
      </c>
      <c r="P1462" s="57" t="str">
        <f t="shared" si="274"/>
        <v/>
      </c>
      <c r="Q1462" s="58" t="str">
        <f t="shared" ca="1" si="275"/>
        <v/>
      </c>
      <c r="R1462" s="57" t="str">
        <f t="shared" si="276"/>
        <v/>
      </c>
      <c r="S1462" s="57" t="str">
        <f ca="1">IF(AND(C1462&lt;&gt;"",C1462&lt;&gt;OFFSET(C1462,1,0)),SUMIFS([Giá có thuế],[Số ĐK],C1462),"")</f>
        <v/>
      </c>
      <c r="T1462" s="53"/>
      <c r="U1462" s="55" t="str">
        <f>IF(T1462="","",'Thông Tin Chung'!#REF!)</f>
        <v/>
      </c>
      <c r="V1462" s="57" t="str">
        <f t="shared" ca="1" si="277"/>
        <v/>
      </c>
      <c r="W1462" s="59"/>
      <c r="X1462" s="49" t="str">
        <f ca="1">IF(C1462="","",IF(OR(D1462&lt;NgayBatDau,D1462&gt;NgayKetThuc),"Ngày tháng phải nằm trong kỳ báo cáo",IF(AND(F1462&lt;&gt;"",COUNTIF(D.3[Tên nhà cung cấp],F1462)=0),"Tên NCC chưa khai báo trong DSNCC",IF(AND(G1462&lt;&gt;"",COUNTIF(D.1[Tên sản phẩm],G1462)=0),"SP này chưa khai báo trong DSSP",""))))</f>
        <v/>
      </c>
    </row>
    <row r="1463" spans="2:24" ht="27.75" customHeight="1">
      <c r="B1463" s="69">
        <f t="shared" si="267"/>
        <v>1460</v>
      </c>
      <c r="C1463" s="49" t="str">
        <f t="shared" ca="1" si="268"/>
        <v/>
      </c>
      <c r="D1463" s="50" t="str">
        <f t="shared" ca="1" si="269"/>
        <v/>
      </c>
      <c r="E1463" s="51" t="str">
        <f t="shared" ca="1" si="270"/>
        <v/>
      </c>
      <c r="F1463" s="52" t="str">
        <f t="shared" ca="1" si="271"/>
        <v/>
      </c>
      <c r="G1463" s="53"/>
      <c r="H1463" s="53" t="str">
        <f>IF(G1463="","",INDEX(D.1[Quy cách],MATCH(G1463,D.1[Tên sản phẩm],0)))</f>
        <v/>
      </c>
      <c r="I1463" s="54" t="str">
        <f>IF(G1463="","",INDEX(D.1[ĐVT],MATCH(G1463,D.1[Tên sản phẩm],0)))</f>
        <v/>
      </c>
      <c r="J1463" s="56" t="str">
        <f>IF(G1463="","",INDEX(#REF!,MATCH(G1463,D.1[Tên sản phẩm],0)))</f>
        <v/>
      </c>
      <c r="K1463" s="56" t="str">
        <f t="shared" si="272"/>
        <v/>
      </c>
      <c r="L1463" s="53"/>
      <c r="M1463" s="57" t="str">
        <f t="shared" si="273"/>
        <v/>
      </c>
      <c r="N1463" s="58"/>
      <c r="O1463" s="56" t="str">
        <f t="shared" si="266"/>
        <v/>
      </c>
      <c r="P1463" s="57" t="str">
        <f t="shared" si="274"/>
        <v/>
      </c>
      <c r="Q1463" s="58" t="str">
        <f t="shared" ca="1" si="275"/>
        <v/>
      </c>
      <c r="R1463" s="57" t="str">
        <f t="shared" si="276"/>
        <v/>
      </c>
      <c r="S1463" s="57" t="str">
        <f ca="1">IF(AND(C1463&lt;&gt;"",C1463&lt;&gt;OFFSET(C1463,1,0)),SUMIFS([Giá có thuế],[Số ĐK],C1463),"")</f>
        <v/>
      </c>
      <c r="T1463" s="53"/>
      <c r="U1463" s="55" t="str">
        <f>IF(T1463="","",'Thông Tin Chung'!#REF!)</f>
        <v/>
      </c>
      <c r="V1463" s="57" t="str">
        <f t="shared" ca="1" si="277"/>
        <v/>
      </c>
      <c r="W1463" s="59"/>
      <c r="X1463" s="49" t="str">
        <f ca="1">IF(C1463="","",IF(OR(D1463&lt;NgayBatDau,D1463&gt;NgayKetThuc),"Ngày tháng phải nằm trong kỳ báo cáo",IF(AND(F1463&lt;&gt;"",COUNTIF(D.3[Tên nhà cung cấp],F1463)=0),"Tên NCC chưa khai báo trong DSNCC",IF(AND(G1463&lt;&gt;"",COUNTIF(D.1[Tên sản phẩm],G1463)=0),"SP này chưa khai báo trong DSSP",""))))</f>
        <v/>
      </c>
    </row>
    <row r="1464" spans="2:24" ht="27.75" customHeight="1">
      <c r="B1464" s="69">
        <f t="shared" si="267"/>
        <v>1461</v>
      </c>
      <c r="C1464" s="49" t="str">
        <f t="shared" ca="1" si="268"/>
        <v/>
      </c>
      <c r="D1464" s="50" t="str">
        <f t="shared" ca="1" si="269"/>
        <v/>
      </c>
      <c r="E1464" s="51" t="str">
        <f t="shared" ca="1" si="270"/>
        <v/>
      </c>
      <c r="F1464" s="52" t="str">
        <f t="shared" ca="1" si="271"/>
        <v/>
      </c>
      <c r="G1464" s="53"/>
      <c r="H1464" s="53" t="str">
        <f>IF(G1464="","",INDEX(D.1[Quy cách],MATCH(G1464,D.1[Tên sản phẩm],0)))</f>
        <v/>
      </c>
      <c r="I1464" s="54" t="str">
        <f>IF(G1464="","",INDEX(D.1[ĐVT],MATCH(G1464,D.1[Tên sản phẩm],0)))</f>
        <v/>
      </c>
      <c r="J1464" s="56" t="str">
        <f>IF(G1464="","",INDEX(#REF!,MATCH(G1464,D.1[Tên sản phẩm],0)))</f>
        <v/>
      </c>
      <c r="K1464" s="56" t="str">
        <f t="shared" si="272"/>
        <v/>
      </c>
      <c r="L1464" s="53"/>
      <c r="M1464" s="57" t="str">
        <f t="shared" si="273"/>
        <v/>
      </c>
      <c r="N1464" s="58"/>
      <c r="O1464" s="56" t="str">
        <f t="shared" si="266"/>
        <v/>
      </c>
      <c r="P1464" s="57" t="str">
        <f t="shared" si="274"/>
        <v/>
      </c>
      <c r="Q1464" s="58" t="str">
        <f t="shared" ca="1" si="275"/>
        <v/>
      </c>
      <c r="R1464" s="57" t="str">
        <f t="shared" si="276"/>
        <v/>
      </c>
      <c r="S1464" s="57" t="str">
        <f ca="1">IF(AND(C1464&lt;&gt;"",C1464&lt;&gt;OFFSET(C1464,1,0)),SUMIFS([Giá có thuế],[Số ĐK],C1464),"")</f>
        <v/>
      </c>
      <c r="T1464" s="53"/>
      <c r="U1464" s="55" t="str">
        <f>IF(T1464="","",'Thông Tin Chung'!#REF!)</f>
        <v/>
      </c>
      <c r="V1464" s="57" t="str">
        <f t="shared" ca="1" si="277"/>
        <v/>
      </c>
      <c r="W1464" s="59"/>
      <c r="X1464" s="49" t="str">
        <f ca="1">IF(C1464="","",IF(OR(D1464&lt;NgayBatDau,D1464&gt;NgayKetThuc),"Ngày tháng phải nằm trong kỳ báo cáo",IF(AND(F1464&lt;&gt;"",COUNTIF(D.3[Tên nhà cung cấp],F1464)=0),"Tên NCC chưa khai báo trong DSNCC",IF(AND(G1464&lt;&gt;"",COUNTIF(D.1[Tên sản phẩm],G1464)=0),"SP này chưa khai báo trong DSSP",""))))</f>
        <v/>
      </c>
    </row>
    <row r="1465" spans="2:24" ht="27.75" customHeight="1">
      <c r="B1465" s="69">
        <f t="shared" si="267"/>
        <v>1462</v>
      </c>
      <c r="C1465" s="49" t="str">
        <f t="shared" ca="1" si="268"/>
        <v/>
      </c>
      <c r="D1465" s="50" t="str">
        <f t="shared" ca="1" si="269"/>
        <v/>
      </c>
      <c r="E1465" s="51" t="str">
        <f t="shared" ca="1" si="270"/>
        <v/>
      </c>
      <c r="F1465" s="52" t="str">
        <f t="shared" ca="1" si="271"/>
        <v/>
      </c>
      <c r="G1465" s="53"/>
      <c r="H1465" s="53" t="str">
        <f>IF(G1465="","",INDEX(D.1[Quy cách],MATCH(G1465,D.1[Tên sản phẩm],0)))</f>
        <v/>
      </c>
      <c r="I1465" s="54" t="str">
        <f>IF(G1465="","",INDEX(D.1[ĐVT],MATCH(G1465,D.1[Tên sản phẩm],0)))</f>
        <v/>
      </c>
      <c r="J1465" s="56" t="str">
        <f>IF(G1465="","",INDEX(#REF!,MATCH(G1465,D.1[Tên sản phẩm],0)))</f>
        <v/>
      </c>
      <c r="K1465" s="56" t="str">
        <f t="shared" si="272"/>
        <v/>
      </c>
      <c r="L1465" s="53"/>
      <c r="M1465" s="57" t="str">
        <f t="shared" si="273"/>
        <v/>
      </c>
      <c r="N1465" s="58"/>
      <c r="O1465" s="56" t="str">
        <f t="shared" si="266"/>
        <v/>
      </c>
      <c r="P1465" s="57" t="str">
        <f t="shared" si="274"/>
        <v/>
      </c>
      <c r="Q1465" s="58" t="str">
        <f t="shared" ca="1" si="275"/>
        <v/>
      </c>
      <c r="R1465" s="57" t="str">
        <f t="shared" si="276"/>
        <v/>
      </c>
      <c r="S1465" s="57" t="str">
        <f ca="1">IF(AND(C1465&lt;&gt;"",C1465&lt;&gt;OFFSET(C1465,1,0)),SUMIFS([Giá có thuế],[Số ĐK],C1465),"")</f>
        <v/>
      </c>
      <c r="T1465" s="53"/>
      <c r="U1465" s="55" t="str">
        <f>IF(T1465="","",'Thông Tin Chung'!#REF!)</f>
        <v/>
      </c>
      <c r="V1465" s="57" t="str">
        <f t="shared" ca="1" si="277"/>
        <v/>
      </c>
      <c r="W1465" s="59"/>
      <c r="X1465" s="49" t="str">
        <f ca="1">IF(C1465="","",IF(OR(D1465&lt;NgayBatDau,D1465&gt;NgayKetThuc),"Ngày tháng phải nằm trong kỳ báo cáo",IF(AND(F1465&lt;&gt;"",COUNTIF(D.3[Tên nhà cung cấp],F1465)=0),"Tên NCC chưa khai báo trong DSNCC",IF(AND(G1465&lt;&gt;"",COUNTIF(D.1[Tên sản phẩm],G1465)=0),"SP này chưa khai báo trong DSSP",""))))</f>
        <v/>
      </c>
    </row>
    <row r="1466" spans="2:24" ht="27.75" customHeight="1">
      <c r="B1466" s="69">
        <f t="shared" si="267"/>
        <v>1463</v>
      </c>
      <c r="C1466" s="49" t="str">
        <f t="shared" ca="1" si="268"/>
        <v/>
      </c>
      <c r="D1466" s="50" t="str">
        <f t="shared" ca="1" si="269"/>
        <v/>
      </c>
      <c r="E1466" s="51" t="str">
        <f t="shared" ca="1" si="270"/>
        <v/>
      </c>
      <c r="F1466" s="52" t="str">
        <f t="shared" ca="1" si="271"/>
        <v/>
      </c>
      <c r="G1466" s="53"/>
      <c r="H1466" s="53" t="str">
        <f>IF(G1466="","",INDEX(D.1[Quy cách],MATCH(G1466,D.1[Tên sản phẩm],0)))</f>
        <v/>
      </c>
      <c r="I1466" s="54" t="str">
        <f>IF(G1466="","",INDEX(D.1[ĐVT],MATCH(G1466,D.1[Tên sản phẩm],0)))</f>
        <v/>
      </c>
      <c r="J1466" s="56" t="str">
        <f>IF(G1466="","",INDEX(#REF!,MATCH(G1466,D.1[Tên sản phẩm],0)))</f>
        <v/>
      </c>
      <c r="K1466" s="56" t="str">
        <f t="shared" si="272"/>
        <v/>
      </c>
      <c r="L1466" s="53"/>
      <c r="M1466" s="57" t="str">
        <f t="shared" si="273"/>
        <v/>
      </c>
      <c r="N1466" s="58"/>
      <c r="O1466" s="56" t="str">
        <f t="shared" si="266"/>
        <v/>
      </c>
      <c r="P1466" s="57" t="str">
        <f t="shared" si="274"/>
        <v/>
      </c>
      <c r="Q1466" s="58" t="str">
        <f t="shared" ca="1" si="275"/>
        <v/>
      </c>
      <c r="R1466" s="57" t="str">
        <f t="shared" si="276"/>
        <v/>
      </c>
      <c r="S1466" s="57" t="str">
        <f ca="1">IF(AND(C1466&lt;&gt;"",C1466&lt;&gt;OFFSET(C1466,1,0)),SUMIFS([Giá có thuế],[Số ĐK],C1466),"")</f>
        <v/>
      </c>
      <c r="T1466" s="53"/>
      <c r="U1466" s="55" t="str">
        <f>IF(T1466="","",'Thông Tin Chung'!#REF!)</f>
        <v/>
      </c>
      <c r="V1466" s="57" t="str">
        <f t="shared" ca="1" si="277"/>
        <v/>
      </c>
      <c r="W1466" s="59"/>
      <c r="X1466" s="49" t="str">
        <f ca="1">IF(C1466="","",IF(OR(D1466&lt;NgayBatDau,D1466&gt;NgayKetThuc),"Ngày tháng phải nằm trong kỳ báo cáo",IF(AND(F1466&lt;&gt;"",COUNTIF(D.3[Tên nhà cung cấp],F1466)=0),"Tên NCC chưa khai báo trong DSNCC",IF(AND(G1466&lt;&gt;"",COUNTIF(D.1[Tên sản phẩm],G1466)=0),"SP này chưa khai báo trong DSSP",""))))</f>
        <v/>
      </c>
    </row>
    <row r="1467" spans="2:24" ht="27.75" customHeight="1">
      <c r="B1467" s="69">
        <f t="shared" si="267"/>
        <v>1464</v>
      </c>
      <c r="C1467" s="49" t="str">
        <f t="shared" ca="1" si="268"/>
        <v/>
      </c>
      <c r="D1467" s="50" t="str">
        <f t="shared" ca="1" si="269"/>
        <v/>
      </c>
      <c r="E1467" s="51" t="str">
        <f t="shared" ca="1" si="270"/>
        <v/>
      </c>
      <c r="F1467" s="52" t="str">
        <f t="shared" ca="1" si="271"/>
        <v/>
      </c>
      <c r="G1467" s="53"/>
      <c r="H1467" s="53" t="str">
        <f>IF(G1467="","",INDEX(D.1[Quy cách],MATCH(G1467,D.1[Tên sản phẩm],0)))</f>
        <v/>
      </c>
      <c r="I1467" s="54" t="str">
        <f>IF(G1467="","",INDEX(D.1[ĐVT],MATCH(G1467,D.1[Tên sản phẩm],0)))</f>
        <v/>
      </c>
      <c r="J1467" s="56" t="str">
        <f>IF(G1467="","",INDEX(#REF!,MATCH(G1467,D.1[Tên sản phẩm],0)))</f>
        <v/>
      </c>
      <c r="K1467" s="56" t="str">
        <f t="shared" si="272"/>
        <v/>
      </c>
      <c r="L1467" s="53"/>
      <c r="M1467" s="57" t="str">
        <f t="shared" si="273"/>
        <v/>
      </c>
      <c r="N1467" s="58"/>
      <c r="O1467" s="56" t="str">
        <f t="shared" si="266"/>
        <v/>
      </c>
      <c r="P1467" s="57" t="str">
        <f t="shared" si="274"/>
        <v/>
      </c>
      <c r="Q1467" s="58" t="str">
        <f t="shared" ca="1" si="275"/>
        <v/>
      </c>
      <c r="R1467" s="57" t="str">
        <f t="shared" si="276"/>
        <v/>
      </c>
      <c r="S1467" s="57" t="str">
        <f ca="1">IF(AND(C1467&lt;&gt;"",C1467&lt;&gt;OFFSET(C1467,1,0)),SUMIFS([Giá có thuế],[Số ĐK],C1467),"")</f>
        <v/>
      </c>
      <c r="T1467" s="53"/>
      <c r="U1467" s="55" t="str">
        <f>IF(T1467="","",'Thông Tin Chung'!#REF!)</f>
        <v/>
      </c>
      <c r="V1467" s="57" t="str">
        <f t="shared" ca="1" si="277"/>
        <v/>
      </c>
      <c r="W1467" s="59"/>
      <c r="X1467" s="49" t="str">
        <f ca="1">IF(C1467="","",IF(OR(D1467&lt;NgayBatDau,D1467&gt;NgayKetThuc),"Ngày tháng phải nằm trong kỳ báo cáo",IF(AND(F1467&lt;&gt;"",COUNTIF(D.3[Tên nhà cung cấp],F1467)=0),"Tên NCC chưa khai báo trong DSNCC",IF(AND(G1467&lt;&gt;"",COUNTIF(D.1[Tên sản phẩm],G1467)=0),"SP này chưa khai báo trong DSSP",""))))</f>
        <v/>
      </c>
    </row>
    <row r="1468" spans="2:24" ht="27.75" customHeight="1">
      <c r="B1468" s="69">
        <f t="shared" si="267"/>
        <v>1465</v>
      </c>
      <c r="C1468" s="49" t="str">
        <f t="shared" ca="1" si="268"/>
        <v/>
      </c>
      <c r="D1468" s="50" t="str">
        <f t="shared" ca="1" si="269"/>
        <v/>
      </c>
      <c r="E1468" s="51" t="str">
        <f t="shared" ca="1" si="270"/>
        <v/>
      </c>
      <c r="F1468" s="52" t="str">
        <f t="shared" ca="1" si="271"/>
        <v/>
      </c>
      <c r="G1468" s="53"/>
      <c r="H1468" s="53" t="str">
        <f>IF(G1468="","",INDEX(D.1[Quy cách],MATCH(G1468,D.1[Tên sản phẩm],0)))</f>
        <v/>
      </c>
      <c r="I1468" s="54" t="str">
        <f>IF(G1468="","",INDEX(D.1[ĐVT],MATCH(G1468,D.1[Tên sản phẩm],0)))</f>
        <v/>
      </c>
      <c r="J1468" s="56" t="str">
        <f>IF(G1468="","",INDEX(#REF!,MATCH(G1468,D.1[Tên sản phẩm],0)))</f>
        <v/>
      </c>
      <c r="K1468" s="56" t="str">
        <f t="shared" si="272"/>
        <v/>
      </c>
      <c r="L1468" s="53"/>
      <c r="M1468" s="57" t="str">
        <f t="shared" si="273"/>
        <v/>
      </c>
      <c r="N1468" s="58"/>
      <c r="O1468" s="56" t="str">
        <f t="shared" si="266"/>
        <v/>
      </c>
      <c r="P1468" s="57" t="str">
        <f t="shared" si="274"/>
        <v/>
      </c>
      <c r="Q1468" s="58" t="str">
        <f t="shared" ca="1" si="275"/>
        <v/>
      </c>
      <c r="R1468" s="57" t="str">
        <f t="shared" si="276"/>
        <v/>
      </c>
      <c r="S1468" s="57" t="str">
        <f ca="1">IF(AND(C1468&lt;&gt;"",C1468&lt;&gt;OFFSET(C1468,1,0)),SUMIFS([Giá có thuế],[Số ĐK],C1468),"")</f>
        <v/>
      </c>
      <c r="T1468" s="53"/>
      <c r="U1468" s="55" t="str">
        <f>IF(T1468="","",'Thông Tin Chung'!#REF!)</f>
        <v/>
      </c>
      <c r="V1468" s="57" t="str">
        <f t="shared" ca="1" si="277"/>
        <v/>
      </c>
      <c r="W1468" s="59"/>
      <c r="X1468" s="49" t="str">
        <f ca="1">IF(C1468="","",IF(OR(D1468&lt;NgayBatDau,D1468&gt;NgayKetThuc),"Ngày tháng phải nằm trong kỳ báo cáo",IF(AND(F1468&lt;&gt;"",COUNTIF(D.3[Tên nhà cung cấp],F1468)=0),"Tên NCC chưa khai báo trong DSNCC",IF(AND(G1468&lt;&gt;"",COUNTIF(D.1[Tên sản phẩm],G1468)=0),"SP này chưa khai báo trong DSSP",""))))</f>
        <v/>
      </c>
    </row>
    <row r="1469" spans="2:24" ht="27.75" customHeight="1">
      <c r="B1469" s="69">
        <f t="shared" si="267"/>
        <v>1466</v>
      </c>
      <c r="C1469" s="49" t="str">
        <f t="shared" ca="1" si="268"/>
        <v/>
      </c>
      <c r="D1469" s="50" t="str">
        <f t="shared" ca="1" si="269"/>
        <v/>
      </c>
      <c r="E1469" s="51" t="str">
        <f t="shared" ca="1" si="270"/>
        <v/>
      </c>
      <c r="F1469" s="52" t="str">
        <f t="shared" ca="1" si="271"/>
        <v/>
      </c>
      <c r="G1469" s="53"/>
      <c r="H1469" s="53" t="str">
        <f>IF(G1469="","",INDEX(D.1[Quy cách],MATCH(G1469,D.1[Tên sản phẩm],0)))</f>
        <v/>
      </c>
      <c r="I1469" s="54" t="str">
        <f>IF(G1469="","",INDEX(D.1[ĐVT],MATCH(G1469,D.1[Tên sản phẩm],0)))</f>
        <v/>
      </c>
      <c r="J1469" s="56" t="str">
        <f>IF(G1469="","",INDEX(#REF!,MATCH(G1469,D.1[Tên sản phẩm],0)))</f>
        <v/>
      </c>
      <c r="K1469" s="56" t="str">
        <f t="shared" si="272"/>
        <v/>
      </c>
      <c r="L1469" s="53"/>
      <c r="M1469" s="57" t="str">
        <f t="shared" si="273"/>
        <v/>
      </c>
      <c r="N1469" s="58"/>
      <c r="O1469" s="56" t="str">
        <f t="shared" si="266"/>
        <v/>
      </c>
      <c r="P1469" s="57" t="str">
        <f t="shared" si="274"/>
        <v/>
      </c>
      <c r="Q1469" s="58" t="str">
        <f t="shared" ca="1" si="275"/>
        <v/>
      </c>
      <c r="R1469" s="57" t="str">
        <f t="shared" si="276"/>
        <v/>
      </c>
      <c r="S1469" s="57" t="str">
        <f ca="1">IF(AND(C1469&lt;&gt;"",C1469&lt;&gt;OFFSET(C1469,1,0)),SUMIFS([Giá có thuế],[Số ĐK],C1469),"")</f>
        <v/>
      </c>
      <c r="T1469" s="53"/>
      <c r="U1469" s="55" t="str">
        <f>IF(T1469="","",'Thông Tin Chung'!#REF!)</f>
        <v/>
      </c>
      <c r="V1469" s="57" t="str">
        <f t="shared" ca="1" si="277"/>
        <v/>
      </c>
      <c r="W1469" s="59"/>
      <c r="X1469" s="49" t="str">
        <f ca="1">IF(C1469="","",IF(OR(D1469&lt;NgayBatDau,D1469&gt;NgayKetThuc),"Ngày tháng phải nằm trong kỳ báo cáo",IF(AND(F1469&lt;&gt;"",COUNTIF(D.3[Tên nhà cung cấp],F1469)=0),"Tên NCC chưa khai báo trong DSNCC",IF(AND(G1469&lt;&gt;"",COUNTIF(D.1[Tên sản phẩm],G1469)=0),"SP này chưa khai báo trong DSSP",""))))</f>
        <v/>
      </c>
    </row>
    <row r="1470" spans="2:24" ht="27.75" customHeight="1">
      <c r="B1470" s="69">
        <f t="shared" si="267"/>
        <v>1467</v>
      </c>
      <c r="C1470" s="49" t="str">
        <f t="shared" ca="1" si="268"/>
        <v/>
      </c>
      <c r="D1470" s="50" t="str">
        <f t="shared" ca="1" si="269"/>
        <v/>
      </c>
      <c r="E1470" s="51" t="str">
        <f t="shared" ca="1" si="270"/>
        <v/>
      </c>
      <c r="F1470" s="52" t="str">
        <f t="shared" ca="1" si="271"/>
        <v/>
      </c>
      <c r="G1470" s="53"/>
      <c r="H1470" s="53" t="str">
        <f>IF(G1470="","",INDEX(D.1[Quy cách],MATCH(G1470,D.1[Tên sản phẩm],0)))</f>
        <v/>
      </c>
      <c r="I1470" s="54" t="str">
        <f>IF(G1470="","",INDEX(D.1[ĐVT],MATCH(G1470,D.1[Tên sản phẩm],0)))</f>
        <v/>
      </c>
      <c r="J1470" s="56" t="str">
        <f>IF(G1470="","",INDEX(#REF!,MATCH(G1470,D.1[Tên sản phẩm],0)))</f>
        <v/>
      </c>
      <c r="K1470" s="56" t="str">
        <f t="shared" si="272"/>
        <v/>
      </c>
      <c r="L1470" s="53"/>
      <c r="M1470" s="57" t="str">
        <f t="shared" si="273"/>
        <v/>
      </c>
      <c r="N1470" s="58"/>
      <c r="O1470" s="56" t="str">
        <f t="shared" si="266"/>
        <v/>
      </c>
      <c r="P1470" s="57" t="str">
        <f t="shared" si="274"/>
        <v/>
      </c>
      <c r="Q1470" s="58" t="str">
        <f t="shared" ca="1" si="275"/>
        <v/>
      </c>
      <c r="R1470" s="57" t="str">
        <f t="shared" si="276"/>
        <v/>
      </c>
      <c r="S1470" s="57" t="str">
        <f ca="1">IF(AND(C1470&lt;&gt;"",C1470&lt;&gt;OFFSET(C1470,1,0)),SUMIFS([Giá có thuế],[Số ĐK],C1470),"")</f>
        <v/>
      </c>
      <c r="T1470" s="53"/>
      <c r="U1470" s="55" t="str">
        <f>IF(T1470="","",'Thông Tin Chung'!#REF!)</f>
        <v/>
      </c>
      <c r="V1470" s="57" t="str">
        <f t="shared" ca="1" si="277"/>
        <v/>
      </c>
      <c r="W1470" s="59"/>
      <c r="X1470" s="49" t="str">
        <f ca="1">IF(C1470="","",IF(OR(D1470&lt;NgayBatDau,D1470&gt;NgayKetThuc),"Ngày tháng phải nằm trong kỳ báo cáo",IF(AND(F1470&lt;&gt;"",COUNTIF(D.3[Tên nhà cung cấp],F1470)=0),"Tên NCC chưa khai báo trong DSNCC",IF(AND(G1470&lt;&gt;"",COUNTIF(D.1[Tên sản phẩm],G1470)=0),"SP này chưa khai báo trong DSSP",""))))</f>
        <v/>
      </c>
    </row>
    <row r="1471" spans="2:24" ht="27.75" customHeight="1">
      <c r="B1471" s="69">
        <f t="shared" si="267"/>
        <v>1468</v>
      </c>
      <c r="C1471" s="49" t="str">
        <f t="shared" ca="1" si="268"/>
        <v/>
      </c>
      <c r="D1471" s="50" t="str">
        <f t="shared" ca="1" si="269"/>
        <v/>
      </c>
      <c r="E1471" s="51" t="str">
        <f t="shared" ca="1" si="270"/>
        <v/>
      </c>
      <c r="F1471" s="52" t="str">
        <f t="shared" ca="1" si="271"/>
        <v/>
      </c>
      <c r="G1471" s="53"/>
      <c r="H1471" s="53" t="str">
        <f>IF(G1471="","",INDEX(D.1[Quy cách],MATCH(G1471,D.1[Tên sản phẩm],0)))</f>
        <v/>
      </c>
      <c r="I1471" s="54" t="str">
        <f>IF(G1471="","",INDEX(D.1[ĐVT],MATCH(G1471,D.1[Tên sản phẩm],0)))</f>
        <v/>
      </c>
      <c r="J1471" s="56" t="str">
        <f>IF(G1471="","",INDEX(#REF!,MATCH(G1471,D.1[Tên sản phẩm],0)))</f>
        <v/>
      </c>
      <c r="K1471" s="56" t="str">
        <f t="shared" si="272"/>
        <v/>
      </c>
      <c r="L1471" s="53"/>
      <c r="M1471" s="57" t="str">
        <f t="shared" si="273"/>
        <v/>
      </c>
      <c r="N1471" s="58"/>
      <c r="O1471" s="56" t="str">
        <f t="shared" si="266"/>
        <v/>
      </c>
      <c r="P1471" s="57" t="str">
        <f t="shared" si="274"/>
        <v/>
      </c>
      <c r="Q1471" s="58" t="str">
        <f t="shared" ca="1" si="275"/>
        <v/>
      </c>
      <c r="R1471" s="57" t="str">
        <f t="shared" si="276"/>
        <v/>
      </c>
      <c r="S1471" s="57" t="str">
        <f ca="1">IF(AND(C1471&lt;&gt;"",C1471&lt;&gt;OFFSET(C1471,1,0)),SUMIFS([Giá có thuế],[Số ĐK],C1471),"")</f>
        <v/>
      </c>
      <c r="T1471" s="53"/>
      <c r="U1471" s="55" t="str">
        <f>IF(T1471="","",'Thông Tin Chung'!#REF!)</f>
        <v/>
      </c>
      <c r="V1471" s="57" t="str">
        <f t="shared" ca="1" si="277"/>
        <v/>
      </c>
      <c r="W1471" s="59"/>
      <c r="X1471" s="49" t="str">
        <f ca="1">IF(C1471="","",IF(OR(D1471&lt;NgayBatDau,D1471&gt;NgayKetThuc),"Ngày tháng phải nằm trong kỳ báo cáo",IF(AND(F1471&lt;&gt;"",COUNTIF(D.3[Tên nhà cung cấp],F1471)=0),"Tên NCC chưa khai báo trong DSNCC",IF(AND(G1471&lt;&gt;"",COUNTIF(D.1[Tên sản phẩm],G1471)=0),"SP này chưa khai báo trong DSSP",""))))</f>
        <v/>
      </c>
    </row>
    <row r="1472" spans="2:24" ht="27.75" customHeight="1">
      <c r="B1472" s="69">
        <f t="shared" si="267"/>
        <v>1469</v>
      </c>
      <c r="C1472" s="49" t="str">
        <f t="shared" ca="1" si="268"/>
        <v/>
      </c>
      <c r="D1472" s="50" t="str">
        <f t="shared" ca="1" si="269"/>
        <v/>
      </c>
      <c r="E1472" s="51" t="str">
        <f t="shared" ca="1" si="270"/>
        <v/>
      </c>
      <c r="F1472" s="52" t="str">
        <f t="shared" ca="1" si="271"/>
        <v/>
      </c>
      <c r="G1472" s="53"/>
      <c r="H1472" s="53" t="str">
        <f>IF(G1472="","",INDEX(D.1[Quy cách],MATCH(G1472,D.1[Tên sản phẩm],0)))</f>
        <v/>
      </c>
      <c r="I1472" s="54" t="str">
        <f>IF(G1472="","",INDEX(D.1[ĐVT],MATCH(G1472,D.1[Tên sản phẩm],0)))</f>
        <v/>
      </c>
      <c r="J1472" s="56" t="str">
        <f>IF(G1472="","",INDEX(#REF!,MATCH(G1472,D.1[Tên sản phẩm],0)))</f>
        <v/>
      </c>
      <c r="K1472" s="56" t="str">
        <f t="shared" si="272"/>
        <v/>
      </c>
      <c r="L1472" s="53"/>
      <c r="M1472" s="57" t="str">
        <f t="shared" si="273"/>
        <v/>
      </c>
      <c r="N1472" s="58"/>
      <c r="O1472" s="56" t="str">
        <f t="shared" si="266"/>
        <v/>
      </c>
      <c r="P1472" s="57" t="str">
        <f t="shared" si="274"/>
        <v/>
      </c>
      <c r="Q1472" s="58" t="str">
        <f t="shared" ca="1" si="275"/>
        <v/>
      </c>
      <c r="R1472" s="57" t="str">
        <f t="shared" si="276"/>
        <v/>
      </c>
      <c r="S1472" s="57" t="str">
        <f ca="1">IF(AND(C1472&lt;&gt;"",C1472&lt;&gt;OFFSET(C1472,1,0)),SUMIFS([Giá có thuế],[Số ĐK],C1472),"")</f>
        <v/>
      </c>
      <c r="T1472" s="53"/>
      <c r="U1472" s="55" t="str">
        <f>IF(T1472="","",'Thông Tin Chung'!#REF!)</f>
        <v/>
      </c>
      <c r="V1472" s="57" t="str">
        <f t="shared" ca="1" si="277"/>
        <v/>
      </c>
      <c r="W1472" s="59"/>
      <c r="X1472" s="49" t="str">
        <f ca="1">IF(C1472="","",IF(OR(D1472&lt;NgayBatDau,D1472&gt;NgayKetThuc),"Ngày tháng phải nằm trong kỳ báo cáo",IF(AND(F1472&lt;&gt;"",COUNTIF(D.3[Tên nhà cung cấp],F1472)=0),"Tên NCC chưa khai báo trong DSNCC",IF(AND(G1472&lt;&gt;"",COUNTIF(D.1[Tên sản phẩm],G1472)=0),"SP này chưa khai báo trong DSSP",""))))</f>
        <v/>
      </c>
    </row>
    <row r="1473" spans="2:24" ht="27.75" customHeight="1">
      <c r="B1473" s="69">
        <f t="shared" si="267"/>
        <v>1470</v>
      </c>
      <c r="C1473" s="49" t="str">
        <f t="shared" ca="1" si="268"/>
        <v/>
      </c>
      <c r="D1473" s="50" t="str">
        <f t="shared" ca="1" si="269"/>
        <v/>
      </c>
      <c r="E1473" s="51" t="str">
        <f t="shared" ca="1" si="270"/>
        <v/>
      </c>
      <c r="F1473" s="52" t="str">
        <f t="shared" ca="1" si="271"/>
        <v/>
      </c>
      <c r="G1473" s="53"/>
      <c r="H1473" s="53" t="str">
        <f>IF(G1473="","",INDEX(D.1[Quy cách],MATCH(G1473,D.1[Tên sản phẩm],0)))</f>
        <v/>
      </c>
      <c r="I1473" s="54" t="str">
        <f>IF(G1473="","",INDEX(D.1[ĐVT],MATCH(G1473,D.1[Tên sản phẩm],0)))</f>
        <v/>
      </c>
      <c r="J1473" s="56" t="str">
        <f>IF(G1473="","",INDEX(#REF!,MATCH(G1473,D.1[Tên sản phẩm],0)))</f>
        <v/>
      </c>
      <c r="K1473" s="56" t="str">
        <f t="shared" si="272"/>
        <v/>
      </c>
      <c r="L1473" s="53"/>
      <c r="M1473" s="57" t="str">
        <f t="shared" si="273"/>
        <v/>
      </c>
      <c r="N1473" s="58"/>
      <c r="O1473" s="56" t="str">
        <f t="shared" si="266"/>
        <v/>
      </c>
      <c r="P1473" s="57" t="str">
        <f t="shared" si="274"/>
        <v/>
      </c>
      <c r="Q1473" s="58" t="str">
        <f t="shared" ca="1" si="275"/>
        <v/>
      </c>
      <c r="R1473" s="57" t="str">
        <f t="shared" si="276"/>
        <v/>
      </c>
      <c r="S1473" s="57" t="str">
        <f ca="1">IF(AND(C1473&lt;&gt;"",C1473&lt;&gt;OFFSET(C1473,1,0)),SUMIFS([Giá có thuế],[Số ĐK],C1473),"")</f>
        <v/>
      </c>
      <c r="T1473" s="53"/>
      <c r="U1473" s="55" t="str">
        <f>IF(T1473="","",'Thông Tin Chung'!#REF!)</f>
        <v/>
      </c>
      <c r="V1473" s="57" t="str">
        <f t="shared" ca="1" si="277"/>
        <v/>
      </c>
      <c r="W1473" s="59"/>
      <c r="X1473" s="49" t="str">
        <f ca="1">IF(C1473="","",IF(OR(D1473&lt;NgayBatDau,D1473&gt;NgayKetThuc),"Ngày tháng phải nằm trong kỳ báo cáo",IF(AND(F1473&lt;&gt;"",COUNTIF(D.3[Tên nhà cung cấp],F1473)=0),"Tên NCC chưa khai báo trong DSNCC",IF(AND(G1473&lt;&gt;"",COUNTIF(D.1[Tên sản phẩm],G1473)=0),"SP này chưa khai báo trong DSSP",""))))</f>
        <v/>
      </c>
    </row>
    <row r="1474" spans="2:24" ht="27.75" customHeight="1">
      <c r="B1474" s="69">
        <f t="shared" si="267"/>
        <v>1471</v>
      </c>
      <c r="C1474" s="49" t="str">
        <f t="shared" ca="1" si="268"/>
        <v/>
      </c>
      <c r="D1474" s="50" t="str">
        <f t="shared" ca="1" si="269"/>
        <v/>
      </c>
      <c r="E1474" s="51" t="str">
        <f t="shared" ca="1" si="270"/>
        <v/>
      </c>
      <c r="F1474" s="52" t="str">
        <f t="shared" ca="1" si="271"/>
        <v/>
      </c>
      <c r="G1474" s="53"/>
      <c r="H1474" s="53" t="str">
        <f>IF(G1474="","",INDEX(D.1[Quy cách],MATCH(G1474,D.1[Tên sản phẩm],0)))</f>
        <v/>
      </c>
      <c r="I1474" s="54" t="str">
        <f>IF(G1474="","",INDEX(D.1[ĐVT],MATCH(G1474,D.1[Tên sản phẩm],0)))</f>
        <v/>
      </c>
      <c r="J1474" s="56" t="str">
        <f>IF(G1474="","",INDEX(#REF!,MATCH(G1474,D.1[Tên sản phẩm],0)))</f>
        <v/>
      </c>
      <c r="K1474" s="56" t="str">
        <f t="shared" si="272"/>
        <v/>
      </c>
      <c r="L1474" s="53"/>
      <c r="M1474" s="57" t="str">
        <f t="shared" si="273"/>
        <v/>
      </c>
      <c r="N1474" s="58"/>
      <c r="O1474" s="56" t="str">
        <f t="shared" si="266"/>
        <v/>
      </c>
      <c r="P1474" s="57" t="str">
        <f t="shared" si="274"/>
        <v/>
      </c>
      <c r="Q1474" s="58" t="str">
        <f t="shared" ca="1" si="275"/>
        <v/>
      </c>
      <c r="R1474" s="57" t="str">
        <f t="shared" si="276"/>
        <v/>
      </c>
      <c r="S1474" s="57" t="str">
        <f ca="1">IF(AND(C1474&lt;&gt;"",C1474&lt;&gt;OFFSET(C1474,1,0)),SUMIFS([Giá có thuế],[Số ĐK],C1474),"")</f>
        <v/>
      </c>
      <c r="T1474" s="53"/>
      <c r="U1474" s="55" t="str">
        <f>IF(T1474="","",'Thông Tin Chung'!#REF!)</f>
        <v/>
      </c>
      <c r="V1474" s="57" t="str">
        <f t="shared" ca="1" si="277"/>
        <v/>
      </c>
      <c r="W1474" s="59"/>
      <c r="X1474" s="49" t="str">
        <f ca="1">IF(C1474="","",IF(OR(D1474&lt;NgayBatDau,D1474&gt;NgayKetThuc),"Ngày tháng phải nằm trong kỳ báo cáo",IF(AND(F1474&lt;&gt;"",COUNTIF(D.3[Tên nhà cung cấp],F1474)=0),"Tên NCC chưa khai báo trong DSNCC",IF(AND(G1474&lt;&gt;"",COUNTIF(D.1[Tên sản phẩm],G1474)=0),"SP này chưa khai báo trong DSSP",""))))</f>
        <v/>
      </c>
    </row>
    <row r="1475" spans="2:24" ht="27.75" customHeight="1">
      <c r="B1475" s="69">
        <f t="shared" si="267"/>
        <v>1472</v>
      </c>
      <c r="C1475" s="49" t="str">
        <f t="shared" ca="1" si="268"/>
        <v/>
      </c>
      <c r="D1475" s="50" t="str">
        <f t="shared" ca="1" si="269"/>
        <v/>
      </c>
      <c r="E1475" s="51" t="str">
        <f t="shared" ca="1" si="270"/>
        <v/>
      </c>
      <c r="F1475" s="52" t="str">
        <f t="shared" ca="1" si="271"/>
        <v/>
      </c>
      <c r="G1475" s="53"/>
      <c r="H1475" s="53" t="str">
        <f>IF(G1475="","",INDEX(D.1[Quy cách],MATCH(G1475,D.1[Tên sản phẩm],0)))</f>
        <v/>
      </c>
      <c r="I1475" s="54" t="str">
        <f>IF(G1475="","",INDEX(D.1[ĐVT],MATCH(G1475,D.1[Tên sản phẩm],0)))</f>
        <v/>
      </c>
      <c r="J1475" s="56" t="str">
        <f>IF(G1475="","",INDEX(#REF!,MATCH(G1475,D.1[Tên sản phẩm],0)))</f>
        <v/>
      </c>
      <c r="K1475" s="56" t="str">
        <f t="shared" si="272"/>
        <v/>
      </c>
      <c r="L1475" s="53"/>
      <c r="M1475" s="57" t="str">
        <f t="shared" si="273"/>
        <v/>
      </c>
      <c r="N1475" s="58"/>
      <c r="O1475" s="56" t="str">
        <f t="shared" ref="O1475:O1503" si="278">IF(M1475="","",M1475*SUM(N1475))</f>
        <v/>
      </c>
      <c r="P1475" s="57" t="str">
        <f t="shared" si="274"/>
        <v/>
      </c>
      <c r="Q1475" s="58" t="str">
        <f t="shared" ca="1" si="275"/>
        <v/>
      </c>
      <c r="R1475" s="57" t="str">
        <f t="shared" si="276"/>
        <v/>
      </c>
      <c r="S1475" s="57" t="str">
        <f ca="1">IF(AND(C1475&lt;&gt;"",C1475&lt;&gt;OFFSET(C1475,1,0)),SUMIFS([Giá có thuế],[Số ĐK],C1475),"")</f>
        <v/>
      </c>
      <c r="T1475" s="53"/>
      <c r="U1475" s="55" t="str">
        <f>IF(T1475="","",'Thông Tin Chung'!#REF!)</f>
        <v/>
      </c>
      <c r="V1475" s="57" t="str">
        <f t="shared" ca="1" si="277"/>
        <v/>
      </c>
      <c r="W1475" s="59"/>
      <c r="X1475" s="49" t="str">
        <f ca="1">IF(C1475="","",IF(OR(D1475&lt;NgayBatDau,D1475&gt;NgayKetThuc),"Ngày tháng phải nằm trong kỳ báo cáo",IF(AND(F1475&lt;&gt;"",COUNTIF(D.3[Tên nhà cung cấp],F1475)=0),"Tên NCC chưa khai báo trong DSNCC",IF(AND(G1475&lt;&gt;"",COUNTIF(D.1[Tên sản phẩm],G1475)=0),"SP này chưa khai báo trong DSSP",""))))</f>
        <v/>
      </c>
    </row>
    <row r="1476" spans="2:24" ht="27.75" customHeight="1">
      <c r="B1476" s="69">
        <f t="shared" ref="B1476:B1503" si="279">ROW(A1476)-3</f>
        <v>1473</v>
      </c>
      <c r="C1476" s="49" t="str">
        <f t="shared" ref="C1476:C1503" ca="1" si="280">IF(AND(D1476="",E1476="",F1476=""),"",IF(AND(D1476=OFFSET(D1476,-1,0),E1476=OFFSET(E1476,-1,0),F1476=OFFSET(F1476,-1,0)),OFFSET(B1476,-1,1),B1476))</f>
        <v/>
      </c>
      <c r="D1476" s="50" t="str">
        <f t="shared" ref="D1476:D1503" ca="1" si="281">IF(AND($G1476&lt;&gt;"",B1476&lt;&gt;1),OFFSET(C1476,-1,1),"")</f>
        <v/>
      </c>
      <c r="E1476" s="51" t="str">
        <f t="shared" ref="E1476:E1503" ca="1" si="282">IF(AND($G1476&lt;&gt;"",B1476&lt;&gt;1),OFFSET(D1476,-1,1),"")</f>
        <v/>
      </c>
      <c r="F1476" s="52" t="str">
        <f t="shared" ref="F1476:F1503" ca="1" si="283">IF(AND($G1476&lt;&gt;"",B1476&lt;&gt;1),OFFSET(E1476,-1,1),"")</f>
        <v/>
      </c>
      <c r="G1476" s="53"/>
      <c r="H1476" s="53" t="str">
        <f>IF(G1476="","",INDEX(D.1[Quy cách],MATCH(G1476,D.1[Tên sản phẩm],0)))</f>
        <v/>
      </c>
      <c r="I1476" s="54" t="str">
        <f>IF(G1476="","",INDEX(D.1[ĐVT],MATCH(G1476,D.1[Tên sản phẩm],0)))</f>
        <v/>
      </c>
      <c r="J1476" s="56" t="str">
        <f>IF(G1476="","",INDEX(#REF!,MATCH(G1476,D.1[Tên sản phẩm],0)))</f>
        <v/>
      </c>
      <c r="K1476" s="56" t="str">
        <f t="shared" ref="K1476:K1503" si="284">IF(OR(G1476="",J1476=""),"",1)</f>
        <v/>
      </c>
      <c r="L1476" s="53"/>
      <c r="M1476" s="57" t="str">
        <f t="shared" ref="M1476:M1503" si="285">IF(AND(J1476&lt;&gt;"",K1476&lt;&gt;""),J1476*K1476,"")</f>
        <v/>
      </c>
      <c r="N1476" s="58"/>
      <c r="O1476" s="56" t="str">
        <f t="shared" si="278"/>
        <v/>
      </c>
      <c r="P1476" s="57" t="str">
        <f t="shared" ref="P1476:P1503" si="286">IF(M1476="","",M1476-SUM(O1476))</f>
        <v/>
      </c>
      <c r="Q1476" s="58" t="str">
        <f t="shared" ref="Q1476:Q1503" ca="1" si="287">IF(AND(P1476&lt;&gt;"",C1476=OFFSET(C1476,-1,0)),OFFSET(P1476,-1,1),"")</f>
        <v/>
      </c>
      <c r="R1476" s="57" t="str">
        <f t="shared" ref="R1476:R1503" si="288">IF(P1476="","",P1476*SUM(1,Q1476))</f>
        <v/>
      </c>
      <c r="S1476" s="57" t="str">
        <f ca="1">IF(AND(C1476&lt;&gt;"",C1476&lt;&gt;OFFSET(C1476,1,0)),SUMIFS([Giá có thuế],[Số ĐK],C1476),"")</f>
        <v/>
      </c>
      <c r="T1476" s="53"/>
      <c r="U1476" s="55" t="str">
        <f>IF(T1476="","",'Thông Tin Chung'!#REF!)</f>
        <v/>
      </c>
      <c r="V1476" s="57" t="str">
        <f t="shared" ref="V1476:V1503" ca="1" si="289">IF(AND(S1476&lt;&gt;"",T1476&lt;&gt;"",S1476&lt;&gt;0),S1476-T1476,"")</f>
        <v/>
      </c>
      <c r="W1476" s="59"/>
      <c r="X1476" s="49" t="str">
        <f ca="1">IF(C1476="","",IF(OR(D1476&lt;NgayBatDau,D1476&gt;NgayKetThuc),"Ngày tháng phải nằm trong kỳ báo cáo",IF(AND(F1476&lt;&gt;"",COUNTIF(D.3[Tên nhà cung cấp],F1476)=0),"Tên NCC chưa khai báo trong DSNCC",IF(AND(G1476&lt;&gt;"",COUNTIF(D.1[Tên sản phẩm],G1476)=0),"SP này chưa khai báo trong DSSP",""))))</f>
        <v/>
      </c>
    </row>
    <row r="1477" spans="2:24" ht="27.75" customHeight="1">
      <c r="B1477" s="69">
        <f t="shared" si="279"/>
        <v>1474</v>
      </c>
      <c r="C1477" s="49" t="str">
        <f t="shared" ca="1" si="280"/>
        <v/>
      </c>
      <c r="D1477" s="50" t="str">
        <f t="shared" ca="1" si="281"/>
        <v/>
      </c>
      <c r="E1477" s="51" t="str">
        <f t="shared" ca="1" si="282"/>
        <v/>
      </c>
      <c r="F1477" s="52" t="str">
        <f t="shared" ca="1" si="283"/>
        <v/>
      </c>
      <c r="G1477" s="53"/>
      <c r="H1477" s="53" t="str">
        <f>IF(G1477="","",INDEX(D.1[Quy cách],MATCH(G1477,D.1[Tên sản phẩm],0)))</f>
        <v/>
      </c>
      <c r="I1477" s="54" t="str">
        <f>IF(G1477="","",INDEX(D.1[ĐVT],MATCH(G1477,D.1[Tên sản phẩm],0)))</f>
        <v/>
      </c>
      <c r="J1477" s="56" t="str">
        <f>IF(G1477="","",INDEX(#REF!,MATCH(G1477,D.1[Tên sản phẩm],0)))</f>
        <v/>
      </c>
      <c r="K1477" s="56" t="str">
        <f t="shared" si="284"/>
        <v/>
      </c>
      <c r="L1477" s="53"/>
      <c r="M1477" s="57" t="str">
        <f t="shared" si="285"/>
        <v/>
      </c>
      <c r="N1477" s="58"/>
      <c r="O1477" s="56" t="str">
        <f t="shared" si="278"/>
        <v/>
      </c>
      <c r="P1477" s="57" t="str">
        <f t="shared" si="286"/>
        <v/>
      </c>
      <c r="Q1477" s="58" t="str">
        <f t="shared" ca="1" si="287"/>
        <v/>
      </c>
      <c r="R1477" s="57" t="str">
        <f t="shared" si="288"/>
        <v/>
      </c>
      <c r="S1477" s="57" t="str">
        <f ca="1">IF(AND(C1477&lt;&gt;"",C1477&lt;&gt;OFFSET(C1477,1,0)),SUMIFS([Giá có thuế],[Số ĐK],C1477),"")</f>
        <v/>
      </c>
      <c r="T1477" s="53"/>
      <c r="U1477" s="55" t="str">
        <f>IF(T1477="","",'Thông Tin Chung'!#REF!)</f>
        <v/>
      </c>
      <c r="V1477" s="57" t="str">
        <f t="shared" ca="1" si="289"/>
        <v/>
      </c>
      <c r="W1477" s="59"/>
      <c r="X1477" s="49" t="str">
        <f ca="1">IF(C1477="","",IF(OR(D1477&lt;NgayBatDau,D1477&gt;NgayKetThuc),"Ngày tháng phải nằm trong kỳ báo cáo",IF(AND(F1477&lt;&gt;"",COUNTIF(D.3[Tên nhà cung cấp],F1477)=0),"Tên NCC chưa khai báo trong DSNCC",IF(AND(G1477&lt;&gt;"",COUNTIF(D.1[Tên sản phẩm],G1477)=0),"SP này chưa khai báo trong DSSP",""))))</f>
        <v/>
      </c>
    </row>
    <row r="1478" spans="2:24" ht="27.75" customHeight="1">
      <c r="B1478" s="69">
        <f t="shared" si="279"/>
        <v>1475</v>
      </c>
      <c r="C1478" s="49" t="str">
        <f t="shared" ca="1" si="280"/>
        <v/>
      </c>
      <c r="D1478" s="50" t="str">
        <f t="shared" ca="1" si="281"/>
        <v/>
      </c>
      <c r="E1478" s="51" t="str">
        <f t="shared" ca="1" si="282"/>
        <v/>
      </c>
      <c r="F1478" s="52" t="str">
        <f t="shared" ca="1" si="283"/>
        <v/>
      </c>
      <c r="G1478" s="53"/>
      <c r="H1478" s="53" t="str">
        <f>IF(G1478="","",INDEX(D.1[Quy cách],MATCH(G1478,D.1[Tên sản phẩm],0)))</f>
        <v/>
      </c>
      <c r="I1478" s="54" t="str">
        <f>IF(G1478="","",INDEX(D.1[ĐVT],MATCH(G1478,D.1[Tên sản phẩm],0)))</f>
        <v/>
      </c>
      <c r="J1478" s="56" t="str">
        <f>IF(G1478="","",INDEX(#REF!,MATCH(G1478,D.1[Tên sản phẩm],0)))</f>
        <v/>
      </c>
      <c r="K1478" s="56" t="str">
        <f t="shared" si="284"/>
        <v/>
      </c>
      <c r="L1478" s="53"/>
      <c r="M1478" s="57" t="str">
        <f t="shared" si="285"/>
        <v/>
      </c>
      <c r="N1478" s="58"/>
      <c r="O1478" s="56" t="str">
        <f t="shared" si="278"/>
        <v/>
      </c>
      <c r="P1478" s="57" t="str">
        <f t="shared" si="286"/>
        <v/>
      </c>
      <c r="Q1478" s="58" t="str">
        <f t="shared" ca="1" si="287"/>
        <v/>
      </c>
      <c r="R1478" s="57" t="str">
        <f t="shared" si="288"/>
        <v/>
      </c>
      <c r="S1478" s="57" t="str">
        <f ca="1">IF(AND(C1478&lt;&gt;"",C1478&lt;&gt;OFFSET(C1478,1,0)),SUMIFS([Giá có thuế],[Số ĐK],C1478),"")</f>
        <v/>
      </c>
      <c r="T1478" s="53"/>
      <c r="U1478" s="55" t="str">
        <f>IF(T1478="","",'Thông Tin Chung'!#REF!)</f>
        <v/>
      </c>
      <c r="V1478" s="57" t="str">
        <f t="shared" ca="1" si="289"/>
        <v/>
      </c>
      <c r="W1478" s="59"/>
      <c r="X1478" s="49" t="str">
        <f ca="1">IF(C1478="","",IF(OR(D1478&lt;NgayBatDau,D1478&gt;NgayKetThuc),"Ngày tháng phải nằm trong kỳ báo cáo",IF(AND(F1478&lt;&gt;"",COUNTIF(D.3[Tên nhà cung cấp],F1478)=0),"Tên NCC chưa khai báo trong DSNCC",IF(AND(G1478&lt;&gt;"",COUNTIF(D.1[Tên sản phẩm],G1478)=0),"SP này chưa khai báo trong DSSP",""))))</f>
        <v/>
      </c>
    </row>
    <row r="1479" spans="2:24" ht="27.75" customHeight="1">
      <c r="B1479" s="69">
        <f t="shared" si="279"/>
        <v>1476</v>
      </c>
      <c r="C1479" s="49" t="str">
        <f t="shared" ca="1" si="280"/>
        <v/>
      </c>
      <c r="D1479" s="50" t="str">
        <f t="shared" ca="1" si="281"/>
        <v/>
      </c>
      <c r="E1479" s="51" t="str">
        <f t="shared" ca="1" si="282"/>
        <v/>
      </c>
      <c r="F1479" s="52" t="str">
        <f t="shared" ca="1" si="283"/>
        <v/>
      </c>
      <c r="G1479" s="53"/>
      <c r="H1479" s="53" t="str">
        <f>IF(G1479="","",INDEX(D.1[Quy cách],MATCH(G1479,D.1[Tên sản phẩm],0)))</f>
        <v/>
      </c>
      <c r="I1479" s="54" t="str">
        <f>IF(G1479="","",INDEX(D.1[ĐVT],MATCH(G1479,D.1[Tên sản phẩm],0)))</f>
        <v/>
      </c>
      <c r="J1479" s="56" t="str">
        <f>IF(G1479="","",INDEX(#REF!,MATCH(G1479,D.1[Tên sản phẩm],0)))</f>
        <v/>
      </c>
      <c r="K1479" s="56" t="str">
        <f t="shared" si="284"/>
        <v/>
      </c>
      <c r="L1479" s="53"/>
      <c r="M1479" s="57" t="str">
        <f t="shared" si="285"/>
        <v/>
      </c>
      <c r="N1479" s="58"/>
      <c r="O1479" s="56" t="str">
        <f t="shared" si="278"/>
        <v/>
      </c>
      <c r="P1479" s="57" t="str">
        <f t="shared" si="286"/>
        <v/>
      </c>
      <c r="Q1479" s="58" t="str">
        <f t="shared" ca="1" si="287"/>
        <v/>
      </c>
      <c r="R1479" s="57" t="str">
        <f t="shared" si="288"/>
        <v/>
      </c>
      <c r="S1479" s="57" t="str">
        <f ca="1">IF(AND(C1479&lt;&gt;"",C1479&lt;&gt;OFFSET(C1479,1,0)),SUMIFS([Giá có thuế],[Số ĐK],C1479),"")</f>
        <v/>
      </c>
      <c r="T1479" s="53"/>
      <c r="U1479" s="55" t="str">
        <f>IF(T1479="","",'Thông Tin Chung'!#REF!)</f>
        <v/>
      </c>
      <c r="V1479" s="57" t="str">
        <f t="shared" ca="1" si="289"/>
        <v/>
      </c>
      <c r="W1479" s="59"/>
      <c r="X1479" s="49" t="str">
        <f ca="1">IF(C1479="","",IF(OR(D1479&lt;NgayBatDau,D1479&gt;NgayKetThuc),"Ngày tháng phải nằm trong kỳ báo cáo",IF(AND(F1479&lt;&gt;"",COUNTIF(D.3[Tên nhà cung cấp],F1479)=0),"Tên NCC chưa khai báo trong DSNCC",IF(AND(G1479&lt;&gt;"",COUNTIF(D.1[Tên sản phẩm],G1479)=0),"SP này chưa khai báo trong DSSP",""))))</f>
        <v/>
      </c>
    </row>
    <row r="1480" spans="2:24" ht="27.75" customHeight="1">
      <c r="B1480" s="69">
        <f t="shared" si="279"/>
        <v>1477</v>
      </c>
      <c r="C1480" s="49" t="str">
        <f t="shared" ca="1" si="280"/>
        <v/>
      </c>
      <c r="D1480" s="50" t="str">
        <f t="shared" ca="1" si="281"/>
        <v/>
      </c>
      <c r="E1480" s="51" t="str">
        <f t="shared" ca="1" si="282"/>
        <v/>
      </c>
      <c r="F1480" s="52" t="str">
        <f t="shared" ca="1" si="283"/>
        <v/>
      </c>
      <c r="G1480" s="53"/>
      <c r="H1480" s="53" t="str">
        <f>IF(G1480="","",INDEX(D.1[Quy cách],MATCH(G1480,D.1[Tên sản phẩm],0)))</f>
        <v/>
      </c>
      <c r="I1480" s="54" t="str">
        <f>IF(G1480="","",INDEX(D.1[ĐVT],MATCH(G1480,D.1[Tên sản phẩm],0)))</f>
        <v/>
      </c>
      <c r="J1480" s="56" t="str">
        <f>IF(G1480="","",INDEX(#REF!,MATCH(G1480,D.1[Tên sản phẩm],0)))</f>
        <v/>
      </c>
      <c r="K1480" s="56" t="str">
        <f t="shared" si="284"/>
        <v/>
      </c>
      <c r="L1480" s="53"/>
      <c r="M1480" s="57" t="str">
        <f t="shared" si="285"/>
        <v/>
      </c>
      <c r="N1480" s="58"/>
      <c r="O1480" s="56" t="str">
        <f t="shared" si="278"/>
        <v/>
      </c>
      <c r="P1480" s="57" t="str">
        <f t="shared" si="286"/>
        <v/>
      </c>
      <c r="Q1480" s="58" t="str">
        <f t="shared" ca="1" si="287"/>
        <v/>
      </c>
      <c r="R1480" s="57" t="str">
        <f t="shared" si="288"/>
        <v/>
      </c>
      <c r="S1480" s="57" t="str">
        <f ca="1">IF(AND(C1480&lt;&gt;"",C1480&lt;&gt;OFFSET(C1480,1,0)),SUMIFS([Giá có thuế],[Số ĐK],C1480),"")</f>
        <v/>
      </c>
      <c r="T1480" s="53"/>
      <c r="U1480" s="55" t="str">
        <f>IF(T1480="","",'Thông Tin Chung'!#REF!)</f>
        <v/>
      </c>
      <c r="V1480" s="57" t="str">
        <f t="shared" ca="1" si="289"/>
        <v/>
      </c>
      <c r="W1480" s="59"/>
      <c r="X1480" s="49" t="str">
        <f ca="1">IF(C1480="","",IF(OR(D1480&lt;NgayBatDau,D1480&gt;NgayKetThuc),"Ngày tháng phải nằm trong kỳ báo cáo",IF(AND(F1480&lt;&gt;"",COUNTIF(D.3[Tên nhà cung cấp],F1480)=0),"Tên NCC chưa khai báo trong DSNCC",IF(AND(G1480&lt;&gt;"",COUNTIF(D.1[Tên sản phẩm],G1480)=0),"SP này chưa khai báo trong DSSP",""))))</f>
        <v/>
      </c>
    </row>
    <row r="1481" spans="2:24" ht="27.75" customHeight="1">
      <c r="B1481" s="69">
        <f t="shared" si="279"/>
        <v>1478</v>
      </c>
      <c r="C1481" s="49" t="str">
        <f t="shared" ca="1" si="280"/>
        <v/>
      </c>
      <c r="D1481" s="50" t="str">
        <f t="shared" ca="1" si="281"/>
        <v/>
      </c>
      <c r="E1481" s="51" t="str">
        <f t="shared" ca="1" si="282"/>
        <v/>
      </c>
      <c r="F1481" s="52" t="str">
        <f t="shared" ca="1" si="283"/>
        <v/>
      </c>
      <c r="G1481" s="53"/>
      <c r="H1481" s="53" t="str">
        <f>IF(G1481="","",INDEX(D.1[Quy cách],MATCH(G1481,D.1[Tên sản phẩm],0)))</f>
        <v/>
      </c>
      <c r="I1481" s="54" t="str">
        <f>IF(G1481="","",INDEX(D.1[ĐVT],MATCH(G1481,D.1[Tên sản phẩm],0)))</f>
        <v/>
      </c>
      <c r="J1481" s="56" t="str">
        <f>IF(G1481="","",INDEX(#REF!,MATCH(G1481,D.1[Tên sản phẩm],0)))</f>
        <v/>
      </c>
      <c r="K1481" s="56" t="str">
        <f t="shared" si="284"/>
        <v/>
      </c>
      <c r="L1481" s="53"/>
      <c r="M1481" s="57" t="str">
        <f t="shared" si="285"/>
        <v/>
      </c>
      <c r="N1481" s="58"/>
      <c r="O1481" s="56" t="str">
        <f t="shared" si="278"/>
        <v/>
      </c>
      <c r="P1481" s="57" t="str">
        <f t="shared" si="286"/>
        <v/>
      </c>
      <c r="Q1481" s="58" t="str">
        <f t="shared" ca="1" si="287"/>
        <v/>
      </c>
      <c r="R1481" s="57" t="str">
        <f t="shared" si="288"/>
        <v/>
      </c>
      <c r="S1481" s="57" t="str">
        <f ca="1">IF(AND(C1481&lt;&gt;"",C1481&lt;&gt;OFFSET(C1481,1,0)),SUMIFS([Giá có thuế],[Số ĐK],C1481),"")</f>
        <v/>
      </c>
      <c r="T1481" s="53"/>
      <c r="U1481" s="55" t="str">
        <f>IF(T1481="","",'Thông Tin Chung'!#REF!)</f>
        <v/>
      </c>
      <c r="V1481" s="57" t="str">
        <f t="shared" ca="1" si="289"/>
        <v/>
      </c>
      <c r="W1481" s="59"/>
      <c r="X1481" s="49" t="str">
        <f ca="1">IF(C1481="","",IF(OR(D1481&lt;NgayBatDau,D1481&gt;NgayKetThuc),"Ngày tháng phải nằm trong kỳ báo cáo",IF(AND(F1481&lt;&gt;"",COUNTIF(D.3[Tên nhà cung cấp],F1481)=0),"Tên NCC chưa khai báo trong DSNCC",IF(AND(G1481&lt;&gt;"",COUNTIF(D.1[Tên sản phẩm],G1481)=0),"SP này chưa khai báo trong DSSP",""))))</f>
        <v/>
      </c>
    </row>
    <row r="1482" spans="2:24" ht="27.75" customHeight="1">
      <c r="B1482" s="69">
        <f t="shared" si="279"/>
        <v>1479</v>
      </c>
      <c r="C1482" s="49" t="str">
        <f t="shared" ca="1" si="280"/>
        <v/>
      </c>
      <c r="D1482" s="50" t="str">
        <f t="shared" ca="1" si="281"/>
        <v/>
      </c>
      <c r="E1482" s="51" t="str">
        <f t="shared" ca="1" si="282"/>
        <v/>
      </c>
      <c r="F1482" s="52" t="str">
        <f t="shared" ca="1" si="283"/>
        <v/>
      </c>
      <c r="G1482" s="53"/>
      <c r="H1482" s="53" t="str">
        <f>IF(G1482="","",INDEX(D.1[Quy cách],MATCH(G1482,D.1[Tên sản phẩm],0)))</f>
        <v/>
      </c>
      <c r="I1482" s="54" t="str">
        <f>IF(G1482="","",INDEX(D.1[ĐVT],MATCH(G1482,D.1[Tên sản phẩm],0)))</f>
        <v/>
      </c>
      <c r="J1482" s="56" t="str">
        <f>IF(G1482="","",INDEX(#REF!,MATCH(G1482,D.1[Tên sản phẩm],0)))</f>
        <v/>
      </c>
      <c r="K1482" s="56" t="str">
        <f t="shared" si="284"/>
        <v/>
      </c>
      <c r="L1482" s="53"/>
      <c r="M1482" s="57" t="str">
        <f t="shared" si="285"/>
        <v/>
      </c>
      <c r="N1482" s="58"/>
      <c r="O1482" s="56" t="str">
        <f t="shared" si="278"/>
        <v/>
      </c>
      <c r="P1482" s="57" t="str">
        <f t="shared" si="286"/>
        <v/>
      </c>
      <c r="Q1482" s="58" t="str">
        <f t="shared" ca="1" si="287"/>
        <v/>
      </c>
      <c r="R1482" s="57" t="str">
        <f t="shared" si="288"/>
        <v/>
      </c>
      <c r="S1482" s="57" t="str">
        <f ca="1">IF(AND(C1482&lt;&gt;"",C1482&lt;&gt;OFFSET(C1482,1,0)),SUMIFS([Giá có thuế],[Số ĐK],C1482),"")</f>
        <v/>
      </c>
      <c r="T1482" s="53"/>
      <c r="U1482" s="55" t="str">
        <f>IF(T1482="","",'Thông Tin Chung'!#REF!)</f>
        <v/>
      </c>
      <c r="V1482" s="57" t="str">
        <f t="shared" ca="1" si="289"/>
        <v/>
      </c>
      <c r="W1482" s="59"/>
      <c r="X1482" s="49" t="str">
        <f ca="1">IF(C1482="","",IF(OR(D1482&lt;NgayBatDau,D1482&gt;NgayKetThuc),"Ngày tháng phải nằm trong kỳ báo cáo",IF(AND(F1482&lt;&gt;"",COUNTIF(D.3[Tên nhà cung cấp],F1482)=0),"Tên NCC chưa khai báo trong DSNCC",IF(AND(G1482&lt;&gt;"",COUNTIF(D.1[Tên sản phẩm],G1482)=0),"SP này chưa khai báo trong DSSP",""))))</f>
        <v/>
      </c>
    </row>
    <row r="1483" spans="2:24" ht="27.75" customHeight="1">
      <c r="B1483" s="69">
        <f t="shared" si="279"/>
        <v>1480</v>
      </c>
      <c r="C1483" s="49" t="str">
        <f t="shared" ca="1" si="280"/>
        <v/>
      </c>
      <c r="D1483" s="50" t="str">
        <f t="shared" ca="1" si="281"/>
        <v/>
      </c>
      <c r="E1483" s="51" t="str">
        <f t="shared" ca="1" si="282"/>
        <v/>
      </c>
      <c r="F1483" s="52" t="str">
        <f t="shared" ca="1" si="283"/>
        <v/>
      </c>
      <c r="G1483" s="53"/>
      <c r="H1483" s="53" t="str">
        <f>IF(G1483="","",INDEX(D.1[Quy cách],MATCH(G1483,D.1[Tên sản phẩm],0)))</f>
        <v/>
      </c>
      <c r="I1483" s="54" t="str">
        <f>IF(G1483="","",INDEX(D.1[ĐVT],MATCH(G1483,D.1[Tên sản phẩm],0)))</f>
        <v/>
      </c>
      <c r="J1483" s="56" t="str">
        <f>IF(G1483="","",INDEX(#REF!,MATCH(G1483,D.1[Tên sản phẩm],0)))</f>
        <v/>
      </c>
      <c r="K1483" s="56" t="str">
        <f t="shared" si="284"/>
        <v/>
      </c>
      <c r="L1483" s="53"/>
      <c r="M1483" s="57" t="str">
        <f t="shared" si="285"/>
        <v/>
      </c>
      <c r="N1483" s="58"/>
      <c r="O1483" s="56" t="str">
        <f t="shared" si="278"/>
        <v/>
      </c>
      <c r="P1483" s="57" t="str">
        <f t="shared" si="286"/>
        <v/>
      </c>
      <c r="Q1483" s="58" t="str">
        <f t="shared" ca="1" si="287"/>
        <v/>
      </c>
      <c r="R1483" s="57" t="str">
        <f t="shared" si="288"/>
        <v/>
      </c>
      <c r="S1483" s="57" t="str">
        <f ca="1">IF(AND(C1483&lt;&gt;"",C1483&lt;&gt;OFFSET(C1483,1,0)),SUMIFS([Giá có thuế],[Số ĐK],C1483),"")</f>
        <v/>
      </c>
      <c r="T1483" s="53"/>
      <c r="U1483" s="55" t="str">
        <f>IF(T1483="","",'Thông Tin Chung'!#REF!)</f>
        <v/>
      </c>
      <c r="V1483" s="57" t="str">
        <f t="shared" ca="1" si="289"/>
        <v/>
      </c>
      <c r="W1483" s="59"/>
      <c r="X1483" s="49" t="str">
        <f ca="1">IF(C1483="","",IF(OR(D1483&lt;NgayBatDau,D1483&gt;NgayKetThuc),"Ngày tháng phải nằm trong kỳ báo cáo",IF(AND(F1483&lt;&gt;"",COUNTIF(D.3[Tên nhà cung cấp],F1483)=0),"Tên NCC chưa khai báo trong DSNCC",IF(AND(G1483&lt;&gt;"",COUNTIF(D.1[Tên sản phẩm],G1483)=0),"SP này chưa khai báo trong DSSP",""))))</f>
        <v/>
      </c>
    </row>
    <row r="1484" spans="2:24" ht="27.75" customHeight="1">
      <c r="B1484" s="69">
        <f t="shared" si="279"/>
        <v>1481</v>
      </c>
      <c r="C1484" s="49" t="str">
        <f t="shared" ca="1" si="280"/>
        <v/>
      </c>
      <c r="D1484" s="50" t="str">
        <f t="shared" ca="1" si="281"/>
        <v/>
      </c>
      <c r="E1484" s="51" t="str">
        <f t="shared" ca="1" si="282"/>
        <v/>
      </c>
      <c r="F1484" s="52" t="str">
        <f t="shared" ca="1" si="283"/>
        <v/>
      </c>
      <c r="G1484" s="53"/>
      <c r="H1484" s="53" t="str">
        <f>IF(G1484="","",INDEX(D.1[Quy cách],MATCH(G1484,D.1[Tên sản phẩm],0)))</f>
        <v/>
      </c>
      <c r="I1484" s="54" t="str">
        <f>IF(G1484="","",INDEX(D.1[ĐVT],MATCH(G1484,D.1[Tên sản phẩm],0)))</f>
        <v/>
      </c>
      <c r="J1484" s="56" t="str">
        <f>IF(G1484="","",INDEX(#REF!,MATCH(G1484,D.1[Tên sản phẩm],0)))</f>
        <v/>
      </c>
      <c r="K1484" s="56" t="str">
        <f t="shared" si="284"/>
        <v/>
      </c>
      <c r="L1484" s="53"/>
      <c r="M1484" s="57" t="str">
        <f t="shared" si="285"/>
        <v/>
      </c>
      <c r="N1484" s="58"/>
      <c r="O1484" s="56" t="str">
        <f t="shared" si="278"/>
        <v/>
      </c>
      <c r="P1484" s="57" t="str">
        <f t="shared" si="286"/>
        <v/>
      </c>
      <c r="Q1484" s="58" t="str">
        <f t="shared" ca="1" si="287"/>
        <v/>
      </c>
      <c r="R1484" s="57" t="str">
        <f t="shared" si="288"/>
        <v/>
      </c>
      <c r="S1484" s="57" t="str">
        <f ca="1">IF(AND(C1484&lt;&gt;"",C1484&lt;&gt;OFFSET(C1484,1,0)),SUMIFS([Giá có thuế],[Số ĐK],C1484),"")</f>
        <v/>
      </c>
      <c r="T1484" s="53"/>
      <c r="U1484" s="55" t="str">
        <f>IF(T1484="","",'Thông Tin Chung'!#REF!)</f>
        <v/>
      </c>
      <c r="V1484" s="57" t="str">
        <f t="shared" ca="1" si="289"/>
        <v/>
      </c>
      <c r="W1484" s="59"/>
      <c r="X1484" s="49" t="str">
        <f ca="1">IF(C1484="","",IF(OR(D1484&lt;NgayBatDau,D1484&gt;NgayKetThuc),"Ngày tháng phải nằm trong kỳ báo cáo",IF(AND(F1484&lt;&gt;"",COUNTIF(D.3[Tên nhà cung cấp],F1484)=0),"Tên NCC chưa khai báo trong DSNCC",IF(AND(G1484&lt;&gt;"",COUNTIF(D.1[Tên sản phẩm],G1484)=0),"SP này chưa khai báo trong DSSP",""))))</f>
        <v/>
      </c>
    </row>
    <row r="1485" spans="2:24" ht="27.75" customHeight="1">
      <c r="B1485" s="69">
        <f t="shared" si="279"/>
        <v>1482</v>
      </c>
      <c r="C1485" s="49" t="str">
        <f t="shared" ca="1" si="280"/>
        <v/>
      </c>
      <c r="D1485" s="50" t="str">
        <f t="shared" ca="1" si="281"/>
        <v/>
      </c>
      <c r="E1485" s="51" t="str">
        <f t="shared" ca="1" si="282"/>
        <v/>
      </c>
      <c r="F1485" s="52" t="str">
        <f t="shared" ca="1" si="283"/>
        <v/>
      </c>
      <c r="G1485" s="53"/>
      <c r="H1485" s="53" t="str">
        <f>IF(G1485="","",INDEX(D.1[Quy cách],MATCH(G1485,D.1[Tên sản phẩm],0)))</f>
        <v/>
      </c>
      <c r="I1485" s="54" t="str">
        <f>IF(G1485="","",INDEX(D.1[ĐVT],MATCH(G1485,D.1[Tên sản phẩm],0)))</f>
        <v/>
      </c>
      <c r="J1485" s="56" t="str">
        <f>IF(G1485="","",INDEX(#REF!,MATCH(G1485,D.1[Tên sản phẩm],0)))</f>
        <v/>
      </c>
      <c r="K1485" s="56" t="str">
        <f t="shared" si="284"/>
        <v/>
      </c>
      <c r="L1485" s="53"/>
      <c r="M1485" s="57" t="str">
        <f t="shared" si="285"/>
        <v/>
      </c>
      <c r="N1485" s="58"/>
      <c r="O1485" s="56" t="str">
        <f t="shared" si="278"/>
        <v/>
      </c>
      <c r="P1485" s="57" t="str">
        <f t="shared" si="286"/>
        <v/>
      </c>
      <c r="Q1485" s="58" t="str">
        <f t="shared" ca="1" si="287"/>
        <v/>
      </c>
      <c r="R1485" s="57" t="str">
        <f t="shared" si="288"/>
        <v/>
      </c>
      <c r="S1485" s="57" t="str">
        <f ca="1">IF(AND(C1485&lt;&gt;"",C1485&lt;&gt;OFFSET(C1485,1,0)),SUMIFS([Giá có thuế],[Số ĐK],C1485),"")</f>
        <v/>
      </c>
      <c r="T1485" s="53"/>
      <c r="U1485" s="55" t="str">
        <f>IF(T1485="","",'Thông Tin Chung'!#REF!)</f>
        <v/>
      </c>
      <c r="V1485" s="57" t="str">
        <f t="shared" ca="1" si="289"/>
        <v/>
      </c>
      <c r="W1485" s="59"/>
      <c r="X1485" s="49" t="str">
        <f ca="1">IF(C1485="","",IF(OR(D1485&lt;NgayBatDau,D1485&gt;NgayKetThuc),"Ngày tháng phải nằm trong kỳ báo cáo",IF(AND(F1485&lt;&gt;"",COUNTIF(D.3[Tên nhà cung cấp],F1485)=0),"Tên NCC chưa khai báo trong DSNCC",IF(AND(G1485&lt;&gt;"",COUNTIF(D.1[Tên sản phẩm],G1485)=0),"SP này chưa khai báo trong DSSP",""))))</f>
        <v/>
      </c>
    </row>
    <row r="1486" spans="2:24" ht="27.75" customHeight="1">
      <c r="B1486" s="69">
        <f t="shared" si="279"/>
        <v>1483</v>
      </c>
      <c r="C1486" s="49" t="str">
        <f t="shared" ca="1" si="280"/>
        <v/>
      </c>
      <c r="D1486" s="50" t="str">
        <f t="shared" ca="1" si="281"/>
        <v/>
      </c>
      <c r="E1486" s="51" t="str">
        <f t="shared" ca="1" si="282"/>
        <v/>
      </c>
      <c r="F1486" s="52" t="str">
        <f t="shared" ca="1" si="283"/>
        <v/>
      </c>
      <c r="G1486" s="53"/>
      <c r="H1486" s="53" t="str">
        <f>IF(G1486="","",INDEX(D.1[Quy cách],MATCH(G1486,D.1[Tên sản phẩm],0)))</f>
        <v/>
      </c>
      <c r="I1486" s="54" t="str">
        <f>IF(G1486="","",INDEX(D.1[ĐVT],MATCH(G1486,D.1[Tên sản phẩm],0)))</f>
        <v/>
      </c>
      <c r="J1486" s="56" t="str">
        <f>IF(G1486="","",INDEX(#REF!,MATCH(G1486,D.1[Tên sản phẩm],0)))</f>
        <v/>
      </c>
      <c r="K1486" s="56" t="str">
        <f t="shared" si="284"/>
        <v/>
      </c>
      <c r="L1486" s="53"/>
      <c r="M1486" s="57" t="str">
        <f t="shared" si="285"/>
        <v/>
      </c>
      <c r="N1486" s="58"/>
      <c r="O1486" s="56" t="str">
        <f t="shared" si="278"/>
        <v/>
      </c>
      <c r="P1486" s="57" t="str">
        <f t="shared" si="286"/>
        <v/>
      </c>
      <c r="Q1486" s="58" t="str">
        <f t="shared" ca="1" si="287"/>
        <v/>
      </c>
      <c r="R1486" s="57" t="str">
        <f t="shared" si="288"/>
        <v/>
      </c>
      <c r="S1486" s="57" t="str">
        <f ca="1">IF(AND(C1486&lt;&gt;"",C1486&lt;&gt;OFFSET(C1486,1,0)),SUMIFS([Giá có thuế],[Số ĐK],C1486),"")</f>
        <v/>
      </c>
      <c r="T1486" s="53"/>
      <c r="U1486" s="55" t="str">
        <f>IF(T1486="","",'Thông Tin Chung'!#REF!)</f>
        <v/>
      </c>
      <c r="V1486" s="57" t="str">
        <f t="shared" ca="1" si="289"/>
        <v/>
      </c>
      <c r="W1486" s="59"/>
      <c r="X1486" s="49" t="str">
        <f ca="1">IF(C1486="","",IF(OR(D1486&lt;NgayBatDau,D1486&gt;NgayKetThuc),"Ngày tháng phải nằm trong kỳ báo cáo",IF(AND(F1486&lt;&gt;"",COUNTIF(D.3[Tên nhà cung cấp],F1486)=0),"Tên NCC chưa khai báo trong DSNCC",IF(AND(G1486&lt;&gt;"",COUNTIF(D.1[Tên sản phẩm],G1486)=0),"SP này chưa khai báo trong DSSP",""))))</f>
        <v/>
      </c>
    </row>
    <row r="1487" spans="2:24" ht="27.75" customHeight="1">
      <c r="B1487" s="69">
        <f t="shared" si="279"/>
        <v>1484</v>
      </c>
      <c r="C1487" s="49" t="str">
        <f t="shared" ca="1" si="280"/>
        <v/>
      </c>
      <c r="D1487" s="50" t="str">
        <f t="shared" ca="1" si="281"/>
        <v/>
      </c>
      <c r="E1487" s="51" t="str">
        <f t="shared" ca="1" si="282"/>
        <v/>
      </c>
      <c r="F1487" s="52" t="str">
        <f t="shared" ca="1" si="283"/>
        <v/>
      </c>
      <c r="G1487" s="53"/>
      <c r="H1487" s="53" t="str">
        <f>IF(G1487="","",INDEX(D.1[Quy cách],MATCH(G1487,D.1[Tên sản phẩm],0)))</f>
        <v/>
      </c>
      <c r="I1487" s="54" t="str">
        <f>IF(G1487="","",INDEX(D.1[ĐVT],MATCH(G1487,D.1[Tên sản phẩm],0)))</f>
        <v/>
      </c>
      <c r="J1487" s="56" t="str">
        <f>IF(G1487="","",INDEX(#REF!,MATCH(G1487,D.1[Tên sản phẩm],0)))</f>
        <v/>
      </c>
      <c r="K1487" s="56" t="str">
        <f t="shared" si="284"/>
        <v/>
      </c>
      <c r="L1487" s="53"/>
      <c r="M1487" s="57" t="str">
        <f t="shared" si="285"/>
        <v/>
      </c>
      <c r="N1487" s="58"/>
      <c r="O1487" s="56" t="str">
        <f t="shared" si="278"/>
        <v/>
      </c>
      <c r="P1487" s="57" t="str">
        <f t="shared" si="286"/>
        <v/>
      </c>
      <c r="Q1487" s="58" t="str">
        <f t="shared" ca="1" si="287"/>
        <v/>
      </c>
      <c r="R1487" s="57" t="str">
        <f t="shared" si="288"/>
        <v/>
      </c>
      <c r="S1487" s="57" t="str">
        <f ca="1">IF(AND(C1487&lt;&gt;"",C1487&lt;&gt;OFFSET(C1487,1,0)),SUMIFS([Giá có thuế],[Số ĐK],C1487),"")</f>
        <v/>
      </c>
      <c r="T1487" s="53"/>
      <c r="U1487" s="55" t="str">
        <f>IF(T1487="","",'Thông Tin Chung'!#REF!)</f>
        <v/>
      </c>
      <c r="V1487" s="57" t="str">
        <f t="shared" ca="1" si="289"/>
        <v/>
      </c>
      <c r="W1487" s="59"/>
      <c r="X1487" s="49" t="str">
        <f ca="1">IF(C1487="","",IF(OR(D1487&lt;NgayBatDau,D1487&gt;NgayKetThuc),"Ngày tháng phải nằm trong kỳ báo cáo",IF(AND(F1487&lt;&gt;"",COUNTIF(D.3[Tên nhà cung cấp],F1487)=0),"Tên NCC chưa khai báo trong DSNCC",IF(AND(G1487&lt;&gt;"",COUNTIF(D.1[Tên sản phẩm],G1487)=0),"SP này chưa khai báo trong DSSP",""))))</f>
        <v/>
      </c>
    </row>
    <row r="1488" spans="2:24" ht="27.75" customHeight="1">
      <c r="B1488" s="69">
        <f t="shared" si="279"/>
        <v>1485</v>
      </c>
      <c r="C1488" s="49" t="str">
        <f t="shared" ca="1" si="280"/>
        <v/>
      </c>
      <c r="D1488" s="50" t="str">
        <f t="shared" ca="1" si="281"/>
        <v/>
      </c>
      <c r="E1488" s="51" t="str">
        <f t="shared" ca="1" si="282"/>
        <v/>
      </c>
      <c r="F1488" s="52" t="str">
        <f t="shared" ca="1" si="283"/>
        <v/>
      </c>
      <c r="G1488" s="53"/>
      <c r="H1488" s="53" t="str">
        <f>IF(G1488="","",INDEX(D.1[Quy cách],MATCH(G1488,D.1[Tên sản phẩm],0)))</f>
        <v/>
      </c>
      <c r="I1488" s="54" t="str">
        <f>IF(G1488="","",INDEX(D.1[ĐVT],MATCH(G1488,D.1[Tên sản phẩm],0)))</f>
        <v/>
      </c>
      <c r="J1488" s="56" t="str">
        <f>IF(G1488="","",INDEX(#REF!,MATCH(G1488,D.1[Tên sản phẩm],0)))</f>
        <v/>
      </c>
      <c r="K1488" s="56" t="str">
        <f t="shared" si="284"/>
        <v/>
      </c>
      <c r="L1488" s="53"/>
      <c r="M1488" s="57" t="str">
        <f t="shared" si="285"/>
        <v/>
      </c>
      <c r="N1488" s="58"/>
      <c r="O1488" s="56" t="str">
        <f t="shared" si="278"/>
        <v/>
      </c>
      <c r="P1488" s="57" t="str">
        <f t="shared" si="286"/>
        <v/>
      </c>
      <c r="Q1488" s="58" t="str">
        <f t="shared" ca="1" si="287"/>
        <v/>
      </c>
      <c r="R1488" s="57" t="str">
        <f t="shared" si="288"/>
        <v/>
      </c>
      <c r="S1488" s="57" t="str">
        <f ca="1">IF(AND(C1488&lt;&gt;"",C1488&lt;&gt;OFFSET(C1488,1,0)),SUMIFS([Giá có thuế],[Số ĐK],C1488),"")</f>
        <v/>
      </c>
      <c r="T1488" s="53"/>
      <c r="U1488" s="55" t="str">
        <f>IF(T1488="","",'Thông Tin Chung'!#REF!)</f>
        <v/>
      </c>
      <c r="V1488" s="57" t="str">
        <f t="shared" ca="1" si="289"/>
        <v/>
      </c>
      <c r="W1488" s="59"/>
      <c r="X1488" s="49" t="str">
        <f ca="1">IF(C1488="","",IF(OR(D1488&lt;NgayBatDau,D1488&gt;NgayKetThuc),"Ngày tháng phải nằm trong kỳ báo cáo",IF(AND(F1488&lt;&gt;"",COUNTIF(D.3[Tên nhà cung cấp],F1488)=0),"Tên NCC chưa khai báo trong DSNCC",IF(AND(G1488&lt;&gt;"",COUNTIF(D.1[Tên sản phẩm],G1488)=0),"SP này chưa khai báo trong DSSP",""))))</f>
        <v/>
      </c>
    </row>
    <row r="1489" spans="2:24" ht="27.75" customHeight="1">
      <c r="B1489" s="69">
        <f t="shared" si="279"/>
        <v>1486</v>
      </c>
      <c r="C1489" s="49" t="str">
        <f t="shared" ca="1" si="280"/>
        <v/>
      </c>
      <c r="D1489" s="50" t="str">
        <f t="shared" ca="1" si="281"/>
        <v/>
      </c>
      <c r="E1489" s="51" t="str">
        <f t="shared" ca="1" si="282"/>
        <v/>
      </c>
      <c r="F1489" s="52" t="str">
        <f t="shared" ca="1" si="283"/>
        <v/>
      </c>
      <c r="G1489" s="53"/>
      <c r="H1489" s="53" t="str">
        <f>IF(G1489="","",INDEX(D.1[Quy cách],MATCH(G1489,D.1[Tên sản phẩm],0)))</f>
        <v/>
      </c>
      <c r="I1489" s="54" t="str">
        <f>IF(G1489="","",INDEX(D.1[ĐVT],MATCH(G1489,D.1[Tên sản phẩm],0)))</f>
        <v/>
      </c>
      <c r="J1489" s="56" t="str">
        <f>IF(G1489="","",INDEX(#REF!,MATCH(G1489,D.1[Tên sản phẩm],0)))</f>
        <v/>
      </c>
      <c r="K1489" s="56" t="str">
        <f t="shared" si="284"/>
        <v/>
      </c>
      <c r="L1489" s="53"/>
      <c r="M1489" s="57" t="str">
        <f t="shared" si="285"/>
        <v/>
      </c>
      <c r="N1489" s="58"/>
      <c r="O1489" s="56" t="str">
        <f t="shared" si="278"/>
        <v/>
      </c>
      <c r="P1489" s="57" t="str">
        <f t="shared" si="286"/>
        <v/>
      </c>
      <c r="Q1489" s="58" t="str">
        <f t="shared" ca="1" si="287"/>
        <v/>
      </c>
      <c r="R1489" s="57" t="str">
        <f t="shared" si="288"/>
        <v/>
      </c>
      <c r="S1489" s="57" t="str">
        <f ca="1">IF(AND(C1489&lt;&gt;"",C1489&lt;&gt;OFFSET(C1489,1,0)),SUMIFS([Giá có thuế],[Số ĐK],C1489),"")</f>
        <v/>
      </c>
      <c r="T1489" s="53"/>
      <c r="U1489" s="55" t="str">
        <f>IF(T1489="","",'Thông Tin Chung'!#REF!)</f>
        <v/>
      </c>
      <c r="V1489" s="57" t="str">
        <f t="shared" ca="1" si="289"/>
        <v/>
      </c>
      <c r="W1489" s="59"/>
      <c r="X1489" s="49" t="str">
        <f ca="1">IF(C1489="","",IF(OR(D1489&lt;NgayBatDau,D1489&gt;NgayKetThuc),"Ngày tháng phải nằm trong kỳ báo cáo",IF(AND(F1489&lt;&gt;"",COUNTIF(D.3[Tên nhà cung cấp],F1489)=0),"Tên NCC chưa khai báo trong DSNCC",IF(AND(G1489&lt;&gt;"",COUNTIF(D.1[Tên sản phẩm],G1489)=0),"SP này chưa khai báo trong DSSP",""))))</f>
        <v/>
      </c>
    </row>
    <row r="1490" spans="2:24" ht="27.75" customHeight="1">
      <c r="B1490" s="69">
        <f t="shared" si="279"/>
        <v>1487</v>
      </c>
      <c r="C1490" s="49" t="str">
        <f t="shared" ca="1" si="280"/>
        <v/>
      </c>
      <c r="D1490" s="50" t="str">
        <f t="shared" ca="1" si="281"/>
        <v/>
      </c>
      <c r="E1490" s="51" t="str">
        <f t="shared" ca="1" si="282"/>
        <v/>
      </c>
      <c r="F1490" s="52" t="str">
        <f t="shared" ca="1" si="283"/>
        <v/>
      </c>
      <c r="G1490" s="53"/>
      <c r="H1490" s="53" t="str">
        <f>IF(G1490="","",INDEX(D.1[Quy cách],MATCH(G1490,D.1[Tên sản phẩm],0)))</f>
        <v/>
      </c>
      <c r="I1490" s="54" t="str">
        <f>IF(G1490="","",INDEX(D.1[ĐVT],MATCH(G1490,D.1[Tên sản phẩm],0)))</f>
        <v/>
      </c>
      <c r="J1490" s="56" t="str">
        <f>IF(G1490="","",INDEX(#REF!,MATCH(G1490,D.1[Tên sản phẩm],0)))</f>
        <v/>
      </c>
      <c r="K1490" s="56" t="str">
        <f t="shared" si="284"/>
        <v/>
      </c>
      <c r="L1490" s="53"/>
      <c r="M1490" s="57" t="str">
        <f t="shared" si="285"/>
        <v/>
      </c>
      <c r="N1490" s="58"/>
      <c r="O1490" s="56" t="str">
        <f t="shared" si="278"/>
        <v/>
      </c>
      <c r="P1490" s="57" t="str">
        <f t="shared" si="286"/>
        <v/>
      </c>
      <c r="Q1490" s="58" t="str">
        <f t="shared" ca="1" si="287"/>
        <v/>
      </c>
      <c r="R1490" s="57" t="str">
        <f t="shared" si="288"/>
        <v/>
      </c>
      <c r="S1490" s="57" t="str">
        <f ca="1">IF(AND(C1490&lt;&gt;"",C1490&lt;&gt;OFFSET(C1490,1,0)),SUMIFS([Giá có thuế],[Số ĐK],C1490),"")</f>
        <v/>
      </c>
      <c r="T1490" s="53"/>
      <c r="U1490" s="55" t="str">
        <f>IF(T1490="","",'Thông Tin Chung'!#REF!)</f>
        <v/>
      </c>
      <c r="V1490" s="57" t="str">
        <f t="shared" ca="1" si="289"/>
        <v/>
      </c>
      <c r="W1490" s="59"/>
      <c r="X1490" s="49" t="str">
        <f ca="1">IF(C1490="","",IF(OR(D1490&lt;NgayBatDau,D1490&gt;NgayKetThuc),"Ngày tháng phải nằm trong kỳ báo cáo",IF(AND(F1490&lt;&gt;"",COUNTIF(D.3[Tên nhà cung cấp],F1490)=0),"Tên NCC chưa khai báo trong DSNCC",IF(AND(G1490&lt;&gt;"",COUNTIF(D.1[Tên sản phẩm],G1490)=0),"SP này chưa khai báo trong DSSP",""))))</f>
        <v/>
      </c>
    </row>
    <row r="1491" spans="2:24" ht="27.75" customHeight="1">
      <c r="B1491" s="69">
        <f t="shared" si="279"/>
        <v>1488</v>
      </c>
      <c r="C1491" s="49" t="str">
        <f t="shared" ca="1" si="280"/>
        <v/>
      </c>
      <c r="D1491" s="50" t="str">
        <f t="shared" ca="1" si="281"/>
        <v/>
      </c>
      <c r="E1491" s="51" t="str">
        <f t="shared" ca="1" si="282"/>
        <v/>
      </c>
      <c r="F1491" s="52" t="str">
        <f t="shared" ca="1" si="283"/>
        <v/>
      </c>
      <c r="G1491" s="53"/>
      <c r="H1491" s="53" t="str">
        <f>IF(G1491="","",INDEX(D.1[Quy cách],MATCH(G1491,D.1[Tên sản phẩm],0)))</f>
        <v/>
      </c>
      <c r="I1491" s="54" t="str">
        <f>IF(G1491="","",INDEX(D.1[ĐVT],MATCH(G1491,D.1[Tên sản phẩm],0)))</f>
        <v/>
      </c>
      <c r="J1491" s="56" t="str">
        <f>IF(G1491="","",INDEX(#REF!,MATCH(G1491,D.1[Tên sản phẩm],0)))</f>
        <v/>
      </c>
      <c r="K1491" s="56" t="str">
        <f t="shared" si="284"/>
        <v/>
      </c>
      <c r="L1491" s="53"/>
      <c r="M1491" s="57" t="str">
        <f t="shared" si="285"/>
        <v/>
      </c>
      <c r="N1491" s="58"/>
      <c r="O1491" s="56" t="str">
        <f t="shared" si="278"/>
        <v/>
      </c>
      <c r="P1491" s="57" t="str">
        <f t="shared" si="286"/>
        <v/>
      </c>
      <c r="Q1491" s="58" t="str">
        <f t="shared" ca="1" si="287"/>
        <v/>
      </c>
      <c r="R1491" s="57" t="str">
        <f t="shared" si="288"/>
        <v/>
      </c>
      <c r="S1491" s="57" t="str">
        <f ca="1">IF(AND(C1491&lt;&gt;"",C1491&lt;&gt;OFFSET(C1491,1,0)),SUMIFS([Giá có thuế],[Số ĐK],C1491),"")</f>
        <v/>
      </c>
      <c r="T1491" s="53"/>
      <c r="U1491" s="55" t="str">
        <f>IF(T1491="","",'Thông Tin Chung'!#REF!)</f>
        <v/>
      </c>
      <c r="V1491" s="57" t="str">
        <f t="shared" ca="1" si="289"/>
        <v/>
      </c>
      <c r="W1491" s="59"/>
      <c r="X1491" s="49" t="str">
        <f ca="1">IF(C1491="","",IF(OR(D1491&lt;NgayBatDau,D1491&gt;NgayKetThuc),"Ngày tháng phải nằm trong kỳ báo cáo",IF(AND(F1491&lt;&gt;"",COUNTIF(D.3[Tên nhà cung cấp],F1491)=0),"Tên NCC chưa khai báo trong DSNCC",IF(AND(G1491&lt;&gt;"",COUNTIF(D.1[Tên sản phẩm],G1491)=0),"SP này chưa khai báo trong DSSP",""))))</f>
        <v/>
      </c>
    </row>
    <row r="1492" spans="2:24" ht="27.75" customHeight="1">
      <c r="B1492" s="69">
        <f t="shared" si="279"/>
        <v>1489</v>
      </c>
      <c r="C1492" s="49" t="str">
        <f t="shared" ca="1" si="280"/>
        <v/>
      </c>
      <c r="D1492" s="50" t="str">
        <f t="shared" ca="1" si="281"/>
        <v/>
      </c>
      <c r="E1492" s="51" t="str">
        <f t="shared" ca="1" si="282"/>
        <v/>
      </c>
      <c r="F1492" s="52" t="str">
        <f t="shared" ca="1" si="283"/>
        <v/>
      </c>
      <c r="G1492" s="53"/>
      <c r="H1492" s="53" t="str">
        <f>IF(G1492="","",INDEX(D.1[Quy cách],MATCH(G1492,D.1[Tên sản phẩm],0)))</f>
        <v/>
      </c>
      <c r="I1492" s="54" t="str">
        <f>IF(G1492="","",INDEX(D.1[ĐVT],MATCH(G1492,D.1[Tên sản phẩm],0)))</f>
        <v/>
      </c>
      <c r="J1492" s="56" t="str">
        <f>IF(G1492="","",INDEX(#REF!,MATCH(G1492,D.1[Tên sản phẩm],0)))</f>
        <v/>
      </c>
      <c r="K1492" s="56" t="str">
        <f t="shared" si="284"/>
        <v/>
      </c>
      <c r="L1492" s="53"/>
      <c r="M1492" s="57" t="str">
        <f t="shared" si="285"/>
        <v/>
      </c>
      <c r="N1492" s="58"/>
      <c r="O1492" s="56" t="str">
        <f t="shared" si="278"/>
        <v/>
      </c>
      <c r="P1492" s="57" t="str">
        <f t="shared" si="286"/>
        <v/>
      </c>
      <c r="Q1492" s="58" t="str">
        <f t="shared" ca="1" si="287"/>
        <v/>
      </c>
      <c r="R1492" s="57" t="str">
        <f t="shared" si="288"/>
        <v/>
      </c>
      <c r="S1492" s="57" t="str">
        <f ca="1">IF(AND(C1492&lt;&gt;"",C1492&lt;&gt;OFFSET(C1492,1,0)),SUMIFS([Giá có thuế],[Số ĐK],C1492),"")</f>
        <v/>
      </c>
      <c r="T1492" s="53"/>
      <c r="U1492" s="55" t="str">
        <f>IF(T1492="","",'Thông Tin Chung'!#REF!)</f>
        <v/>
      </c>
      <c r="V1492" s="57" t="str">
        <f t="shared" ca="1" si="289"/>
        <v/>
      </c>
      <c r="W1492" s="59"/>
      <c r="X1492" s="49" t="str">
        <f ca="1">IF(C1492="","",IF(OR(D1492&lt;NgayBatDau,D1492&gt;NgayKetThuc),"Ngày tháng phải nằm trong kỳ báo cáo",IF(AND(F1492&lt;&gt;"",COUNTIF(D.3[Tên nhà cung cấp],F1492)=0),"Tên NCC chưa khai báo trong DSNCC",IF(AND(G1492&lt;&gt;"",COUNTIF(D.1[Tên sản phẩm],G1492)=0),"SP này chưa khai báo trong DSSP",""))))</f>
        <v/>
      </c>
    </row>
    <row r="1493" spans="2:24" ht="27.75" customHeight="1">
      <c r="B1493" s="69">
        <f t="shared" si="279"/>
        <v>1490</v>
      </c>
      <c r="C1493" s="49" t="str">
        <f t="shared" ca="1" si="280"/>
        <v/>
      </c>
      <c r="D1493" s="50" t="str">
        <f t="shared" ca="1" si="281"/>
        <v/>
      </c>
      <c r="E1493" s="51" t="str">
        <f t="shared" ca="1" si="282"/>
        <v/>
      </c>
      <c r="F1493" s="52" t="str">
        <f t="shared" ca="1" si="283"/>
        <v/>
      </c>
      <c r="G1493" s="53"/>
      <c r="H1493" s="53" t="str">
        <f>IF(G1493="","",INDEX(D.1[Quy cách],MATCH(G1493,D.1[Tên sản phẩm],0)))</f>
        <v/>
      </c>
      <c r="I1493" s="54" t="str">
        <f>IF(G1493="","",INDEX(D.1[ĐVT],MATCH(G1493,D.1[Tên sản phẩm],0)))</f>
        <v/>
      </c>
      <c r="J1493" s="56" t="str">
        <f>IF(G1493="","",INDEX(#REF!,MATCH(G1493,D.1[Tên sản phẩm],0)))</f>
        <v/>
      </c>
      <c r="K1493" s="56" t="str">
        <f t="shared" si="284"/>
        <v/>
      </c>
      <c r="L1493" s="53"/>
      <c r="M1493" s="57" t="str">
        <f t="shared" si="285"/>
        <v/>
      </c>
      <c r="N1493" s="58"/>
      <c r="O1493" s="56" t="str">
        <f t="shared" si="278"/>
        <v/>
      </c>
      <c r="P1493" s="57" t="str">
        <f t="shared" si="286"/>
        <v/>
      </c>
      <c r="Q1493" s="58" t="str">
        <f t="shared" ca="1" si="287"/>
        <v/>
      </c>
      <c r="R1493" s="57" t="str">
        <f t="shared" si="288"/>
        <v/>
      </c>
      <c r="S1493" s="57" t="str">
        <f ca="1">IF(AND(C1493&lt;&gt;"",C1493&lt;&gt;OFFSET(C1493,1,0)),SUMIFS([Giá có thuế],[Số ĐK],C1493),"")</f>
        <v/>
      </c>
      <c r="T1493" s="53"/>
      <c r="U1493" s="55" t="str">
        <f>IF(T1493="","",'Thông Tin Chung'!#REF!)</f>
        <v/>
      </c>
      <c r="V1493" s="57" t="str">
        <f t="shared" ca="1" si="289"/>
        <v/>
      </c>
      <c r="W1493" s="59"/>
      <c r="X1493" s="49" t="str">
        <f ca="1">IF(C1493="","",IF(OR(D1493&lt;NgayBatDau,D1493&gt;NgayKetThuc),"Ngày tháng phải nằm trong kỳ báo cáo",IF(AND(F1493&lt;&gt;"",COUNTIF(D.3[Tên nhà cung cấp],F1493)=0),"Tên NCC chưa khai báo trong DSNCC",IF(AND(G1493&lt;&gt;"",COUNTIF(D.1[Tên sản phẩm],G1493)=0),"SP này chưa khai báo trong DSSP",""))))</f>
        <v/>
      </c>
    </row>
    <row r="1494" spans="2:24" ht="27.75" customHeight="1">
      <c r="B1494" s="69">
        <f t="shared" si="279"/>
        <v>1491</v>
      </c>
      <c r="C1494" s="49" t="str">
        <f t="shared" ca="1" si="280"/>
        <v/>
      </c>
      <c r="D1494" s="50" t="str">
        <f t="shared" ca="1" si="281"/>
        <v/>
      </c>
      <c r="E1494" s="51" t="str">
        <f t="shared" ca="1" si="282"/>
        <v/>
      </c>
      <c r="F1494" s="52" t="str">
        <f t="shared" ca="1" si="283"/>
        <v/>
      </c>
      <c r="G1494" s="53"/>
      <c r="H1494" s="53" t="str">
        <f>IF(G1494="","",INDEX(D.1[Quy cách],MATCH(G1494,D.1[Tên sản phẩm],0)))</f>
        <v/>
      </c>
      <c r="I1494" s="54" t="str">
        <f>IF(G1494="","",INDEX(D.1[ĐVT],MATCH(G1494,D.1[Tên sản phẩm],0)))</f>
        <v/>
      </c>
      <c r="J1494" s="56" t="str">
        <f>IF(G1494="","",INDEX(#REF!,MATCH(G1494,D.1[Tên sản phẩm],0)))</f>
        <v/>
      </c>
      <c r="K1494" s="56" t="str">
        <f t="shared" si="284"/>
        <v/>
      </c>
      <c r="L1494" s="53"/>
      <c r="M1494" s="57" t="str">
        <f t="shared" si="285"/>
        <v/>
      </c>
      <c r="N1494" s="58"/>
      <c r="O1494" s="56" t="str">
        <f t="shared" si="278"/>
        <v/>
      </c>
      <c r="P1494" s="57" t="str">
        <f t="shared" si="286"/>
        <v/>
      </c>
      <c r="Q1494" s="58" t="str">
        <f t="shared" ca="1" si="287"/>
        <v/>
      </c>
      <c r="R1494" s="57" t="str">
        <f t="shared" si="288"/>
        <v/>
      </c>
      <c r="S1494" s="57" t="str">
        <f ca="1">IF(AND(C1494&lt;&gt;"",C1494&lt;&gt;OFFSET(C1494,1,0)),SUMIFS([Giá có thuế],[Số ĐK],C1494),"")</f>
        <v/>
      </c>
      <c r="T1494" s="53"/>
      <c r="U1494" s="55" t="str">
        <f>IF(T1494="","",'Thông Tin Chung'!#REF!)</f>
        <v/>
      </c>
      <c r="V1494" s="57" t="str">
        <f t="shared" ca="1" si="289"/>
        <v/>
      </c>
      <c r="W1494" s="59"/>
      <c r="X1494" s="49" t="str">
        <f ca="1">IF(C1494="","",IF(OR(D1494&lt;NgayBatDau,D1494&gt;NgayKetThuc),"Ngày tháng phải nằm trong kỳ báo cáo",IF(AND(F1494&lt;&gt;"",COUNTIF(D.3[Tên nhà cung cấp],F1494)=0),"Tên NCC chưa khai báo trong DSNCC",IF(AND(G1494&lt;&gt;"",COUNTIF(D.1[Tên sản phẩm],G1494)=0),"SP này chưa khai báo trong DSSP",""))))</f>
        <v/>
      </c>
    </row>
    <row r="1495" spans="2:24" ht="27.75" customHeight="1">
      <c r="B1495" s="69">
        <f t="shared" si="279"/>
        <v>1492</v>
      </c>
      <c r="C1495" s="49" t="str">
        <f t="shared" ca="1" si="280"/>
        <v/>
      </c>
      <c r="D1495" s="50" t="str">
        <f t="shared" ca="1" si="281"/>
        <v/>
      </c>
      <c r="E1495" s="51" t="str">
        <f t="shared" ca="1" si="282"/>
        <v/>
      </c>
      <c r="F1495" s="52" t="str">
        <f t="shared" ca="1" si="283"/>
        <v/>
      </c>
      <c r="G1495" s="53"/>
      <c r="H1495" s="53" t="str">
        <f>IF(G1495="","",INDEX(D.1[Quy cách],MATCH(G1495,D.1[Tên sản phẩm],0)))</f>
        <v/>
      </c>
      <c r="I1495" s="54" t="str">
        <f>IF(G1495="","",INDEX(D.1[ĐVT],MATCH(G1495,D.1[Tên sản phẩm],0)))</f>
        <v/>
      </c>
      <c r="J1495" s="56" t="str">
        <f>IF(G1495="","",INDEX(#REF!,MATCH(G1495,D.1[Tên sản phẩm],0)))</f>
        <v/>
      </c>
      <c r="K1495" s="56" t="str">
        <f t="shared" si="284"/>
        <v/>
      </c>
      <c r="L1495" s="53"/>
      <c r="M1495" s="57" t="str">
        <f t="shared" si="285"/>
        <v/>
      </c>
      <c r="N1495" s="58"/>
      <c r="O1495" s="56" t="str">
        <f t="shared" si="278"/>
        <v/>
      </c>
      <c r="P1495" s="57" t="str">
        <f t="shared" si="286"/>
        <v/>
      </c>
      <c r="Q1495" s="58" t="str">
        <f t="shared" ca="1" si="287"/>
        <v/>
      </c>
      <c r="R1495" s="57" t="str">
        <f t="shared" si="288"/>
        <v/>
      </c>
      <c r="S1495" s="57" t="str">
        <f ca="1">IF(AND(C1495&lt;&gt;"",C1495&lt;&gt;OFFSET(C1495,1,0)),SUMIFS([Giá có thuế],[Số ĐK],C1495),"")</f>
        <v/>
      </c>
      <c r="T1495" s="53"/>
      <c r="U1495" s="55" t="str">
        <f>IF(T1495="","",'Thông Tin Chung'!#REF!)</f>
        <v/>
      </c>
      <c r="V1495" s="57" t="str">
        <f t="shared" ca="1" si="289"/>
        <v/>
      </c>
      <c r="W1495" s="59"/>
      <c r="X1495" s="49" t="str">
        <f ca="1">IF(C1495="","",IF(OR(D1495&lt;NgayBatDau,D1495&gt;NgayKetThuc),"Ngày tháng phải nằm trong kỳ báo cáo",IF(AND(F1495&lt;&gt;"",COUNTIF(D.3[Tên nhà cung cấp],F1495)=0),"Tên NCC chưa khai báo trong DSNCC",IF(AND(G1495&lt;&gt;"",COUNTIF(D.1[Tên sản phẩm],G1495)=0),"SP này chưa khai báo trong DSSP",""))))</f>
        <v/>
      </c>
    </row>
    <row r="1496" spans="2:24" ht="27.75" customHeight="1">
      <c r="B1496" s="69">
        <f t="shared" si="279"/>
        <v>1493</v>
      </c>
      <c r="C1496" s="49" t="str">
        <f t="shared" ca="1" si="280"/>
        <v/>
      </c>
      <c r="D1496" s="50" t="str">
        <f t="shared" ca="1" si="281"/>
        <v/>
      </c>
      <c r="E1496" s="51" t="str">
        <f t="shared" ca="1" si="282"/>
        <v/>
      </c>
      <c r="F1496" s="52" t="str">
        <f t="shared" ca="1" si="283"/>
        <v/>
      </c>
      <c r="G1496" s="53"/>
      <c r="H1496" s="53" t="str">
        <f>IF(G1496="","",INDEX(D.1[Quy cách],MATCH(G1496,D.1[Tên sản phẩm],0)))</f>
        <v/>
      </c>
      <c r="I1496" s="54" t="str">
        <f>IF(G1496="","",INDEX(D.1[ĐVT],MATCH(G1496,D.1[Tên sản phẩm],0)))</f>
        <v/>
      </c>
      <c r="J1496" s="56" t="str">
        <f>IF(G1496="","",INDEX(#REF!,MATCH(G1496,D.1[Tên sản phẩm],0)))</f>
        <v/>
      </c>
      <c r="K1496" s="56" t="str">
        <f t="shared" si="284"/>
        <v/>
      </c>
      <c r="L1496" s="53"/>
      <c r="M1496" s="57" t="str">
        <f t="shared" si="285"/>
        <v/>
      </c>
      <c r="N1496" s="58"/>
      <c r="O1496" s="56" t="str">
        <f t="shared" si="278"/>
        <v/>
      </c>
      <c r="P1496" s="57" t="str">
        <f t="shared" si="286"/>
        <v/>
      </c>
      <c r="Q1496" s="58" t="str">
        <f t="shared" ca="1" si="287"/>
        <v/>
      </c>
      <c r="R1496" s="57" t="str">
        <f t="shared" si="288"/>
        <v/>
      </c>
      <c r="S1496" s="57" t="str">
        <f ca="1">IF(AND(C1496&lt;&gt;"",C1496&lt;&gt;OFFSET(C1496,1,0)),SUMIFS([Giá có thuế],[Số ĐK],C1496),"")</f>
        <v/>
      </c>
      <c r="T1496" s="53"/>
      <c r="U1496" s="55" t="str">
        <f>IF(T1496="","",'Thông Tin Chung'!#REF!)</f>
        <v/>
      </c>
      <c r="V1496" s="57" t="str">
        <f t="shared" ca="1" si="289"/>
        <v/>
      </c>
      <c r="W1496" s="59"/>
      <c r="X1496" s="49" t="str">
        <f ca="1">IF(C1496="","",IF(OR(D1496&lt;NgayBatDau,D1496&gt;NgayKetThuc),"Ngày tháng phải nằm trong kỳ báo cáo",IF(AND(F1496&lt;&gt;"",COUNTIF(D.3[Tên nhà cung cấp],F1496)=0),"Tên NCC chưa khai báo trong DSNCC",IF(AND(G1496&lt;&gt;"",COUNTIF(D.1[Tên sản phẩm],G1496)=0),"SP này chưa khai báo trong DSSP",""))))</f>
        <v/>
      </c>
    </row>
    <row r="1497" spans="2:24" ht="27.75" customHeight="1">
      <c r="B1497" s="69">
        <f t="shared" si="279"/>
        <v>1494</v>
      </c>
      <c r="C1497" s="49" t="str">
        <f t="shared" ca="1" si="280"/>
        <v/>
      </c>
      <c r="D1497" s="50" t="str">
        <f t="shared" ca="1" si="281"/>
        <v/>
      </c>
      <c r="E1497" s="51" t="str">
        <f t="shared" ca="1" si="282"/>
        <v/>
      </c>
      <c r="F1497" s="52" t="str">
        <f t="shared" ca="1" si="283"/>
        <v/>
      </c>
      <c r="G1497" s="53"/>
      <c r="H1497" s="53" t="str">
        <f>IF(G1497="","",INDEX(D.1[Quy cách],MATCH(G1497,D.1[Tên sản phẩm],0)))</f>
        <v/>
      </c>
      <c r="I1497" s="54" t="str">
        <f>IF(G1497="","",INDEX(D.1[ĐVT],MATCH(G1497,D.1[Tên sản phẩm],0)))</f>
        <v/>
      </c>
      <c r="J1497" s="56" t="str">
        <f>IF(G1497="","",INDEX(#REF!,MATCH(G1497,D.1[Tên sản phẩm],0)))</f>
        <v/>
      </c>
      <c r="K1497" s="56" t="str">
        <f t="shared" si="284"/>
        <v/>
      </c>
      <c r="L1497" s="53"/>
      <c r="M1497" s="57" t="str">
        <f t="shared" si="285"/>
        <v/>
      </c>
      <c r="N1497" s="58"/>
      <c r="O1497" s="56" t="str">
        <f t="shared" si="278"/>
        <v/>
      </c>
      <c r="P1497" s="57" t="str">
        <f t="shared" si="286"/>
        <v/>
      </c>
      <c r="Q1497" s="58" t="str">
        <f t="shared" ca="1" si="287"/>
        <v/>
      </c>
      <c r="R1497" s="57" t="str">
        <f t="shared" si="288"/>
        <v/>
      </c>
      <c r="S1497" s="57" t="str">
        <f ca="1">IF(AND(C1497&lt;&gt;"",C1497&lt;&gt;OFFSET(C1497,1,0)),SUMIFS([Giá có thuế],[Số ĐK],C1497),"")</f>
        <v/>
      </c>
      <c r="T1497" s="53"/>
      <c r="U1497" s="55" t="str">
        <f>IF(T1497="","",'Thông Tin Chung'!#REF!)</f>
        <v/>
      </c>
      <c r="V1497" s="57" t="str">
        <f t="shared" ca="1" si="289"/>
        <v/>
      </c>
      <c r="W1497" s="59"/>
      <c r="X1497" s="49" t="str">
        <f ca="1">IF(C1497="","",IF(OR(D1497&lt;NgayBatDau,D1497&gt;NgayKetThuc),"Ngày tháng phải nằm trong kỳ báo cáo",IF(AND(F1497&lt;&gt;"",COUNTIF(D.3[Tên nhà cung cấp],F1497)=0),"Tên NCC chưa khai báo trong DSNCC",IF(AND(G1497&lt;&gt;"",COUNTIF(D.1[Tên sản phẩm],G1497)=0),"SP này chưa khai báo trong DSSP",""))))</f>
        <v/>
      </c>
    </row>
    <row r="1498" spans="2:24" ht="27.75" customHeight="1">
      <c r="B1498" s="69">
        <f t="shared" si="279"/>
        <v>1495</v>
      </c>
      <c r="C1498" s="49" t="str">
        <f t="shared" ca="1" si="280"/>
        <v/>
      </c>
      <c r="D1498" s="50" t="str">
        <f t="shared" ca="1" si="281"/>
        <v/>
      </c>
      <c r="E1498" s="51" t="str">
        <f t="shared" ca="1" si="282"/>
        <v/>
      </c>
      <c r="F1498" s="52" t="str">
        <f t="shared" ca="1" si="283"/>
        <v/>
      </c>
      <c r="G1498" s="53"/>
      <c r="H1498" s="53" t="str">
        <f>IF(G1498="","",INDEX(D.1[Quy cách],MATCH(G1498,D.1[Tên sản phẩm],0)))</f>
        <v/>
      </c>
      <c r="I1498" s="54" t="str">
        <f>IF(G1498="","",INDEX(D.1[ĐVT],MATCH(G1498,D.1[Tên sản phẩm],0)))</f>
        <v/>
      </c>
      <c r="J1498" s="56" t="str">
        <f>IF(G1498="","",INDEX(#REF!,MATCH(G1498,D.1[Tên sản phẩm],0)))</f>
        <v/>
      </c>
      <c r="K1498" s="56" t="str">
        <f t="shared" si="284"/>
        <v/>
      </c>
      <c r="L1498" s="53"/>
      <c r="M1498" s="57" t="str">
        <f t="shared" si="285"/>
        <v/>
      </c>
      <c r="N1498" s="58"/>
      <c r="O1498" s="56" t="str">
        <f t="shared" si="278"/>
        <v/>
      </c>
      <c r="P1498" s="57" t="str">
        <f t="shared" si="286"/>
        <v/>
      </c>
      <c r="Q1498" s="58" t="str">
        <f t="shared" ca="1" si="287"/>
        <v/>
      </c>
      <c r="R1498" s="57" t="str">
        <f t="shared" si="288"/>
        <v/>
      </c>
      <c r="S1498" s="57" t="str">
        <f ca="1">IF(AND(C1498&lt;&gt;"",C1498&lt;&gt;OFFSET(C1498,1,0)),SUMIFS([Giá có thuế],[Số ĐK],C1498),"")</f>
        <v/>
      </c>
      <c r="T1498" s="53"/>
      <c r="U1498" s="55" t="str">
        <f>IF(T1498="","",'Thông Tin Chung'!#REF!)</f>
        <v/>
      </c>
      <c r="V1498" s="57" t="str">
        <f t="shared" ca="1" si="289"/>
        <v/>
      </c>
      <c r="W1498" s="59"/>
      <c r="X1498" s="49" t="str">
        <f ca="1">IF(C1498="","",IF(OR(D1498&lt;NgayBatDau,D1498&gt;NgayKetThuc),"Ngày tháng phải nằm trong kỳ báo cáo",IF(AND(F1498&lt;&gt;"",COUNTIF(D.3[Tên nhà cung cấp],F1498)=0),"Tên NCC chưa khai báo trong DSNCC",IF(AND(G1498&lt;&gt;"",COUNTIF(D.1[Tên sản phẩm],G1498)=0),"SP này chưa khai báo trong DSSP",""))))</f>
        <v/>
      </c>
    </row>
    <row r="1499" spans="2:24" ht="27.75" customHeight="1">
      <c r="B1499" s="69">
        <f t="shared" si="279"/>
        <v>1496</v>
      </c>
      <c r="C1499" s="49" t="str">
        <f t="shared" ca="1" si="280"/>
        <v/>
      </c>
      <c r="D1499" s="50" t="str">
        <f t="shared" ca="1" si="281"/>
        <v/>
      </c>
      <c r="E1499" s="51" t="str">
        <f t="shared" ca="1" si="282"/>
        <v/>
      </c>
      <c r="F1499" s="52" t="str">
        <f t="shared" ca="1" si="283"/>
        <v/>
      </c>
      <c r="G1499" s="53"/>
      <c r="H1499" s="53" t="str">
        <f>IF(G1499="","",INDEX(D.1[Quy cách],MATCH(G1499,D.1[Tên sản phẩm],0)))</f>
        <v/>
      </c>
      <c r="I1499" s="54" t="str">
        <f>IF(G1499="","",INDEX(D.1[ĐVT],MATCH(G1499,D.1[Tên sản phẩm],0)))</f>
        <v/>
      </c>
      <c r="J1499" s="56" t="str">
        <f>IF(G1499="","",INDEX(#REF!,MATCH(G1499,D.1[Tên sản phẩm],0)))</f>
        <v/>
      </c>
      <c r="K1499" s="56" t="str">
        <f t="shared" si="284"/>
        <v/>
      </c>
      <c r="L1499" s="53"/>
      <c r="M1499" s="57" t="str">
        <f t="shared" si="285"/>
        <v/>
      </c>
      <c r="N1499" s="58"/>
      <c r="O1499" s="56" t="str">
        <f t="shared" si="278"/>
        <v/>
      </c>
      <c r="P1499" s="57" t="str">
        <f t="shared" si="286"/>
        <v/>
      </c>
      <c r="Q1499" s="58" t="str">
        <f t="shared" ca="1" si="287"/>
        <v/>
      </c>
      <c r="R1499" s="57" t="str">
        <f t="shared" si="288"/>
        <v/>
      </c>
      <c r="S1499" s="57" t="str">
        <f ca="1">IF(AND(C1499&lt;&gt;"",C1499&lt;&gt;OFFSET(C1499,1,0)),SUMIFS([Giá có thuế],[Số ĐK],C1499),"")</f>
        <v/>
      </c>
      <c r="T1499" s="53"/>
      <c r="U1499" s="55" t="str">
        <f>IF(T1499="","",'Thông Tin Chung'!#REF!)</f>
        <v/>
      </c>
      <c r="V1499" s="57" t="str">
        <f t="shared" ca="1" si="289"/>
        <v/>
      </c>
      <c r="W1499" s="59"/>
      <c r="X1499" s="49" t="str">
        <f ca="1">IF(C1499="","",IF(OR(D1499&lt;NgayBatDau,D1499&gt;NgayKetThuc),"Ngày tháng phải nằm trong kỳ báo cáo",IF(AND(F1499&lt;&gt;"",COUNTIF(D.3[Tên nhà cung cấp],F1499)=0),"Tên NCC chưa khai báo trong DSNCC",IF(AND(G1499&lt;&gt;"",COUNTIF(D.1[Tên sản phẩm],G1499)=0),"SP này chưa khai báo trong DSSP",""))))</f>
        <v/>
      </c>
    </row>
    <row r="1500" spans="2:24" ht="27.75" customHeight="1">
      <c r="B1500" s="69">
        <f t="shared" si="279"/>
        <v>1497</v>
      </c>
      <c r="C1500" s="49" t="str">
        <f t="shared" ca="1" si="280"/>
        <v/>
      </c>
      <c r="D1500" s="50" t="str">
        <f t="shared" ca="1" si="281"/>
        <v/>
      </c>
      <c r="E1500" s="51" t="str">
        <f t="shared" ca="1" si="282"/>
        <v/>
      </c>
      <c r="F1500" s="52" t="str">
        <f t="shared" ca="1" si="283"/>
        <v/>
      </c>
      <c r="G1500" s="53"/>
      <c r="H1500" s="53" t="str">
        <f>IF(G1500="","",INDEX(D.1[Quy cách],MATCH(G1500,D.1[Tên sản phẩm],0)))</f>
        <v/>
      </c>
      <c r="I1500" s="54" t="str">
        <f>IF(G1500="","",INDEX(D.1[ĐVT],MATCH(G1500,D.1[Tên sản phẩm],0)))</f>
        <v/>
      </c>
      <c r="J1500" s="56" t="str">
        <f>IF(G1500="","",INDEX(#REF!,MATCH(G1500,D.1[Tên sản phẩm],0)))</f>
        <v/>
      </c>
      <c r="K1500" s="56" t="str">
        <f t="shared" si="284"/>
        <v/>
      </c>
      <c r="L1500" s="53"/>
      <c r="M1500" s="57" t="str">
        <f t="shared" si="285"/>
        <v/>
      </c>
      <c r="N1500" s="58"/>
      <c r="O1500" s="56" t="str">
        <f t="shared" si="278"/>
        <v/>
      </c>
      <c r="P1500" s="57" t="str">
        <f t="shared" si="286"/>
        <v/>
      </c>
      <c r="Q1500" s="58" t="str">
        <f t="shared" ca="1" si="287"/>
        <v/>
      </c>
      <c r="R1500" s="57" t="str">
        <f t="shared" si="288"/>
        <v/>
      </c>
      <c r="S1500" s="57" t="str">
        <f ca="1">IF(AND(C1500&lt;&gt;"",C1500&lt;&gt;OFFSET(C1500,1,0)),SUMIFS([Giá có thuế],[Số ĐK],C1500),"")</f>
        <v/>
      </c>
      <c r="T1500" s="53"/>
      <c r="U1500" s="55" t="str">
        <f>IF(T1500="","",'Thông Tin Chung'!#REF!)</f>
        <v/>
      </c>
      <c r="V1500" s="57" t="str">
        <f t="shared" ca="1" si="289"/>
        <v/>
      </c>
      <c r="W1500" s="59"/>
      <c r="X1500" s="49" t="str">
        <f ca="1">IF(C1500="","",IF(OR(D1500&lt;NgayBatDau,D1500&gt;NgayKetThuc),"Ngày tháng phải nằm trong kỳ báo cáo",IF(AND(F1500&lt;&gt;"",COUNTIF(D.3[Tên nhà cung cấp],F1500)=0),"Tên NCC chưa khai báo trong DSNCC",IF(AND(G1500&lt;&gt;"",COUNTIF(D.1[Tên sản phẩm],G1500)=0),"SP này chưa khai báo trong DSSP",""))))</f>
        <v/>
      </c>
    </row>
    <row r="1501" spans="2:24" ht="27.75" customHeight="1">
      <c r="B1501" s="69">
        <f t="shared" si="279"/>
        <v>1498</v>
      </c>
      <c r="C1501" s="49" t="str">
        <f t="shared" ca="1" si="280"/>
        <v/>
      </c>
      <c r="D1501" s="50" t="str">
        <f t="shared" ca="1" si="281"/>
        <v/>
      </c>
      <c r="E1501" s="51" t="str">
        <f t="shared" ca="1" si="282"/>
        <v/>
      </c>
      <c r="F1501" s="52" t="str">
        <f t="shared" ca="1" si="283"/>
        <v/>
      </c>
      <c r="G1501" s="53"/>
      <c r="H1501" s="53" t="str">
        <f>IF(G1501="","",INDEX(D.1[Quy cách],MATCH(G1501,D.1[Tên sản phẩm],0)))</f>
        <v/>
      </c>
      <c r="I1501" s="54" t="str">
        <f>IF(G1501="","",INDEX(D.1[ĐVT],MATCH(G1501,D.1[Tên sản phẩm],0)))</f>
        <v/>
      </c>
      <c r="J1501" s="56" t="str">
        <f>IF(G1501="","",INDEX(#REF!,MATCH(G1501,D.1[Tên sản phẩm],0)))</f>
        <v/>
      </c>
      <c r="K1501" s="56" t="str">
        <f t="shared" si="284"/>
        <v/>
      </c>
      <c r="L1501" s="53"/>
      <c r="M1501" s="57" t="str">
        <f t="shared" si="285"/>
        <v/>
      </c>
      <c r="N1501" s="58"/>
      <c r="O1501" s="56" t="str">
        <f t="shared" si="278"/>
        <v/>
      </c>
      <c r="P1501" s="57" t="str">
        <f t="shared" si="286"/>
        <v/>
      </c>
      <c r="Q1501" s="58" t="str">
        <f t="shared" ca="1" si="287"/>
        <v/>
      </c>
      <c r="R1501" s="57" t="str">
        <f t="shared" si="288"/>
        <v/>
      </c>
      <c r="S1501" s="57" t="str">
        <f ca="1">IF(AND(C1501&lt;&gt;"",C1501&lt;&gt;OFFSET(C1501,1,0)),SUMIFS([Giá có thuế],[Số ĐK],C1501),"")</f>
        <v/>
      </c>
      <c r="T1501" s="53"/>
      <c r="U1501" s="55" t="str">
        <f>IF(T1501="","",'Thông Tin Chung'!#REF!)</f>
        <v/>
      </c>
      <c r="V1501" s="57" t="str">
        <f t="shared" ca="1" si="289"/>
        <v/>
      </c>
      <c r="W1501" s="59"/>
      <c r="X1501" s="49" t="str">
        <f ca="1">IF(C1501="","",IF(OR(D1501&lt;NgayBatDau,D1501&gt;NgayKetThuc),"Ngày tháng phải nằm trong kỳ báo cáo",IF(AND(F1501&lt;&gt;"",COUNTIF(D.3[Tên nhà cung cấp],F1501)=0),"Tên NCC chưa khai báo trong DSNCC",IF(AND(G1501&lt;&gt;"",COUNTIF(D.1[Tên sản phẩm],G1501)=0),"SP này chưa khai báo trong DSSP",""))))</f>
        <v/>
      </c>
    </row>
    <row r="1502" spans="2:24" ht="27.75" customHeight="1">
      <c r="B1502" s="69">
        <f t="shared" si="279"/>
        <v>1499</v>
      </c>
      <c r="C1502" s="49" t="str">
        <f t="shared" ca="1" si="280"/>
        <v/>
      </c>
      <c r="D1502" s="50" t="str">
        <f t="shared" ca="1" si="281"/>
        <v/>
      </c>
      <c r="E1502" s="51" t="str">
        <f t="shared" ca="1" si="282"/>
        <v/>
      </c>
      <c r="F1502" s="52" t="str">
        <f t="shared" ca="1" si="283"/>
        <v/>
      </c>
      <c r="G1502" s="53"/>
      <c r="H1502" s="53" t="str">
        <f>IF(G1502="","",INDEX(D.1[Quy cách],MATCH(G1502,D.1[Tên sản phẩm],0)))</f>
        <v/>
      </c>
      <c r="I1502" s="54" t="str">
        <f>IF(G1502="","",INDEX(D.1[ĐVT],MATCH(G1502,D.1[Tên sản phẩm],0)))</f>
        <v/>
      </c>
      <c r="J1502" s="56" t="str">
        <f>IF(G1502="","",INDEX(#REF!,MATCH(G1502,D.1[Tên sản phẩm],0)))</f>
        <v/>
      </c>
      <c r="K1502" s="56" t="str">
        <f t="shared" si="284"/>
        <v/>
      </c>
      <c r="L1502" s="53"/>
      <c r="M1502" s="57" t="str">
        <f t="shared" si="285"/>
        <v/>
      </c>
      <c r="N1502" s="58"/>
      <c r="O1502" s="56" t="str">
        <f t="shared" si="278"/>
        <v/>
      </c>
      <c r="P1502" s="57" t="str">
        <f t="shared" si="286"/>
        <v/>
      </c>
      <c r="Q1502" s="58" t="str">
        <f t="shared" ca="1" si="287"/>
        <v/>
      </c>
      <c r="R1502" s="57" t="str">
        <f t="shared" si="288"/>
        <v/>
      </c>
      <c r="S1502" s="57" t="str">
        <f ca="1">IF(AND(C1502&lt;&gt;"",C1502&lt;&gt;OFFSET(C1502,1,0)),SUMIFS([Giá có thuế],[Số ĐK],C1502),"")</f>
        <v/>
      </c>
      <c r="T1502" s="53"/>
      <c r="U1502" s="55" t="str">
        <f>IF(T1502="","",'Thông Tin Chung'!#REF!)</f>
        <v/>
      </c>
      <c r="V1502" s="57" t="str">
        <f t="shared" ca="1" si="289"/>
        <v/>
      </c>
      <c r="W1502" s="59"/>
      <c r="X1502" s="49" t="str">
        <f ca="1">IF(C1502="","",IF(OR(D1502&lt;NgayBatDau,D1502&gt;NgayKetThuc),"Ngày tháng phải nằm trong kỳ báo cáo",IF(AND(F1502&lt;&gt;"",COUNTIF(D.3[Tên nhà cung cấp],F1502)=0),"Tên NCC chưa khai báo trong DSNCC",IF(AND(G1502&lt;&gt;"",COUNTIF(D.1[Tên sản phẩm],G1502)=0),"SP này chưa khai báo trong DSSP",""))))</f>
        <v/>
      </c>
    </row>
    <row r="1503" spans="2:24" ht="27.75" customHeight="1">
      <c r="B1503" s="69">
        <f t="shared" si="279"/>
        <v>1500</v>
      </c>
      <c r="C1503" s="49" t="str">
        <f t="shared" ca="1" si="280"/>
        <v/>
      </c>
      <c r="D1503" s="50" t="str">
        <f t="shared" ca="1" si="281"/>
        <v/>
      </c>
      <c r="E1503" s="51" t="str">
        <f t="shared" ca="1" si="282"/>
        <v/>
      </c>
      <c r="F1503" s="52" t="str">
        <f t="shared" ca="1" si="283"/>
        <v/>
      </c>
      <c r="G1503" s="53"/>
      <c r="H1503" s="53" t="str">
        <f>IF(G1503="","",INDEX(D.1[Quy cách],MATCH(G1503,D.1[Tên sản phẩm],0)))</f>
        <v/>
      </c>
      <c r="I1503" s="54" t="str">
        <f>IF(G1503="","",INDEX(D.1[ĐVT],MATCH(G1503,D.1[Tên sản phẩm],0)))</f>
        <v/>
      </c>
      <c r="J1503" s="56" t="str">
        <f>IF(G1503="","",INDEX(#REF!,MATCH(G1503,D.1[Tên sản phẩm],0)))</f>
        <v/>
      </c>
      <c r="K1503" s="56" t="str">
        <f t="shared" si="284"/>
        <v/>
      </c>
      <c r="L1503" s="53"/>
      <c r="M1503" s="57" t="str">
        <f t="shared" si="285"/>
        <v/>
      </c>
      <c r="N1503" s="58"/>
      <c r="O1503" s="56" t="str">
        <f t="shared" si="278"/>
        <v/>
      </c>
      <c r="P1503" s="57" t="str">
        <f t="shared" si="286"/>
        <v/>
      </c>
      <c r="Q1503" s="58" t="str">
        <f t="shared" ca="1" si="287"/>
        <v/>
      </c>
      <c r="R1503" s="57" t="str">
        <f t="shared" si="288"/>
        <v/>
      </c>
      <c r="S1503" s="57" t="str">
        <f ca="1">IF(AND(C1503&lt;&gt;"",C1503&lt;&gt;OFFSET(C1503,1,0)),SUMIFS([Giá có thuế],[Số ĐK],C1503),"")</f>
        <v/>
      </c>
      <c r="T1503" s="53"/>
      <c r="U1503" s="55" t="str">
        <f>IF(T1503="","",'Thông Tin Chung'!#REF!)</f>
        <v/>
      </c>
      <c r="V1503" s="57" t="str">
        <f t="shared" ca="1" si="289"/>
        <v/>
      </c>
      <c r="W1503" s="59"/>
      <c r="X1503" s="49" t="str">
        <f ca="1">IF(C1503="","",IF(OR(D1503&lt;NgayBatDau,D1503&gt;NgayKetThuc),"Ngày tháng phải nằm trong kỳ báo cáo",IF(AND(F1503&lt;&gt;"",COUNTIF(D.3[Tên nhà cung cấp],F1503)=0),"Tên NCC chưa khai báo trong DSNCC",IF(AND(G1503&lt;&gt;"",COUNTIF(D.1[Tên sản phẩm],G1503)=0),"SP này chưa khai báo trong DSSP",""))))</f>
        <v/>
      </c>
    </row>
    <row r="1504" spans="2:24" s="11" customFormat="1" ht="27.75" customHeight="1">
      <c r="B1504" s="63" t="s">
        <v>2</v>
      </c>
      <c r="C1504" s="63" t="s">
        <v>2</v>
      </c>
      <c r="D1504" s="71" t="s">
        <v>2</v>
      </c>
      <c r="E1504" s="72" t="s">
        <v>3</v>
      </c>
      <c r="F1504" s="71" t="s">
        <v>2</v>
      </c>
      <c r="G1504" s="63" t="s">
        <v>2</v>
      </c>
      <c r="H1504" s="63" t="s">
        <v>2</v>
      </c>
      <c r="I1504" s="63" t="s">
        <v>2</v>
      </c>
      <c r="J1504" s="71" t="s">
        <v>2</v>
      </c>
      <c r="K1504" s="73">
        <f>SUBTOTAL(9,M.1[Số lượng])</f>
        <v>0</v>
      </c>
      <c r="L1504" s="41">
        <f>SUBTOTAL(9,M.1[SL được tặng/KM])</f>
        <v>0</v>
      </c>
      <c r="M1504" s="41">
        <f>SUBTOTAL(9,M.1[Thành tiền])</f>
        <v>0</v>
      </c>
      <c r="N1504" s="63" t="s">
        <v>2</v>
      </c>
      <c r="O1504" s="41">
        <f>SUBTOTAL(9,M.1[Hoặc Chiếc khấu tiền mặt])</f>
        <v>0</v>
      </c>
      <c r="P1504" s="41">
        <f>SUBTOTAL(9,#REF!)</f>
        <v>0</v>
      </c>
      <c r="Q1504" s="63" t="s">
        <v>2</v>
      </c>
      <c r="R1504" s="41">
        <f>SUBTOTAL(9,M.1[Giá có thuế])</f>
        <v>0</v>
      </c>
      <c r="S1504" s="41">
        <f ca="1">SUBTOTAL(9,M.1[Tổng cộng tiền thanh toán])</f>
        <v>0</v>
      </c>
      <c r="T1504" s="41">
        <f>SUBTOTAL(9,M.1[Số tiền đã trả])</f>
        <v>0</v>
      </c>
      <c r="U1504" s="63" t="s">
        <v>2</v>
      </c>
      <c r="V1504" s="63" t="s">
        <v>2</v>
      </c>
      <c r="W1504" s="63" t="s">
        <v>2</v>
      </c>
      <c r="X1504" s="63" t="s">
        <v>2</v>
      </c>
    </row>
  </sheetData>
  <sheetProtection password="CA33" sheet="1" formatCells="0" insertHyperlinks="0" autoFilter="0" pivotTables="0"/>
  <conditionalFormatting sqref="B3:X1503">
    <cfRule type="expression" dxfId="143" priority="2">
      <formula>$X3&lt;&gt;""</formula>
    </cfRule>
  </conditionalFormatting>
  <dataValidations count="3">
    <dataValidation type="list" allowBlank="1" showInputMessage="1" showErrorMessage="1" sqref="G3:G1503">
      <formula1>D.1TenSanPham</formula1>
    </dataValidation>
    <dataValidation type="list" allowBlank="1" showInputMessage="1" showErrorMessage="1" sqref="F3:F1503">
      <formula1>D.3TenNhaCungCap</formula1>
    </dataValidation>
    <dataValidation type="list" allowBlank="1" showInputMessage="1" showErrorMessage="1" sqref="U3:U1503">
      <formula1>T.3TenTaiKhoan</formula1>
    </dataValidation>
  </dataValidation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>
  <sheetPr codeName="Sheet8">
    <tabColor rgb="FF7030A0"/>
  </sheetPr>
  <dimension ref="B1:AC2504"/>
  <sheetViews>
    <sheetView showGridLines="0" workbookViewId="0">
      <pane xSplit="1" ySplit="2" topLeftCell="B4" activePane="bottomRight" state="frozen"/>
      <selection activeCell="D2" sqref="D2"/>
      <selection pane="topRight" activeCell="D2" sqref="D2"/>
      <selection pane="bottomLeft" activeCell="D2" sqref="D2"/>
      <selection pane="bottomRight" activeCell="D2" sqref="D2"/>
    </sheetView>
  </sheetViews>
  <sheetFormatPr defaultColWidth="14.125" defaultRowHeight="27.75" customHeight="1"/>
  <cols>
    <col min="1" max="1" width="1.625" style="1" customWidth="1"/>
    <col min="2" max="2" width="6.125" style="11" customWidth="1"/>
    <col min="3" max="3" width="6.625" style="1" hidden="1" customWidth="1"/>
    <col min="4" max="4" width="9.125" style="17" customWidth="1"/>
    <col min="5" max="5" width="10.625" style="17" customWidth="1"/>
    <col min="6" max="6" width="10.625" style="17" hidden="1" customWidth="1"/>
    <col min="7" max="7" width="15.625" style="17" customWidth="1"/>
    <col min="8" max="8" width="15.625" style="1" customWidth="1"/>
    <col min="9" max="9" width="15.625" style="1" hidden="1" customWidth="1"/>
    <col min="10" max="10" width="6.25" style="11" customWidth="1"/>
    <col min="11" max="11" width="9.625" style="11" customWidth="1"/>
    <col min="12" max="12" width="9.125" style="1" customWidth="1"/>
    <col min="13" max="15" width="9.125" style="1" hidden="1" customWidth="1"/>
    <col min="16" max="16" width="14.125" style="11" customWidth="1"/>
    <col min="17" max="17" width="10.875" style="1" customWidth="1"/>
    <col min="18" max="18" width="14.125" style="1" customWidth="1"/>
    <col min="19" max="19" width="14.125" style="1" hidden="1" customWidth="1"/>
    <col min="20" max="20" width="9.125" style="1" hidden="1" customWidth="1"/>
    <col min="21" max="21" width="14.125" style="1" hidden="1" customWidth="1"/>
    <col min="22" max="22" width="14.125" style="11"/>
    <col min="23" max="23" width="14.125" style="1"/>
    <col min="24" max="24" width="14.125" style="1" hidden="1" customWidth="1"/>
    <col min="25" max="25" width="14.125" style="11"/>
    <col min="26" max="26" width="20.625" style="1" customWidth="1"/>
    <col min="27" max="27" width="20.625" style="11" customWidth="1"/>
    <col min="28" max="28" width="14.125" style="1" hidden="1" customWidth="1"/>
    <col min="29" max="29" width="14.125" style="1" customWidth="1"/>
    <col min="30" max="16384" width="14.125" style="1"/>
  </cols>
  <sheetData>
    <row r="1" spans="2:29" ht="52.5" customHeight="1"/>
    <row r="2" spans="2:29" s="5" customFormat="1" ht="27.75" customHeight="1">
      <c r="B2" s="19" t="s">
        <v>0</v>
      </c>
      <c r="C2" s="19" t="s">
        <v>45</v>
      </c>
      <c r="D2" s="19" t="s">
        <v>46</v>
      </c>
      <c r="E2" s="19" t="s">
        <v>59</v>
      </c>
      <c r="F2" s="19" t="s">
        <v>111</v>
      </c>
      <c r="G2" s="19" t="s">
        <v>32</v>
      </c>
      <c r="H2" s="19" t="s">
        <v>1</v>
      </c>
      <c r="I2" s="19" t="s">
        <v>22</v>
      </c>
      <c r="J2" s="19" t="s">
        <v>23</v>
      </c>
      <c r="K2" s="19" t="s">
        <v>110</v>
      </c>
      <c r="L2" s="19" t="s">
        <v>47</v>
      </c>
      <c r="M2" s="19" t="s">
        <v>60</v>
      </c>
      <c r="N2" s="19" t="s">
        <v>113</v>
      </c>
      <c r="O2" s="19" t="s">
        <v>114</v>
      </c>
      <c r="P2" s="19" t="s">
        <v>48</v>
      </c>
      <c r="Q2" s="19" t="s">
        <v>127</v>
      </c>
      <c r="R2" s="19" t="s">
        <v>126</v>
      </c>
      <c r="S2" s="19" t="s">
        <v>61</v>
      </c>
      <c r="T2" s="19" t="s">
        <v>62</v>
      </c>
      <c r="U2" s="19" t="s">
        <v>50</v>
      </c>
      <c r="V2" s="19" t="s">
        <v>58</v>
      </c>
      <c r="W2" s="19" t="s">
        <v>63</v>
      </c>
      <c r="X2" s="19" t="s">
        <v>44</v>
      </c>
      <c r="Y2" s="19" t="s">
        <v>64</v>
      </c>
      <c r="Z2" s="19" t="s">
        <v>29</v>
      </c>
      <c r="AA2" s="19" t="s">
        <v>30</v>
      </c>
      <c r="AB2" s="27" t="s">
        <v>77</v>
      </c>
      <c r="AC2" s="19" t="s">
        <v>73</v>
      </c>
    </row>
    <row r="3" spans="2:29" s="5" customFormat="1" ht="27.75" hidden="1" customHeight="1">
      <c r="B3" s="69">
        <f t="shared" ref="B3" si="0">ROW(A3)-3</f>
        <v>0</v>
      </c>
      <c r="C3" s="49" t="str">
        <f ca="1">IF(AND(D3="",E3="",G3=""),"",IF(AND(D3=OFFSET(D3,-1,0),E3=OFFSET(E3,-1,0),G3=OFFSET(G3,-1,0)),OFFSET(B3,-1,1),B3))</f>
        <v/>
      </c>
      <c r="D3" s="50" t="str">
        <f ca="1">IF(AND($H3&lt;&gt;"",B3&lt;&gt;1),OFFSET(C3,-1,1),"")</f>
        <v/>
      </c>
      <c r="E3" s="51" t="str">
        <f ca="1">IF(AND($H3&lt;&gt;"",B3&lt;&gt;1),OFFSET(D3,-1,1),"")</f>
        <v/>
      </c>
      <c r="F3" s="51"/>
      <c r="G3" s="52" t="str">
        <f ca="1">IF(AND($H3&lt;&gt;"",B3&lt;&gt;1),OFFSET(F3,-1,1),"")</f>
        <v/>
      </c>
      <c r="H3" s="53"/>
      <c r="I3" s="54" t="str">
        <f>IF(H3="","",INDEX(D.1[Quy cách],MATCH(H3,D.1[Tên sản phẩm],0)))</f>
        <v/>
      </c>
      <c r="J3" s="20" t="str">
        <f>IF(H3="","",INDEX(D.1[ĐVT],MATCH(H3,D.1[Tên sản phẩm],0)))</f>
        <v/>
      </c>
      <c r="K3" s="56" t="str">
        <f>IF(H3="","",INDEX(#REF!,MATCH(H3,D.1[Tên sản phẩm],0)))</f>
        <v/>
      </c>
      <c r="L3" s="56"/>
      <c r="M3" s="53"/>
      <c r="N3" s="53"/>
      <c r="O3" s="53"/>
      <c r="P3" s="57" t="str">
        <f>IF(AND(K3&lt;&gt;"",L3&lt;&gt;""),K3*L3,IF(AND(N3&lt;&gt;"",O3&lt;&gt;""),N3*O3,""))</f>
        <v/>
      </c>
      <c r="Q3" s="58"/>
      <c r="R3" s="56" t="str">
        <f t="shared" ref="R3:R66" si="1">IF(P3="","",P3*SUM(Q3))</f>
        <v/>
      </c>
      <c r="S3" s="57" t="str">
        <f>IF(P3="","",P3-SUM(R3))</f>
        <v/>
      </c>
      <c r="T3" s="58" t="str">
        <f ca="1">IF(AND(S3&lt;&gt;"",C3=OFFSET(C3,-1,0)),OFFSET(S3,-1,1),"")</f>
        <v/>
      </c>
      <c r="U3" s="57" t="str">
        <f>IF(S3="","",S3*SUM(1,T3))</f>
        <v/>
      </c>
      <c r="V3" s="57" t="str">
        <f ca="1">IF(AND(C3&lt;&gt;"",C3&lt;&gt;OFFSET(C3,1,0)),SUMIFS([Giá có thuế],[Số ĐK],C3),"")</f>
        <v/>
      </c>
      <c r="W3" s="53"/>
      <c r="X3" s="55" t="str">
        <f>IF(W3="","",'Thông Tin Chung'!#REF!)</f>
        <v/>
      </c>
      <c r="Y3" s="57" t="str">
        <f ca="1">IF(AND(V3&lt;&gt;"",W3&lt;&gt;"",V3&lt;&gt;0),V3-W3,"")</f>
        <v/>
      </c>
      <c r="Z3" s="59"/>
      <c r="AA3" s="49" t="str">
        <f ca="1">IF(C3="","",IF(OR(D3&lt;NgayBatDau,D3&gt;NgayKetThuc),"Ngày tháng phải nằm trong kỳ báo cáo",IF(AND(G3&lt;&gt;"",COUNTIF(D.2[Tên khách hàng],G3)=0),"Tên KH chưa khai báo trong DSKH",IF(AND(H3&lt;&gt;"",COUNTIF(D.1[Tên sản phẩm],H3)=0),"SP này chưa khai báo trong DSSP",""))))</f>
        <v/>
      </c>
      <c r="AB3" s="60" t="str">
        <f t="shared" ref="AB3:AB66" ca="1" si="2">IF(D3="","",MONTH(D3))</f>
        <v/>
      </c>
      <c r="AC3" s="61" t="str">
        <f>IF(OR(H3="",S3=""),"",S3-(SUM(L3,M3)*INDEX(#REF!,MATCH(H3,D.1[Tên sản phẩm],0))))</f>
        <v/>
      </c>
    </row>
    <row r="4" spans="2:29" s="2" customFormat="1" ht="27.75" customHeight="1">
      <c r="B4" s="69">
        <f t="shared" ref="B4:B67" si="3">ROW(A4)-3</f>
        <v>1</v>
      </c>
      <c r="C4" s="49" t="str">
        <f t="shared" ref="C4:C67" ca="1" si="4">IF(AND(D4="",E4="",G4=""),"",IF(AND(D4=OFFSET(D4,-1,0),E4=OFFSET(E4,-1,0),G4=OFFSET(G4,-1,0)),OFFSET(B4,-1,1),B4))</f>
        <v/>
      </c>
      <c r="D4" s="50" t="str">
        <f t="shared" ref="D4:D67" ca="1" si="5">IF(AND($H4&lt;&gt;"",B4&lt;&gt;1),OFFSET(C4,-1,1),"")</f>
        <v/>
      </c>
      <c r="E4" s="51" t="str">
        <f t="shared" ref="E4:E67" ca="1" si="6">IF(AND($H4&lt;&gt;"",B4&lt;&gt;1),OFFSET(D4,-1,1),"")</f>
        <v/>
      </c>
      <c r="F4" s="51"/>
      <c r="G4" s="52" t="str">
        <f t="shared" ref="G4:G67" ca="1" si="7">IF(AND($H4&lt;&gt;"",B4&lt;&gt;1),OFFSET(F4,-1,1),"")</f>
        <v/>
      </c>
      <c r="H4" s="53"/>
      <c r="I4" s="54" t="str">
        <f>IF(H4="","",INDEX(D.1[Quy cách],MATCH(H4,D.1[Tên sản phẩm],0)))</f>
        <v/>
      </c>
      <c r="J4" s="20" t="str">
        <f>IF(H4="","",INDEX(D.1[ĐVT],MATCH(H4,D.1[Tên sản phẩm],0)))</f>
        <v/>
      </c>
      <c r="K4" s="56" t="str">
        <f>IF(H4="","",INDEX(#REF!,MATCH(H4,D.1[Tên sản phẩm],0)))</f>
        <v/>
      </c>
      <c r="L4" s="56"/>
      <c r="M4" s="53"/>
      <c r="N4" s="53"/>
      <c r="O4" s="53"/>
      <c r="P4" s="57" t="str">
        <f t="shared" ref="P4:P67" si="8">IF(AND(K4&lt;&gt;"",L4&lt;&gt;""),K4*L4,IF(AND(N4&lt;&gt;"",O4&lt;&gt;""),N4*O4,""))</f>
        <v/>
      </c>
      <c r="Q4" s="58"/>
      <c r="R4" s="56" t="str">
        <f t="shared" si="1"/>
        <v/>
      </c>
      <c r="S4" s="57" t="str">
        <f t="shared" ref="S4:S67" si="9">IF(P4="","",P4-SUM(R4))</f>
        <v/>
      </c>
      <c r="T4" s="58" t="str">
        <f t="shared" ref="T4:T67" ca="1" si="10">IF(AND(S4&lt;&gt;"",C4=OFFSET(C4,-1,0)),OFFSET(S4,-1,1),"")</f>
        <v/>
      </c>
      <c r="U4" s="57" t="str">
        <f t="shared" ref="U4:U67" si="11">IF(S4="","",S4*SUM(1,T4))</f>
        <v/>
      </c>
      <c r="V4" s="57" t="str">
        <f ca="1">IF(AND(C4&lt;&gt;"",C4&lt;&gt;OFFSET(C4,1,0)),SUMIFS([Giá có thuế],[Số ĐK],C4),"")</f>
        <v/>
      </c>
      <c r="W4" s="53"/>
      <c r="X4" s="55" t="str">
        <f>IF(W4="","",'Thông Tin Chung'!#REF!)</f>
        <v/>
      </c>
      <c r="Y4" s="57" t="str">
        <f t="shared" ref="Y4:Y67" ca="1" si="12">IF(AND(V4&lt;&gt;"",W4&lt;&gt;"",V4&lt;&gt;0),V4-W4,"")</f>
        <v/>
      </c>
      <c r="Z4" s="59"/>
      <c r="AA4" s="49" t="str">
        <f ca="1">IF(C4="","",IF(OR(D4&lt;NgayBatDau,D4&gt;NgayKetThuc),"Ngày tháng phải nằm trong kỳ báo cáo",IF(AND(G4&lt;&gt;"",COUNTIF(D.2[Tên khách hàng],G4)=0),"Tên KH chưa khai báo trong DSKH",IF(AND(H4&lt;&gt;"",COUNTIF(D.1[Tên sản phẩm],H4)=0),"SP này chưa khai báo trong DSSP",""))))</f>
        <v/>
      </c>
      <c r="AB4" s="28" t="str">
        <f t="shared" ca="1" si="2"/>
        <v/>
      </c>
      <c r="AC4" s="29" t="str">
        <f>IF(OR(H4="",S4=""),"",S4-(SUM(L4,M4)*INDEX(#REF!,MATCH(H4,D.1[Tên sản phẩm],0))))</f>
        <v/>
      </c>
    </row>
    <row r="5" spans="2:29" ht="27.75" customHeight="1">
      <c r="B5" s="69">
        <f t="shared" si="3"/>
        <v>2</v>
      </c>
      <c r="C5" s="49" t="str">
        <f t="shared" ca="1" si="4"/>
        <v/>
      </c>
      <c r="D5" s="50" t="str">
        <f t="shared" ca="1" si="5"/>
        <v/>
      </c>
      <c r="E5" s="51" t="str">
        <f t="shared" ca="1" si="6"/>
        <v/>
      </c>
      <c r="F5" s="51"/>
      <c r="G5" s="52" t="str">
        <f t="shared" ca="1" si="7"/>
        <v/>
      </c>
      <c r="H5" s="53"/>
      <c r="I5" s="54" t="str">
        <f>IF(H5="","",INDEX(D.1[Quy cách],MATCH(H5,D.1[Tên sản phẩm],0)))</f>
        <v/>
      </c>
      <c r="J5" s="20" t="str">
        <f>IF(H5="","",INDEX(D.1[ĐVT],MATCH(H5,D.1[Tên sản phẩm],0)))</f>
        <v/>
      </c>
      <c r="K5" s="56" t="str">
        <f>IF(H5="","",INDEX(#REF!,MATCH(H5,D.1[Tên sản phẩm],0)))</f>
        <v/>
      </c>
      <c r="L5" s="56"/>
      <c r="M5" s="53"/>
      <c r="N5" s="53"/>
      <c r="O5" s="53"/>
      <c r="P5" s="57" t="str">
        <f t="shared" si="8"/>
        <v/>
      </c>
      <c r="Q5" s="58"/>
      <c r="R5" s="56" t="str">
        <f t="shared" si="1"/>
        <v/>
      </c>
      <c r="S5" s="57" t="str">
        <f t="shared" si="9"/>
        <v/>
      </c>
      <c r="T5" s="58" t="str">
        <f t="shared" ca="1" si="10"/>
        <v/>
      </c>
      <c r="U5" s="57" t="str">
        <f t="shared" si="11"/>
        <v/>
      </c>
      <c r="V5" s="57" t="str">
        <f ca="1">IF(AND(C5&lt;&gt;"",C5&lt;&gt;OFFSET(C5,1,0)),SUMIFS([Giá có thuế],[Số ĐK],C5),"")</f>
        <v/>
      </c>
      <c r="W5" s="53"/>
      <c r="X5" s="55" t="str">
        <f>IF(W5="","",'Thông Tin Chung'!#REF!)</f>
        <v/>
      </c>
      <c r="Y5" s="57" t="str">
        <f t="shared" ca="1" si="12"/>
        <v/>
      </c>
      <c r="Z5" s="59"/>
      <c r="AA5" s="49" t="str">
        <f ca="1">IF(C5="","",IF(OR(D5&lt;NgayBatDau,D5&gt;NgayKetThuc),"Ngày tháng phải nằm trong kỳ báo cáo",IF(AND(G5&lt;&gt;"",COUNTIF(D.2[Tên khách hàng],G5)=0),"Tên KH chưa khai báo trong DSKH",IF(AND(H5&lt;&gt;"",COUNTIF(D.1[Tên sản phẩm],H5)=0),"SP này chưa khai báo trong DSSP",""))))</f>
        <v/>
      </c>
      <c r="AB5" s="28" t="str">
        <f t="shared" ca="1" si="2"/>
        <v/>
      </c>
      <c r="AC5" s="29" t="str">
        <f>IF(OR(H5="",S5=""),"",S5-(SUM(L5,M5)*INDEX(#REF!,MATCH(H5,D.1[Tên sản phẩm],0))))</f>
        <v/>
      </c>
    </row>
    <row r="6" spans="2:29" ht="27.75" customHeight="1">
      <c r="B6" s="69">
        <f t="shared" si="3"/>
        <v>3</v>
      </c>
      <c r="C6" s="49" t="str">
        <f t="shared" ca="1" si="4"/>
        <v/>
      </c>
      <c r="D6" s="50" t="str">
        <f t="shared" ca="1" si="5"/>
        <v/>
      </c>
      <c r="E6" s="51" t="str">
        <f t="shared" ca="1" si="6"/>
        <v/>
      </c>
      <c r="F6" s="51"/>
      <c r="G6" s="52" t="str">
        <f t="shared" ca="1" si="7"/>
        <v/>
      </c>
      <c r="H6" s="53"/>
      <c r="I6" s="54" t="str">
        <f>IF(H6="","",INDEX(D.1[Quy cách],MATCH(H6,D.1[Tên sản phẩm],0)))</f>
        <v/>
      </c>
      <c r="J6" s="20" t="str">
        <f>IF(H6="","",INDEX(D.1[ĐVT],MATCH(H6,D.1[Tên sản phẩm],0)))</f>
        <v/>
      </c>
      <c r="K6" s="56" t="str">
        <f>IF(H6="","",INDEX(#REF!,MATCH(H6,D.1[Tên sản phẩm],0)))</f>
        <v/>
      </c>
      <c r="L6" s="56"/>
      <c r="M6" s="53"/>
      <c r="N6" s="53"/>
      <c r="O6" s="53"/>
      <c r="P6" s="57" t="str">
        <f t="shared" si="8"/>
        <v/>
      </c>
      <c r="Q6" s="58"/>
      <c r="R6" s="56" t="str">
        <f t="shared" si="1"/>
        <v/>
      </c>
      <c r="S6" s="57" t="str">
        <f t="shared" si="9"/>
        <v/>
      </c>
      <c r="T6" s="58" t="str">
        <f t="shared" ca="1" si="10"/>
        <v/>
      </c>
      <c r="U6" s="57" t="str">
        <f t="shared" si="11"/>
        <v/>
      </c>
      <c r="V6" s="57" t="str">
        <f ca="1">IF(AND(C6&lt;&gt;"",C6&lt;&gt;OFFSET(C6,1,0)),SUMIFS([Giá có thuế],[Số ĐK],C6),"")</f>
        <v/>
      </c>
      <c r="W6" s="53"/>
      <c r="X6" s="55" t="str">
        <f>IF(W6="","",'Thông Tin Chung'!#REF!)</f>
        <v/>
      </c>
      <c r="Y6" s="57" t="str">
        <f t="shared" ca="1" si="12"/>
        <v/>
      </c>
      <c r="Z6" s="59"/>
      <c r="AA6" s="49" t="str">
        <f ca="1">IF(C6="","",IF(OR(D6&lt;NgayBatDau,D6&gt;NgayKetThuc),"Ngày tháng phải nằm trong kỳ báo cáo",IF(AND(G6&lt;&gt;"",COUNTIF(D.2[Tên khách hàng],G6)=0),"Tên KH chưa khai báo trong DSKH",IF(AND(H6&lt;&gt;"",COUNTIF(D.1[Tên sản phẩm],H6)=0),"SP này chưa khai báo trong DSSP",""))))</f>
        <v/>
      </c>
      <c r="AB6" s="28" t="str">
        <f t="shared" ca="1" si="2"/>
        <v/>
      </c>
      <c r="AC6" s="29" t="str">
        <f>IF(OR(H6="",S6=""),"",S6-(SUM(L6,M6)*INDEX(#REF!,MATCH(H6,D.1[Tên sản phẩm],0))))</f>
        <v/>
      </c>
    </row>
    <row r="7" spans="2:29" ht="27.75" customHeight="1">
      <c r="B7" s="69">
        <f t="shared" si="3"/>
        <v>4</v>
      </c>
      <c r="C7" s="49" t="str">
        <f t="shared" ca="1" si="4"/>
        <v/>
      </c>
      <c r="D7" s="50" t="str">
        <f t="shared" ca="1" si="5"/>
        <v/>
      </c>
      <c r="E7" s="51" t="str">
        <f t="shared" ca="1" si="6"/>
        <v/>
      </c>
      <c r="F7" s="51"/>
      <c r="G7" s="52" t="str">
        <f t="shared" ca="1" si="7"/>
        <v/>
      </c>
      <c r="H7" s="53"/>
      <c r="I7" s="54" t="str">
        <f>IF(H7="","",INDEX(D.1[Quy cách],MATCH(H7,D.1[Tên sản phẩm],0)))</f>
        <v/>
      </c>
      <c r="J7" s="20" t="str">
        <f>IF(H7="","",INDEX(D.1[ĐVT],MATCH(H7,D.1[Tên sản phẩm],0)))</f>
        <v/>
      </c>
      <c r="K7" s="56" t="str">
        <f>IF(H7="","",INDEX(#REF!,MATCH(H7,D.1[Tên sản phẩm],0)))</f>
        <v/>
      </c>
      <c r="L7" s="56"/>
      <c r="M7" s="53"/>
      <c r="N7" s="53"/>
      <c r="O7" s="53"/>
      <c r="P7" s="57" t="str">
        <f t="shared" si="8"/>
        <v/>
      </c>
      <c r="Q7" s="58"/>
      <c r="R7" s="56" t="str">
        <f t="shared" si="1"/>
        <v/>
      </c>
      <c r="S7" s="57" t="str">
        <f t="shared" si="9"/>
        <v/>
      </c>
      <c r="T7" s="58" t="str">
        <f t="shared" ca="1" si="10"/>
        <v/>
      </c>
      <c r="U7" s="57" t="str">
        <f t="shared" si="11"/>
        <v/>
      </c>
      <c r="V7" s="57" t="str">
        <f ca="1">IF(AND(C7&lt;&gt;"",C7&lt;&gt;OFFSET(C7,1,0)),SUMIFS([Giá có thuế],[Số ĐK],C7),"")</f>
        <v/>
      </c>
      <c r="W7" s="53"/>
      <c r="X7" s="55" t="str">
        <f>IF(W7="","",'Thông Tin Chung'!#REF!)</f>
        <v/>
      </c>
      <c r="Y7" s="57" t="str">
        <f t="shared" ca="1" si="12"/>
        <v/>
      </c>
      <c r="Z7" s="59"/>
      <c r="AA7" s="49" t="str">
        <f ca="1">IF(C7="","",IF(OR(D7&lt;NgayBatDau,D7&gt;NgayKetThuc),"Ngày tháng phải nằm trong kỳ báo cáo",IF(AND(G7&lt;&gt;"",COUNTIF(D.2[Tên khách hàng],G7)=0),"Tên KH chưa khai báo trong DSKH",IF(AND(H7&lt;&gt;"",COUNTIF(D.1[Tên sản phẩm],H7)=0),"SP này chưa khai báo trong DSSP",""))))</f>
        <v/>
      </c>
      <c r="AB7" s="28" t="str">
        <f t="shared" ca="1" si="2"/>
        <v/>
      </c>
      <c r="AC7" s="29" t="str">
        <f>IF(OR(H7="",S7=""),"",S7-(SUM(L7,M7)*INDEX(#REF!,MATCH(H7,D.1[Tên sản phẩm],0))))</f>
        <v/>
      </c>
    </row>
    <row r="8" spans="2:29" ht="27.75" customHeight="1">
      <c r="B8" s="69">
        <f t="shared" si="3"/>
        <v>5</v>
      </c>
      <c r="C8" s="49" t="str">
        <f t="shared" ca="1" si="4"/>
        <v/>
      </c>
      <c r="D8" s="50" t="str">
        <f t="shared" ca="1" si="5"/>
        <v/>
      </c>
      <c r="E8" s="51" t="str">
        <f t="shared" ca="1" si="6"/>
        <v/>
      </c>
      <c r="F8" s="51"/>
      <c r="G8" s="52" t="str">
        <f t="shared" ca="1" si="7"/>
        <v/>
      </c>
      <c r="H8" s="53"/>
      <c r="I8" s="54" t="str">
        <f>IF(H8="","",INDEX(D.1[Quy cách],MATCH(H8,D.1[Tên sản phẩm],0)))</f>
        <v/>
      </c>
      <c r="J8" s="20" t="str">
        <f>IF(H8="","",INDEX(D.1[ĐVT],MATCH(H8,D.1[Tên sản phẩm],0)))</f>
        <v/>
      </c>
      <c r="K8" s="56" t="str">
        <f>IF(H8="","",INDEX(#REF!,MATCH(H8,D.1[Tên sản phẩm],0)))</f>
        <v/>
      </c>
      <c r="L8" s="56"/>
      <c r="M8" s="53"/>
      <c r="N8" s="53"/>
      <c r="O8" s="53"/>
      <c r="P8" s="57" t="str">
        <f t="shared" si="8"/>
        <v/>
      </c>
      <c r="Q8" s="58"/>
      <c r="R8" s="56" t="str">
        <f t="shared" si="1"/>
        <v/>
      </c>
      <c r="S8" s="57" t="str">
        <f t="shared" si="9"/>
        <v/>
      </c>
      <c r="T8" s="58" t="str">
        <f t="shared" ca="1" si="10"/>
        <v/>
      </c>
      <c r="U8" s="57" t="str">
        <f t="shared" si="11"/>
        <v/>
      </c>
      <c r="V8" s="57" t="str">
        <f ca="1">IF(AND(C8&lt;&gt;"",C8&lt;&gt;OFFSET(C8,1,0)),SUMIFS([Giá có thuế],[Số ĐK],C8),"")</f>
        <v/>
      </c>
      <c r="W8" s="53"/>
      <c r="X8" s="55" t="str">
        <f>IF(W8="","",'Thông Tin Chung'!#REF!)</f>
        <v/>
      </c>
      <c r="Y8" s="57" t="str">
        <f t="shared" ca="1" si="12"/>
        <v/>
      </c>
      <c r="Z8" s="59"/>
      <c r="AA8" s="49" t="str">
        <f ca="1">IF(C8="","",IF(OR(D8&lt;NgayBatDau,D8&gt;NgayKetThuc),"Ngày tháng phải nằm trong kỳ báo cáo",IF(AND(G8&lt;&gt;"",COUNTIF(D.2[Tên khách hàng],G8)=0),"Tên KH chưa khai báo trong DSKH",IF(AND(H8&lt;&gt;"",COUNTIF(D.1[Tên sản phẩm],H8)=0),"SP này chưa khai báo trong DSSP",""))))</f>
        <v/>
      </c>
      <c r="AB8" s="28" t="str">
        <f t="shared" ca="1" si="2"/>
        <v/>
      </c>
      <c r="AC8" s="29" t="str">
        <f>IF(OR(H8="",S8=""),"",S8-(SUM(L8,M8)*INDEX(#REF!,MATCH(H8,D.1[Tên sản phẩm],0))))</f>
        <v/>
      </c>
    </row>
    <row r="9" spans="2:29" ht="27.75" customHeight="1">
      <c r="B9" s="69">
        <f t="shared" si="3"/>
        <v>6</v>
      </c>
      <c r="C9" s="49" t="str">
        <f t="shared" ca="1" si="4"/>
        <v/>
      </c>
      <c r="D9" s="50" t="str">
        <f t="shared" ca="1" si="5"/>
        <v/>
      </c>
      <c r="E9" s="51" t="str">
        <f t="shared" ca="1" si="6"/>
        <v/>
      </c>
      <c r="F9" s="51"/>
      <c r="G9" s="52" t="str">
        <f t="shared" ca="1" si="7"/>
        <v/>
      </c>
      <c r="H9" s="53"/>
      <c r="I9" s="54" t="str">
        <f>IF(H9="","",INDEX(D.1[Quy cách],MATCH(H9,D.1[Tên sản phẩm],0)))</f>
        <v/>
      </c>
      <c r="J9" s="20" t="str">
        <f>IF(H9="","",INDEX(D.1[ĐVT],MATCH(H9,D.1[Tên sản phẩm],0)))</f>
        <v/>
      </c>
      <c r="K9" s="56" t="str">
        <f>IF(H9="","",INDEX(#REF!,MATCH(H9,D.1[Tên sản phẩm],0)))</f>
        <v/>
      </c>
      <c r="L9" s="56"/>
      <c r="M9" s="53"/>
      <c r="N9" s="53"/>
      <c r="O9" s="53"/>
      <c r="P9" s="57" t="str">
        <f t="shared" si="8"/>
        <v/>
      </c>
      <c r="Q9" s="58"/>
      <c r="R9" s="56" t="str">
        <f t="shared" si="1"/>
        <v/>
      </c>
      <c r="S9" s="57" t="str">
        <f t="shared" si="9"/>
        <v/>
      </c>
      <c r="T9" s="58" t="str">
        <f t="shared" ca="1" si="10"/>
        <v/>
      </c>
      <c r="U9" s="57" t="str">
        <f t="shared" si="11"/>
        <v/>
      </c>
      <c r="V9" s="57" t="str">
        <f ca="1">IF(AND(C9&lt;&gt;"",C9&lt;&gt;OFFSET(C9,1,0)),SUMIFS([Giá có thuế],[Số ĐK],C9),"")</f>
        <v/>
      </c>
      <c r="W9" s="53"/>
      <c r="X9" s="55" t="str">
        <f>IF(W9="","",'Thông Tin Chung'!#REF!)</f>
        <v/>
      </c>
      <c r="Y9" s="57" t="str">
        <f t="shared" ca="1" si="12"/>
        <v/>
      </c>
      <c r="Z9" s="59"/>
      <c r="AA9" s="49" t="str">
        <f ca="1">IF(C9="","",IF(OR(D9&lt;NgayBatDau,D9&gt;NgayKetThuc),"Ngày tháng phải nằm trong kỳ báo cáo",IF(AND(G9&lt;&gt;"",COUNTIF(D.2[Tên khách hàng],G9)=0),"Tên KH chưa khai báo trong DSKH",IF(AND(H9&lt;&gt;"",COUNTIF(D.1[Tên sản phẩm],H9)=0),"SP này chưa khai báo trong DSSP",""))))</f>
        <v/>
      </c>
      <c r="AB9" s="28" t="str">
        <f t="shared" ca="1" si="2"/>
        <v/>
      </c>
      <c r="AC9" s="29" t="str">
        <f>IF(OR(H9="",S9=""),"",S9-(SUM(L9,M9)*INDEX(#REF!,MATCH(H9,D.1[Tên sản phẩm],0))))</f>
        <v/>
      </c>
    </row>
    <row r="10" spans="2:29" ht="27.75" customHeight="1">
      <c r="B10" s="69">
        <f t="shared" si="3"/>
        <v>7</v>
      </c>
      <c r="C10" s="49" t="str">
        <f t="shared" ca="1" si="4"/>
        <v/>
      </c>
      <c r="D10" s="50" t="str">
        <f t="shared" ca="1" si="5"/>
        <v/>
      </c>
      <c r="E10" s="51" t="str">
        <f t="shared" ca="1" si="6"/>
        <v/>
      </c>
      <c r="F10" s="51"/>
      <c r="G10" s="52" t="str">
        <f t="shared" ca="1" si="7"/>
        <v/>
      </c>
      <c r="H10" s="53"/>
      <c r="I10" s="54" t="str">
        <f>IF(H10="","",INDEX(D.1[Quy cách],MATCH(H10,D.1[Tên sản phẩm],0)))</f>
        <v/>
      </c>
      <c r="J10" s="20" t="str">
        <f>IF(H10="","",INDEX(D.1[ĐVT],MATCH(H10,D.1[Tên sản phẩm],0)))</f>
        <v/>
      </c>
      <c r="K10" s="56" t="str">
        <f>IF(H10="","",INDEX(#REF!,MATCH(H10,D.1[Tên sản phẩm],0)))</f>
        <v/>
      </c>
      <c r="L10" s="56"/>
      <c r="M10" s="53"/>
      <c r="N10" s="53"/>
      <c r="O10" s="53"/>
      <c r="P10" s="57" t="str">
        <f t="shared" si="8"/>
        <v/>
      </c>
      <c r="Q10" s="58"/>
      <c r="R10" s="56" t="str">
        <f t="shared" si="1"/>
        <v/>
      </c>
      <c r="S10" s="57" t="str">
        <f t="shared" si="9"/>
        <v/>
      </c>
      <c r="T10" s="58" t="str">
        <f t="shared" ca="1" si="10"/>
        <v/>
      </c>
      <c r="U10" s="57" t="str">
        <f t="shared" si="11"/>
        <v/>
      </c>
      <c r="V10" s="57" t="str">
        <f ca="1">IF(AND(C10&lt;&gt;"",C10&lt;&gt;OFFSET(C10,1,0)),SUMIFS([Giá có thuế],[Số ĐK],C10),"")</f>
        <v/>
      </c>
      <c r="W10" s="53"/>
      <c r="X10" s="55" t="str">
        <f>IF(W10="","",'Thông Tin Chung'!#REF!)</f>
        <v/>
      </c>
      <c r="Y10" s="57" t="str">
        <f t="shared" ca="1" si="12"/>
        <v/>
      </c>
      <c r="Z10" s="59"/>
      <c r="AA10" s="49" t="str">
        <f ca="1">IF(C10="","",IF(OR(D10&lt;NgayBatDau,D10&gt;NgayKetThuc),"Ngày tháng phải nằm trong kỳ báo cáo",IF(AND(G10&lt;&gt;"",COUNTIF(D.2[Tên khách hàng],G10)=0),"Tên KH chưa khai báo trong DSKH",IF(AND(H10&lt;&gt;"",COUNTIF(D.1[Tên sản phẩm],H10)=0),"SP này chưa khai báo trong DSSP",""))))</f>
        <v/>
      </c>
      <c r="AB10" s="28" t="str">
        <f t="shared" ca="1" si="2"/>
        <v/>
      </c>
      <c r="AC10" s="29" t="str">
        <f>IF(OR(H10="",S10=""),"",S10-(SUM(L10,M10)*INDEX(#REF!,MATCH(H10,D.1[Tên sản phẩm],0))))</f>
        <v/>
      </c>
    </row>
    <row r="11" spans="2:29" ht="27.75" customHeight="1">
      <c r="B11" s="69">
        <f t="shared" si="3"/>
        <v>8</v>
      </c>
      <c r="C11" s="49" t="str">
        <f t="shared" ca="1" si="4"/>
        <v/>
      </c>
      <c r="D11" s="50" t="str">
        <f t="shared" ca="1" si="5"/>
        <v/>
      </c>
      <c r="E11" s="51" t="str">
        <f t="shared" ca="1" si="6"/>
        <v/>
      </c>
      <c r="F11" s="51"/>
      <c r="G11" s="52" t="str">
        <f t="shared" ca="1" si="7"/>
        <v/>
      </c>
      <c r="H11" s="53"/>
      <c r="I11" s="54" t="str">
        <f>IF(H11="","",INDEX(D.1[Quy cách],MATCH(H11,D.1[Tên sản phẩm],0)))</f>
        <v/>
      </c>
      <c r="J11" s="20" t="str">
        <f>IF(H11="","",INDEX(D.1[ĐVT],MATCH(H11,D.1[Tên sản phẩm],0)))</f>
        <v/>
      </c>
      <c r="K11" s="56" t="str">
        <f>IF(H11="","",INDEX(#REF!,MATCH(H11,D.1[Tên sản phẩm],0)))</f>
        <v/>
      </c>
      <c r="L11" s="56"/>
      <c r="M11" s="53"/>
      <c r="N11" s="53"/>
      <c r="O11" s="53"/>
      <c r="P11" s="57" t="str">
        <f t="shared" si="8"/>
        <v/>
      </c>
      <c r="Q11" s="58"/>
      <c r="R11" s="56" t="str">
        <f t="shared" si="1"/>
        <v/>
      </c>
      <c r="S11" s="57" t="str">
        <f t="shared" si="9"/>
        <v/>
      </c>
      <c r="T11" s="58" t="str">
        <f t="shared" ca="1" si="10"/>
        <v/>
      </c>
      <c r="U11" s="57" t="str">
        <f t="shared" si="11"/>
        <v/>
      </c>
      <c r="V11" s="57" t="str">
        <f ca="1">IF(AND(C11&lt;&gt;"",C11&lt;&gt;OFFSET(C11,1,0)),SUMIFS([Giá có thuế],[Số ĐK],C11),"")</f>
        <v/>
      </c>
      <c r="W11" s="53"/>
      <c r="X11" s="55" t="str">
        <f>IF(W11="","",'Thông Tin Chung'!#REF!)</f>
        <v/>
      </c>
      <c r="Y11" s="57" t="str">
        <f t="shared" ca="1" si="12"/>
        <v/>
      </c>
      <c r="Z11" s="59"/>
      <c r="AA11" s="49" t="str">
        <f ca="1">IF(C11="","",IF(OR(D11&lt;NgayBatDau,D11&gt;NgayKetThuc),"Ngày tháng phải nằm trong kỳ báo cáo",IF(AND(G11&lt;&gt;"",COUNTIF(D.2[Tên khách hàng],G11)=0),"Tên KH chưa khai báo trong DSKH",IF(AND(H11&lt;&gt;"",COUNTIF(D.1[Tên sản phẩm],H11)=0),"SP này chưa khai báo trong DSSP",""))))</f>
        <v/>
      </c>
      <c r="AB11" s="28" t="str">
        <f t="shared" ca="1" si="2"/>
        <v/>
      </c>
      <c r="AC11" s="29" t="str">
        <f>IF(OR(H11="",S11=""),"",S11-(SUM(L11,M11)*INDEX(#REF!,MATCH(H11,D.1[Tên sản phẩm],0))))</f>
        <v/>
      </c>
    </row>
    <row r="12" spans="2:29" ht="27.75" customHeight="1">
      <c r="B12" s="69">
        <f t="shared" si="3"/>
        <v>9</v>
      </c>
      <c r="C12" s="49" t="str">
        <f t="shared" ca="1" si="4"/>
        <v/>
      </c>
      <c r="D12" s="50" t="str">
        <f t="shared" ca="1" si="5"/>
        <v/>
      </c>
      <c r="E12" s="51" t="str">
        <f t="shared" ca="1" si="6"/>
        <v/>
      </c>
      <c r="F12" s="51"/>
      <c r="G12" s="52" t="str">
        <f t="shared" ca="1" si="7"/>
        <v/>
      </c>
      <c r="H12" s="53"/>
      <c r="I12" s="54" t="str">
        <f>IF(H12="","",INDEX(D.1[Quy cách],MATCH(H12,D.1[Tên sản phẩm],0)))</f>
        <v/>
      </c>
      <c r="J12" s="20" t="str">
        <f>IF(H12="","",INDEX(D.1[ĐVT],MATCH(H12,D.1[Tên sản phẩm],0)))</f>
        <v/>
      </c>
      <c r="K12" s="56" t="str">
        <f>IF(H12="","",INDEX(#REF!,MATCH(H12,D.1[Tên sản phẩm],0)))</f>
        <v/>
      </c>
      <c r="L12" s="56"/>
      <c r="M12" s="53"/>
      <c r="N12" s="53"/>
      <c r="O12" s="53"/>
      <c r="P12" s="57" t="str">
        <f t="shared" si="8"/>
        <v/>
      </c>
      <c r="Q12" s="58"/>
      <c r="R12" s="56" t="str">
        <f t="shared" si="1"/>
        <v/>
      </c>
      <c r="S12" s="57" t="str">
        <f t="shared" si="9"/>
        <v/>
      </c>
      <c r="T12" s="58" t="str">
        <f t="shared" ca="1" si="10"/>
        <v/>
      </c>
      <c r="U12" s="57" t="str">
        <f t="shared" si="11"/>
        <v/>
      </c>
      <c r="V12" s="57" t="str">
        <f ca="1">IF(AND(C12&lt;&gt;"",C12&lt;&gt;OFFSET(C12,1,0)),SUMIFS([Giá có thuế],[Số ĐK],C12),"")</f>
        <v/>
      </c>
      <c r="W12" s="53"/>
      <c r="X12" s="55" t="str">
        <f>IF(W12="","",'Thông Tin Chung'!#REF!)</f>
        <v/>
      </c>
      <c r="Y12" s="57" t="str">
        <f t="shared" ca="1" si="12"/>
        <v/>
      </c>
      <c r="Z12" s="59"/>
      <c r="AA12" s="49" t="str">
        <f ca="1">IF(C12="","",IF(OR(D12&lt;NgayBatDau,D12&gt;NgayKetThuc),"Ngày tháng phải nằm trong kỳ báo cáo",IF(AND(G12&lt;&gt;"",COUNTIF(D.2[Tên khách hàng],G12)=0),"Tên KH chưa khai báo trong DSKH",IF(AND(H12&lt;&gt;"",COUNTIF(D.1[Tên sản phẩm],H12)=0),"SP này chưa khai báo trong DSSP",""))))</f>
        <v/>
      </c>
      <c r="AB12" s="28" t="str">
        <f t="shared" ca="1" si="2"/>
        <v/>
      </c>
      <c r="AC12" s="29" t="str">
        <f>IF(OR(H12="",S12=""),"",S12-(SUM(L12,M12)*INDEX(#REF!,MATCH(H12,D.1[Tên sản phẩm],0))))</f>
        <v/>
      </c>
    </row>
    <row r="13" spans="2:29" ht="27.75" customHeight="1">
      <c r="B13" s="69">
        <f t="shared" si="3"/>
        <v>10</v>
      </c>
      <c r="C13" s="49" t="str">
        <f t="shared" ca="1" si="4"/>
        <v/>
      </c>
      <c r="D13" s="50" t="str">
        <f t="shared" ca="1" si="5"/>
        <v/>
      </c>
      <c r="E13" s="51" t="str">
        <f t="shared" ca="1" si="6"/>
        <v/>
      </c>
      <c r="F13" s="51"/>
      <c r="G13" s="52" t="str">
        <f t="shared" ca="1" si="7"/>
        <v/>
      </c>
      <c r="H13" s="53"/>
      <c r="I13" s="54" t="str">
        <f>IF(H13="","",INDEX(D.1[Quy cách],MATCH(H13,D.1[Tên sản phẩm],0)))</f>
        <v/>
      </c>
      <c r="J13" s="20" t="str">
        <f>IF(H13="","",INDEX(D.1[ĐVT],MATCH(H13,D.1[Tên sản phẩm],0)))</f>
        <v/>
      </c>
      <c r="K13" s="56" t="str">
        <f>IF(H13="","",INDEX(#REF!,MATCH(H13,D.1[Tên sản phẩm],0)))</f>
        <v/>
      </c>
      <c r="L13" s="56"/>
      <c r="M13" s="53"/>
      <c r="N13" s="53"/>
      <c r="O13" s="53"/>
      <c r="P13" s="57" t="str">
        <f t="shared" si="8"/>
        <v/>
      </c>
      <c r="Q13" s="58"/>
      <c r="R13" s="56" t="str">
        <f t="shared" si="1"/>
        <v/>
      </c>
      <c r="S13" s="57" t="str">
        <f t="shared" si="9"/>
        <v/>
      </c>
      <c r="T13" s="58" t="str">
        <f t="shared" ca="1" si="10"/>
        <v/>
      </c>
      <c r="U13" s="57" t="str">
        <f t="shared" si="11"/>
        <v/>
      </c>
      <c r="V13" s="57" t="str">
        <f ca="1">IF(AND(C13&lt;&gt;"",C13&lt;&gt;OFFSET(C13,1,0)),SUMIFS([Giá có thuế],[Số ĐK],C13),"")</f>
        <v/>
      </c>
      <c r="W13" s="53"/>
      <c r="X13" s="55" t="str">
        <f>IF(W13="","",'Thông Tin Chung'!#REF!)</f>
        <v/>
      </c>
      <c r="Y13" s="57" t="str">
        <f t="shared" ca="1" si="12"/>
        <v/>
      </c>
      <c r="Z13" s="59"/>
      <c r="AA13" s="49" t="str">
        <f ca="1">IF(C13="","",IF(OR(D13&lt;NgayBatDau,D13&gt;NgayKetThuc),"Ngày tháng phải nằm trong kỳ báo cáo",IF(AND(G13&lt;&gt;"",COUNTIF(D.2[Tên khách hàng],G13)=0),"Tên KH chưa khai báo trong DSKH",IF(AND(H13&lt;&gt;"",COUNTIF(D.1[Tên sản phẩm],H13)=0),"SP này chưa khai báo trong DSSP",""))))</f>
        <v/>
      </c>
      <c r="AB13" s="28" t="str">
        <f t="shared" ca="1" si="2"/>
        <v/>
      </c>
      <c r="AC13" s="29" t="str">
        <f>IF(OR(H13="",S13=""),"",S13-(SUM(L13,M13)*INDEX(#REF!,MATCH(H13,D.1[Tên sản phẩm],0))))</f>
        <v/>
      </c>
    </row>
    <row r="14" spans="2:29" ht="27.75" customHeight="1">
      <c r="B14" s="69">
        <f t="shared" si="3"/>
        <v>11</v>
      </c>
      <c r="C14" s="49" t="str">
        <f t="shared" ca="1" si="4"/>
        <v/>
      </c>
      <c r="D14" s="50" t="str">
        <f t="shared" ca="1" si="5"/>
        <v/>
      </c>
      <c r="E14" s="51" t="str">
        <f t="shared" ca="1" si="6"/>
        <v/>
      </c>
      <c r="F14" s="51"/>
      <c r="G14" s="52" t="str">
        <f t="shared" ca="1" si="7"/>
        <v/>
      </c>
      <c r="H14" s="53"/>
      <c r="I14" s="54" t="str">
        <f>IF(H14="","",INDEX(D.1[Quy cách],MATCH(H14,D.1[Tên sản phẩm],0)))</f>
        <v/>
      </c>
      <c r="J14" s="20" t="str">
        <f>IF(H14="","",INDEX(D.1[ĐVT],MATCH(H14,D.1[Tên sản phẩm],0)))</f>
        <v/>
      </c>
      <c r="K14" s="56" t="str">
        <f>IF(H14="","",INDEX(#REF!,MATCH(H14,D.1[Tên sản phẩm],0)))</f>
        <v/>
      </c>
      <c r="L14" s="56"/>
      <c r="M14" s="53"/>
      <c r="N14" s="53"/>
      <c r="O14" s="53"/>
      <c r="P14" s="57" t="str">
        <f t="shared" si="8"/>
        <v/>
      </c>
      <c r="Q14" s="58"/>
      <c r="R14" s="56" t="str">
        <f t="shared" si="1"/>
        <v/>
      </c>
      <c r="S14" s="57" t="str">
        <f t="shared" si="9"/>
        <v/>
      </c>
      <c r="T14" s="58" t="str">
        <f t="shared" ca="1" si="10"/>
        <v/>
      </c>
      <c r="U14" s="57" t="str">
        <f t="shared" si="11"/>
        <v/>
      </c>
      <c r="V14" s="57" t="str">
        <f ca="1">IF(AND(C14&lt;&gt;"",C14&lt;&gt;OFFSET(C14,1,0)),SUMIFS([Giá có thuế],[Số ĐK],C14),"")</f>
        <v/>
      </c>
      <c r="W14" s="53"/>
      <c r="X14" s="55" t="str">
        <f>IF(W14="","",'Thông Tin Chung'!#REF!)</f>
        <v/>
      </c>
      <c r="Y14" s="57" t="str">
        <f t="shared" ca="1" si="12"/>
        <v/>
      </c>
      <c r="Z14" s="59"/>
      <c r="AA14" s="49" t="str">
        <f ca="1">IF(C14="","",IF(OR(D14&lt;NgayBatDau,D14&gt;NgayKetThuc),"Ngày tháng phải nằm trong kỳ báo cáo",IF(AND(G14&lt;&gt;"",COUNTIF(D.2[Tên khách hàng],G14)=0),"Tên KH chưa khai báo trong DSKH",IF(AND(H14&lt;&gt;"",COUNTIF(D.1[Tên sản phẩm],H14)=0),"SP này chưa khai báo trong DSSP",""))))</f>
        <v/>
      </c>
      <c r="AB14" s="28" t="str">
        <f t="shared" ca="1" si="2"/>
        <v/>
      </c>
      <c r="AC14" s="29" t="str">
        <f>IF(OR(H14="",S14=""),"",S14-(SUM(L14,M14)*INDEX(#REF!,MATCH(H14,D.1[Tên sản phẩm],0))))</f>
        <v/>
      </c>
    </row>
    <row r="15" spans="2:29" ht="27.75" customHeight="1">
      <c r="B15" s="69">
        <f t="shared" si="3"/>
        <v>12</v>
      </c>
      <c r="C15" s="49" t="str">
        <f t="shared" ca="1" si="4"/>
        <v/>
      </c>
      <c r="D15" s="50" t="str">
        <f t="shared" ca="1" si="5"/>
        <v/>
      </c>
      <c r="E15" s="51" t="str">
        <f t="shared" ca="1" si="6"/>
        <v/>
      </c>
      <c r="F15" s="51"/>
      <c r="G15" s="52" t="str">
        <f t="shared" ca="1" si="7"/>
        <v/>
      </c>
      <c r="H15" s="53"/>
      <c r="I15" s="54" t="str">
        <f>IF(H15="","",INDEX(D.1[Quy cách],MATCH(H15,D.1[Tên sản phẩm],0)))</f>
        <v/>
      </c>
      <c r="J15" s="20" t="str">
        <f>IF(H15="","",INDEX(D.1[ĐVT],MATCH(H15,D.1[Tên sản phẩm],0)))</f>
        <v/>
      </c>
      <c r="K15" s="56" t="str">
        <f>IF(H15="","",INDEX(#REF!,MATCH(H15,D.1[Tên sản phẩm],0)))</f>
        <v/>
      </c>
      <c r="L15" s="56"/>
      <c r="M15" s="53"/>
      <c r="N15" s="53"/>
      <c r="O15" s="53"/>
      <c r="P15" s="57" t="str">
        <f t="shared" si="8"/>
        <v/>
      </c>
      <c r="Q15" s="58"/>
      <c r="R15" s="56" t="str">
        <f t="shared" si="1"/>
        <v/>
      </c>
      <c r="S15" s="57" t="str">
        <f t="shared" si="9"/>
        <v/>
      </c>
      <c r="T15" s="58" t="str">
        <f t="shared" ca="1" si="10"/>
        <v/>
      </c>
      <c r="U15" s="57" t="str">
        <f t="shared" si="11"/>
        <v/>
      </c>
      <c r="V15" s="57" t="str">
        <f ca="1">IF(AND(C15&lt;&gt;"",C15&lt;&gt;OFFSET(C15,1,0)),SUMIFS([Giá có thuế],[Số ĐK],C15),"")</f>
        <v/>
      </c>
      <c r="W15" s="53"/>
      <c r="X15" s="55" t="str">
        <f>IF(W15="","",'Thông Tin Chung'!#REF!)</f>
        <v/>
      </c>
      <c r="Y15" s="57" t="str">
        <f t="shared" ca="1" si="12"/>
        <v/>
      </c>
      <c r="Z15" s="59"/>
      <c r="AA15" s="49" t="str">
        <f ca="1">IF(C15="","",IF(OR(D15&lt;NgayBatDau,D15&gt;NgayKetThuc),"Ngày tháng phải nằm trong kỳ báo cáo",IF(AND(G15&lt;&gt;"",COUNTIF(D.2[Tên khách hàng],G15)=0),"Tên KH chưa khai báo trong DSKH",IF(AND(H15&lt;&gt;"",COUNTIF(D.1[Tên sản phẩm],H15)=0),"SP này chưa khai báo trong DSSP",""))))</f>
        <v/>
      </c>
      <c r="AB15" s="28" t="str">
        <f t="shared" ca="1" si="2"/>
        <v/>
      </c>
      <c r="AC15" s="29" t="str">
        <f>IF(OR(H15="",S15=""),"",S15-(SUM(L15,M15)*INDEX(#REF!,MATCH(H15,D.1[Tên sản phẩm],0))))</f>
        <v/>
      </c>
    </row>
    <row r="16" spans="2:29" ht="27.75" customHeight="1">
      <c r="B16" s="69">
        <f t="shared" si="3"/>
        <v>13</v>
      </c>
      <c r="C16" s="49" t="str">
        <f t="shared" ca="1" si="4"/>
        <v/>
      </c>
      <c r="D16" s="50" t="str">
        <f t="shared" ca="1" si="5"/>
        <v/>
      </c>
      <c r="E16" s="51" t="str">
        <f t="shared" ca="1" si="6"/>
        <v/>
      </c>
      <c r="F16" s="51"/>
      <c r="G16" s="52" t="str">
        <f t="shared" ca="1" si="7"/>
        <v/>
      </c>
      <c r="H16" s="53"/>
      <c r="I16" s="54" t="str">
        <f>IF(H16="","",INDEX(D.1[Quy cách],MATCH(H16,D.1[Tên sản phẩm],0)))</f>
        <v/>
      </c>
      <c r="J16" s="20" t="str">
        <f>IF(H16="","",INDEX(D.1[ĐVT],MATCH(H16,D.1[Tên sản phẩm],0)))</f>
        <v/>
      </c>
      <c r="K16" s="56" t="str">
        <f>IF(H16="","",INDEX(#REF!,MATCH(H16,D.1[Tên sản phẩm],0)))</f>
        <v/>
      </c>
      <c r="L16" s="56"/>
      <c r="M16" s="53"/>
      <c r="N16" s="53"/>
      <c r="O16" s="53"/>
      <c r="P16" s="57" t="str">
        <f t="shared" si="8"/>
        <v/>
      </c>
      <c r="Q16" s="58"/>
      <c r="R16" s="56" t="str">
        <f t="shared" si="1"/>
        <v/>
      </c>
      <c r="S16" s="57" t="str">
        <f t="shared" si="9"/>
        <v/>
      </c>
      <c r="T16" s="58" t="str">
        <f t="shared" ca="1" si="10"/>
        <v/>
      </c>
      <c r="U16" s="57" t="str">
        <f t="shared" si="11"/>
        <v/>
      </c>
      <c r="V16" s="57" t="str">
        <f ca="1">IF(AND(C16&lt;&gt;"",C16&lt;&gt;OFFSET(C16,1,0)),SUMIFS([Giá có thuế],[Số ĐK],C16),"")</f>
        <v/>
      </c>
      <c r="W16" s="53"/>
      <c r="X16" s="55" t="str">
        <f>IF(W16="","",'Thông Tin Chung'!#REF!)</f>
        <v/>
      </c>
      <c r="Y16" s="57" t="str">
        <f t="shared" ca="1" si="12"/>
        <v/>
      </c>
      <c r="Z16" s="59"/>
      <c r="AA16" s="49" t="str">
        <f ca="1">IF(C16="","",IF(OR(D16&lt;NgayBatDau,D16&gt;NgayKetThuc),"Ngày tháng phải nằm trong kỳ báo cáo",IF(AND(G16&lt;&gt;"",COUNTIF(D.2[Tên khách hàng],G16)=0),"Tên KH chưa khai báo trong DSKH",IF(AND(H16&lt;&gt;"",COUNTIF(D.1[Tên sản phẩm],H16)=0),"SP này chưa khai báo trong DSSP",""))))</f>
        <v/>
      </c>
      <c r="AB16" s="28" t="str">
        <f t="shared" ca="1" si="2"/>
        <v/>
      </c>
      <c r="AC16" s="29" t="str">
        <f>IF(OR(H16="",S16=""),"",S16-(SUM(L16,M16)*INDEX(#REF!,MATCH(H16,D.1[Tên sản phẩm],0))))</f>
        <v/>
      </c>
    </row>
    <row r="17" spans="2:29" ht="27.75" customHeight="1">
      <c r="B17" s="69">
        <f t="shared" si="3"/>
        <v>14</v>
      </c>
      <c r="C17" s="49" t="str">
        <f t="shared" ca="1" si="4"/>
        <v/>
      </c>
      <c r="D17" s="50" t="str">
        <f t="shared" ca="1" si="5"/>
        <v/>
      </c>
      <c r="E17" s="51" t="str">
        <f t="shared" ca="1" si="6"/>
        <v/>
      </c>
      <c r="F17" s="51"/>
      <c r="G17" s="52" t="str">
        <f t="shared" ca="1" si="7"/>
        <v/>
      </c>
      <c r="H17" s="53"/>
      <c r="I17" s="54" t="str">
        <f>IF(H17="","",INDEX(D.1[Quy cách],MATCH(H17,D.1[Tên sản phẩm],0)))</f>
        <v/>
      </c>
      <c r="J17" s="20" t="str">
        <f>IF(H17="","",INDEX(D.1[ĐVT],MATCH(H17,D.1[Tên sản phẩm],0)))</f>
        <v/>
      </c>
      <c r="K17" s="56" t="str">
        <f>IF(H17="","",INDEX(#REF!,MATCH(H17,D.1[Tên sản phẩm],0)))</f>
        <v/>
      </c>
      <c r="L17" s="56"/>
      <c r="M17" s="53"/>
      <c r="N17" s="53"/>
      <c r="O17" s="53"/>
      <c r="P17" s="57" t="str">
        <f t="shared" si="8"/>
        <v/>
      </c>
      <c r="Q17" s="58"/>
      <c r="R17" s="56" t="str">
        <f t="shared" si="1"/>
        <v/>
      </c>
      <c r="S17" s="57" t="str">
        <f t="shared" si="9"/>
        <v/>
      </c>
      <c r="T17" s="58" t="str">
        <f t="shared" ca="1" si="10"/>
        <v/>
      </c>
      <c r="U17" s="57" t="str">
        <f t="shared" si="11"/>
        <v/>
      </c>
      <c r="V17" s="57" t="str">
        <f ca="1">IF(AND(C17&lt;&gt;"",C17&lt;&gt;OFFSET(C17,1,0)),SUMIFS([Giá có thuế],[Số ĐK],C17),"")</f>
        <v/>
      </c>
      <c r="W17" s="53"/>
      <c r="X17" s="55" t="str">
        <f>IF(W17="","",'Thông Tin Chung'!#REF!)</f>
        <v/>
      </c>
      <c r="Y17" s="57" t="str">
        <f t="shared" ca="1" si="12"/>
        <v/>
      </c>
      <c r="Z17" s="59"/>
      <c r="AA17" s="49" t="str">
        <f ca="1">IF(C17="","",IF(OR(D17&lt;NgayBatDau,D17&gt;NgayKetThuc),"Ngày tháng phải nằm trong kỳ báo cáo",IF(AND(G17&lt;&gt;"",COUNTIF(D.2[Tên khách hàng],G17)=0),"Tên KH chưa khai báo trong DSKH",IF(AND(H17&lt;&gt;"",COUNTIF(D.1[Tên sản phẩm],H17)=0),"SP này chưa khai báo trong DSSP",""))))</f>
        <v/>
      </c>
      <c r="AB17" s="28" t="str">
        <f t="shared" ca="1" si="2"/>
        <v/>
      </c>
      <c r="AC17" s="29" t="str">
        <f>IF(OR(H17="",S17=""),"",S17-(SUM(L17,M17)*INDEX(#REF!,MATCH(H17,D.1[Tên sản phẩm],0))))</f>
        <v/>
      </c>
    </row>
    <row r="18" spans="2:29" ht="27.75" customHeight="1">
      <c r="B18" s="69">
        <f t="shared" si="3"/>
        <v>15</v>
      </c>
      <c r="C18" s="49" t="str">
        <f t="shared" ca="1" si="4"/>
        <v/>
      </c>
      <c r="D18" s="50" t="str">
        <f t="shared" ca="1" si="5"/>
        <v/>
      </c>
      <c r="E18" s="51" t="str">
        <f t="shared" ca="1" si="6"/>
        <v/>
      </c>
      <c r="F18" s="51"/>
      <c r="G18" s="52" t="str">
        <f t="shared" ca="1" si="7"/>
        <v/>
      </c>
      <c r="H18" s="53"/>
      <c r="I18" s="54" t="str">
        <f>IF(H18="","",INDEX(D.1[Quy cách],MATCH(H18,D.1[Tên sản phẩm],0)))</f>
        <v/>
      </c>
      <c r="J18" s="20" t="str">
        <f>IF(H18="","",INDEX(D.1[ĐVT],MATCH(H18,D.1[Tên sản phẩm],0)))</f>
        <v/>
      </c>
      <c r="K18" s="56" t="str">
        <f>IF(H18="","",INDEX(#REF!,MATCH(H18,D.1[Tên sản phẩm],0)))</f>
        <v/>
      </c>
      <c r="L18" s="56"/>
      <c r="M18" s="53"/>
      <c r="N18" s="53"/>
      <c r="O18" s="53"/>
      <c r="P18" s="57" t="str">
        <f t="shared" si="8"/>
        <v/>
      </c>
      <c r="Q18" s="58"/>
      <c r="R18" s="56" t="str">
        <f t="shared" si="1"/>
        <v/>
      </c>
      <c r="S18" s="57" t="str">
        <f t="shared" si="9"/>
        <v/>
      </c>
      <c r="T18" s="58" t="str">
        <f t="shared" ca="1" si="10"/>
        <v/>
      </c>
      <c r="U18" s="57" t="str">
        <f t="shared" si="11"/>
        <v/>
      </c>
      <c r="V18" s="57" t="str">
        <f ca="1">IF(AND(C18&lt;&gt;"",C18&lt;&gt;OFFSET(C18,1,0)),SUMIFS([Giá có thuế],[Số ĐK],C18),"")</f>
        <v/>
      </c>
      <c r="W18" s="53"/>
      <c r="X18" s="55" t="str">
        <f>IF(W18="","",'Thông Tin Chung'!#REF!)</f>
        <v/>
      </c>
      <c r="Y18" s="57" t="str">
        <f t="shared" ca="1" si="12"/>
        <v/>
      </c>
      <c r="Z18" s="59"/>
      <c r="AA18" s="49" t="str">
        <f ca="1">IF(C18="","",IF(OR(D18&lt;NgayBatDau,D18&gt;NgayKetThuc),"Ngày tháng phải nằm trong kỳ báo cáo",IF(AND(G18&lt;&gt;"",COUNTIF(D.2[Tên khách hàng],G18)=0),"Tên KH chưa khai báo trong DSKH",IF(AND(H18&lt;&gt;"",COUNTIF(D.1[Tên sản phẩm],H18)=0),"SP này chưa khai báo trong DSSP",""))))</f>
        <v/>
      </c>
      <c r="AB18" s="28" t="str">
        <f t="shared" ca="1" si="2"/>
        <v/>
      </c>
      <c r="AC18" s="29" t="str">
        <f>IF(OR(H18="",S18=""),"",S18-(SUM(L18,M18)*INDEX(#REF!,MATCH(H18,D.1[Tên sản phẩm],0))))</f>
        <v/>
      </c>
    </row>
    <row r="19" spans="2:29" ht="27.75" customHeight="1">
      <c r="B19" s="69">
        <f t="shared" si="3"/>
        <v>16</v>
      </c>
      <c r="C19" s="49" t="str">
        <f t="shared" ca="1" si="4"/>
        <v/>
      </c>
      <c r="D19" s="50" t="str">
        <f t="shared" ca="1" si="5"/>
        <v/>
      </c>
      <c r="E19" s="51" t="str">
        <f t="shared" ca="1" si="6"/>
        <v/>
      </c>
      <c r="F19" s="51"/>
      <c r="G19" s="52" t="str">
        <f t="shared" ca="1" si="7"/>
        <v/>
      </c>
      <c r="H19" s="53"/>
      <c r="I19" s="54" t="str">
        <f>IF(H19="","",INDEX(D.1[Quy cách],MATCH(H19,D.1[Tên sản phẩm],0)))</f>
        <v/>
      </c>
      <c r="J19" s="20" t="str">
        <f>IF(H19="","",INDEX(D.1[ĐVT],MATCH(H19,D.1[Tên sản phẩm],0)))</f>
        <v/>
      </c>
      <c r="K19" s="56" t="str">
        <f>IF(H19="","",INDEX(#REF!,MATCH(H19,D.1[Tên sản phẩm],0)))</f>
        <v/>
      </c>
      <c r="L19" s="56"/>
      <c r="M19" s="53"/>
      <c r="N19" s="53"/>
      <c r="O19" s="53"/>
      <c r="P19" s="57" t="str">
        <f t="shared" si="8"/>
        <v/>
      </c>
      <c r="Q19" s="58"/>
      <c r="R19" s="56" t="str">
        <f t="shared" si="1"/>
        <v/>
      </c>
      <c r="S19" s="57" t="str">
        <f t="shared" si="9"/>
        <v/>
      </c>
      <c r="T19" s="58" t="str">
        <f t="shared" ca="1" si="10"/>
        <v/>
      </c>
      <c r="U19" s="57" t="str">
        <f t="shared" si="11"/>
        <v/>
      </c>
      <c r="V19" s="57" t="str">
        <f ca="1">IF(AND(C19&lt;&gt;"",C19&lt;&gt;OFFSET(C19,1,0)),SUMIFS([Giá có thuế],[Số ĐK],C19),"")</f>
        <v/>
      </c>
      <c r="W19" s="53"/>
      <c r="X19" s="55" t="str">
        <f>IF(W19="","",'Thông Tin Chung'!#REF!)</f>
        <v/>
      </c>
      <c r="Y19" s="57" t="str">
        <f t="shared" ca="1" si="12"/>
        <v/>
      </c>
      <c r="Z19" s="59"/>
      <c r="AA19" s="49" t="str">
        <f ca="1">IF(C19="","",IF(OR(D19&lt;NgayBatDau,D19&gt;NgayKetThuc),"Ngày tháng phải nằm trong kỳ báo cáo",IF(AND(G19&lt;&gt;"",COUNTIF(D.2[Tên khách hàng],G19)=0),"Tên KH chưa khai báo trong DSKH",IF(AND(H19&lt;&gt;"",COUNTIF(D.1[Tên sản phẩm],H19)=0),"SP này chưa khai báo trong DSSP",""))))</f>
        <v/>
      </c>
      <c r="AB19" s="28" t="str">
        <f t="shared" ca="1" si="2"/>
        <v/>
      </c>
      <c r="AC19" s="29" t="str">
        <f>IF(OR(H19="",S19=""),"",S19-(SUM(L19,M19)*INDEX(#REF!,MATCH(H19,D.1[Tên sản phẩm],0))))</f>
        <v/>
      </c>
    </row>
    <row r="20" spans="2:29" ht="27.75" customHeight="1">
      <c r="B20" s="69">
        <f t="shared" si="3"/>
        <v>17</v>
      </c>
      <c r="C20" s="49" t="str">
        <f t="shared" ca="1" si="4"/>
        <v/>
      </c>
      <c r="D20" s="50" t="str">
        <f t="shared" ca="1" si="5"/>
        <v/>
      </c>
      <c r="E20" s="51" t="str">
        <f t="shared" ca="1" si="6"/>
        <v/>
      </c>
      <c r="F20" s="51"/>
      <c r="G20" s="52" t="str">
        <f t="shared" ca="1" si="7"/>
        <v/>
      </c>
      <c r="H20" s="53"/>
      <c r="I20" s="54" t="str">
        <f>IF(H20="","",INDEX(D.1[Quy cách],MATCH(H20,D.1[Tên sản phẩm],0)))</f>
        <v/>
      </c>
      <c r="J20" s="20" t="str">
        <f>IF(H20="","",INDEX(D.1[ĐVT],MATCH(H20,D.1[Tên sản phẩm],0)))</f>
        <v/>
      </c>
      <c r="K20" s="56" t="str">
        <f>IF(H20="","",INDEX(#REF!,MATCH(H20,D.1[Tên sản phẩm],0)))</f>
        <v/>
      </c>
      <c r="L20" s="56"/>
      <c r="M20" s="53"/>
      <c r="N20" s="53"/>
      <c r="O20" s="53"/>
      <c r="P20" s="57" t="str">
        <f t="shared" si="8"/>
        <v/>
      </c>
      <c r="Q20" s="58"/>
      <c r="R20" s="56" t="str">
        <f t="shared" si="1"/>
        <v/>
      </c>
      <c r="S20" s="57" t="str">
        <f t="shared" si="9"/>
        <v/>
      </c>
      <c r="T20" s="58" t="str">
        <f t="shared" ca="1" si="10"/>
        <v/>
      </c>
      <c r="U20" s="57" t="str">
        <f t="shared" si="11"/>
        <v/>
      </c>
      <c r="V20" s="57" t="str">
        <f ca="1">IF(AND(C20&lt;&gt;"",C20&lt;&gt;OFFSET(C20,1,0)),SUMIFS([Giá có thuế],[Số ĐK],C20),"")</f>
        <v/>
      </c>
      <c r="W20" s="53"/>
      <c r="X20" s="55" t="str">
        <f>IF(W20="","",'Thông Tin Chung'!#REF!)</f>
        <v/>
      </c>
      <c r="Y20" s="57" t="str">
        <f t="shared" ca="1" si="12"/>
        <v/>
      </c>
      <c r="Z20" s="59"/>
      <c r="AA20" s="49" t="str">
        <f ca="1">IF(C20="","",IF(OR(D20&lt;NgayBatDau,D20&gt;NgayKetThuc),"Ngày tháng phải nằm trong kỳ báo cáo",IF(AND(G20&lt;&gt;"",COUNTIF(D.2[Tên khách hàng],G20)=0),"Tên KH chưa khai báo trong DSKH",IF(AND(H20&lt;&gt;"",COUNTIF(D.1[Tên sản phẩm],H20)=0),"SP này chưa khai báo trong DSSP",""))))</f>
        <v/>
      </c>
      <c r="AB20" s="28" t="str">
        <f t="shared" ca="1" si="2"/>
        <v/>
      </c>
      <c r="AC20" s="29" t="str">
        <f>IF(OR(H20="",S20=""),"",S20-(SUM(L20,M20)*INDEX(#REF!,MATCH(H20,D.1[Tên sản phẩm],0))))</f>
        <v/>
      </c>
    </row>
    <row r="21" spans="2:29" ht="27.75" customHeight="1">
      <c r="B21" s="69">
        <f t="shared" si="3"/>
        <v>18</v>
      </c>
      <c r="C21" s="49" t="str">
        <f t="shared" ca="1" si="4"/>
        <v/>
      </c>
      <c r="D21" s="50" t="str">
        <f t="shared" ca="1" si="5"/>
        <v/>
      </c>
      <c r="E21" s="51" t="str">
        <f t="shared" ca="1" si="6"/>
        <v/>
      </c>
      <c r="F21" s="51"/>
      <c r="G21" s="52" t="str">
        <f t="shared" ca="1" si="7"/>
        <v/>
      </c>
      <c r="H21" s="53"/>
      <c r="I21" s="54" t="str">
        <f>IF(H21="","",INDEX(D.1[Quy cách],MATCH(H21,D.1[Tên sản phẩm],0)))</f>
        <v/>
      </c>
      <c r="J21" s="20" t="str">
        <f>IF(H21="","",INDEX(D.1[ĐVT],MATCH(H21,D.1[Tên sản phẩm],0)))</f>
        <v/>
      </c>
      <c r="K21" s="56" t="str">
        <f>IF(H21="","",INDEX(#REF!,MATCH(H21,D.1[Tên sản phẩm],0)))</f>
        <v/>
      </c>
      <c r="L21" s="56"/>
      <c r="M21" s="53"/>
      <c r="N21" s="53"/>
      <c r="O21" s="53"/>
      <c r="P21" s="57" t="str">
        <f t="shared" si="8"/>
        <v/>
      </c>
      <c r="Q21" s="58"/>
      <c r="R21" s="56" t="str">
        <f t="shared" si="1"/>
        <v/>
      </c>
      <c r="S21" s="57" t="str">
        <f t="shared" si="9"/>
        <v/>
      </c>
      <c r="T21" s="58" t="str">
        <f t="shared" ca="1" si="10"/>
        <v/>
      </c>
      <c r="U21" s="57" t="str">
        <f t="shared" si="11"/>
        <v/>
      </c>
      <c r="V21" s="57" t="str">
        <f ca="1">IF(AND(C21&lt;&gt;"",C21&lt;&gt;OFFSET(C21,1,0)),SUMIFS([Giá có thuế],[Số ĐK],C21),"")</f>
        <v/>
      </c>
      <c r="W21" s="53"/>
      <c r="X21" s="55" t="str">
        <f>IF(W21="","",'Thông Tin Chung'!#REF!)</f>
        <v/>
      </c>
      <c r="Y21" s="57" t="str">
        <f t="shared" ca="1" si="12"/>
        <v/>
      </c>
      <c r="Z21" s="59"/>
      <c r="AA21" s="49" t="str">
        <f ca="1">IF(C21="","",IF(OR(D21&lt;NgayBatDau,D21&gt;NgayKetThuc),"Ngày tháng phải nằm trong kỳ báo cáo",IF(AND(G21&lt;&gt;"",COUNTIF(D.2[Tên khách hàng],G21)=0),"Tên KH chưa khai báo trong DSKH",IF(AND(H21&lt;&gt;"",COUNTIF(D.1[Tên sản phẩm],H21)=0),"SP này chưa khai báo trong DSSP",""))))</f>
        <v/>
      </c>
      <c r="AB21" s="28" t="str">
        <f t="shared" ca="1" si="2"/>
        <v/>
      </c>
      <c r="AC21" s="29" t="str">
        <f>IF(OR(H21="",S21=""),"",S21-(SUM(L21,M21)*INDEX(#REF!,MATCH(H21,D.1[Tên sản phẩm],0))))</f>
        <v/>
      </c>
    </row>
    <row r="22" spans="2:29" ht="27.75" customHeight="1">
      <c r="B22" s="69">
        <f t="shared" si="3"/>
        <v>19</v>
      </c>
      <c r="C22" s="49" t="str">
        <f t="shared" ca="1" si="4"/>
        <v/>
      </c>
      <c r="D22" s="50" t="str">
        <f t="shared" ca="1" si="5"/>
        <v/>
      </c>
      <c r="E22" s="51" t="str">
        <f t="shared" ca="1" si="6"/>
        <v/>
      </c>
      <c r="F22" s="51"/>
      <c r="G22" s="52" t="str">
        <f t="shared" ca="1" si="7"/>
        <v/>
      </c>
      <c r="H22" s="53"/>
      <c r="I22" s="54" t="str">
        <f>IF(H22="","",INDEX(D.1[Quy cách],MATCH(H22,D.1[Tên sản phẩm],0)))</f>
        <v/>
      </c>
      <c r="J22" s="20" t="str">
        <f>IF(H22="","",INDEX(D.1[ĐVT],MATCH(H22,D.1[Tên sản phẩm],0)))</f>
        <v/>
      </c>
      <c r="K22" s="56" t="str">
        <f>IF(H22="","",INDEX(#REF!,MATCH(H22,D.1[Tên sản phẩm],0)))</f>
        <v/>
      </c>
      <c r="L22" s="56"/>
      <c r="M22" s="53"/>
      <c r="N22" s="53"/>
      <c r="O22" s="53"/>
      <c r="P22" s="57" t="str">
        <f t="shared" si="8"/>
        <v/>
      </c>
      <c r="Q22" s="58"/>
      <c r="R22" s="56" t="str">
        <f t="shared" si="1"/>
        <v/>
      </c>
      <c r="S22" s="57" t="str">
        <f t="shared" si="9"/>
        <v/>
      </c>
      <c r="T22" s="58" t="str">
        <f t="shared" ca="1" si="10"/>
        <v/>
      </c>
      <c r="U22" s="57" t="str">
        <f t="shared" si="11"/>
        <v/>
      </c>
      <c r="V22" s="57" t="str">
        <f ca="1">IF(AND(C22&lt;&gt;"",C22&lt;&gt;OFFSET(C22,1,0)),SUMIFS([Giá có thuế],[Số ĐK],C22),"")</f>
        <v/>
      </c>
      <c r="W22" s="53"/>
      <c r="X22" s="55" t="str">
        <f>IF(W22="","",'Thông Tin Chung'!#REF!)</f>
        <v/>
      </c>
      <c r="Y22" s="57" t="str">
        <f t="shared" ca="1" si="12"/>
        <v/>
      </c>
      <c r="Z22" s="59"/>
      <c r="AA22" s="49" t="str">
        <f ca="1">IF(C22="","",IF(OR(D22&lt;NgayBatDau,D22&gt;NgayKetThuc),"Ngày tháng phải nằm trong kỳ báo cáo",IF(AND(G22&lt;&gt;"",COUNTIF(D.2[Tên khách hàng],G22)=0),"Tên KH chưa khai báo trong DSKH",IF(AND(H22&lt;&gt;"",COUNTIF(D.1[Tên sản phẩm],H22)=0),"SP này chưa khai báo trong DSSP",""))))</f>
        <v/>
      </c>
      <c r="AB22" s="28" t="str">
        <f t="shared" ca="1" si="2"/>
        <v/>
      </c>
      <c r="AC22" s="29" t="str">
        <f>IF(OR(H22="",S22=""),"",S22-(SUM(L22,M22)*INDEX(#REF!,MATCH(H22,D.1[Tên sản phẩm],0))))</f>
        <v/>
      </c>
    </row>
    <row r="23" spans="2:29" ht="27.75" customHeight="1">
      <c r="B23" s="69">
        <f t="shared" si="3"/>
        <v>20</v>
      </c>
      <c r="C23" s="49" t="str">
        <f t="shared" ca="1" si="4"/>
        <v/>
      </c>
      <c r="D23" s="50" t="str">
        <f t="shared" ca="1" si="5"/>
        <v/>
      </c>
      <c r="E23" s="51" t="str">
        <f t="shared" ca="1" si="6"/>
        <v/>
      </c>
      <c r="F23" s="51"/>
      <c r="G23" s="52" t="str">
        <f t="shared" ca="1" si="7"/>
        <v/>
      </c>
      <c r="H23" s="53"/>
      <c r="I23" s="54" t="str">
        <f>IF(H23="","",INDEX(D.1[Quy cách],MATCH(H23,D.1[Tên sản phẩm],0)))</f>
        <v/>
      </c>
      <c r="J23" s="20" t="str">
        <f>IF(H23="","",INDEX(D.1[ĐVT],MATCH(H23,D.1[Tên sản phẩm],0)))</f>
        <v/>
      </c>
      <c r="K23" s="56" t="str">
        <f>IF(H23="","",INDEX(#REF!,MATCH(H23,D.1[Tên sản phẩm],0)))</f>
        <v/>
      </c>
      <c r="L23" s="56"/>
      <c r="M23" s="53"/>
      <c r="N23" s="53"/>
      <c r="O23" s="53"/>
      <c r="P23" s="57" t="str">
        <f t="shared" si="8"/>
        <v/>
      </c>
      <c r="Q23" s="58"/>
      <c r="R23" s="56" t="str">
        <f t="shared" si="1"/>
        <v/>
      </c>
      <c r="S23" s="57" t="str">
        <f t="shared" si="9"/>
        <v/>
      </c>
      <c r="T23" s="58" t="str">
        <f t="shared" ca="1" si="10"/>
        <v/>
      </c>
      <c r="U23" s="57" t="str">
        <f t="shared" si="11"/>
        <v/>
      </c>
      <c r="V23" s="57" t="str">
        <f ca="1">IF(AND(C23&lt;&gt;"",C23&lt;&gt;OFFSET(C23,1,0)),SUMIFS([Giá có thuế],[Số ĐK],C23),"")</f>
        <v/>
      </c>
      <c r="W23" s="53"/>
      <c r="X23" s="55" t="str">
        <f>IF(W23="","",'Thông Tin Chung'!#REF!)</f>
        <v/>
      </c>
      <c r="Y23" s="57" t="str">
        <f t="shared" ca="1" si="12"/>
        <v/>
      </c>
      <c r="Z23" s="59"/>
      <c r="AA23" s="49" t="str">
        <f ca="1">IF(C23="","",IF(OR(D23&lt;NgayBatDau,D23&gt;NgayKetThuc),"Ngày tháng phải nằm trong kỳ báo cáo",IF(AND(G23&lt;&gt;"",COUNTIF(D.2[Tên khách hàng],G23)=0),"Tên KH chưa khai báo trong DSKH",IF(AND(H23&lt;&gt;"",COUNTIF(D.1[Tên sản phẩm],H23)=0),"SP này chưa khai báo trong DSSP",""))))</f>
        <v/>
      </c>
      <c r="AB23" s="28" t="str">
        <f t="shared" ca="1" si="2"/>
        <v/>
      </c>
      <c r="AC23" s="29" t="str">
        <f>IF(OR(H23="",S23=""),"",S23-(SUM(L23,M23)*INDEX(#REF!,MATCH(H23,D.1[Tên sản phẩm],0))))</f>
        <v/>
      </c>
    </row>
    <row r="24" spans="2:29" ht="27.75" customHeight="1">
      <c r="B24" s="69">
        <f t="shared" si="3"/>
        <v>21</v>
      </c>
      <c r="C24" s="49" t="str">
        <f t="shared" ca="1" si="4"/>
        <v/>
      </c>
      <c r="D24" s="50" t="str">
        <f t="shared" ca="1" si="5"/>
        <v/>
      </c>
      <c r="E24" s="51" t="str">
        <f t="shared" ca="1" si="6"/>
        <v/>
      </c>
      <c r="F24" s="51"/>
      <c r="G24" s="52" t="str">
        <f t="shared" ca="1" si="7"/>
        <v/>
      </c>
      <c r="H24" s="53"/>
      <c r="I24" s="54" t="str">
        <f>IF(H24="","",INDEX(D.1[Quy cách],MATCH(H24,D.1[Tên sản phẩm],0)))</f>
        <v/>
      </c>
      <c r="J24" s="20" t="str">
        <f>IF(H24="","",INDEX(D.1[ĐVT],MATCH(H24,D.1[Tên sản phẩm],0)))</f>
        <v/>
      </c>
      <c r="K24" s="56" t="str">
        <f>IF(H24="","",INDEX(#REF!,MATCH(H24,D.1[Tên sản phẩm],0)))</f>
        <v/>
      </c>
      <c r="L24" s="56"/>
      <c r="M24" s="53"/>
      <c r="N24" s="53"/>
      <c r="O24" s="53"/>
      <c r="P24" s="57" t="str">
        <f t="shared" si="8"/>
        <v/>
      </c>
      <c r="Q24" s="58"/>
      <c r="R24" s="56" t="str">
        <f t="shared" si="1"/>
        <v/>
      </c>
      <c r="S24" s="57" t="str">
        <f t="shared" si="9"/>
        <v/>
      </c>
      <c r="T24" s="58" t="str">
        <f t="shared" ca="1" si="10"/>
        <v/>
      </c>
      <c r="U24" s="57" t="str">
        <f t="shared" si="11"/>
        <v/>
      </c>
      <c r="V24" s="57" t="str">
        <f ca="1">IF(AND(C24&lt;&gt;"",C24&lt;&gt;OFFSET(C24,1,0)),SUMIFS([Giá có thuế],[Số ĐK],C24),"")</f>
        <v/>
      </c>
      <c r="W24" s="53"/>
      <c r="X24" s="55" t="str">
        <f>IF(W24="","",'Thông Tin Chung'!#REF!)</f>
        <v/>
      </c>
      <c r="Y24" s="57" t="str">
        <f t="shared" ca="1" si="12"/>
        <v/>
      </c>
      <c r="Z24" s="59"/>
      <c r="AA24" s="49" t="str">
        <f ca="1">IF(C24="","",IF(OR(D24&lt;NgayBatDau,D24&gt;NgayKetThuc),"Ngày tháng phải nằm trong kỳ báo cáo",IF(AND(G24&lt;&gt;"",COUNTIF(D.2[Tên khách hàng],G24)=0),"Tên KH chưa khai báo trong DSKH",IF(AND(H24&lt;&gt;"",COUNTIF(D.1[Tên sản phẩm],H24)=0),"SP này chưa khai báo trong DSSP",""))))</f>
        <v/>
      </c>
      <c r="AB24" s="28" t="str">
        <f t="shared" ca="1" si="2"/>
        <v/>
      </c>
      <c r="AC24" s="29" t="str">
        <f>IF(OR(H24="",S24=""),"",S24-(SUM(L24,M24)*INDEX(#REF!,MATCH(H24,D.1[Tên sản phẩm],0))))</f>
        <v/>
      </c>
    </row>
    <row r="25" spans="2:29" ht="27.75" customHeight="1">
      <c r="B25" s="69">
        <f t="shared" si="3"/>
        <v>22</v>
      </c>
      <c r="C25" s="49" t="str">
        <f t="shared" ca="1" si="4"/>
        <v/>
      </c>
      <c r="D25" s="50" t="str">
        <f t="shared" ca="1" si="5"/>
        <v/>
      </c>
      <c r="E25" s="51" t="str">
        <f t="shared" ca="1" si="6"/>
        <v/>
      </c>
      <c r="F25" s="51"/>
      <c r="G25" s="52" t="str">
        <f t="shared" ca="1" si="7"/>
        <v/>
      </c>
      <c r="H25" s="53"/>
      <c r="I25" s="54" t="str">
        <f>IF(H25="","",INDEX(D.1[Quy cách],MATCH(H25,D.1[Tên sản phẩm],0)))</f>
        <v/>
      </c>
      <c r="J25" s="20" t="str">
        <f>IF(H25="","",INDEX(D.1[ĐVT],MATCH(H25,D.1[Tên sản phẩm],0)))</f>
        <v/>
      </c>
      <c r="K25" s="56" t="str">
        <f>IF(H25="","",INDEX(#REF!,MATCH(H25,D.1[Tên sản phẩm],0)))</f>
        <v/>
      </c>
      <c r="L25" s="56"/>
      <c r="M25" s="53"/>
      <c r="N25" s="53"/>
      <c r="O25" s="53"/>
      <c r="P25" s="57" t="str">
        <f t="shared" si="8"/>
        <v/>
      </c>
      <c r="Q25" s="58"/>
      <c r="R25" s="56" t="str">
        <f t="shared" si="1"/>
        <v/>
      </c>
      <c r="S25" s="57" t="str">
        <f t="shared" si="9"/>
        <v/>
      </c>
      <c r="T25" s="58" t="str">
        <f t="shared" ca="1" si="10"/>
        <v/>
      </c>
      <c r="U25" s="57" t="str">
        <f t="shared" si="11"/>
        <v/>
      </c>
      <c r="V25" s="57" t="str">
        <f ca="1">IF(AND(C25&lt;&gt;"",C25&lt;&gt;OFFSET(C25,1,0)),SUMIFS([Giá có thuế],[Số ĐK],C25),"")</f>
        <v/>
      </c>
      <c r="W25" s="53"/>
      <c r="X25" s="55" t="str">
        <f>IF(W25="","",'Thông Tin Chung'!#REF!)</f>
        <v/>
      </c>
      <c r="Y25" s="57" t="str">
        <f t="shared" ca="1" si="12"/>
        <v/>
      </c>
      <c r="Z25" s="59"/>
      <c r="AA25" s="49" t="str">
        <f ca="1">IF(C25="","",IF(OR(D25&lt;NgayBatDau,D25&gt;NgayKetThuc),"Ngày tháng phải nằm trong kỳ báo cáo",IF(AND(G25&lt;&gt;"",COUNTIF(D.2[Tên khách hàng],G25)=0),"Tên KH chưa khai báo trong DSKH",IF(AND(H25&lt;&gt;"",COUNTIF(D.1[Tên sản phẩm],H25)=0),"SP này chưa khai báo trong DSSP",""))))</f>
        <v/>
      </c>
      <c r="AB25" s="28" t="str">
        <f t="shared" ca="1" si="2"/>
        <v/>
      </c>
      <c r="AC25" s="29" t="str">
        <f>IF(OR(H25="",S25=""),"",S25-(SUM(L25,M25)*INDEX(#REF!,MATCH(H25,D.1[Tên sản phẩm],0))))</f>
        <v/>
      </c>
    </row>
    <row r="26" spans="2:29" ht="27.75" customHeight="1">
      <c r="B26" s="69">
        <f t="shared" si="3"/>
        <v>23</v>
      </c>
      <c r="C26" s="49" t="str">
        <f t="shared" ca="1" si="4"/>
        <v/>
      </c>
      <c r="D26" s="50" t="str">
        <f t="shared" ca="1" si="5"/>
        <v/>
      </c>
      <c r="E26" s="51" t="str">
        <f t="shared" ca="1" si="6"/>
        <v/>
      </c>
      <c r="F26" s="51"/>
      <c r="G26" s="52" t="str">
        <f t="shared" ca="1" si="7"/>
        <v/>
      </c>
      <c r="H26" s="53"/>
      <c r="I26" s="54" t="str">
        <f>IF(H26="","",INDEX(D.1[Quy cách],MATCH(H26,D.1[Tên sản phẩm],0)))</f>
        <v/>
      </c>
      <c r="J26" s="20" t="str">
        <f>IF(H26="","",INDEX(D.1[ĐVT],MATCH(H26,D.1[Tên sản phẩm],0)))</f>
        <v/>
      </c>
      <c r="K26" s="56" t="str">
        <f>IF(H26="","",INDEX(#REF!,MATCH(H26,D.1[Tên sản phẩm],0)))</f>
        <v/>
      </c>
      <c r="L26" s="56"/>
      <c r="M26" s="53"/>
      <c r="N26" s="53"/>
      <c r="O26" s="53"/>
      <c r="P26" s="57" t="str">
        <f t="shared" si="8"/>
        <v/>
      </c>
      <c r="Q26" s="58"/>
      <c r="R26" s="56" t="str">
        <f t="shared" si="1"/>
        <v/>
      </c>
      <c r="S26" s="57" t="str">
        <f t="shared" si="9"/>
        <v/>
      </c>
      <c r="T26" s="58" t="str">
        <f t="shared" ca="1" si="10"/>
        <v/>
      </c>
      <c r="U26" s="57" t="str">
        <f t="shared" si="11"/>
        <v/>
      </c>
      <c r="V26" s="57" t="str">
        <f ca="1">IF(AND(C26&lt;&gt;"",C26&lt;&gt;OFFSET(C26,1,0)),SUMIFS([Giá có thuế],[Số ĐK],C26),"")</f>
        <v/>
      </c>
      <c r="W26" s="53"/>
      <c r="X26" s="55" t="str">
        <f>IF(W26="","",'Thông Tin Chung'!#REF!)</f>
        <v/>
      </c>
      <c r="Y26" s="57" t="str">
        <f t="shared" ca="1" si="12"/>
        <v/>
      </c>
      <c r="Z26" s="59"/>
      <c r="AA26" s="49" t="str">
        <f ca="1">IF(C26="","",IF(OR(D26&lt;NgayBatDau,D26&gt;NgayKetThuc),"Ngày tháng phải nằm trong kỳ báo cáo",IF(AND(G26&lt;&gt;"",COUNTIF(D.2[Tên khách hàng],G26)=0),"Tên KH chưa khai báo trong DSKH",IF(AND(H26&lt;&gt;"",COUNTIF(D.1[Tên sản phẩm],H26)=0),"SP này chưa khai báo trong DSSP",""))))</f>
        <v/>
      </c>
      <c r="AB26" s="28" t="str">
        <f t="shared" ca="1" si="2"/>
        <v/>
      </c>
      <c r="AC26" s="29" t="str">
        <f>IF(OR(H26="",S26=""),"",S26-(SUM(L26,M26)*INDEX(#REF!,MATCH(H26,D.1[Tên sản phẩm],0))))</f>
        <v/>
      </c>
    </row>
    <row r="27" spans="2:29" ht="27.75" customHeight="1">
      <c r="B27" s="69">
        <f t="shared" si="3"/>
        <v>24</v>
      </c>
      <c r="C27" s="49" t="str">
        <f t="shared" ca="1" si="4"/>
        <v/>
      </c>
      <c r="D27" s="50" t="str">
        <f t="shared" ca="1" si="5"/>
        <v/>
      </c>
      <c r="E27" s="51" t="str">
        <f t="shared" ca="1" si="6"/>
        <v/>
      </c>
      <c r="F27" s="51"/>
      <c r="G27" s="52" t="str">
        <f t="shared" ca="1" si="7"/>
        <v/>
      </c>
      <c r="H27" s="53"/>
      <c r="I27" s="54" t="str">
        <f>IF(H27="","",INDEX(D.1[Quy cách],MATCH(H27,D.1[Tên sản phẩm],0)))</f>
        <v/>
      </c>
      <c r="J27" s="20" t="str">
        <f>IF(H27="","",INDEX(D.1[ĐVT],MATCH(H27,D.1[Tên sản phẩm],0)))</f>
        <v/>
      </c>
      <c r="K27" s="56" t="str">
        <f>IF(H27="","",INDEX(#REF!,MATCH(H27,D.1[Tên sản phẩm],0)))</f>
        <v/>
      </c>
      <c r="L27" s="56"/>
      <c r="M27" s="53"/>
      <c r="N27" s="53"/>
      <c r="O27" s="53"/>
      <c r="P27" s="57" t="str">
        <f t="shared" si="8"/>
        <v/>
      </c>
      <c r="Q27" s="58"/>
      <c r="R27" s="56" t="str">
        <f t="shared" si="1"/>
        <v/>
      </c>
      <c r="S27" s="57" t="str">
        <f t="shared" si="9"/>
        <v/>
      </c>
      <c r="T27" s="58" t="str">
        <f t="shared" ca="1" si="10"/>
        <v/>
      </c>
      <c r="U27" s="57" t="str">
        <f t="shared" si="11"/>
        <v/>
      </c>
      <c r="V27" s="57" t="str">
        <f ca="1">IF(AND(C27&lt;&gt;"",C27&lt;&gt;OFFSET(C27,1,0)),SUMIFS([Giá có thuế],[Số ĐK],C27),"")</f>
        <v/>
      </c>
      <c r="W27" s="53"/>
      <c r="X27" s="55" t="str">
        <f>IF(W27="","",'Thông Tin Chung'!#REF!)</f>
        <v/>
      </c>
      <c r="Y27" s="57" t="str">
        <f t="shared" ca="1" si="12"/>
        <v/>
      </c>
      <c r="Z27" s="59"/>
      <c r="AA27" s="49" t="str">
        <f ca="1">IF(C27="","",IF(OR(D27&lt;NgayBatDau,D27&gt;NgayKetThuc),"Ngày tháng phải nằm trong kỳ báo cáo",IF(AND(G27&lt;&gt;"",COUNTIF(D.2[Tên khách hàng],G27)=0),"Tên KH chưa khai báo trong DSKH",IF(AND(H27&lt;&gt;"",COUNTIF(D.1[Tên sản phẩm],H27)=0),"SP này chưa khai báo trong DSSP",""))))</f>
        <v/>
      </c>
      <c r="AB27" s="28" t="str">
        <f t="shared" ca="1" si="2"/>
        <v/>
      </c>
      <c r="AC27" s="29" t="str">
        <f>IF(OR(H27="",S27=""),"",S27-(SUM(L27,M27)*INDEX(#REF!,MATCH(H27,D.1[Tên sản phẩm],0))))</f>
        <v/>
      </c>
    </row>
    <row r="28" spans="2:29" ht="27.75" customHeight="1">
      <c r="B28" s="69">
        <f t="shared" si="3"/>
        <v>25</v>
      </c>
      <c r="C28" s="49" t="str">
        <f t="shared" ca="1" si="4"/>
        <v/>
      </c>
      <c r="D28" s="50" t="str">
        <f t="shared" ca="1" si="5"/>
        <v/>
      </c>
      <c r="E28" s="51" t="str">
        <f t="shared" ca="1" si="6"/>
        <v/>
      </c>
      <c r="F28" s="51"/>
      <c r="G28" s="52" t="str">
        <f t="shared" ca="1" si="7"/>
        <v/>
      </c>
      <c r="H28" s="53"/>
      <c r="I28" s="54" t="str">
        <f>IF(H28="","",INDEX(D.1[Quy cách],MATCH(H28,D.1[Tên sản phẩm],0)))</f>
        <v/>
      </c>
      <c r="J28" s="20" t="str">
        <f>IF(H28="","",INDEX(D.1[ĐVT],MATCH(H28,D.1[Tên sản phẩm],0)))</f>
        <v/>
      </c>
      <c r="K28" s="56" t="str">
        <f>IF(H28="","",INDEX(#REF!,MATCH(H28,D.1[Tên sản phẩm],0)))</f>
        <v/>
      </c>
      <c r="L28" s="56"/>
      <c r="M28" s="53"/>
      <c r="N28" s="53"/>
      <c r="O28" s="53"/>
      <c r="P28" s="57" t="str">
        <f t="shared" si="8"/>
        <v/>
      </c>
      <c r="Q28" s="58"/>
      <c r="R28" s="56" t="str">
        <f t="shared" si="1"/>
        <v/>
      </c>
      <c r="S28" s="57" t="str">
        <f t="shared" si="9"/>
        <v/>
      </c>
      <c r="T28" s="58" t="str">
        <f t="shared" ca="1" si="10"/>
        <v/>
      </c>
      <c r="U28" s="57" t="str">
        <f t="shared" si="11"/>
        <v/>
      </c>
      <c r="V28" s="57" t="str">
        <f ca="1">IF(AND(C28&lt;&gt;"",C28&lt;&gt;OFFSET(C28,1,0)),SUMIFS([Giá có thuế],[Số ĐK],C28),"")</f>
        <v/>
      </c>
      <c r="W28" s="53"/>
      <c r="X28" s="55" t="str">
        <f>IF(W28="","",'Thông Tin Chung'!#REF!)</f>
        <v/>
      </c>
      <c r="Y28" s="57" t="str">
        <f t="shared" ca="1" si="12"/>
        <v/>
      </c>
      <c r="Z28" s="59"/>
      <c r="AA28" s="49" t="str">
        <f ca="1">IF(C28="","",IF(OR(D28&lt;NgayBatDau,D28&gt;NgayKetThuc),"Ngày tháng phải nằm trong kỳ báo cáo",IF(AND(G28&lt;&gt;"",COUNTIF(D.2[Tên khách hàng],G28)=0),"Tên KH chưa khai báo trong DSKH",IF(AND(H28&lt;&gt;"",COUNTIF(D.1[Tên sản phẩm],H28)=0),"SP này chưa khai báo trong DSSP",""))))</f>
        <v/>
      </c>
      <c r="AB28" s="28" t="str">
        <f t="shared" ca="1" si="2"/>
        <v/>
      </c>
      <c r="AC28" s="29" t="str">
        <f>IF(OR(H28="",S28=""),"",S28-(SUM(L28,M28)*INDEX(#REF!,MATCH(H28,D.1[Tên sản phẩm],0))))</f>
        <v/>
      </c>
    </row>
    <row r="29" spans="2:29" ht="27.75" customHeight="1">
      <c r="B29" s="69">
        <f t="shared" si="3"/>
        <v>26</v>
      </c>
      <c r="C29" s="49" t="str">
        <f t="shared" ca="1" si="4"/>
        <v/>
      </c>
      <c r="D29" s="50" t="str">
        <f t="shared" ca="1" si="5"/>
        <v/>
      </c>
      <c r="E29" s="51" t="str">
        <f t="shared" ca="1" si="6"/>
        <v/>
      </c>
      <c r="F29" s="51"/>
      <c r="G29" s="52" t="str">
        <f t="shared" ca="1" si="7"/>
        <v/>
      </c>
      <c r="H29" s="53"/>
      <c r="I29" s="54" t="str">
        <f>IF(H29="","",INDEX(D.1[Quy cách],MATCH(H29,D.1[Tên sản phẩm],0)))</f>
        <v/>
      </c>
      <c r="J29" s="20" t="str">
        <f>IF(H29="","",INDEX(D.1[ĐVT],MATCH(H29,D.1[Tên sản phẩm],0)))</f>
        <v/>
      </c>
      <c r="K29" s="56" t="str">
        <f>IF(H29="","",INDEX(#REF!,MATCH(H29,D.1[Tên sản phẩm],0)))</f>
        <v/>
      </c>
      <c r="L29" s="56"/>
      <c r="M29" s="53"/>
      <c r="N29" s="53"/>
      <c r="O29" s="53"/>
      <c r="P29" s="57" t="str">
        <f t="shared" si="8"/>
        <v/>
      </c>
      <c r="Q29" s="58"/>
      <c r="R29" s="56" t="str">
        <f t="shared" si="1"/>
        <v/>
      </c>
      <c r="S29" s="57" t="str">
        <f t="shared" si="9"/>
        <v/>
      </c>
      <c r="T29" s="58" t="str">
        <f t="shared" ca="1" si="10"/>
        <v/>
      </c>
      <c r="U29" s="57" t="str">
        <f t="shared" si="11"/>
        <v/>
      </c>
      <c r="V29" s="57" t="str">
        <f ca="1">IF(AND(C29&lt;&gt;"",C29&lt;&gt;OFFSET(C29,1,0)),SUMIFS([Giá có thuế],[Số ĐK],C29),"")</f>
        <v/>
      </c>
      <c r="W29" s="53"/>
      <c r="X29" s="55" t="str">
        <f>IF(W29="","",'Thông Tin Chung'!#REF!)</f>
        <v/>
      </c>
      <c r="Y29" s="57" t="str">
        <f t="shared" ca="1" si="12"/>
        <v/>
      </c>
      <c r="Z29" s="59"/>
      <c r="AA29" s="49" t="str">
        <f ca="1">IF(C29="","",IF(OR(D29&lt;NgayBatDau,D29&gt;NgayKetThuc),"Ngày tháng phải nằm trong kỳ báo cáo",IF(AND(G29&lt;&gt;"",COUNTIF(D.2[Tên khách hàng],G29)=0),"Tên KH chưa khai báo trong DSKH",IF(AND(H29&lt;&gt;"",COUNTIF(D.1[Tên sản phẩm],H29)=0),"SP này chưa khai báo trong DSSP",""))))</f>
        <v/>
      </c>
      <c r="AB29" s="28" t="str">
        <f t="shared" ca="1" si="2"/>
        <v/>
      </c>
      <c r="AC29" s="29" t="str">
        <f>IF(OR(H29="",S29=""),"",S29-(SUM(L29,M29)*INDEX(#REF!,MATCH(H29,D.1[Tên sản phẩm],0))))</f>
        <v/>
      </c>
    </row>
    <row r="30" spans="2:29" ht="27.75" customHeight="1">
      <c r="B30" s="69">
        <f t="shared" si="3"/>
        <v>27</v>
      </c>
      <c r="C30" s="49" t="str">
        <f t="shared" ca="1" si="4"/>
        <v/>
      </c>
      <c r="D30" s="50" t="str">
        <f t="shared" ca="1" si="5"/>
        <v/>
      </c>
      <c r="E30" s="51" t="str">
        <f t="shared" ca="1" si="6"/>
        <v/>
      </c>
      <c r="F30" s="51"/>
      <c r="G30" s="52" t="str">
        <f t="shared" ca="1" si="7"/>
        <v/>
      </c>
      <c r="H30" s="53"/>
      <c r="I30" s="54" t="str">
        <f>IF(H30="","",INDEX(D.1[Quy cách],MATCH(H30,D.1[Tên sản phẩm],0)))</f>
        <v/>
      </c>
      <c r="J30" s="20" t="str">
        <f>IF(H30="","",INDEX(D.1[ĐVT],MATCH(H30,D.1[Tên sản phẩm],0)))</f>
        <v/>
      </c>
      <c r="K30" s="56" t="str">
        <f>IF(H30="","",INDEX(#REF!,MATCH(H30,D.1[Tên sản phẩm],0)))</f>
        <v/>
      </c>
      <c r="L30" s="56"/>
      <c r="M30" s="53"/>
      <c r="N30" s="53"/>
      <c r="O30" s="53"/>
      <c r="P30" s="57" t="str">
        <f t="shared" si="8"/>
        <v/>
      </c>
      <c r="Q30" s="58"/>
      <c r="R30" s="56" t="str">
        <f t="shared" si="1"/>
        <v/>
      </c>
      <c r="S30" s="57" t="str">
        <f t="shared" si="9"/>
        <v/>
      </c>
      <c r="T30" s="58" t="str">
        <f t="shared" ca="1" si="10"/>
        <v/>
      </c>
      <c r="U30" s="57" t="str">
        <f t="shared" si="11"/>
        <v/>
      </c>
      <c r="V30" s="57" t="str">
        <f ca="1">IF(AND(C30&lt;&gt;"",C30&lt;&gt;OFFSET(C30,1,0)),SUMIFS([Giá có thuế],[Số ĐK],C30),"")</f>
        <v/>
      </c>
      <c r="W30" s="53"/>
      <c r="X30" s="55" t="str">
        <f>IF(W30="","",'Thông Tin Chung'!#REF!)</f>
        <v/>
      </c>
      <c r="Y30" s="57" t="str">
        <f t="shared" ca="1" si="12"/>
        <v/>
      </c>
      <c r="Z30" s="59"/>
      <c r="AA30" s="49" t="str">
        <f ca="1">IF(C30="","",IF(OR(D30&lt;NgayBatDau,D30&gt;NgayKetThuc),"Ngày tháng phải nằm trong kỳ báo cáo",IF(AND(G30&lt;&gt;"",COUNTIF(D.2[Tên khách hàng],G30)=0),"Tên KH chưa khai báo trong DSKH",IF(AND(H30&lt;&gt;"",COUNTIF(D.1[Tên sản phẩm],H30)=0),"SP này chưa khai báo trong DSSP",""))))</f>
        <v/>
      </c>
      <c r="AB30" s="28" t="str">
        <f t="shared" ca="1" si="2"/>
        <v/>
      </c>
      <c r="AC30" s="29" t="str">
        <f>IF(OR(H30="",S30=""),"",S30-(SUM(L30,M30)*INDEX(#REF!,MATCH(H30,D.1[Tên sản phẩm],0))))</f>
        <v/>
      </c>
    </row>
    <row r="31" spans="2:29" ht="27.75" customHeight="1">
      <c r="B31" s="69">
        <f t="shared" si="3"/>
        <v>28</v>
      </c>
      <c r="C31" s="49" t="str">
        <f t="shared" ca="1" si="4"/>
        <v/>
      </c>
      <c r="D31" s="50" t="str">
        <f t="shared" ca="1" si="5"/>
        <v/>
      </c>
      <c r="E31" s="51" t="str">
        <f t="shared" ca="1" si="6"/>
        <v/>
      </c>
      <c r="F31" s="51"/>
      <c r="G31" s="52" t="str">
        <f t="shared" ca="1" si="7"/>
        <v/>
      </c>
      <c r="H31" s="53"/>
      <c r="I31" s="54" t="str">
        <f>IF(H31="","",INDEX(D.1[Quy cách],MATCH(H31,D.1[Tên sản phẩm],0)))</f>
        <v/>
      </c>
      <c r="J31" s="20" t="str">
        <f>IF(H31="","",INDEX(D.1[ĐVT],MATCH(H31,D.1[Tên sản phẩm],0)))</f>
        <v/>
      </c>
      <c r="K31" s="56" t="str">
        <f>IF(H31="","",INDEX(#REF!,MATCH(H31,D.1[Tên sản phẩm],0)))</f>
        <v/>
      </c>
      <c r="L31" s="56"/>
      <c r="M31" s="53"/>
      <c r="N31" s="53"/>
      <c r="O31" s="53"/>
      <c r="P31" s="57" t="str">
        <f t="shared" si="8"/>
        <v/>
      </c>
      <c r="Q31" s="58"/>
      <c r="R31" s="56" t="str">
        <f t="shared" si="1"/>
        <v/>
      </c>
      <c r="S31" s="57" t="str">
        <f t="shared" si="9"/>
        <v/>
      </c>
      <c r="T31" s="58" t="str">
        <f t="shared" ca="1" si="10"/>
        <v/>
      </c>
      <c r="U31" s="57" t="str">
        <f t="shared" si="11"/>
        <v/>
      </c>
      <c r="V31" s="57" t="str">
        <f ca="1">IF(AND(C31&lt;&gt;"",C31&lt;&gt;OFFSET(C31,1,0)),SUMIFS([Giá có thuế],[Số ĐK],C31),"")</f>
        <v/>
      </c>
      <c r="W31" s="53"/>
      <c r="X31" s="55" t="str">
        <f>IF(W31="","",'Thông Tin Chung'!#REF!)</f>
        <v/>
      </c>
      <c r="Y31" s="57" t="str">
        <f t="shared" ca="1" si="12"/>
        <v/>
      </c>
      <c r="Z31" s="59"/>
      <c r="AA31" s="49" t="str">
        <f ca="1">IF(C31="","",IF(OR(D31&lt;NgayBatDau,D31&gt;NgayKetThuc),"Ngày tháng phải nằm trong kỳ báo cáo",IF(AND(G31&lt;&gt;"",COUNTIF(D.2[Tên khách hàng],G31)=0),"Tên KH chưa khai báo trong DSKH",IF(AND(H31&lt;&gt;"",COUNTIF(D.1[Tên sản phẩm],H31)=0),"SP này chưa khai báo trong DSSP",""))))</f>
        <v/>
      </c>
      <c r="AB31" s="28" t="str">
        <f t="shared" ca="1" si="2"/>
        <v/>
      </c>
      <c r="AC31" s="29" t="str">
        <f>IF(OR(H31="",S31=""),"",S31-(SUM(L31,M31)*INDEX(#REF!,MATCH(H31,D.1[Tên sản phẩm],0))))</f>
        <v/>
      </c>
    </row>
    <row r="32" spans="2:29" ht="27.75" customHeight="1">
      <c r="B32" s="69">
        <f t="shared" si="3"/>
        <v>29</v>
      </c>
      <c r="C32" s="49" t="str">
        <f t="shared" ca="1" si="4"/>
        <v/>
      </c>
      <c r="D32" s="50" t="str">
        <f t="shared" ca="1" si="5"/>
        <v/>
      </c>
      <c r="E32" s="51" t="str">
        <f t="shared" ca="1" si="6"/>
        <v/>
      </c>
      <c r="F32" s="51"/>
      <c r="G32" s="52" t="str">
        <f t="shared" ca="1" si="7"/>
        <v/>
      </c>
      <c r="H32" s="53"/>
      <c r="I32" s="54" t="str">
        <f>IF(H32="","",INDEX(D.1[Quy cách],MATCH(H32,D.1[Tên sản phẩm],0)))</f>
        <v/>
      </c>
      <c r="J32" s="20" t="str">
        <f>IF(H32="","",INDEX(D.1[ĐVT],MATCH(H32,D.1[Tên sản phẩm],0)))</f>
        <v/>
      </c>
      <c r="K32" s="56" t="str">
        <f>IF(H32="","",INDEX(#REF!,MATCH(H32,D.1[Tên sản phẩm],0)))</f>
        <v/>
      </c>
      <c r="L32" s="56"/>
      <c r="M32" s="53"/>
      <c r="N32" s="53"/>
      <c r="O32" s="53"/>
      <c r="P32" s="57" t="str">
        <f t="shared" si="8"/>
        <v/>
      </c>
      <c r="Q32" s="58"/>
      <c r="R32" s="56" t="str">
        <f t="shared" si="1"/>
        <v/>
      </c>
      <c r="S32" s="57" t="str">
        <f t="shared" si="9"/>
        <v/>
      </c>
      <c r="T32" s="58" t="str">
        <f t="shared" ca="1" si="10"/>
        <v/>
      </c>
      <c r="U32" s="57" t="str">
        <f t="shared" si="11"/>
        <v/>
      </c>
      <c r="V32" s="57" t="str">
        <f ca="1">IF(AND(C32&lt;&gt;"",C32&lt;&gt;OFFSET(C32,1,0)),SUMIFS([Giá có thuế],[Số ĐK],C32),"")</f>
        <v/>
      </c>
      <c r="W32" s="53"/>
      <c r="X32" s="55" t="str">
        <f>IF(W32="","",'Thông Tin Chung'!#REF!)</f>
        <v/>
      </c>
      <c r="Y32" s="57" t="str">
        <f t="shared" ca="1" si="12"/>
        <v/>
      </c>
      <c r="Z32" s="59"/>
      <c r="AA32" s="49" t="str">
        <f ca="1">IF(C32="","",IF(OR(D32&lt;NgayBatDau,D32&gt;NgayKetThuc),"Ngày tháng phải nằm trong kỳ báo cáo",IF(AND(G32&lt;&gt;"",COUNTIF(D.2[Tên khách hàng],G32)=0),"Tên KH chưa khai báo trong DSKH",IF(AND(H32&lt;&gt;"",COUNTIF(D.1[Tên sản phẩm],H32)=0),"SP này chưa khai báo trong DSSP",""))))</f>
        <v/>
      </c>
      <c r="AB32" s="28" t="str">
        <f t="shared" ca="1" si="2"/>
        <v/>
      </c>
      <c r="AC32" s="29" t="str">
        <f>IF(OR(H32="",S32=""),"",S32-(SUM(L32,M32)*INDEX(#REF!,MATCH(H32,D.1[Tên sản phẩm],0))))</f>
        <v/>
      </c>
    </row>
    <row r="33" spans="2:29" ht="27.75" customHeight="1">
      <c r="B33" s="69">
        <f t="shared" si="3"/>
        <v>30</v>
      </c>
      <c r="C33" s="49" t="str">
        <f t="shared" ca="1" si="4"/>
        <v/>
      </c>
      <c r="D33" s="50" t="str">
        <f t="shared" ca="1" si="5"/>
        <v/>
      </c>
      <c r="E33" s="51" t="str">
        <f t="shared" ca="1" si="6"/>
        <v/>
      </c>
      <c r="F33" s="51"/>
      <c r="G33" s="52" t="str">
        <f t="shared" ca="1" si="7"/>
        <v/>
      </c>
      <c r="H33" s="53"/>
      <c r="I33" s="54" t="str">
        <f>IF(H33="","",INDEX(D.1[Quy cách],MATCH(H33,D.1[Tên sản phẩm],0)))</f>
        <v/>
      </c>
      <c r="J33" s="20" t="str">
        <f>IF(H33="","",INDEX(D.1[ĐVT],MATCH(H33,D.1[Tên sản phẩm],0)))</f>
        <v/>
      </c>
      <c r="K33" s="56" t="str">
        <f>IF(H33="","",INDEX(#REF!,MATCH(H33,D.1[Tên sản phẩm],0)))</f>
        <v/>
      </c>
      <c r="L33" s="56"/>
      <c r="M33" s="53"/>
      <c r="N33" s="53"/>
      <c r="O33" s="53"/>
      <c r="P33" s="57" t="str">
        <f t="shared" si="8"/>
        <v/>
      </c>
      <c r="Q33" s="58"/>
      <c r="R33" s="56" t="str">
        <f t="shared" si="1"/>
        <v/>
      </c>
      <c r="S33" s="57" t="str">
        <f t="shared" si="9"/>
        <v/>
      </c>
      <c r="T33" s="58" t="str">
        <f t="shared" ca="1" si="10"/>
        <v/>
      </c>
      <c r="U33" s="57" t="str">
        <f t="shared" si="11"/>
        <v/>
      </c>
      <c r="V33" s="57" t="str">
        <f ca="1">IF(AND(C33&lt;&gt;"",C33&lt;&gt;OFFSET(C33,1,0)),SUMIFS([Giá có thuế],[Số ĐK],C33),"")</f>
        <v/>
      </c>
      <c r="W33" s="53"/>
      <c r="X33" s="55" t="str">
        <f>IF(W33="","",'Thông Tin Chung'!#REF!)</f>
        <v/>
      </c>
      <c r="Y33" s="57" t="str">
        <f t="shared" ca="1" si="12"/>
        <v/>
      </c>
      <c r="Z33" s="59"/>
      <c r="AA33" s="49" t="str">
        <f ca="1">IF(C33="","",IF(OR(D33&lt;NgayBatDau,D33&gt;NgayKetThuc),"Ngày tháng phải nằm trong kỳ báo cáo",IF(AND(G33&lt;&gt;"",COUNTIF(D.2[Tên khách hàng],G33)=0),"Tên KH chưa khai báo trong DSKH",IF(AND(H33&lt;&gt;"",COUNTIF(D.1[Tên sản phẩm],H33)=0),"SP này chưa khai báo trong DSSP",""))))</f>
        <v/>
      </c>
      <c r="AB33" s="28" t="str">
        <f t="shared" ca="1" si="2"/>
        <v/>
      </c>
      <c r="AC33" s="29" t="str">
        <f>IF(OR(H33="",S33=""),"",S33-(SUM(L33,M33)*INDEX(#REF!,MATCH(H33,D.1[Tên sản phẩm],0))))</f>
        <v/>
      </c>
    </row>
    <row r="34" spans="2:29" ht="27.75" customHeight="1">
      <c r="B34" s="69">
        <f t="shared" si="3"/>
        <v>31</v>
      </c>
      <c r="C34" s="49" t="str">
        <f t="shared" ca="1" si="4"/>
        <v/>
      </c>
      <c r="D34" s="50" t="str">
        <f t="shared" ca="1" si="5"/>
        <v/>
      </c>
      <c r="E34" s="51" t="str">
        <f t="shared" ca="1" si="6"/>
        <v/>
      </c>
      <c r="F34" s="51"/>
      <c r="G34" s="52" t="str">
        <f t="shared" ca="1" si="7"/>
        <v/>
      </c>
      <c r="H34" s="53"/>
      <c r="I34" s="54" t="str">
        <f>IF(H34="","",INDEX(D.1[Quy cách],MATCH(H34,D.1[Tên sản phẩm],0)))</f>
        <v/>
      </c>
      <c r="J34" s="20" t="str">
        <f>IF(H34="","",INDEX(D.1[ĐVT],MATCH(H34,D.1[Tên sản phẩm],0)))</f>
        <v/>
      </c>
      <c r="K34" s="56" t="str">
        <f>IF(H34="","",INDEX(#REF!,MATCH(H34,D.1[Tên sản phẩm],0)))</f>
        <v/>
      </c>
      <c r="L34" s="56"/>
      <c r="M34" s="53"/>
      <c r="N34" s="53"/>
      <c r="O34" s="53"/>
      <c r="P34" s="57" t="str">
        <f t="shared" si="8"/>
        <v/>
      </c>
      <c r="Q34" s="58"/>
      <c r="R34" s="56" t="str">
        <f t="shared" si="1"/>
        <v/>
      </c>
      <c r="S34" s="57" t="str">
        <f t="shared" si="9"/>
        <v/>
      </c>
      <c r="T34" s="58" t="str">
        <f t="shared" ca="1" si="10"/>
        <v/>
      </c>
      <c r="U34" s="57" t="str">
        <f t="shared" si="11"/>
        <v/>
      </c>
      <c r="V34" s="57" t="str">
        <f ca="1">IF(AND(C34&lt;&gt;"",C34&lt;&gt;OFFSET(C34,1,0)),SUMIFS([Giá có thuế],[Số ĐK],C34),"")</f>
        <v/>
      </c>
      <c r="W34" s="53"/>
      <c r="X34" s="55" t="str">
        <f>IF(W34="","",'Thông Tin Chung'!#REF!)</f>
        <v/>
      </c>
      <c r="Y34" s="57" t="str">
        <f t="shared" ca="1" si="12"/>
        <v/>
      </c>
      <c r="Z34" s="59"/>
      <c r="AA34" s="49" t="str">
        <f ca="1">IF(C34="","",IF(OR(D34&lt;NgayBatDau,D34&gt;NgayKetThuc),"Ngày tháng phải nằm trong kỳ báo cáo",IF(AND(G34&lt;&gt;"",COUNTIF(D.2[Tên khách hàng],G34)=0),"Tên KH chưa khai báo trong DSKH",IF(AND(H34&lt;&gt;"",COUNTIF(D.1[Tên sản phẩm],H34)=0),"SP này chưa khai báo trong DSSP",""))))</f>
        <v/>
      </c>
      <c r="AB34" s="28" t="str">
        <f t="shared" ca="1" si="2"/>
        <v/>
      </c>
      <c r="AC34" s="29" t="str">
        <f>IF(OR(H34="",S34=""),"",S34-(SUM(L34,M34)*INDEX(#REF!,MATCH(H34,D.1[Tên sản phẩm],0))))</f>
        <v/>
      </c>
    </row>
    <row r="35" spans="2:29" ht="27.75" customHeight="1">
      <c r="B35" s="69">
        <f t="shared" si="3"/>
        <v>32</v>
      </c>
      <c r="C35" s="49" t="str">
        <f t="shared" ca="1" si="4"/>
        <v/>
      </c>
      <c r="D35" s="50" t="str">
        <f t="shared" ca="1" si="5"/>
        <v/>
      </c>
      <c r="E35" s="51" t="str">
        <f t="shared" ca="1" si="6"/>
        <v/>
      </c>
      <c r="F35" s="51"/>
      <c r="G35" s="52" t="str">
        <f t="shared" ca="1" si="7"/>
        <v/>
      </c>
      <c r="H35" s="53"/>
      <c r="I35" s="54" t="str">
        <f>IF(H35="","",INDEX(D.1[Quy cách],MATCH(H35,D.1[Tên sản phẩm],0)))</f>
        <v/>
      </c>
      <c r="J35" s="20" t="str">
        <f>IF(H35="","",INDEX(D.1[ĐVT],MATCH(H35,D.1[Tên sản phẩm],0)))</f>
        <v/>
      </c>
      <c r="K35" s="56" t="str">
        <f>IF(H35="","",INDEX(#REF!,MATCH(H35,D.1[Tên sản phẩm],0)))</f>
        <v/>
      </c>
      <c r="L35" s="56"/>
      <c r="M35" s="53"/>
      <c r="N35" s="53"/>
      <c r="O35" s="53"/>
      <c r="P35" s="57" t="str">
        <f t="shared" si="8"/>
        <v/>
      </c>
      <c r="Q35" s="58"/>
      <c r="R35" s="56" t="str">
        <f t="shared" si="1"/>
        <v/>
      </c>
      <c r="S35" s="57" t="str">
        <f t="shared" si="9"/>
        <v/>
      </c>
      <c r="T35" s="58" t="str">
        <f t="shared" ca="1" si="10"/>
        <v/>
      </c>
      <c r="U35" s="57" t="str">
        <f t="shared" si="11"/>
        <v/>
      </c>
      <c r="V35" s="57" t="str">
        <f ca="1">IF(AND(C35&lt;&gt;"",C35&lt;&gt;OFFSET(C35,1,0)),SUMIFS([Giá có thuế],[Số ĐK],C35),"")</f>
        <v/>
      </c>
      <c r="W35" s="53"/>
      <c r="X35" s="55" t="str">
        <f>IF(W35="","",'Thông Tin Chung'!#REF!)</f>
        <v/>
      </c>
      <c r="Y35" s="57" t="str">
        <f t="shared" ca="1" si="12"/>
        <v/>
      </c>
      <c r="Z35" s="59"/>
      <c r="AA35" s="49" t="str">
        <f ca="1">IF(C35="","",IF(OR(D35&lt;NgayBatDau,D35&gt;NgayKetThuc),"Ngày tháng phải nằm trong kỳ báo cáo",IF(AND(G35&lt;&gt;"",COUNTIF(D.2[Tên khách hàng],G35)=0),"Tên KH chưa khai báo trong DSKH",IF(AND(H35&lt;&gt;"",COUNTIF(D.1[Tên sản phẩm],H35)=0),"SP này chưa khai báo trong DSSP",""))))</f>
        <v/>
      </c>
      <c r="AB35" s="28" t="str">
        <f t="shared" ca="1" si="2"/>
        <v/>
      </c>
      <c r="AC35" s="29" t="str">
        <f>IF(OR(H35="",S35=""),"",S35-(SUM(L35,M35)*INDEX(#REF!,MATCH(H35,D.1[Tên sản phẩm],0))))</f>
        <v/>
      </c>
    </row>
    <row r="36" spans="2:29" ht="27.75" customHeight="1">
      <c r="B36" s="69">
        <f t="shared" si="3"/>
        <v>33</v>
      </c>
      <c r="C36" s="49" t="str">
        <f t="shared" ca="1" si="4"/>
        <v/>
      </c>
      <c r="D36" s="50" t="str">
        <f t="shared" ca="1" si="5"/>
        <v/>
      </c>
      <c r="E36" s="51" t="str">
        <f t="shared" ca="1" si="6"/>
        <v/>
      </c>
      <c r="F36" s="51"/>
      <c r="G36" s="52" t="str">
        <f t="shared" ca="1" si="7"/>
        <v/>
      </c>
      <c r="H36" s="53"/>
      <c r="I36" s="54" t="str">
        <f>IF(H36="","",INDEX(D.1[Quy cách],MATCH(H36,D.1[Tên sản phẩm],0)))</f>
        <v/>
      </c>
      <c r="J36" s="20" t="str">
        <f>IF(H36="","",INDEX(D.1[ĐVT],MATCH(H36,D.1[Tên sản phẩm],0)))</f>
        <v/>
      </c>
      <c r="K36" s="56" t="str">
        <f>IF(H36="","",INDEX(#REF!,MATCH(H36,D.1[Tên sản phẩm],0)))</f>
        <v/>
      </c>
      <c r="L36" s="56"/>
      <c r="M36" s="53"/>
      <c r="N36" s="53"/>
      <c r="O36" s="53"/>
      <c r="P36" s="57" t="str">
        <f t="shared" si="8"/>
        <v/>
      </c>
      <c r="Q36" s="58"/>
      <c r="R36" s="56" t="str">
        <f t="shared" si="1"/>
        <v/>
      </c>
      <c r="S36" s="57" t="str">
        <f t="shared" si="9"/>
        <v/>
      </c>
      <c r="T36" s="58" t="str">
        <f t="shared" ca="1" si="10"/>
        <v/>
      </c>
      <c r="U36" s="57" t="str">
        <f t="shared" si="11"/>
        <v/>
      </c>
      <c r="V36" s="57" t="str">
        <f ca="1">IF(AND(C36&lt;&gt;"",C36&lt;&gt;OFFSET(C36,1,0)),SUMIFS([Giá có thuế],[Số ĐK],C36),"")</f>
        <v/>
      </c>
      <c r="W36" s="53"/>
      <c r="X36" s="55" t="str">
        <f>IF(W36="","",'Thông Tin Chung'!#REF!)</f>
        <v/>
      </c>
      <c r="Y36" s="57" t="str">
        <f t="shared" ca="1" si="12"/>
        <v/>
      </c>
      <c r="Z36" s="59"/>
      <c r="AA36" s="49" t="str">
        <f ca="1">IF(C36="","",IF(OR(D36&lt;NgayBatDau,D36&gt;NgayKetThuc),"Ngày tháng phải nằm trong kỳ báo cáo",IF(AND(G36&lt;&gt;"",COUNTIF(D.2[Tên khách hàng],G36)=0),"Tên KH chưa khai báo trong DSKH",IF(AND(H36&lt;&gt;"",COUNTIF(D.1[Tên sản phẩm],H36)=0),"SP này chưa khai báo trong DSSP",""))))</f>
        <v/>
      </c>
      <c r="AB36" s="28" t="str">
        <f t="shared" ca="1" si="2"/>
        <v/>
      </c>
      <c r="AC36" s="29" t="str">
        <f>IF(OR(H36="",S36=""),"",S36-(SUM(L36,M36)*INDEX(#REF!,MATCH(H36,D.1[Tên sản phẩm],0))))</f>
        <v/>
      </c>
    </row>
    <row r="37" spans="2:29" ht="27.75" customHeight="1">
      <c r="B37" s="69">
        <f t="shared" si="3"/>
        <v>34</v>
      </c>
      <c r="C37" s="49" t="str">
        <f t="shared" ca="1" si="4"/>
        <v/>
      </c>
      <c r="D37" s="50" t="str">
        <f t="shared" ca="1" si="5"/>
        <v/>
      </c>
      <c r="E37" s="51" t="str">
        <f t="shared" ca="1" si="6"/>
        <v/>
      </c>
      <c r="F37" s="51"/>
      <c r="G37" s="52" t="str">
        <f t="shared" ca="1" si="7"/>
        <v/>
      </c>
      <c r="H37" s="53"/>
      <c r="I37" s="54" t="str">
        <f>IF(H37="","",INDEX(D.1[Quy cách],MATCH(H37,D.1[Tên sản phẩm],0)))</f>
        <v/>
      </c>
      <c r="J37" s="20" t="str">
        <f>IF(H37="","",INDEX(D.1[ĐVT],MATCH(H37,D.1[Tên sản phẩm],0)))</f>
        <v/>
      </c>
      <c r="K37" s="56" t="str">
        <f>IF(H37="","",INDEX(#REF!,MATCH(H37,D.1[Tên sản phẩm],0)))</f>
        <v/>
      </c>
      <c r="L37" s="56"/>
      <c r="M37" s="53"/>
      <c r="N37" s="53"/>
      <c r="O37" s="53"/>
      <c r="P37" s="57" t="str">
        <f t="shared" si="8"/>
        <v/>
      </c>
      <c r="Q37" s="58"/>
      <c r="R37" s="56" t="str">
        <f t="shared" si="1"/>
        <v/>
      </c>
      <c r="S37" s="57" t="str">
        <f t="shared" si="9"/>
        <v/>
      </c>
      <c r="T37" s="58" t="str">
        <f t="shared" ca="1" si="10"/>
        <v/>
      </c>
      <c r="U37" s="57" t="str">
        <f t="shared" si="11"/>
        <v/>
      </c>
      <c r="V37" s="57" t="str">
        <f ca="1">IF(AND(C37&lt;&gt;"",C37&lt;&gt;OFFSET(C37,1,0)),SUMIFS([Giá có thuế],[Số ĐK],C37),"")</f>
        <v/>
      </c>
      <c r="W37" s="53"/>
      <c r="X37" s="55" t="str">
        <f>IF(W37="","",'Thông Tin Chung'!#REF!)</f>
        <v/>
      </c>
      <c r="Y37" s="57" t="str">
        <f t="shared" ca="1" si="12"/>
        <v/>
      </c>
      <c r="Z37" s="59"/>
      <c r="AA37" s="49" t="str">
        <f ca="1">IF(C37="","",IF(OR(D37&lt;NgayBatDau,D37&gt;NgayKetThuc),"Ngày tháng phải nằm trong kỳ báo cáo",IF(AND(G37&lt;&gt;"",COUNTIF(D.2[Tên khách hàng],G37)=0),"Tên KH chưa khai báo trong DSKH",IF(AND(H37&lt;&gt;"",COUNTIF(D.1[Tên sản phẩm],H37)=0),"SP này chưa khai báo trong DSSP",""))))</f>
        <v/>
      </c>
      <c r="AB37" s="28" t="str">
        <f t="shared" ca="1" si="2"/>
        <v/>
      </c>
      <c r="AC37" s="29" t="str">
        <f>IF(OR(H37="",S37=""),"",S37-(SUM(L37,M37)*INDEX(#REF!,MATCH(H37,D.1[Tên sản phẩm],0))))</f>
        <v/>
      </c>
    </row>
    <row r="38" spans="2:29" ht="27.75" customHeight="1">
      <c r="B38" s="69">
        <f t="shared" si="3"/>
        <v>35</v>
      </c>
      <c r="C38" s="49" t="str">
        <f t="shared" ca="1" si="4"/>
        <v/>
      </c>
      <c r="D38" s="50" t="str">
        <f t="shared" ca="1" si="5"/>
        <v/>
      </c>
      <c r="E38" s="51" t="str">
        <f t="shared" ca="1" si="6"/>
        <v/>
      </c>
      <c r="F38" s="51"/>
      <c r="G38" s="52" t="str">
        <f t="shared" ca="1" si="7"/>
        <v/>
      </c>
      <c r="H38" s="53"/>
      <c r="I38" s="54" t="str">
        <f>IF(H38="","",INDEX(D.1[Quy cách],MATCH(H38,D.1[Tên sản phẩm],0)))</f>
        <v/>
      </c>
      <c r="J38" s="20" t="str">
        <f>IF(H38="","",INDEX(D.1[ĐVT],MATCH(H38,D.1[Tên sản phẩm],0)))</f>
        <v/>
      </c>
      <c r="K38" s="56" t="str">
        <f>IF(H38="","",INDEX(#REF!,MATCH(H38,D.1[Tên sản phẩm],0)))</f>
        <v/>
      </c>
      <c r="L38" s="56"/>
      <c r="M38" s="53"/>
      <c r="N38" s="53"/>
      <c r="O38" s="53"/>
      <c r="P38" s="57" t="str">
        <f t="shared" si="8"/>
        <v/>
      </c>
      <c r="Q38" s="58"/>
      <c r="R38" s="56" t="str">
        <f t="shared" si="1"/>
        <v/>
      </c>
      <c r="S38" s="57" t="str">
        <f t="shared" si="9"/>
        <v/>
      </c>
      <c r="T38" s="58" t="str">
        <f t="shared" ca="1" si="10"/>
        <v/>
      </c>
      <c r="U38" s="57" t="str">
        <f t="shared" si="11"/>
        <v/>
      </c>
      <c r="V38" s="57" t="str">
        <f ca="1">IF(AND(C38&lt;&gt;"",C38&lt;&gt;OFFSET(C38,1,0)),SUMIFS([Giá có thuế],[Số ĐK],C38),"")</f>
        <v/>
      </c>
      <c r="W38" s="53"/>
      <c r="X38" s="55" t="str">
        <f>IF(W38="","",'Thông Tin Chung'!#REF!)</f>
        <v/>
      </c>
      <c r="Y38" s="57" t="str">
        <f t="shared" ca="1" si="12"/>
        <v/>
      </c>
      <c r="Z38" s="59"/>
      <c r="AA38" s="49" t="str">
        <f ca="1">IF(C38="","",IF(OR(D38&lt;NgayBatDau,D38&gt;NgayKetThuc),"Ngày tháng phải nằm trong kỳ báo cáo",IF(AND(G38&lt;&gt;"",COUNTIF(D.2[Tên khách hàng],G38)=0),"Tên KH chưa khai báo trong DSKH",IF(AND(H38&lt;&gt;"",COUNTIF(D.1[Tên sản phẩm],H38)=0),"SP này chưa khai báo trong DSSP",""))))</f>
        <v/>
      </c>
      <c r="AB38" s="28" t="str">
        <f t="shared" ca="1" si="2"/>
        <v/>
      </c>
      <c r="AC38" s="29" t="str">
        <f>IF(OR(H38="",S38=""),"",S38-(SUM(L38,M38)*INDEX(#REF!,MATCH(H38,D.1[Tên sản phẩm],0))))</f>
        <v/>
      </c>
    </row>
    <row r="39" spans="2:29" ht="27.75" customHeight="1">
      <c r="B39" s="69">
        <f t="shared" si="3"/>
        <v>36</v>
      </c>
      <c r="C39" s="49" t="str">
        <f t="shared" ca="1" si="4"/>
        <v/>
      </c>
      <c r="D39" s="50" t="str">
        <f t="shared" ca="1" si="5"/>
        <v/>
      </c>
      <c r="E39" s="51" t="str">
        <f t="shared" ca="1" si="6"/>
        <v/>
      </c>
      <c r="F39" s="51"/>
      <c r="G39" s="52" t="str">
        <f t="shared" ca="1" si="7"/>
        <v/>
      </c>
      <c r="H39" s="53"/>
      <c r="I39" s="54" t="str">
        <f>IF(H39="","",INDEX(D.1[Quy cách],MATCH(H39,D.1[Tên sản phẩm],0)))</f>
        <v/>
      </c>
      <c r="J39" s="20" t="str">
        <f>IF(H39="","",INDEX(D.1[ĐVT],MATCH(H39,D.1[Tên sản phẩm],0)))</f>
        <v/>
      </c>
      <c r="K39" s="56" t="str">
        <f>IF(H39="","",INDEX(#REF!,MATCH(H39,D.1[Tên sản phẩm],0)))</f>
        <v/>
      </c>
      <c r="L39" s="56"/>
      <c r="M39" s="53"/>
      <c r="N39" s="53"/>
      <c r="O39" s="53"/>
      <c r="P39" s="57" t="str">
        <f t="shared" si="8"/>
        <v/>
      </c>
      <c r="Q39" s="58"/>
      <c r="R39" s="56" t="str">
        <f t="shared" si="1"/>
        <v/>
      </c>
      <c r="S39" s="57" t="str">
        <f t="shared" si="9"/>
        <v/>
      </c>
      <c r="T39" s="58" t="str">
        <f t="shared" ca="1" si="10"/>
        <v/>
      </c>
      <c r="U39" s="57" t="str">
        <f t="shared" si="11"/>
        <v/>
      </c>
      <c r="V39" s="57" t="str">
        <f ca="1">IF(AND(C39&lt;&gt;"",C39&lt;&gt;OFFSET(C39,1,0)),SUMIFS([Giá có thuế],[Số ĐK],C39),"")</f>
        <v/>
      </c>
      <c r="W39" s="53"/>
      <c r="X39" s="55" t="str">
        <f>IF(W39="","",'Thông Tin Chung'!#REF!)</f>
        <v/>
      </c>
      <c r="Y39" s="57" t="str">
        <f t="shared" ca="1" si="12"/>
        <v/>
      </c>
      <c r="Z39" s="59"/>
      <c r="AA39" s="49" t="str">
        <f ca="1">IF(C39="","",IF(OR(D39&lt;NgayBatDau,D39&gt;NgayKetThuc),"Ngày tháng phải nằm trong kỳ báo cáo",IF(AND(G39&lt;&gt;"",COUNTIF(D.2[Tên khách hàng],G39)=0),"Tên KH chưa khai báo trong DSKH",IF(AND(H39&lt;&gt;"",COUNTIF(D.1[Tên sản phẩm],H39)=0),"SP này chưa khai báo trong DSSP",""))))</f>
        <v/>
      </c>
      <c r="AB39" s="28" t="str">
        <f t="shared" ca="1" si="2"/>
        <v/>
      </c>
      <c r="AC39" s="29" t="str">
        <f>IF(OR(H39="",S39=""),"",S39-(SUM(L39,M39)*INDEX(#REF!,MATCH(H39,D.1[Tên sản phẩm],0))))</f>
        <v/>
      </c>
    </row>
    <row r="40" spans="2:29" ht="27.75" customHeight="1">
      <c r="B40" s="69">
        <f t="shared" si="3"/>
        <v>37</v>
      </c>
      <c r="C40" s="49" t="str">
        <f t="shared" ca="1" si="4"/>
        <v/>
      </c>
      <c r="D40" s="50" t="str">
        <f t="shared" ca="1" si="5"/>
        <v/>
      </c>
      <c r="E40" s="51" t="str">
        <f t="shared" ca="1" si="6"/>
        <v/>
      </c>
      <c r="F40" s="51"/>
      <c r="G40" s="52" t="str">
        <f t="shared" ca="1" si="7"/>
        <v/>
      </c>
      <c r="H40" s="53"/>
      <c r="I40" s="54" t="str">
        <f>IF(H40="","",INDEX(D.1[Quy cách],MATCH(H40,D.1[Tên sản phẩm],0)))</f>
        <v/>
      </c>
      <c r="J40" s="20" t="str">
        <f>IF(H40="","",INDEX(D.1[ĐVT],MATCH(H40,D.1[Tên sản phẩm],0)))</f>
        <v/>
      </c>
      <c r="K40" s="56" t="str">
        <f>IF(H40="","",INDEX(#REF!,MATCH(H40,D.1[Tên sản phẩm],0)))</f>
        <v/>
      </c>
      <c r="L40" s="56"/>
      <c r="M40" s="53"/>
      <c r="N40" s="53"/>
      <c r="O40" s="53"/>
      <c r="P40" s="57" t="str">
        <f t="shared" si="8"/>
        <v/>
      </c>
      <c r="Q40" s="58"/>
      <c r="R40" s="56" t="str">
        <f t="shared" si="1"/>
        <v/>
      </c>
      <c r="S40" s="57" t="str">
        <f t="shared" si="9"/>
        <v/>
      </c>
      <c r="T40" s="58" t="str">
        <f t="shared" ca="1" si="10"/>
        <v/>
      </c>
      <c r="U40" s="57" t="str">
        <f t="shared" si="11"/>
        <v/>
      </c>
      <c r="V40" s="57" t="str">
        <f ca="1">IF(AND(C40&lt;&gt;"",C40&lt;&gt;OFFSET(C40,1,0)),SUMIFS([Giá có thuế],[Số ĐK],C40),"")</f>
        <v/>
      </c>
      <c r="W40" s="53"/>
      <c r="X40" s="55" t="str">
        <f>IF(W40="","",'Thông Tin Chung'!#REF!)</f>
        <v/>
      </c>
      <c r="Y40" s="57" t="str">
        <f t="shared" ca="1" si="12"/>
        <v/>
      </c>
      <c r="Z40" s="59"/>
      <c r="AA40" s="49" t="str">
        <f ca="1">IF(C40="","",IF(OR(D40&lt;NgayBatDau,D40&gt;NgayKetThuc),"Ngày tháng phải nằm trong kỳ báo cáo",IF(AND(G40&lt;&gt;"",COUNTIF(D.2[Tên khách hàng],G40)=0),"Tên KH chưa khai báo trong DSKH",IF(AND(H40&lt;&gt;"",COUNTIF(D.1[Tên sản phẩm],H40)=0),"SP này chưa khai báo trong DSSP",""))))</f>
        <v/>
      </c>
      <c r="AB40" s="28" t="str">
        <f t="shared" ca="1" si="2"/>
        <v/>
      </c>
      <c r="AC40" s="29" t="str">
        <f>IF(OR(H40="",S40=""),"",S40-(SUM(L40,M40)*INDEX(#REF!,MATCH(H40,D.1[Tên sản phẩm],0))))</f>
        <v/>
      </c>
    </row>
    <row r="41" spans="2:29" ht="27.75" customHeight="1">
      <c r="B41" s="69">
        <f t="shared" si="3"/>
        <v>38</v>
      </c>
      <c r="C41" s="49" t="str">
        <f t="shared" ca="1" si="4"/>
        <v/>
      </c>
      <c r="D41" s="50" t="str">
        <f t="shared" ca="1" si="5"/>
        <v/>
      </c>
      <c r="E41" s="51" t="str">
        <f t="shared" ca="1" si="6"/>
        <v/>
      </c>
      <c r="F41" s="51"/>
      <c r="G41" s="52" t="str">
        <f t="shared" ca="1" si="7"/>
        <v/>
      </c>
      <c r="H41" s="53"/>
      <c r="I41" s="54" t="str">
        <f>IF(H41="","",INDEX(D.1[Quy cách],MATCH(H41,D.1[Tên sản phẩm],0)))</f>
        <v/>
      </c>
      <c r="J41" s="20" t="str">
        <f>IF(H41="","",INDEX(D.1[ĐVT],MATCH(H41,D.1[Tên sản phẩm],0)))</f>
        <v/>
      </c>
      <c r="K41" s="56" t="str">
        <f>IF(H41="","",INDEX(#REF!,MATCH(H41,D.1[Tên sản phẩm],0)))</f>
        <v/>
      </c>
      <c r="L41" s="56"/>
      <c r="M41" s="53"/>
      <c r="N41" s="53"/>
      <c r="O41" s="53"/>
      <c r="P41" s="57" t="str">
        <f t="shared" si="8"/>
        <v/>
      </c>
      <c r="Q41" s="58"/>
      <c r="R41" s="56" t="str">
        <f t="shared" si="1"/>
        <v/>
      </c>
      <c r="S41" s="57" t="str">
        <f t="shared" si="9"/>
        <v/>
      </c>
      <c r="T41" s="58" t="str">
        <f t="shared" ca="1" si="10"/>
        <v/>
      </c>
      <c r="U41" s="57" t="str">
        <f t="shared" si="11"/>
        <v/>
      </c>
      <c r="V41" s="57" t="str">
        <f ca="1">IF(AND(C41&lt;&gt;"",C41&lt;&gt;OFFSET(C41,1,0)),SUMIFS([Giá có thuế],[Số ĐK],C41),"")</f>
        <v/>
      </c>
      <c r="W41" s="53"/>
      <c r="X41" s="55" t="str">
        <f>IF(W41="","",'Thông Tin Chung'!#REF!)</f>
        <v/>
      </c>
      <c r="Y41" s="57" t="str">
        <f t="shared" ca="1" si="12"/>
        <v/>
      </c>
      <c r="Z41" s="59"/>
      <c r="AA41" s="49" t="str">
        <f ca="1">IF(C41="","",IF(OR(D41&lt;NgayBatDau,D41&gt;NgayKetThuc),"Ngày tháng phải nằm trong kỳ báo cáo",IF(AND(G41&lt;&gt;"",COUNTIF(D.2[Tên khách hàng],G41)=0),"Tên KH chưa khai báo trong DSKH",IF(AND(H41&lt;&gt;"",COUNTIF(D.1[Tên sản phẩm],H41)=0),"SP này chưa khai báo trong DSSP",""))))</f>
        <v/>
      </c>
      <c r="AB41" s="28" t="str">
        <f t="shared" ca="1" si="2"/>
        <v/>
      </c>
      <c r="AC41" s="29" t="str">
        <f>IF(OR(H41="",S41=""),"",S41-(SUM(L41,M41)*INDEX(#REF!,MATCH(H41,D.1[Tên sản phẩm],0))))</f>
        <v/>
      </c>
    </row>
    <row r="42" spans="2:29" ht="27.75" customHeight="1">
      <c r="B42" s="69">
        <f t="shared" si="3"/>
        <v>39</v>
      </c>
      <c r="C42" s="49" t="str">
        <f t="shared" ca="1" si="4"/>
        <v/>
      </c>
      <c r="D42" s="50" t="str">
        <f t="shared" ca="1" si="5"/>
        <v/>
      </c>
      <c r="E42" s="51" t="str">
        <f t="shared" ca="1" si="6"/>
        <v/>
      </c>
      <c r="F42" s="51"/>
      <c r="G42" s="52" t="str">
        <f t="shared" ca="1" si="7"/>
        <v/>
      </c>
      <c r="H42" s="53"/>
      <c r="I42" s="54" t="str">
        <f>IF(H42="","",INDEX(D.1[Quy cách],MATCH(H42,D.1[Tên sản phẩm],0)))</f>
        <v/>
      </c>
      <c r="J42" s="20" t="str">
        <f>IF(H42="","",INDEX(D.1[ĐVT],MATCH(H42,D.1[Tên sản phẩm],0)))</f>
        <v/>
      </c>
      <c r="K42" s="56" t="str">
        <f>IF(H42="","",INDEX(#REF!,MATCH(H42,D.1[Tên sản phẩm],0)))</f>
        <v/>
      </c>
      <c r="L42" s="56"/>
      <c r="M42" s="53"/>
      <c r="N42" s="53"/>
      <c r="O42" s="53"/>
      <c r="P42" s="57" t="str">
        <f t="shared" si="8"/>
        <v/>
      </c>
      <c r="Q42" s="58"/>
      <c r="R42" s="56" t="str">
        <f t="shared" si="1"/>
        <v/>
      </c>
      <c r="S42" s="57" t="str">
        <f t="shared" si="9"/>
        <v/>
      </c>
      <c r="T42" s="58" t="str">
        <f t="shared" ca="1" si="10"/>
        <v/>
      </c>
      <c r="U42" s="57" t="str">
        <f t="shared" si="11"/>
        <v/>
      </c>
      <c r="V42" s="57" t="str">
        <f ca="1">IF(AND(C42&lt;&gt;"",C42&lt;&gt;OFFSET(C42,1,0)),SUMIFS([Giá có thuế],[Số ĐK],C42),"")</f>
        <v/>
      </c>
      <c r="W42" s="53"/>
      <c r="X42" s="55" t="str">
        <f>IF(W42="","",'Thông Tin Chung'!#REF!)</f>
        <v/>
      </c>
      <c r="Y42" s="57" t="str">
        <f t="shared" ca="1" si="12"/>
        <v/>
      </c>
      <c r="Z42" s="59"/>
      <c r="AA42" s="49" t="str">
        <f ca="1">IF(C42="","",IF(OR(D42&lt;NgayBatDau,D42&gt;NgayKetThuc),"Ngày tháng phải nằm trong kỳ báo cáo",IF(AND(G42&lt;&gt;"",COUNTIF(D.2[Tên khách hàng],G42)=0),"Tên KH chưa khai báo trong DSKH",IF(AND(H42&lt;&gt;"",COUNTIF(D.1[Tên sản phẩm],H42)=0),"SP này chưa khai báo trong DSSP",""))))</f>
        <v/>
      </c>
      <c r="AB42" s="28" t="str">
        <f t="shared" ca="1" si="2"/>
        <v/>
      </c>
      <c r="AC42" s="29" t="str">
        <f>IF(OR(H42="",S42=""),"",S42-(SUM(L42,M42)*INDEX(#REF!,MATCH(H42,D.1[Tên sản phẩm],0))))</f>
        <v/>
      </c>
    </row>
    <row r="43" spans="2:29" ht="27.75" customHeight="1">
      <c r="B43" s="69">
        <f t="shared" si="3"/>
        <v>40</v>
      </c>
      <c r="C43" s="49" t="str">
        <f t="shared" ca="1" si="4"/>
        <v/>
      </c>
      <c r="D43" s="50" t="str">
        <f t="shared" ca="1" si="5"/>
        <v/>
      </c>
      <c r="E43" s="51" t="str">
        <f t="shared" ca="1" si="6"/>
        <v/>
      </c>
      <c r="F43" s="51"/>
      <c r="G43" s="52" t="str">
        <f t="shared" ca="1" si="7"/>
        <v/>
      </c>
      <c r="H43" s="53"/>
      <c r="I43" s="54" t="str">
        <f>IF(H43="","",INDEX(D.1[Quy cách],MATCH(H43,D.1[Tên sản phẩm],0)))</f>
        <v/>
      </c>
      <c r="J43" s="20" t="str">
        <f>IF(H43="","",INDEX(D.1[ĐVT],MATCH(H43,D.1[Tên sản phẩm],0)))</f>
        <v/>
      </c>
      <c r="K43" s="56" t="str">
        <f>IF(H43="","",INDEX(#REF!,MATCH(H43,D.1[Tên sản phẩm],0)))</f>
        <v/>
      </c>
      <c r="L43" s="56"/>
      <c r="M43" s="53"/>
      <c r="N43" s="53"/>
      <c r="O43" s="53"/>
      <c r="P43" s="57" t="str">
        <f t="shared" si="8"/>
        <v/>
      </c>
      <c r="Q43" s="58"/>
      <c r="R43" s="56" t="str">
        <f t="shared" si="1"/>
        <v/>
      </c>
      <c r="S43" s="57" t="str">
        <f t="shared" si="9"/>
        <v/>
      </c>
      <c r="T43" s="58" t="str">
        <f t="shared" ca="1" si="10"/>
        <v/>
      </c>
      <c r="U43" s="57" t="str">
        <f t="shared" si="11"/>
        <v/>
      </c>
      <c r="V43" s="57" t="str">
        <f ca="1">IF(AND(C43&lt;&gt;"",C43&lt;&gt;OFFSET(C43,1,0)),SUMIFS([Giá có thuế],[Số ĐK],C43),"")</f>
        <v/>
      </c>
      <c r="W43" s="53"/>
      <c r="X43" s="55" t="str">
        <f>IF(W43="","",'Thông Tin Chung'!#REF!)</f>
        <v/>
      </c>
      <c r="Y43" s="57" t="str">
        <f t="shared" ca="1" si="12"/>
        <v/>
      </c>
      <c r="Z43" s="59"/>
      <c r="AA43" s="49" t="str">
        <f ca="1">IF(C43="","",IF(OR(D43&lt;NgayBatDau,D43&gt;NgayKetThuc),"Ngày tháng phải nằm trong kỳ báo cáo",IF(AND(G43&lt;&gt;"",COUNTIF(D.2[Tên khách hàng],G43)=0),"Tên KH chưa khai báo trong DSKH",IF(AND(H43&lt;&gt;"",COUNTIF(D.1[Tên sản phẩm],H43)=0),"SP này chưa khai báo trong DSSP",""))))</f>
        <v/>
      </c>
      <c r="AB43" s="28" t="str">
        <f t="shared" ca="1" si="2"/>
        <v/>
      </c>
      <c r="AC43" s="29" t="str">
        <f>IF(OR(H43="",S43=""),"",S43-(SUM(L43,M43)*INDEX(#REF!,MATCH(H43,D.1[Tên sản phẩm],0))))</f>
        <v/>
      </c>
    </row>
    <row r="44" spans="2:29" ht="27.75" customHeight="1">
      <c r="B44" s="69">
        <f t="shared" si="3"/>
        <v>41</v>
      </c>
      <c r="C44" s="49" t="str">
        <f t="shared" ca="1" si="4"/>
        <v/>
      </c>
      <c r="D44" s="50" t="str">
        <f t="shared" ca="1" si="5"/>
        <v/>
      </c>
      <c r="E44" s="51" t="str">
        <f t="shared" ca="1" si="6"/>
        <v/>
      </c>
      <c r="F44" s="51"/>
      <c r="G44" s="52" t="str">
        <f t="shared" ca="1" si="7"/>
        <v/>
      </c>
      <c r="H44" s="53"/>
      <c r="I44" s="54" t="str">
        <f>IF(H44="","",INDEX(D.1[Quy cách],MATCH(H44,D.1[Tên sản phẩm],0)))</f>
        <v/>
      </c>
      <c r="J44" s="20" t="str">
        <f>IF(H44="","",INDEX(D.1[ĐVT],MATCH(H44,D.1[Tên sản phẩm],0)))</f>
        <v/>
      </c>
      <c r="K44" s="56" t="str">
        <f>IF(H44="","",INDEX(#REF!,MATCH(H44,D.1[Tên sản phẩm],0)))</f>
        <v/>
      </c>
      <c r="L44" s="56"/>
      <c r="M44" s="53"/>
      <c r="N44" s="53"/>
      <c r="O44" s="53"/>
      <c r="P44" s="57" t="str">
        <f t="shared" si="8"/>
        <v/>
      </c>
      <c r="Q44" s="58"/>
      <c r="R44" s="56" t="str">
        <f t="shared" si="1"/>
        <v/>
      </c>
      <c r="S44" s="57" t="str">
        <f t="shared" si="9"/>
        <v/>
      </c>
      <c r="T44" s="58" t="str">
        <f t="shared" ca="1" si="10"/>
        <v/>
      </c>
      <c r="U44" s="57" t="str">
        <f t="shared" si="11"/>
        <v/>
      </c>
      <c r="V44" s="57" t="str">
        <f ca="1">IF(AND(C44&lt;&gt;"",C44&lt;&gt;OFFSET(C44,1,0)),SUMIFS([Giá có thuế],[Số ĐK],C44),"")</f>
        <v/>
      </c>
      <c r="W44" s="53"/>
      <c r="X44" s="55" t="str">
        <f>IF(W44="","",'Thông Tin Chung'!#REF!)</f>
        <v/>
      </c>
      <c r="Y44" s="57" t="str">
        <f t="shared" ca="1" si="12"/>
        <v/>
      </c>
      <c r="Z44" s="59"/>
      <c r="AA44" s="49" t="str">
        <f ca="1">IF(C44="","",IF(OR(D44&lt;NgayBatDau,D44&gt;NgayKetThuc),"Ngày tháng phải nằm trong kỳ báo cáo",IF(AND(G44&lt;&gt;"",COUNTIF(D.2[Tên khách hàng],G44)=0),"Tên KH chưa khai báo trong DSKH",IF(AND(H44&lt;&gt;"",COUNTIF(D.1[Tên sản phẩm],H44)=0),"SP này chưa khai báo trong DSSP",""))))</f>
        <v/>
      </c>
      <c r="AB44" s="28" t="str">
        <f t="shared" ca="1" si="2"/>
        <v/>
      </c>
      <c r="AC44" s="29" t="str">
        <f>IF(OR(H44="",S44=""),"",S44-(SUM(L44,M44)*INDEX(#REF!,MATCH(H44,D.1[Tên sản phẩm],0))))</f>
        <v/>
      </c>
    </row>
    <row r="45" spans="2:29" ht="27.75" customHeight="1">
      <c r="B45" s="69">
        <f t="shared" si="3"/>
        <v>42</v>
      </c>
      <c r="C45" s="49" t="str">
        <f t="shared" ca="1" si="4"/>
        <v/>
      </c>
      <c r="D45" s="50" t="str">
        <f t="shared" ca="1" si="5"/>
        <v/>
      </c>
      <c r="E45" s="51" t="str">
        <f t="shared" ca="1" si="6"/>
        <v/>
      </c>
      <c r="F45" s="51"/>
      <c r="G45" s="52" t="str">
        <f t="shared" ca="1" si="7"/>
        <v/>
      </c>
      <c r="H45" s="53"/>
      <c r="I45" s="54" t="str">
        <f>IF(H45="","",INDEX(D.1[Quy cách],MATCH(H45,D.1[Tên sản phẩm],0)))</f>
        <v/>
      </c>
      <c r="J45" s="20" t="str">
        <f>IF(H45="","",INDEX(D.1[ĐVT],MATCH(H45,D.1[Tên sản phẩm],0)))</f>
        <v/>
      </c>
      <c r="K45" s="56" t="str">
        <f>IF(H45="","",INDEX(#REF!,MATCH(H45,D.1[Tên sản phẩm],0)))</f>
        <v/>
      </c>
      <c r="L45" s="56"/>
      <c r="M45" s="53"/>
      <c r="N45" s="53"/>
      <c r="O45" s="53"/>
      <c r="P45" s="57" t="str">
        <f t="shared" si="8"/>
        <v/>
      </c>
      <c r="Q45" s="58"/>
      <c r="R45" s="56" t="str">
        <f t="shared" si="1"/>
        <v/>
      </c>
      <c r="S45" s="57" t="str">
        <f t="shared" si="9"/>
        <v/>
      </c>
      <c r="T45" s="58" t="str">
        <f t="shared" ca="1" si="10"/>
        <v/>
      </c>
      <c r="U45" s="57" t="str">
        <f t="shared" si="11"/>
        <v/>
      </c>
      <c r="V45" s="57" t="str">
        <f ca="1">IF(AND(C45&lt;&gt;"",C45&lt;&gt;OFFSET(C45,1,0)),SUMIFS([Giá có thuế],[Số ĐK],C45),"")</f>
        <v/>
      </c>
      <c r="W45" s="53"/>
      <c r="X45" s="55" t="str">
        <f>IF(W45="","",'Thông Tin Chung'!#REF!)</f>
        <v/>
      </c>
      <c r="Y45" s="57" t="str">
        <f t="shared" ca="1" si="12"/>
        <v/>
      </c>
      <c r="Z45" s="59"/>
      <c r="AA45" s="49" t="str">
        <f ca="1">IF(C45="","",IF(OR(D45&lt;NgayBatDau,D45&gt;NgayKetThuc),"Ngày tháng phải nằm trong kỳ báo cáo",IF(AND(G45&lt;&gt;"",COUNTIF(D.2[Tên khách hàng],G45)=0),"Tên KH chưa khai báo trong DSKH",IF(AND(H45&lt;&gt;"",COUNTIF(D.1[Tên sản phẩm],H45)=0),"SP này chưa khai báo trong DSSP",""))))</f>
        <v/>
      </c>
      <c r="AB45" s="28" t="str">
        <f t="shared" ca="1" si="2"/>
        <v/>
      </c>
      <c r="AC45" s="29" t="str">
        <f>IF(OR(H45="",S45=""),"",S45-(SUM(L45,M45)*INDEX(#REF!,MATCH(H45,D.1[Tên sản phẩm],0))))</f>
        <v/>
      </c>
    </row>
    <row r="46" spans="2:29" ht="27.75" customHeight="1">
      <c r="B46" s="69">
        <f t="shared" si="3"/>
        <v>43</v>
      </c>
      <c r="C46" s="49" t="str">
        <f t="shared" ca="1" si="4"/>
        <v/>
      </c>
      <c r="D46" s="50" t="str">
        <f t="shared" ca="1" si="5"/>
        <v/>
      </c>
      <c r="E46" s="51" t="str">
        <f t="shared" ca="1" si="6"/>
        <v/>
      </c>
      <c r="F46" s="51"/>
      <c r="G46" s="52" t="str">
        <f t="shared" ca="1" si="7"/>
        <v/>
      </c>
      <c r="H46" s="53"/>
      <c r="I46" s="54" t="str">
        <f>IF(H46="","",INDEX(D.1[Quy cách],MATCH(H46,D.1[Tên sản phẩm],0)))</f>
        <v/>
      </c>
      <c r="J46" s="20" t="str">
        <f>IF(H46="","",INDEX(D.1[ĐVT],MATCH(H46,D.1[Tên sản phẩm],0)))</f>
        <v/>
      </c>
      <c r="K46" s="56" t="str">
        <f>IF(H46="","",INDEX(#REF!,MATCH(H46,D.1[Tên sản phẩm],0)))</f>
        <v/>
      </c>
      <c r="L46" s="56"/>
      <c r="M46" s="53"/>
      <c r="N46" s="53"/>
      <c r="O46" s="53"/>
      <c r="P46" s="57" t="str">
        <f t="shared" si="8"/>
        <v/>
      </c>
      <c r="Q46" s="58"/>
      <c r="R46" s="56" t="str">
        <f t="shared" si="1"/>
        <v/>
      </c>
      <c r="S46" s="57" t="str">
        <f t="shared" si="9"/>
        <v/>
      </c>
      <c r="T46" s="58" t="str">
        <f t="shared" ca="1" si="10"/>
        <v/>
      </c>
      <c r="U46" s="57" t="str">
        <f t="shared" si="11"/>
        <v/>
      </c>
      <c r="V46" s="57" t="str">
        <f ca="1">IF(AND(C46&lt;&gt;"",C46&lt;&gt;OFFSET(C46,1,0)),SUMIFS([Giá có thuế],[Số ĐK],C46),"")</f>
        <v/>
      </c>
      <c r="W46" s="53"/>
      <c r="X46" s="55" t="str">
        <f>IF(W46="","",'Thông Tin Chung'!#REF!)</f>
        <v/>
      </c>
      <c r="Y46" s="57" t="str">
        <f t="shared" ca="1" si="12"/>
        <v/>
      </c>
      <c r="Z46" s="59"/>
      <c r="AA46" s="49" t="str">
        <f ca="1">IF(C46="","",IF(OR(D46&lt;NgayBatDau,D46&gt;NgayKetThuc),"Ngày tháng phải nằm trong kỳ báo cáo",IF(AND(G46&lt;&gt;"",COUNTIF(D.2[Tên khách hàng],G46)=0),"Tên KH chưa khai báo trong DSKH",IF(AND(H46&lt;&gt;"",COUNTIF(D.1[Tên sản phẩm],H46)=0),"SP này chưa khai báo trong DSSP",""))))</f>
        <v/>
      </c>
      <c r="AB46" s="28" t="str">
        <f t="shared" ca="1" si="2"/>
        <v/>
      </c>
      <c r="AC46" s="29" t="str">
        <f>IF(OR(H46="",S46=""),"",S46-(SUM(L46,M46)*INDEX(#REF!,MATCH(H46,D.1[Tên sản phẩm],0))))</f>
        <v/>
      </c>
    </row>
    <row r="47" spans="2:29" ht="27.75" customHeight="1">
      <c r="B47" s="69">
        <f t="shared" si="3"/>
        <v>44</v>
      </c>
      <c r="C47" s="49" t="str">
        <f t="shared" ca="1" si="4"/>
        <v/>
      </c>
      <c r="D47" s="50" t="str">
        <f t="shared" ca="1" si="5"/>
        <v/>
      </c>
      <c r="E47" s="51" t="str">
        <f t="shared" ca="1" si="6"/>
        <v/>
      </c>
      <c r="F47" s="51"/>
      <c r="G47" s="52" t="str">
        <f t="shared" ca="1" si="7"/>
        <v/>
      </c>
      <c r="H47" s="53"/>
      <c r="I47" s="54" t="str">
        <f>IF(H47="","",INDEX(D.1[Quy cách],MATCH(H47,D.1[Tên sản phẩm],0)))</f>
        <v/>
      </c>
      <c r="J47" s="20" t="str">
        <f>IF(H47="","",INDEX(D.1[ĐVT],MATCH(H47,D.1[Tên sản phẩm],0)))</f>
        <v/>
      </c>
      <c r="K47" s="56" t="str">
        <f>IF(H47="","",INDEX(#REF!,MATCH(H47,D.1[Tên sản phẩm],0)))</f>
        <v/>
      </c>
      <c r="L47" s="56"/>
      <c r="M47" s="53"/>
      <c r="N47" s="53"/>
      <c r="O47" s="53"/>
      <c r="P47" s="57" t="str">
        <f t="shared" si="8"/>
        <v/>
      </c>
      <c r="Q47" s="58"/>
      <c r="R47" s="56" t="str">
        <f t="shared" si="1"/>
        <v/>
      </c>
      <c r="S47" s="57" t="str">
        <f t="shared" si="9"/>
        <v/>
      </c>
      <c r="T47" s="58" t="str">
        <f t="shared" ca="1" si="10"/>
        <v/>
      </c>
      <c r="U47" s="57" t="str">
        <f t="shared" si="11"/>
        <v/>
      </c>
      <c r="V47" s="57" t="str">
        <f ca="1">IF(AND(C47&lt;&gt;"",C47&lt;&gt;OFFSET(C47,1,0)),SUMIFS([Giá có thuế],[Số ĐK],C47),"")</f>
        <v/>
      </c>
      <c r="W47" s="53"/>
      <c r="X47" s="55" t="str">
        <f>IF(W47="","",'Thông Tin Chung'!#REF!)</f>
        <v/>
      </c>
      <c r="Y47" s="57" t="str">
        <f t="shared" ca="1" si="12"/>
        <v/>
      </c>
      <c r="Z47" s="59"/>
      <c r="AA47" s="49" t="str">
        <f ca="1">IF(C47="","",IF(OR(D47&lt;NgayBatDau,D47&gt;NgayKetThuc),"Ngày tháng phải nằm trong kỳ báo cáo",IF(AND(G47&lt;&gt;"",COUNTIF(D.2[Tên khách hàng],G47)=0),"Tên KH chưa khai báo trong DSKH",IF(AND(H47&lt;&gt;"",COUNTIF(D.1[Tên sản phẩm],H47)=0),"SP này chưa khai báo trong DSSP",""))))</f>
        <v/>
      </c>
      <c r="AB47" s="28" t="str">
        <f t="shared" ca="1" si="2"/>
        <v/>
      </c>
      <c r="AC47" s="29" t="str">
        <f>IF(OR(H47="",S47=""),"",S47-(SUM(L47,M47)*INDEX(#REF!,MATCH(H47,D.1[Tên sản phẩm],0))))</f>
        <v/>
      </c>
    </row>
    <row r="48" spans="2:29" ht="27.75" customHeight="1">
      <c r="B48" s="69">
        <f t="shared" si="3"/>
        <v>45</v>
      </c>
      <c r="C48" s="49" t="str">
        <f t="shared" ca="1" si="4"/>
        <v/>
      </c>
      <c r="D48" s="50" t="str">
        <f t="shared" ca="1" si="5"/>
        <v/>
      </c>
      <c r="E48" s="51" t="str">
        <f t="shared" ca="1" si="6"/>
        <v/>
      </c>
      <c r="F48" s="51"/>
      <c r="G48" s="52" t="str">
        <f t="shared" ca="1" si="7"/>
        <v/>
      </c>
      <c r="H48" s="53"/>
      <c r="I48" s="54" t="str">
        <f>IF(H48="","",INDEX(D.1[Quy cách],MATCH(H48,D.1[Tên sản phẩm],0)))</f>
        <v/>
      </c>
      <c r="J48" s="20" t="str">
        <f>IF(H48="","",INDEX(D.1[ĐVT],MATCH(H48,D.1[Tên sản phẩm],0)))</f>
        <v/>
      </c>
      <c r="K48" s="56" t="str">
        <f>IF(H48="","",INDEX(#REF!,MATCH(H48,D.1[Tên sản phẩm],0)))</f>
        <v/>
      </c>
      <c r="L48" s="56"/>
      <c r="M48" s="53"/>
      <c r="N48" s="53"/>
      <c r="O48" s="53"/>
      <c r="P48" s="57" t="str">
        <f t="shared" si="8"/>
        <v/>
      </c>
      <c r="Q48" s="58"/>
      <c r="R48" s="56" t="str">
        <f t="shared" si="1"/>
        <v/>
      </c>
      <c r="S48" s="57" t="str">
        <f t="shared" si="9"/>
        <v/>
      </c>
      <c r="T48" s="58" t="str">
        <f t="shared" ca="1" si="10"/>
        <v/>
      </c>
      <c r="U48" s="57" t="str">
        <f t="shared" si="11"/>
        <v/>
      </c>
      <c r="V48" s="57" t="str">
        <f ca="1">IF(AND(C48&lt;&gt;"",C48&lt;&gt;OFFSET(C48,1,0)),SUMIFS([Giá có thuế],[Số ĐK],C48),"")</f>
        <v/>
      </c>
      <c r="W48" s="53"/>
      <c r="X48" s="55" t="str">
        <f>IF(W48="","",'Thông Tin Chung'!#REF!)</f>
        <v/>
      </c>
      <c r="Y48" s="57" t="str">
        <f t="shared" ca="1" si="12"/>
        <v/>
      </c>
      <c r="Z48" s="59"/>
      <c r="AA48" s="49" t="str">
        <f ca="1">IF(C48="","",IF(OR(D48&lt;NgayBatDau,D48&gt;NgayKetThuc),"Ngày tháng phải nằm trong kỳ báo cáo",IF(AND(G48&lt;&gt;"",COUNTIF(D.2[Tên khách hàng],G48)=0),"Tên KH chưa khai báo trong DSKH",IF(AND(H48&lt;&gt;"",COUNTIF(D.1[Tên sản phẩm],H48)=0),"SP này chưa khai báo trong DSSP",""))))</f>
        <v/>
      </c>
      <c r="AB48" s="28" t="str">
        <f t="shared" ca="1" si="2"/>
        <v/>
      </c>
      <c r="AC48" s="29" t="str">
        <f>IF(OR(H48="",S48=""),"",S48-(SUM(L48,M48)*INDEX(#REF!,MATCH(H48,D.1[Tên sản phẩm],0))))</f>
        <v/>
      </c>
    </row>
    <row r="49" spans="2:29" ht="27.75" customHeight="1">
      <c r="B49" s="69">
        <f t="shared" si="3"/>
        <v>46</v>
      </c>
      <c r="C49" s="49" t="str">
        <f t="shared" ca="1" si="4"/>
        <v/>
      </c>
      <c r="D49" s="50" t="str">
        <f t="shared" ca="1" si="5"/>
        <v/>
      </c>
      <c r="E49" s="51" t="str">
        <f t="shared" ca="1" si="6"/>
        <v/>
      </c>
      <c r="F49" s="51"/>
      <c r="G49" s="52" t="str">
        <f t="shared" ca="1" si="7"/>
        <v/>
      </c>
      <c r="H49" s="53"/>
      <c r="I49" s="54" t="str">
        <f>IF(H49="","",INDEX(D.1[Quy cách],MATCH(H49,D.1[Tên sản phẩm],0)))</f>
        <v/>
      </c>
      <c r="J49" s="20" t="str">
        <f>IF(H49="","",INDEX(D.1[ĐVT],MATCH(H49,D.1[Tên sản phẩm],0)))</f>
        <v/>
      </c>
      <c r="K49" s="56" t="str">
        <f>IF(H49="","",INDEX(#REF!,MATCH(H49,D.1[Tên sản phẩm],0)))</f>
        <v/>
      </c>
      <c r="L49" s="56"/>
      <c r="M49" s="53"/>
      <c r="N49" s="53"/>
      <c r="O49" s="53"/>
      <c r="P49" s="57" t="str">
        <f t="shared" si="8"/>
        <v/>
      </c>
      <c r="Q49" s="58"/>
      <c r="R49" s="56" t="str">
        <f t="shared" si="1"/>
        <v/>
      </c>
      <c r="S49" s="57" t="str">
        <f t="shared" si="9"/>
        <v/>
      </c>
      <c r="T49" s="58" t="str">
        <f t="shared" ca="1" si="10"/>
        <v/>
      </c>
      <c r="U49" s="57" t="str">
        <f t="shared" si="11"/>
        <v/>
      </c>
      <c r="V49" s="57" t="str">
        <f ca="1">IF(AND(C49&lt;&gt;"",C49&lt;&gt;OFFSET(C49,1,0)),SUMIFS([Giá có thuế],[Số ĐK],C49),"")</f>
        <v/>
      </c>
      <c r="W49" s="53"/>
      <c r="X49" s="55" t="str">
        <f>IF(W49="","",'Thông Tin Chung'!#REF!)</f>
        <v/>
      </c>
      <c r="Y49" s="57" t="str">
        <f t="shared" ca="1" si="12"/>
        <v/>
      </c>
      <c r="Z49" s="59"/>
      <c r="AA49" s="49" t="str">
        <f ca="1">IF(C49="","",IF(OR(D49&lt;NgayBatDau,D49&gt;NgayKetThuc),"Ngày tháng phải nằm trong kỳ báo cáo",IF(AND(G49&lt;&gt;"",COUNTIF(D.2[Tên khách hàng],G49)=0),"Tên KH chưa khai báo trong DSKH",IF(AND(H49&lt;&gt;"",COUNTIF(D.1[Tên sản phẩm],H49)=0),"SP này chưa khai báo trong DSSP",""))))</f>
        <v/>
      </c>
      <c r="AB49" s="28" t="str">
        <f t="shared" ca="1" si="2"/>
        <v/>
      </c>
      <c r="AC49" s="29" t="str">
        <f>IF(OR(H49="",S49=""),"",S49-(SUM(L49,M49)*INDEX(#REF!,MATCH(H49,D.1[Tên sản phẩm],0))))</f>
        <v/>
      </c>
    </row>
    <row r="50" spans="2:29" ht="27.75" customHeight="1">
      <c r="B50" s="69">
        <f t="shared" si="3"/>
        <v>47</v>
      </c>
      <c r="C50" s="49" t="str">
        <f t="shared" ca="1" si="4"/>
        <v/>
      </c>
      <c r="D50" s="50" t="str">
        <f t="shared" ca="1" si="5"/>
        <v/>
      </c>
      <c r="E50" s="51" t="str">
        <f t="shared" ca="1" si="6"/>
        <v/>
      </c>
      <c r="F50" s="51"/>
      <c r="G50" s="52" t="str">
        <f t="shared" ca="1" si="7"/>
        <v/>
      </c>
      <c r="H50" s="53"/>
      <c r="I50" s="54" t="str">
        <f>IF(H50="","",INDEX(D.1[Quy cách],MATCH(H50,D.1[Tên sản phẩm],0)))</f>
        <v/>
      </c>
      <c r="J50" s="20" t="str">
        <f>IF(H50="","",INDEX(D.1[ĐVT],MATCH(H50,D.1[Tên sản phẩm],0)))</f>
        <v/>
      </c>
      <c r="K50" s="56" t="str">
        <f>IF(H50="","",INDEX(#REF!,MATCH(H50,D.1[Tên sản phẩm],0)))</f>
        <v/>
      </c>
      <c r="L50" s="56"/>
      <c r="M50" s="53"/>
      <c r="N50" s="53"/>
      <c r="O50" s="53"/>
      <c r="P50" s="57" t="str">
        <f t="shared" si="8"/>
        <v/>
      </c>
      <c r="Q50" s="58"/>
      <c r="R50" s="56" t="str">
        <f t="shared" si="1"/>
        <v/>
      </c>
      <c r="S50" s="57" t="str">
        <f t="shared" si="9"/>
        <v/>
      </c>
      <c r="T50" s="58" t="str">
        <f t="shared" ca="1" si="10"/>
        <v/>
      </c>
      <c r="U50" s="57" t="str">
        <f t="shared" si="11"/>
        <v/>
      </c>
      <c r="V50" s="57" t="str">
        <f ca="1">IF(AND(C50&lt;&gt;"",C50&lt;&gt;OFFSET(C50,1,0)),SUMIFS([Giá có thuế],[Số ĐK],C50),"")</f>
        <v/>
      </c>
      <c r="W50" s="53"/>
      <c r="X50" s="55" t="str">
        <f>IF(W50="","",'Thông Tin Chung'!#REF!)</f>
        <v/>
      </c>
      <c r="Y50" s="57" t="str">
        <f t="shared" ca="1" si="12"/>
        <v/>
      </c>
      <c r="Z50" s="59"/>
      <c r="AA50" s="49" t="str">
        <f ca="1">IF(C50="","",IF(OR(D50&lt;NgayBatDau,D50&gt;NgayKetThuc),"Ngày tháng phải nằm trong kỳ báo cáo",IF(AND(G50&lt;&gt;"",COUNTIF(D.2[Tên khách hàng],G50)=0),"Tên KH chưa khai báo trong DSKH",IF(AND(H50&lt;&gt;"",COUNTIF(D.1[Tên sản phẩm],H50)=0),"SP này chưa khai báo trong DSSP",""))))</f>
        <v/>
      </c>
      <c r="AB50" s="28" t="str">
        <f t="shared" ca="1" si="2"/>
        <v/>
      </c>
      <c r="AC50" s="29" t="str">
        <f>IF(OR(H50="",S50=""),"",S50-(SUM(L50,M50)*INDEX(#REF!,MATCH(H50,D.1[Tên sản phẩm],0))))</f>
        <v/>
      </c>
    </row>
    <row r="51" spans="2:29" ht="27.75" customHeight="1">
      <c r="B51" s="69">
        <f t="shared" si="3"/>
        <v>48</v>
      </c>
      <c r="C51" s="49" t="str">
        <f t="shared" ca="1" si="4"/>
        <v/>
      </c>
      <c r="D51" s="50" t="str">
        <f t="shared" ca="1" si="5"/>
        <v/>
      </c>
      <c r="E51" s="51" t="str">
        <f t="shared" ca="1" si="6"/>
        <v/>
      </c>
      <c r="F51" s="51"/>
      <c r="G51" s="52" t="str">
        <f t="shared" ca="1" si="7"/>
        <v/>
      </c>
      <c r="H51" s="53"/>
      <c r="I51" s="54" t="str">
        <f>IF(H51="","",INDEX(D.1[Quy cách],MATCH(H51,D.1[Tên sản phẩm],0)))</f>
        <v/>
      </c>
      <c r="J51" s="20" t="str">
        <f>IF(H51="","",INDEX(D.1[ĐVT],MATCH(H51,D.1[Tên sản phẩm],0)))</f>
        <v/>
      </c>
      <c r="K51" s="56" t="str">
        <f>IF(H51="","",INDEX(#REF!,MATCH(H51,D.1[Tên sản phẩm],0)))</f>
        <v/>
      </c>
      <c r="L51" s="56"/>
      <c r="M51" s="53"/>
      <c r="N51" s="53"/>
      <c r="O51" s="53"/>
      <c r="P51" s="57" t="str">
        <f t="shared" si="8"/>
        <v/>
      </c>
      <c r="Q51" s="58"/>
      <c r="R51" s="56" t="str">
        <f t="shared" si="1"/>
        <v/>
      </c>
      <c r="S51" s="57" t="str">
        <f t="shared" si="9"/>
        <v/>
      </c>
      <c r="T51" s="58" t="str">
        <f t="shared" ca="1" si="10"/>
        <v/>
      </c>
      <c r="U51" s="57" t="str">
        <f t="shared" si="11"/>
        <v/>
      </c>
      <c r="V51" s="57" t="str">
        <f ca="1">IF(AND(C51&lt;&gt;"",C51&lt;&gt;OFFSET(C51,1,0)),SUMIFS([Giá có thuế],[Số ĐK],C51),"")</f>
        <v/>
      </c>
      <c r="W51" s="53"/>
      <c r="X51" s="55" t="str">
        <f>IF(W51="","",'Thông Tin Chung'!#REF!)</f>
        <v/>
      </c>
      <c r="Y51" s="57" t="str">
        <f t="shared" ca="1" si="12"/>
        <v/>
      </c>
      <c r="Z51" s="59"/>
      <c r="AA51" s="49" t="str">
        <f ca="1">IF(C51="","",IF(OR(D51&lt;NgayBatDau,D51&gt;NgayKetThuc),"Ngày tháng phải nằm trong kỳ báo cáo",IF(AND(G51&lt;&gt;"",COUNTIF(D.2[Tên khách hàng],G51)=0),"Tên KH chưa khai báo trong DSKH",IF(AND(H51&lt;&gt;"",COUNTIF(D.1[Tên sản phẩm],H51)=0),"SP này chưa khai báo trong DSSP",""))))</f>
        <v/>
      </c>
      <c r="AB51" s="28" t="str">
        <f t="shared" ca="1" si="2"/>
        <v/>
      </c>
      <c r="AC51" s="29" t="str">
        <f>IF(OR(H51="",S51=""),"",S51-(SUM(L51,M51)*INDEX(#REF!,MATCH(H51,D.1[Tên sản phẩm],0))))</f>
        <v/>
      </c>
    </row>
    <row r="52" spans="2:29" ht="27.75" customHeight="1">
      <c r="B52" s="69">
        <f t="shared" si="3"/>
        <v>49</v>
      </c>
      <c r="C52" s="49" t="str">
        <f t="shared" ca="1" si="4"/>
        <v/>
      </c>
      <c r="D52" s="50" t="str">
        <f t="shared" ca="1" si="5"/>
        <v/>
      </c>
      <c r="E52" s="51" t="str">
        <f t="shared" ca="1" si="6"/>
        <v/>
      </c>
      <c r="F52" s="51"/>
      <c r="G52" s="52" t="str">
        <f t="shared" ca="1" si="7"/>
        <v/>
      </c>
      <c r="H52" s="53"/>
      <c r="I52" s="54" t="str">
        <f>IF(H52="","",INDEX(D.1[Quy cách],MATCH(H52,D.1[Tên sản phẩm],0)))</f>
        <v/>
      </c>
      <c r="J52" s="20" t="str">
        <f>IF(H52="","",INDEX(D.1[ĐVT],MATCH(H52,D.1[Tên sản phẩm],0)))</f>
        <v/>
      </c>
      <c r="K52" s="56" t="str">
        <f>IF(H52="","",INDEX(#REF!,MATCH(H52,D.1[Tên sản phẩm],0)))</f>
        <v/>
      </c>
      <c r="L52" s="56"/>
      <c r="M52" s="53"/>
      <c r="N52" s="53"/>
      <c r="O52" s="53"/>
      <c r="P52" s="57" t="str">
        <f t="shared" si="8"/>
        <v/>
      </c>
      <c r="Q52" s="58"/>
      <c r="R52" s="56" t="str">
        <f t="shared" si="1"/>
        <v/>
      </c>
      <c r="S52" s="57" t="str">
        <f t="shared" si="9"/>
        <v/>
      </c>
      <c r="T52" s="58" t="str">
        <f t="shared" ca="1" si="10"/>
        <v/>
      </c>
      <c r="U52" s="57" t="str">
        <f t="shared" si="11"/>
        <v/>
      </c>
      <c r="V52" s="57" t="str">
        <f ca="1">IF(AND(C52&lt;&gt;"",C52&lt;&gt;OFFSET(C52,1,0)),SUMIFS([Giá có thuế],[Số ĐK],C52),"")</f>
        <v/>
      </c>
      <c r="W52" s="53"/>
      <c r="X52" s="55" t="str">
        <f>IF(W52="","",'Thông Tin Chung'!#REF!)</f>
        <v/>
      </c>
      <c r="Y52" s="57" t="str">
        <f t="shared" ca="1" si="12"/>
        <v/>
      </c>
      <c r="Z52" s="59"/>
      <c r="AA52" s="49" t="str">
        <f ca="1">IF(C52="","",IF(OR(D52&lt;NgayBatDau,D52&gt;NgayKetThuc),"Ngày tháng phải nằm trong kỳ báo cáo",IF(AND(G52&lt;&gt;"",COUNTIF(D.2[Tên khách hàng],G52)=0),"Tên KH chưa khai báo trong DSKH",IF(AND(H52&lt;&gt;"",COUNTIF(D.1[Tên sản phẩm],H52)=0),"SP này chưa khai báo trong DSSP",""))))</f>
        <v/>
      </c>
      <c r="AB52" s="28" t="str">
        <f t="shared" ca="1" si="2"/>
        <v/>
      </c>
      <c r="AC52" s="29" t="str">
        <f>IF(OR(H52="",S52=""),"",S52-(SUM(L52,M52)*INDEX(#REF!,MATCH(H52,D.1[Tên sản phẩm],0))))</f>
        <v/>
      </c>
    </row>
    <row r="53" spans="2:29" ht="27.75" customHeight="1">
      <c r="B53" s="69">
        <f t="shared" si="3"/>
        <v>50</v>
      </c>
      <c r="C53" s="49" t="str">
        <f t="shared" ca="1" si="4"/>
        <v/>
      </c>
      <c r="D53" s="50" t="str">
        <f t="shared" ca="1" si="5"/>
        <v/>
      </c>
      <c r="E53" s="51" t="str">
        <f t="shared" ca="1" si="6"/>
        <v/>
      </c>
      <c r="F53" s="51"/>
      <c r="G53" s="52" t="str">
        <f t="shared" ca="1" si="7"/>
        <v/>
      </c>
      <c r="H53" s="53"/>
      <c r="I53" s="54" t="str">
        <f>IF(H53="","",INDEX(D.1[Quy cách],MATCH(H53,D.1[Tên sản phẩm],0)))</f>
        <v/>
      </c>
      <c r="J53" s="20" t="str">
        <f>IF(H53="","",INDEX(D.1[ĐVT],MATCH(H53,D.1[Tên sản phẩm],0)))</f>
        <v/>
      </c>
      <c r="K53" s="56" t="str">
        <f>IF(H53="","",INDEX(#REF!,MATCH(H53,D.1[Tên sản phẩm],0)))</f>
        <v/>
      </c>
      <c r="L53" s="56"/>
      <c r="M53" s="53"/>
      <c r="N53" s="53"/>
      <c r="O53" s="53"/>
      <c r="P53" s="57" t="str">
        <f t="shared" si="8"/>
        <v/>
      </c>
      <c r="Q53" s="58"/>
      <c r="R53" s="56" t="str">
        <f t="shared" si="1"/>
        <v/>
      </c>
      <c r="S53" s="57" t="str">
        <f t="shared" si="9"/>
        <v/>
      </c>
      <c r="T53" s="58" t="str">
        <f t="shared" ca="1" si="10"/>
        <v/>
      </c>
      <c r="U53" s="57" t="str">
        <f t="shared" si="11"/>
        <v/>
      </c>
      <c r="V53" s="57" t="str">
        <f ca="1">IF(AND(C53&lt;&gt;"",C53&lt;&gt;OFFSET(C53,1,0)),SUMIFS([Giá có thuế],[Số ĐK],C53),"")</f>
        <v/>
      </c>
      <c r="W53" s="53"/>
      <c r="X53" s="55" t="str">
        <f>IF(W53="","",'Thông Tin Chung'!#REF!)</f>
        <v/>
      </c>
      <c r="Y53" s="57" t="str">
        <f t="shared" ca="1" si="12"/>
        <v/>
      </c>
      <c r="Z53" s="59"/>
      <c r="AA53" s="49" t="str">
        <f ca="1">IF(C53="","",IF(OR(D53&lt;NgayBatDau,D53&gt;NgayKetThuc),"Ngày tháng phải nằm trong kỳ báo cáo",IF(AND(G53&lt;&gt;"",COUNTIF(D.2[Tên khách hàng],G53)=0),"Tên KH chưa khai báo trong DSKH",IF(AND(H53&lt;&gt;"",COUNTIF(D.1[Tên sản phẩm],H53)=0),"SP này chưa khai báo trong DSSP",""))))</f>
        <v/>
      </c>
      <c r="AB53" s="28" t="str">
        <f t="shared" ca="1" si="2"/>
        <v/>
      </c>
      <c r="AC53" s="29" t="str">
        <f>IF(OR(H53="",S53=""),"",S53-(SUM(L53,M53)*INDEX(#REF!,MATCH(H53,D.1[Tên sản phẩm],0))))</f>
        <v/>
      </c>
    </row>
    <row r="54" spans="2:29" ht="27.75" customHeight="1">
      <c r="B54" s="69">
        <f t="shared" si="3"/>
        <v>51</v>
      </c>
      <c r="C54" s="49" t="str">
        <f t="shared" ca="1" si="4"/>
        <v/>
      </c>
      <c r="D54" s="50" t="str">
        <f t="shared" ca="1" si="5"/>
        <v/>
      </c>
      <c r="E54" s="51" t="str">
        <f t="shared" ca="1" si="6"/>
        <v/>
      </c>
      <c r="F54" s="51"/>
      <c r="G54" s="52" t="str">
        <f t="shared" ca="1" si="7"/>
        <v/>
      </c>
      <c r="H54" s="53"/>
      <c r="I54" s="54" t="str">
        <f>IF(H54="","",INDEX(D.1[Quy cách],MATCH(H54,D.1[Tên sản phẩm],0)))</f>
        <v/>
      </c>
      <c r="J54" s="20" t="str">
        <f>IF(H54="","",INDEX(D.1[ĐVT],MATCH(H54,D.1[Tên sản phẩm],0)))</f>
        <v/>
      </c>
      <c r="K54" s="56" t="str">
        <f>IF(H54="","",INDEX(#REF!,MATCH(H54,D.1[Tên sản phẩm],0)))</f>
        <v/>
      </c>
      <c r="L54" s="56"/>
      <c r="M54" s="53"/>
      <c r="N54" s="53"/>
      <c r="O54" s="53"/>
      <c r="P54" s="57" t="str">
        <f t="shared" si="8"/>
        <v/>
      </c>
      <c r="Q54" s="58"/>
      <c r="R54" s="56" t="str">
        <f t="shared" si="1"/>
        <v/>
      </c>
      <c r="S54" s="57" t="str">
        <f t="shared" si="9"/>
        <v/>
      </c>
      <c r="T54" s="58" t="str">
        <f t="shared" ca="1" si="10"/>
        <v/>
      </c>
      <c r="U54" s="57" t="str">
        <f t="shared" si="11"/>
        <v/>
      </c>
      <c r="V54" s="57" t="str">
        <f ca="1">IF(AND(C54&lt;&gt;"",C54&lt;&gt;OFFSET(C54,1,0)),SUMIFS([Giá có thuế],[Số ĐK],C54),"")</f>
        <v/>
      </c>
      <c r="W54" s="53"/>
      <c r="X54" s="55" t="str">
        <f>IF(W54="","",'Thông Tin Chung'!#REF!)</f>
        <v/>
      </c>
      <c r="Y54" s="57" t="str">
        <f t="shared" ca="1" si="12"/>
        <v/>
      </c>
      <c r="Z54" s="59"/>
      <c r="AA54" s="49" t="str">
        <f ca="1">IF(C54="","",IF(OR(D54&lt;NgayBatDau,D54&gt;NgayKetThuc),"Ngày tháng phải nằm trong kỳ báo cáo",IF(AND(G54&lt;&gt;"",COUNTIF(D.2[Tên khách hàng],G54)=0),"Tên KH chưa khai báo trong DSKH",IF(AND(H54&lt;&gt;"",COUNTIF(D.1[Tên sản phẩm],H54)=0),"SP này chưa khai báo trong DSSP",""))))</f>
        <v/>
      </c>
      <c r="AB54" s="28" t="str">
        <f t="shared" ca="1" si="2"/>
        <v/>
      </c>
      <c r="AC54" s="29" t="str">
        <f>IF(OR(H54="",S54=""),"",S54-(SUM(L54,M54)*INDEX(#REF!,MATCH(H54,D.1[Tên sản phẩm],0))))</f>
        <v/>
      </c>
    </row>
    <row r="55" spans="2:29" ht="27.75" customHeight="1">
      <c r="B55" s="69">
        <f t="shared" si="3"/>
        <v>52</v>
      </c>
      <c r="C55" s="49" t="str">
        <f t="shared" ca="1" si="4"/>
        <v/>
      </c>
      <c r="D55" s="50" t="str">
        <f t="shared" ca="1" si="5"/>
        <v/>
      </c>
      <c r="E55" s="51" t="str">
        <f t="shared" ca="1" si="6"/>
        <v/>
      </c>
      <c r="F55" s="51"/>
      <c r="G55" s="52" t="str">
        <f t="shared" ca="1" si="7"/>
        <v/>
      </c>
      <c r="H55" s="53"/>
      <c r="I55" s="54" t="str">
        <f>IF(H55="","",INDEX(D.1[Quy cách],MATCH(H55,D.1[Tên sản phẩm],0)))</f>
        <v/>
      </c>
      <c r="J55" s="20" t="str">
        <f>IF(H55="","",INDEX(D.1[ĐVT],MATCH(H55,D.1[Tên sản phẩm],0)))</f>
        <v/>
      </c>
      <c r="K55" s="56" t="str">
        <f>IF(H55="","",INDEX(#REF!,MATCH(H55,D.1[Tên sản phẩm],0)))</f>
        <v/>
      </c>
      <c r="L55" s="56"/>
      <c r="M55" s="53"/>
      <c r="N55" s="53"/>
      <c r="O55" s="53"/>
      <c r="P55" s="57" t="str">
        <f t="shared" si="8"/>
        <v/>
      </c>
      <c r="Q55" s="58"/>
      <c r="R55" s="56" t="str">
        <f t="shared" si="1"/>
        <v/>
      </c>
      <c r="S55" s="57" t="str">
        <f t="shared" si="9"/>
        <v/>
      </c>
      <c r="T55" s="58" t="str">
        <f t="shared" ca="1" si="10"/>
        <v/>
      </c>
      <c r="U55" s="57" t="str">
        <f t="shared" si="11"/>
        <v/>
      </c>
      <c r="V55" s="57" t="str">
        <f ca="1">IF(AND(C55&lt;&gt;"",C55&lt;&gt;OFFSET(C55,1,0)),SUMIFS([Giá có thuế],[Số ĐK],C55),"")</f>
        <v/>
      </c>
      <c r="W55" s="53"/>
      <c r="X55" s="55" t="str">
        <f>IF(W55="","",'Thông Tin Chung'!#REF!)</f>
        <v/>
      </c>
      <c r="Y55" s="57" t="str">
        <f t="shared" ca="1" si="12"/>
        <v/>
      </c>
      <c r="Z55" s="59"/>
      <c r="AA55" s="49" t="str">
        <f ca="1">IF(C55="","",IF(OR(D55&lt;NgayBatDau,D55&gt;NgayKetThuc),"Ngày tháng phải nằm trong kỳ báo cáo",IF(AND(G55&lt;&gt;"",COUNTIF(D.2[Tên khách hàng],G55)=0),"Tên KH chưa khai báo trong DSKH",IF(AND(H55&lt;&gt;"",COUNTIF(D.1[Tên sản phẩm],H55)=0),"SP này chưa khai báo trong DSSP",""))))</f>
        <v/>
      </c>
      <c r="AB55" s="28" t="str">
        <f t="shared" ca="1" si="2"/>
        <v/>
      </c>
      <c r="AC55" s="29" t="str">
        <f>IF(OR(H55="",S55=""),"",S55-(SUM(L55,M55)*INDEX(#REF!,MATCH(H55,D.1[Tên sản phẩm],0))))</f>
        <v/>
      </c>
    </row>
    <row r="56" spans="2:29" ht="27.75" customHeight="1">
      <c r="B56" s="69">
        <f t="shared" si="3"/>
        <v>53</v>
      </c>
      <c r="C56" s="49" t="str">
        <f t="shared" ca="1" si="4"/>
        <v/>
      </c>
      <c r="D56" s="50" t="str">
        <f t="shared" ca="1" si="5"/>
        <v/>
      </c>
      <c r="E56" s="51" t="str">
        <f t="shared" ca="1" si="6"/>
        <v/>
      </c>
      <c r="F56" s="51"/>
      <c r="G56" s="52" t="str">
        <f t="shared" ca="1" si="7"/>
        <v/>
      </c>
      <c r="H56" s="53"/>
      <c r="I56" s="54" t="str">
        <f>IF(H56="","",INDEX(D.1[Quy cách],MATCH(H56,D.1[Tên sản phẩm],0)))</f>
        <v/>
      </c>
      <c r="J56" s="20" t="str">
        <f>IF(H56="","",INDEX(D.1[ĐVT],MATCH(H56,D.1[Tên sản phẩm],0)))</f>
        <v/>
      </c>
      <c r="K56" s="56" t="str">
        <f>IF(H56="","",INDEX(#REF!,MATCH(H56,D.1[Tên sản phẩm],0)))</f>
        <v/>
      </c>
      <c r="L56" s="56"/>
      <c r="M56" s="53"/>
      <c r="N56" s="53"/>
      <c r="O56" s="53"/>
      <c r="P56" s="57" t="str">
        <f t="shared" si="8"/>
        <v/>
      </c>
      <c r="Q56" s="58"/>
      <c r="R56" s="56" t="str">
        <f t="shared" si="1"/>
        <v/>
      </c>
      <c r="S56" s="57" t="str">
        <f t="shared" si="9"/>
        <v/>
      </c>
      <c r="T56" s="58" t="str">
        <f t="shared" ca="1" si="10"/>
        <v/>
      </c>
      <c r="U56" s="57" t="str">
        <f t="shared" si="11"/>
        <v/>
      </c>
      <c r="V56" s="57" t="str">
        <f ca="1">IF(AND(C56&lt;&gt;"",C56&lt;&gt;OFFSET(C56,1,0)),SUMIFS([Giá có thuế],[Số ĐK],C56),"")</f>
        <v/>
      </c>
      <c r="W56" s="53"/>
      <c r="X56" s="55" t="str">
        <f>IF(W56="","",'Thông Tin Chung'!#REF!)</f>
        <v/>
      </c>
      <c r="Y56" s="57" t="str">
        <f t="shared" ca="1" si="12"/>
        <v/>
      </c>
      <c r="Z56" s="59"/>
      <c r="AA56" s="49" t="str">
        <f ca="1">IF(C56="","",IF(OR(D56&lt;NgayBatDau,D56&gt;NgayKetThuc),"Ngày tháng phải nằm trong kỳ báo cáo",IF(AND(G56&lt;&gt;"",COUNTIF(D.2[Tên khách hàng],G56)=0),"Tên KH chưa khai báo trong DSKH",IF(AND(H56&lt;&gt;"",COUNTIF(D.1[Tên sản phẩm],H56)=0),"SP này chưa khai báo trong DSSP",""))))</f>
        <v/>
      </c>
      <c r="AB56" s="28" t="str">
        <f t="shared" ca="1" si="2"/>
        <v/>
      </c>
      <c r="AC56" s="29" t="str">
        <f>IF(OR(H56="",S56=""),"",S56-(SUM(L56,M56)*INDEX(#REF!,MATCH(H56,D.1[Tên sản phẩm],0))))</f>
        <v/>
      </c>
    </row>
    <row r="57" spans="2:29" ht="27.75" customHeight="1">
      <c r="B57" s="69">
        <f t="shared" si="3"/>
        <v>54</v>
      </c>
      <c r="C57" s="49" t="str">
        <f t="shared" ca="1" si="4"/>
        <v/>
      </c>
      <c r="D57" s="50" t="str">
        <f t="shared" ca="1" si="5"/>
        <v/>
      </c>
      <c r="E57" s="51" t="str">
        <f t="shared" ca="1" si="6"/>
        <v/>
      </c>
      <c r="F57" s="51"/>
      <c r="G57" s="52" t="str">
        <f t="shared" ca="1" si="7"/>
        <v/>
      </c>
      <c r="H57" s="53"/>
      <c r="I57" s="54" t="str">
        <f>IF(H57="","",INDEX(D.1[Quy cách],MATCH(H57,D.1[Tên sản phẩm],0)))</f>
        <v/>
      </c>
      <c r="J57" s="20" t="str">
        <f>IF(H57="","",INDEX(D.1[ĐVT],MATCH(H57,D.1[Tên sản phẩm],0)))</f>
        <v/>
      </c>
      <c r="K57" s="56" t="str">
        <f>IF(H57="","",INDEX(#REF!,MATCH(H57,D.1[Tên sản phẩm],0)))</f>
        <v/>
      </c>
      <c r="L57" s="56"/>
      <c r="M57" s="53"/>
      <c r="N57" s="53"/>
      <c r="O57" s="53"/>
      <c r="P57" s="57" t="str">
        <f t="shared" si="8"/>
        <v/>
      </c>
      <c r="Q57" s="58"/>
      <c r="R57" s="56" t="str">
        <f t="shared" si="1"/>
        <v/>
      </c>
      <c r="S57" s="57" t="str">
        <f t="shared" si="9"/>
        <v/>
      </c>
      <c r="T57" s="58" t="str">
        <f t="shared" ca="1" si="10"/>
        <v/>
      </c>
      <c r="U57" s="57" t="str">
        <f t="shared" si="11"/>
        <v/>
      </c>
      <c r="V57" s="57" t="str">
        <f ca="1">IF(AND(C57&lt;&gt;"",C57&lt;&gt;OFFSET(C57,1,0)),SUMIFS([Giá có thuế],[Số ĐK],C57),"")</f>
        <v/>
      </c>
      <c r="W57" s="53"/>
      <c r="X57" s="55" t="str">
        <f>IF(W57="","",'Thông Tin Chung'!#REF!)</f>
        <v/>
      </c>
      <c r="Y57" s="57" t="str">
        <f t="shared" ca="1" si="12"/>
        <v/>
      </c>
      <c r="Z57" s="59"/>
      <c r="AA57" s="49" t="str">
        <f ca="1">IF(C57="","",IF(OR(D57&lt;NgayBatDau,D57&gt;NgayKetThuc),"Ngày tháng phải nằm trong kỳ báo cáo",IF(AND(G57&lt;&gt;"",COUNTIF(D.2[Tên khách hàng],G57)=0),"Tên KH chưa khai báo trong DSKH",IF(AND(H57&lt;&gt;"",COUNTIF(D.1[Tên sản phẩm],H57)=0),"SP này chưa khai báo trong DSSP",""))))</f>
        <v/>
      </c>
      <c r="AB57" s="28" t="str">
        <f t="shared" ca="1" si="2"/>
        <v/>
      </c>
      <c r="AC57" s="29" t="str">
        <f>IF(OR(H57="",S57=""),"",S57-(SUM(L57,M57)*INDEX(#REF!,MATCH(H57,D.1[Tên sản phẩm],0))))</f>
        <v/>
      </c>
    </row>
    <row r="58" spans="2:29" ht="27.75" customHeight="1">
      <c r="B58" s="69">
        <f t="shared" si="3"/>
        <v>55</v>
      </c>
      <c r="C58" s="49" t="str">
        <f t="shared" ca="1" si="4"/>
        <v/>
      </c>
      <c r="D58" s="50" t="str">
        <f t="shared" ca="1" si="5"/>
        <v/>
      </c>
      <c r="E58" s="51" t="str">
        <f t="shared" ca="1" si="6"/>
        <v/>
      </c>
      <c r="F58" s="51"/>
      <c r="G58" s="52" t="str">
        <f t="shared" ca="1" si="7"/>
        <v/>
      </c>
      <c r="H58" s="53"/>
      <c r="I58" s="54" t="str">
        <f>IF(H58="","",INDEX(D.1[Quy cách],MATCH(H58,D.1[Tên sản phẩm],0)))</f>
        <v/>
      </c>
      <c r="J58" s="20" t="str">
        <f>IF(H58="","",INDEX(D.1[ĐVT],MATCH(H58,D.1[Tên sản phẩm],0)))</f>
        <v/>
      </c>
      <c r="K58" s="56" t="str">
        <f>IF(H58="","",INDEX(#REF!,MATCH(H58,D.1[Tên sản phẩm],0)))</f>
        <v/>
      </c>
      <c r="L58" s="56"/>
      <c r="M58" s="53"/>
      <c r="N58" s="53"/>
      <c r="O58" s="53"/>
      <c r="P58" s="57" t="str">
        <f t="shared" si="8"/>
        <v/>
      </c>
      <c r="Q58" s="58"/>
      <c r="R58" s="56" t="str">
        <f t="shared" si="1"/>
        <v/>
      </c>
      <c r="S58" s="57" t="str">
        <f t="shared" si="9"/>
        <v/>
      </c>
      <c r="T58" s="58" t="str">
        <f t="shared" ca="1" si="10"/>
        <v/>
      </c>
      <c r="U58" s="57" t="str">
        <f t="shared" si="11"/>
        <v/>
      </c>
      <c r="V58" s="57" t="str">
        <f ca="1">IF(AND(C58&lt;&gt;"",C58&lt;&gt;OFFSET(C58,1,0)),SUMIFS([Giá có thuế],[Số ĐK],C58),"")</f>
        <v/>
      </c>
      <c r="W58" s="53"/>
      <c r="X58" s="55" t="str">
        <f>IF(W58="","",'Thông Tin Chung'!#REF!)</f>
        <v/>
      </c>
      <c r="Y58" s="57" t="str">
        <f t="shared" ca="1" si="12"/>
        <v/>
      </c>
      <c r="Z58" s="59"/>
      <c r="AA58" s="49" t="str">
        <f ca="1">IF(C58="","",IF(OR(D58&lt;NgayBatDau,D58&gt;NgayKetThuc),"Ngày tháng phải nằm trong kỳ báo cáo",IF(AND(G58&lt;&gt;"",COUNTIF(D.2[Tên khách hàng],G58)=0),"Tên KH chưa khai báo trong DSKH",IF(AND(H58&lt;&gt;"",COUNTIF(D.1[Tên sản phẩm],H58)=0),"SP này chưa khai báo trong DSSP",""))))</f>
        <v/>
      </c>
      <c r="AB58" s="28" t="str">
        <f t="shared" ca="1" si="2"/>
        <v/>
      </c>
      <c r="AC58" s="29" t="str">
        <f>IF(OR(H58="",S58=""),"",S58-(SUM(L58,M58)*INDEX(#REF!,MATCH(H58,D.1[Tên sản phẩm],0))))</f>
        <v/>
      </c>
    </row>
    <row r="59" spans="2:29" ht="27.75" customHeight="1">
      <c r="B59" s="69">
        <f t="shared" si="3"/>
        <v>56</v>
      </c>
      <c r="C59" s="49" t="str">
        <f t="shared" ca="1" si="4"/>
        <v/>
      </c>
      <c r="D59" s="50" t="str">
        <f t="shared" ca="1" si="5"/>
        <v/>
      </c>
      <c r="E59" s="51" t="str">
        <f t="shared" ca="1" si="6"/>
        <v/>
      </c>
      <c r="F59" s="51"/>
      <c r="G59" s="52" t="str">
        <f t="shared" ca="1" si="7"/>
        <v/>
      </c>
      <c r="H59" s="53"/>
      <c r="I59" s="54" t="str">
        <f>IF(H59="","",INDEX(D.1[Quy cách],MATCH(H59,D.1[Tên sản phẩm],0)))</f>
        <v/>
      </c>
      <c r="J59" s="20" t="str">
        <f>IF(H59="","",INDEX(D.1[ĐVT],MATCH(H59,D.1[Tên sản phẩm],0)))</f>
        <v/>
      </c>
      <c r="K59" s="56" t="str">
        <f>IF(H59="","",INDEX(#REF!,MATCH(H59,D.1[Tên sản phẩm],0)))</f>
        <v/>
      </c>
      <c r="L59" s="56"/>
      <c r="M59" s="53"/>
      <c r="N59" s="53"/>
      <c r="O59" s="53"/>
      <c r="P59" s="57" t="str">
        <f t="shared" si="8"/>
        <v/>
      </c>
      <c r="Q59" s="58"/>
      <c r="R59" s="56" t="str">
        <f t="shared" si="1"/>
        <v/>
      </c>
      <c r="S59" s="57" t="str">
        <f t="shared" si="9"/>
        <v/>
      </c>
      <c r="T59" s="58" t="str">
        <f t="shared" ca="1" si="10"/>
        <v/>
      </c>
      <c r="U59" s="57" t="str">
        <f t="shared" si="11"/>
        <v/>
      </c>
      <c r="V59" s="57" t="str">
        <f ca="1">IF(AND(C59&lt;&gt;"",C59&lt;&gt;OFFSET(C59,1,0)),SUMIFS([Giá có thuế],[Số ĐK],C59),"")</f>
        <v/>
      </c>
      <c r="W59" s="53"/>
      <c r="X59" s="55" t="str">
        <f>IF(W59="","",'Thông Tin Chung'!#REF!)</f>
        <v/>
      </c>
      <c r="Y59" s="57" t="str">
        <f t="shared" ca="1" si="12"/>
        <v/>
      </c>
      <c r="Z59" s="59"/>
      <c r="AA59" s="49" t="str">
        <f ca="1">IF(C59="","",IF(OR(D59&lt;NgayBatDau,D59&gt;NgayKetThuc),"Ngày tháng phải nằm trong kỳ báo cáo",IF(AND(G59&lt;&gt;"",COUNTIF(D.2[Tên khách hàng],G59)=0),"Tên KH chưa khai báo trong DSKH",IF(AND(H59&lt;&gt;"",COUNTIF(D.1[Tên sản phẩm],H59)=0),"SP này chưa khai báo trong DSSP",""))))</f>
        <v/>
      </c>
      <c r="AB59" s="28" t="str">
        <f t="shared" ca="1" si="2"/>
        <v/>
      </c>
      <c r="AC59" s="29" t="str">
        <f>IF(OR(H59="",S59=""),"",S59-(SUM(L59,M59)*INDEX(#REF!,MATCH(H59,D.1[Tên sản phẩm],0))))</f>
        <v/>
      </c>
    </row>
    <row r="60" spans="2:29" ht="27.75" customHeight="1">
      <c r="B60" s="69">
        <f t="shared" si="3"/>
        <v>57</v>
      </c>
      <c r="C60" s="49" t="str">
        <f t="shared" ca="1" si="4"/>
        <v/>
      </c>
      <c r="D60" s="50" t="str">
        <f t="shared" ca="1" si="5"/>
        <v/>
      </c>
      <c r="E60" s="51" t="str">
        <f t="shared" ca="1" si="6"/>
        <v/>
      </c>
      <c r="F60" s="51"/>
      <c r="G60" s="52" t="str">
        <f t="shared" ca="1" si="7"/>
        <v/>
      </c>
      <c r="H60" s="53"/>
      <c r="I60" s="54" t="str">
        <f>IF(H60="","",INDEX(D.1[Quy cách],MATCH(H60,D.1[Tên sản phẩm],0)))</f>
        <v/>
      </c>
      <c r="J60" s="20" t="str">
        <f>IF(H60="","",INDEX(D.1[ĐVT],MATCH(H60,D.1[Tên sản phẩm],0)))</f>
        <v/>
      </c>
      <c r="K60" s="56" t="str">
        <f>IF(H60="","",INDEX(#REF!,MATCH(H60,D.1[Tên sản phẩm],0)))</f>
        <v/>
      </c>
      <c r="L60" s="56"/>
      <c r="M60" s="53"/>
      <c r="N60" s="53"/>
      <c r="O60" s="53"/>
      <c r="P60" s="57" t="str">
        <f t="shared" si="8"/>
        <v/>
      </c>
      <c r="Q60" s="58"/>
      <c r="R60" s="56" t="str">
        <f t="shared" si="1"/>
        <v/>
      </c>
      <c r="S60" s="57" t="str">
        <f t="shared" si="9"/>
        <v/>
      </c>
      <c r="T60" s="58" t="str">
        <f t="shared" ca="1" si="10"/>
        <v/>
      </c>
      <c r="U60" s="57" t="str">
        <f t="shared" si="11"/>
        <v/>
      </c>
      <c r="V60" s="57" t="str">
        <f ca="1">IF(AND(C60&lt;&gt;"",C60&lt;&gt;OFFSET(C60,1,0)),SUMIFS([Giá có thuế],[Số ĐK],C60),"")</f>
        <v/>
      </c>
      <c r="W60" s="53"/>
      <c r="X60" s="55" t="str">
        <f>IF(W60="","",'Thông Tin Chung'!#REF!)</f>
        <v/>
      </c>
      <c r="Y60" s="57" t="str">
        <f t="shared" ca="1" si="12"/>
        <v/>
      </c>
      <c r="Z60" s="59"/>
      <c r="AA60" s="49" t="str">
        <f ca="1">IF(C60="","",IF(OR(D60&lt;NgayBatDau,D60&gt;NgayKetThuc),"Ngày tháng phải nằm trong kỳ báo cáo",IF(AND(G60&lt;&gt;"",COUNTIF(D.2[Tên khách hàng],G60)=0),"Tên KH chưa khai báo trong DSKH",IF(AND(H60&lt;&gt;"",COUNTIF(D.1[Tên sản phẩm],H60)=0),"SP này chưa khai báo trong DSSP",""))))</f>
        <v/>
      </c>
      <c r="AB60" s="28" t="str">
        <f t="shared" ca="1" si="2"/>
        <v/>
      </c>
      <c r="AC60" s="29" t="str">
        <f>IF(OR(H60="",S60=""),"",S60-(SUM(L60,M60)*INDEX(#REF!,MATCH(H60,D.1[Tên sản phẩm],0))))</f>
        <v/>
      </c>
    </row>
    <row r="61" spans="2:29" ht="27.75" customHeight="1">
      <c r="B61" s="69">
        <f t="shared" si="3"/>
        <v>58</v>
      </c>
      <c r="C61" s="49" t="str">
        <f t="shared" ca="1" si="4"/>
        <v/>
      </c>
      <c r="D61" s="50" t="str">
        <f t="shared" ca="1" si="5"/>
        <v/>
      </c>
      <c r="E61" s="51" t="str">
        <f t="shared" ca="1" si="6"/>
        <v/>
      </c>
      <c r="F61" s="51"/>
      <c r="G61" s="52" t="str">
        <f t="shared" ca="1" si="7"/>
        <v/>
      </c>
      <c r="H61" s="53"/>
      <c r="I61" s="54" t="str">
        <f>IF(H61="","",INDEX(D.1[Quy cách],MATCH(H61,D.1[Tên sản phẩm],0)))</f>
        <v/>
      </c>
      <c r="J61" s="20" t="str">
        <f>IF(H61="","",INDEX(D.1[ĐVT],MATCH(H61,D.1[Tên sản phẩm],0)))</f>
        <v/>
      </c>
      <c r="K61" s="56" t="str">
        <f>IF(H61="","",INDEX(#REF!,MATCH(H61,D.1[Tên sản phẩm],0)))</f>
        <v/>
      </c>
      <c r="L61" s="56"/>
      <c r="M61" s="53"/>
      <c r="N61" s="53"/>
      <c r="O61" s="53"/>
      <c r="P61" s="57" t="str">
        <f t="shared" si="8"/>
        <v/>
      </c>
      <c r="Q61" s="58"/>
      <c r="R61" s="56" t="str">
        <f t="shared" si="1"/>
        <v/>
      </c>
      <c r="S61" s="57" t="str">
        <f t="shared" si="9"/>
        <v/>
      </c>
      <c r="T61" s="58" t="str">
        <f t="shared" ca="1" si="10"/>
        <v/>
      </c>
      <c r="U61" s="57" t="str">
        <f t="shared" si="11"/>
        <v/>
      </c>
      <c r="V61" s="57" t="str">
        <f ca="1">IF(AND(C61&lt;&gt;"",C61&lt;&gt;OFFSET(C61,1,0)),SUMIFS([Giá có thuế],[Số ĐK],C61),"")</f>
        <v/>
      </c>
      <c r="W61" s="53"/>
      <c r="X61" s="55" t="str">
        <f>IF(W61="","",'Thông Tin Chung'!#REF!)</f>
        <v/>
      </c>
      <c r="Y61" s="57" t="str">
        <f t="shared" ca="1" si="12"/>
        <v/>
      </c>
      <c r="Z61" s="59"/>
      <c r="AA61" s="49" t="str">
        <f ca="1">IF(C61="","",IF(OR(D61&lt;NgayBatDau,D61&gt;NgayKetThuc),"Ngày tháng phải nằm trong kỳ báo cáo",IF(AND(G61&lt;&gt;"",COUNTIF(D.2[Tên khách hàng],G61)=0),"Tên KH chưa khai báo trong DSKH",IF(AND(H61&lt;&gt;"",COUNTIF(D.1[Tên sản phẩm],H61)=0),"SP này chưa khai báo trong DSSP",""))))</f>
        <v/>
      </c>
      <c r="AB61" s="28" t="str">
        <f t="shared" ca="1" si="2"/>
        <v/>
      </c>
      <c r="AC61" s="29" t="str">
        <f>IF(OR(H61="",S61=""),"",S61-(SUM(L61,M61)*INDEX(#REF!,MATCH(H61,D.1[Tên sản phẩm],0))))</f>
        <v/>
      </c>
    </row>
    <row r="62" spans="2:29" ht="27.75" customHeight="1">
      <c r="B62" s="69">
        <f t="shared" si="3"/>
        <v>59</v>
      </c>
      <c r="C62" s="49" t="str">
        <f t="shared" ca="1" si="4"/>
        <v/>
      </c>
      <c r="D62" s="50" t="str">
        <f t="shared" ca="1" si="5"/>
        <v/>
      </c>
      <c r="E62" s="51" t="str">
        <f t="shared" ca="1" si="6"/>
        <v/>
      </c>
      <c r="F62" s="51"/>
      <c r="G62" s="52" t="str">
        <f t="shared" ca="1" si="7"/>
        <v/>
      </c>
      <c r="H62" s="53"/>
      <c r="I62" s="54" t="str">
        <f>IF(H62="","",INDEX(D.1[Quy cách],MATCH(H62,D.1[Tên sản phẩm],0)))</f>
        <v/>
      </c>
      <c r="J62" s="20" t="str">
        <f>IF(H62="","",INDEX(D.1[ĐVT],MATCH(H62,D.1[Tên sản phẩm],0)))</f>
        <v/>
      </c>
      <c r="K62" s="56" t="str">
        <f>IF(H62="","",INDEX(#REF!,MATCH(H62,D.1[Tên sản phẩm],0)))</f>
        <v/>
      </c>
      <c r="L62" s="56"/>
      <c r="M62" s="53"/>
      <c r="N62" s="53"/>
      <c r="O62" s="53"/>
      <c r="P62" s="57" t="str">
        <f t="shared" si="8"/>
        <v/>
      </c>
      <c r="Q62" s="58"/>
      <c r="R62" s="56" t="str">
        <f t="shared" si="1"/>
        <v/>
      </c>
      <c r="S62" s="57" t="str">
        <f t="shared" si="9"/>
        <v/>
      </c>
      <c r="T62" s="58" t="str">
        <f t="shared" ca="1" si="10"/>
        <v/>
      </c>
      <c r="U62" s="57" t="str">
        <f t="shared" si="11"/>
        <v/>
      </c>
      <c r="V62" s="57" t="str">
        <f ca="1">IF(AND(C62&lt;&gt;"",C62&lt;&gt;OFFSET(C62,1,0)),SUMIFS([Giá có thuế],[Số ĐK],C62),"")</f>
        <v/>
      </c>
      <c r="W62" s="53"/>
      <c r="X62" s="55" t="str">
        <f>IF(W62="","",'Thông Tin Chung'!#REF!)</f>
        <v/>
      </c>
      <c r="Y62" s="57" t="str">
        <f t="shared" ca="1" si="12"/>
        <v/>
      </c>
      <c r="Z62" s="59"/>
      <c r="AA62" s="49" t="str">
        <f ca="1">IF(C62="","",IF(OR(D62&lt;NgayBatDau,D62&gt;NgayKetThuc),"Ngày tháng phải nằm trong kỳ báo cáo",IF(AND(G62&lt;&gt;"",COUNTIF(D.2[Tên khách hàng],G62)=0),"Tên KH chưa khai báo trong DSKH",IF(AND(H62&lt;&gt;"",COUNTIF(D.1[Tên sản phẩm],H62)=0),"SP này chưa khai báo trong DSSP",""))))</f>
        <v/>
      </c>
      <c r="AB62" s="28" t="str">
        <f t="shared" ca="1" si="2"/>
        <v/>
      </c>
      <c r="AC62" s="29" t="str">
        <f>IF(OR(H62="",S62=""),"",S62-(SUM(L62,M62)*INDEX(#REF!,MATCH(H62,D.1[Tên sản phẩm],0))))</f>
        <v/>
      </c>
    </row>
    <row r="63" spans="2:29" ht="27.75" customHeight="1">
      <c r="B63" s="69">
        <f t="shared" si="3"/>
        <v>60</v>
      </c>
      <c r="C63" s="49" t="str">
        <f t="shared" ca="1" si="4"/>
        <v/>
      </c>
      <c r="D63" s="50" t="str">
        <f t="shared" ca="1" si="5"/>
        <v/>
      </c>
      <c r="E63" s="51" t="str">
        <f t="shared" ca="1" si="6"/>
        <v/>
      </c>
      <c r="F63" s="51"/>
      <c r="G63" s="52" t="str">
        <f t="shared" ca="1" si="7"/>
        <v/>
      </c>
      <c r="H63" s="53"/>
      <c r="I63" s="54" t="str">
        <f>IF(H63="","",INDEX(D.1[Quy cách],MATCH(H63,D.1[Tên sản phẩm],0)))</f>
        <v/>
      </c>
      <c r="J63" s="20" t="str">
        <f>IF(H63="","",INDEX(D.1[ĐVT],MATCH(H63,D.1[Tên sản phẩm],0)))</f>
        <v/>
      </c>
      <c r="K63" s="56" t="str">
        <f>IF(H63="","",INDEX(#REF!,MATCH(H63,D.1[Tên sản phẩm],0)))</f>
        <v/>
      </c>
      <c r="L63" s="56"/>
      <c r="M63" s="53"/>
      <c r="N63" s="53"/>
      <c r="O63" s="53"/>
      <c r="P63" s="57" t="str">
        <f t="shared" si="8"/>
        <v/>
      </c>
      <c r="Q63" s="58"/>
      <c r="R63" s="56" t="str">
        <f t="shared" si="1"/>
        <v/>
      </c>
      <c r="S63" s="57" t="str">
        <f t="shared" si="9"/>
        <v/>
      </c>
      <c r="T63" s="58" t="str">
        <f t="shared" ca="1" si="10"/>
        <v/>
      </c>
      <c r="U63" s="57" t="str">
        <f t="shared" si="11"/>
        <v/>
      </c>
      <c r="V63" s="57" t="str">
        <f ca="1">IF(AND(C63&lt;&gt;"",C63&lt;&gt;OFFSET(C63,1,0)),SUMIFS([Giá có thuế],[Số ĐK],C63),"")</f>
        <v/>
      </c>
      <c r="W63" s="53"/>
      <c r="X63" s="55" t="str">
        <f>IF(W63="","",'Thông Tin Chung'!#REF!)</f>
        <v/>
      </c>
      <c r="Y63" s="57" t="str">
        <f t="shared" ca="1" si="12"/>
        <v/>
      </c>
      <c r="Z63" s="59"/>
      <c r="AA63" s="49" t="str">
        <f ca="1">IF(C63="","",IF(OR(D63&lt;NgayBatDau,D63&gt;NgayKetThuc),"Ngày tháng phải nằm trong kỳ báo cáo",IF(AND(G63&lt;&gt;"",COUNTIF(D.2[Tên khách hàng],G63)=0),"Tên KH chưa khai báo trong DSKH",IF(AND(H63&lt;&gt;"",COUNTIF(D.1[Tên sản phẩm],H63)=0),"SP này chưa khai báo trong DSSP",""))))</f>
        <v/>
      </c>
      <c r="AB63" s="28" t="str">
        <f t="shared" ca="1" si="2"/>
        <v/>
      </c>
      <c r="AC63" s="29" t="str">
        <f>IF(OR(H63="",S63=""),"",S63-(SUM(L63,M63)*INDEX(#REF!,MATCH(H63,D.1[Tên sản phẩm],0))))</f>
        <v/>
      </c>
    </row>
    <row r="64" spans="2:29" ht="27.75" customHeight="1">
      <c r="B64" s="69">
        <f t="shared" si="3"/>
        <v>61</v>
      </c>
      <c r="C64" s="49" t="str">
        <f t="shared" ca="1" si="4"/>
        <v/>
      </c>
      <c r="D64" s="50" t="str">
        <f t="shared" ca="1" si="5"/>
        <v/>
      </c>
      <c r="E64" s="51" t="str">
        <f t="shared" ca="1" si="6"/>
        <v/>
      </c>
      <c r="F64" s="51"/>
      <c r="G64" s="52" t="str">
        <f t="shared" ca="1" si="7"/>
        <v/>
      </c>
      <c r="H64" s="53"/>
      <c r="I64" s="54" t="str">
        <f>IF(H64="","",INDEX(D.1[Quy cách],MATCH(H64,D.1[Tên sản phẩm],0)))</f>
        <v/>
      </c>
      <c r="J64" s="20" t="str">
        <f>IF(H64="","",INDEX(D.1[ĐVT],MATCH(H64,D.1[Tên sản phẩm],0)))</f>
        <v/>
      </c>
      <c r="K64" s="56" t="str">
        <f>IF(H64="","",INDEX(#REF!,MATCH(H64,D.1[Tên sản phẩm],0)))</f>
        <v/>
      </c>
      <c r="L64" s="56"/>
      <c r="M64" s="53"/>
      <c r="N64" s="53"/>
      <c r="O64" s="53"/>
      <c r="P64" s="57" t="str">
        <f t="shared" si="8"/>
        <v/>
      </c>
      <c r="Q64" s="58"/>
      <c r="R64" s="56" t="str">
        <f t="shared" si="1"/>
        <v/>
      </c>
      <c r="S64" s="57" t="str">
        <f t="shared" si="9"/>
        <v/>
      </c>
      <c r="T64" s="58" t="str">
        <f t="shared" ca="1" si="10"/>
        <v/>
      </c>
      <c r="U64" s="57" t="str">
        <f t="shared" si="11"/>
        <v/>
      </c>
      <c r="V64" s="57" t="str">
        <f ca="1">IF(AND(C64&lt;&gt;"",C64&lt;&gt;OFFSET(C64,1,0)),SUMIFS([Giá có thuế],[Số ĐK],C64),"")</f>
        <v/>
      </c>
      <c r="W64" s="53"/>
      <c r="X64" s="55" t="str">
        <f>IF(W64="","",'Thông Tin Chung'!#REF!)</f>
        <v/>
      </c>
      <c r="Y64" s="57" t="str">
        <f t="shared" ca="1" si="12"/>
        <v/>
      </c>
      <c r="Z64" s="59"/>
      <c r="AA64" s="49" t="str">
        <f ca="1">IF(C64="","",IF(OR(D64&lt;NgayBatDau,D64&gt;NgayKetThuc),"Ngày tháng phải nằm trong kỳ báo cáo",IF(AND(G64&lt;&gt;"",COUNTIF(D.2[Tên khách hàng],G64)=0),"Tên KH chưa khai báo trong DSKH",IF(AND(H64&lt;&gt;"",COUNTIF(D.1[Tên sản phẩm],H64)=0),"SP này chưa khai báo trong DSSP",""))))</f>
        <v/>
      </c>
      <c r="AB64" s="28" t="str">
        <f t="shared" ca="1" si="2"/>
        <v/>
      </c>
      <c r="AC64" s="29" t="str">
        <f>IF(OR(H64="",S64=""),"",S64-(SUM(L64,M64)*INDEX(#REF!,MATCH(H64,D.1[Tên sản phẩm],0))))</f>
        <v/>
      </c>
    </row>
    <row r="65" spans="2:29" ht="27.75" customHeight="1">
      <c r="B65" s="69">
        <f t="shared" si="3"/>
        <v>62</v>
      </c>
      <c r="C65" s="49" t="str">
        <f t="shared" ca="1" si="4"/>
        <v/>
      </c>
      <c r="D65" s="50" t="str">
        <f t="shared" ca="1" si="5"/>
        <v/>
      </c>
      <c r="E65" s="51" t="str">
        <f t="shared" ca="1" si="6"/>
        <v/>
      </c>
      <c r="F65" s="51"/>
      <c r="G65" s="52" t="str">
        <f t="shared" ca="1" si="7"/>
        <v/>
      </c>
      <c r="H65" s="53"/>
      <c r="I65" s="54" t="str">
        <f>IF(H65="","",INDEX(D.1[Quy cách],MATCH(H65,D.1[Tên sản phẩm],0)))</f>
        <v/>
      </c>
      <c r="J65" s="20" t="str">
        <f>IF(H65="","",INDEX(D.1[ĐVT],MATCH(H65,D.1[Tên sản phẩm],0)))</f>
        <v/>
      </c>
      <c r="K65" s="56" t="str">
        <f>IF(H65="","",INDEX(#REF!,MATCH(H65,D.1[Tên sản phẩm],0)))</f>
        <v/>
      </c>
      <c r="L65" s="56"/>
      <c r="M65" s="53"/>
      <c r="N65" s="53"/>
      <c r="O65" s="53"/>
      <c r="P65" s="57" t="str">
        <f t="shared" si="8"/>
        <v/>
      </c>
      <c r="Q65" s="58"/>
      <c r="R65" s="56" t="str">
        <f t="shared" si="1"/>
        <v/>
      </c>
      <c r="S65" s="57" t="str">
        <f t="shared" si="9"/>
        <v/>
      </c>
      <c r="T65" s="58" t="str">
        <f t="shared" ca="1" si="10"/>
        <v/>
      </c>
      <c r="U65" s="57" t="str">
        <f t="shared" si="11"/>
        <v/>
      </c>
      <c r="V65" s="57" t="str">
        <f ca="1">IF(AND(C65&lt;&gt;"",C65&lt;&gt;OFFSET(C65,1,0)),SUMIFS([Giá có thuế],[Số ĐK],C65),"")</f>
        <v/>
      </c>
      <c r="W65" s="53"/>
      <c r="X65" s="55" t="str">
        <f>IF(W65="","",'Thông Tin Chung'!#REF!)</f>
        <v/>
      </c>
      <c r="Y65" s="57" t="str">
        <f t="shared" ca="1" si="12"/>
        <v/>
      </c>
      <c r="Z65" s="59"/>
      <c r="AA65" s="49" t="str">
        <f ca="1">IF(C65="","",IF(OR(D65&lt;NgayBatDau,D65&gt;NgayKetThuc),"Ngày tháng phải nằm trong kỳ báo cáo",IF(AND(G65&lt;&gt;"",COUNTIF(D.2[Tên khách hàng],G65)=0),"Tên KH chưa khai báo trong DSKH",IF(AND(H65&lt;&gt;"",COUNTIF(D.1[Tên sản phẩm],H65)=0),"SP này chưa khai báo trong DSSP",""))))</f>
        <v/>
      </c>
      <c r="AB65" s="28" t="str">
        <f t="shared" ca="1" si="2"/>
        <v/>
      </c>
      <c r="AC65" s="29" t="str">
        <f>IF(OR(H65="",S65=""),"",S65-(SUM(L65,M65)*INDEX(#REF!,MATCH(H65,D.1[Tên sản phẩm],0))))</f>
        <v/>
      </c>
    </row>
    <row r="66" spans="2:29" ht="27.75" customHeight="1">
      <c r="B66" s="69">
        <f t="shared" si="3"/>
        <v>63</v>
      </c>
      <c r="C66" s="49" t="str">
        <f t="shared" ca="1" si="4"/>
        <v/>
      </c>
      <c r="D66" s="50" t="str">
        <f t="shared" ca="1" si="5"/>
        <v/>
      </c>
      <c r="E66" s="51" t="str">
        <f t="shared" ca="1" si="6"/>
        <v/>
      </c>
      <c r="F66" s="51"/>
      <c r="G66" s="52" t="str">
        <f t="shared" ca="1" si="7"/>
        <v/>
      </c>
      <c r="H66" s="53"/>
      <c r="I66" s="54" t="str">
        <f>IF(H66="","",INDEX(D.1[Quy cách],MATCH(H66,D.1[Tên sản phẩm],0)))</f>
        <v/>
      </c>
      <c r="J66" s="20" t="str">
        <f>IF(H66="","",INDEX(D.1[ĐVT],MATCH(H66,D.1[Tên sản phẩm],0)))</f>
        <v/>
      </c>
      <c r="K66" s="56" t="str">
        <f>IF(H66="","",INDEX(#REF!,MATCH(H66,D.1[Tên sản phẩm],0)))</f>
        <v/>
      </c>
      <c r="L66" s="56"/>
      <c r="M66" s="53"/>
      <c r="N66" s="53"/>
      <c r="O66" s="53"/>
      <c r="P66" s="57" t="str">
        <f t="shared" si="8"/>
        <v/>
      </c>
      <c r="Q66" s="58"/>
      <c r="R66" s="56" t="str">
        <f t="shared" si="1"/>
        <v/>
      </c>
      <c r="S66" s="57" t="str">
        <f t="shared" si="9"/>
        <v/>
      </c>
      <c r="T66" s="58" t="str">
        <f t="shared" ca="1" si="10"/>
        <v/>
      </c>
      <c r="U66" s="57" t="str">
        <f t="shared" si="11"/>
        <v/>
      </c>
      <c r="V66" s="57" t="str">
        <f ca="1">IF(AND(C66&lt;&gt;"",C66&lt;&gt;OFFSET(C66,1,0)),SUMIFS([Giá có thuế],[Số ĐK],C66),"")</f>
        <v/>
      </c>
      <c r="W66" s="53"/>
      <c r="X66" s="55" t="str">
        <f>IF(W66="","",'Thông Tin Chung'!#REF!)</f>
        <v/>
      </c>
      <c r="Y66" s="57" t="str">
        <f t="shared" ca="1" si="12"/>
        <v/>
      </c>
      <c r="Z66" s="59"/>
      <c r="AA66" s="49" t="str">
        <f ca="1">IF(C66="","",IF(OR(D66&lt;NgayBatDau,D66&gt;NgayKetThuc),"Ngày tháng phải nằm trong kỳ báo cáo",IF(AND(G66&lt;&gt;"",COUNTIF(D.2[Tên khách hàng],G66)=0),"Tên KH chưa khai báo trong DSKH",IF(AND(H66&lt;&gt;"",COUNTIF(D.1[Tên sản phẩm],H66)=0),"SP này chưa khai báo trong DSSP",""))))</f>
        <v/>
      </c>
      <c r="AB66" s="28" t="str">
        <f t="shared" ca="1" si="2"/>
        <v/>
      </c>
      <c r="AC66" s="29" t="str">
        <f>IF(OR(H66="",S66=""),"",S66-(SUM(L66,M66)*INDEX(#REF!,MATCH(H66,D.1[Tên sản phẩm],0))))</f>
        <v/>
      </c>
    </row>
    <row r="67" spans="2:29" ht="27.75" customHeight="1">
      <c r="B67" s="69">
        <f t="shared" si="3"/>
        <v>64</v>
      </c>
      <c r="C67" s="49" t="str">
        <f t="shared" ca="1" si="4"/>
        <v/>
      </c>
      <c r="D67" s="50" t="str">
        <f t="shared" ca="1" si="5"/>
        <v/>
      </c>
      <c r="E67" s="51" t="str">
        <f t="shared" ca="1" si="6"/>
        <v/>
      </c>
      <c r="F67" s="51"/>
      <c r="G67" s="52" t="str">
        <f t="shared" ca="1" si="7"/>
        <v/>
      </c>
      <c r="H67" s="53"/>
      <c r="I67" s="54" t="str">
        <f>IF(H67="","",INDEX(D.1[Quy cách],MATCH(H67,D.1[Tên sản phẩm],0)))</f>
        <v/>
      </c>
      <c r="J67" s="20" t="str">
        <f>IF(H67="","",INDEX(D.1[ĐVT],MATCH(H67,D.1[Tên sản phẩm],0)))</f>
        <v/>
      </c>
      <c r="K67" s="56" t="str">
        <f>IF(H67="","",INDEX(#REF!,MATCH(H67,D.1[Tên sản phẩm],0)))</f>
        <v/>
      </c>
      <c r="L67" s="56"/>
      <c r="M67" s="53"/>
      <c r="N67" s="53"/>
      <c r="O67" s="53"/>
      <c r="P67" s="57" t="str">
        <f t="shared" si="8"/>
        <v/>
      </c>
      <c r="Q67" s="58"/>
      <c r="R67" s="56" t="str">
        <f t="shared" ref="R67:R130" si="13">IF(P67="","",P67*SUM(Q67))</f>
        <v/>
      </c>
      <c r="S67" s="57" t="str">
        <f t="shared" si="9"/>
        <v/>
      </c>
      <c r="T67" s="58" t="str">
        <f t="shared" ca="1" si="10"/>
        <v/>
      </c>
      <c r="U67" s="57" t="str">
        <f t="shared" si="11"/>
        <v/>
      </c>
      <c r="V67" s="57" t="str">
        <f ca="1">IF(AND(C67&lt;&gt;"",C67&lt;&gt;OFFSET(C67,1,0)),SUMIFS([Giá có thuế],[Số ĐK],C67),"")</f>
        <v/>
      </c>
      <c r="W67" s="53"/>
      <c r="X67" s="55" t="str">
        <f>IF(W67="","",'Thông Tin Chung'!#REF!)</f>
        <v/>
      </c>
      <c r="Y67" s="57" t="str">
        <f t="shared" ca="1" si="12"/>
        <v/>
      </c>
      <c r="Z67" s="59"/>
      <c r="AA67" s="49" t="str">
        <f ca="1">IF(C67="","",IF(OR(D67&lt;NgayBatDau,D67&gt;NgayKetThuc),"Ngày tháng phải nằm trong kỳ báo cáo",IF(AND(G67&lt;&gt;"",COUNTIF(D.2[Tên khách hàng],G67)=0),"Tên KH chưa khai báo trong DSKH",IF(AND(H67&lt;&gt;"",COUNTIF(D.1[Tên sản phẩm],H67)=0),"SP này chưa khai báo trong DSSP",""))))</f>
        <v/>
      </c>
      <c r="AB67" s="28" t="str">
        <f t="shared" ref="AB67:AB130" ca="1" si="14">IF(D67="","",MONTH(D67))</f>
        <v/>
      </c>
      <c r="AC67" s="29" t="str">
        <f>IF(OR(H67="",S67=""),"",S67-(SUM(L67,M67)*INDEX(#REF!,MATCH(H67,D.1[Tên sản phẩm],0))))</f>
        <v/>
      </c>
    </row>
    <row r="68" spans="2:29" ht="27.75" customHeight="1">
      <c r="B68" s="69">
        <f t="shared" ref="B68:B131" si="15">ROW(A68)-3</f>
        <v>65</v>
      </c>
      <c r="C68" s="49" t="str">
        <f t="shared" ref="C68:C131" ca="1" si="16">IF(AND(D68="",E68="",G68=""),"",IF(AND(D68=OFFSET(D68,-1,0),E68=OFFSET(E68,-1,0),G68=OFFSET(G68,-1,0)),OFFSET(B68,-1,1),B68))</f>
        <v/>
      </c>
      <c r="D68" s="50" t="str">
        <f t="shared" ref="D68:D131" ca="1" si="17">IF(AND($H68&lt;&gt;"",B68&lt;&gt;1),OFFSET(C68,-1,1),"")</f>
        <v/>
      </c>
      <c r="E68" s="51" t="str">
        <f t="shared" ref="E68:E131" ca="1" si="18">IF(AND($H68&lt;&gt;"",B68&lt;&gt;1),OFFSET(D68,-1,1),"")</f>
        <v/>
      </c>
      <c r="F68" s="51"/>
      <c r="G68" s="52" t="str">
        <f t="shared" ref="G68:G131" ca="1" si="19">IF(AND($H68&lt;&gt;"",B68&lt;&gt;1),OFFSET(F68,-1,1),"")</f>
        <v/>
      </c>
      <c r="H68" s="53"/>
      <c r="I68" s="54" t="str">
        <f>IF(H68="","",INDEX(D.1[Quy cách],MATCH(H68,D.1[Tên sản phẩm],0)))</f>
        <v/>
      </c>
      <c r="J68" s="20" t="str">
        <f>IF(H68="","",INDEX(D.1[ĐVT],MATCH(H68,D.1[Tên sản phẩm],0)))</f>
        <v/>
      </c>
      <c r="K68" s="56" t="str">
        <f>IF(H68="","",INDEX(#REF!,MATCH(H68,D.1[Tên sản phẩm],0)))</f>
        <v/>
      </c>
      <c r="L68" s="56"/>
      <c r="M68" s="53"/>
      <c r="N68" s="53"/>
      <c r="O68" s="53"/>
      <c r="P68" s="57" t="str">
        <f t="shared" ref="P68:P131" si="20">IF(AND(K68&lt;&gt;"",L68&lt;&gt;""),K68*L68,IF(AND(N68&lt;&gt;"",O68&lt;&gt;""),N68*O68,""))</f>
        <v/>
      </c>
      <c r="Q68" s="58"/>
      <c r="R68" s="56" t="str">
        <f t="shared" si="13"/>
        <v/>
      </c>
      <c r="S68" s="57" t="str">
        <f t="shared" ref="S68:S131" si="21">IF(P68="","",P68-SUM(R68))</f>
        <v/>
      </c>
      <c r="T68" s="58" t="str">
        <f t="shared" ref="T68:T131" ca="1" si="22">IF(AND(S68&lt;&gt;"",C68=OFFSET(C68,-1,0)),OFFSET(S68,-1,1),"")</f>
        <v/>
      </c>
      <c r="U68" s="57" t="str">
        <f t="shared" ref="U68:U131" si="23">IF(S68="","",S68*SUM(1,T68))</f>
        <v/>
      </c>
      <c r="V68" s="57" t="str">
        <f ca="1">IF(AND(C68&lt;&gt;"",C68&lt;&gt;OFFSET(C68,1,0)),SUMIFS([Giá có thuế],[Số ĐK],C68),"")</f>
        <v/>
      </c>
      <c r="W68" s="53"/>
      <c r="X68" s="55" t="str">
        <f>IF(W68="","",'Thông Tin Chung'!#REF!)</f>
        <v/>
      </c>
      <c r="Y68" s="57" t="str">
        <f t="shared" ref="Y68:Y131" ca="1" si="24">IF(AND(V68&lt;&gt;"",W68&lt;&gt;"",V68&lt;&gt;0),V68-W68,"")</f>
        <v/>
      </c>
      <c r="Z68" s="59"/>
      <c r="AA68" s="49" t="str">
        <f ca="1">IF(C68="","",IF(OR(D68&lt;NgayBatDau,D68&gt;NgayKetThuc),"Ngày tháng phải nằm trong kỳ báo cáo",IF(AND(G68&lt;&gt;"",COUNTIF(D.2[Tên khách hàng],G68)=0),"Tên KH chưa khai báo trong DSKH",IF(AND(H68&lt;&gt;"",COUNTIF(D.1[Tên sản phẩm],H68)=0),"SP này chưa khai báo trong DSSP",""))))</f>
        <v/>
      </c>
      <c r="AB68" s="28" t="str">
        <f t="shared" ca="1" si="14"/>
        <v/>
      </c>
      <c r="AC68" s="29" t="str">
        <f>IF(OR(H68="",S68=""),"",S68-(SUM(L68,M68)*INDEX(#REF!,MATCH(H68,D.1[Tên sản phẩm],0))))</f>
        <v/>
      </c>
    </row>
    <row r="69" spans="2:29" ht="27.75" customHeight="1">
      <c r="B69" s="69">
        <f t="shared" si="15"/>
        <v>66</v>
      </c>
      <c r="C69" s="49" t="str">
        <f t="shared" ca="1" si="16"/>
        <v/>
      </c>
      <c r="D69" s="50" t="str">
        <f t="shared" ca="1" si="17"/>
        <v/>
      </c>
      <c r="E69" s="51" t="str">
        <f t="shared" ca="1" si="18"/>
        <v/>
      </c>
      <c r="F69" s="51"/>
      <c r="G69" s="52" t="str">
        <f t="shared" ca="1" si="19"/>
        <v/>
      </c>
      <c r="H69" s="53"/>
      <c r="I69" s="54" t="str">
        <f>IF(H69="","",INDEX(D.1[Quy cách],MATCH(H69,D.1[Tên sản phẩm],0)))</f>
        <v/>
      </c>
      <c r="J69" s="20" t="str">
        <f>IF(H69="","",INDEX(D.1[ĐVT],MATCH(H69,D.1[Tên sản phẩm],0)))</f>
        <v/>
      </c>
      <c r="K69" s="56" t="str">
        <f>IF(H69="","",INDEX(#REF!,MATCH(H69,D.1[Tên sản phẩm],0)))</f>
        <v/>
      </c>
      <c r="L69" s="56"/>
      <c r="M69" s="53"/>
      <c r="N69" s="53"/>
      <c r="O69" s="53"/>
      <c r="P69" s="57" t="str">
        <f t="shared" si="20"/>
        <v/>
      </c>
      <c r="Q69" s="58"/>
      <c r="R69" s="56" t="str">
        <f t="shared" si="13"/>
        <v/>
      </c>
      <c r="S69" s="57" t="str">
        <f t="shared" si="21"/>
        <v/>
      </c>
      <c r="T69" s="58" t="str">
        <f t="shared" ca="1" si="22"/>
        <v/>
      </c>
      <c r="U69" s="57" t="str">
        <f t="shared" si="23"/>
        <v/>
      </c>
      <c r="V69" s="57" t="str">
        <f ca="1">IF(AND(C69&lt;&gt;"",C69&lt;&gt;OFFSET(C69,1,0)),SUMIFS([Giá có thuế],[Số ĐK],C69),"")</f>
        <v/>
      </c>
      <c r="W69" s="53"/>
      <c r="X69" s="55" t="str">
        <f>IF(W69="","",'Thông Tin Chung'!#REF!)</f>
        <v/>
      </c>
      <c r="Y69" s="57" t="str">
        <f t="shared" ca="1" si="24"/>
        <v/>
      </c>
      <c r="Z69" s="59"/>
      <c r="AA69" s="49" t="str">
        <f ca="1">IF(C69="","",IF(OR(D69&lt;NgayBatDau,D69&gt;NgayKetThuc),"Ngày tháng phải nằm trong kỳ báo cáo",IF(AND(G69&lt;&gt;"",COUNTIF(D.2[Tên khách hàng],G69)=0),"Tên KH chưa khai báo trong DSKH",IF(AND(H69&lt;&gt;"",COUNTIF(D.1[Tên sản phẩm],H69)=0),"SP này chưa khai báo trong DSSP",""))))</f>
        <v/>
      </c>
      <c r="AB69" s="28" t="str">
        <f t="shared" ca="1" si="14"/>
        <v/>
      </c>
      <c r="AC69" s="29" t="str">
        <f>IF(OR(H69="",S69=""),"",S69-(SUM(L69,M69)*INDEX(#REF!,MATCH(H69,D.1[Tên sản phẩm],0))))</f>
        <v/>
      </c>
    </row>
    <row r="70" spans="2:29" ht="27.75" customHeight="1">
      <c r="B70" s="69">
        <f t="shared" si="15"/>
        <v>67</v>
      </c>
      <c r="C70" s="49" t="str">
        <f t="shared" ca="1" si="16"/>
        <v/>
      </c>
      <c r="D70" s="50" t="str">
        <f t="shared" ca="1" si="17"/>
        <v/>
      </c>
      <c r="E70" s="51" t="str">
        <f t="shared" ca="1" si="18"/>
        <v/>
      </c>
      <c r="F70" s="51"/>
      <c r="G70" s="52" t="str">
        <f t="shared" ca="1" si="19"/>
        <v/>
      </c>
      <c r="H70" s="53"/>
      <c r="I70" s="54" t="str">
        <f>IF(H70="","",INDEX(D.1[Quy cách],MATCH(H70,D.1[Tên sản phẩm],0)))</f>
        <v/>
      </c>
      <c r="J70" s="20" t="str">
        <f>IF(H70="","",INDEX(D.1[ĐVT],MATCH(H70,D.1[Tên sản phẩm],0)))</f>
        <v/>
      </c>
      <c r="K70" s="56" t="str">
        <f>IF(H70="","",INDEX(#REF!,MATCH(H70,D.1[Tên sản phẩm],0)))</f>
        <v/>
      </c>
      <c r="L70" s="56"/>
      <c r="M70" s="53"/>
      <c r="N70" s="53"/>
      <c r="O70" s="53"/>
      <c r="P70" s="57" t="str">
        <f t="shared" si="20"/>
        <v/>
      </c>
      <c r="Q70" s="58"/>
      <c r="R70" s="56" t="str">
        <f t="shared" si="13"/>
        <v/>
      </c>
      <c r="S70" s="57" t="str">
        <f t="shared" si="21"/>
        <v/>
      </c>
      <c r="T70" s="58" t="str">
        <f t="shared" ca="1" si="22"/>
        <v/>
      </c>
      <c r="U70" s="57" t="str">
        <f t="shared" si="23"/>
        <v/>
      </c>
      <c r="V70" s="57" t="str">
        <f ca="1">IF(AND(C70&lt;&gt;"",C70&lt;&gt;OFFSET(C70,1,0)),SUMIFS([Giá có thuế],[Số ĐK],C70),"")</f>
        <v/>
      </c>
      <c r="W70" s="53"/>
      <c r="X70" s="55" t="str">
        <f>IF(W70="","",'Thông Tin Chung'!#REF!)</f>
        <v/>
      </c>
      <c r="Y70" s="57" t="str">
        <f t="shared" ca="1" si="24"/>
        <v/>
      </c>
      <c r="Z70" s="59"/>
      <c r="AA70" s="49" t="str">
        <f ca="1">IF(C70="","",IF(OR(D70&lt;NgayBatDau,D70&gt;NgayKetThuc),"Ngày tháng phải nằm trong kỳ báo cáo",IF(AND(G70&lt;&gt;"",COUNTIF(D.2[Tên khách hàng],G70)=0),"Tên KH chưa khai báo trong DSKH",IF(AND(H70&lt;&gt;"",COUNTIF(D.1[Tên sản phẩm],H70)=0),"SP này chưa khai báo trong DSSP",""))))</f>
        <v/>
      </c>
      <c r="AB70" s="28" t="str">
        <f t="shared" ca="1" si="14"/>
        <v/>
      </c>
      <c r="AC70" s="29" t="str">
        <f>IF(OR(H70="",S70=""),"",S70-(SUM(L70,M70)*INDEX(#REF!,MATCH(H70,D.1[Tên sản phẩm],0))))</f>
        <v/>
      </c>
    </row>
    <row r="71" spans="2:29" ht="27.75" customHeight="1">
      <c r="B71" s="69">
        <f t="shared" si="15"/>
        <v>68</v>
      </c>
      <c r="C71" s="49" t="str">
        <f t="shared" ca="1" si="16"/>
        <v/>
      </c>
      <c r="D71" s="50" t="str">
        <f t="shared" ca="1" si="17"/>
        <v/>
      </c>
      <c r="E71" s="51" t="str">
        <f t="shared" ca="1" si="18"/>
        <v/>
      </c>
      <c r="F71" s="51"/>
      <c r="G71" s="52" t="str">
        <f t="shared" ca="1" si="19"/>
        <v/>
      </c>
      <c r="H71" s="53"/>
      <c r="I71" s="54" t="str">
        <f>IF(H71="","",INDEX(D.1[Quy cách],MATCH(H71,D.1[Tên sản phẩm],0)))</f>
        <v/>
      </c>
      <c r="J71" s="20" t="str">
        <f>IF(H71="","",INDEX(D.1[ĐVT],MATCH(H71,D.1[Tên sản phẩm],0)))</f>
        <v/>
      </c>
      <c r="K71" s="56" t="str">
        <f>IF(H71="","",INDEX(#REF!,MATCH(H71,D.1[Tên sản phẩm],0)))</f>
        <v/>
      </c>
      <c r="L71" s="56"/>
      <c r="M71" s="53"/>
      <c r="N71" s="53"/>
      <c r="O71" s="53"/>
      <c r="P71" s="57" t="str">
        <f t="shared" si="20"/>
        <v/>
      </c>
      <c r="Q71" s="58"/>
      <c r="R71" s="56" t="str">
        <f t="shared" si="13"/>
        <v/>
      </c>
      <c r="S71" s="57" t="str">
        <f t="shared" si="21"/>
        <v/>
      </c>
      <c r="T71" s="58" t="str">
        <f t="shared" ca="1" si="22"/>
        <v/>
      </c>
      <c r="U71" s="57" t="str">
        <f t="shared" si="23"/>
        <v/>
      </c>
      <c r="V71" s="57" t="str">
        <f ca="1">IF(AND(C71&lt;&gt;"",C71&lt;&gt;OFFSET(C71,1,0)),SUMIFS([Giá có thuế],[Số ĐK],C71),"")</f>
        <v/>
      </c>
      <c r="W71" s="53"/>
      <c r="X71" s="55" t="str">
        <f>IF(W71="","",'Thông Tin Chung'!#REF!)</f>
        <v/>
      </c>
      <c r="Y71" s="57" t="str">
        <f t="shared" ca="1" si="24"/>
        <v/>
      </c>
      <c r="Z71" s="59"/>
      <c r="AA71" s="49" t="str">
        <f ca="1">IF(C71="","",IF(OR(D71&lt;NgayBatDau,D71&gt;NgayKetThuc),"Ngày tháng phải nằm trong kỳ báo cáo",IF(AND(G71&lt;&gt;"",COUNTIF(D.2[Tên khách hàng],G71)=0),"Tên KH chưa khai báo trong DSKH",IF(AND(H71&lt;&gt;"",COUNTIF(D.1[Tên sản phẩm],H71)=0),"SP này chưa khai báo trong DSSP",""))))</f>
        <v/>
      </c>
      <c r="AB71" s="28" t="str">
        <f t="shared" ca="1" si="14"/>
        <v/>
      </c>
      <c r="AC71" s="29" t="str">
        <f>IF(OR(H71="",S71=""),"",S71-(SUM(L71,M71)*INDEX(#REF!,MATCH(H71,D.1[Tên sản phẩm],0))))</f>
        <v/>
      </c>
    </row>
    <row r="72" spans="2:29" ht="27.75" customHeight="1">
      <c r="B72" s="69">
        <f t="shared" si="15"/>
        <v>69</v>
      </c>
      <c r="C72" s="49" t="str">
        <f t="shared" ca="1" si="16"/>
        <v/>
      </c>
      <c r="D72" s="50" t="str">
        <f t="shared" ca="1" si="17"/>
        <v/>
      </c>
      <c r="E72" s="51" t="str">
        <f t="shared" ca="1" si="18"/>
        <v/>
      </c>
      <c r="F72" s="51"/>
      <c r="G72" s="52" t="str">
        <f t="shared" ca="1" si="19"/>
        <v/>
      </c>
      <c r="H72" s="53"/>
      <c r="I72" s="54" t="str">
        <f>IF(H72="","",INDEX(D.1[Quy cách],MATCH(H72,D.1[Tên sản phẩm],0)))</f>
        <v/>
      </c>
      <c r="J72" s="20" t="str">
        <f>IF(H72="","",INDEX(D.1[ĐVT],MATCH(H72,D.1[Tên sản phẩm],0)))</f>
        <v/>
      </c>
      <c r="K72" s="56" t="str">
        <f>IF(H72="","",INDEX(#REF!,MATCH(H72,D.1[Tên sản phẩm],0)))</f>
        <v/>
      </c>
      <c r="L72" s="56"/>
      <c r="M72" s="53"/>
      <c r="N72" s="53"/>
      <c r="O72" s="53"/>
      <c r="P72" s="57" t="str">
        <f t="shared" si="20"/>
        <v/>
      </c>
      <c r="Q72" s="58"/>
      <c r="R72" s="56" t="str">
        <f t="shared" si="13"/>
        <v/>
      </c>
      <c r="S72" s="57" t="str">
        <f t="shared" si="21"/>
        <v/>
      </c>
      <c r="T72" s="58" t="str">
        <f t="shared" ca="1" si="22"/>
        <v/>
      </c>
      <c r="U72" s="57" t="str">
        <f t="shared" si="23"/>
        <v/>
      </c>
      <c r="V72" s="57" t="str">
        <f ca="1">IF(AND(C72&lt;&gt;"",C72&lt;&gt;OFFSET(C72,1,0)),SUMIFS([Giá có thuế],[Số ĐK],C72),"")</f>
        <v/>
      </c>
      <c r="W72" s="53"/>
      <c r="X72" s="55" t="str">
        <f>IF(W72="","",'Thông Tin Chung'!#REF!)</f>
        <v/>
      </c>
      <c r="Y72" s="57" t="str">
        <f t="shared" ca="1" si="24"/>
        <v/>
      </c>
      <c r="Z72" s="59"/>
      <c r="AA72" s="49" t="str">
        <f ca="1">IF(C72="","",IF(OR(D72&lt;NgayBatDau,D72&gt;NgayKetThuc),"Ngày tháng phải nằm trong kỳ báo cáo",IF(AND(G72&lt;&gt;"",COUNTIF(D.2[Tên khách hàng],G72)=0),"Tên KH chưa khai báo trong DSKH",IF(AND(H72&lt;&gt;"",COUNTIF(D.1[Tên sản phẩm],H72)=0),"SP này chưa khai báo trong DSSP",""))))</f>
        <v/>
      </c>
      <c r="AB72" s="28" t="str">
        <f t="shared" ca="1" si="14"/>
        <v/>
      </c>
      <c r="AC72" s="29" t="str">
        <f>IF(OR(H72="",S72=""),"",S72-(SUM(L72,M72)*INDEX(#REF!,MATCH(H72,D.1[Tên sản phẩm],0))))</f>
        <v/>
      </c>
    </row>
    <row r="73" spans="2:29" ht="27.75" customHeight="1">
      <c r="B73" s="69">
        <f t="shared" si="15"/>
        <v>70</v>
      </c>
      <c r="C73" s="49" t="str">
        <f t="shared" ca="1" si="16"/>
        <v/>
      </c>
      <c r="D73" s="50" t="str">
        <f t="shared" ca="1" si="17"/>
        <v/>
      </c>
      <c r="E73" s="51" t="str">
        <f t="shared" ca="1" si="18"/>
        <v/>
      </c>
      <c r="F73" s="51"/>
      <c r="G73" s="52" t="str">
        <f t="shared" ca="1" si="19"/>
        <v/>
      </c>
      <c r="H73" s="53"/>
      <c r="I73" s="54" t="str">
        <f>IF(H73="","",INDEX(D.1[Quy cách],MATCH(H73,D.1[Tên sản phẩm],0)))</f>
        <v/>
      </c>
      <c r="J73" s="20" t="str">
        <f>IF(H73="","",INDEX(D.1[ĐVT],MATCH(H73,D.1[Tên sản phẩm],0)))</f>
        <v/>
      </c>
      <c r="K73" s="56" t="str">
        <f>IF(H73="","",INDEX(#REF!,MATCH(H73,D.1[Tên sản phẩm],0)))</f>
        <v/>
      </c>
      <c r="L73" s="56"/>
      <c r="M73" s="53"/>
      <c r="N73" s="53"/>
      <c r="O73" s="53"/>
      <c r="P73" s="57" t="str">
        <f t="shared" si="20"/>
        <v/>
      </c>
      <c r="Q73" s="58"/>
      <c r="R73" s="56" t="str">
        <f t="shared" si="13"/>
        <v/>
      </c>
      <c r="S73" s="57" t="str">
        <f t="shared" si="21"/>
        <v/>
      </c>
      <c r="T73" s="58" t="str">
        <f t="shared" ca="1" si="22"/>
        <v/>
      </c>
      <c r="U73" s="57" t="str">
        <f t="shared" si="23"/>
        <v/>
      </c>
      <c r="V73" s="57" t="str">
        <f ca="1">IF(AND(C73&lt;&gt;"",C73&lt;&gt;OFFSET(C73,1,0)),SUMIFS([Giá có thuế],[Số ĐK],C73),"")</f>
        <v/>
      </c>
      <c r="W73" s="53"/>
      <c r="X73" s="55" t="str">
        <f>IF(W73="","",'Thông Tin Chung'!#REF!)</f>
        <v/>
      </c>
      <c r="Y73" s="57" t="str">
        <f t="shared" ca="1" si="24"/>
        <v/>
      </c>
      <c r="Z73" s="59"/>
      <c r="AA73" s="49" t="str">
        <f ca="1">IF(C73="","",IF(OR(D73&lt;NgayBatDau,D73&gt;NgayKetThuc),"Ngày tháng phải nằm trong kỳ báo cáo",IF(AND(G73&lt;&gt;"",COUNTIF(D.2[Tên khách hàng],G73)=0),"Tên KH chưa khai báo trong DSKH",IF(AND(H73&lt;&gt;"",COUNTIF(D.1[Tên sản phẩm],H73)=0),"SP này chưa khai báo trong DSSP",""))))</f>
        <v/>
      </c>
      <c r="AB73" s="28" t="str">
        <f t="shared" ca="1" si="14"/>
        <v/>
      </c>
      <c r="AC73" s="29" t="str">
        <f>IF(OR(H73="",S73=""),"",S73-(SUM(L73,M73)*INDEX(#REF!,MATCH(H73,D.1[Tên sản phẩm],0))))</f>
        <v/>
      </c>
    </row>
    <row r="74" spans="2:29" ht="27.75" customHeight="1">
      <c r="B74" s="69">
        <f t="shared" si="15"/>
        <v>71</v>
      </c>
      <c r="C74" s="49" t="str">
        <f t="shared" ca="1" si="16"/>
        <v/>
      </c>
      <c r="D74" s="50" t="str">
        <f t="shared" ca="1" si="17"/>
        <v/>
      </c>
      <c r="E74" s="51" t="str">
        <f t="shared" ca="1" si="18"/>
        <v/>
      </c>
      <c r="F74" s="51"/>
      <c r="G74" s="52" t="str">
        <f t="shared" ca="1" si="19"/>
        <v/>
      </c>
      <c r="H74" s="53"/>
      <c r="I74" s="54" t="str">
        <f>IF(H74="","",INDEX(D.1[Quy cách],MATCH(H74,D.1[Tên sản phẩm],0)))</f>
        <v/>
      </c>
      <c r="J74" s="20" t="str">
        <f>IF(H74="","",INDEX(D.1[ĐVT],MATCH(H74,D.1[Tên sản phẩm],0)))</f>
        <v/>
      </c>
      <c r="K74" s="56" t="str">
        <f>IF(H74="","",INDEX(#REF!,MATCH(H74,D.1[Tên sản phẩm],0)))</f>
        <v/>
      </c>
      <c r="L74" s="56"/>
      <c r="M74" s="53"/>
      <c r="N74" s="53"/>
      <c r="O74" s="53"/>
      <c r="P74" s="57" t="str">
        <f t="shared" si="20"/>
        <v/>
      </c>
      <c r="Q74" s="58"/>
      <c r="R74" s="56" t="str">
        <f t="shared" si="13"/>
        <v/>
      </c>
      <c r="S74" s="57" t="str">
        <f t="shared" si="21"/>
        <v/>
      </c>
      <c r="T74" s="58" t="str">
        <f t="shared" ca="1" si="22"/>
        <v/>
      </c>
      <c r="U74" s="57" t="str">
        <f t="shared" si="23"/>
        <v/>
      </c>
      <c r="V74" s="57" t="str">
        <f ca="1">IF(AND(C74&lt;&gt;"",C74&lt;&gt;OFFSET(C74,1,0)),SUMIFS([Giá có thuế],[Số ĐK],C74),"")</f>
        <v/>
      </c>
      <c r="W74" s="53"/>
      <c r="X74" s="55" t="str">
        <f>IF(W74="","",'Thông Tin Chung'!#REF!)</f>
        <v/>
      </c>
      <c r="Y74" s="57" t="str">
        <f t="shared" ca="1" si="24"/>
        <v/>
      </c>
      <c r="Z74" s="59"/>
      <c r="AA74" s="49" t="str">
        <f ca="1">IF(C74="","",IF(OR(D74&lt;NgayBatDau,D74&gt;NgayKetThuc),"Ngày tháng phải nằm trong kỳ báo cáo",IF(AND(G74&lt;&gt;"",COUNTIF(D.2[Tên khách hàng],G74)=0),"Tên KH chưa khai báo trong DSKH",IF(AND(H74&lt;&gt;"",COUNTIF(D.1[Tên sản phẩm],H74)=0),"SP này chưa khai báo trong DSSP",""))))</f>
        <v/>
      </c>
      <c r="AB74" s="28" t="str">
        <f t="shared" ca="1" si="14"/>
        <v/>
      </c>
      <c r="AC74" s="29" t="str">
        <f>IF(OR(H74="",S74=""),"",S74-(SUM(L74,M74)*INDEX(#REF!,MATCH(H74,D.1[Tên sản phẩm],0))))</f>
        <v/>
      </c>
    </row>
    <row r="75" spans="2:29" ht="27.75" customHeight="1">
      <c r="B75" s="69">
        <f t="shared" si="15"/>
        <v>72</v>
      </c>
      <c r="C75" s="49" t="str">
        <f t="shared" ca="1" si="16"/>
        <v/>
      </c>
      <c r="D75" s="50" t="str">
        <f t="shared" ca="1" si="17"/>
        <v/>
      </c>
      <c r="E75" s="51" t="str">
        <f t="shared" ca="1" si="18"/>
        <v/>
      </c>
      <c r="F75" s="51"/>
      <c r="G75" s="52" t="str">
        <f t="shared" ca="1" si="19"/>
        <v/>
      </c>
      <c r="H75" s="53"/>
      <c r="I75" s="54" t="str">
        <f>IF(H75="","",INDEX(D.1[Quy cách],MATCH(H75,D.1[Tên sản phẩm],0)))</f>
        <v/>
      </c>
      <c r="J75" s="20" t="str">
        <f>IF(H75="","",INDEX(D.1[ĐVT],MATCH(H75,D.1[Tên sản phẩm],0)))</f>
        <v/>
      </c>
      <c r="K75" s="56" t="str">
        <f>IF(H75="","",INDEX(#REF!,MATCH(H75,D.1[Tên sản phẩm],0)))</f>
        <v/>
      </c>
      <c r="L75" s="56"/>
      <c r="M75" s="53"/>
      <c r="N75" s="53"/>
      <c r="O75" s="53"/>
      <c r="P75" s="57" t="str">
        <f t="shared" si="20"/>
        <v/>
      </c>
      <c r="Q75" s="58"/>
      <c r="R75" s="56" t="str">
        <f t="shared" si="13"/>
        <v/>
      </c>
      <c r="S75" s="57" t="str">
        <f t="shared" si="21"/>
        <v/>
      </c>
      <c r="T75" s="58" t="str">
        <f t="shared" ca="1" si="22"/>
        <v/>
      </c>
      <c r="U75" s="57" t="str">
        <f t="shared" si="23"/>
        <v/>
      </c>
      <c r="V75" s="57" t="str">
        <f ca="1">IF(AND(C75&lt;&gt;"",C75&lt;&gt;OFFSET(C75,1,0)),SUMIFS([Giá có thuế],[Số ĐK],C75),"")</f>
        <v/>
      </c>
      <c r="W75" s="53"/>
      <c r="X75" s="55" t="str">
        <f>IF(W75="","",'Thông Tin Chung'!#REF!)</f>
        <v/>
      </c>
      <c r="Y75" s="57" t="str">
        <f t="shared" ca="1" si="24"/>
        <v/>
      </c>
      <c r="Z75" s="59"/>
      <c r="AA75" s="49" t="str">
        <f ca="1">IF(C75="","",IF(OR(D75&lt;NgayBatDau,D75&gt;NgayKetThuc),"Ngày tháng phải nằm trong kỳ báo cáo",IF(AND(G75&lt;&gt;"",COUNTIF(D.2[Tên khách hàng],G75)=0),"Tên KH chưa khai báo trong DSKH",IF(AND(H75&lt;&gt;"",COUNTIF(D.1[Tên sản phẩm],H75)=0),"SP này chưa khai báo trong DSSP",""))))</f>
        <v/>
      </c>
      <c r="AB75" s="28" t="str">
        <f t="shared" ca="1" si="14"/>
        <v/>
      </c>
      <c r="AC75" s="29" t="str">
        <f>IF(OR(H75="",S75=""),"",S75-(SUM(L75,M75)*INDEX(#REF!,MATCH(H75,D.1[Tên sản phẩm],0))))</f>
        <v/>
      </c>
    </row>
    <row r="76" spans="2:29" ht="27.75" customHeight="1">
      <c r="B76" s="69">
        <f t="shared" si="15"/>
        <v>73</v>
      </c>
      <c r="C76" s="49" t="str">
        <f t="shared" ca="1" si="16"/>
        <v/>
      </c>
      <c r="D76" s="50" t="str">
        <f t="shared" ca="1" si="17"/>
        <v/>
      </c>
      <c r="E76" s="51" t="str">
        <f t="shared" ca="1" si="18"/>
        <v/>
      </c>
      <c r="F76" s="51"/>
      <c r="G76" s="52" t="str">
        <f t="shared" ca="1" si="19"/>
        <v/>
      </c>
      <c r="H76" s="53"/>
      <c r="I76" s="54" t="str">
        <f>IF(H76="","",INDEX(D.1[Quy cách],MATCH(H76,D.1[Tên sản phẩm],0)))</f>
        <v/>
      </c>
      <c r="J76" s="20" t="str">
        <f>IF(H76="","",INDEX(D.1[ĐVT],MATCH(H76,D.1[Tên sản phẩm],0)))</f>
        <v/>
      </c>
      <c r="K76" s="56" t="str">
        <f>IF(H76="","",INDEX(#REF!,MATCH(H76,D.1[Tên sản phẩm],0)))</f>
        <v/>
      </c>
      <c r="L76" s="56"/>
      <c r="M76" s="53"/>
      <c r="N76" s="53"/>
      <c r="O76" s="53"/>
      <c r="P76" s="57" t="str">
        <f t="shared" si="20"/>
        <v/>
      </c>
      <c r="Q76" s="58"/>
      <c r="R76" s="56" t="str">
        <f t="shared" si="13"/>
        <v/>
      </c>
      <c r="S76" s="57" t="str">
        <f t="shared" si="21"/>
        <v/>
      </c>
      <c r="T76" s="58" t="str">
        <f t="shared" ca="1" si="22"/>
        <v/>
      </c>
      <c r="U76" s="57" t="str">
        <f t="shared" si="23"/>
        <v/>
      </c>
      <c r="V76" s="57" t="str">
        <f ca="1">IF(AND(C76&lt;&gt;"",C76&lt;&gt;OFFSET(C76,1,0)),SUMIFS([Giá có thuế],[Số ĐK],C76),"")</f>
        <v/>
      </c>
      <c r="W76" s="53"/>
      <c r="X76" s="55" t="str">
        <f>IF(W76="","",'Thông Tin Chung'!#REF!)</f>
        <v/>
      </c>
      <c r="Y76" s="57" t="str">
        <f t="shared" ca="1" si="24"/>
        <v/>
      </c>
      <c r="Z76" s="59"/>
      <c r="AA76" s="49" t="str">
        <f ca="1">IF(C76="","",IF(OR(D76&lt;NgayBatDau,D76&gt;NgayKetThuc),"Ngày tháng phải nằm trong kỳ báo cáo",IF(AND(G76&lt;&gt;"",COUNTIF(D.2[Tên khách hàng],G76)=0),"Tên KH chưa khai báo trong DSKH",IF(AND(H76&lt;&gt;"",COUNTIF(D.1[Tên sản phẩm],H76)=0),"SP này chưa khai báo trong DSSP",""))))</f>
        <v/>
      </c>
      <c r="AB76" s="28" t="str">
        <f t="shared" ca="1" si="14"/>
        <v/>
      </c>
      <c r="AC76" s="29" t="str">
        <f>IF(OR(H76="",S76=""),"",S76-(SUM(L76,M76)*INDEX(#REF!,MATCH(H76,D.1[Tên sản phẩm],0))))</f>
        <v/>
      </c>
    </row>
    <row r="77" spans="2:29" ht="27.75" customHeight="1">
      <c r="B77" s="69">
        <f t="shared" si="15"/>
        <v>74</v>
      </c>
      <c r="C77" s="49" t="str">
        <f t="shared" ca="1" si="16"/>
        <v/>
      </c>
      <c r="D77" s="50" t="str">
        <f t="shared" ca="1" si="17"/>
        <v/>
      </c>
      <c r="E77" s="51" t="str">
        <f t="shared" ca="1" si="18"/>
        <v/>
      </c>
      <c r="F77" s="51"/>
      <c r="G77" s="52" t="str">
        <f t="shared" ca="1" si="19"/>
        <v/>
      </c>
      <c r="H77" s="53"/>
      <c r="I77" s="54" t="str">
        <f>IF(H77="","",INDEX(D.1[Quy cách],MATCH(H77,D.1[Tên sản phẩm],0)))</f>
        <v/>
      </c>
      <c r="J77" s="20" t="str">
        <f>IF(H77="","",INDEX(D.1[ĐVT],MATCH(H77,D.1[Tên sản phẩm],0)))</f>
        <v/>
      </c>
      <c r="K77" s="56" t="str">
        <f>IF(H77="","",INDEX(#REF!,MATCH(H77,D.1[Tên sản phẩm],0)))</f>
        <v/>
      </c>
      <c r="L77" s="56"/>
      <c r="M77" s="53"/>
      <c r="N77" s="53"/>
      <c r="O77" s="53"/>
      <c r="P77" s="57" t="str">
        <f t="shared" si="20"/>
        <v/>
      </c>
      <c r="Q77" s="58"/>
      <c r="R77" s="56" t="str">
        <f t="shared" si="13"/>
        <v/>
      </c>
      <c r="S77" s="57" t="str">
        <f t="shared" si="21"/>
        <v/>
      </c>
      <c r="T77" s="58" t="str">
        <f t="shared" ca="1" si="22"/>
        <v/>
      </c>
      <c r="U77" s="57" t="str">
        <f t="shared" si="23"/>
        <v/>
      </c>
      <c r="V77" s="57" t="str">
        <f ca="1">IF(AND(C77&lt;&gt;"",C77&lt;&gt;OFFSET(C77,1,0)),SUMIFS([Giá có thuế],[Số ĐK],C77),"")</f>
        <v/>
      </c>
      <c r="W77" s="53"/>
      <c r="X77" s="55" t="str">
        <f>IF(W77="","",'Thông Tin Chung'!#REF!)</f>
        <v/>
      </c>
      <c r="Y77" s="57" t="str">
        <f t="shared" ca="1" si="24"/>
        <v/>
      </c>
      <c r="Z77" s="59"/>
      <c r="AA77" s="49" t="str">
        <f ca="1">IF(C77="","",IF(OR(D77&lt;NgayBatDau,D77&gt;NgayKetThuc),"Ngày tháng phải nằm trong kỳ báo cáo",IF(AND(G77&lt;&gt;"",COUNTIF(D.2[Tên khách hàng],G77)=0),"Tên KH chưa khai báo trong DSKH",IF(AND(H77&lt;&gt;"",COUNTIF(D.1[Tên sản phẩm],H77)=0),"SP này chưa khai báo trong DSSP",""))))</f>
        <v/>
      </c>
      <c r="AB77" s="28" t="str">
        <f t="shared" ca="1" si="14"/>
        <v/>
      </c>
      <c r="AC77" s="29" t="str">
        <f>IF(OR(H77="",S77=""),"",S77-(SUM(L77,M77)*INDEX(#REF!,MATCH(H77,D.1[Tên sản phẩm],0))))</f>
        <v/>
      </c>
    </row>
    <row r="78" spans="2:29" ht="27.75" customHeight="1">
      <c r="B78" s="69">
        <f t="shared" si="15"/>
        <v>75</v>
      </c>
      <c r="C78" s="49" t="str">
        <f t="shared" ca="1" si="16"/>
        <v/>
      </c>
      <c r="D78" s="50" t="str">
        <f t="shared" ca="1" si="17"/>
        <v/>
      </c>
      <c r="E78" s="51" t="str">
        <f t="shared" ca="1" si="18"/>
        <v/>
      </c>
      <c r="F78" s="51"/>
      <c r="G78" s="52" t="str">
        <f t="shared" ca="1" si="19"/>
        <v/>
      </c>
      <c r="H78" s="53"/>
      <c r="I78" s="54" t="str">
        <f>IF(H78="","",INDEX(D.1[Quy cách],MATCH(H78,D.1[Tên sản phẩm],0)))</f>
        <v/>
      </c>
      <c r="J78" s="20" t="str">
        <f>IF(H78="","",INDEX(D.1[ĐVT],MATCH(H78,D.1[Tên sản phẩm],0)))</f>
        <v/>
      </c>
      <c r="K78" s="56" t="str">
        <f>IF(H78="","",INDEX(#REF!,MATCH(H78,D.1[Tên sản phẩm],0)))</f>
        <v/>
      </c>
      <c r="L78" s="56"/>
      <c r="M78" s="53"/>
      <c r="N78" s="53"/>
      <c r="O78" s="53"/>
      <c r="P78" s="57" t="str">
        <f t="shared" si="20"/>
        <v/>
      </c>
      <c r="Q78" s="58"/>
      <c r="R78" s="56" t="str">
        <f t="shared" si="13"/>
        <v/>
      </c>
      <c r="S78" s="57" t="str">
        <f t="shared" si="21"/>
        <v/>
      </c>
      <c r="T78" s="58" t="str">
        <f t="shared" ca="1" si="22"/>
        <v/>
      </c>
      <c r="U78" s="57" t="str">
        <f t="shared" si="23"/>
        <v/>
      </c>
      <c r="V78" s="57" t="str">
        <f ca="1">IF(AND(C78&lt;&gt;"",C78&lt;&gt;OFFSET(C78,1,0)),SUMIFS([Giá có thuế],[Số ĐK],C78),"")</f>
        <v/>
      </c>
      <c r="W78" s="53"/>
      <c r="X78" s="55" t="str">
        <f>IF(W78="","",'Thông Tin Chung'!#REF!)</f>
        <v/>
      </c>
      <c r="Y78" s="57" t="str">
        <f t="shared" ca="1" si="24"/>
        <v/>
      </c>
      <c r="Z78" s="59"/>
      <c r="AA78" s="49" t="str">
        <f ca="1">IF(C78="","",IF(OR(D78&lt;NgayBatDau,D78&gt;NgayKetThuc),"Ngày tháng phải nằm trong kỳ báo cáo",IF(AND(G78&lt;&gt;"",COUNTIF(D.2[Tên khách hàng],G78)=0),"Tên KH chưa khai báo trong DSKH",IF(AND(H78&lt;&gt;"",COUNTIF(D.1[Tên sản phẩm],H78)=0),"SP này chưa khai báo trong DSSP",""))))</f>
        <v/>
      </c>
      <c r="AB78" s="28" t="str">
        <f t="shared" ca="1" si="14"/>
        <v/>
      </c>
      <c r="AC78" s="29" t="str">
        <f>IF(OR(H78="",S78=""),"",S78-(SUM(L78,M78)*INDEX(#REF!,MATCH(H78,D.1[Tên sản phẩm],0))))</f>
        <v/>
      </c>
    </row>
    <row r="79" spans="2:29" ht="27.75" customHeight="1">
      <c r="B79" s="69">
        <f t="shared" si="15"/>
        <v>76</v>
      </c>
      <c r="C79" s="49" t="str">
        <f t="shared" ca="1" si="16"/>
        <v/>
      </c>
      <c r="D79" s="50" t="str">
        <f t="shared" ca="1" si="17"/>
        <v/>
      </c>
      <c r="E79" s="51" t="str">
        <f t="shared" ca="1" si="18"/>
        <v/>
      </c>
      <c r="F79" s="51"/>
      <c r="G79" s="52" t="str">
        <f t="shared" ca="1" si="19"/>
        <v/>
      </c>
      <c r="H79" s="53"/>
      <c r="I79" s="54" t="str">
        <f>IF(H79="","",INDEX(D.1[Quy cách],MATCH(H79,D.1[Tên sản phẩm],0)))</f>
        <v/>
      </c>
      <c r="J79" s="20" t="str">
        <f>IF(H79="","",INDEX(D.1[ĐVT],MATCH(H79,D.1[Tên sản phẩm],0)))</f>
        <v/>
      </c>
      <c r="K79" s="56" t="str">
        <f>IF(H79="","",INDEX(#REF!,MATCH(H79,D.1[Tên sản phẩm],0)))</f>
        <v/>
      </c>
      <c r="L79" s="56"/>
      <c r="M79" s="53"/>
      <c r="N79" s="53"/>
      <c r="O79" s="53"/>
      <c r="P79" s="57" t="str">
        <f t="shared" si="20"/>
        <v/>
      </c>
      <c r="Q79" s="58"/>
      <c r="R79" s="56" t="str">
        <f t="shared" si="13"/>
        <v/>
      </c>
      <c r="S79" s="57" t="str">
        <f t="shared" si="21"/>
        <v/>
      </c>
      <c r="T79" s="58" t="str">
        <f t="shared" ca="1" si="22"/>
        <v/>
      </c>
      <c r="U79" s="57" t="str">
        <f t="shared" si="23"/>
        <v/>
      </c>
      <c r="V79" s="57" t="str">
        <f ca="1">IF(AND(C79&lt;&gt;"",C79&lt;&gt;OFFSET(C79,1,0)),SUMIFS([Giá có thuế],[Số ĐK],C79),"")</f>
        <v/>
      </c>
      <c r="W79" s="53"/>
      <c r="X79" s="55" t="str">
        <f>IF(W79="","",'Thông Tin Chung'!#REF!)</f>
        <v/>
      </c>
      <c r="Y79" s="57" t="str">
        <f t="shared" ca="1" si="24"/>
        <v/>
      </c>
      <c r="Z79" s="59"/>
      <c r="AA79" s="49" t="str">
        <f ca="1">IF(C79="","",IF(OR(D79&lt;NgayBatDau,D79&gt;NgayKetThuc),"Ngày tháng phải nằm trong kỳ báo cáo",IF(AND(G79&lt;&gt;"",COUNTIF(D.2[Tên khách hàng],G79)=0),"Tên KH chưa khai báo trong DSKH",IF(AND(H79&lt;&gt;"",COUNTIF(D.1[Tên sản phẩm],H79)=0),"SP này chưa khai báo trong DSSP",""))))</f>
        <v/>
      </c>
      <c r="AB79" s="28" t="str">
        <f t="shared" ca="1" si="14"/>
        <v/>
      </c>
      <c r="AC79" s="29" t="str">
        <f>IF(OR(H79="",S79=""),"",S79-(SUM(L79,M79)*INDEX(#REF!,MATCH(H79,D.1[Tên sản phẩm],0))))</f>
        <v/>
      </c>
    </row>
    <row r="80" spans="2:29" ht="27.75" customHeight="1">
      <c r="B80" s="69">
        <f t="shared" si="15"/>
        <v>77</v>
      </c>
      <c r="C80" s="49" t="str">
        <f t="shared" ca="1" si="16"/>
        <v/>
      </c>
      <c r="D80" s="50" t="str">
        <f t="shared" ca="1" si="17"/>
        <v/>
      </c>
      <c r="E80" s="51" t="str">
        <f t="shared" ca="1" si="18"/>
        <v/>
      </c>
      <c r="F80" s="51"/>
      <c r="G80" s="52" t="str">
        <f t="shared" ca="1" si="19"/>
        <v/>
      </c>
      <c r="H80" s="53"/>
      <c r="I80" s="54" t="str">
        <f>IF(H80="","",INDEX(D.1[Quy cách],MATCH(H80,D.1[Tên sản phẩm],0)))</f>
        <v/>
      </c>
      <c r="J80" s="20" t="str">
        <f>IF(H80="","",INDEX(D.1[ĐVT],MATCH(H80,D.1[Tên sản phẩm],0)))</f>
        <v/>
      </c>
      <c r="K80" s="56" t="str">
        <f>IF(H80="","",INDEX(#REF!,MATCH(H80,D.1[Tên sản phẩm],0)))</f>
        <v/>
      </c>
      <c r="L80" s="56"/>
      <c r="M80" s="53"/>
      <c r="N80" s="53"/>
      <c r="O80" s="53"/>
      <c r="P80" s="57" t="str">
        <f t="shared" si="20"/>
        <v/>
      </c>
      <c r="Q80" s="58"/>
      <c r="R80" s="56" t="str">
        <f t="shared" si="13"/>
        <v/>
      </c>
      <c r="S80" s="57" t="str">
        <f t="shared" si="21"/>
        <v/>
      </c>
      <c r="T80" s="58" t="str">
        <f t="shared" ca="1" si="22"/>
        <v/>
      </c>
      <c r="U80" s="57" t="str">
        <f t="shared" si="23"/>
        <v/>
      </c>
      <c r="V80" s="57" t="str">
        <f ca="1">IF(AND(C80&lt;&gt;"",C80&lt;&gt;OFFSET(C80,1,0)),SUMIFS([Giá có thuế],[Số ĐK],C80),"")</f>
        <v/>
      </c>
      <c r="W80" s="53"/>
      <c r="X80" s="55" t="str">
        <f>IF(W80="","",'Thông Tin Chung'!#REF!)</f>
        <v/>
      </c>
      <c r="Y80" s="57" t="str">
        <f t="shared" ca="1" si="24"/>
        <v/>
      </c>
      <c r="Z80" s="59"/>
      <c r="AA80" s="49" t="str">
        <f ca="1">IF(C80="","",IF(OR(D80&lt;NgayBatDau,D80&gt;NgayKetThuc),"Ngày tháng phải nằm trong kỳ báo cáo",IF(AND(G80&lt;&gt;"",COUNTIF(D.2[Tên khách hàng],G80)=0),"Tên KH chưa khai báo trong DSKH",IF(AND(H80&lt;&gt;"",COUNTIF(D.1[Tên sản phẩm],H80)=0),"SP này chưa khai báo trong DSSP",""))))</f>
        <v/>
      </c>
      <c r="AB80" s="28" t="str">
        <f t="shared" ca="1" si="14"/>
        <v/>
      </c>
      <c r="AC80" s="29" t="str">
        <f>IF(OR(H80="",S80=""),"",S80-(SUM(L80,M80)*INDEX(#REF!,MATCH(H80,D.1[Tên sản phẩm],0))))</f>
        <v/>
      </c>
    </row>
    <row r="81" spans="2:29" ht="27.75" customHeight="1">
      <c r="B81" s="69">
        <f t="shared" si="15"/>
        <v>78</v>
      </c>
      <c r="C81" s="49" t="str">
        <f t="shared" ca="1" si="16"/>
        <v/>
      </c>
      <c r="D81" s="50" t="str">
        <f t="shared" ca="1" si="17"/>
        <v/>
      </c>
      <c r="E81" s="51" t="str">
        <f t="shared" ca="1" si="18"/>
        <v/>
      </c>
      <c r="F81" s="51"/>
      <c r="G81" s="52" t="str">
        <f t="shared" ca="1" si="19"/>
        <v/>
      </c>
      <c r="H81" s="53"/>
      <c r="I81" s="54" t="str">
        <f>IF(H81="","",INDEX(D.1[Quy cách],MATCH(H81,D.1[Tên sản phẩm],0)))</f>
        <v/>
      </c>
      <c r="J81" s="20" t="str">
        <f>IF(H81="","",INDEX(D.1[ĐVT],MATCH(H81,D.1[Tên sản phẩm],0)))</f>
        <v/>
      </c>
      <c r="K81" s="56" t="str">
        <f>IF(H81="","",INDEX(#REF!,MATCH(H81,D.1[Tên sản phẩm],0)))</f>
        <v/>
      </c>
      <c r="L81" s="56"/>
      <c r="M81" s="53"/>
      <c r="N81" s="53"/>
      <c r="O81" s="53"/>
      <c r="P81" s="57" t="str">
        <f t="shared" si="20"/>
        <v/>
      </c>
      <c r="Q81" s="58"/>
      <c r="R81" s="56" t="str">
        <f t="shared" si="13"/>
        <v/>
      </c>
      <c r="S81" s="57" t="str">
        <f t="shared" si="21"/>
        <v/>
      </c>
      <c r="T81" s="58" t="str">
        <f t="shared" ca="1" si="22"/>
        <v/>
      </c>
      <c r="U81" s="57" t="str">
        <f t="shared" si="23"/>
        <v/>
      </c>
      <c r="V81" s="57" t="str">
        <f ca="1">IF(AND(C81&lt;&gt;"",C81&lt;&gt;OFFSET(C81,1,0)),SUMIFS([Giá có thuế],[Số ĐK],C81),"")</f>
        <v/>
      </c>
      <c r="W81" s="53"/>
      <c r="X81" s="55" t="str">
        <f>IF(W81="","",'Thông Tin Chung'!#REF!)</f>
        <v/>
      </c>
      <c r="Y81" s="57" t="str">
        <f t="shared" ca="1" si="24"/>
        <v/>
      </c>
      <c r="Z81" s="59"/>
      <c r="AA81" s="49" t="str">
        <f ca="1">IF(C81="","",IF(OR(D81&lt;NgayBatDau,D81&gt;NgayKetThuc),"Ngày tháng phải nằm trong kỳ báo cáo",IF(AND(G81&lt;&gt;"",COUNTIF(D.2[Tên khách hàng],G81)=0),"Tên KH chưa khai báo trong DSKH",IF(AND(H81&lt;&gt;"",COUNTIF(D.1[Tên sản phẩm],H81)=0),"SP này chưa khai báo trong DSSP",""))))</f>
        <v/>
      </c>
      <c r="AB81" s="28" t="str">
        <f t="shared" ca="1" si="14"/>
        <v/>
      </c>
      <c r="AC81" s="29" t="str">
        <f>IF(OR(H81="",S81=""),"",S81-(SUM(L81,M81)*INDEX(#REF!,MATCH(H81,D.1[Tên sản phẩm],0))))</f>
        <v/>
      </c>
    </row>
    <row r="82" spans="2:29" ht="27.75" customHeight="1">
      <c r="B82" s="69">
        <f t="shared" si="15"/>
        <v>79</v>
      </c>
      <c r="C82" s="49" t="str">
        <f t="shared" ca="1" si="16"/>
        <v/>
      </c>
      <c r="D82" s="50" t="str">
        <f t="shared" ca="1" si="17"/>
        <v/>
      </c>
      <c r="E82" s="51" t="str">
        <f t="shared" ca="1" si="18"/>
        <v/>
      </c>
      <c r="F82" s="51"/>
      <c r="G82" s="52" t="str">
        <f t="shared" ca="1" si="19"/>
        <v/>
      </c>
      <c r="H82" s="53"/>
      <c r="I82" s="54" t="str">
        <f>IF(H82="","",INDEX(D.1[Quy cách],MATCH(H82,D.1[Tên sản phẩm],0)))</f>
        <v/>
      </c>
      <c r="J82" s="20" t="str">
        <f>IF(H82="","",INDEX(D.1[ĐVT],MATCH(H82,D.1[Tên sản phẩm],0)))</f>
        <v/>
      </c>
      <c r="K82" s="56" t="str">
        <f>IF(H82="","",INDEX(#REF!,MATCH(H82,D.1[Tên sản phẩm],0)))</f>
        <v/>
      </c>
      <c r="L82" s="56"/>
      <c r="M82" s="53"/>
      <c r="N82" s="53"/>
      <c r="O82" s="53"/>
      <c r="P82" s="57" t="str">
        <f t="shared" si="20"/>
        <v/>
      </c>
      <c r="Q82" s="58"/>
      <c r="R82" s="56" t="str">
        <f t="shared" si="13"/>
        <v/>
      </c>
      <c r="S82" s="57" t="str">
        <f t="shared" si="21"/>
        <v/>
      </c>
      <c r="T82" s="58" t="str">
        <f t="shared" ca="1" si="22"/>
        <v/>
      </c>
      <c r="U82" s="57" t="str">
        <f t="shared" si="23"/>
        <v/>
      </c>
      <c r="V82" s="57" t="str">
        <f ca="1">IF(AND(C82&lt;&gt;"",C82&lt;&gt;OFFSET(C82,1,0)),SUMIFS([Giá có thuế],[Số ĐK],C82),"")</f>
        <v/>
      </c>
      <c r="W82" s="53"/>
      <c r="X82" s="55" t="str">
        <f>IF(W82="","",'Thông Tin Chung'!#REF!)</f>
        <v/>
      </c>
      <c r="Y82" s="57" t="str">
        <f t="shared" ca="1" si="24"/>
        <v/>
      </c>
      <c r="Z82" s="59"/>
      <c r="AA82" s="49" t="str">
        <f ca="1">IF(C82="","",IF(OR(D82&lt;NgayBatDau,D82&gt;NgayKetThuc),"Ngày tháng phải nằm trong kỳ báo cáo",IF(AND(G82&lt;&gt;"",COUNTIF(D.2[Tên khách hàng],G82)=0),"Tên KH chưa khai báo trong DSKH",IF(AND(H82&lt;&gt;"",COUNTIF(D.1[Tên sản phẩm],H82)=0),"SP này chưa khai báo trong DSSP",""))))</f>
        <v/>
      </c>
      <c r="AB82" s="28" t="str">
        <f t="shared" ca="1" si="14"/>
        <v/>
      </c>
      <c r="AC82" s="29" t="str">
        <f>IF(OR(H82="",S82=""),"",S82-(SUM(L82,M82)*INDEX(#REF!,MATCH(H82,D.1[Tên sản phẩm],0))))</f>
        <v/>
      </c>
    </row>
    <row r="83" spans="2:29" ht="27.75" customHeight="1">
      <c r="B83" s="69">
        <f t="shared" si="15"/>
        <v>80</v>
      </c>
      <c r="C83" s="49" t="str">
        <f t="shared" ca="1" si="16"/>
        <v/>
      </c>
      <c r="D83" s="50" t="str">
        <f t="shared" ca="1" si="17"/>
        <v/>
      </c>
      <c r="E83" s="51" t="str">
        <f t="shared" ca="1" si="18"/>
        <v/>
      </c>
      <c r="F83" s="51"/>
      <c r="G83" s="52" t="str">
        <f t="shared" ca="1" si="19"/>
        <v/>
      </c>
      <c r="H83" s="53"/>
      <c r="I83" s="54" t="str">
        <f>IF(H83="","",INDEX(D.1[Quy cách],MATCH(H83,D.1[Tên sản phẩm],0)))</f>
        <v/>
      </c>
      <c r="J83" s="20" t="str">
        <f>IF(H83="","",INDEX(D.1[ĐVT],MATCH(H83,D.1[Tên sản phẩm],0)))</f>
        <v/>
      </c>
      <c r="K83" s="56" t="str">
        <f>IF(H83="","",INDEX(#REF!,MATCH(H83,D.1[Tên sản phẩm],0)))</f>
        <v/>
      </c>
      <c r="L83" s="56"/>
      <c r="M83" s="53"/>
      <c r="N83" s="53"/>
      <c r="O83" s="53"/>
      <c r="P83" s="57" t="str">
        <f t="shared" si="20"/>
        <v/>
      </c>
      <c r="Q83" s="58"/>
      <c r="R83" s="56" t="str">
        <f t="shared" si="13"/>
        <v/>
      </c>
      <c r="S83" s="57" t="str">
        <f t="shared" si="21"/>
        <v/>
      </c>
      <c r="T83" s="58" t="str">
        <f t="shared" ca="1" si="22"/>
        <v/>
      </c>
      <c r="U83" s="57" t="str">
        <f t="shared" si="23"/>
        <v/>
      </c>
      <c r="V83" s="57" t="str">
        <f ca="1">IF(AND(C83&lt;&gt;"",C83&lt;&gt;OFFSET(C83,1,0)),SUMIFS([Giá có thuế],[Số ĐK],C83),"")</f>
        <v/>
      </c>
      <c r="W83" s="53"/>
      <c r="X83" s="55" t="str">
        <f>IF(W83="","",'Thông Tin Chung'!#REF!)</f>
        <v/>
      </c>
      <c r="Y83" s="57" t="str">
        <f t="shared" ca="1" si="24"/>
        <v/>
      </c>
      <c r="Z83" s="59"/>
      <c r="AA83" s="49" t="str">
        <f ca="1">IF(C83="","",IF(OR(D83&lt;NgayBatDau,D83&gt;NgayKetThuc),"Ngày tháng phải nằm trong kỳ báo cáo",IF(AND(G83&lt;&gt;"",COUNTIF(D.2[Tên khách hàng],G83)=0),"Tên KH chưa khai báo trong DSKH",IF(AND(H83&lt;&gt;"",COUNTIF(D.1[Tên sản phẩm],H83)=0),"SP này chưa khai báo trong DSSP",""))))</f>
        <v/>
      </c>
      <c r="AB83" s="28" t="str">
        <f t="shared" ca="1" si="14"/>
        <v/>
      </c>
      <c r="AC83" s="29" t="str">
        <f>IF(OR(H83="",S83=""),"",S83-(SUM(L83,M83)*INDEX(#REF!,MATCH(H83,D.1[Tên sản phẩm],0))))</f>
        <v/>
      </c>
    </row>
    <row r="84" spans="2:29" ht="27.75" customHeight="1">
      <c r="B84" s="69">
        <f t="shared" si="15"/>
        <v>81</v>
      </c>
      <c r="C84" s="49" t="str">
        <f t="shared" ca="1" si="16"/>
        <v/>
      </c>
      <c r="D84" s="50" t="str">
        <f t="shared" ca="1" si="17"/>
        <v/>
      </c>
      <c r="E84" s="51" t="str">
        <f t="shared" ca="1" si="18"/>
        <v/>
      </c>
      <c r="F84" s="51"/>
      <c r="G84" s="52" t="str">
        <f t="shared" ca="1" si="19"/>
        <v/>
      </c>
      <c r="H84" s="53"/>
      <c r="I84" s="54" t="str">
        <f>IF(H84="","",INDEX(D.1[Quy cách],MATCH(H84,D.1[Tên sản phẩm],0)))</f>
        <v/>
      </c>
      <c r="J84" s="20" t="str">
        <f>IF(H84="","",INDEX(D.1[ĐVT],MATCH(H84,D.1[Tên sản phẩm],0)))</f>
        <v/>
      </c>
      <c r="K84" s="56" t="str">
        <f>IF(H84="","",INDEX(#REF!,MATCH(H84,D.1[Tên sản phẩm],0)))</f>
        <v/>
      </c>
      <c r="L84" s="56"/>
      <c r="M84" s="53"/>
      <c r="N84" s="53"/>
      <c r="O84" s="53"/>
      <c r="P84" s="57" t="str">
        <f t="shared" si="20"/>
        <v/>
      </c>
      <c r="Q84" s="58"/>
      <c r="R84" s="56" t="str">
        <f t="shared" si="13"/>
        <v/>
      </c>
      <c r="S84" s="57" t="str">
        <f t="shared" si="21"/>
        <v/>
      </c>
      <c r="T84" s="58" t="str">
        <f t="shared" ca="1" si="22"/>
        <v/>
      </c>
      <c r="U84" s="57" t="str">
        <f t="shared" si="23"/>
        <v/>
      </c>
      <c r="V84" s="57" t="str">
        <f ca="1">IF(AND(C84&lt;&gt;"",C84&lt;&gt;OFFSET(C84,1,0)),SUMIFS([Giá có thuế],[Số ĐK],C84),"")</f>
        <v/>
      </c>
      <c r="W84" s="53"/>
      <c r="X84" s="55" t="str">
        <f>IF(W84="","",'Thông Tin Chung'!#REF!)</f>
        <v/>
      </c>
      <c r="Y84" s="57" t="str">
        <f t="shared" ca="1" si="24"/>
        <v/>
      </c>
      <c r="Z84" s="59"/>
      <c r="AA84" s="49" t="str">
        <f ca="1">IF(C84="","",IF(OR(D84&lt;NgayBatDau,D84&gt;NgayKetThuc),"Ngày tháng phải nằm trong kỳ báo cáo",IF(AND(G84&lt;&gt;"",COUNTIF(D.2[Tên khách hàng],G84)=0),"Tên KH chưa khai báo trong DSKH",IF(AND(H84&lt;&gt;"",COUNTIF(D.1[Tên sản phẩm],H84)=0),"SP này chưa khai báo trong DSSP",""))))</f>
        <v/>
      </c>
      <c r="AB84" s="28" t="str">
        <f t="shared" ca="1" si="14"/>
        <v/>
      </c>
      <c r="AC84" s="29" t="str">
        <f>IF(OR(H84="",S84=""),"",S84-(SUM(L84,M84)*INDEX(#REF!,MATCH(H84,D.1[Tên sản phẩm],0))))</f>
        <v/>
      </c>
    </row>
    <row r="85" spans="2:29" ht="27.75" customHeight="1">
      <c r="B85" s="69">
        <f t="shared" si="15"/>
        <v>82</v>
      </c>
      <c r="C85" s="49" t="str">
        <f t="shared" ca="1" si="16"/>
        <v/>
      </c>
      <c r="D85" s="50" t="str">
        <f t="shared" ca="1" si="17"/>
        <v/>
      </c>
      <c r="E85" s="51" t="str">
        <f t="shared" ca="1" si="18"/>
        <v/>
      </c>
      <c r="F85" s="51"/>
      <c r="G85" s="52" t="str">
        <f t="shared" ca="1" si="19"/>
        <v/>
      </c>
      <c r="H85" s="53"/>
      <c r="I85" s="54" t="str">
        <f>IF(H85="","",INDEX(D.1[Quy cách],MATCH(H85,D.1[Tên sản phẩm],0)))</f>
        <v/>
      </c>
      <c r="J85" s="20" t="str">
        <f>IF(H85="","",INDEX(D.1[ĐVT],MATCH(H85,D.1[Tên sản phẩm],0)))</f>
        <v/>
      </c>
      <c r="K85" s="56" t="str">
        <f>IF(H85="","",INDEX(#REF!,MATCH(H85,D.1[Tên sản phẩm],0)))</f>
        <v/>
      </c>
      <c r="L85" s="56"/>
      <c r="M85" s="53"/>
      <c r="N85" s="53"/>
      <c r="O85" s="53"/>
      <c r="P85" s="57" t="str">
        <f t="shared" si="20"/>
        <v/>
      </c>
      <c r="Q85" s="58"/>
      <c r="R85" s="56" t="str">
        <f t="shared" si="13"/>
        <v/>
      </c>
      <c r="S85" s="57" t="str">
        <f t="shared" si="21"/>
        <v/>
      </c>
      <c r="T85" s="58" t="str">
        <f t="shared" ca="1" si="22"/>
        <v/>
      </c>
      <c r="U85" s="57" t="str">
        <f t="shared" si="23"/>
        <v/>
      </c>
      <c r="V85" s="57" t="str">
        <f ca="1">IF(AND(C85&lt;&gt;"",C85&lt;&gt;OFFSET(C85,1,0)),SUMIFS([Giá có thuế],[Số ĐK],C85),"")</f>
        <v/>
      </c>
      <c r="W85" s="53"/>
      <c r="X85" s="55" t="str">
        <f>IF(W85="","",'Thông Tin Chung'!#REF!)</f>
        <v/>
      </c>
      <c r="Y85" s="57" t="str">
        <f t="shared" ca="1" si="24"/>
        <v/>
      </c>
      <c r="Z85" s="59"/>
      <c r="AA85" s="49" t="str">
        <f ca="1">IF(C85="","",IF(OR(D85&lt;NgayBatDau,D85&gt;NgayKetThuc),"Ngày tháng phải nằm trong kỳ báo cáo",IF(AND(G85&lt;&gt;"",COUNTIF(D.2[Tên khách hàng],G85)=0),"Tên KH chưa khai báo trong DSKH",IF(AND(H85&lt;&gt;"",COUNTIF(D.1[Tên sản phẩm],H85)=0),"SP này chưa khai báo trong DSSP",""))))</f>
        <v/>
      </c>
      <c r="AB85" s="28" t="str">
        <f t="shared" ca="1" si="14"/>
        <v/>
      </c>
      <c r="AC85" s="29" t="str">
        <f>IF(OR(H85="",S85=""),"",S85-(SUM(L85,M85)*INDEX(#REF!,MATCH(H85,D.1[Tên sản phẩm],0))))</f>
        <v/>
      </c>
    </row>
    <row r="86" spans="2:29" ht="27.75" customHeight="1">
      <c r="B86" s="69">
        <f t="shared" si="15"/>
        <v>83</v>
      </c>
      <c r="C86" s="49" t="str">
        <f t="shared" ca="1" si="16"/>
        <v/>
      </c>
      <c r="D86" s="50" t="str">
        <f t="shared" ca="1" si="17"/>
        <v/>
      </c>
      <c r="E86" s="51" t="str">
        <f t="shared" ca="1" si="18"/>
        <v/>
      </c>
      <c r="F86" s="51"/>
      <c r="G86" s="52" t="str">
        <f t="shared" ca="1" si="19"/>
        <v/>
      </c>
      <c r="H86" s="53"/>
      <c r="I86" s="54" t="str">
        <f>IF(H86="","",INDEX(D.1[Quy cách],MATCH(H86,D.1[Tên sản phẩm],0)))</f>
        <v/>
      </c>
      <c r="J86" s="20" t="str">
        <f>IF(H86="","",INDEX(D.1[ĐVT],MATCH(H86,D.1[Tên sản phẩm],0)))</f>
        <v/>
      </c>
      <c r="K86" s="56" t="str">
        <f>IF(H86="","",INDEX(#REF!,MATCH(H86,D.1[Tên sản phẩm],0)))</f>
        <v/>
      </c>
      <c r="L86" s="56"/>
      <c r="M86" s="53"/>
      <c r="N86" s="53"/>
      <c r="O86" s="53"/>
      <c r="P86" s="57" t="str">
        <f t="shared" si="20"/>
        <v/>
      </c>
      <c r="Q86" s="58"/>
      <c r="R86" s="56" t="str">
        <f t="shared" si="13"/>
        <v/>
      </c>
      <c r="S86" s="57" t="str">
        <f t="shared" si="21"/>
        <v/>
      </c>
      <c r="T86" s="58" t="str">
        <f t="shared" ca="1" si="22"/>
        <v/>
      </c>
      <c r="U86" s="57" t="str">
        <f t="shared" si="23"/>
        <v/>
      </c>
      <c r="V86" s="57" t="str">
        <f ca="1">IF(AND(C86&lt;&gt;"",C86&lt;&gt;OFFSET(C86,1,0)),SUMIFS([Giá có thuế],[Số ĐK],C86),"")</f>
        <v/>
      </c>
      <c r="W86" s="53"/>
      <c r="X86" s="55" t="str">
        <f>IF(W86="","",'Thông Tin Chung'!#REF!)</f>
        <v/>
      </c>
      <c r="Y86" s="57" t="str">
        <f t="shared" ca="1" si="24"/>
        <v/>
      </c>
      <c r="Z86" s="59"/>
      <c r="AA86" s="49" t="str">
        <f ca="1">IF(C86="","",IF(OR(D86&lt;NgayBatDau,D86&gt;NgayKetThuc),"Ngày tháng phải nằm trong kỳ báo cáo",IF(AND(G86&lt;&gt;"",COUNTIF(D.2[Tên khách hàng],G86)=0),"Tên KH chưa khai báo trong DSKH",IF(AND(H86&lt;&gt;"",COUNTIF(D.1[Tên sản phẩm],H86)=0),"SP này chưa khai báo trong DSSP",""))))</f>
        <v/>
      </c>
      <c r="AB86" s="28" t="str">
        <f t="shared" ca="1" si="14"/>
        <v/>
      </c>
      <c r="AC86" s="29" t="str">
        <f>IF(OR(H86="",S86=""),"",S86-(SUM(L86,M86)*INDEX(#REF!,MATCH(H86,D.1[Tên sản phẩm],0))))</f>
        <v/>
      </c>
    </row>
    <row r="87" spans="2:29" ht="27.75" customHeight="1">
      <c r="B87" s="69">
        <f t="shared" si="15"/>
        <v>84</v>
      </c>
      <c r="C87" s="49" t="str">
        <f t="shared" ca="1" si="16"/>
        <v/>
      </c>
      <c r="D87" s="50" t="str">
        <f t="shared" ca="1" si="17"/>
        <v/>
      </c>
      <c r="E87" s="51" t="str">
        <f t="shared" ca="1" si="18"/>
        <v/>
      </c>
      <c r="F87" s="51"/>
      <c r="G87" s="52" t="str">
        <f t="shared" ca="1" si="19"/>
        <v/>
      </c>
      <c r="H87" s="53"/>
      <c r="I87" s="54" t="str">
        <f>IF(H87="","",INDEX(D.1[Quy cách],MATCH(H87,D.1[Tên sản phẩm],0)))</f>
        <v/>
      </c>
      <c r="J87" s="20" t="str">
        <f>IF(H87="","",INDEX(D.1[ĐVT],MATCH(H87,D.1[Tên sản phẩm],0)))</f>
        <v/>
      </c>
      <c r="K87" s="56" t="str">
        <f>IF(H87="","",INDEX(#REF!,MATCH(H87,D.1[Tên sản phẩm],0)))</f>
        <v/>
      </c>
      <c r="L87" s="56"/>
      <c r="M87" s="53"/>
      <c r="N87" s="53"/>
      <c r="O87" s="53"/>
      <c r="P87" s="57" t="str">
        <f t="shared" si="20"/>
        <v/>
      </c>
      <c r="Q87" s="58"/>
      <c r="R87" s="56" t="str">
        <f t="shared" si="13"/>
        <v/>
      </c>
      <c r="S87" s="57" t="str">
        <f t="shared" si="21"/>
        <v/>
      </c>
      <c r="T87" s="58" t="str">
        <f t="shared" ca="1" si="22"/>
        <v/>
      </c>
      <c r="U87" s="57" t="str">
        <f t="shared" si="23"/>
        <v/>
      </c>
      <c r="V87" s="57" t="str">
        <f ca="1">IF(AND(C87&lt;&gt;"",C87&lt;&gt;OFFSET(C87,1,0)),SUMIFS([Giá có thuế],[Số ĐK],C87),"")</f>
        <v/>
      </c>
      <c r="W87" s="53"/>
      <c r="X87" s="55" t="str">
        <f>IF(W87="","",'Thông Tin Chung'!#REF!)</f>
        <v/>
      </c>
      <c r="Y87" s="57" t="str">
        <f t="shared" ca="1" si="24"/>
        <v/>
      </c>
      <c r="Z87" s="59"/>
      <c r="AA87" s="49" t="str">
        <f ca="1">IF(C87="","",IF(OR(D87&lt;NgayBatDau,D87&gt;NgayKetThuc),"Ngày tháng phải nằm trong kỳ báo cáo",IF(AND(G87&lt;&gt;"",COUNTIF(D.2[Tên khách hàng],G87)=0),"Tên KH chưa khai báo trong DSKH",IF(AND(H87&lt;&gt;"",COUNTIF(D.1[Tên sản phẩm],H87)=0),"SP này chưa khai báo trong DSSP",""))))</f>
        <v/>
      </c>
      <c r="AB87" s="28" t="str">
        <f t="shared" ca="1" si="14"/>
        <v/>
      </c>
      <c r="AC87" s="29" t="str">
        <f>IF(OR(H87="",S87=""),"",S87-(SUM(L87,M87)*INDEX(#REF!,MATCH(H87,D.1[Tên sản phẩm],0))))</f>
        <v/>
      </c>
    </row>
    <row r="88" spans="2:29" ht="27.75" customHeight="1">
      <c r="B88" s="69">
        <f t="shared" si="15"/>
        <v>85</v>
      </c>
      <c r="C88" s="49" t="str">
        <f t="shared" ca="1" si="16"/>
        <v/>
      </c>
      <c r="D88" s="50" t="str">
        <f t="shared" ca="1" si="17"/>
        <v/>
      </c>
      <c r="E88" s="51" t="str">
        <f t="shared" ca="1" si="18"/>
        <v/>
      </c>
      <c r="F88" s="51"/>
      <c r="G88" s="52" t="str">
        <f t="shared" ca="1" si="19"/>
        <v/>
      </c>
      <c r="H88" s="53"/>
      <c r="I88" s="54" t="str">
        <f>IF(H88="","",INDEX(D.1[Quy cách],MATCH(H88,D.1[Tên sản phẩm],0)))</f>
        <v/>
      </c>
      <c r="J88" s="20" t="str">
        <f>IF(H88="","",INDEX(D.1[ĐVT],MATCH(H88,D.1[Tên sản phẩm],0)))</f>
        <v/>
      </c>
      <c r="K88" s="56" t="str">
        <f>IF(H88="","",INDEX(#REF!,MATCH(H88,D.1[Tên sản phẩm],0)))</f>
        <v/>
      </c>
      <c r="L88" s="56"/>
      <c r="M88" s="53"/>
      <c r="N88" s="53"/>
      <c r="O88" s="53"/>
      <c r="P88" s="57" t="str">
        <f t="shared" si="20"/>
        <v/>
      </c>
      <c r="Q88" s="58"/>
      <c r="R88" s="56" t="str">
        <f t="shared" si="13"/>
        <v/>
      </c>
      <c r="S88" s="57" t="str">
        <f t="shared" si="21"/>
        <v/>
      </c>
      <c r="T88" s="58" t="str">
        <f t="shared" ca="1" si="22"/>
        <v/>
      </c>
      <c r="U88" s="57" t="str">
        <f t="shared" si="23"/>
        <v/>
      </c>
      <c r="V88" s="57" t="str">
        <f ca="1">IF(AND(C88&lt;&gt;"",C88&lt;&gt;OFFSET(C88,1,0)),SUMIFS([Giá có thuế],[Số ĐK],C88),"")</f>
        <v/>
      </c>
      <c r="W88" s="53"/>
      <c r="X88" s="55" t="str">
        <f>IF(W88="","",'Thông Tin Chung'!#REF!)</f>
        <v/>
      </c>
      <c r="Y88" s="57" t="str">
        <f t="shared" ca="1" si="24"/>
        <v/>
      </c>
      <c r="Z88" s="59"/>
      <c r="AA88" s="49" t="str">
        <f ca="1">IF(C88="","",IF(OR(D88&lt;NgayBatDau,D88&gt;NgayKetThuc),"Ngày tháng phải nằm trong kỳ báo cáo",IF(AND(G88&lt;&gt;"",COUNTIF(D.2[Tên khách hàng],G88)=0),"Tên KH chưa khai báo trong DSKH",IF(AND(H88&lt;&gt;"",COUNTIF(D.1[Tên sản phẩm],H88)=0),"SP này chưa khai báo trong DSSP",""))))</f>
        <v/>
      </c>
      <c r="AB88" s="28" t="str">
        <f t="shared" ca="1" si="14"/>
        <v/>
      </c>
      <c r="AC88" s="29" t="str">
        <f>IF(OR(H88="",S88=""),"",S88-(SUM(L88,M88)*INDEX(#REF!,MATCH(H88,D.1[Tên sản phẩm],0))))</f>
        <v/>
      </c>
    </row>
    <row r="89" spans="2:29" ht="27.75" customHeight="1">
      <c r="B89" s="69">
        <f t="shared" si="15"/>
        <v>86</v>
      </c>
      <c r="C89" s="49" t="str">
        <f t="shared" ca="1" si="16"/>
        <v/>
      </c>
      <c r="D89" s="50" t="str">
        <f t="shared" ca="1" si="17"/>
        <v/>
      </c>
      <c r="E89" s="51" t="str">
        <f t="shared" ca="1" si="18"/>
        <v/>
      </c>
      <c r="F89" s="51"/>
      <c r="G89" s="52" t="str">
        <f t="shared" ca="1" si="19"/>
        <v/>
      </c>
      <c r="H89" s="53"/>
      <c r="I89" s="54" t="str">
        <f>IF(H89="","",INDEX(D.1[Quy cách],MATCH(H89,D.1[Tên sản phẩm],0)))</f>
        <v/>
      </c>
      <c r="J89" s="20" t="str">
        <f>IF(H89="","",INDEX(D.1[ĐVT],MATCH(H89,D.1[Tên sản phẩm],0)))</f>
        <v/>
      </c>
      <c r="K89" s="56" t="str">
        <f>IF(H89="","",INDEX(#REF!,MATCH(H89,D.1[Tên sản phẩm],0)))</f>
        <v/>
      </c>
      <c r="L89" s="56"/>
      <c r="M89" s="53"/>
      <c r="N89" s="53"/>
      <c r="O89" s="53"/>
      <c r="P89" s="57" t="str">
        <f t="shared" si="20"/>
        <v/>
      </c>
      <c r="Q89" s="58"/>
      <c r="R89" s="56" t="str">
        <f t="shared" si="13"/>
        <v/>
      </c>
      <c r="S89" s="57" t="str">
        <f t="shared" si="21"/>
        <v/>
      </c>
      <c r="T89" s="58" t="str">
        <f t="shared" ca="1" si="22"/>
        <v/>
      </c>
      <c r="U89" s="57" t="str">
        <f t="shared" si="23"/>
        <v/>
      </c>
      <c r="V89" s="57" t="str">
        <f ca="1">IF(AND(C89&lt;&gt;"",C89&lt;&gt;OFFSET(C89,1,0)),SUMIFS([Giá có thuế],[Số ĐK],C89),"")</f>
        <v/>
      </c>
      <c r="W89" s="53"/>
      <c r="X89" s="55" t="str">
        <f>IF(W89="","",'Thông Tin Chung'!#REF!)</f>
        <v/>
      </c>
      <c r="Y89" s="57" t="str">
        <f t="shared" ca="1" si="24"/>
        <v/>
      </c>
      <c r="Z89" s="59"/>
      <c r="AA89" s="49" t="str">
        <f ca="1">IF(C89="","",IF(OR(D89&lt;NgayBatDau,D89&gt;NgayKetThuc),"Ngày tháng phải nằm trong kỳ báo cáo",IF(AND(G89&lt;&gt;"",COUNTIF(D.2[Tên khách hàng],G89)=0),"Tên KH chưa khai báo trong DSKH",IF(AND(H89&lt;&gt;"",COUNTIF(D.1[Tên sản phẩm],H89)=0),"SP này chưa khai báo trong DSSP",""))))</f>
        <v/>
      </c>
      <c r="AB89" s="28" t="str">
        <f t="shared" ca="1" si="14"/>
        <v/>
      </c>
      <c r="AC89" s="29" t="str">
        <f>IF(OR(H89="",S89=""),"",S89-(SUM(L89,M89)*INDEX(#REF!,MATCH(H89,D.1[Tên sản phẩm],0))))</f>
        <v/>
      </c>
    </row>
    <row r="90" spans="2:29" ht="27.75" customHeight="1">
      <c r="B90" s="69">
        <f t="shared" si="15"/>
        <v>87</v>
      </c>
      <c r="C90" s="49" t="str">
        <f t="shared" ca="1" si="16"/>
        <v/>
      </c>
      <c r="D90" s="50" t="str">
        <f t="shared" ca="1" si="17"/>
        <v/>
      </c>
      <c r="E90" s="51" t="str">
        <f t="shared" ca="1" si="18"/>
        <v/>
      </c>
      <c r="F90" s="51"/>
      <c r="G90" s="52" t="str">
        <f t="shared" ca="1" si="19"/>
        <v/>
      </c>
      <c r="H90" s="53"/>
      <c r="I90" s="54" t="str">
        <f>IF(H90="","",INDEX(D.1[Quy cách],MATCH(H90,D.1[Tên sản phẩm],0)))</f>
        <v/>
      </c>
      <c r="J90" s="20" t="str">
        <f>IF(H90="","",INDEX(D.1[ĐVT],MATCH(H90,D.1[Tên sản phẩm],0)))</f>
        <v/>
      </c>
      <c r="K90" s="56" t="str">
        <f>IF(H90="","",INDEX(#REF!,MATCH(H90,D.1[Tên sản phẩm],0)))</f>
        <v/>
      </c>
      <c r="L90" s="56"/>
      <c r="M90" s="53"/>
      <c r="N90" s="53"/>
      <c r="O90" s="53"/>
      <c r="P90" s="57" t="str">
        <f t="shared" si="20"/>
        <v/>
      </c>
      <c r="Q90" s="58"/>
      <c r="R90" s="56" t="str">
        <f t="shared" si="13"/>
        <v/>
      </c>
      <c r="S90" s="57" t="str">
        <f t="shared" si="21"/>
        <v/>
      </c>
      <c r="T90" s="58" t="str">
        <f t="shared" ca="1" si="22"/>
        <v/>
      </c>
      <c r="U90" s="57" t="str">
        <f t="shared" si="23"/>
        <v/>
      </c>
      <c r="V90" s="57" t="str">
        <f ca="1">IF(AND(C90&lt;&gt;"",C90&lt;&gt;OFFSET(C90,1,0)),SUMIFS([Giá có thuế],[Số ĐK],C90),"")</f>
        <v/>
      </c>
      <c r="W90" s="53"/>
      <c r="X90" s="55" t="str">
        <f>IF(W90="","",'Thông Tin Chung'!#REF!)</f>
        <v/>
      </c>
      <c r="Y90" s="57" t="str">
        <f t="shared" ca="1" si="24"/>
        <v/>
      </c>
      <c r="Z90" s="59"/>
      <c r="AA90" s="49" t="str">
        <f ca="1">IF(C90="","",IF(OR(D90&lt;NgayBatDau,D90&gt;NgayKetThuc),"Ngày tháng phải nằm trong kỳ báo cáo",IF(AND(G90&lt;&gt;"",COUNTIF(D.2[Tên khách hàng],G90)=0),"Tên KH chưa khai báo trong DSKH",IF(AND(H90&lt;&gt;"",COUNTIF(D.1[Tên sản phẩm],H90)=0),"SP này chưa khai báo trong DSSP",""))))</f>
        <v/>
      </c>
      <c r="AB90" s="28" t="str">
        <f t="shared" ca="1" si="14"/>
        <v/>
      </c>
      <c r="AC90" s="29" t="str">
        <f>IF(OR(H90="",S90=""),"",S90-(SUM(L90,M90)*INDEX(#REF!,MATCH(H90,D.1[Tên sản phẩm],0))))</f>
        <v/>
      </c>
    </row>
    <row r="91" spans="2:29" ht="27.75" customHeight="1">
      <c r="B91" s="69">
        <f t="shared" si="15"/>
        <v>88</v>
      </c>
      <c r="C91" s="49" t="str">
        <f t="shared" ca="1" si="16"/>
        <v/>
      </c>
      <c r="D91" s="50" t="str">
        <f t="shared" ca="1" si="17"/>
        <v/>
      </c>
      <c r="E91" s="51" t="str">
        <f t="shared" ca="1" si="18"/>
        <v/>
      </c>
      <c r="F91" s="51"/>
      <c r="G91" s="52" t="str">
        <f t="shared" ca="1" si="19"/>
        <v/>
      </c>
      <c r="H91" s="53"/>
      <c r="I91" s="54" t="str">
        <f>IF(H91="","",INDEX(D.1[Quy cách],MATCH(H91,D.1[Tên sản phẩm],0)))</f>
        <v/>
      </c>
      <c r="J91" s="20" t="str">
        <f>IF(H91="","",INDEX(D.1[ĐVT],MATCH(H91,D.1[Tên sản phẩm],0)))</f>
        <v/>
      </c>
      <c r="K91" s="56" t="str">
        <f>IF(H91="","",INDEX(#REF!,MATCH(H91,D.1[Tên sản phẩm],0)))</f>
        <v/>
      </c>
      <c r="L91" s="56"/>
      <c r="M91" s="53"/>
      <c r="N91" s="53"/>
      <c r="O91" s="53"/>
      <c r="P91" s="57" t="str">
        <f t="shared" si="20"/>
        <v/>
      </c>
      <c r="Q91" s="58"/>
      <c r="R91" s="56" t="str">
        <f t="shared" si="13"/>
        <v/>
      </c>
      <c r="S91" s="57" t="str">
        <f t="shared" si="21"/>
        <v/>
      </c>
      <c r="T91" s="58" t="str">
        <f t="shared" ca="1" si="22"/>
        <v/>
      </c>
      <c r="U91" s="57" t="str">
        <f t="shared" si="23"/>
        <v/>
      </c>
      <c r="V91" s="57" t="str">
        <f ca="1">IF(AND(C91&lt;&gt;"",C91&lt;&gt;OFFSET(C91,1,0)),SUMIFS([Giá có thuế],[Số ĐK],C91),"")</f>
        <v/>
      </c>
      <c r="W91" s="53"/>
      <c r="X91" s="55" t="str">
        <f>IF(W91="","",'Thông Tin Chung'!#REF!)</f>
        <v/>
      </c>
      <c r="Y91" s="57" t="str">
        <f t="shared" ca="1" si="24"/>
        <v/>
      </c>
      <c r="Z91" s="59"/>
      <c r="AA91" s="49" t="str">
        <f ca="1">IF(C91="","",IF(OR(D91&lt;NgayBatDau,D91&gt;NgayKetThuc),"Ngày tháng phải nằm trong kỳ báo cáo",IF(AND(G91&lt;&gt;"",COUNTIF(D.2[Tên khách hàng],G91)=0),"Tên KH chưa khai báo trong DSKH",IF(AND(H91&lt;&gt;"",COUNTIF(D.1[Tên sản phẩm],H91)=0),"SP này chưa khai báo trong DSSP",""))))</f>
        <v/>
      </c>
      <c r="AB91" s="28" t="str">
        <f t="shared" ca="1" si="14"/>
        <v/>
      </c>
      <c r="AC91" s="29" t="str">
        <f>IF(OR(H91="",S91=""),"",S91-(SUM(L91,M91)*INDEX(#REF!,MATCH(H91,D.1[Tên sản phẩm],0))))</f>
        <v/>
      </c>
    </row>
    <row r="92" spans="2:29" ht="27.75" customHeight="1">
      <c r="B92" s="69">
        <f t="shared" si="15"/>
        <v>89</v>
      </c>
      <c r="C92" s="49" t="str">
        <f t="shared" ca="1" si="16"/>
        <v/>
      </c>
      <c r="D92" s="50" t="str">
        <f t="shared" ca="1" si="17"/>
        <v/>
      </c>
      <c r="E92" s="51" t="str">
        <f t="shared" ca="1" si="18"/>
        <v/>
      </c>
      <c r="F92" s="51"/>
      <c r="G92" s="52" t="str">
        <f t="shared" ca="1" si="19"/>
        <v/>
      </c>
      <c r="H92" s="53"/>
      <c r="I92" s="54" t="str">
        <f>IF(H92="","",INDEX(D.1[Quy cách],MATCH(H92,D.1[Tên sản phẩm],0)))</f>
        <v/>
      </c>
      <c r="J92" s="20" t="str">
        <f>IF(H92="","",INDEX(D.1[ĐVT],MATCH(H92,D.1[Tên sản phẩm],0)))</f>
        <v/>
      </c>
      <c r="K92" s="56" t="str">
        <f>IF(H92="","",INDEX(#REF!,MATCH(H92,D.1[Tên sản phẩm],0)))</f>
        <v/>
      </c>
      <c r="L92" s="56"/>
      <c r="M92" s="53"/>
      <c r="N92" s="53"/>
      <c r="O92" s="53"/>
      <c r="P92" s="57" t="str">
        <f t="shared" si="20"/>
        <v/>
      </c>
      <c r="Q92" s="58"/>
      <c r="R92" s="56" t="str">
        <f t="shared" si="13"/>
        <v/>
      </c>
      <c r="S92" s="57" t="str">
        <f t="shared" si="21"/>
        <v/>
      </c>
      <c r="T92" s="58" t="str">
        <f t="shared" ca="1" si="22"/>
        <v/>
      </c>
      <c r="U92" s="57" t="str">
        <f t="shared" si="23"/>
        <v/>
      </c>
      <c r="V92" s="57" t="str">
        <f ca="1">IF(AND(C92&lt;&gt;"",C92&lt;&gt;OFFSET(C92,1,0)),SUMIFS([Giá có thuế],[Số ĐK],C92),"")</f>
        <v/>
      </c>
      <c r="W92" s="53"/>
      <c r="X92" s="55" t="str">
        <f>IF(W92="","",'Thông Tin Chung'!#REF!)</f>
        <v/>
      </c>
      <c r="Y92" s="57" t="str">
        <f t="shared" ca="1" si="24"/>
        <v/>
      </c>
      <c r="Z92" s="59"/>
      <c r="AA92" s="49" t="str">
        <f ca="1">IF(C92="","",IF(OR(D92&lt;NgayBatDau,D92&gt;NgayKetThuc),"Ngày tháng phải nằm trong kỳ báo cáo",IF(AND(G92&lt;&gt;"",COUNTIF(D.2[Tên khách hàng],G92)=0),"Tên KH chưa khai báo trong DSKH",IF(AND(H92&lt;&gt;"",COUNTIF(D.1[Tên sản phẩm],H92)=0),"SP này chưa khai báo trong DSSP",""))))</f>
        <v/>
      </c>
      <c r="AB92" s="28" t="str">
        <f t="shared" ca="1" si="14"/>
        <v/>
      </c>
      <c r="AC92" s="29" t="str">
        <f>IF(OR(H92="",S92=""),"",S92-(SUM(L92,M92)*INDEX(#REF!,MATCH(H92,D.1[Tên sản phẩm],0))))</f>
        <v/>
      </c>
    </row>
    <row r="93" spans="2:29" ht="27.75" customHeight="1">
      <c r="B93" s="69">
        <f t="shared" si="15"/>
        <v>90</v>
      </c>
      <c r="C93" s="49" t="str">
        <f t="shared" ca="1" si="16"/>
        <v/>
      </c>
      <c r="D93" s="50" t="str">
        <f t="shared" ca="1" si="17"/>
        <v/>
      </c>
      <c r="E93" s="51" t="str">
        <f t="shared" ca="1" si="18"/>
        <v/>
      </c>
      <c r="F93" s="51"/>
      <c r="G93" s="52" t="str">
        <f t="shared" ca="1" si="19"/>
        <v/>
      </c>
      <c r="H93" s="53"/>
      <c r="I93" s="54" t="str">
        <f>IF(H93="","",INDEX(D.1[Quy cách],MATCH(H93,D.1[Tên sản phẩm],0)))</f>
        <v/>
      </c>
      <c r="J93" s="20" t="str">
        <f>IF(H93="","",INDEX(D.1[ĐVT],MATCH(H93,D.1[Tên sản phẩm],0)))</f>
        <v/>
      </c>
      <c r="K93" s="56" t="str">
        <f>IF(H93="","",INDEX(#REF!,MATCH(H93,D.1[Tên sản phẩm],0)))</f>
        <v/>
      </c>
      <c r="L93" s="56"/>
      <c r="M93" s="53"/>
      <c r="N93" s="53"/>
      <c r="O93" s="53"/>
      <c r="P93" s="57" t="str">
        <f t="shared" si="20"/>
        <v/>
      </c>
      <c r="Q93" s="58"/>
      <c r="R93" s="56" t="str">
        <f t="shared" si="13"/>
        <v/>
      </c>
      <c r="S93" s="57" t="str">
        <f t="shared" si="21"/>
        <v/>
      </c>
      <c r="T93" s="58" t="str">
        <f t="shared" ca="1" si="22"/>
        <v/>
      </c>
      <c r="U93" s="57" t="str">
        <f t="shared" si="23"/>
        <v/>
      </c>
      <c r="V93" s="57" t="str">
        <f ca="1">IF(AND(C93&lt;&gt;"",C93&lt;&gt;OFFSET(C93,1,0)),SUMIFS([Giá có thuế],[Số ĐK],C93),"")</f>
        <v/>
      </c>
      <c r="W93" s="53"/>
      <c r="X93" s="55" t="str">
        <f>IF(W93="","",'Thông Tin Chung'!#REF!)</f>
        <v/>
      </c>
      <c r="Y93" s="57" t="str">
        <f t="shared" ca="1" si="24"/>
        <v/>
      </c>
      <c r="Z93" s="59"/>
      <c r="AA93" s="49" t="str">
        <f ca="1">IF(C93="","",IF(OR(D93&lt;NgayBatDau,D93&gt;NgayKetThuc),"Ngày tháng phải nằm trong kỳ báo cáo",IF(AND(G93&lt;&gt;"",COUNTIF(D.2[Tên khách hàng],G93)=0),"Tên KH chưa khai báo trong DSKH",IF(AND(H93&lt;&gt;"",COUNTIF(D.1[Tên sản phẩm],H93)=0),"SP này chưa khai báo trong DSSP",""))))</f>
        <v/>
      </c>
      <c r="AB93" s="28" t="str">
        <f t="shared" ca="1" si="14"/>
        <v/>
      </c>
      <c r="AC93" s="29" t="str">
        <f>IF(OR(H93="",S93=""),"",S93-(SUM(L93,M93)*INDEX(#REF!,MATCH(H93,D.1[Tên sản phẩm],0))))</f>
        <v/>
      </c>
    </row>
    <row r="94" spans="2:29" ht="27.75" customHeight="1">
      <c r="B94" s="69">
        <f t="shared" si="15"/>
        <v>91</v>
      </c>
      <c r="C94" s="49" t="str">
        <f t="shared" ca="1" si="16"/>
        <v/>
      </c>
      <c r="D94" s="50" t="str">
        <f t="shared" ca="1" si="17"/>
        <v/>
      </c>
      <c r="E94" s="51" t="str">
        <f t="shared" ca="1" si="18"/>
        <v/>
      </c>
      <c r="F94" s="51"/>
      <c r="G94" s="52" t="str">
        <f t="shared" ca="1" si="19"/>
        <v/>
      </c>
      <c r="H94" s="53"/>
      <c r="I94" s="54" t="str">
        <f>IF(H94="","",INDEX(D.1[Quy cách],MATCH(H94,D.1[Tên sản phẩm],0)))</f>
        <v/>
      </c>
      <c r="J94" s="20" t="str">
        <f>IF(H94="","",INDEX(D.1[ĐVT],MATCH(H94,D.1[Tên sản phẩm],0)))</f>
        <v/>
      </c>
      <c r="K94" s="56" t="str">
        <f>IF(H94="","",INDEX(#REF!,MATCH(H94,D.1[Tên sản phẩm],0)))</f>
        <v/>
      </c>
      <c r="L94" s="56"/>
      <c r="M94" s="53"/>
      <c r="N94" s="53"/>
      <c r="O94" s="53"/>
      <c r="P94" s="57" t="str">
        <f t="shared" si="20"/>
        <v/>
      </c>
      <c r="Q94" s="58"/>
      <c r="R94" s="56" t="str">
        <f t="shared" si="13"/>
        <v/>
      </c>
      <c r="S94" s="57" t="str">
        <f t="shared" si="21"/>
        <v/>
      </c>
      <c r="T94" s="58" t="str">
        <f t="shared" ca="1" si="22"/>
        <v/>
      </c>
      <c r="U94" s="57" t="str">
        <f t="shared" si="23"/>
        <v/>
      </c>
      <c r="V94" s="57" t="str">
        <f ca="1">IF(AND(C94&lt;&gt;"",C94&lt;&gt;OFFSET(C94,1,0)),SUMIFS([Giá có thuế],[Số ĐK],C94),"")</f>
        <v/>
      </c>
      <c r="W94" s="53"/>
      <c r="X94" s="55" t="str">
        <f>IF(W94="","",'Thông Tin Chung'!#REF!)</f>
        <v/>
      </c>
      <c r="Y94" s="57" t="str">
        <f t="shared" ca="1" si="24"/>
        <v/>
      </c>
      <c r="Z94" s="59"/>
      <c r="AA94" s="49" t="str">
        <f ca="1">IF(C94="","",IF(OR(D94&lt;NgayBatDau,D94&gt;NgayKetThuc),"Ngày tháng phải nằm trong kỳ báo cáo",IF(AND(G94&lt;&gt;"",COUNTIF(D.2[Tên khách hàng],G94)=0),"Tên KH chưa khai báo trong DSKH",IF(AND(H94&lt;&gt;"",COUNTIF(D.1[Tên sản phẩm],H94)=0),"SP này chưa khai báo trong DSSP",""))))</f>
        <v/>
      </c>
      <c r="AB94" s="28" t="str">
        <f t="shared" ca="1" si="14"/>
        <v/>
      </c>
      <c r="AC94" s="29" t="str">
        <f>IF(OR(H94="",S94=""),"",S94-(SUM(L94,M94)*INDEX(#REF!,MATCH(H94,D.1[Tên sản phẩm],0))))</f>
        <v/>
      </c>
    </row>
    <row r="95" spans="2:29" ht="27.75" customHeight="1">
      <c r="B95" s="69">
        <f t="shared" si="15"/>
        <v>92</v>
      </c>
      <c r="C95" s="49" t="str">
        <f t="shared" ca="1" si="16"/>
        <v/>
      </c>
      <c r="D95" s="50" t="str">
        <f t="shared" ca="1" si="17"/>
        <v/>
      </c>
      <c r="E95" s="51" t="str">
        <f t="shared" ca="1" si="18"/>
        <v/>
      </c>
      <c r="F95" s="51"/>
      <c r="G95" s="52" t="str">
        <f t="shared" ca="1" si="19"/>
        <v/>
      </c>
      <c r="H95" s="53"/>
      <c r="I95" s="54" t="str">
        <f>IF(H95="","",INDEX(D.1[Quy cách],MATCH(H95,D.1[Tên sản phẩm],0)))</f>
        <v/>
      </c>
      <c r="J95" s="20" t="str">
        <f>IF(H95="","",INDEX(D.1[ĐVT],MATCH(H95,D.1[Tên sản phẩm],0)))</f>
        <v/>
      </c>
      <c r="K95" s="56" t="str">
        <f>IF(H95="","",INDEX(#REF!,MATCH(H95,D.1[Tên sản phẩm],0)))</f>
        <v/>
      </c>
      <c r="L95" s="56"/>
      <c r="M95" s="53"/>
      <c r="N95" s="53"/>
      <c r="O95" s="53"/>
      <c r="P95" s="57" t="str">
        <f t="shared" si="20"/>
        <v/>
      </c>
      <c r="Q95" s="58"/>
      <c r="R95" s="56" t="str">
        <f t="shared" si="13"/>
        <v/>
      </c>
      <c r="S95" s="57" t="str">
        <f t="shared" si="21"/>
        <v/>
      </c>
      <c r="T95" s="58" t="str">
        <f t="shared" ca="1" si="22"/>
        <v/>
      </c>
      <c r="U95" s="57" t="str">
        <f t="shared" si="23"/>
        <v/>
      </c>
      <c r="V95" s="57" t="str">
        <f ca="1">IF(AND(C95&lt;&gt;"",C95&lt;&gt;OFFSET(C95,1,0)),SUMIFS([Giá có thuế],[Số ĐK],C95),"")</f>
        <v/>
      </c>
      <c r="W95" s="53"/>
      <c r="X95" s="55" t="str">
        <f>IF(W95="","",'Thông Tin Chung'!#REF!)</f>
        <v/>
      </c>
      <c r="Y95" s="57" t="str">
        <f t="shared" ca="1" si="24"/>
        <v/>
      </c>
      <c r="Z95" s="59"/>
      <c r="AA95" s="49" t="str">
        <f ca="1">IF(C95="","",IF(OR(D95&lt;NgayBatDau,D95&gt;NgayKetThuc),"Ngày tháng phải nằm trong kỳ báo cáo",IF(AND(G95&lt;&gt;"",COUNTIF(D.2[Tên khách hàng],G95)=0),"Tên KH chưa khai báo trong DSKH",IF(AND(H95&lt;&gt;"",COUNTIF(D.1[Tên sản phẩm],H95)=0),"SP này chưa khai báo trong DSSP",""))))</f>
        <v/>
      </c>
      <c r="AB95" s="28" t="str">
        <f t="shared" ca="1" si="14"/>
        <v/>
      </c>
      <c r="AC95" s="29" t="str">
        <f>IF(OR(H95="",S95=""),"",S95-(SUM(L95,M95)*INDEX(#REF!,MATCH(H95,D.1[Tên sản phẩm],0))))</f>
        <v/>
      </c>
    </row>
    <row r="96" spans="2:29" ht="27.75" customHeight="1">
      <c r="B96" s="69">
        <f t="shared" si="15"/>
        <v>93</v>
      </c>
      <c r="C96" s="49" t="str">
        <f t="shared" ca="1" si="16"/>
        <v/>
      </c>
      <c r="D96" s="50" t="str">
        <f t="shared" ca="1" si="17"/>
        <v/>
      </c>
      <c r="E96" s="51" t="str">
        <f t="shared" ca="1" si="18"/>
        <v/>
      </c>
      <c r="F96" s="51"/>
      <c r="G96" s="52" t="str">
        <f t="shared" ca="1" si="19"/>
        <v/>
      </c>
      <c r="H96" s="53"/>
      <c r="I96" s="54" t="str">
        <f>IF(H96="","",INDEX(D.1[Quy cách],MATCH(H96,D.1[Tên sản phẩm],0)))</f>
        <v/>
      </c>
      <c r="J96" s="20" t="str">
        <f>IF(H96="","",INDEX(D.1[ĐVT],MATCH(H96,D.1[Tên sản phẩm],0)))</f>
        <v/>
      </c>
      <c r="K96" s="56" t="str">
        <f>IF(H96="","",INDEX(#REF!,MATCH(H96,D.1[Tên sản phẩm],0)))</f>
        <v/>
      </c>
      <c r="L96" s="56"/>
      <c r="M96" s="53"/>
      <c r="N96" s="53"/>
      <c r="O96" s="53"/>
      <c r="P96" s="57" t="str">
        <f t="shared" si="20"/>
        <v/>
      </c>
      <c r="Q96" s="58"/>
      <c r="R96" s="56" t="str">
        <f t="shared" si="13"/>
        <v/>
      </c>
      <c r="S96" s="57" t="str">
        <f t="shared" si="21"/>
        <v/>
      </c>
      <c r="T96" s="58" t="str">
        <f t="shared" ca="1" si="22"/>
        <v/>
      </c>
      <c r="U96" s="57" t="str">
        <f t="shared" si="23"/>
        <v/>
      </c>
      <c r="V96" s="57" t="str">
        <f ca="1">IF(AND(C96&lt;&gt;"",C96&lt;&gt;OFFSET(C96,1,0)),SUMIFS([Giá có thuế],[Số ĐK],C96),"")</f>
        <v/>
      </c>
      <c r="W96" s="53"/>
      <c r="X96" s="55" t="str">
        <f>IF(W96="","",'Thông Tin Chung'!#REF!)</f>
        <v/>
      </c>
      <c r="Y96" s="57" t="str">
        <f t="shared" ca="1" si="24"/>
        <v/>
      </c>
      <c r="Z96" s="59"/>
      <c r="AA96" s="49" t="str">
        <f ca="1">IF(C96="","",IF(OR(D96&lt;NgayBatDau,D96&gt;NgayKetThuc),"Ngày tháng phải nằm trong kỳ báo cáo",IF(AND(G96&lt;&gt;"",COUNTIF(D.2[Tên khách hàng],G96)=0),"Tên KH chưa khai báo trong DSKH",IF(AND(H96&lt;&gt;"",COUNTIF(D.1[Tên sản phẩm],H96)=0),"SP này chưa khai báo trong DSSP",""))))</f>
        <v/>
      </c>
      <c r="AB96" s="28" t="str">
        <f t="shared" ca="1" si="14"/>
        <v/>
      </c>
      <c r="AC96" s="29" t="str">
        <f>IF(OR(H96="",S96=""),"",S96-(SUM(L96,M96)*INDEX(#REF!,MATCH(H96,D.1[Tên sản phẩm],0))))</f>
        <v/>
      </c>
    </row>
    <row r="97" spans="2:29" ht="27.75" customHeight="1">
      <c r="B97" s="69">
        <f t="shared" si="15"/>
        <v>94</v>
      </c>
      <c r="C97" s="49" t="str">
        <f t="shared" ca="1" si="16"/>
        <v/>
      </c>
      <c r="D97" s="50" t="str">
        <f t="shared" ca="1" si="17"/>
        <v/>
      </c>
      <c r="E97" s="51" t="str">
        <f t="shared" ca="1" si="18"/>
        <v/>
      </c>
      <c r="F97" s="51"/>
      <c r="G97" s="52" t="str">
        <f t="shared" ca="1" si="19"/>
        <v/>
      </c>
      <c r="H97" s="53"/>
      <c r="I97" s="54" t="str">
        <f>IF(H97="","",INDEX(D.1[Quy cách],MATCH(H97,D.1[Tên sản phẩm],0)))</f>
        <v/>
      </c>
      <c r="J97" s="20" t="str">
        <f>IF(H97="","",INDEX(D.1[ĐVT],MATCH(H97,D.1[Tên sản phẩm],0)))</f>
        <v/>
      </c>
      <c r="K97" s="56" t="str">
        <f>IF(H97="","",INDEX(#REF!,MATCH(H97,D.1[Tên sản phẩm],0)))</f>
        <v/>
      </c>
      <c r="L97" s="56"/>
      <c r="M97" s="53"/>
      <c r="N97" s="53"/>
      <c r="O97" s="53"/>
      <c r="P97" s="57" t="str">
        <f t="shared" si="20"/>
        <v/>
      </c>
      <c r="Q97" s="58"/>
      <c r="R97" s="56" t="str">
        <f t="shared" si="13"/>
        <v/>
      </c>
      <c r="S97" s="57" t="str">
        <f t="shared" si="21"/>
        <v/>
      </c>
      <c r="T97" s="58" t="str">
        <f t="shared" ca="1" si="22"/>
        <v/>
      </c>
      <c r="U97" s="57" t="str">
        <f t="shared" si="23"/>
        <v/>
      </c>
      <c r="V97" s="57" t="str">
        <f ca="1">IF(AND(C97&lt;&gt;"",C97&lt;&gt;OFFSET(C97,1,0)),SUMIFS([Giá có thuế],[Số ĐK],C97),"")</f>
        <v/>
      </c>
      <c r="W97" s="53"/>
      <c r="X97" s="55" t="str">
        <f>IF(W97="","",'Thông Tin Chung'!#REF!)</f>
        <v/>
      </c>
      <c r="Y97" s="57" t="str">
        <f t="shared" ca="1" si="24"/>
        <v/>
      </c>
      <c r="Z97" s="59"/>
      <c r="AA97" s="49" t="str">
        <f ca="1">IF(C97="","",IF(OR(D97&lt;NgayBatDau,D97&gt;NgayKetThuc),"Ngày tháng phải nằm trong kỳ báo cáo",IF(AND(G97&lt;&gt;"",COUNTIF(D.2[Tên khách hàng],G97)=0),"Tên KH chưa khai báo trong DSKH",IF(AND(H97&lt;&gt;"",COUNTIF(D.1[Tên sản phẩm],H97)=0),"SP này chưa khai báo trong DSSP",""))))</f>
        <v/>
      </c>
      <c r="AB97" s="28" t="str">
        <f t="shared" ca="1" si="14"/>
        <v/>
      </c>
      <c r="AC97" s="29" t="str">
        <f>IF(OR(H97="",S97=""),"",S97-(SUM(L97,M97)*INDEX(#REF!,MATCH(H97,D.1[Tên sản phẩm],0))))</f>
        <v/>
      </c>
    </row>
    <row r="98" spans="2:29" ht="27.75" customHeight="1">
      <c r="B98" s="69">
        <f t="shared" si="15"/>
        <v>95</v>
      </c>
      <c r="C98" s="49" t="str">
        <f t="shared" ca="1" si="16"/>
        <v/>
      </c>
      <c r="D98" s="50" t="str">
        <f t="shared" ca="1" si="17"/>
        <v/>
      </c>
      <c r="E98" s="51" t="str">
        <f t="shared" ca="1" si="18"/>
        <v/>
      </c>
      <c r="F98" s="51"/>
      <c r="G98" s="52" t="str">
        <f t="shared" ca="1" si="19"/>
        <v/>
      </c>
      <c r="H98" s="53"/>
      <c r="I98" s="54" t="str">
        <f>IF(H98="","",INDEX(D.1[Quy cách],MATCH(H98,D.1[Tên sản phẩm],0)))</f>
        <v/>
      </c>
      <c r="J98" s="20" t="str">
        <f>IF(H98="","",INDEX(D.1[ĐVT],MATCH(H98,D.1[Tên sản phẩm],0)))</f>
        <v/>
      </c>
      <c r="K98" s="56" t="str">
        <f>IF(H98="","",INDEX(#REF!,MATCH(H98,D.1[Tên sản phẩm],0)))</f>
        <v/>
      </c>
      <c r="L98" s="56"/>
      <c r="M98" s="53"/>
      <c r="N98" s="53"/>
      <c r="O98" s="53"/>
      <c r="P98" s="57" t="str">
        <f t="shared" si="20"/>
        <v/>
      </c>
      <c r="Q98" s="58"/>
      <c r="R98" s="56" t="str">
        <f t="shared" si="13"/>
        <v/>
      </c>
      <c r="S98" s="57" t="str">
        <f t="shared" si="21"/>
        <v/>
      </c>
      <c r="T98" s="58" t="str">
        <f t="shared" ca="1" si="22"/>
        <v/>
      </c>
      <c r="U98" s="57" t="str">
        <f t="shared" si="23"/>
        <v/>
      </c>
      <c r="V98" s="57" t="str">
        <f ca="1">IF(AND(C98&lt;&gt;"",C98&lt;&gt;OFFSET(C98,1,0)),SUMIFS([Giá có thuế],[Số ĐK],C98),"")</f>
        <v/>
      </c>
      <c r="W98" s="53"/>
      <c r="X98" s="55" t="str">
        <f>IF(W98="","",'Thông Tin Chung'!#REF!)</f>
        <v/>
      </c>
      <c r="Y98" s="57" t="str">
        <f t="shared" ca="1" si="24"/>
        <v/>
      </c>
      <c r="Z98" s="59"/>
      <c r="AA98" s="49" t="str">
        <f ca="1">IF(C98="","",IF(OR(D98&lt;NgayBatDau,D98&gt;NgayKetThuc),"Ngày tháng phải nằm trong kỳ báo cáo",IF(AND(G98&lt;&gt;"",COUNTIF(D.2[Tên khách hàng],G98)=0),"Tên KH chưa khai báo trong DSKH",IF(AND(H98&lt;&gt;"",COUNTIF(D.1[Tên sản phẩm],H98)=0),"SP này chưa khai báo trong DSSP",""))))</f>
        <v/>
      </c>
      <c r="AB98" s="28" t="str">
        <f t="shared" ca="1" si="14"/>
        <v/>
      </c>
      <c r="AC98" s="29" t="str">
        <f>IF(OR(H98="",S98=""),"",S98-(SUM(L98,M98)*INDEX(#REF!,MATCH(H98,D.1[Tên sản phẩm],0))))</f>
        <v/>
      </c>
    </row>
    <row r="99" spans="2:29" ht="27.75" customHeight="1">
      <c r="B99" s="69">
        <f t="shared" si="15"/>
        <v>96</v>
      </c>
      <c r="C99" s="49" t="str">
        <f t="shared" ca="1" si="16"/>
        <v/>
      </c>
      <c r="D99" s="50" t="str">
        <f t="shared" ca="1" si="17"/>
        <v/>
      </c>
      <c r="E99" s="51" t="str">
        <f t="shared" ca="1" si="18"/>
        <v/>
      </c>
      <c r="F99" s="51"/>
      <c r="G99" s="52" t="str">
        <f t="shared" ca="1" si="19"/>
        <v/>
      </c>
      <c r="H99" s="53"/>
      <c r="I99" s="54" t="str">
        <f>IF(H99="","",INDEX(D.1[Quy cách],MATCH(H99,D.1[Tên sản phẩm],0)))</f>
        <v/>
      </c>
      <c r="J99" s="20" t="str">
        <f>IF(H99="","",INDEX(D.1[ĐVT],MATCH(H99,D.1[Tên sản phẩm],0)))</f>
        <v/>
      </c>
      <c r="K99" s="56" t="str">
        <f>IF(H99="","",INDEX(#REF!,MATCH(H99,D.1[Tên sản phẩm],0)))</f>
        <v/>
      </c>
      <c r="L99" s="56"/>
      <c r="M99" s="53"/>
      <c r="N99" s="53"/>
      <c r="O99" s="53"/>
      <c r="P99" s="57" t="str">
        <f t="shared" si="20"/>
        <v/>
      </c>
      <c r="Q99" s="58"/>
      <c r="R99" s="56" t="str">
        <f t="shared" si="13"/>
        <v/>
      </c>
      <c r="S99" s="57" t="str">
        <f t="shared" si="21"/>
        <v/>
      </c>
      <c r="T99" s="58" t="str">
        <f t="shared" ca="1" si="22"/>
        <v/>
      </c>
      <c r="U99" s="57" t="str">
        <f t="shared" si="23"/>
        <v/>
      </c>
      <c r="V99" s="57" t="str">
        <f ca="1">IF(AND(C99&lt;&gt;"",C99&lt;&gt;OFFSET(C99,1,0)),SUMIFS([Giá có thuế],[Số ĐK],C99),"")</f>
        <v/>
      </c>
      <c r="W99" s="53"/>
      <c r="X99" s="55" t="str">
        <f>IF(W99="","",'Thông Tin Chung'!#REF!)</f>
        <v/>
      </c>
      <c r="Y99" s="57" t="str">
        <f t="shared" ca="1" si="24"/>
        <v/>
      </c>
      <c r="Z99" s="59"/>
      <c r="AA99" s="49" t="str">
        <f ca="1">IF(C99="","",IF(OR(D99&lt;NgayBatDau,D99&gt;NgayKetThuc),"Ngày tháng phải nằm trong kỳ báo cáo",IF(AND(G99&lt;&gt;"",COUNTIF(D.2[Tên khách hàng],G99)=0),"Tên KH chưa khai báo trong DSKH",IF(AND(H99&lt;&gt;"",COUNTIF(D.1[Tên sản phẩm],H99)=0),"SP này chưa khai báo trong DSSP",""))))</f>
        <v/>
      </c>
      <c r="AB99" s="28" t="str">
        <f t="shared" ca="1" si="14"/>
        <v/>
      </c>
      <c r="AC99" s="29" t="str">
        <f>IF(OR(H99="",S99=""),"",S99-(SUM(L99,M99)*INDEX(#REF!,MATCH(H99,D.1[Tên sản phẩm],0))))</f>
        <v/>
      </c>
    </row>
    <row r="100" spans="2:29" ht="27.75" customHeight="1">
      <c r="B100" s="69">
        <f t="shared" si="15"/>
        <v>97</v>
      </c>
      <c r="C100" s="49" t="str">
        <f t="shared" ca="1" si="16"/>
        <v/>
      </c>
      <c r="D100" s="50" t="str">
        <f t="shared" ca="1" si="17"/>
        <v/>
      </c>
      <c r="E100" s="51" t="str">
        <f t="shared" ca="1" si="18"/>
        <v/>
      </c>
      <c r="F100" s="51"/>
      <c r="G100" s="52" t="str">
        <f t="shared" ca="1" si="19"/>
        <v/>
      </c>
      <c r="H100" s="53"/>
      <c r="I100" s="54" t="str">
        <f>IF(H100="","",INDEX(D.1[Quy cách],MATCH(H100,D.1[Tên sản phẩm],0)))</f>
        <v/>
      </c>
      <c r="J100" s="20" t="str">
        <f>IF(H100="","",INDEX(D.1[ĐVT],MATCH(H100,D.1[Tên sản phẩm],0)))</f>
        <v/>
      </c>
      <c r="K100" s="56" t="str">
        <f>IF(H100="","",INDEX(#REF!,MATCH(H100,D.1[Tên sản phẩm],0)))</f>
        <v/>
      </c>
      <c r="L100" s="56"/>
      <c r="M100" s="53"/>
      <c r="N100" s="53"/>
      <c r="O100" s="53"/>
      <c r="P100" s="57" t="str">
        <f t="shared" si="20"/>
        <v/>
      </c>
      <c r="Q100" s="58"/>
      <c r="R100" s="56" t="str">
        <f t="shared" si="13"/>
        <v/>
      </c>
      <c r="S100" s="57" t="str">
        <f t="shared" si="21"/>
        <v/>
      </c>
      <c r="T100" s="58" t="str">
        <f t="shared" ca="1" si="22"/>
        <v/>
      </c>
      <c r="U100" s="57" t="str">
        <f t="shared" si="23"/>
        <v/>
      </c>
      <c r="V100" s="57" t="str">
        <f ca="1">IF(AND(C100&lt;&gt;"",C100&lt;&gt;OFFSET(C100,1,0)),SUMIFS([Giá có thuế],[Số ĐK],C100),"")</f>
        <v/>
      </c>
      <c r="W100" s="53"/>
      <c r="X100" s="55" t="str">
        <f>IF(W100="","",'Thông Tin Chung'!#REF!)</f>
        <v/>
      </c>
      <c r="Y100" s="57" t="str">
        <f t="shared" ca="1" si="24"/>
        <v/>
      </c>
      <c r="Z100" s="59"/>
      <c r="AA100" s="49" t="str">
        <f ca="1">IF(C100="","",IF(OR(D100&lt;NgayBatDau,D100&gt;NgayKetThuc),"Ngày tháng phải nằm trong kỳ báo cáo",IF(AND(G100&lt;&gt;"",COUNTIF(D.2[Tên khách hàng],G100)=0),"Tên KH chưa khai báo trong DSKH",IF(AND(H100&lt;&gt;"",COUNTIF(D.1[Tên sản phẩm],H100)=0),"SP này chưa khai báo trong DSSP",""))))</f>
        <v/>
      </c>
      <c r="AB100" s="28" t="str">
        <f t="shared" ca="1" si="14"/>
        <v/>
      </c>
      <c r="AC100" s="29" t="str">
        <f>IF(OR(H100="",S100=""),"",S100-(SUM(L100,M100)*INDEX(#REF!,MATCH(H100,D.1[Tên sản phẩm],0))))</f>
        <v/>
      </c>
    </row>
    <row r="101" spans="2:29" ht="27.75" customHeight="1">
      <c r="B101" s="69">
        <f t="shared" si="15"/>
        <v>98</v>
      </c>
      <c r="C101" s="49" t="str">
        <f t="shared" ca="1" si="16"/>
        <v/>
      </c>
      <c r="D101" s="50" t="str">
        <f t="shared" ca="1" si="17"/>
        <v/>
      </c>
      <c r="E101" s="51" t="str">
        <f t="shared" ca="1" si="18"/>
        <v/>
      </c>
      <c r="F101" s="51"/>
      <c r="G101" s="52" t="str">
        <f t="shared" ca="1" si="19"/>
        <v/>
      </c>
      <c r="H101" s="53"/>
      <c r="I101" s="54" t="str">
        <f>IF(H101="","",INDEX(D.1[Quy cách],MATCH(H101,D.1[Tên sản phẩm],0)))</f>
        <v/>
      </c>
      <c r="J101" s="20" t="str">
        <f>IF(H101="","",INDEX(D.1[ĐVT],MATCH(H101,D.1[Tên sản phẩm],0)))</f>
        <v/>
      </c>
      <c r="K101" s="56" t="str">
        <f>IF(H101="","",INDEX(#REF!,MATCH(H101,D.1[Tên sản phẩm],0)))</f>
        <v/>
      </c>
      <c r="L101" s="56"/>
      <c r="M101" s="53"/>
      <c r="N101" s="53"/>
      <c r="O101" s="53"/>
      <c r="P101" s="57" t="str">
        <f t="shared" si="20"/>
        <v/>
      </c>
      <c r="Q101" s="58"/>
      <c r="R101" s="56" t="str">
        <f t="shared" si="13"/>
        <v/>
      </c>
      <c r="S101" s="57" t="str">
        <f t="shared" si="21"/>
        <v/>
      </c>
      <c r="T101" s="58" t="str">
        <f t="shared" ca="1" si="22"/>
        <v/>
      </c>
      <c r="U101" s="57" t="str">
        <f t="shared" si="23"/>
        <v/>
      </c>
      <c r="V101" s="57" t="str">
        <f ca="1">IF(AND(C101&lt;&gt;"",C101&lt;&gt;OFFSET(C101,1,0)),SUMIFS([Giá có thuế],[Số ĐK],C101),"")</f>
        <v/>
      </c>
      <c r="W101" s="53"/>
      <c r="X101" s="55" t="str">
        <f>IF(W101="","",'Thông Tin Chung'!#REF!)</f>
        <v/>
      </c>
      <c r="Y101" s="57" t="str">
        <f t="shared" ca="1" si="24"/>
        <v/>
      </c>
      <c r="Z101" s="59"/>
      <c r="AA101" s="49" t="str">
        <f ca="1">IF(C101="","",IF(OR(D101&lt;NgayBatDau,D101&gt;NgayKetThuc),"Ngày tháng phải nằm trong kỳ báo cáo",IF(AND(G101&lt;&gt;"",COUNTIF(D.2[Tên khách hàng],G101)=0),"Tên KH chưa khai báo trong DSKH",IF(AND(H101&lt;&gt;"",COUNTIF(D.1[Tên sản phẩm],H101)=0),"SP này chưa khai báo trong DSSP",""))))</f>
        <v/>
      </c>
      <c r="AB101" s="28" t="str">
        <f t="shared" ca="1" si="14"/>
        <v/>
      </c>
      <c r="AC101" s="29" t="str">
        <f>IF(OR(H101="",S101=""),"",S101-(SUM(L101,M101)*INDEX(#REF!,MATCH(H101,D.1[Tên sản phẩm],0))))</f>
        <v/>
      </c>
    </row>
    <row r="102" spans="2:29" ht="27.75" customHeight="1">
      <c r="B102" s="69">
        <f t="shared" si="15"/>
        <v>99</v>
      </c>
      <c r="C102" s="49" t="str">
        <f t="shared" ca="1" si="16"/>
        <v/>
      </c>
      <c r="D102" s="50" t="str">
        <f t="shared" ca="1" si="17"/>
        <v/>
      </c>
      <c r="E102" s="51" t="str">
        <f t="shared" ca="1" si="18"/>
        <v/>
      </c>
      <c r="F102" s="51"/>
      <c r="G102" s="52" t="str">
        <f t="shared" ca="1" si="19"/>
        <v/>
      </c>
      <c r="H102" s="53"/>
      <c r="I102" s="54" t="str">
        <f>IF(H102="","",INDEX(D.1[Quy cách],MATCH(H102,D.1[Tên sản phẩm],0)))</f>
        <v/>
      </c>
      <c r="J102" s="20" t="str">
        <f>IF(H102="","",INDEX(D.1[ĐVT],MATCH(H102,D.1[Tên sản phẩm],0)))</f>
        <v/>
      </c>
      <c r="K102" s="56" t="str">
        <f>IF(H102="","",INDEX(#REF!,MATCH(H102,D.1[Tên sản phẩm],0)))</f>
        <v/>
      </c>
      <c r="L102" s="56"/>
      <c r="M102" s="53"/>
      <c r="N102" s="53"/>
      <c r="O102" s="53"/>
      <c r="P102" s="57" t="str">
        <f t="shared" si="20"/>
        <v/>
      </c>
      <c r="Q102" s="58"/>
      <c r="R102" s="56" t="str">
        <f t="shared" si="13"/>
        <v/>
      </c>
      <c r="S102" s="57" t="str">
        <f t="shared" si="21"/>
        <v/>
      </c>
      <c r="T102" s="58" t="str">
        <f t="shared" ca="1" si="22"/>
        <v/>
      </c>
      <c r="U102" s="57" t="str">
        <f t="shared" si="23"/>
        <v/>
      </c>
      <c r="V102" s="57" t="str">
        <f ca="1">IF(AND(C102&lt;&gt;"",C102&lt;&gt;OFFSET(C102,1,0)),SUMIFS([Giá có thuế],[Số ĐK],C102),"")</f>
        <v/>
      </c>
      <c r="W102" s="53"/>
      <c r="X102" s="55" t="str">
        <f>IF(W102="","",'Thông Tin Chung'!#REF!)</f>
        <v/>
      </c>
      <c r="Y102" s="57" t="str">
        <f t="shared" ca="1" si="24"/>
        <v/>
      </c>
      <c r="Z102" s="59"/>
      <c r="AA102" s="49" t="str">
        <f ca="1">IF(C102="","",IF(OR(D102&lt;NgayBatDau,D102&gt;NgayKetThuc),"Ngày tháng phải nằm trong kỳ báo cáo",IF(AND(G102&lt;&gt;"",COUNTIF(D.2[Tên khách hàng],G102)=0),"Tên KH chưa khai báo trong DSKH",IF(AND(H102&lt;&gt;"",COUNTIF(D.1[Tên sản phẩm],H102)=0),"SP này chưa khai báo trong DSSP",""))))</f>
        <v/>
      </c>
      <c r="AB102" s="28" t="str">
        <f t="shared" ca="1" si="14"/>
        <v/>
      </c>
      <c r="AC102" s="29" t="str">
        <f>IF(OR(H102="",S102=""),"",S102-(SUM(L102,M102)*INDEX(#REF!,MATCH(H102,D.1[Tên sản phẩm],0))))</f>
        <v/>
      </c>
    </row>
    <row r="103" spans="2:29" ht="27.75" customHeight="1">
      <c r="B103" s="69">
        <f t="shared" si="15"/>
        <v>100</v>
      </c>
      <c r="C103" s="49" t="str">
        <f t="shared" ca="1" si="16"/>
        <v/>
      </c>
      <c r="D103" s="50" t="str">
        <f t="shared" ca="1" si="17"/>
        <v/>
      </c>
      <c r="E103" s="51" t="str">
        <f t="shared" ca="1" si="18"/>
        <v/>
      </c>
      <c r="F103" s="51"/>
      <c r="G103" s="52" t="str">
        <f t="shared" ca="1" si="19"/>
        <v/>
      </c>
      <c r="H103" s="53"/>
      <c r="I103" s="54" t="str">
        <f>IF(H103="","",INDEX(D.1[Quy cách],MATCH(H103,D.1[Tên sản phẩm],0)))</f>
        <v/>
      </c>
      <c r="J103" s="20" t="str">
        <f>IF(H103="","",INDEX(D.1[ĐVT],MATCH(H103,D.1[Tên sản phẩm],0)))</f>
        <v/>
      </c>
      <c r="K103" s="56" t="str">
        <f>IF(H103="","",INDEX(#REF!,MATCH(H103,D.1[Tên sản phẩm],0)))</f>
        <v/>
      </c>
      <c r="L103" s="56"/>
      <c r="M103" s="53"/>
      <c r="N103" s="53"/>
      <c r="O103" s="53"/>
      <c r="P103" s="57" t="str">
        <f t="shared" si="20"/>
        <v/>
      </c>
      <c r="Q103" s="58"/>
      <c r="R103" s="56" t="str">
        <f t="shared" si="13"/>
        <v/>
      </c>
      <c r="S103" s="57" t="str">
        <f t="shared" si="21"/>
        <v/>
      </c>
      <c r="T103" s="58" t="str">
        <f t="shared" ca="1" si="22"/>
        <v/>
      </c>
      <c r="U103" s="57" t="str">
        <f t="shared" si="23"/>
        <v/>
      </c>
      <c r="V103" s="57" t="str">
        <f ca="1">IF(AND(C103&lt;&gt;"",C103&lt;&gt;OFFSET(C103,1,0)),SUMIFS([Giá có thuế],[Số ĐK],C103),"")</f>
        <v/>
      </c>
      <c r="W103" s="53"/>
      <c r="X103" s="55" t="str">
        <f>IF(W103="","",'Thông Tin Chung'!#REF!)</f>
        <v/>
      </c>
      <c r="Y103" s="57" t="str">
        <f t="shared" ca="1" si="24"/>
        <v/>
      </c>
      <c r="Z103" s="59"/>
      <c r="AA103" s="49" t="str">
        <f ca="1">IF(C103="","",IF(OR(D103&lt;NgayBatDau,D103&gt;NgayKetThuc),"Ngày tháng phải nằm trong kỳ báo cáo",IF(AND(G103&lt;&gt;"",COUNTIF(D.2[Tên khách hàng],G103)=0),"Tên KH chưa khai báo trong DSKH",IF(AND(H103&lt;&gt;"",COUNTIF(D.1[Tên sản phẩm],H103)=0),"SP này chưa khai báo trong DSSP",""))))</f>
        <v/>
      </c>
      <c r="AB103" s="28" t="str">
        <f t="shared" ca="1" si="14"/>
        <v/>
      </c>
      <c r="AC103" s="29" t="str">
        <f>IF(OR(H103="",S103=""),"",S103-(SUM(L103,M103)*INDEX(#REF!,MATCH(H103,D.1[Tên sản phẩm],0))))</f>
        <v/>
      </c>
    </row>
    <row r="104" spans="2:29" ht="27.75" customHeight="1">
      <c r="B104" s="69">
        <f t="shared" si="15"/>
        <v>101</v>
      </c>
      <c r="C104" s="49" t="str">
        <f t="shared" ca="1" si="16"/>
        <v/>
      </c>
      <c r="D104" s="50" t="str">
        <f t="shared" ca="1" si="17"/>
        <v/>
      </c>
      <c r="E104" s="51" t="str">
        <f t="shared" ca="1" si="18"/>
        <v/>
      </c>
      <c r="F104" s="51"/>
      <c r="G104" s="52" t="str">
        <f t="shared" ca="1" si="19"/>
        <v/>
      </c>
      <c r="H104" s="53"/>
      <c r="I104" s="54" t="str">
        <f>IF(H104="","",INDEX(D.1[Quy cách],MATCH(H104,D.1[Tên sản phẩm],0)))</f>
        <v/>
      </c>
      <c r="J104" s="20" t="str">
        <f>IF(H104="","",INDEX(D.1[ĐVT],MATCH(H104,D.1[Tên sản phẩm],0)))</f>
        <v/>
      </c>
      <c r="K104" s="56" t="str">
        <f>IF(H104="","",INDEX(#REF!,MATCH(H104,D.1[Tên sản phẩm],0)))</f>
        <v/>
      </c>
      <c r="L104" s="56"/>
      <c r="M104" s="53"/>
      <c r="N104" s="53"/>
      <c r="O104" s="53"/>
      <c r="P104" s="57" t="str">
        <f t="shared" si="20"/>
        <v/>
      </c>
      <c r="Q104" s="58"/>
      <c r="R104" s="56" t="str">
        <f t="shared" si="13"/>
        <v/>
      </c>
      <c r="S104" s="57" t="str">
        <f t="shared" si="21"/>
        <v/>
      </c>
      <c r="T104" s="58" t="str">
        <f t="shared" ca="1" si="22"/>
        <v/>
      </c>
      <c r="U104" s="57" t="str">
        <f t="shared" si="23"/>
        <v/>
      </c>
      <c r="V104" s="57" t="str">
        <f ca="1">IF(AND(C104&lt;&gt;"",C104&lt;&gt;OFFSET(C104,1,0)),SUMIFS([Giá có thuế],[Số ĐK],C104),"")</f>
        <v/>
      </c>
      <c r="W104" s="53"/>
      <c r="X104" s="55" t="str">
        <f>IF(W104="","",'Thông Tin Chung'!#REF!)</f>
        <v/>
      </c>
      <c r="Y104" s="57" t="str">
        <f t="shared" ca="1" si="24"/>
        <v/>
      </c>
      <c r="Z104" s="59"/>
      <c r="AA104" s="49" t="str">
        <f ca="1">IF(C104="","",IF(OR(D104&lt;NgayBatDau,D104&gt;NgayKetThuc),"Ngày tháng phải nằm trong kỳ báo cáo",IF(AND(G104&lt;&gt;"",COUNTIF(D.2[Tên khách hàng],G104)=0),"Tên KH chưa khai báo trong DSKH",IF(AND(H104&lt;&gt;"",COUNTIF(D.1[Tên sản phẩm],H104)=0),"SP này chưa khai báo trong DSSP",""))))</f>
        <v/>
      </c>
      <c r="AB104" s="28" t="str">
        <f t="shared" ca="1" si="14"/>
        <v/>
      </c>
      <c r="AC104" s="29" t="str">
        <f>IF(OR(H104="",S104=""),"",S104-(SUM(L104,M104)*INDEX(#REF!,MATCH(H104,D.1[Tên sản phẩm],0))))</f>
        <v/>
      </c>
    </row>
    <row r="105" spans="2:29" ht="27.75" customHeight="1">
      <c r="B105" s="69">
        <f t="shared" si="15"/>
        <v>102</v>
      </c>
      <c r="C105" s="49" t="str">
        <f t="shared" ca="1" si="16"/>
        <v/>
      </c>
      <c r="D105" s="50" t="str">
        <f t="shared" ca="1" si="17"/>
        <v/>
      </c>
      <c r="E105" s="51" t="str">
        <f t="shared" ca="1" si="18"/>
        <v/>
      </c>
      <c r="F105" s="51"/>
      <c r="G105" s="52" t="str">
        <f t="shared" ca="1" si="19"/>
        <v/>
      </c>
      <c r="H105" s="53"/>
      <c r="I105" s="54" t="str">
        <f>IF(H105="","",INDEX(D.1[Quy cách],MATCH(H105,D.1[Tên sản phẩm],0)))</f>
        <v/>
      </c>
      <c r="J105" s="20" t="str">
        <f>IF(H105="","",INDEX(D.1[ĐVT],MATCH(H105,D.1[Tên sản phẩm],0)))</f>
        <v/>
      </c>
      <c r="K105" s="56" t="str">
        <f>IF(H105="","",INDEX(#REF!,MATCH(H105,D.1[Tên sản phẩm],0)))</f>
        <v/>
      </c>
      <c r="L105" s="56"/>
      <c r="M105" s="53"/>
      <c r="N105" s="53"/>
      <c r="O105" s="53"/>
      <c r="P105" s="57" t="str">
        <f t="shared" si="20"/>
        <v/>
      </c>
      <c r="Q105" s="58"/>
      <c r="R105" s="56" t="str">
        <f t="shared" si="13"/>
        <v/>
      </c>
      <c r="S105" s="57" t="str">
        <f t="shared" si="21"/>
        <v/>
      </c>
      <c r="T105" s="58" t="str">
        <f t="shared" ca="1" si="22"/>
        <v/>
      </c>
      <c r="U105" s="57" t="str">
        <f t="shared" si="23"/>
        <v/>
      </c>
      <c r="V105" s="57" t="str">
        <f ca="1">IF(AND(C105&lt;&gt;"",C105&lt;&gt;OFFSET(C105,1,0)),SUMIFS([Giá có thuế],[Số ĐK],C105),"")</f>
        <v/>
      </c>
      <c r="W105" s="53"/>
      <c r="X105" s="55" t="str">
        <f>IF(W105="","",'Thông Tin Chung'!#REF!)</f>
        <v/>
      </c>
      <c r="Y105" s="57" t="str">
        <f t="shared" ca="1" si="24"/>
        <v/>
      </c>
      <c r="Z105" s="59"/>
      <c r="AA105" s="49" t="str">
        <f ca="1">IF(C105="","",IF(OR(D105&lt;NgayBatDau,D105&gt;NgayKetThuc),"Ngày tháng phải nằm trong kỳ báo cáo",IF(AND(G105&lt;&gt;"",COUNTIF(D.2[Tên khách hàng],G105)=0),"Tên KH chưa khai báo trong DSKH",IF(AND(H105&lt;&gt;"",COUNTIF(D.1[Tên sản phẩm],H105)=0),"SP này chưa khai báo trong DSSP",""))))</f>
        <v/>
      </c>
      <c r="AB105" s="28" t="str">
        <f t="shared" ca="1" si="14"/>
        <v/>
      </c>
      <c r="AC105" s="29" t="str">
        <f>IF(OR(H105="",S105=""),"",S105-(SUM(L105,M105)*INDEX(#REF!,MATCH(H105,D.1[Tên sản phẩm],0))))</f>
        <v/>
      </c>
    </row>
    <row r="106" spans="2:29" ht="27.75" customHeight="1">
      <c r="B106" s="69">
        <f t="shared" si="15"/>
        <v>103</v>
      </c>
      <c r="C106" s="49" t="str">
        <f t="shared" ca="1" si="16"/>
        <v/>
      </c>
      <c r="D106" s="50" t="str">
        <f t="shared" ca="1" si="17"/>
        <v/>
      </c>
      <c r="E106" s="51" t="str">
        <f t="shared" ca="1" si="18"/>
        <v/>
      </c>
      <c r="F106" s="51"/>
      <c r="G106" s="52" t="str">
        <f t="shared" ca="1" si="19"/>
        <v/>
      </c>
      <c r="H106" s="53"/>
      <c r="I106" s="54" t="str">
        <f>IF(H106="","",INDEX(D.1[Quy cách],MATCH(H106,D.1[Tên sản phẩm],0)))</f>
        <v/>
      </c>
      <c r="J106" s="20" t="str">
        <f>IF(H106="","",INDEX(D.1[ĐVT],MATCH(H106,D.1[Tên sản phẩm],0)))</f>
        <v/>
      </c>
      <c r="K106" s="56" t="str">
        <f>IF(H106="","",INDEX(#REF!,MATCH(H106,D.1[Tên sản phẩm],0)))</f>
        <v/>
      </c>
      <c r="L106" s="56"/>
      <c r="M106" s="53"/>
      <c r="N106" s="53"/>
      <c r="O106" s="53"/>
      <c r="P106" s="57" t="str">
        <f t="shared" si="20"/>
        <v/>
      </c>
      <c r="Q106" s="58"/>
      <c r="R106" s="56" t="str">
        <f t="shared" si="13"/>
        <v/>
      </c>
      <c r="S106" s="57" t="str">
        <f t="shared" si="21"/>
        <v/>
      </c>
      <c r="T106" s="58" t="str">
        <f t="shared" ca="1" si="22"/>
        <v/>
      </c>
      <c r="U106" s="57" t="str">
        <f t="shared" si="23"/>
        <v/>
      </c>
      <c r="V106" s="57" t="str">
        <f ca="1">IF(AND(C106&lt;&gt;"",C106&lt;&gt;OFFSET(C106,1,0)),SUMIFS([Giá có thuế],[Số ĐK],C106),"")</f>
        <v/>
      </c>
      <c r="W106" s="53"/>
      <c r="X106" s="55" t="str">
        <f>IF(W106="","",'Thông Tin Chung'!#REF!)</f>
        <v/>
      </c>
      <c r="Y106" s="57" t="str">
        <f t="shared" ca="1" si="24"/>
        <v/>
      </c>
      <c r="Z106" s="59"/>
      <c r="AA106" s="49" t="str">
        <f ca="1">IF(C106="","",IF(OR(D106&lt;NgayBatDau,D106&gt;NgayKetThuc),"Ngày tháng phải nằm trong kỳ báo cáo",IF(AND(G106&lt;&gt;"",COUNTIF(D.2[Tên khách hàng],G106)=0),"Tên KH chưa khai báo trong DSKH",IF(AND(H106&lt;&gt;"",COUNTIF(D.1[Tên sản phẩm],H106)=0),"SP này chưa khai báo trong DSSP",""))))</f>
        <v/>
      </c>
      <c r="AB106" s="28" t="str">
        <f t="shared" ca="1" si="14"/>
        <v/>
      </c>
      <c r="AC106" s="29" t="str">
        <f>IF(OR(H106="",S106=""),"",S106-(SUM(L106,M106)*INDEX(#REF!,MATCH(H106,D.1[Tên sản phẩm],0))))</f>
        <v/>
      </c>
    </row>
    <row r="107" spans="2:29" ht="27.75" customHeight="1">
      <c r="B107" s="69">
        <f t="shared" si="15"/>
        <v>104</v>
      </c>
      <c r="C107" s="49" t="str">
        <f t="shared" ca="1" si="16"/>
        <v/>
      </c>
      <c r="D107" s="50" t="str">
        <f t="shared" ca="1" si="17"/>
        <v/>
      </c>
      <c r="E107" s="51" t="str">
        <f t="shared" ca="1" si="18"/>
        <v/>
      </c>
      <c r="F107" s="51"/>
      <c r="G107" s="52" t="str">
        <f t="shared" ca="1" si="19"/>
        <v/>
      </c>
      <c r="H107" s="53"/>
      <c r="I107" s="54" t="str">
        <f>IF(H107="","",INDEX(D.1[Quy cách],MATCH(H107,D.1[Tên sản phẩm],0)))</f>
        <v/>
      </c>
      <c r="J107" s="20" t="str">
        <f>IF(H107="","",INDEX(D.1[ĐVT],MATCH(H107,D.1[Tên sản phẩm],0)))</f>
        <v/>
      </c>
      <c r="K107" s="56" t="str">
        <f>IF(H107="","",INDEX(#REF!,MATCH(H107,D.1[Tên sản phẩm],0)))</f>
        <v/>
      </c>
      <c r="L107" s="56"/>
      <c r="M107" s="53"/>
      <c r="N107" s="53"/>
      <c r="O107" s="53"/>
      <c r="P107" s="57" t="str">
        <f t="shared" si="20"/>
        <v/>
      </c>
      <c r="Q107" s="58"/>
      <c r="R107" s="56" t="str">
        <f t="shared" si="13"/>
        <v/>
      </c>
      <c r="S107" s="57" t="str">
        <f t="shared" si="21"/>
        <v/>
      </c>
      <c r="T107" s="58" t="str">
        <f t="shared" ca="1" si="22"/>
        <v/>
      </c>
      <c r="U107" s="57" t="str">
        <f t="shared" si="23"/>
        <v/>
      </c>
      <c r="V107" s="57" t="str">
        <f ca="1">IF(AND(C107&lt;&gt;"",C107&lt;&gt;OFFSET(C107,1,0)),SUMIFS([Giá có thuế],[Số ĐK],C107),"")</f>
        <v/>
      </c>
      <c r="W107" s="53"/>
      <c r="X107" s="55" t="str">
        <f>IF(W107="","",'Thông Tin Chung'!#REF!)</f>
        <v/>
      </c>
      <c r="Y107" s="57" t="str">
        <f t="shared" ca="1" si="24"/>
        <v/>
      </c>
      <c r="Z107" s="59"/>
      <c r="AA107" s="49" t="str">
        <f ca="1">IF(C107="","",IF(OR(D107&lt;NgayBatDau,D107&gt;NgayKetThuc),"Ngày tháng phải nằm trong kỳ báo cáo",IF(AND(G107&lt;&gt;"",COUNTIF(D.2[Tên khách hàng],G107)=0),"Tên KH chưa khai báo trong DSKH",IF(AND(H107&lt;&gt;"",COUNTIF(D.1[Tên sản phẩm],H107)=0),"SP này chưa khai báo trong DSSP",""))))</f>
        <v/>
      </c>
      <c r="AB107" s="28" t="str">
        <f t="shared" ca="1" si="14"/>
        <v/>
      </c>
      <c r="AC107" s="29" t="str">
        <f>IF(OR(H107="",S107=""),"",S107-(SUM(L107,M107)*INDEX(#REF!,MATCH(H107,D.1[Tên sản phẩm],0))))</f>
        <v/>
      </c>
    </row>
    <row r="108" spans="2:29" ht="27.75" customHeight="1">
      <c r="B108" s="69">
        <f t="shared" si="15"/>
        <v>105</v>
      </c>
      <c r="C108" s="49" t="str">
        <f t="shared" ca="1" si="16"/>
        <v/>
      </c>
      <c r="D108" s="50" t="str">
        <f t="shared" ca="1" si="17"/>
        <v/>
      </c>
      <c r="E108" s="51" t="str">
        <f t="shared" ca="1" si="18"/>
        <v/>
      </c>
      <c r="F108" s="51"/>
      <c r="G108" s="52" t="str">
        <f t="shared" ca="1" si="19"/>
        <v/>
      </c>
      <c r="H108" s="53"/>
      <c r="I108" s="54" t="str">
        <f>IF(H108="","",INDEX(D.1[Quy cách],MATCH(H108,D.1[Tên sản phẩm],0)))</f>
        <v/>
      </c>
      <c r="J108" s="20" t="str">
        <f>IF(H108="","",INDEX(D.1[ĐVT],MATCH(H108,D.1[Tên sản phẩm],0)))</f>
        <v/>
      </c>
      <c r="K108" s="56" t="str">
        <f>IF(H108="","",INDEX(#REF!,MATCH(H108,D.1[Tên sản phẩm],0)))</f>
        <v/>
      </c>
      <c r="L108" s="56"/>
      <c r="M108" s="53"/>
      <c r="N108" s="53"/>
      <c r="O108" s="53"/>
      <c r="P108" s="57" t="str">
        <f t="shared" si="20"/>
        <v/>
      </c>
      <c r="Q108" s="58"/>
      <c r="R108" s="56" t="str">
        <f t="shared" si="13"/>
        <v/>
      </c>
      <c r="S108" s="57" t="str">
        <f t="shared" si="21"/>
        <v/>
      </c>
      <c r="T108" s="58" t="str">
        <f t="shared" ca="1" si="22"/>
        <v/>
      </c>
      <c r="U108" s="57" t="str">
        <f t="shared" si="23"/>
        <v/>
      </c>
      <c r="V108" s="57" t="str">
        <f ca="1">IF(AND(C108&lt;&gt;"",C108&lt;&gt;OFFSET(C108,1,0)),SUMIFS([Giá có thuế],[Số ĐK],C108),"")</f>
        <v/>
      </c>
      <c r="W108" s="53"/>
      <c r="X108" s="55" t="str">
        <f>IF(W108="","",'Thông Tin Chung'!#REF!)</f>
        <v/>
      </c>
      <c r="Y108" s="57" t="str">
        <f t="shared" ca="1" si="24"/>
        <v/>
      </c>
      <c r="Z108" s="59"/>
      <c r="AA108" s="49" t="str">
        <f ca="1">IF(C108="","",IF(OR(D108&lt;NgayBatDau,D108&gt;NgayKetThuc),"Ngày tháng phải nằm trong kỳ báo cáo",IF(AND(G108&lt;&gt;"",COUNTIF(D.2[Tên khách hàng],G108)=0),"Tên KH chưa khai báo trong DSKH",IF(AND(H108&lt;&gt;"",COUNTIF(D.1[Tên sản phẩm],H108)=0),"SP này chưa khai báo trong DSSP",""))))</f>
        <v/>
      </c>
      <c r="AB108" s="28" t="str">
        <f t="shared" ca="1" si="14"/>
        <v/>
      </c>
      <c r="AC108" s="29" t="str">
        <f>IF(OR(H108="",S108=""),"",S108-(SUM(L108,M108)*INDEX(#REF!,MATCH(H108,D.1[Tên sản phẩm],0))))</f>
        <v/>
      </c>
    </row>
    <row r="109" spans="2:29" ht="27.75" customHeight="1">
      <c r="B109" s="69">
        <f t="shared" si="15"/>
        <v>106</v>
      </c>
      <c r="C109" s="49" t="str">
        <f t="shared" ca="1" si="16"/>
        <v/>
      </c>
      <c r="D109" s="50" t="str">
        <f t="shared" ca="1" si="17"/>
        <v/>
      </c>
      <c r="E109" s="51" t="str">
        <f t="shared" ca="1" si="18"/>
        <v/>
      </c>
      <c r="F109" s="51"/>
      <c r="G109" s="52" t="str">
        <f t="shared" ca="1" si="19"/>
        <v/>
      </c>
      <c r="H109" s="53"/>
      <c r="I109" s="54" t="str">
        <f>IF(H109="","",INDEX(D.1[Quy cách],MATCH(H109,D.1[Tên sản phẩm],0)))</f>
        <v/>
      </c>
      <c r="J109" s="20" t="str">
        <f>IF(H109="","",INDEX(D.1[ĐVT],MATCH(H109,D.1[Tên sản phẩm],0)))</f>
        <v/>
      </c>
      <c r="K109" s="56" t="str">
        <f>IF(H109="","",INDEX(#REF!,MATCH(H109,D.1[Tên sản phẩm],0)))</f>
        <v/>
      </c>
      <c r="L109" s="56"/>
      <c r="M109" s="53"/>
      <c r="N109" s="53"/>
      <c r="O109" s="53"/>
      <c r="P109" s="57" t="str">
        <f t="shared" si="20"/>
        <v/>
      </c>
      <c r="Q109" s="58"/>
      <c r="R109" s="56" t="str">
        <f t="shared" si="13"/>
        <v/>
      </c>
      <c r="S109" s="57" t="str">
        <f t="shared" si="21"/>
        <v/>
      </c>
      <c r="T109" s="58" t="str">
        <f t="shared" ca="1" si="22"/>
        <v/>
      </c>
      <c r="U109" s="57" t="str">
        <f t="shared" si="23"/>
        <v/>
      </c>
      <c r="V109" s="57" t="str">
        <f ca="1">IF(AND(C109&lt;&gt;"",C109&lt;&gt;OFFSET(C109,1,0)),SUMIFS([Giá có thuế],[Số ĐK],C109),"")</f>
        <v/>
      </c>
      <c r="W109" s="53"/>
      <c r="X109" s="55" t="str">
        <f>IF(W109="","",'Thông Tin Chung'!#REF!)</f>
        <v/>
      </c>
      <c r="Y109" s="57" t="str">
        <f t="shared" ca="1" si="24"/>
        <v/>
      </c>
      <c r="Z109" s="59"/>
      <c r="AA109" s="49" t="str">
        <f ca="1">IF(C109="","",IF(OR(D109&lt;NgayBatDau,D109&gt;NgayKetThuc),"Ngày tháng phải nằm trong kỳ báo cáo",IF(AND(G109&lt;&gt;"",COUNTIF(D.2[Tên khách hàng],G109)=0),"Tên KH chưa khai báo trong DSKH",IF(AND(H109&lt;&gt;"",COUNTIF(D.1[Tên sản phẩm],H109)=0),"SP này chưa khai báo trong DSSP",""))))</f>
        <v/>
      </c>
      <c r="AB109" s="28" t="str">
        <f t="shared" ca="1" si="14"/>
        <v/>
      </c>
      <c r="AC109" s="29" t="str">
        <f>IF(OR(H109="",S109=""),"",S109-(SUM(L109,M109)*INDEX(#REF!,MATCH(H109,D.1[Tên sản phẩm],0))))</f>
        <v/>
      </c>
    </row>
    <row r="110" spans="2:29" ht="27.75" customHeight="1">
      <c r="B110" s="69">
        <f t="shared" si="15"/>
        <v>107</v>
      </c>
      <c r="C110" s="49" t="str">
        <f t="shared" ca="1" si="16"/>
        <v/>
      </c>
      <c r="D110" s="50" t="str">
        <f t="shared" ca="1" si="17"/>
        <v/>
      </c>
      <c r="E110" s="51" t="str">
        <f t="shared" ca="1" si="18"/>
        <v/>
      </c>
      <c r="F110" s="51"/>
      <c r="G110" s="52" t="str">
        <f t="shared" ca="1" si="19"/>
        <v/>
      </c>
      <c r="H110" s="53"/>
      <c r="I110" s="54" t="str">
        <f>IF(H110="","",INDEX(D.1[Quy cách],MATCH(H110,D.1[Tên sản phẩm],0)))</f>
        <v/>
      </c>
      <c r="J110" s="20" t="str">
        <f>IF(H110="","",INDEX(D.1[ĐVT],MATCH(H110,D.1[Tên sản phẩm],0)))</f>
        <v/>
      </c>
      <c r="K110" s="56" t="str">
        <f>IF(H110="","",INDEX(#REF!,MATCH(H110,D.1[Tên sản phẩm],0)))</f>
        <v/>
      </c>
      <c r="L110" s="56"/>
      <c r="M110" s="53"/>
      <c r="N110" s="53"/>
      <c r="O110" s="53"/>
      <c r="P110" s="57" t="str">
        <f t="shared" si="20"/>
        <v/>
      </c>
      <c r="Q110" s="58"/>
      <c r="R110" s="56" t="str">
        <f t="shared" si="13"/>
        <v/>
      </c>
      <c r="S110" s="57" t="str">
        <f t="shared" si="21"/>
        <v/>
      </c>
      <c r="T110" s="58" t="str">
        <f t="shared" ca="1" si="22"/>
        <v/>
      </c>
      <c r="U110" s="57" t="str">
        <f t="shared" si="23"/>
        <v/>
      </c>
      <c r="V110" s="57" t="str">
        <f ca="1">IF(AND(C110&lt;&gt;"",C110&lt;&gt;OFFSET(C110,1,0)),SUMIFS([Giá có thuế],[Số ĐK],C110),"")</f>
        <v/>
      </c>
      <c r="W110" s="53"/>
      <c r="X110" s="55" t="str">
        <f>IF(W110="","",'Thông Tin Chung'!#REF!)</f>
        <v/>
      </c>
      <c r="Y110" s="57" t="str">
        <f t="shared" ca="1" si="24"/>
        <v/>
      </c>
      <c r="Z110" s="59"/>
      <c r="AA110" s="49" t="str">
        <f ca="1">IF(C110="","",IF(OR(D110&lt;NgayBatDau,D110&gt;NgayKetThuc),"Ngày tháng phải nằm trong kỳ báo cáo",IF(AND(G110&lt;&gt;"",COUNTIF(D.2[Tên khách hàng],G110)=0),"Tên KH chưa khai báo trong DSKH",IF(AND(H110&lt;&gt;"",COUNTIF(D.1[Tên sản phẩm],H110)=0),"SP này chưa khai báo trong DSSP",""))))</f>
        <v/>
      </c>
      <c r="AB110" s="28" t="str">
        <f t="shared" ca="1" si="14"/>
        <v/>
      </c>
      <c r="AC110" s="29" t="str">
        <f>IF(OR(H110="",S110=""),"",S110-(SUM(L110,M110)*INDEX(#REF!,MATCH(H110,D.1[Tên sản phẩm],0))))</f>
        <v/>
      </c>
    </row>
    <row r="111" spans="2:29" ht="27.75" customHeight="1">
      <c r="B111" s="69">
        <f t="shared" si="15"/>
        <v>108</v>
      </c>
      <c r="C111" s="49" t="str">
        <f t="shared" ca="1" si="16"/>
        <v/>
      </c>
      <c r="D111" s="50" t="str">
        <f t="shared" ca="1" si="17"/>
        <v/>
      </c>
      <c r="E111" s="51" t="str">
        <f t="shared" ca="1" si="18"/>
        <v/>
      </c>
      <c r="F111" s="51"/>
      <c r="G111" s="52" t="str">
        <f t="shared" ca="1" si="19"/>
        <v/>
      </c>
      <c r="H111" s="53"/>
      <c r="I111" s="54" t="str">
        <f>IF(H111="","",INDEX(D.1[Quy cách],MATCH(H111,D.1[Tên sản phẩm],0)))</f>
        <v/>
      </c>
      <c r="J111" s="20" t="str">
        <f>IF(H111="","",INDEX(D.1[ĐVT],MATCH(H111,D.1[Tên sản phẩm],0)))</f>
        <v/>
      </c>
      <c r="K111" s="56" t="str">
        <f>IF(H111="","",INDEX(#REF!,MATCH(H111,D.1[Tên sản phẩm],0)))</f>
        <v/>
      </c>
      <c r="L111" s="56"/>
      <c r="M111" s="53"/>
      <c r="N111" s="53"/>
      <c r="O111" s="53"/>
      <c r="P111" s="57" t="str">
        <f t="shared" si="20"/>
        <v/>
      </c>
      <c r="Q111" s="58"/>
      <c r="R111" s="56" t="str">
        <f t="shared" si="13"/>
        <v/>
      </c>
      <c r="S111" s="57" t="str">
        <f t="shared" si="21"/>
        <v/>
      </c>
      <c r="T111" s="58" t="str">
        <f t="shared" ca="1" si="22"/>
        <v/>
      </c>
      <c r="U111" s="57" t="str">
        <f t="shared" si="23"/>
        <v/>
      </c>
      <c r="V111" s="57" t="str">
        <f ca="1">IF(AND(C111&lt;&gt;"",C111&lt;&gt;OFFSET(C111,1,0)),SUMIFS([Giá có thuế],[Số ĐK],C111),"")</f>
        <v/>
      </c>
      <c r="W111" s="53"/>
      <c r="X111" s="55" t="str">
        <f>IF(W111="","",'Thông Tin Chung'!#REF!)</f>
        <v/>
      </c>
      <c r="Y111" s="57" t="str">
        <f t="shared" ca="1" si="24"/>
        <v/>
      </c>
      <c r="Z111" s="59"/>
      <c r="AA111" s="49" t="str">
        <f ca="1">IF(C111="","",IF(OR(D111&lt;NgayBatDau,D111&gt;NgayKetThuc),"Ngày tháng phải nằm trong kỳ báo cáo",IF(AND(G111&lt;&gt;"",COUNTIF(D.2[Tên khách hàng],G111)=0),"Tên KH chưa khai báo trong DSKH",IF(AND(H111&lt;&gt;"",COUNTIF(D.1[Tên sản phẩm],H111)=0),"SP này chưa khai báo trong DSSP",""))))</f>
        <v/>
      </c>
      <c r="AB111" s="28" t="str">
        <f t="shared" ca="1" si="14"/>
        <v/>
      </c>
      <c r="AC111" s="29" t="str">
        <f>IF(OR(H111="",S111=""),"",S111-(SUM(L111,M111)*INDEX(#REF!,MATCH(H111,D.1[Tên sản phẩm],0))))</f>
        <v/>
      </c>
    </row>
    <row r="112" spans="2:29" ht="27.75" customHeight="1">
      <c r="B112" s="69">
        <f t="shared" si="15"/>
        <v>109</v>
      </c>
      <c r="C112" s="49" t="str">
        <f t="shared" ca="1" si="16"/>
        <v/>
      </c>
      <c r="D112" s="50" t="str">
        <f t="shared" ca="1" si="17"/>
        <v/>
      </c>
      <c r="E112" s="51" t="str">
        <f t="shared" ca="1" si="18"/>
        <v/>
      </c>
      <c r="F112" s="51"/>
      <c r="G112" s="52" t="str">
        <f t="shared" ca="1" si="19"/>
        <v/>
      </c>
      <c r="H112" s="53"/>
      <c r="I112" s="54" t="str">
        <f>IF(H112="","",INDEX(D.1[Quy cách],MATCH(H112,D.1[Tên sản phẩm],0)))</f>
        <v/>
      </c>
      <c r="J112" s="20" t="str">
        <f>IF(H112="","",INDEX(D.1[ĐVT],MATCH(H112,D.1[Tên sản phẩm],0)))</f>
        <v/>
      </c>
      <c r="K112" s="56" t="str">
        <f>IF(H112="","",INDEX(#REF!,MATCH(H112,D.1[Tên sản phẩm],0)))</f>
        <v/>
      </c>
      <c r="L112" s="56"/>
      <c r="M112" s="53"/>
      <c r="N112" s="53"/>
      <c r="O112" s="53"/>
      <c r="P112" s="57" t="str">
        <f t="shared" si="20"/>
        <v/>
      </c>
      <c r="Q112" s="58"/>
      <c r="R112" s="56" t="str">
        <f t="shared" si="13"/>
        <v/>
      </c>
      <c r="S112" s="57" t="str">
        <f t="shared" si="21"/>
        <v/>
      </c>
      <c r="T112" s="58" t="str">
        <f t="shared" ca="1" si="22"/>
        <v/>
      </c>
      <c r="U112" s="57" t="str">
        <f t="shared" si="23"/>
        <v/>
      </c>
      <c r="V112" s="57" t="str">
        <f ca="1">IF(AND(C112&lt;&gt;"",C112&lt;&gt;OFFSET(C112,1,0)),SUMIFS([Giá có thuế],[Số ĐK],C112),"")</f>
        <v/>
      </c>
      <c r="W112" s="53"/>
      <c r="X112" s="55" t="str">
        <f>IF(W112="","",'Thông Tin Chung'!#REF!)</f>
        <v/>
      </c>
      <c r="Y112" s="57" t="str">
        <f t="shared" ca="1" si="24"/>
        <v/>
      </c>
      <c r="Z112" s="59"/>
      <c r="AA112" s="49" t="str">
        <f ca="1">IF(C112="","",IF(OR(D112&lt;NgayBatDau,D112&gt;NgayKetThuc),"Ngày tháng phải nằm trong kỳ báo cáo",IF(AND(G112&lt;&gt;"",COUNTIF(D.2[Tên khách hàng],G112)=0),"Tên KH chưa khai báo trong DSKH",IF(AND(H112&lt;&gt;"",COUNTIF(D.1[Tên sản phẩm],H112)=0),"SP này chưa khai báo trong DSSP",""))))</f>
        <v/>
      </c>
      <c r="AB112" s="28" t="str">
        <f t="shared" ca="1" si="14"/>
        <v/>
      </c>
      <c r="AC112" s="29" t="str">
        <f>IF(OR(H112="",S112=""),"",S112-(SUM(L112,M112)*INDEX(#REF!,MATCH(H112,D.1[Tên sản phẩm],0))))</f>
        <v/>
      </c>
    </row>
    <row r="113" spans="2:29" ht="27.75" customHeight="1">
      <c r="B113" s="69">
        <f t="shared" si="15"/>
        <v>110</v>
      </c>
      <c r="C113" s="49" t="str">
        <f t="shared" ca="1" si="16"/>
        <v/>
      </c>
      <c r="D113" s="50" t="str">
        <f t="shared" ca="1" si="17"/>
        <v/>
      </c>
      <c r="E113" s="51" t="str">
        <f t="shared" ca="1" si="18"/>
        <v/>
      </c>
      <c r="F113" s="51"/>
      <c r="G113" s="52" t="str">
        <f t="shared" ca="1" si="19"/>
        <v/>
      </c>
      <c r="H113" s="53"/>
      <c r="I113" s="54" t="str">
        <f>IF(H113="","",INDEX(D.1[Quy cách],MATCH(H113,D.1[Tên sản phẩm],0)))</f>
        <v/>
      </c>
      <c r="J113" s="20" t="str">
        <f>IF(H113="","",INDEX(D.1[ĐVT],MATCH(H113,D.1[Tên sản phẩm],0)))</f>
        <v/>
      </c>
      <c r="K113" s="56" t="str">
        <f>IF(H113="","",INDEX(#REF!,MATCH(H113,D.1[Tên sản phẩm],0)))</f>
        <v/>
      </c>
      <c r="L113" s="56"/>
      <c r="M113" s="53"/>
      <c r="N113" s="53"/>
      <c r="O113" s="53"/>
      <c r="P113" s="57" t="str">
        <f t="shared" si="20"/>
        <v/>
      </c>
      <c r="Q113" s="58"/>
      <c r="R113" s="56" t="str">
        <f t="shared" si="13"/>
        <v/>
      </c>
      <c r="S113" s="57" t="str">
        <f t="shared" si="21"/>
        <v/>
      </c>
      <c r="T113" s="58" t="str">
        <f t="shared" ca="1" si="22"/>
        <v/>
      </c>
      <c r="U113" s="57" t="str">
        <f t="shared" si="23"/>
        <v/>
      </c>
      <c r="V113" s="57" t="str">
        <f ca="1">IF(AND(C113&lt;&gt;"",C113&lt;&gt;OFFSET(C113,1,0)),SUMIFS([Giá có thuế],[Số ĐK],C113),"")</f>
        <v/>
      </c>
      <c r="W113" s="53"/>
      <c r="X113" s="55" t="str">
        <f>IF(W113="","",'Thông Tin Chung'!#REF!)</f>
        <v/>
      </c>
      <c r="Y113" s="57" t="str">
        <f t="shared" ca="1" si="24"/>
        <v/>
      </c>
      <c r="Z113" s="59"/>
      <c r="AA113" s="49" t="str">
        <f ca="1">IF(C113="","",IF(OR(D113&lt;NgayBatDau,D113&gt;NgayKetThuc),"Ngày tháng phải nằm trong kỳ báo cáo",IF(AND(G113&lt;&gt;"",COUNTIF(D.2[Tên khách hàng],G113)=0),"Tên KH chưa khai báo trong DSKH",IF(AND(H113&lt;&gt;"",COUNTIF(D.1[Tên sản phẩm],H113)=0),"SP này chưa khai báo trong DSSP",""))))</f>
        <v/>
      </c>
      <c r="AB113" s="28" t="str">
        <f t="shared" ca="1" si="14"/>
        <v/>
      </c>
      <c r="AC113" s="29" t="str">
        <f>IF(OR(H113="",S113=""),"",S113-(SUM(L113,M113)*INDEX(#REF!,MATCH(H113,D.1[Tên sản phẩm],0))))</f>
        <v/>
      </c>
    </row>
    <row r="114" spans="2:29" ht="27.75" customHeight="1">
      <c r="B114" s="69">
        <f t="shared" si="15"/>
        <v>111</v>
      </c>
      <c r="C114" s="49" t="str">
        <f t="shared" ca="1" si="16"/>
        <v/>
      </c>
      <c r="D114" s="50" t="str">
        <f t="shared" ca="1" si="17"/>
        <v/>
      </c>
      <c r="E114" s="51" t="str">
        <f t="shared" ca="1" si="18"/>
        <v/>
      </c>
      <c r="F114" s="51"/>
      <c r="G114" s="52" t="str">
        <f t="shared" ca="1" si="19"/>
        <v/>
      </c>
      <c r="H114" s="53"/>
      <c r="I114" s="54" t="str">
        <f>IF(H114="","",INDEX(D.1[Quy cách],MATCH(H114,D.1[Tên sản phẩm],0)))</f>
        <v/>
      </c>
      <c r="J114" s="20" t="str">
        <f>IF(H114="","",INDEX(D.1[ĐVT],MATCH(H114,D.1[Tên sản phẩm],0)))</f>
        <v/>
      </c>
      <c r="K114" s="56" t="str">
        <f>IF(H114="","",INDEX(#REF!,MATCH(H114,D.1[Tên sản phẩm],0)))</f>
        <v/>
      </c>
      <c r="L114" s="56"/>
      <c r="M114" s="53"/>
      <c r="N114" s="53"/>
      <c r="O114" s="53"/>
      <c r="P114" s="57" t="str">
        <f t="shared" si="20"/>
        <v/>
      </c>
      <c r="Q114" s="58"/>
      <c r="R114" s="56" t="str">
        <f t="shared" si="13"/>
        <v/>
      </c>
      <c r="S114" s="57" t="str">
        <f t="shared" si="21"/>
        <v/>
      </c>
      <c r="T114" s="58" t="str">
        <f t="shared" ca="1" si="22"/>
        <v/>
      </c>
      <c r="U114" s="57" t="str">
        <f t="shared" si="23"/>
        <v/>
      </c>
      <c r="V114" s="57" t="str">
        <f ca="1">IF(AND(C114&lt;&gt;"",C114&lt;&gt;OFFSET(C114,1,0)),SUMIFS([Giá có thuế],[Số ĐK],C114),"")</f>
        <v/>
      </c>
      <c r="W114" s="53"/>
      <c r="X114" s="55" t="str">
        <f>IF(W114="","",'Thông Tin Chung'!#REF!)</f>
        <v/>
      </c>
      <c r="Y114" s="57" t="str">
        <f t="shared" ca="1" si="24"/>
        <v/>
      </c>
      <c r="Z114" s="59"/>
      <c r="AA114" s="49" t="str">
        <f ca="1">IF(C114="","",IF(OR(D114&lt;NgayBatDau,D114&gt;NgayKetThuc),"Ngày tháng phải nằm trong kỳ báo cáo",IF(AND(G114&lt;&gt;"",COUNTIF(D.2[Tên khách hàng],G114)=0),"Tên KH chưa khai báo trong DSKH",IF(AND(H114&lt;&gt;"",COUNTIF(D.1[Tên sản phẩm],H114)=0),"SP này chưa khai báo trong DSSP",""))))</f>
        <v/>
      </c>
      <c r="AB114" s="28" t="str">
        <f t="shared" ca="1" si="14"/>
        <v/>
      </c>
      <c r="AC114" s="29" t="str">
        <f>IF(OR(H114="",S114=""),"",S114-(SUM(L114,M114)*INDEX(#REF!,MATCH(H114,D.1[Tên sản phẩm],0))))</f>
        <v/>
      </c>
    </row>
    <row r="115" spans="2:29" ht="27.75" customHeight="1">
      <c r="B115" s="69">
        <f t="shared" si="15"/>
        <v>112</v>
      </c>
      <c r="C115" s="49" t="str">
        <f t="shared" ca="1" si="16"/>
        <v/>
      </c>
      <c r="D115" s="50" t="str">
        <f t="shared" ca="1" si="17"/>
        <v/>
      </c>
      <c r="E115" s="51" t="str">
        <f t="shared" ca="1" si="18"/>
        <v/>
      </c>
      <c r="F115" s="51"/>
      <c r="G115" s="52" t="str">
        <f t="shared" ca="1" si="19"/>
        <v/>
      </c>
      <c r="H115" s="53"/>
      <c r="I115" s="54" t="str">
        <f>IF(H115="","",INDEX(D.1[Quy cách],MATCH(H115,D.1[Tên sản phẩm],0)))</f>
        <v/>
      </c>
      <c r="J115" s="20" t="str">
        <f>IF(H115="","",INDEX(D.1[ĐVT],MATCH(H115,D.1[Tên sản phẩm],0)))</f>
        <v/>
      </c>
      <c r="K115" s="56" t="str">
        <f>IF(H115="","",INDEX(#REF!,MATCH(H115,D.1[Tên sản phẩm],0)))</f>
        <v/>
      </c>
      <c r="L115" s="56"/>
      <c r="M115" s="53"/>
      <c r="N115" s="53"/>
      <c r="O115" s="53"/>
      <c r="P115" s="57" t="str">
        <f t="shared" si="20"/>
        <v/>
      </c>
      <c r="Q115" s="58"/>
      <c r="R115" s="56" t="str">
        <f t="shared" si="13"/>
        <v/>
      </c>
      <c r="S115" s="57" t="str">
        <f t="shared" si="21"/>
        <v/>
      </c>
      <c r="T115" s="58" t="str">
        <f t="shared" ca="1" si="22"/>
        <v/>
      </c>
      <c r="U115" s="57" t="str">
        <f t="shared" si="23"/>
        <v/>
      </c>
      <c r="V115" s="57" t="str">
        <f ca="1">IF(AND(C115&lt;&gt;"",C115&lt;&gt;OFFSET(C115,1,0)),SUMIFS([Giá có thuế],[Số ĐK],C115),"")</f>
        <v/>
      </c>
      <c r="W115" s="53"/>
      <c r="X115" s="55" t="str">
        <f>IF(W115="","",'Thông Tin Chung'!#REF!)</f>
        <v/>
      </c>
      <c r="Y115" s="57" t="str">
        <f t="shared" ca="1" si="24"/>
        <v/>
      </c>
      <c r="Z115" s="59"/>
      <c r="AA115" s="49" t="str">
        <f ca="1">IF(C115="","",IF(OR(D115&lt;NgayBatDau,D115&gt;NgayKetThuc),"Ngày tháng phải nằm trong kỳ báo cáo",IF(AND(G115&lt;&gt;"",COUNTIF(D.2[Tên khách hàng],G115)=0),"Tên KH chưa khai báo trong DSKH",IF(AND(H115&lt;&gt;"",COUNTIF(D.1[Tên sản phẩm],H115)=0),"SP này chưa khai báo trong DSSP",""))))</f>
        <v/>
      </c>
      <c r="AB115" s="28" t="str">
        <f t="shared" ca="1" si="14"/>
        <v/>
      </c>
      <c r="AC115" s="29" t="str">
        <f>IF(OR(H115="",S115=""),"",S115-(SUM(L115,M115)*INDEX(#REF!,MATCH(H115,D.1[Tên sản phẩm],0))))</f>
        <v/>
      </c>
    </row>
    <row r="116" spans="2:29" ht="27.75" customHeight="1">
      <c r="B116" s="69">
        <f t="shared" si="15"/>
        <v>113</v>
      </c>
      <c r="C116" s="49" t="str">
        <f t="shared" ca="1" si="16"/>
        <v/>
      </c>
      <c r="D116" s="50" t="str">
        <f t="shared" ca="1" si="17"/>
        <v/>
      </c>
      <c r="E116" s="51" t="str">
        <f t="shared" ca="1" si="18"/>
        <v/>
      </c>
      <c r="F116" s="51"/>
      <c r="G116" s="52" t="str">
        <f t="shared" ca="1" si="19"/>
        <v/>
      </c>
      <c r="H116" s="53"/>
      <c r="I116" s="54" t="str">
        <f>IF(H116="","",INDEX(D.1[Quy cách],MATCH(H116,D.1[Tên sản phẩm],0)))</f>
        <v/>
      </c>
      <c r="J116" s="20" t="str">
        <f>IF(H116="","",INDEX(D.1[ĐVT],MATCH(H116,D.1[Tên sản phẩm],0)))</f>
        <v/>
      </c>
      <c r="K116" s="56" t="str">
        <f>IF(H116="","",INDEX(#REF!,MATCH(H116,D.1[Tên sản phẩm],0)))</f>
        <v/>
      </c>
      <c r="L116" s="56"/>
      <c r="M116" s="53"/>
      <c r="N116" s="53"/>
      <c r="O116" s="53"/>
      <c r="P116" s="57" t="str">
        <f t="shared" si="20"/>
        <v/>
      </c>
      <c r="Q116" s="58"/>
      <c r="R116" s="56" t="str">
        <f t="shared" si="13"/>
        <v/>
      </c>
      <c r="S116" s="57" t="str">
        <f t="shared" si="21"/>
        <v/>
      </c>
      <c r="T116" s="58" t="str">
        <f t="shared" ca="1" si="22"/>
        <v/>
      </c>
      <c r="U116" s="57" t="str">
        <f t="shared" si="23"/>
        <v/>
      </c>
      <c r="V116" s="57" t="str">
        <f ca="1">IF(AND(C116&lt;&gt;"",C116&lt;&gt;OFFSET(C116,1,0)),SUMIFS([Giá có thuế],[Số ĐK],C116),"")</f>
        <v/>
      </c>
      <c r="W116" s="53"/>
      <c r="X116" s="55" t="str">
        <f>IF(W116="","",'Thông Tin Chung'!#REF!)</f>
        <v/>
      </c>
      <c r="Y116" s="57" t="str">
        <f t="shared" ca="1" si="24"/>
        <v/>
      </c>
      <c r="Z116" s="59"/>
      <c r="AA116" s="49" t="str">
        <f ca="1">IF(C116="","",IF(OR(D116&lt;NgayBatDau,D116&gt;NgayKetThuc),"Ngày tháng phải nằm trong kỳ báo cáo",IF(AND(G116&lt;&gt;"",COUNTIF(D.2[Tên khách hàng],G116)=0),"Tên KH chưa khai báo trong DSKH",IF(AND(H116&lt;&gt;"",COUNTIF(D.1[Tên sản phẩm],H116)=0),"SP này chưa khai báo trong DSSP",""))))</f>
        <v/>
      </c>
      <c r="AB116" s="28" t="str">
        <f t="shared" ca="1" si="14"/>
        <v/>
      </c>
      <c r="AC116" s="29" t="str">
        <f>IF(OR(H116="",S116=""),"",S116-(SUM(L116,M116)*INDEX(#REF!,MATCH(H116,D.1[Tên sản phẩm],0))))</f>
        <v/>
      </c>
    </row>
    <row r="117" spans="2:29" ht="27.75" customHeight="1">
      <c r="B117" s="69">
        <f t="shared" si="15"/>
        <v>114</v>
      </c>
      <c r="C117" s="49" t="str">
        <f t="shared" ca="1" si="16"/>
        <v/>
      </c>
      <c r="D117" s="50" t="str">
        <f t="shared" ca="1" si="17"/>
        <v/>
      </c>
      <c r="E117" s="51" t="str">
        <f t="shared" ca="1" si="18"/>
        <v/>
      </c>
      <c r="F117" s="51"/>
      <c r="G117" s="52" t="str">
        <f t="shared" ca="1" si="19"/>
        <v/>
      </c>
      <c r="H117" s="53"/>
      <c r="I117" s="54" t="str">
        <f>IF(H117="","",INDEX(D.1[Quy cách],MATCH(H117,D.1[Tên sản phẩm],0)))</f>
        <v/>
      </c>
      <c r="J117" s="20" t="str">
        <f>IF(H117="","",INDEX(D.1[ĐVT],MATCH(H117,D.1[Tên sản phẩm],0)))</f>
        <v/>
      </c>
      <c r="K117" s="56" t="str">
        <f>IF(H117="","",INDEX(#REF!,MATCH(H117,D.1[Tên sản phẩm],0)))</f>
        <v/>
      </c>
      <c r="L117" s="56"/>
      <c r="M117" s="53"/>
      <c r="N117" s="53"/>
      <c r="O117" s="53"/>
      <c r="P117" s="57" t="str">
        <f t="shared" si="20"/>
        <v/>
      </c>
      <c r="Q117" s="58"/>
      <c r="R117" s="56" t="str">
        <f t="shared" si="13"/>
        <v/>
      </c>
      <c r="S117" s="57" t="str">
        <f t="shared" si="21"/>
        <v/>
      </c>
      <c r="T117" s="58" t="str">
        <f t="shared" ca="1" si="22"/>
        <v/>
      </c>
      <c r="U117" s="57" t="str">
        <f t="shared" si="23"/>
        <v/>
      </c>
      <c r="V117" s="57" t="str">
        <f ca="1">IF(AND(C117&lt;&gt;"",C117&lt;&gt;OFFSET(C117,1,0)),SUMIFS([Giá có thuế],[Số ĐK],C117),"")</f>
        <v/>
      </c>
      <c r="W117" s="53"/>
      <c r="X117" s="55" t="str">
        <f>IF(W117="","",'Thông Tin Chung'!#REF!)</f>
        <v/>
      </c>
      <c r="Y117" s="57" t="str">
        <f t="shared" ca="1" si="24"/>
        <v/>
      </c>
      <c r="Z117" s="59"/>
      <c r="AA117" s="49" t="str">
        <f ca="1">IF(C117="","",IF(OR(D117&lt;NgayBatDau,D117&gt;NgayKetThuc),"Ngày tháng phải nằm trong kỳ báo cáo",IF(AND(G117&lt;&gt;"",COUNTIF(D.2[Tên khách hàng],G117)=0),"Tên KH chưa khai báo trong DSKH",IF(AND(H117&lt;&gt;"",COUNTIF(D.1[Tên sản phẩm],H117)=0),"SP này chưa khai báo trong DSSP",""))))</f>
        <v/>
      </c>
      <c r="AB117" s="28" t="str">
        <f t="shared" ca="1" si="14"/>
        <v/>
      </c>
      <c r="AC117" s="29" t="str">
        <f>IF(OR(H117="",S117=""),"",S117-(SUM(L117,M117)*INDEX(#REF!,MATCH(H117,D.1[Tên sản phẩm],0))))</f>
        <v/>
      </c>
    </row>
    <row r="118" spans="2:29" ht="27.75" customHeight="1">
      <c r="B118" s="69">
        <f t="shared" si="15"/>
        <v>115</v>
      </c>
      <c r="C118" s="49" t="str">
        <f t="shared" ca="1" si="16"/>
        <v/>
      </c>
      <c r="D118" s="50" t="str">
        <f t="shared" ca="1" si="17"/>
        <v/>
      </c>
      <c r="E118" s="51" t="str">
        <f t="shared" ca="1" si="18"/>
        <v/>
      </c>
      <c r="F118" s="51"/>
      <c r="G118" s="52" t="str">
        <f t="shared" ca="1" si="19"/>
        <v/>
      </c>
      <c r="H118" s="53"/>
      <c r="I118" s="54" t="str">
        <f>IF(H118="","",INDEX(D.1[Quy cách],MATCH(H118,D.1[Tên sản phẩm],0)))</f>
        <v/>
      </c>
      <c r="J118" s="20" t="str">
        <f>IF(H118="","",INDEX(D.1[ĐVT],MATCH(H118,D.1[Tên sản phẩm],0)))</f>
        <v/>
      </c>
      <c r="K118" s="56" t="str">
        <f>IF(H118="","",INDEX(#REF!,MATCH(H118,D.1[Tên sản phẩm],0)))</f>
        <v/>
      </c>
      <c r="L118" s="56"/>
      <c r="M118" s="53"/>
      <c r="N118" s="53"/>
      <c r="O118" s="53"/>
      <c r="P118" s="57" t="str">
        <f t="shared" si="20"/>
        <v/>
      </c>
      <c r="Q118" s="58"/>
      <c r="R118" s="56" t="str">
        <f t="shared" si="13"/>
        <v/>
      </c>
      <c r="S118" s="57" t="str">
        <f t="shared" si="21"/>
        <v/>
      </c>
      <c r="T118" s="58" t="str">
        <f t="shared" ca="1" si="22"/>
        <v/>
      </c>
      <c r="U118" s="57" t="str">
        <f t="shared" si="23"/>
        <v/>
      </c>
      <c r="V118" s="57" t="str">
        <f ca="1">IF(AND(C118&lt;&gt;"",C118&lt;&gt;OFFSET(C118,1,0)),SUMIFS([Giá có thuế],[Số ĐK],C118),"")</f>
        <v/>
      </c>
      <c r="W118" s="53"/>
      <c r="X118" s="55" t="str">
        <f>IF(W118="","",'Thông Tin Chung'!#REF!)</f>
        <v/>
      </c>
      <c r="Y118" s="57" t="str">
        <f t="shared" ca="1" si="24"/>
        <v/>
      </c>
      <c r="Z118" s="59"/>
      <c r="AA118" s="49" t="str">
        <f ca="1">IF(C118="","",IF(OR(D118&lt;NgayBatDau,D118&gt;NgayKetThuc),"Ngày tháng phải nằm trong kỳ báo cáo",IF(AND(G118&lt;&gt;"",COUNTIF(D.2[Tên khách hàng],G118)=0),"Tên KH chưa khai báo trong DSKH",IF(AND(H118&lt;&gt;"",COUNTIF(D.1[Tên sản phẩm],H118)=0),"SP này chưa khai báo trong DSSP",""))))</f>
        <v/>
      </c>
      <c r="AB118" s="28" t="str">
        <f t="shared" ca="1" si="14"/>
        <v/>
      </c>
      <c r="AC118" s="29" t="str">
        <f>IF(OR(H118="",S118=""),"",S118-(SUM(L118,M118)*INDEX(#REF!,MATCH(H118,D.1[Tên sản phẩm],0))))</f>
        <v/>
      </c>
    </row>
    <row r="119" spans="2:29" ht="27.75" customHeight="1">
      <c r="B119" s="69">
        <f t="shared" si="15"/>
        <v>116</v>
      </c>
      <c r="C119" s="49" t="str">
        <f t="shared" ca="1" si="16"/>
        <v/>
      </c>
      <c r="D119" s="50" t="str">
        <f t="shared" ca="1" si="17"/>
        <v/>
      </c>
      <c r="E119" s="51" t="str">
        <f t="shared" ca="1" si="18"/>
        <v/>
      </c>
      <c r="F119" s="51"/>
      <c r="G119" s="52" t="str">
        <f t="shared" ca="1" si="19"/>
        <v/>
      </c>
      <c r="H119" s="53"/>
      <c r="I119" s="54" t="str">
        <f>IF(H119="","",INDEX(D.1[Quy cách],MATCH(H119,D.1[Tên sản phẩm],0)))</f>
        <v/>
      </c>
      <c r="J119" s="20" t="str">
        <f>IF(H119="","",INDEX(D.1[ĐVT],MATCH(H119,D.1[Tên sản phẩm],0)))</f>
        <v/>
      </c>
      <c r="K119" s="56" t="str">
        <f>IF(H119="","",INDEX(#REF!,MATCH(H119,D.1[Tên sản phẩm],0)))</f>
        <v/>
      </c>
      <c r="L119" s="56"/>
      <c r="M119" s="53"/>
      <c r="N119" s="53"/>
      <c r="O119" s="53"/>
      <c r="P119" s="57" t="str">
        <f t="shared" si="20"/>
        <v/>
      </c>
      <c r="Q119" s="58"/>
      <c r="R119" s="56" t="str">
        <f t="shared" si="13"/>
        <v/>
      </c>
      <c r="S119" s="57" t="str">
        <f t="shared" si="21"/>
        <v/>
      </c>
      <c r="T119" s="58" t="str">
        <f t="shared" ca="1" si="22"/>
        <v/>
      </c>
      <c r="U119" s="57" t="str">
        <f t="shared" si="23"/>
        <v/>
      </c>
      <c r="V119" s="57" t="str">
        <f ca="1">IF(AND(C119&lt;&gt;"",C119&lt;&gt;OFFSET(C119,1,0)),SUMIFS([Giá có thuế],[Số ĐK],C119),"")</f>
        <v/>
      </c>
      <c r="W119" s="53"/>
      <c r="X119" s="55" t="str">
        <f>IF(W119="","",'Thông Tin Chung'!#REF!)</f>
        <v/>
      </c>
      <c r="Y119" s="57" t="str">
        <f t="shared" ca="1" si="24"/>
        <v/>
      </c>
      <c r="Z119" s="59"/>
      <c r="AA119" s="49" t="str">
        <f ca="1">IF(C119="","",IF(OR(D119&lt;NgayBatDau,D119&gt;NgayKetThuc),"Ngày tháng phải nằm trong kỳ báo cáo",IF(AND(G119&lt;&gt;"",COUNTIF(D.2[Tên khách hàng],G119)=0),"Tên KH chưa khai báo trong DSKH",IF(AND(H119&lt;&gt;"",COUNTIF(D.1[Tên sản phẩm],H119)=0),"SP này chưa khai báo trong DSSP",""))))</f>
        <v/>
      </c>
      <c r="AB119" s="28" t="str">
        <f t="shared" ca="1" si="14"/>
        <v/>
      </c>
      <c r="AC119" s="29" t="str">
        <f>IF(OR(H119="",S119=""),"",S119-(SUM(L119,M119)*INDEX(#REF!,MATCH(H119,D.1[Tên sản phẩm],0))))</f>
        <v/>
      </c>
    </row>
    <row r="120" spans="2:29" ht="27.75" customHeight="1">
      <c r="B120" s="69">
        <f t="shared" si="15"/>
        <v>117</v>
      </c>
      <c r="C120" s="49" t="str">
        <f t="shared" ca="1" si="16"/>
        <v/>
      </c>
      <c r="D120" s="50" t="str">
        <f t="shared" ca="1" si="17"/>
        <v/>
      </c>
      <c r="E120" s="51" t="str">
        <f t="shared" ca="1" si="18"/>
        <v/>
      </c>
      <c r="F120" s="51"/>
      <c r="G120" s="52" t="str">
        <f t="shared" ca="1" si="19"/>
        <v/>
      </c>
      <c r="H120" s="53"/>
      <c r="I120" s="54" t="str">
        <f>IF(H120="","",INDEX(D.1[Quy cách],MATCH(H120,D.1[Tên sản phẩm],0)))</f>
        <v/>
      </c>
      <c r="J120" s="20" t="str">
        <f>IF(H120="","",INDEX(D.1[ĐVT],MATCH(H120,D.1[Tên sản phẩm],0)))</f>
        <v/>
      </c>
      <c r="K120" s="56" t="str">
        <f>IF(H120="","",INDEX(#REF!,MATCH(H120,D.1[Tên sản phẩm],0)))</f>
        <v/>
      </c>
      <c r="L120" s="56"/>
      <c r="M120" s="53"/>
      <c r="N120" s="53"/>
      <c r="O120" s="53"/>
      <c r="P120" s="57" t="str">
        <f t="shared" si="20"/>
        <v/>
      </c>
      <c r="Q120" s="58"/>
      <c r="R120" s="56" t="str">
        <f t="shared" si="13"/>
        <v/>
      </c>
      <c r="S120" s="57" t="str">
        <f t="shared" si="21"/>
        <v/>
      </c>
      <c r="T120" s="58" t="str">
        <f t="shared" ca="1" si="22"/>
        <v/>
      </c>
      <c r="U120" s="57" t="str">
        <f t="shared" si="23"/>
        <v/>
      </c>
      <c r="V120" s="57" t="str">
        <f ca="1">IF(AND(C120&lt;&gt;"",C120&lt;&gt;OFFSET(C120,1,0)),SUMIFS([Giá có thuế],[Số ĐK],C120),"")</f>
        <v/>
      </c>
      <c r="W120" s="53"/>
      <c r="X120" s="55" t="str">
        <f>IF(W120="","",'Thông Tin Chung'!#REF!)</f>
        <v/>
      </c>
      <c r="Y120" s="57" t="str">
        <f t="shared" ca="1" si="24"/>
        <v/>
      </c>
      <c r="Z120" s="59"/>
      <c r="AA120" s="49" t="str">
        <f ca="1">IF(C120="","",IF(OR(D120&lt;NgayBatDau,D120&gt;NgayKetThuc),"Ngày tháng phải nằm trong kỳ báo cáo",IF(AND(G120&lt;&gt;"",COUNTIF(D.2[Tên khách hàng],G120)=0),"Tên KH chưa khai báo trong DSKH",IF(AND(H120&lt;&gt;"",COUNTIF(D.1[Tên sản phẩm],H120)=0),"SP này chưa khai báo trong DSSP",""))))</f>
        <v/>
      </c>
      <c r="AB120" s="28" t="str">
        <f t="shared" ca="1" si="14"/>
        <v/>
      </c>
      <c r="AC120" s="29" t="str">
        <f>IF(OR(H120="",S120=""),"",S120-(SUM(L120,M120)*INDEX(#REF!,MATCH(H120,D.1[Tên sản phẩm],0))))</f>
        <v/>
      </c>
    </row>
    <row r="121" spans="2:29" ht="27.75" customHeight="1">
      <c r="B121" s="69">
        <f t="shared" si="15"/>
        <v>118</v>
      </c>
      <c r="C121" s="49" t="str">
        <f t="shared" ca="1" si="16"/>
        <v/>
      </c>
      <c r="D121" s="50" t="str">
        <f t="shared" ca="1" si="17"/>
        <v/>
      </c>
      <c r="E121" s="51" t="str">
        <f t="shared" ca="1" si="18"/>
        <v/>
      </c>
      <c r="F121" s="51"/>
      <c r="G121" s="52" t="str">
        <f t="shared" ca="1" si="19"/>
        <v/>
      </c>
      <c r="H121" s="53"/>
      <c r="I121" s="54" t="str">
        <f>IF(H121="","",INDEX(D.1[Quy cách],MATCH(H121,D.1[Tên sản phẩm],0)))</f>
        <v/>
      </c>
      <c r="J121" s="20" t="str">
        <f>IF(H121="","",INDEX(D.1[ĐVT],MATCH(H121,D.1[Tên sản phẩm],0)))</f>
        <v/>
      </c>
      <c r="K121" s="56" t="str">
        <f>IF(H121="","",INDEX(#REF!,MATCH(H121,D.1[Tên sản phẩm],0)))</f>
        <v/>
      </c>
      <c r="L121" s="56"/>
      <c r="M121" s="53"/>
      <c r="N121" s="53"/>
      <c r="O121" s="53"/>
      <c r="P121" s="57" t="str">
        <f t="shared" si="20"/>
        <v/>
      </c>
      <c r="Q121" s="58"/>
      <c r="R121" s="56" t="str">
        <f t="shared" si="13"/>
        <v/>
      </c>
      <c r="S121" s="57" t="str">
        <f t="shared" si="21"/>
        <v/>
      </c>
      <c r="T121" s="58" t="str">
        <f t="shared" ca="1" si="22"/>
        <v/>
      </c>
      <c r="U121" s="57" t="str">
        <f t="shared" si="23"/>
        <v/>
      </c>
      <c r="V121" s="57" t="str">
        <f ca="1">IF(AND(C121&lt;&gt;"",C121&lt;&gt;OFFSET(C121,1,0)),SUMIFS([Giá có thuế],[Số ĐK],C121),"")</f>
        <v/>
      </c>
      <c r="W121" s="53"/>
      <c r="X121" s="55" t="str">
        <f>IF(W121="","",'Thông Tin Chung'!#REF!)</f>
        <v/>
      </c>
      <c r="Y121" s="57" t="str">
        <f t="shared" ca="1" si="24"/>
        <v/>
      </c>
      <c r="Z121" s="59"/>
      <c r="AA121" s="49" t="str">
        <f ca="1">IF(C121="","",IF(OR(D121&lt;NgayBatDau,D121&gt;NgayKetThuc),"Ngày tháng phải nằm trong kỳ báo cáo",IF(AND(G121&lt;&gt;"",COUNTIF(D.2[Tên khách hàng],G121)=0),"Tên KH chưa khai báo trong DSKH",IF(AND(H121&lt;&gt;"",COUNTIF(D.1[Tên sản phẩm],H121)=0),"SP này chưa khai báo trong DSSP",""))))</f>
        <v/>
      </c>
      <c r="AB121" s="28" t="str">
        <f t="shared" ca="1" si="14"/>
        <v/>
      </c>
      <c r="AC121" s="29" t="str">
        <f>IF(OR(H121="",S121=""),"",S121-(SUM(L121,M121)*INDEX(#REF!,MATCH(H121,D.1[Tên sản phẩm],0))))</f>
        <v/>
      </c>
    </row>
    <row r="122" spans="2:29" ht="27.75" customHeight="1">
      <c r="B122" s="69">
        <f t="shared" si="15"/>
        <v>119</v>
      </c>
      <c r="C122" s="49" t="str">
        <f t="shared" ca="1" si="16"/>
        <v/>
      </c>
      <c r="D122" s="50" t="str">
        <f t="shared" ca="1" si="17"/>
        <v/>
      </c>
      <c r="E122" s="51" t="str">
        <f t="shared" ca="1" si="18"/>
        <v/>
      </c>
      <c r="F122" s="51"/>
      <c r="G122" s="52" t="str">
        <f t="shared" ca="1" si="19"/>
        <v/>
      </c>
      <c r="H122" s="53"/>
      <c r="I122" s="54" t="str">
        <f>IF(H122="","",INDEX(D.1[Quy cách],MATCH(H122,D.1[Tên sản phẩm],0)))</f>
        <v/>
      </c>
      <c r="J122" s="20" t="str">
        <f>IF(H122="","",INDEX(D.1[ĐVT],MATCH(H122,D.1[Tên sản phẩm],0)))</f>
        <v/>
      </c>
      <c r="K122" s="56" t="str">
        <f>IF(H122="","",INDEX(#REF!,MATCH(H122,D.1[Tên sản phẩm],0)))</f>
        <v/>
      </c>
      <c r="L122" s="56"/>
      <c r="M122" s="53"/>
      <c r="N122" s="53"/>
      <c r="O122" s="53"/>
      <c r="P122" s="57" t="str">
        <f t="shared" si="20"/>
        <v/>
      </c>
      <c r="Q122" s="58"/>
      <c r="R122" s="56" t="str">
        <f t="shared" si="13"/>
        <v/>
      </c>
      <c r="S122" s="57" t="str">
        <f t="shared" si="21"/>
        <v/>
      </c>
      <c r="T122" s="58" t="str">
        <f t="shared" ca="1" si="22"/>
        <v/>
      </c>
      <c r="U122" s="57" t="str">
        <f t="shared" si="23"/>
        <v/>
      </c>
      <c r="V122" s="57" t="str">
        <f ca="1">IF(AND(C122&lt;&gt;"",C122&lt;&gt;OFFSET(C122,1,0)),SUMIFS([Giá có thuế],[Số ĐK],C122),"")</f>
        <v/>
      </c>
      <c r="W122" s="53"/>
      <c r="X122" s="55" t="str">
        <f>IF(W122="","",'Thông Tin Chung'!#REF!)</f>
        <v/>
      </c>
      <c r="Y122" s="57" t="str">
        <f t="shared" ca="1" si="24"/>
        <v/>
      </c>
      <c r="Z122" s="59"/>
      <c r="AA122" s="49" t="str">
        <f ca="1">IF(C122="","",IF(OR(D122&lt;NgayBatDau,D122&gt;NgayKetThuc),"Ngày tháng phải nằm trong kỳ báo cáo",IF(AND(G122&lt;&gt;"",COUNTIF(D.2[Tên khách hàng],G122)=0),"Tên KH chưa khai báo trong DSKH",IF(AND(H122&lt;&gt;"",COUNTIF(D.1[Tên sản phẩm],H122)=0),"SP này chưa khai báo trong DSSP",""))))</f>
        <v/>
      </c>
      <c r="AB122" s="28" t="str">
        <f t="shared" ca="1" si="14"/>
        <v/>
      </c>
      <c r="AC122" s="29" t="str">
        <f>IF(OR(H122="",S122=""),"",S122-(SUM(L122,M122)*INDEX(#REF!,MATCH(H122,D.1[Tên sản phẩm],0))))</f>
        <v/>
      </c>
    </row>
    <row r="123" spans="2:29" ht="27.75" customHeight="1">
      <c r="B123" s="69">
        <f t="shared" si="15"/>
        <v>120</v>
      </c>
      <c r="C123" s="49" t="str">
        <f t="shared" ca="1" si="16"/>
        <v/>
      </c>
      <c r="D123" s="50" t="str">
        <f t="shared" ca="1" si="17"/>
        <v/>
      </c>
      <c r="E123" s="51" t="str">
        <f t="shared" ca="1" si="18"/>
        <v/>
      </c>
      <c r="F123" s="51"/>
      <c r="G123" s="52" t="str">
        <f t="shared" ca="1" si="19"/>
        <v/>
      </c>
      <c r="H123" s="53"/>
      <c r="I123" s="54" t="str">
        <f>IF(H123="","",INDEX(D.1[Quy cách],MATCH(H123,D.1[Tên sản phẩm],0)))</f>
        <v/>
      </c>
      <c r="J123" s="20" t="str">
        <f>IF(H123="","",INDEX(D.1[ĐVT],MATCH(H123,D.1[Tên sản phẩm],0)))</f>
        <v/>
      </c>
      <c r="K123" s="56" t="str">
        <f>IF(H123="","",INDEX(#REF!,MATCH(H123,D.1[Tên sản phẩm],0)))</f>
        <v/>
      </c>
      <c r="L123" s="56"/>
      <c r="M123" s="53"/>
      <c r="N123" s="53"/>
      <c r="O123" s="53"/>
      <c r="P123" s="57" t="str">
        <f t="shared" si="20"/>
        <v/>
      </c>
      <c r="Q123" s="58"/>
      <c r="R123" s="56" t="str">
        <f t="shared" si="13"/>
        <v/>
      </c>
      <c r="S123" s="57" t="str">
        <f t="shared" si="21"/>
        <v/>
      </c>
      <c r="T123" s="58" t="str">
        <f t="shared" ca="1" si="22"/>
        <v/>
      </c>
      <c r="U123" s="57" t="str">
        <f t="shared" si="23"/>
        <v/>
      </c>
      <c r="V123" s="57" t="str">
        <f ca="1">IF(AND(C123&lt;&gt;"",C123&lt;&gt;OFFSET(C123,1,0)),SUMIFS([Giá có thuế],[Số ĐK],C123),"")</f>
        <v/>
      </c>
      <c r="W123" s="53"/>
      <c r="X123" s="55" t="str">
        <f>IF(W123="","",'Thông Tin Chung'!#REF!)</f>
        <v/>
      </c>
      <c r="Y123" s="57" t="str">
        <f t="shared" ca="1" si="24"/>
        <v/>
      </c>
      <c r="Z123" s="59"/>
      <c r="AA123" s="49" t="str">
        <f ca="1">IF(C123="","",IF(OR(D123&lt;NgayBatDau,D123&gt;NgayKetThuc),"Ngày tháng phải nằm trong kỳ báo cáo",IF(AND(G123&lt;&gt;"",COUNTIF(D.2[Tên khách hàng],G123)=0),"Tên KH chưa khai báo trong DSKH",IF(AND(H123&lt;&gt;"",COUNTIF(D.1[Tên sản phẩm],H123)=0),"SP này chưa khai báo trong DSSP",""))))</f>
        <v/>
      </c>
      <c r="AB123" s="28" t="str">
        <f t="shared" ca="1" si="14"/>
        <v/>
      </c>
      <c r="AC123" s="29" t="str">
        <f>IF(OR(H123="",S123=""),"",S123-(SUM(L123,M123)*INDEX(#REF!,MATCH(H123,D.1[Tên sản phẩm],0))))</f>
        <v/>
      </c>
    </row>
    <row r="124" spans="2:29" ht="27.75" customHeight="1">
      <c r="B124" s="69">
        <f t="shared" si="15"/>
        <v>121</v>
      </c>
      <c r="C124" s="49" t="str">
        <f t="shared" ca="1" si="16"/>
        <v/>
      </c>
      <c r="D124" s="50" t="str">
        <f t="shared" ca="1" si="17"/>
        <v/>
      </c>
      <c r="E124" s="51" t="str">
        <f t="shared" ca="1" si="18"/>
        <v/>
      </c>
      <c r="F124" s="51"/>
      <c r="G124" s="52" t="str">
        <f t="shared" ca="1" si="19"/>
        <v/>
      </c>
      <c r="H124" s="53"/>
      <c r="I124" s="54" t="str">
        <f>IF(H124="","",INDEX(D.1[Quy cách],MATCH(H124,D.1[Tên sản phẩm],0)))</f>
        <v/>
      </c>
      <c r="J124" s="20" t="str">
        <f>IF(H124="","",INDEX(D.1[ĐVT],MATCH(H124,D.1[Tên sản phẩm],0)))</f>
        <v/>
      </c>
      <c r="K124" s="56" t="str">
        <f>IF(H124="","",INDEX(#REF!,MATCH(H124,D.1[Tên sản phẩm],0)))</f>
        <v/>
      </c>
      <c r="L124" s="56"/>
      <c r="M124" s="53"/>
      <c r="N124" s="53"/>
      <c r="O124" s="53"/>
      <c r="P124" s="57" t="str">
        <f t="shared" si="20"/>
        <v/>
      </c>
      <c r="Q124" s="58"/>
      <c r="R124" s="56" t="str">
        <f t="shared" si="13"/>
        <v/>
      </c>
      <c r="S124" s="57" t="str">
        <f t="shared" si="21"/>
        <v/>
      </c>
      <c r="T124" s="58" t="str">
        <f t="shared" ca="1" si="22"/>
        <v/>
      </c>
      <c r="U124" s="57" t="str">
        <f t="shared" si="23"/>
        <v/>
      </c>
      <c r="V124" s="57" t="str">
        <f ca="1">IF(AND(C124&lt;&gt;"",C124&lt;&gt;OFFSET(C124,1,0)),SUMIFS([Giá có thuế],[Số ĐK],C124),"")</f>
        <v/>
      </c>
      <c r="W124" s="53"/>
      <c r="X124" s="55" t="str">
        <f>IF(W124="","",'Thông Tin Chung'!#REF!)</f>
        <v/>
      </c>
      <c r="Y124" s="57" t="str">
        <f t="shared" ca="1" si="24"/>
        <v/>
      </c>
      <c r="Z124" s="59"/>
      <c r="AA124" s="49" t="str">
        <f ca="1">IF(C124="","",IF(OR(D124&lt;NgayBatDau,D124&gt;NgayKetThuc),"Ngày tháng phải nằm trong kỳ báo cáo",IF(AND(G124&lt;&gt;"",COUNTIF(D.2[Tên khách hàng],G124)=0),"Tên KH chưa khai báo trong DSKH",IF(AND(H124&lt;&gt;"",COUNTIF(D.1[Tên sản phẩm],H124)=0),"SP này chưa khai báo trong DSSP",""))))</f>
        <v/>
      </c>
      <c r="AB124" s="28" t="str">
        <f t="shared" ca="1" si="14"/>
        <v/>
      </c>
      <c r="AC124" s="29" t="str">
        <f>IF(OR(H124="",S124=""),"",S124-(SUM(L124,M124)*INDEX(#REF!,MATCH(H124,D.1[Tên sản phẩm],0))))</f>
        <v/>
      </c>
    </row>
    <row r="125" spans="2:29" ht="27.75" customHeight="1">
      <c r="B125" s="69">
        <f t="shared" si="15"/>
        <v>122</v>
      </c>
      <c r="C125" s="49" t="str">
        <f t="shared" ca="1" si="16"/>
        <v/>
      </c>
      <c r="D125" s="50" t="str">
        <f t="shared" ca="1" si="17"/>
        <v/>
      </c>
      <c r="E125" s="51" t="str">
        <f t="shared" ca="1" si="18"/>
        <v/>
      </c>
      <c r="F125" s="51"/>
      <c r="G125" s="52" t="str">
        <f t="shared" ca="1" si="19"/>
        <v/>
      </c>
      <c r="H125" s="53"/>
      <c r="I125" s="54" t="str">
        <f>IF(H125="","",INDEX(D.1[Quy cách],MATCH(H125,D.1[Tên sản phẩm],0)))</f>
        <v/>
      </c>
      <c r="J125" s="20" t="str">
        <f>IF(H125="","",INDEX(D.1[ĐVT],MATCH(H125,D.1[Tên sản phẩm],0)))</f>
        <v/>
      </c>
      <c r="K125" s="56" t="str">
        <f>IF(H125="","",INDEX(#REF!,MATCH(H125,D.1[Tên sản phẩm],0)))</f>
        <v/>
      </c>
      <c r="L125" s="56"/>
      <c r="M125" s="53"/>
      <c r="N125" s="53"/>
      <c r="O125" s="53"/>
      <c r="P125" s="57" t="str">
        <f t="shared" si="20"/>
        <v/>
      </c>
      <c r="Q125" s="58"/>
      <c r="R125" s="56" t="str">
        <f t="shared" si="13"/>
        <v/>
      </c>
      <c r="S125" s="57" t="str">
        <f t="shared" si="21"/>
        <v/>
      </c>
      <c r="T125" s="58" t="str">
        <f t="shared" ca="1" si="22"/>
        <v/>
      </c>
      <c r="U125" s="57" t="str">
        <f t="shared" si="23"/>
        <v/>
      </c>
      <c r="V125" s="57" t="str">
        <f ca="1">IF(AND(C125&lt;&gt;"",C125&lt;&gt;OFFSET(C125,1,0)),SUMIFS([Giá có thuế],[Số ĐK],C125),"")</f>
        <v/>
      </c>
      <c r="W125" s="53"/>
      <c r="X125" s="55" t="str">
        <f>IF(W125="","",'Thông Tin Chung'!#REF!)</f>
        <v/>
      </c>
      <c r="Y125" s="57" t="str">
        <f t="shared" ca="1" si="24"/>
        <v/>
      </c>
      <c r="Z125" s="59"/>
      <c r="AA125" s="49" t="str">
        <f ca="1">IF(C125="","",IF(OR(D125&lt;NgayBatDau,D125&gt;NgayKetThuc),"Ngày tháng phải nằm trong kỳ báo cáo",IF(AND(G125&lt;&gt;"",COUNTIF(D.2[Tên khách hàng],G125)=0),"Tên KH chưa khai báo trong DSKH",IF(AND(H125&lt;&gt;"",COUNTIF(D.1[Tên sản phẩm],H125)=0),"SP này chưa khai báo trong DSSP",""))))</f>
        <v/>
      </c>
      <c r="AB125" s="28" t="str">
        <f t="shared" ca="1" si="14"/>
        <v/>
      </c>
      <c r="AC125" s="29" t="str">
        <f>IF(OR(H125="",S125=""),"",S125-(SUM(L125,M125)*INDEX(#REF!,MATCH(H125,D.1[Tên sản phẩm],0))))</f>
        <v/>
      </c>
    </row>
    <row r="126" spans="2:29" ht="27.75" customHeight="1">
      <c r="B126" s="69">
        <f t="shared" si="15"/>
        <v>123</v>
      </c>
      <c r="C126" s="49" t="str">
        <f t="shared" ca="1" si="16"/>
        <v/>
      </c>
      <c r="D126" s="50" t="str">
        <f t="shared" ca="1" si="17"/>
        <v/>
      </c>
      <c r="E126" s="51" t="str">
        <f t="shared" ca="1" si="18"/>
        <v/>
      </c>
      <c r="F126" s="51"/>
      <c r="G126" s="52" t="str">
        <f t="shared" ca="1" si="19"/>
        <v/>
      </c>
      <c r="H126" s="53"/>
      <c r="I126" s="54" t="str">
        <f>IF(H126="","",INDEX(D.1[Quy cách],MATCH(H126,D.1[Tên sản phẩm],0)))</f>
        <v/>
      </c>
      <c r="J126" s="20" t="str">
        <f>IF(H126="","",INDEX(D.1[ĐVT],MATCH(H126,D.1[Tên sản phẩm],0)))</f>
        <v/>
      </c>
      <c r="K126" s="56" t="str">
        <f>IF(H126="","",INDEX(#REF!,MATCH(H126,D.1[Tên sản phẩm],0)))</f>
        <v/>
      </c>
      <c r="L126" s="56"/>
      <c r="M126" s="53"/>
      <c r="N126" s="53"/>
      <c r="O126" s="53"/>
      <c r="P126" s="57" t="str">
        <f t="shared" si="20"/>
        <v/>
      </c>
      <c r="Q126" s="58"/>
      <c r="R126" s="56" t="str">
        <f t="shared" si="13"/>
        <v/>
      </c>
      <c r="S126" s="57" t="str">
        <f t="shared" si="21"/>
        <v/>
      </c>
      <c r="T126" s="58" t="str">
        <f t="shared" ca="1" si="22"/>
        <v/>
      </c>
      <c r="U126" s="57" t="str">
        <f t="shared" si="23"/>
        <v/>
      </c>
      <c r="V126" s="57" t="str">
        <f ca="1">IF(AND(C126&lt;&gt;"",C126&lt;&gt;OFFSET(C126,1,0)),SUMIFS([Giá có thuế],[Số ĐK],C126),"")</f>
        <v/>
      </c>
      <c r="W126" s="53"/>
      <c r="X126" s="55" t="str">
        <f>IF(W126="","",'Thông Tin Chung'!#REF!)</f>
        <v/>
      </c>
      <c r="Y126" s="57" t="str">
        <f t="shared" ca="1" si="24"/>
        <v/>
      </c>
      <c r="Z126" s="59"/>
      <c r="AA126" s="49" t="str">
        <f ca="1">IF(C126="","",IF(OR(D126&lt;NgayBatDau,D126&gt;NgayKetThuc),"Ngày tháng phải nằm trong kỳ báo cáo",IF(AND(G126&lt;&gt;"",COUNTIF(D.2[Tên khách hàng],G126)=0),"Tên KH chưa khai báo trong DSKH",IF(AND(H126&lt;&gt;"",COUNTIF(D.1[Tên sản phẩm],H126)=0),"SP này chưa khai báo trong DSSP",""))))</f>
        <v/>
      </c>
      <c r="AB126" s="28" t="str">
        <f t="shared" ca="1" si="14"/>
        <v/>
      </c>
      <c r="AC126" s="29" t="str">
        <f>IF(OR(H126="",S126=""),"",S126-(SUM(L126,M126)*INDEX(#REF!,MATCH(H126,D.1[Tên sản phẩm],0))))</f>
        <v/>
      </c>
    </row>
    <row r="127" spans="2:29" ht="27.75" customHeight="1">
      <c r="B127" s="69">
        <f t="shared" si="15"/>
        <v>124</v>
      </c>
      <c r="C127" s="49" t="str">
        <f t="shared" ca="1" si="16"/>
        <v/>
      </c>
      <c r="D127" s="50" t="str">
        <f t="shared" ca="1" si="17"/>
        <v/>
      </c>
      <c r="E127" s="51" t="str">
        <f t="shared" ca="1" si="18"/>
        <v/>
      </c>
      <c r="F127" s="51"/>
      <c r="G127" s="52" t="str">
        <f t="shared" ca="1" si="19"/>
        <v/>
      </c>
      <c r="H127" s="53"/>
      <c r="I127" s="54" t="str">
        <f>IF(H127="","",INDEX(D.1[Quy cách],MATCH(H127,D.1[Tên sản phẩm],0)))</f>
        <v/>
      </c>
      <c r="J127" s="20" t="str">
        <f>IF(H127="","",INDEX(D.1[ĐVT],MATCH(H127,D.1[Tên sản phẩm],0)))</f>
        <v/>
      </c>
      <c r="K127" s="56" t="str">
        <f>IF(H127="","",INDEX(#REF!,MATCH(H127,D.1[Tên sản phẩm],0)))</f>
        <v/>
      </c>
      <c r="L127" s="56"/>
      <c r="M127" s="53"/>
      <c r="N127" s="53"/>
      <c r="O127" s="53"/>
      <c r="P127" s="57" t="str">
        <f t="shared" si="20"/>
        <v/>
      </c>
      <c r="Q127" s="58"/>
      <c r="R127" s="56" t="str">
        <f t="shared" si="13"/>
        <v/>
      </c>
      <c r="S127" s="57" t="str">
        <f t="shared" si="21"/>
        <v/>
      </c>
      <c r="T127" s="58" t="str">
        <f t="shared" ca="1" si="22"/>
        <v/>
      </c>
      <c r="U127" s="57" t="str">
        <f t="shared" si="23"/>
        <v/>
      </c>
      <c r="V127" s="57" t="str">
        <f ca="1">IF(AND(C127&lt;&gt;"",C127&lt;&gt;OFFSET(C127,1,0)),SUMIFS([Giá có thuế],[Số ĐK],C127),"")</f>
        <v/>
      </c>
      <c r="W127" s="53"/>
      <c r="X127" s="55" t="str">
        <f>IF(W127="","",'Thông Tin Chung'!#REF!)</f>
        <v/>
      </c>
      <c r="Y127" s="57" t="str">
        <f t="shared" ca="1" si="24"/>
        <v/>
      </c>
      <c r="Z127" s="59"/>
      <c r="AA127" s="49" t="str">
        <f ca="1">IF(C127="","",IF(OR(D127&lt;NgayBatDau,D127&gt;NgayKetThuc),"Ngày tháng phải nằm trong kỳ báo cáo",IF(AND(G127&lt;&gt;"",COUNTIF(D.2[Tên khách hàng],G127)=0),"Tên KH chưa khai báo trong DSKH",IF(AND(H127&lt;&gt;"",COUNTIF(D.1[Tên sản phẩm],H127)=0),"SP này chưa khai báo trong DSSP",""))))</f>
        <v/>
      </c>
      <c r="AB127" s="28" t="str">
        <f t="shared" ca="1" si="14"/>
        <v/>
      </c>
      <c r="AC127" s="29" t="str">
        <f>IF(OR(H127="",S127=""),"",S127-(SUM(L127,M127)*INDEX(#REF!,MATCH(H127,D.1[Tên sản phẩm],0))))</f>
        <v/>
      </c>
    </row>
    <row r="128" spans="2:29" ht="27.75" customHeight="1">
      <c r="B128" s="69">
        <f t="shared" si="15"/>
        <v>125</v>
      </c>
      <c r="C128" s="49" t="str">
        <f t="shared" ca="1" si="16"/>
        <v/>
      </c>
      <c r="D128" s="50" t="str">
        <f t="shared" ca="1" si="17"/>
        <v/>
      </c>
      <c r="E128" s="51" t="str">
        <f t="shared" ca="1" si="18"/>
        <v/>
      </c>
      <c r="F128" s="51"/>
      <c r="G128" s="52" t="str">
        <f t="shared" ca="1" si="19"/>
        <v/>
      </c>
      <c r="H128" s="53"/>
      <c r="I128" s="54" t="str">
        <f>IF(H128="","",INDEX(D.1[Quy cách],MATCH(H128,D.1[Tên sản phẩm],0)))</f>
        <v/>
      </c>
      <c r="J128" s="20" t="str">
        <f>IF(H128="","",INDEX(D.1[ĐVT],MATCH(H128,D.1[Tên sản phẩm],0)))</f>
        <v/>
      </c>
      <c r="K128" s="56" t="str">
        <f>IF(H128="","",INDEX(#REF!,MATCH(H128,D.1[Tên sản phẩm],0)))</f>
        <v/>
      </c>
      <c r="L128" s="56"/>
      <c r="M128" s="53"/>
      <c r="N128" s="53"/>
      <c r="O128" s="53"/>
      <c r="P128" s="57" t="str">
        <f t="shared" si="20"/>
        <v/>
      </c>
      <c r="Q128" s="58"/>
      <c r="R128" s="56" t="str">
        <f t="shared" si="13"/>
        <v/>
      </c>
      <c r="S128" s="57" t="str">
        <f t="shared" si="21"/>
        <v/>
      </c>
      <c r="T128" s="58" t="str">
        <f t="shared" ca="1" si="22"/>
        <v/>
      </c>
      <c r="U128" s="57" t="str">
        <f t="shared" si="23"/>
        <v/>
      </c>
      <c r="V128" s="57" t="str">
        <f ca="1">IF(AND(C128&lt;&gt;"",C128&lt;&gt;OFFSET(C128,1,0)),SUMIFS([Giá có thuế],[Số ĐK],C128),"")</f>
        <v/>
      </c>
      <c r="W128" s="53"/>
      <c r="X128" s="55" t="str">
        <f>IF(W128="","",'Thông Tin Chung'!#REF!)</f>
        <v/>
      </c>
      <c r="Y128" s="57" t="str">
        <f t="shared" ca="1" si="24"/>
        <v/>
      </c>
      <c r="Z128" s="59"/>
      <c r="AA128" s="49" t="str">
        <f ca="1">IF(C128="","",IF(OR(D128&lt;NgayBatDau,D128&gt;NgayKetThuc),"Ngày tháng phải nằm trong kỳ báo cáo",IF(AND(G128&lt;&gt;"",COUNTIF(D.2[Tên khách hàng],G128)=0),"Tên KH chưa khai báo trong DSKH",IF(AND(H128&lt;&gt;"",COUNTIF(D.1[Tên sản phẩm],H128)=0),"SP này chưa khai báo trong DSSP",""))))</f>
        <v/>
      </c>
      <c r="AB128" s="28" t="str">
        <f t="shared" ca="1" si="14"/>
        <v/>
      </c>
      <c r="AC128" s="29" t="str">
        <f>IF(OR(H128="",S128=""),"",S128-(SUM(L128,M128)*INDEX(#REF!,MATCH(H128,D.1[Tên sản phẩm],0))))</f>
        <v/>
      </c>
    </row>
    <row r="129" spans="2:29" ht="27.75" customHeight="1">
      <c r="B129" s="69">
        <f t="shared" si="15"/>
        <v>126</v>
      </c>
      <c r="C129" s="49" t="str">
        <f t="shared" ca="1" si="16"/>
        <v/>
      </c>
      <c r="D129" s="50" t="str">
        <f t="shared" ca="1" si="17"/>
        <v/>
      </c>
      <c r="E129" s="51" t="str">
        <f t="shared" ca="1" si="18"/>
        <v/>
      </c>
      <c r="F129" s="51"/>
      <c r="G129" s="52" t="str">
        <f t="shared" ca="1" si="19"/>
        <v/>
      </c>
      <c r="H129" s="53"/>
      <c r="I129" s="54" t="str">
        <f>IF(H129="","",INDEX(D.1[Quy cách],MATCH(H129,D.1[Tên sản phẩm],0)))</f>
        <v/>
      </c>
      <c r="J129" s="20" t="str">
        <f>IF(H129="","",INDEX(D.1[ĐVT],MATCH(H129,D.1[Tên sản phẩm],0)))</f>
        <v/>
      </c>
      <c r="K129" s="56" t="str">
        <f>IF(H129="","",INDEX(#REF!,MATCH(H129,D.1[Tên sản phẩm],0)))</f>
        <v/>
      </c>
      <c r="L129" s="56"/>
      <c r="M129" s="53"/>
      <c r="N129" s="53"/>
      <c r="O129" s="53"/>
      <c r="P129" s="57" t="str">
        <f t="shared" si="20"/>
        <v/>
      </c>
      <c r="Q129" s="58"/>
      <c r="R129" s="56" t="str">
        <f t="shared" si="13"/>
        <v/>
      </c>
      <c r="S129" s="57" t="str">
        <f t="shared" si="21"/>
        <v/>
      </c>
      <c r="T129" s="58" t="str">
        <f t="shared" ca="1" si="22"/>
        <v/>
      </c>
      <c r="U129" s="57" t="str">
        <f t="shared" si="23"/>
        <v/>
      </c>
      <c r="V129" s="57" t="str">
        <f ca="1">IF(AND(C129&lt;&gt;"",C129&lt;&gt;OFFSET(C129,1,0)),SUMIFS([Giá có thuế],[Số ĐK],C129),"")</f>
        <v/>
      </c>
      <c r="W129" s="53"/>
      <c r="X129" s="55" t="str">
        <f>IF(W129="","",'Thông Tin Chung'!#REF!)</f>
        <v/>
      </c>
      <c r="Y129" s="57" t="str">
        <f t="shared" ca="1" si="24"/>
        <v/>
      </c>
      <c r="Z129" s="59"/>
      <c r="AA129" s="49" t="str">
        <f ca="1">IF(C129="","",IF(OR(D129&lt;NgayBatDau,D129&gt;NgayKetThuc),"Ngày tháng phải nằm trong kỳ báo cáo",IF(AND(G129&lt;&gt;"",COUNTIF(D.2[Tên khách hàng],G129)=0),"Tên KH chưa khai báo trong DSKH",IF(AND(H129&lt;&gt;"",COUNTIF(D.1[Tên sản phẩm],H129)=0),"SP này chưa khai báo trong DSSP",""))))</f>
        <v/>
      </c>
      <c r="AB129" s="28" t="str">
        <f t="shared" ca="1" si="14"/>
        <v/>
      </c>
      <c r="AC129" s="29" t="str">
        <f>IF(OR(H129="",S129=""),"",S129-(SUM(L129,M129)*INDEX(#REF!,MATCH(H129,D.1[Tên sản phẩm],0))))</f>
        <v/>
      </c>
    </row>
    <row r="130" spans="2:29" ht="27.75" customHeight="1">
      <c r="B130" s="69">
        <f t="shared" si="15"/>
        <v>127</v>
      </c>
      <c r="C130" s="49" t="str">
        <f t="shared" ca="1" si="16"/>
        <v/>
      </c>
      <c r="D130" s="50" t="str">
        <f t="shared" ca="1" si="17"/>
        <v/>
      </c>
      <c r="E130" s="51" t="str">
        <f t="shared" ca="1" si="18"/>
        <v/>
      </c>
      <c r="F130" s="51"/>
      <c r="G130" s="52" t="str">
        <f t="shared" ca="1" si="19"/>
        <v/>
      </c>
      <c r="H130" s="53"/>
      <c r="I130" s="54" t="str">
        <f>IF(H130="","",INDEX(D.1[Quy cách],MATCH(H130,D.1[Tên sản phẩm],0)))</f>
        <v/>
      </c>
      <c r="J130" s="20" t="str">
        <f>IF(H130="","",INDEX(D.1[ĐVT],MATCH(H130,D.1[Tên sản phẩm],0)))</f>
        <v/>
      </c>
      <c r="K130" s="56" t="str">
        <f>IF(H130="","",INDEX(#REF!,MATCH(H130,D.1[Tên sản phẩm],0)))</f>
        <v/>
      </c>
      <c r="L130" s="56"/>
      <c r="M130" s="53"/>
      <c r="N130" s="53"/>
      <c r="O130" s="53"/>
      <c r="P130" s="57" t="str">
        <f t="shared" si="20"/>
        <v/>
      </c>
      <c r="Q130" s="58"/>
      <c r="R130" s="56" t="str">
        <f t="shared" si="13"/>
        <v/>
      </c>
      <c r="S130" s="57" t="str">
        <f t="shared" si="21"/>
        <v/>
      </c>
      <c r="T130" s="58" t="str">
        <f t="shared" ca="1" si="22"/>
        <v/>
      </c>
      <c r="U130" s="57" t="str">
        <f t="shared" si="23"/>
        <v/>
      </c>
      <c r="V130" s="57" t="str">
        <f ca="1">IF(AND(C130&lt;&gt;"",C130&lt;&gt;OFFSET(C130,1,0)),SUMIFS([Giá có thuế],[Số ĐK],C130),"")</f>
        <v/>
      </c>
      <c r="W130" s="53"/>
      <c r="X130" s="55" t="str">
        <f>IF(W130="","",'Thông Tin Chung'!#REF!)</f>
        <v/>
      </c>
      <c r="Y130" s="57" t="str">
        <f t="shared" ca="1" si="24"/>
        <v/>
      </c>
      <c r="Z130" s="59"/>
      <c r="AA130" s="49" t="str">
        <f ca="1">IF(C130="","",IF(OR(D130&lt;NgayBatDau,D130&gt;NgayKetThuc),"Ngày tháng phải nằm trong kỳ báo cáo",IF(AND(G130&lt;&gt;"",COUNTIF(D.2[Tên khách hàng],G130)=0),"Tên KH chưa khai báo trong DSKH",IF(AND(H130&lt;&gt;"",COUNTIF(D.1[Tên sản phẩm],H130)=0),"SP này chưa khai báo trong DSSP",""))))</f>
        <v/>
      </c>
      <c r="AB130" s="28" t="str">
        <f t="shared" ca="1" si="14"/>
        <v/>
      </c>
      <c r="AC130" s="29" t="str">
        <f>IF(OR(H130="",S130=""),"",S130-(SUM(L130,M130)*INDEX(#REF!,MATCH(H130,D.1[Tên sản phẩm],0))))</f>
        <v/>
      </c>
    </row>
    <row r="131" spans="2:29" ht="27.75" customHeight="1">
      <c r="B131" s="69">
        <f t="shared" si="15"/>
        <v>128</v>
      </c>
      <c r="C131" s="49" t="str">
        <f t="shared" ca="1" si="16"/>
        <v/>
      </c>
      <c r="D131" s="50" t="str">
        <f t="shared" ca="1" si="17"/>
        <v/>
      </c>
      <c r="E131" s="51" t="str">
        <f t="shared" ca="1" si="18"/>
        <v/>
      </c>
      <c r="F131" s="51"/>
      <c r="G131" s="52" t="str">
        <f t="shared" ca="1" si="19"/>
        <v/>
      </c>
      <c r="H131" s="53"/>
      <c r="I131" s="54" t="str">
        <f>IF(H131="","",INDEX(D.1[Quy cách],MATCH(H131,D.1[Tên sản phẩm],0)))</f>
        <v/>
      </c>
      <c r="J131" s="20" t="str">
        <f>IF(H131="","",INDEX(D.1[ĐVT],MATCH(H131,D.1[Tên sản phẩm],0)))</f>
        <v/>
      </c>
      <c r="K131" s="56" t="str">
        <f>IF(H131="","",INDEX(#REF!,MATCH(H131,D.1[Tên sản phẩm],0)))</f>
        <v/>
      </c>
      <c r="L131" s="56"/>
      <c r="M131" s="53"/>
      <c r="N131" s="53"/>
      <c r="O131" s="53"/>
      <c r="P131" s="57" t="str">
        <f t="shared" si="20"/>
        <v/>
      </c>
      <c r="Q131" s="58"/>
      <c r="R131" s="56" t="str">
        <f t="shared" ref="R131:R194" si="25">IF(P131="","",P131*SUM(Q131))</f>
        <v/>
      </c>
      <c r="S131" s="57" t="str">
        <f t="shared" si="21"/>
        <v/>
      </c>
      <c r="T131" s="58" t="str">
        <f t="shared" ca="1" si="22"/>
        <v/>
      </c>
      <c r="U131" s="57" t="str">
        <f t="shared" si="23"/>
        <v/>
      </c>
      <c r="V131" s="57" t="str">
        <f ca="1">IF(AND(C131&lt;&gt;"",C131&lt;&gt;OFFSET(C131,1,0)),SUMIFS([Giá có thuế],[Số ĐK],C131),"")</f>
        <v/>
      </c>
      <c r="W131" s="53"/>
      <c r="X131" s="55" t="str">
        <f>IF(W131="","",'Thông Tin Chung'!#REF!)</f>
        <v/>
      </c>
      <c r="Y131" s="57" t="str">
        <f t="shared" ca="1" si="24"/>
        <v/>
      </c>
      <c r="Z131" s="59"/>
      <c r="AA131" s="49" t="str">
        <f ca="1">IF(C131="","",IF(OR(D131&lt;NgayBatDau,D131&gt;NgayKetThuc),"Ngày tháng phải nằm trong kỳ báo cáo",IF(AND(G131&lt;&gt;"",COUNTIF(D.2[Tên khách hàng],G131)=0),"Tên KH chưa khai báo trong DSKH",IF(AND(H131&lt;&gt;"",COUNTIF(D.1[Tên sản phẩm],H131)=0),"SP này chưa khai báo trong DSSP",""))))</f>
        <v/>
      </c>
      <c r="AB131" s="28" t="str">
        <f t="shared" ref="AB131:AB194" ca="1" si="26">IF(D131="","",MONTH(D131))</f>
        <v/>
      </c>
      <c r="AC131" s="29" t="str">
        <f>IF(OR(H131="",S131=""),"",S131-(SUM(L131,M131)*INDEX(#REF!,MATCH(H131,D.1[Tên sản phẩm],0))))</f>
        <v/>
      </c>
    </row>
    <row r="132" spans="2:29" ht="27.75" customHeight="1">
      <c r="B132" s="69">
        <f t="shared" ref="B132:B195" si="27">ROW(A132)-3</f>
        <v>129</v>
      </c>
      <c r="C132" s="49" t="str">
        <f t="shared" ref="C132:C195" ca="1" si="28">IF(AND(D132="",E132="",G132=""),"",IF(AND(D132=OFFSET(D132,-1,0),E132=OFFSET(E132,-1,0),G132=OFFSET(G132,-1,0)),OFFSET(B132,-1,1),B132))</f>
        <v/>
      </c>
      <c r="D132" s="50" t="str">
        <f t="shared" ref="D132:D195" ca="1" si="29">IF(AND($H132&lt;&gt;"",B132&lt;&gt;1),OFFSET(C132,-1,1),"")</f>
        <v/>
      </c>
      <c r="E132" s="51" t="str">
        <f t="shared" ref="E132:E195" ca="1" si="30">IF(AND($H132&lt;&gt;"",B132&lt;&gt;1),OFFSET(D132,-1,1),"")</f>
        <v/>
      </c>
      <c r="F132" s="51"/>
      <c r="G132" s="52" t="str">
        <f t="shared" ref="G132:G195" ca="1" si="31">IF(AND($H132&lt;&gt;"",B132&lt;&gt;1),OFFSET(F132,-1,1),"")</f>
        <v/>
      </c>
      <c r="H132" s="53"/>
      <c r="I132" s="54" t="str">
        <f>IF(H132="","",INDEX(D.1[Quy cách],MATCH(H132,D.1[Tên sản phẩm],0)))</f>
        <v/>
      </c>
      <c r="J132" s="20" t="str">
        <f>IF(H132="","",INDEX(D.1[ĐVT],MATCH(H132,D.1[Tên sản phẩm],0)))</f>
        <v/>
      </c>
      <c r="K132" s="56" t="str">
        <f>IF(H132="","",INDEX(#REF!,MATCH(H132,D.1[Tên sản phẩm],0)))</f>
        <v/>
      </c>
      <c r="L132" s="56"/>
      <c r="M132" s="53"/>
      <c r="N132" s="53"/>
      <c r="O132" s="53"/>
      <c r="P132" s="57" t="str">
        <f t="shared" ref="P132:P195" si="32">IF(AND(K132&lt;&gt;"",L132&lt;&gt;""),K132*L132,IF(AND(N132&lt;&gt;"",O132&lt;&gt;""),N132*O132,""))</f>
        <v/>
      </c>
      <c r="Q132" s="58"/>
      <c r="R132" s="56" t="str">
        <f t="shared" si="25"/>
        <v/>
      </c>
      <c r="S132" s="57" t="str">
        <f t="shared" ref="S132:S195" si="33">IF(P132="","",P132-SUM(R132))</f>
        <v/>
      </c>
      <c r="T132" s="58" t="str">
        <f t="shared" ref="T132:T195" ca="1" si="34">IF(AND(S132&lt;&gt;"",C132=OFFSET(C132,-1,0)),OFFSET(S132,-1,1),"")</f>
        <v/>
      </c>
      <c r="U132" s="57" t="str">
        <f t="shared" ref="U132:U195" si="35">IF(S132="","",S132*SUM(1,T132))</f>
        <v/>
      </c>
      <c r="V132" s="57" t="str">
        <f ca="1">IF(AND(C132&lt;&gt;"",C132&lt;&gt;OFFSET(C132,1,0)),SUMIFS([Giá có thuế],[Số ĐK],C132),"")</f>
        <v/>
      </c>
      <c r="W132" s="53"/>
      <c r="X132" s="55" t="str">
        <f>IF(W132="","",'Thông Tin Chung'!#REF!)</f>
        <v/>
      </c>
      <c r="Y132" s="57" t="str">
        <f t="shared" ref="Y132:Y195" ca="1" si="36">IF(AND(V132&lt;&gt;"",W132&lt;&gt;"",V132&lt;&gt;0),V132-W132,"")</f>
        <v/>
      </c>
      <c r="Z132" s="59"/>
      <c r="AA132" s="49" t="str">
        <f ca="1">IF(C132="","",IF(OR(D132&lt;NgayBatDau,D132&gt;NgayKetThuc),"Ngày tháng phải nằm trong kỳ báo cáo",IF(AND(G132&lt;&gt;"",COUNTIF(D.2[Tên khách hàng],G132)=0),"Tên KH chưa khai báo trong DSKH",IF(AND(H132&lt;&gt;"",COUNTIF(D.1[Tên sản phẩm],H132)=0),"SP này chưa khai báo trong DSSP",""))))</f>
        <v/>
      </c>
      <c r="AB132" s="28" t="str">
        <f t="shared" ca="1" si="26"/>
        <v/>
      </c>
      <c r="AC132" s="29" t="str">
        <f>IF(OR(H132="",S132=""),"",S132-(SUM(L132,M132)*INDEX(#REF!,MATCH(H132,D.1[Tên sản phẩm],0))))</f>
        <v/>
      </c>
    </row>
    <row r="133" spans="2:29" ht="27.75" customHeight="1">
      <c r="B133" s="69">
        <f t="shared" si="27"/>
        <v>130</v>
      </c>
      <c r="C133" s="49" t="str">
        <f t="shared" ca="1" si="28"/>
        <v/>
      </c>
      <c r="D133" s="50" t="str">
        <f t="shared" ca="1" si="29"/>
        <v/>
      </c>
      <c r="E133" s="51" t="str">
        <f t="shared" ca="1" si="30"/>
        <v/>
      </c>
      <c r="F133" s="51"/>
      <c r="G133" s="52" t="str">
        <f t="shared" ca="1" si="31"/>
        <v/>
      </c>
      <c r="H133" s="53"/>
      <c r="I133" s="54" t="str">
        <f>IF(H133="","",INDEX(D.1[Quy cách],MATCH(H133,D.1[Tên sản phẩm],0)))</f>
        <v/>
      </c>
      <c r="J133" s="20" t="str">
        <f>IF(H133="","",INDEX(D.1[ĐVT],MATCH(H133,D.1[Tên sản phẩm],0)))</f>
        <v/>
      </c>
      <c r="K133" s="56" t="str">
        <f>IF(H133="","",INDEX(#REF!,MATCH(H133,D.1[Tên sản phẩm],0)))</f>
        <v/>
      </c>
      <c r="L133" s="56"/>
      <c r="M133" s="53"/>
      <c r="N133" s="53"/>
      <c r="O133" s="53"/>
      <c r="P133" s="57" t="str">
        <f t="shared" si="32"/>
        <v/>
      </c>
      <c r="Q133" s="58"/>
      <c r="R133" s="56" t="str">
        <f t="shared" si="25"/>
        <v/>
      </c>
      <c r="S133" s="57" t="str">
        <f t="shared" si="33"/>
        <v/>
      </c>
      <c r="T133" s="58" t="str">
        <f t="shared" ca="1" si="34"/>
        <v/>
      </c>
      <c r="U133" s="57" t="str">
        <f t="shared" si="35"/>
        <v/>
      </c>
      <c r="V133" s="57" t="str">
        <f ca="1">IF(AND(C133&lt;&gt;"",C133&lt;&gt;OFFSET(C133,1,0)),SUMIFS([Giá có thuế],[Số ĐK],C133),"")</f>
        <v/>
      </c>
      <c r="W133" s="53"/>
      <c r="X133" s="55" t="str">
        <f>IF(W133="","",'Thông Tin Chung'!#REF!)</f>
        <v/>
      </c>
      <c r="Y133" s="57" t="str">
        <f t="shared" ca="1" si="36"/>
        <v/>
      </c>
      <c r="Z133" s="59"/>
      <c r="AA133" s="49" t="str">
        <f ca="1">IF(C133="","",IF(OR(D133&lt;NgayBatDau,D133&gt;NgayKetThuc),"Ngày tháng phải nằm trong kỳ báo cáo",IF(AND(G133&lt;&gt;"",COUNTIF(D.2[Tên khách hàng],G133)=0),"Tên KH chưa khai báo trong DSKH",IF(AND(H133&lt;&gt;"",COUNTIF(D.1[Tên sản phẩm],H133)=0),"SP này chưa khai báo trong DSSP",""))))</f>
        <v/>
      </c>
      <c r="AB133" s="28" t="str">
        <f t="shared" ca="1" si="26"/>
        <v/>
      </c>
      <c r="AC133" s="29" t="str">
        <f>IF(OR(H133="",S133=""),"",S133-(SUM(L133,M133)*INDEX(#REF!,MATCH(H133,D.1[Tên sản phẩm],0))))</f>
        <v/>
      </c>
    </row>
    <row r="134" spans="2:29" ht="27.75" customHeight="1">
      <c r="B134" s="69">
        <f t="shared" si="27"/>
        <v>131</v>
      </c>
      <c r="C134" s="49" t="str">
        <f t="shared" ca="1" si="28"/>
        <v/>
      </c>
      <c r="D134" s="50" t="str">
        <f t="shared" ca="1" si="29"/>
        <v/>
      </c>
      <c r="E134" s="51" t="str">
        <f t="shared" ca="1" si="30"/>
        <v/>
      </c>
      <c r="F134" s="51"/>
      <c r="G134" s="52" t="str">
        <f t="shared" ca="1" si="31"/>
        <v/>
      </c>
      <c r="H134" s="53"/>
      <c r="I134" s="54" t="str">
        <f>IF(H134="","",INDEX(D.1[Quy cách],MATCH(H134,D.1[Tên sản phẩm],0)))</f>
        <v/>
      </c>
      <c r="J134" s="20" t="str">
        <f>IF(H134="","",INDEX(D.1[ĐVT],MATCH(H134,D.1[Tên sản phẩm],0)))</f>
        <v/>
      </c>
      <c r="K134" s="56" t="str">
        <f>IF(H134="","",INDEX(#REF!,MATCH(H134,D.1[Tên sản phẩm],0)))</f>
        <v/>
      </c>
      <c r="L134" s="56"/>
      <c r="M134" s="53"/>
      <c r="N134" s="53"/>
      <c r="O134" s="53"/>
      <c r="P134" s="57" t="str">
        <f t="shared" si="32"/>
        <v/>
      </c>
      <c r="Q134" s="58"/>
      <c r="R134" s="56" t="str">
        <f t="shared" si="25"/>
        <v/>
      </c>
      <c r="S134" s="57" t="str">
        <f t="shared" si="33"/>
        <v/>
      </c>
      <c r="T134" s="58" t="str">
        <f t="shared" ca="1" si="34"/>
        <v/>
      </c>
      <c r="U134" s="57" t="str">
        <f t="shared" si="35"/>
        <v/>
      </c>
      <c r="V134" s="57" t="str">
        <f ca="1">IF(AND(C134&lt;&gt;"",C134&lt;&gt;OFFSET(C134,1,0)),SUMIFS([Giá có thuế],[Số ĐK],C134),"")</f>
        <v/>
      </c>
      <c r="W134" s="53"/>
      <c r="X134" s="55" t="str">
        <f>IF(W134="","",'Thông Tin Chung'!#REF!)</f>
        <v/>
      </c>
      <c r="Y134" s="57" t="str">
        <f t="shared" ca="1" si="36"/>
        <v/>
      </c>
      <c r="Z134" s="59"/>
      <c r="AA134" s="49" t="str">
        <f ca="1">IF(C134="","",IF(OR(D134&lt;NgayBatDau,D134&gt;NgayKetThuc),"Ngày tháng phải nằm trong kỳ báo cáo",IF(AND(G134&lt;&gt;"",COUNTIF(D.2[Tên khách hàng],G134)=0),"Tên KH chưa khai báo trong DSKH",IF(AND(H134&lt;&gt;"",COUNTIF(D.1[Tên sản phẩm],H134)=0),"SP này chưa khai báo trong DSSP",""))))</f>
        <v/>
      </c>
      <c r="AB134" s="28" t="str">
        <f t="shared" ca="1" si="26"/>
        <v/>
      </c>
      <c r="AC134" s="29" t="str">
        <f>IF(OR(H134="",S134=""),"",S134-(SUM(L134,M134)*INDEX(#REF!,MATCH(H134,D.1[Tên sản phẩm],0))))</f>
        <v/>
      </c>
    </row>
    <row r="135" spans="2:29" ht="27.75" customHeight="1">
      <c r="B135" s="69">
        <f t="shared" si="27"/>
        <v>132</v>
      </c>
      <c r="C135" s="49" t="str">
        <f t="shared" ca="1" si="28"/>
        <v/>
      </c>
      <c r="D135" s="50" t="str">
        <f t="shared" ca="1" si="29"/>
        <v/>
      </c>
      <c r="E135" s="51" t="str">
        <f t="shared" ca="1" si="30"/>
        <v/>
      </c>
      <c r="F135" s="51"/>
      <c r="G135" s="52" t="str">
        <f t="shared" ca="1" si="31"/>
        <v/>
      </c>
      <c r="H135" s="53"/>
      <c r="I135" s="54" t="str">
        <f>IF(H135="","",INDEX(D.1[Quy cách],MATCH(H135,D.1[Tên sản phẩm],0)))</f>
        <v/>
      </c>
      <c r="J135" s="20" t="str">
        <f>IF(H135="","",INDEX(D.1[ĐVT],MATCH(H135,D.1[Tên sản phẩm],0)))</f>
        <v/>
      </c>
      <c r="K135" s="56" t="str">
        <f>IF(H135="","",INDEX(#REF!,MATCH(H135,D.1[Tên sản phẩm],0)))</f>
        <v/>
      </c>
      <c r="L135" s="56"/>
      <c r="M135" s="53"/>
      <c r="N135" s="53"/>
      <c r="O135" s="53"/>
      <c r="P135" s="57" t="str">
        <f t="shared" si="32"/>
        <v/>
      </c>
      <c r="Q135" s="58"/>
      <c r="R135" s="56" t="str">
        <f t="shared" si="25"/>
        <v/>
      </c>
      <c r="S135" s="57" t="str">
        <f t="shared" si="33"/>
        <v/>
      </c>
      <c r="T135" s="58" t="str">
        <f t="shared" ca="1" si="34"/>
        <v/>
      </c>
      <c r="U135" s="57" t="str">
        <f t="shared" si="35"/>
        <v/>
      </c>
      <c r="V135" s="57" t="str">
        <f ca="1">IF(AND(C135&lt;&gt;"",C135&lt;&gt;OFFSET(C135,1,0)),SUMIFS([Giá có thuế],[Số ĐK],C135),"")</f>
        <v/>
      </c>
      <c r="W135" s="53"/>
      <c r="X135" s="55" t="str">
        <f>IF(W135="","",'Thông Tin Chung'!#REF!)</f>
        <v/>
      </c>
      <c r="Y135" s="57" t="str">
        <f t="shared" ca="1" si="36"/>
        <v/>
      </c>
      <c r="Z135" s="59"/>
      <c r="AA135" s="49" t="str">
        <f ca="1">IF(C135="","",IF(OR(D135&lt;NgayBatDau,D135&gt;NgayKetThuc),"Ngày tháng phải nằm trong kỳ báo cáo",IF(AND(G135&lt;&gt;"",COUNTIF(D.2[Tên khách hàng],G135)=0),"Tên KH chưa khai báo trong DSKH",IF(AND(H135&lt;&gt;"",COUNTIF(D.1[Tên sản phẩm],H135)=0),"SP này chưa khai báo trong DSSP",""))))</f>
        <v/>
      </c>
      <c r="AB135" s="28" t="str">
        <f t="shared" ca="1" si="26"/>
        <v/>
      </c>
      <c r="AC135" s="29" t="str">
        <f>IF(OR(H135="",S135=""),"",S135-(SUM(L135,M135)*INDEX(#REF!,MATCH(H135,D.1[Tên sản phẩm],0))))</f>
        <v/>
      </c>
    </row>
    <row r="136" spans="2:29" ht="27.75" customHeight="1">
      <c r="B136" s="69">
        <f t="shared" si="27"/>
        <v>133</v>
      </c>
      <c r="C136" s="49" t="str">
        <f t="shared" ca="1" si="28"/>
        <v/>
      </c>
      <c r="D136" s="50" t="str">
        <f t="shared" ca="1" si="29"/>
        <v/>
      </c>
      <c r="E136" s="51" t="str">
        <f t="shared" ca="1" si="30"/>
        <v/>
      </c>
      <c r="F136" s="51"/>
      <c r="G136" s="52" t="str">
        <f t="shared" ca="1" si="31"/>
        <v/>
      </c>
      <c r="H136" s="53"/>
      <c r="I136" s="54" t="str">
        <f>IF(H136="","",INDEX(D.1[Quy cách],MATCH(H136,D.1[Tên sản phẩm],0)))</f>
        <v/>
      </c>
      <c r="J136" s="20" t="str">
        <f>IF(H136="","",INDEX(D.1[ĐVT],MATCH(H136,D.1[Tên sản phẩm],0)))</f>
        <v/>
      </c>
      <c r="K136" s="56" t="str">
        <f>IF(H136="","",INDEX(#REF!,MATCH(H136,D.1[Tên sản phẩm],0)))</f>
        <v/>
      </c>
      <c r="L136" s="56"/>
      <c r="M136" s="53"/>
      <c r="N136" s="53"/>
      <c r="O136" s="53"/>
      <c r="P136" s="57" t="str">
        <f t="shared" si="32"/>
        <v/>
      </c>
      <c r="Q136" s="58"/>
      <c r="R136" s="56" t="str">
        <f t="shared" si="25"/>
        <v/>
      </c>
      <c r="S136" s="57" t="str">
        <f t="shared" si="33"/>
        <v/>
      </c>
      <c r="T136" s="58" t="str">
        <f t="shared" ca="1" si="34"/>
        <v/>
      </c>
      <c r="U136" s="57" t="str">
        <f t="shared" si="35"/>
        <v/>
      </c>
      <c r="V136" s="57" t="str">
        <f ca="1">IF(AND(C136&lt;&gt;"",C136&lt;&gt;OFFSET(C136,1,0)),SUMIFS([Giá có thuế],[Số ĐK],C136),"")</f>
        <v/>
      </c>
      <c r="W136" s="53"/>
      <c r="X136" s="55" t="str">
        <f>IF(W136="","",'Thông Tin Chung'!#REF!)</f>
        <v/>
      </c>
      <c r="Y136" s="57" t="str">
        <f t="shared" ca="1" si="36"/>
        <v/>
      </c>
      <c r="Z136" s="59"/>
      <c r="AA136" s="49" t="str">
        <f ca="1">IF(C136="","",IF(OR(D136&lt;NgayBatDau,D136&gt;NgayKetThuc),"Ngày tháng phải nằm trong kỳ báo cáo",IF(AND(G136&lt;&gt;"",COUNTIF(D.2[Tên khách hàng],G136)=0),"Tên KH chưa khai báo trong DSKH",IF(AND(H136&lt;&gt;"",COUNTIF(D.1[Tên sản phẩm],H136)=0),"SP này chưa khai báo trong DSSP",""))))</f>
        <v/>
      </c>
      <c r="AB136" s="28" t="str">
        <f t="shared" ca="1" si="26"/>
        <v/>
      </c>
      <c r="AC136" s="29" t="str">
        <f>IF(OR(H136="",S136=""),"",S136-(SUM(L136,M136)*INDEX(#REF!,MATCH(H136,D.1[Tên sản phẩm],0))))</f>
        <v/>
      </c>
    </row>
    <row r="137" spans="2:29" ht="27.75" customHeight="1">
      <c r="B137" s="69">
        <f t="shared" si="27"/>
        <v>134</v>
      </c>
      <c r="C137" s="49" t="str">
        <f t="shared" ca="1" si="28"/>
        <v/>
      </c>
      <c r="D137" s="50" t="str">
        <f t="shared" ca="1" si="29"/>
        <v/>
      </c>
      <c r="E137" s="51" t="str">
        <f t="shared" ca="1" si="30"/>
        <v/>
      </c>
      <c r="F137" s="51"/>
      <c r="G137" s="52" t="str">
        <f t="shared" ca="1" si="31"/>
        <v/>
      </c>
      <c r="H137" s="53"/>
      <c r="I137" s="54" t="str">
        <f>IF(H137="","",INDEX(D.1[Quy cách],MATCH(H137,D.1[Tên sản phẩm],0)))</f>
        <v/>
      </c>
      <c r="J137" s="20" t="str">
        <f>IF(H137="","",INDEX(D.1[ĐVT],MATCH(H137,D.1[Tên sản phẩm],0)))</f>
        <v/>
      </c>
      <c r="K137" s="56" t="str">
        <f>IF(H137="","",INDEX(#REF!,MATCH(H137,D.1[Tên sản phẩm],0)))</f>
        <v/>
      </c>
      <c r="L137" s="56"/>
      <c r="M137" s="53"/>
      <c r="N137" s="53"/>
      <c r="O137" s="53"/>
      <c r="P137" s="57" t="str">
        <f t="shared" si="32"/>
        <v/>
      </c>
      <c r="Q137" s="58"/>
      <c r="R137" s="56" t="str">
        <f t="shared" si="25"/>
        <v/>
      </c>
      <c r="S137" s="57" t="str">
        <f t="shared" si="33"/>
        <v/>
      </c>
      <c r="T137" s="58" t="str">
        <f t="shared" ca="1" si="34"/>
        <v/>
      </c>
      <c r="U137" s="57" t="str">
        <f t="shared" si="35"/>
        <v/>
      </c>
      <c r="V137" s="57" t="str">
        <f ca="1">IF(AND(C137&lt;&gt;"",C137&lt;&gt;OFFSET(C137,1,0)),SUMIFS([Giá có thuế],[Số ĐK],C137),"")</f>
        <v/>
      </c>
      <c r="W137" s="53"/>
      <c r="X137" s="55" t="str">
        <f>IF(W137="","",'Thông Tin Chung'!#REF!)</f>
        <v/>
      </c>
      <c r="Y137" s="57" t="str">
        <f t="shared" ca="1" si="36"/>
        <v/>
      </c>
      <c r="Z137" s="59"/>
      <c r="AA137" s="49" t="str">
        <f ca="1">IF(C137="","",IF(OR(D137&lt;NgayBatDau,D137&gt;NgayKetThuc),"Ngày tháng phải nằm trong kỳ báo cáo",IF(AND(G137&lt;&gt;"",COUNTIF(D.2[Tên khách hàng],G137)=0),"Tên KH chưa khai báo trong DSKH",IF(AND(H137&lt;&gt;"",COUNTIF(D.1[Tên sản phẩm],H137)=0),"SP này chưa khai báo trong DSSP",""))))</f>
        <v/>
      </c>
      <c r="AB137" s="28" t="str">
        <f t="shared" ca="1" si="26"/>
        <v/>
      </c>
      <c r="AC137" s="29" t="str">
        <f>IF(OR(H137="",S137=""),"",S137-(SUM(L137,M137)*INDEX(#REF!,MATCH(H137,D.1[Tên sản phẩm],0))))</f>
        <v/>
      </c>
    </row>
    <row r="138" spans="2:29" ht="27.75" customHeight="1">
      <c r="B138" s="69">
        <f t="shared" si="27"/>
        <v>135</v>
      </c>
      <c r="C138" s="49" t="str">
        <f t="shared" ca="1" si="28"/>
        <v/>
      </c>
      <c r="D138" s="50" t="str">
        <f t="shared" ca="1" si="29"/>
        <v/>
      </c>
      <c r="E138" s="51" t="str">
        <f t="shared" ca="1" si="30"/>
        <v/>
      </c>
      <c r="F138" s="51"/>
      <c r="G138" s="52" t="str">
        <f t="shared" ca="1" si="31"/>
        <v/>
      </c>
      <c r="H138" s="53"/>
      <c r="I138" s="54" t="str">
        <f>IF(H138="","",INDEX(D.1[Quy cách],MATCH(H138,D.1[Tên sản phẩm],0)))</f>
        <v/>
      </c>
      <c r="J138" s="20" t="str">
        <f>IF(H138="","",INDEX(D.1[ĐVT],MATCH(H138,D.1[Tên sản phẩm],0)))</f>
        <v/>
      </c>
      <c r="K138" s="56" t="str">
        <f>IF(H138="","",INDEX(#REF!,MATCH(H138,D.1[Tên sản phẩm],0)))</f>
        <v/>
      </c>
      <c r="L138" s="56"/>
      <c r="M138" s="53"/>
      <c r="N138" s="53"/>
      <c r="O138" s="53"/>
      <c r="P138" s="57" t="str">
        <f t="shared" si="32"/>
        <v/>
      </c>
      <c r="Q138" s="58"/>
      <c r="R138" s="56" t="str">
        <f t="shared" si="25"/>
        <v/>
      </c>
      <c r="S138" s="57" t="str">
        <f t="shared" si="33"/>
        <v/>
      </c>
      <c r="T138" s="58" t="str">
        <f t="shared" ca="1" si="34"/>
        <v/>
      </c>
      <c r="U138" s="57" t="str">
        <f t="shared" si="35"/>
        <v/>
      </c>
      <c r="V138" s="57" t="str">
        <f ca="1">IF(AND(C138&lt;&gt;"",C138&lt;&gt;OFFSET(C138,1,0)),SUMIFS([Giá có thuế],[Số ĐK],C138),"")</f>
        <v/>
      </c>
      <c r="W138" s="53"/>
      <c r="X138" s="55" t="str">
        <f>IF(W138="","",'Thông Tin Chung'!#REF!)</f>
        <v/>
      </c>
      <c r="Y138" s="57" t="str">
        <f t="shared" ca="1" si="36"/>
        <v/>
      </c>
      <c r="Z138" s="59"/>
      <c r="AA138" s="49" t="str">
        <f ca="1">IF(C138="","",IF(OR(D138&lt;NgayBatDau,D138&gt;NgayKetThuc),"Ngày tháng phải nằm trong kỳ báo cáo",IF(AND(G138&lt;&gt;"",COUNTIF(D.2[Tên khách hàng],G138)=0),"Tên KH chưa khai báo trong DSKH",IF(AND(H138&lt;&gt;"",COUNTIF(D.1[Tên sản phẩm],H138)=0),"SP này chưa khai báo trong DSSP",""))))</f>
        <v/>
      </c>
      <c r="AB138" s="28" t="str">
        <f t="shared" ca="1" si="26"/>
        <v/>
      </c>
      <c r="AC138" s="29" t="str">
        <f>IF(OR(H138="",S138=""),"",S138-(SUM(L138,M138)*INDEX(#REF!,MATCH(H138,D.1[Tên sản phẩm],0))))</f>
        <v/>
      </c>
    </row>
    <row r="139" spans="2:29" ht="27.75" customHeight="1">
      <c r="B139" s="69">
        <f t="shared" si="27"/>
        <v>136</v>
      </c>
      <c r="C139" s="49" t="str">
        <f t="shared" ca="1" si="28"/>
        <v/>
      </c>
      <c r="D139" s="50" t="str">
        <f t="shared" ca="1" si="29"/>
        <v/>
      </c>
      <c r="E139" s="51" t="str">
        <f t="shared" ca="1" si="30"/>
        <v/>
      </c>
      <c r="F139" s="51"/>
      <c r="G139" s="52" t="str">
        <f t="shared" ca="1" si="31"/>
        <v/>
      </c>
      <c r="H139" s="53"/>
      <c r="I139" s="54" t="str">
        <f>IF(H139="","",INDEX(D.1[Quy cách],MATCH(H139,D.1[Tên sản phẩm],0)))</f>
        <v/>
      </c>
      <c r="J139" s="20" t="str">
        <f>IF(H139="","",INDEX(D.1[ĐVT],MATCH(H139,D.1[Tên sản phẩm],0)))</f>
        <v/>
      </c>
      <c r="K139" s="56" t="str">
        <f>IF(H139="","",INDEX(#REF!,MATCH(H139,D.1[Tên sản phẩm],0)))</f>
        <v/>
      </c>
      <c r="L139" s="56"/>
      <c r="M139" s="53"/>
      <c r="N139" s="53"/>
      <c r="O139" s="53"/>
      <c r="P139" s="57" t="str">
        <f t="shared" si="32"/>
        <v/>
      </c>
      <c r="Q139" s="58"/>
      <c r="R139" s="56" t="str">
        <f t="shared" si="25"/>
        <v/>
      </c>
      <c r="S139" s="57" t="str">
        <f t="shared" si="33"/>
        <v/>
      </c>
      <c r="T139" s="58" t="str">
        <f t="shared" ca="1" si="34"/>
        <v/>
      </c>
      <c r="U139" s="57" t="str">
        <f t="shared" si="35"/>
        <v/>
      </c>
      <c r="V139" s="57" t="str">
        <f ca="1">IF(AND(C139&lt;&gt;"",C139&lt;&gt;OFFSET(C139,1,0)),SUMIFS([Giá có thuế],[Số ĐK],C139),"")</f>
        <v/>
      </c>
      <c r="W139" s="53"/>
      <c r="X139" s="55" t="str">
        <f>IF(W139="","",'Thông Tin Chung'!#REF!)</f>
        <v/>
      </c>
      <c r="Y139" s="57" t="str">
        <f t="shared" ca="1" si="36"/>
        <v/>
      </c>
      <c r="Z139" s="59"/>
      <c r="AA139" s="49" t="str">
        <f ca="1">IF(C139="","",IF(OR(D139&lt;NgayBatDau,D139&gt;NgayKetThuc),"Ngày tháng phải nằm trong kỳ báo cáo",IF(AND(G139&lt;&gt;"",COUNTIF(D.2[Tên khách hàng],G139)=0),"Tên KH chưa khai báo trong DSKH",IF(AND(H139&lt;&gt;"",COUNTIF(D.1[Tên sản phẩm],H139)=0),"SP này chưa khai báo trong DSSP",""))))</f>
        <v/>
      </c>
      <c r="AB139" s="28" t="str">
        <f t="shared" ca="1" si="26"/>
        <v/>
      </c>
      <c r="AC139" s="29" t="str">
        <f>IF(OR(H139="",S139=""),"",S139-(SUM(L139,M139)*INDEX(#REF!,MATCH(H139,D.1[Tên sản phẩm],0))))</f>
        <v/>
      </c>
    </row>
    <row r="140" spans="2:29" ht="27.75" customHeight="1">
      <c r="B140" s="69">
        <f t="shared" si="27"/>
        <v>137</v>
      </c>
      <c r="C140" s="49" t="str">
        <f t="shared" ca="1" si="28"/>
        <v/>
      </c>
      <c r="D140" s="50" t="str">
        <f t="shared" ca="1" si="29"/>
        <v/>
      </c>
      <c r="E140" s="51" t="str">
        <f t="shared" ca="1" si="30"/>
        <v/>
      </c>
      <c r="F140" s="51"/>
      <c r="G140" s="52" t="str">
        <f t="shared" ca="1" si="31"/>
        <v/>
      </c>
      <c r="H140" s="53"/>
      <c r="I140" s="54" t="str">
        <f>IF(H140="","",INDEX(D.1[Quy cách],MATCH(H140,D.1[Tên sản phẩm],0)))</f>
        <v/>
      </c>
      <c r="J140" s="20" t="str">
        <f>IF(H140="","",INDEX(D.1[ĐVT],MATCH(H140,D.1[Tên sản phẩm],0)))</f>
        <v/>
      </c>
      <c r="K140" s="56" t="str">
        <f>IF(H140="","",INDEX(#REF!,MATCH(H140,D.1[Tên sản phẩm],0)))</f>
        <v/>
      </c>
      <c r="L140" s="56"/>
      <c r="M140" s="53"/>
      <c r="N140" s="53"/>
      <c r="O140" s="53"/>
      <c r="P140" s="57" t="str">
        <f t="shared" si="32"/>
        <v/>
      </c>
      <c r="Q140" s="58"/>
      <c r="R140" s="56" t="str">
        <f t="shared" si="25"/>
        <v/>
      </c>
      <c r="S140" s="57" t="str">
        <f t="shared" si="33"/>
        <v/>
      </c>
      <c r="T140" s="58" t="str">
        <f t="shared" ca="1" si="34"/>
        <v/>
      </c>
      <c r="U140" s="57" t="str">
        <f t="shared" si="35"/>
        <v/>
      </c>
      <c r="V140" s="57" t="str">
        <f ca="1">IF(AND(C140&lt;&gt;"",C140&lt;&gt;OFFSET(C140,1,0)),SUMIFS([Giá có thuế],[Số ĐK],C140),"")</f>
        <v/>
      </c>
      <c r="W140" s="53"/>
      <c r="X140" s="55" t="str">
        <f>IF(W140="","",'Thông Tin Chung'!#REF!)</f>
        <v/>
      </c>
      <c r="Y140" s="57" t="str">
        <f t="shared" ca="1" si="36"/>
        <v/>
      </c>
      <c r="Z140" s="59"/>
      <c r="AA140" s="49" t="str">
        <f ca="1">IF(C140="","",IF(OR(D140&lt;NgayBatDau,D140&gt;NgayKetThuc),"Ngày tháng phải nằm trong kỳ báo cáo",IF(AND(G140&lt;&gt;"",COUNTIF(D.2[Tên khách hàng],G140)=0),"Tên KH chưa khai báo trong DSKH",IF(AND(H140&lt;&gt;"",COUNTIF(D.1[Tên sản phẩm],H140)=0),"SP này chưa khai báo trong DSSP",""))))</f>
        <v/>
      </c>
      <c r="AB140" s="28" t="str">
        <f t="shared" ca="1" si="26"/>
        <v/>
      </c>
      <c r="AC140" s="29" t="str">
        <f>IF(OR(H140="",S140=""),"",S140-(SUM(L140,M140)*INDEX(#REF!,MATCH(H140,D.1[Tên sản phẩm],0))))</f>
        <v/>
      </c>
    </row>
    <row r="141" spans="2:29" ht="27.75" customHeight="1">
      <c r="B141" s="69">
        <f t="shared" si="27"/>
        <v>138</v>
      </c>
      <c r="C141" s="49" t="str">
        <f t="shared" ca="1" si="28"/>
        <v/>
      </c>
      <c r="D141" s="50" t="str">
        <f t="shared" ca="1" si="29"/>
        <v/>
      </c>
      <c r="E141" s="51" t="str">
        <f t="shared" ca="1" si="30"/>
        <v/>
      </c>
      <c r="F141" s="51"/>
      <c r="G141" s="52" t="str">
        <f t="shared" ca="1" si="31"/>
        <v/>
      </c>
      <c r="H141" s="53"/>
      <c r="I141" s="54" t="str">
        <f>IF(H141="","",INDEX(D.1[Quy cách],MATCH(H141,D.1[Tên sản phẩm],0)))</f>
        <v/>
      </c>
      <c r="J141" s="20" t="str">
        <f>IF(H141="","",INDEX(D.1[ĐVT],MATCH(H141,D.1[Tên sản phẩm],0)))</f>
        <v/>
      </c>
      <c r="K141" s="56" t="str">
        <f>IF(H141="","",INDEX(#REF!,MATCH(H141,D.1[Tên sản phẩm],0)))</f>
        <v/>
      </c>
      <c r="L141" s="56"/>
      <c r="M141" s="53"/>
      <c r="N141" s="53"/>
      <c r="O141" s="53"/>
      <c r="P141" s="57" t="str">
        <f t="shared" si="32"/>
        <v/>
      </c>
      <c r="Q141" s="58"/>
      <c r="R141" s="56" t="str">
        <f t="shared" si="25"/>
        <v/>
      </c>
      <c r="S141" s="57" t="str">
        <f t="shared" si="33"/>
        <v/>
      </c>
      <c r="T141" s="58" t="str">
        <f t="shared" ca="1" si="34"/>
        <v/>
      </c>
      <c r="U141" s="57" t="str">
        <f t="shared" si="35"/>
        <v/>
      </c>
      <c r="V141" s="57" t="str">
        <f ca="1">IF(AND(C141&lt;&gt;"",C141&lt;&gt;OFFSET(C141,1,0)),SUMIFS([Giá có thuế],[Số ĐK],C141),"")</f>
        <v/>
      </c>
      <c r="W141" s="53"/>
      <c r="X141" s="55" t="str">
        <f>IF(W141="","",'Thông Tin Chung'!#REF!)</f>
        <v/>
      </c>
      <c r="Y141" s="57" t="str">
        <f t="shared" ca="1" si="36"/>
        <v/>
      </c>
      <c r="Z141" s="59"/>
      <c r="AA141" s="49" t="str">
        <f ca="1">IF(C141="","",IF(OR(D141&lt;NgayBatDau,D141&gt;NgayKetThuc),"Ngày tháng phải nằm trong kỳ báo cáo",IF(AND(G141&lt;&gt;"",COUNTIF(D.2[Tên khách hàng],G141)=0),"Tên KH chưa khai báo trong DSKH",IF(AND(H141&lt;&gt;"",COUNTIF(D.1[Tên sản phẩm],H141)=0),"SP này chưa khai báo trong DSSP",""))))</f>
        <v/>
      </c>
      <c r="AB141" s="28" t="str">
        <f t="shared" ca="1" si="26"/>
        <v/>
      </c>
      <c r="AC141" s="29" t="str">
        <f>IF(OR(H141="",S141=""),"",S141-(SUM(L141,M141)*INDEX(#REF!,MATCH(H141,D.1[Tên sản phẩm],0))))</f>
        <v/>
      </c>
    </row>
    <row r="142" spans="2:29" ht="27.75" customHeight="1">
      <c r="B142" s="69">
        <f t="shared" si="27"/>
        <v>139</v>
      </c>
      <c r="C142" s="49" t="str">
        <f t="shared" ca="1" si="28"/>
        <v/>
      </c>
      <c r="D142" s="50" t="str">
        <f t="shared" ca="1" si="29"/>
        <v/>
      </c>
      <c r="E142" s="51" t="str">
        <f t="shared" ca="1" si="30"/>
        <v/>
      </c>
      <c r="F142" s="51"/>
      <c r="G142" s="52" t="str">
        <f t="shared" ca="1" si="31"/>
        <v/>
      </c>
      <c r="H142" s="53"/>
      <c r="I142" s="54" t="str">
        <f>IF(H142="","",INDEX(D.1[Quy cách],MATCH(H142,D.1[Tên sản phẩm],0)))</f>
        <v/>
      </c>
      <c r="J142" s="20" t="str">
        <f>IF(H142="","",INDEX(D.1[ĐVT],MATCH(H142,D.1[Tên sản phẩm],0)))</f>
        <v/>
      </c>
      <c r="K142" s="56" t="str">
        <f>IF(H142="","",INDEX(#REF!,MATCH(H142,D.1[Tên sản phẩm],0)))</f>
        <v/>
      </c>
      <c r="L142" s="56"/>
      <c r="M142" s="53"/>
      <c r="N142" s="53"/>
      <c r="O142" s="53"/>
      <c r="P142" s="57" t="str">
        <f t="shared" si="32"/>
        <v/>
      </c>
      <c r="Q142" s="58"/>
      <c r="R142" s="56" t="str">
        <f t="shared" si="25"/>
        <v/>
      </c>
      <c r="S142" s="57" t="str">
        <f t="shared" si="33"/>
        <v/>
      </c>
      <c r="T142" s="58" t="str">
        <f t="shared" ca="1" si="34"/>
        <v/>
      </c>
      <c r="U142" s="57" t="str">
        <f t="shared" si="35"/>
        <v/>
      </c>
      <c r="V142" s="57" t="str">
        <f ca="1">IF(AND(C142&lt;&gt;"",C142&lt;&gt;OFFSET(C142,1,0)),SUMIFS([Giá có thuế],[Số ĐK],C142),"")</f>
        <v/>
      </c>
      <c r="W142" s="53"/>
      <c r="X142" s="55" t="str">
        <f>IF(W142="","",'Thông Tin Chung'!#REF!)</f>
        <v/>
      </c>
      <c r="Y142" s="57" t="str">
        <f t="shared" ca="1" si="36"/>
        <v/>
      </c>
      <c r="Z142" s="59"/>
      <c r="AA142" s="49" t="str">
        <f ca="1">IF(C142="","",IF(OR(D142&lt;NgayBatDau,D142&gt;NgayKetThuc),"Ngày tháng phải nằm trong kỳ báo cáo",IF(AND(G142&lt;&gt;"",COUNTIF(D.2[Tên khách hàng],G142)=0),"Tên KH chưa khai báo trong DSKH",IF(AND(H142&lt;&gt;"",COUNTIF(D.1[Tên sản phẩm],H142)=0),"SP này chưa khai báo trong DSSP",""))))</f>
        <v/>
      </c>
      <c r="AB142" s="28" t="str">
        <f t="shared" ca="1" si="26"/>
        <v/>
      </c>
      <c r="AC142" s="29" t="str">
        <f>IF(OR(H142="",S142=""),"",S142-(SUM(L142,M142)*INDEX(#REF!,MATCH(H142,D.1[Tên sản phẩm],0))))</f>
        <v/>
      </c>
    </row>
    <row r="143" spans="2:29" ht="27.75" customHeight="1">
      <c r="B143" s="69">
        <f t="shared" si="27"/>
        <v>140</v>
      </c>
      <c r="C143" s="49" t="str">
        <f t="shared" ca="1" si="28"/>
        <v/>
      </c>
      <c r="D143" s="50" t="str">
        <f t="shared" ca="1" si="29"/>
        <v/>
      </c>
      <c r="E143" s="51" t="str">
        <f t="shared" ca="1" si="30"/>
        <v/>
      </c>
      <c r="F143" s="51"/>
      <c r="G143" s="52" t="str">
        <f t="shared" ca="1" si="31"/>
        <v/>
      </c>
      <c r="H143" s="53"/>
      <c r="I143" s="54" t="str">
        <f>IF(H143="","",INDEX(D.1[Quy cách],MATCH(H143,D.1[Tên sản phẩm],0)))</f>
        <v/>
      </c>
      <c r="J143" s="20" t="str">
        <f>IF(H143="","",INDEX(D.1[ĐVT],MATCH(H143,D.1[Tên sản phẩm],0)))</f>
        <v/>
      </c>
      <c r="K143" s="56" t="str">
        <f>IF(H143="","",INDEX(#REF!,MATCH(H143,D.1[Tên sản phẩm],0)))</f>
        <v/>
      </c>
      <c r="L143" s="56"/>
      <c r="M143" s="53"/>
      <c r="N143" s="53"/>
      <c r="O143" s="53"/>
      <c r="P143" s="57" t="str">
        <f t="shared" si="32"/>
        <v/>
      </c>
      <c r="Q143" s="58"/>
      <c r="R143" s="56" t="str">
        <f t="shared" si="25"/>
        <v/>
      </c>
      <c r="S143" s="57" t="str">
        <f t="shared" si="33"/>
        <v/>
      </c>
      <c r="T143" s="58" t="str">
        <f t="shared" ca="1" si="34"/>
        <v/>
      </c>
      <c r="U143" s="57" t="str">
        <f t="shared" si="35"/>
        <v/>
      </c>
      <c r="V143" s="57" t="str">
        <f ca="1">IF(AND(C143&lt;&gt;"",C143&lt;&gt;OFFSET(C143,1,0)),SUMIFS([Giá có thuế],[Số ĐK],C143),"")</f>
        <v/>
      </c>
      <c r="W143" s="53"/>
      <c r="X143" s="55" t="str">
        <f>IF(W143="","",'Thông Tin Chung'!#REF!)</f>
        <v/>
      </c>
      <c r="Y143" s="57" t="str">
        <f t="shared" ca="1" si="36"/>
        <v/>
      </c>
      <c r="Z143" s="59"/>
      <c r="AA143" s="49" t="str">
        <f ca="1">IF(C143="","",IF(OR(D143&lt;NgayBatDau,D143&gt;NgayKetThuc),"Ngày tháng phải nằm trong kỳ báo cáo",IF(AND(G143&lt;&gt;"",COUNTIF(D.2[Tên khách hàng],G143)=0),"Tên KH chưa khai báo trong DSKH",IF(AND(H143&lt;&gt;"",COUNTIF(D.1[Tên sản phẩm],H143)=0),"SP này chưa khai báo trong DSSP",""))))</f>
        <v/>
      </c>
      <c r="AB143" s="28" t="str">
        <f t="shared" ca="1" si="26"/>
        <v/>
      </c>
      <c r="AC143" s="29" t="str">
        <f>IF(OR(H143="",S143=""),"",S143-(SUM(L143,M143)*INDEX(#REF!,MATCH(H143,D.1[Tên sản phẩm],0))))</f>
        <v/>
      </c>
    </row>
    <row r="144" spans="2:29" ht="27.75" customHeight="1">
      <c r="B144" s="69">
        <f t="shared" si="27"/>
        <v>141</v>
      </c>
      <c r="C144" s="49" t="str">
        <f t="shared" ca="1" si="28"/>
        <v/>
      </c>
      <c r="D144" s="50" t="str">
        <f t="shared" ca="1" si="29"/>
        <v/>
      </c>
      <c r="E144" s="51" t="str">
        <f t="shared" ca="1" si="30"/>
        <v/>
      </c>
      <c r="F144" s="51"/>
      <c r="G144" s="52" t="str">
        <f t="shared" ca="1" si="31"/>
        <v/>
      </c>
      <c r="H144" s="53"/>
      <c r="I144" s="54" t="str">
        <f>IF(H144="","",INDEX(D.1[Quy cách],MATCH(H144,D.1[Tên sản phẩm],0)))</f>
        <v/>
      </c>
      <c r="J144" s="20" t="str">
        <f>IF(H144="","",INDEX(D.1[ĐVT],MATCH(H144,D.1[Tên sản phẩm],0)))</f>
        <v/>
      </c>
      <c r="K144" s="56" t="str">
        <f>IF(H144="","",INDEX(#REF!,MATCH(H144,D.1[Tên sản phẩm],0)))</f>
        <v/>
      </c>
      <c r="L144" s="56"/>
      <c r="M144" s="53"/>
      <c r="N144" s="53"/>
      <c r="O144" s="53"/>
      <c r="P144" s="57" t="str">
        <f t="shared" si="32"/>
        <v/>
      </c>
      <c r="Q144" s="58"/>
      <c r="R144" s="56" t="str">
        <f t="shared" si="25"/>
        <v/>
      </c>
      <c r="S144" s="57" t="str">
        <f t="shared" si="33"/>
        <v/>
      </c>
      <c r="T144" s="58" t="str">
        <f t="shared" ca="1" si="34"/>
        <v/>
      </c>
      <c r="U144" s="57" t="str">
        <f t="shared" si="35"/>
        <v/>
      </c>
      <c r="V144" s="57" t="str">
        <f ca="1">IF(AND(C144&lt;&gt;"",C144&lt;&gt;OFFSET(C144,1,0)),SUMIFS([Giá có thuế],[Số ĐK],C144),"")</f>
        <v/>
      </c>
      <c r="W144" s="53"/>
      <c r="X144" s="55" t="str">
        <f>IF(W144="","",'Thông Tin Chung'!#REF!)</f>
        <v/>
      </c>
      <c r="Y144" s="57" t="str">
        <f t="shared" ca="1" si="36"/>
        <v/>
      </c>
      <c r="Z144" s="59"/>
      <c r="AA144" s="49" t="str">
        <f ca="1">IF(C144="","",IF(OR(D144&lt;NgayBatDau,D144&gt;NgayKetThuc),"Ngày tháng phải nằm trong kỳ báo cáo",IF(AND(G144&lt;&gt;"",COUNTIF(D.2[Tên khách hàng],G144)=0),"Tên KH chưa khai báo trong DSKH",IF(AND(H144&lt;&gt;"",COUNTIF(D.1[Tên sản phẩm],H144)=0),"SP này chưa khai báo trong DSSP",""))))</f>
        <v/>
      </c>
      <c r="AB144" s="28" t="str">
        <f t="shared" ca="1" si="26"/>
        <v/>
      </c>
      <c r="AC144" s="29" t="str">
        <f>IF(OR(H144="",S144=""),"",S144-(SUM(L144,M144)*INDEX(#REF!,MATCH(H144,D.1[Tên sản phẩm],0))))</f>
        <v/>
      </c>
    </row>
    <row r="145" spans="2:29" ht="27.75" customHeight="1">
      <c r="B145" s="69">
        <f t="shared" si="27"/>
        <v>142</v>
      </c>
      <c r="C145" s="49" t="str">
        <f t="shared" ca="1" si="28"/>
        <v/>
      </c>
      <c r="D145" s="50" t="str">
        <f t="shared" ca="1" si="29"/>
        <v/>
      </c>
      <c r="E145" s="51" t="str">
        <f t="shared" ca="1" si="30"/>
        <v/>
      </c>
      <c r="F145" s="51"/>
      <c r="G145" s="52" t="str">
        <f t="shared" ca="1" si="31"/>
        <v/>
      </c>
      <c r="H145" s="53"/>
      <c r="I145" s="54" t="str">
        <f>IF(H145="","",INDEX(D.1[Quy cách],MATCH(H145,D.1[Tên sản phẩm],0)))</f>
        <v/>
      </c>
      <c r="J145" s="20" t="str">
        <f>IF(H145="","",INDEX(D.1[ĐVT],MATCH(H145,D.1[Tên sản phẩm],0)))</f>
        <v/>
      </c>
      <c r="K145" s="56" t="str">
        <f>IF(H145="","",INDEX(#REF!,MATCH(H145,D.1[Tên sản phẩm],0)))</f>
        <v/>
      </c>
      <c r="L145" s="56"/>
      <c r="M145" s="53"/>
      <c r="N145" s="53"/>
      <c r="O145" s="53"/>
      <c r="P145" s="57" t="str">
        <f t="shared" si="32"/>
        <v/>
      </c>
      <c r="Q145" s="58"/>
      <c r="R145" s="56" t="str">
        <f t="shared" si="25"/>
        <v/>
      </c>
      <c r="S145" s="57" t="str">
        <f t="shared" si="33"/>
        <v/>
      </c>
      <c r="T145" s="58" t="str">
        <f t="shared" ca="1" si="34"/>
        <v/>
      </c>
      <c r="U145" s="57" t="str">
        <f t="shared" si="35"/>
        <v/>
      </c>
      <c r="V145" s="57" t="str">
        <f ca="1">IF(AND(C145&lt;&gt;"",C145&lt;&gt;OFFSET(C145,1,0)),SUMIFS([Giá có thuế],[Số ĐK],C145),"")</f>
        <v/>
      </c>
      <c r="W145" s="53"/>
      <c r="X145" s="55" t="str">
        <f>IF(W145="","",'Thông Tin Chung'!#REF!)</f>
        <v/>
      </c>
      <c r="Y145" s="57" t="str">
        <f t="shared" ca="1" si="36"/>
        <v/>
      </c>
      <c r="Z145" s="59"/>
      <c r="AA145" s="49" t="str">
        <f ca="1">IF(C145="","",IF(OR(D145&lt;NgayBatDau,D145&gt;NgayKetThuc),"Ngày tháng phải nằm trong kỳ báo cáo",IF(AND(G145&lt;&gt;"",COUNTIF(D.2[Tên khách hàng],G145)=0),"Tên KH chưa khai báo trong DSKH",IF(AND(H145&lt;&gt;"",COUNTIF(D.1[Tên sản phẩm],H145)=0),"SP này chưa khai báo trong DSSP",""))))</f>
        <v/>
      </c>
      <c r="AB145" s="28" t="str">
        <f t="shared" ca="1" si="26"/>
        <v/>
      </c>
      <c r="AC145" s="29" t="str">
        <f>IF(OR(H145="",S145=""),"",S145-(SUM(L145,M145)*INDEX(#REF!,MATCH(H145,D.1[Tên sản phẩm],0))))</f>
        <v/>
      </c>
    </row>
    <row r="146" spans="2:29" ht="27.75" customHeight="1">
      <c r="B146" s="69">
        <f t="shared" si="27"/>
        <v>143</v>
      </c>
      <c r="C146" s="49" t="str">
        <f t="shared" ca="1" si="28"/>
        <v/>
      </c>
      <c r="D146" s="50" t="str">
        <f t="shared" ca="1" si="29"/>
        <v/>
      </c>
      <c r="E146" s="51" t="str">
        <f t="shared" ca="1" si="30"/>
        <v/>
      </c>
      <c r="F146" s="51"/>
      <c r="G146" s="52" t="str">
        <f t="shared" ca="1" si="31"/>
        <v/>
      </c>
      <c r="H146" s="53"/>
      <c r="I146" s="54" t="str">
        <f>IF(H146="","",INDEX(D.1[Quy cách],MATCH(H146,D.1[Tên sản phẩm],0)))</f>
        <v/>
      </c>
      <c r="J146" s="20" t="str">
        <f>IF(H146="","",INDEX(D.1[ĐVT],MATCH(H146,D.1[Tên sản phẩm],0)))</f>
        <v/>
      </c>
      <c r="K146" s="56" t="str">
        <f>IF(H146="","",INDEX(#REF!,MATCH(H146,D.1[Tên sản phẩm],0)))</f>
        <v/>
      </c>
      <c r="L146" s="56"/>
      <c r="M146" s="53"/>
      <c r="N146" s="53"/>
      <c r="O146" s="53"/>
      <c r="P146" s="57" t="str">
        <f t="shared" si="32"/>
        <v/>
      </c>
      <c r="Q146" s="58"/>
      <c r="R146" s="56" t="str">
        <f t="shared" si="25"/>
        <v/>
      </c>
      <c r="S146" s="57" t="str">
        <f t="shared" si="33"/>
        <v/>
      </c>
      <c r="T146" s="58" t="str">
        <f t="shared" ca="1" si="34"/>
        <v/>
      </c>
      <c r="U146" s="57" t="str">
        <f t="shared" si="35"/>
        <v/>
      </c>
      <c r="V146" s="57" t="str">
        <f ca="1">IF(AND(C146&lt;&gt;"",C146&lt;&gt;OFFSET(C146,1,0)),SUMIFS([Giá có thuế],[Số ĐK],C146),"")</f>
        <v/>
      </c>
      <c r="W146" s="53"/>
      <c r="X146" s="55" t="str">
        <f>IF(W146="","",'Thông Tin Chung'!#REF!)</f>
        <v/>
      </c>
      <c r="Y146" s="57" t="str">
        <f t="shared" ca="1" si="36"/>
        <v/>
      </c>
      <c r="Z146" s="59"/>
      <c r="AA146" s="49" t="str">
        <f ca="1">IF(C146="","",IF(OR(D146&lt;NgayBatDau,D146&gt;NgayKetThuc),"Ngày tháng phải nằm trong kỳ báo cáo",IF(AND(G146&lt;&gt;"",COUNTIF(D.2[Tên khách hàng],G146)=0),"Tên KH chưa khai báo trong DSKH",IF(AND(H146&lt;&gt;"",COUNTIF(D.1[Tên sản phẩm],H146)=0),"SP này chưa khai báo trong DSSP",""))))</f>
        <v/>
      </c>
      <c r="AB146" s="28" t="str">
        <f t="shared" ca="1" si="26"/>
        <v/>
      </c>
      <c r="AC146" s="29" t="str">
        <f>IF(OR(H146="",S146=""),"",S146-(SUM(L146,M146)*INDEX(#REF!,MATCH(H146,D.1[Tên sản phẩm],0))))</f>
        <v/>
      </c>
    </row>
    <row r="147" spans="2:29" ht="27.75" customHeight="1">
      <c r="B147" s="69">
        <f t="shared" si="27"/>
        <v>144</v>
      </c>
      <c r="C147" s="49" t="str">
        <f t="shared" ca="1" si="28"/>
        <v/>
      </c>
      <c r="D147" s="50" t="str">
        <f t="shared" ca="1" si="29"/>
        <v/>
      </c>
      <c r="E147" s="51" t="str">
        <f t="shared" ca="1" si="30"/>
        <v/>
      </c>
      <c r="F147" s="51"/>
      <c r="G147" s="52" t="str">
        <f t="shared" ca="1" si="31"/>
        <v/>
      </c>
      <c r="H147" s="53"/>
      <c r="I147" s="54" t="str">
        <f>IF(H147="","",INDEX(D.1[Quy cách],MATCH(H147,D.1[Tên sản phẩm],0)))</f>
        <v/>
      </c>
      <c r="J147" s="20" t="str">
        <f>IF(H147="","",INDEX(D.1[ĐVT],MATCH(H147,D.1[Tên sản phẩm],0)))</f>
        <v/>
      </c>
      <c r="K147" s="56" t="str">
        <f>IF(H147="","",INDEX(#REF!,MATCH(H147,D.1[Tên sản phẩm],0)))</f>
        <v/>
      </c>
      <c r="L147" s="56"/>
      <c r="M147" s="53"/>
      <c r="N147" s="53"/>
      <c r="O147" s="53"/>
      <c r="P147" s="57" t="str">
        <f t="shared" si="32"/>
        <v/>
      </c>
      <c r="Q147" s="58"/>
      <c r="R147" s="56" t="str">
        <f t="shared" si="25"/>
        <v/>
      </c>
      <c r="S147" s="57" t="str">
        <f t="shared" si="33"/>
        <v/>
      </c>
      <c r="T147" s="58" t="str">
        <f t="shared" ca="1" si="34"/>
        <v/>
      </c>
      <c r="U147" s="57" t="str">
        <f t="shared" si="35"/>
        <v/>
      </c>
      <c r="V147" s="57" t="str">
        <f ca="1">IF(AND(C147&lt;&gt;"",C147&lt;&gt;OFFSET(C147,1,0)),SUMIFS([Giá có thuế],[Số ĐK],C147),"")</f>
        <v/>
      </c>
      <c r="W147" s="53"/>
      <c r="X147" s="55" t="str">
        <f>IF(W147="","",'Thông Tin Chung'!#REF!)</f>
        <v/>
      </c>
      <c r="Y147" s="57" t="str">
        <f t="shared" ca="1" si="36"/>
        <v/>
      </c>
      <c r="Z147" s="59"/>
      <c r="AA147" s="49" t="str">
        <f ca="1">IF(C147="","",IF(OR(D147&lt;NgayBatDau,D147&gt;NgayKetThuc),"Ngày tháng phải nằm trong kỳ báo cáo",IF(AND(G147&lt;&gt;"",COUNTIF(D.2[Tên khách hàng],G147)=0),"Tên KH chưa khai báo trong DSKH",IF(AND(H147&lt;&gt;"",COUNTIF(D.1[Tên sản phẩm],H147)=0),"SP này chưa khai báo trong DSSP",""))))</f>
        <v/>
      </c>
      <c r="AB147" s="28" t="str">
        <f t="shared" ca="1" si="26"/>
        <v/>
      </c>
      <c r="AC147" s="29" t="str">
        <f>IF(OR(H147="",S147=""),"",S147-(SUM(L147,M147)*INDEX(#REF!,MATCH(H147,D.1[Tên sản phẩm],0))))</f>
        <v/>
      </c>
    </row>
    <row r="148" spans="2:29" ht="27.75" customHeight="1">
      <c r="B148" s="69">
        <f t="shared" si="27"/>
        <v>145</v>
      </c>
      <c r="C148" s="49" t="str">
        <f t="shared" ca="1" si="28"/>
        <v/>
      </c>
      <c r="D148" s="50" t="str">
        <f t="shared" ca="1" si="29"/>
        <v/>
      </c>
      <c r="E148" s="51" t="str">
        <f t="shared" ca="1" si="30"/>
        <v/>
      </c>
      <c r="F148" s="51"/>
      <c r="G148" s="52" t="str">
        <f t="shared" ca="1" si="31"/>
        <v/>
      </c>
      <c r="H148" s="53"/>
      <c r="I148" s="54" t="str">
        <f>IF(H148="","",INDEX(D.1[Quy cách],MATCH(H148,D.1[Tên sản phẩm],0)))</f>
        <v/>
      </c>
      <c r="J148" s="20" t="str">
        <f>IF(H148="","",INDEX(D.1[ĐVT],MATCH(H148,D.1[Tên sản phẩm],0)))</f>
        <v/>
      </c>
      <c r="K148" s="56" t="str">
        <f>IF(H148="","",INDEX(#REF!,MATCH(H148,D.1[Tên sản phẩm],0)))</f>
        <v/>
      </c>
      <c r="L148" s="56"/>
      <c r="M148" s="53"/>
      <c r="N148" s="53"/>
      <c r="O148" s="53"/>
      <c r="P148" s="57" t="str">
        <f t="shared" si="32"/>
        <v/>
      </c>
      <c r="Q148" s="58"/>
      <c r="R148" s="56" t="str">
        <f t="shared" si="25"/>
        <v/>
      </c>
      <c r="S148" s="57" t="str">
        <f t="shared" si="33"/>
        <v/>
      </c>
      <c r="T148" s="58" t="str">
        <f t="shared" ca="1" si="34"/>
        <v/>
      </c>
      <c r="U148" s="57" t="str">
        <f t="shared" si="35"/>
        <v/>
      </c>
      <c r="V148" s="57" t="str">
        <f ca="1">IF(AND(C148&lt;&gt;"",C148&lt;&gt;OFFSET(C148,1,0)),SUMIFS([Giá có thuế],[Số ĐK],C148),"")</f>
        <v/>
      </c>
      <c r="W148" s="53"/>
      <c r="X148" s="55" t="str">
        <f>IF(W148="","",'Thông Tin Chung'!#REF!)</f>
        <v/>
      </c>
      <c r="Y148" s="57" t="str">
        <f t="shared" ca="1" si="36"/>
        <v/>
      </c>
      <c r="Z148" s="59"/>
      <c r="AA148" s="49" t="str">
        <f ca="1">IF(C148="","",IF(OR(D148&lt;NgayBatDau,D148&gt;NgayKetThuc),"Ngày tháng phải nằm trong kỳ báo cáo",IF(AND(G148&lt;&gt;"",COUNTIF(D.2[Tên khách hàng],G148)=0),"Tên KH chưa khai báo trong DSKH",IF(AND(H148&lt;&gt;"",COUNTIF(D.1[Tên sản phẩm],H148)=0),"SP này chưa khai báo trong DSSP",""))))</f>
        <v/>
      </c>
      <c r="AB148" s="28" t="str">
        <f t="shared" ca="1" si="26"/>
        <v/>
      </c>
      <c r="AC148" s="29" t="str">
        <f>IF(OR(H148="",S148=""),"",S148-(SUM(L148,M148)*INDEX(#REF!,MATCH(H148,D.1[Tên sản phẩm],0))))</f>
        <v/>
      </c>
    </row>
    <row r="149" spans="2:29" ht="27.75" customHeight="1">
      <c r="B149" s="69">
        <f t="shared" si="27"/>
        <v>146</v>
      </c>
      <c r="C149" s="49" t="str">
        <f t="shared" ca="1" si="28"/>
        <v/>
      </c>
      <c r="D149" s="50" t="str">
        <f t="shared" ca="1" si="29"/>
        <v/>
      </c>
      <c r="E149" s="51" t="str">
        <f t="shared" ca="1" si="30"/>
        <v/>
      </c>
      <c r="F149" s="51"/>
      <c r="G149" s="52" t="str">
        <f t="shared" ca="1" si="31"/>
        <v/>
      </c>
      <c r="H149" s="53"/>
      <c r="I149" s="54" t="str">
        <f>IF(H149="","",INDEX(D.1[Quy cách],MATCH(H149,D.1[Tên sản phẩm],0)))</f>
        <v/>
      </c>
      <c r="J149" s="20" t="str">
        <f>IF(H149="","",INDEX(D.1[ĐVT],MATCH(H149,D.1[Tên sản phẩm],0)))</f>
        <v/>
      </c>
      <c r="K149" s="56" t="str">
        <f>IF(H149="","",INDEX(#REF!,MATCH(H149,D.1[Tên sản phẩm],0)))</f>
        <v/>
      </c>
      <c r="L149" s="56"/>
      <c r="M149" s="53"/>
      <c r="N149" s="53"/>
      <c r="O149" s="53"/>
      <c r="P149" s="57" t="str">
        <f t="shared" si="32"/>
        <v/>
      </c>
      <c r="Q149" s="58"/>
      <c r="R149" s="56" t="str">
        <f t="shared" si="25"/>
        <v/>
      </c>
      <c r="S149" s="57" t="str">
        <f t="shared" si="33"/>
        <v/>
      </c>
      <c r="T149" s="58" t="str">
        <f t="shared" ca="1" si="34"/>
        <v/>
      </c>
      <c r="U149" s="57" t="str">
        <f t="shared" si="35"/>
        <v/>
      </c>
      <c r="V149" s="57" t="str">
        <f ca="1">IF(AND(C149&lt;&gt;"",C149&lt;&gt;OFFSET(C149,1,0)),SUMIFS([Giá có thuế],[Số ĐK],C149),"")</f>
        <v/>
      </c>
      <c r="W149" s="53"/>
      <c r="X149" s="55" t="str">
        <f>IF(W149="","",'Thông Tin Chung'!#REF!)</f>
        <v/>
      </c>
      <c r="Y149" s="57" t="str">
        <f t="shared" ca="1" si="36"/>
        <v/>
      </c>
      <c r="Z149" s="59"/>
      <c r="AA149" s="49" t="str">
        <f ca="1">IF(C149="","",IF(OR(D149&lt;NgayBatDau,D149&gt;NgayKetThuc),"Ngày tháng phải nằm trong kỳ báo cáo",IF(AND(G149&lt;&gt;"",COUNTIF(D.2[Tên khách hàng],G149)=0),"Tên KH chưa khai báo trong DSKH",IF(AND(H149&lt;&gt;"",COUNTIF(D.1[Tên sản phẩm],H149)=0),"SP này chưa khai báo trong DSSP",""))))</f>
        <v/>
      </c>
      <c r="AB149" s="28" t="str">
        <f t="shared" ca="1" si="26"/>
        <v/>
      </c>
      <c r="AC149" s="29" t="str">
        <f>IF(OR(H149="",S149=""),"",S149-(SUM(L149,M149)*INDEX(#REF!,MATCH(H149,D.1[Tên sản phẩm],0))))</f>
        <v/>
      </c>
    </row>
    <row r="150" spans="2:29" ht="27.75" customHeight="1">
      <c r="B150" s="69">
        <f t="shared" si="27"/>
        <v>147</v>
      </c>
      <c r="C150" s="49" t="str">
        <f t="shared" ca="1" si="28"/>
        <v/>
      </c>
      <c r="D150" s="50" t="str">
        <f t="shared" ca="1" si="29"/>
        <v/>
      </c>
      <c r="E150" s="51" t="str">
        <f t="shared" ca="1" si="30"/>
        <v/>
      </c>
      <c r="F150" s="51"/>
      <c r="G150" s="52" t="str">
        <f t="shared" ca="1" si="31"/>
        <v/>
      </c>
      <c r="H150" s="53"/>
      <c r="I150" s="54" t="str">
        <f>IF(H150="","",INDEX(D.1[Quy cách],MATCH(H150,D.1[Tên sản phẩm],0)))</f>
        <v/>
      </c>
      <c r="J150" s="20" t="str">
        <f>IF(H150="","",INDEX(D.1[ĐVT],MATCH(H150,D.1[Tên sản phẩm],0)))</f>
        <v/>
      </c>
      <c r="K150" s="56" t="str">
        <f>IF(H150="","",INDEX(#REF!,MATCH(H150,D.1[Tên sản phẩm],0)))</f>
        <v/>
      </c>
      <c r="L150" s="56"/>
      <c r="M150" s="53"/>
      <c r="N150" s="53"/>
      <c r="O150" s="53"/>
      <c r="P150" s="57" t="str">
        <f t="shared" si="32"/>
        <v/>
      </c>
      <c r="Q150" s="58"/>
      <c r="R150" s="56" t="str">
        <f t="shared" si="25"/>
        <v/>
      </c>
      <c r="S150" s="57" t="str">
        <f t="shared" si="33"/>
        <v/>
      </c>
      <c r="T150" s="58" t="str">
        <f t="shared" ca="1" si="34"/>
        <v/>
      </c>
      <c r="U150" s="57" t="str">
        <f t="shared" si="35"/>
        <v/>
      </c>
      <c r="V150" s="57" t="str">
        <f ca="1">IF(AND(C150&lt;&gt;"",C150&lt;&gt;OFFSET(C150,1,0)),SUMIFS([Giá có thuế],[Số ĐK],C150),"")</f>
        <v/>
      </c>
      <c r="W150" s="53"/>
      <c r="X150" s="55" t="str">
        <f>IF(W150="","",'Thông Tin Chung'!#REF!)</f>
        <v/>
      </c>
      <c r="Y150" s="57" t="str">
        <f t="shared" ca="1" si="36"/>
        <v/>
      </c>
      <c r="Z150" s="59"/>
      <c r="AA150" s="49" t="str">
        <f ca="1">IF(C150="","",IF(OR(D150&lt;NgayBatDau,D150&gt;NgayKetThuc),"Ngày tháng phải nằm trong kỳ báo cáo",IF(AND(G150&lt;&gt;"",COUNTIF(D.2[Tên khách hàng],G150)=0),"Tên KH chưa khai báo trong DSKH",IF(AND(H150&lt;&gt;"",COUNTIF(D.1[Tên sản phẩm],H150)=0),"SP này chưa khai báo trong DSSP",""))))</f>
        <v/>
      </c>
      <c r="AB150" s="28" t="str">
        <f t="shared" ca="1" si="26"/>
        <v/>
      </c>
      <c r="AC150" s="29" t="str">
        <f>IF(OR(H150="",S150=""),"",S150-(SUM(L150,M150)*INDEX(#REF!,MATCH(H150,D.1[Tên sản phẩm],0))))</f>
        <v/>
      </c>
    </row>
    <row r="151" spans="2:29" ht="27.75" customHeight="1">
      <c r="B151" s="69">
        <f t="shared" si="27"/>
        <v>148</v>
      </c>
      <c r="C151" s="49" t="str">
        <f t="shared" ca="1" si="28"/>
        <v/>
      </c>
      <c r="D151" s="50" t="str">
        <f t="shared" ca="1" si="29"/>
        <v/>
      </c>
      <c r="E151" s="51" t="str">
        <f t="shared" ca="1" si="30"/>
        <v/>
      </c>
      <c r="F151" s="51"/>
      <c r="G151" s="52" t="str">
        <f t="shared" ca="1" si="31"/>
        <v/>
      </c>
      <c r="H151" s="53"/>
      <c r="I151" s="54" t="str">
        <f>IF(H151="","",INDEX(D.1[Quy cách],MATCH(H151,D.1[Tên sản phẩm],0)))</f>
        <v/>
      </c>
      <c r="J151" s="20" t="str">
        <f>IF(H151="","",INDEX(D.1[ĐVT],MATCH(H151,D.1[Tên sản phẩm],0)))</f>
        <v/>
      </c>
      <c r="K151" s="56" t="str">
        <f>IF(H151="","",INDEX(#REF!,MATCH(H151,D.1[Tên sản phẩm],0)))</f>
        <v/>
      </c>
      <c r="L151" s="56"/>
      <c r="M151" s="53"/>
      <c r="N151" s="53"/>
      <c r="O151" s="53"/>
      <c r="P151" s="57" t="str">
        <f t="shared" si="32"/>
        <v/>
      </c>
      <c r="Q151" s="58"/>
      <c r="R151" s="56" t="str">
        <f t="shared" si="25"/>
        <v/>
      </c>
      <c r="S151" s="57" t="str">
        <f t="shared" si="33"/>
        <v/>
      </c>
      <c r="T151" s="58" t="str">
        <f t="shared" ca="1" si="34"/>
        <v/>
      </c>
      <c r="U151" s="57" t="str">
        <f t="shared" si="35"/>
        <v/>
      </c>
      <c r="V151" s="57" t="str">
        <f ca="1">IF(AND(C151&lt;&gt;"",C151&lt;&gt;OFFSET(C151,1,0)),SUMIFS([Giá có thuế],[Số ĐK],C151),"")</f>
        <v/>
      </c>
      <c r="W151" s="53"/>
      <c r="X151" s="55" t="str">
        <f>IF(W151="","",'Thông Tin Chung'!#REF!)</f>
        <v/>
      </c>
      <c r="Y151" s="57" t="str">
        <f t="shared" ca="1" si="36"/>
        <v/>
      </c>
      <c r="Z151" s="59"/>
      <c r="AA151" s="49" t="str">
        <f ca="1">IF(C151="","",IF(OR(D151&lt;NgayBatDau,D151&gt;NgayKetThuc),"Ngày tháng phải nằm trong kỳ báo cáo",IF(AND(G151&lt;&gt;"",COUNTIF(D.2[Tên khách hàng],G151)=0),"Tên KH chưa khai báo trong DSKH",IF(AND(H151&lt;&gt;"",COUNTIF(D.1[Tên sản phẩm],H151)=0),"SP này chưa khai báo trong DSSP",""))))</f>
        <v/>
      </c>
      <c r="AB151" s="28" t="str">
        <f t="shared" ca="1" si="26"/>
        <v/>
      </c>
      <c r="AC151" s="29" t="str">
        <f>IF(OR(H151="",S151=""),"",S151-(SUM(L151,M151)*INDEX(#REF!,MATCH(H151,D.1[Tên sản phẩm],0))))</f>
        <v/>
      </c>
    </row>
    <row r="152" spans="2:29" ht="27.75" customHeight="1">
      <c r="B152" s="69">
        <f t="shared" si="27"/>
        <v>149</v>
      </c>
      <c r="C152" s="49" t="str">
        <f t="shared" ca="1" si="28"/>
        <v/>
      </c>
      <c r="D152" s="50" t="str">
        <f t="shared" ca="1" si="29"/>
        <v/>
      </c>
      <c r="E152" s="51" t="str">
        <f t="shared" ca="1" si="30"/>
        <v/>
      </c>
      <c r="F152" s="51"/>
      <c r="G152" s="52" t="str">
        <f t="shared" ca="1" si="31"/>
        <v/>
      </c>
      <c r="H152" s="53"/>
      <c r="I152" s="54" t="str">
        <f>IF(H152="","",INDEX(D.1[Quy cách],MATCH(H152,D.1[Tên sản phẩm],0)))</f>
        <v/>
      </c>
      <c r="J152" s="20" t="str">
        <f>IF(H152="","",INDEX(D.1[ĐVT],MATCH(H152,D.1[Tên sản phẩm],0)))</f>
        <v/>
      </c>
      <c r="K152" s="56" t="str">
        <f>IF(H152="","",INDEX(#REF!,MATCH(H152,D.1[Tên sản phẩm],0)))</f>
        <v/>
      </c>
      <c r="L152" s="56"/>
      <c r="M152" s="53"/>
      <c r="N152" s="53"/>
      <c r="O152" s="53"/>
      <c r="P152" s="57" t="str">
        <f t="shared" si="32"/>
        <v/>
      </c>
      <c r="Q152" s="58"/>
      <c r="R152" s="56" t="str">
        <f t="shared" si="25"/>
        <v/>
      </c>
      <c r="S152" s="57" t="str">
        <f t="shared" si="33"/>
        <v/>
      </c>
      <c r="T152" s="58" t="str">
        <f t="shared" ca="1" si="34"/>
        <v/>
      </c>
      <c r="U152" s="57" t="str">
        <f t="shared" si="35"/>
        <v/>
      </c>
      <c r="V152" s="57" t="str">
        <f ca="1">IF(AND(C152&lt;&gt;"",C152&lt;&gt;OFFSET(C152,1,0)),SUMIFS([Giá có thuế],[Số ĐK],C152),"")</f>
        <v/>
      </c>
      <c r="W152" s="53"/>
      <c r="X152" s="55" t="str">
        <f>IF(W152="","",'Thông Tin Chung'!#REF!)</f>
        <v/>
      </c>
      <c r="Y152" s="57" t="str">
        <f t="shared" ca="1" si="36"/>
        <v/>
      </c>
      <c r="Z152" s="59"/>
      <c r="AA152" s="49" t="str">
        <f ca="1">IF(C152="","",IF(OR(D152&lt;NgayBatDau,D152&gt;NgayKetThuc),"Ngày tháng phải nằm trong kỳ báo cáo",IF(AND(G152&lt;&gt;"",COUNTIF(D.2[Tên khách hàng],G152)=0),"Tên KH chưa khai báo trong DSKH",IF(AND(H152&lt;&gt;"",COUNTIF(D.1[Tên sản phẩm],H152)=0),"SP này chưa khai báo trong DSSP",""))))</f>
        <v/>
      </c>
      <c r="AB152" s="28" t="str">
        <f t="shared" ca="1" si="26"/>
        <v/>
      </c>
      <c r="AC152" s="29" t="str">
        <f>IF(OR(H152="",S152=""),"",S152-(SUM(L152,M152)*INDEX(#REF!,MATCH(H152,D.1[Tên sản phẩm],0))))</f>
        <v/>
      </c>
    </row>
    <row r="153" spans="2:29" ht="27.75" customHeight="1">
      <c r="B153" s="69">
        <f t="shared" si="27"/>
        <v>150</v>
      </c>
      <c r="C153" s="49" t="str">
        <f t="shared" ca="1" si="28"/>
        <v/>
      </c>
      <c r="D153" s="50" t="str">
        <f t="shared" ca="1" si="29"/>
        <v/>
      </c>
      <c r="E153" s="51" t="str">
        <f t="shared" ca="1" si="30"/>
        <v/>
      </c>
      <c r="F153" s="51"/>
      <c r="G153" s="52" t="str">
        <f t="shared" ca="1" si="31"/>
        <v/>
      </c>
      <c r="H153" s="53"/>
      <c r="I153" s="54" t="str">
        <f>IF(H153="","",INDEX(D.1[Quy cách],MATCH(H153,D.1[Tên sản phẩm],0)))</f>
        <v/>
      </c>
      <c r="J153" s="20" t="str">
        <f>IF(H153="","",INDEX(D.1[ĐVT],MATCH(H153,D.1[Tên sản phẩm],0)))</f>
        <v/>
      </c>
      <c r="K153" s="56" t="str">
        <f>IF(H153="","",INDEX(#REF!,MATCH(H153,D.1[Tên sản phẩm],0)))</f>
        <v/>
      </c>
      <c r="L153" s="56"/>
      <c r="M153" s="53"/>
      <c r="N153" s="53"/>
      <c r="O153" s="53"/>
      <c r="P153" s="57" t="str">
        <f t="shared" si="32"/>
        <v/>
      </c>
      <c r="Q153" s="58"/>
      <c r="R153" s="56" t="str">
        <f t="shared" si="25"/>
        <v/>
      </c>
      <c r="S153" s="57" t="str">
        <f t="shared" si="33"/>
        <v/>
      </c>
      <c r="T153" s="58" t="str">
        <f t="shared" ca="1" si="34"/>
        <v/>
      </c>
      <c r="U153" s="57" t="str">
        <f t="shared" si="35"/>
        <v/>
      </c>
      <c r="V153" s="57" t="str">
        <f ca="1">IF(AND(C153&lt;&gt;"",C153&lt;&gt;OFFSET(C153,1,0)),SUMIFS([Giá có thuế],[Số ĐK],C153),"")</f>
        <v/>
      </c>
      <c r="W153" s="53"/>
      <c r="X153" s="55" t="str">
        <f>IF(W153="","",'Thông Tin Chung'!#REF!)</f>
        <v/>
      </c>
      <c r="Y153" s="57" t="str">
        <f t="shared" ca="1" si="36"/>
        <v/>
      </c>
      <c r="Z153" s="59"/>
      <c r="AA153" s="49" t="str">
        <f ca="1">IF(C153="","",IF(OR(D153&lt;NgayBatDau,D153&gt;NgayKetThuc),"Ngày tháng phải nằm trong kỳ báo cáo",IF(AND(G153&lt;&gt;"",COUNTIF(D.2[Tên khách hàng],G153)=0),"Tên KH chưa khai báo trong DSKH",IF(AND(H153&lt;&gt;"",COUNTIF(D.1[Tên sản phẩm],H153)=0),"SP này chưa khai báo trong DSSP",""))))</f>
        <v/>
      </c>
      <c r="AB153" s="28" t="str">
        <f t="shared" ca="1" si="26"/>
        <v/>
      </c>
      <c r="AC153" s="29" t="str">
        <f>IF(OR(H153="",S153=""),"",S153-(SUM(L153,M153)*INDEX(#REF!,MATCH(H153,D.1[Tên sản phẩm],0))))</f>
        <v/>
      </c>
    </row>
    <row r="154" spans="2:29" ht="27.75" customHeight="1">
      <c r="B154" s="69">
        <f t="shared" si="27"/>
        <v>151</v>
      </c>
      <c r="C154" s="49" t="str">
        <f t="shared" ca="1" si="28"/>
        <v/>
      </c>
      <c r="D154" s="50" t="str">
        <f t="shared" ca="1" si="29"/>
        <v/>
      </c>
      <c r="E154" s="51" t="str">
        <f t="shared" ca="1" si="30"/>
        <v/>
      </c>
      <c r="F154" s="51"/>
      <c r="G154" s="52" t="str">
        <f t="shared" ca="1" si="31"/>
        <v/>
      </c>
      <c r="H154" s="53"/>
      <c r="I154" s="54" t="str">
        <f>IF(H154="","",INDEX(D.1[Quy cách],MATCH(H154,D.1[Tên sản phẩm],0)))</f>
        <v/>
      </c>
      <c r="J154" s="20" t="str">
        <f>IF(H154="","",INDEX(D.1[ĐVT],MATCH(H154,D.1[Tên sản phẩm],0)))</f>
        <v/>
      </c>
      <c r="K154" s="56" t="str">
        <f>IF(H154="","",INDEX(#REF!,MATCH(H154,D.1[Tên sản phẩm],0)))</f>
        <v/>
      </c>
      <c r="L154" s="56"/>
      <c r="M154" s="53"/>
      <c r="N154" s="53"/>
      <c r="O154" s="53"/>
      <c r="P154" s="57" t="str">
        <f t="shared" si="32"/>
        <v/>
      </c>
      <c r="Q154" s="58"/>
      <c r="R154" s="56" t="str">
        <f t="shared" si="25"/>
        <v/>
      </c>
      <c r="S154" s="57" t="str">
        <f t="shared" si="33"/>
        <v/>
      </c>
      <c r="T154" s="58" t="str">
        <f t="shared" ca="1" si="34"/>
        <v/>
      </c>
      <c r="U154" s="57" t="str">
        <f t="shared" si="35"/>
        <v/>
      </c>
      <c r="V154" s="57" t="str">
        <f ca="1">IF(AND(C154&lt;&gt;"",C154&lt;&gt;OFFSET(C154,1,0)),SUMIFS([Giá có thuế],[Số ĐK],C154),"")</f>
        <v/>
      </c>
      <c r="W154" s="53"/>
      <c r="X154" s="55" t="str">
        <f>IF(W154="","",'Thông Tin Chung'!#REF!)</f>
        <v/>
      </c>
      <c r="Y154" s="57" t="str">
        <f t="shared" ca="1" si="36"/>
        <v/>
      </c>
      <c r="Z154" s="59"/>
      <c r="AA154" s="49" t="str">
        <f ca="1">IF(C154="","",IF(OR(D154&lt;NgayBatDau,D154&gt;NgayKetThuc),"Ngày tháng phải nằm trong kỳ báo cáo",IF(AND(G154&lt;&gt;"",COUNTIF(D.2[Tên khách hàng],G154)=0),"Tên KH chưa khai báo trong DSKH",IF(AND(H154&lt;&gt;"",COUNTIF(D.1[Tên sản phẩm],H154)=0),"SP này chưa khai báo trong DSSP",""))))</f>
        <v/>
      </c>
      <c r="AB154" s="28" t="str">
        <f t="shared" ca="1" si="26"/>
        <v/>
      </c>
      <c r="AC154" s="29" t="str">
        <f>IF(OR(H154="",S154=""),"",S154-(SUM(L154,M154)*INDEX(#REF!,MATCH(H154,D.1[Tên sản phẩm],0))))</f>
        <v/>
      </c>
    </row>
    <row r="155" spans="2:29" ht="27.75" customHeight="1">
      <c r="B155" s="69">
        <f t="shared" si="27"/>
        <v>152</v>
      </c>
      <c r="C155" s="49" t="str">
        <f t="shared" ca="1" si="28"/>
        <v/>
      </c>
      <c r="D155" s="50" t="str">
        <f t="shared" ca="1" si="29"/>
        <v/>
      </c>
      <c r="E155" s="51" t="str">
        <f t="shared" ca="1" si="30"/>
        <v/>
      </c>
      <c r="F155" s="51"/>
      <c r="G155" s="52" t="str">
        <f t="shared" ca="1" si="31"/>
        <v/>
      </c>
      <c r="H155" s="53"/>
      <c r="I155" s="54" t="str">
        <f>IF(H155="","",INDEX(D.1[Quy cách],MATCH(H155,D.1[Tên sản phẩm],0)))</f>
        <v/>
      </c>
      <c r="J155" s="20" t="str">
        <f>IF(H155="","",INDEX(D.1[ĐVT],MATCH(H155,D.1[Tên sản phẩm],0)))</f>
        <v/>
      </c>
      <c r="K155" s="56" t="str">
        <f>IF(H155="","",INDEX(#REF!,MATCH(H155,D.1[Tên sản phẩm],0)))</f>
        <v/>
      </c>
      <c r="L155" s="56"/>
      <c r="M155" s="53"/>
      <c r="N155" s="53"/>
      <c r="O155" s="53"/>
      <c r="P155" s="57" t="str">
        <f t="shared" si="32"/>
        <v/>
      </c>
      <c r="Q155" s="58"/>
      <c r="R155" s="56" t="str">
        <f t="shared" si="25"/>
        <v/>
      </c>
      <c r="S155" s="57" t="str">
        <f t="shared" si="33"/>
        <v/>
      </c>
      <c r="T155" s="58" t="str">
        <f t="shared" ca="1" si="34"/>
        <v/>
      </c>
      <c r="U155" s="57" t="str">
        <f t="shared" si="35"/>
        <v/>
      </c>
      <c r="V155" s="57" t="str">
        <f ca="1">IF(AND(C155&lt;&gt;"",C155&lt;&gt;OFFSET(C155,1,0)),SUMIFS([Giá có thuế],[Số ĐK],C155),"")</f>
        <v/>
      </c>
      <c r="W155" s="53"/>
      <c r="X155" s="55" t="str">
        <f>IF(W155="","",'Thông Tin Chung'!#REF!)</f>
        <v/>
      </c>
      <c r="Y155" s="57" t="str">
        <f t="shared" ca="1" si="36"/>
        <v/>
      </c>
      <c r="Z155" s="59"/>
      <c r="AA155" s="49" t="str">
        <f ca="1">IF(C155="","",IF(OR(D155&lt;NgayBatDau,D155&gt;NgayKetThuc),"Ngày tháng phải nằm trong kỳ báo cáo",IF(AND(G155&lt;&gt;"",COUNTIF(D.2[Tên khách hàng],G155)=0),"Tên KH chưa khai báo trong DSKH",IF(AND(H155&lt;&gt;"",COUNTIF(D.1[Tên sản phẩm],H155)=0),"SP này chưa khai báo trong DSSP",""))))</f>
        <v/>
      </c>
      <c r="AB155" s="28" t="str">
        <f t="shared" ca="1" si="26"/>
        <v/>
      </c>
      <c r="AC155" s="29" t="str">
        <f>IF(OR(H155="",S155=""),"",S155-(SUM(L155,M155)*INDEX(#REF!,MATCH(H155,D.1[Tên sản phẩm],0))))</f>
        <v/>
      </c>
    </row>
    <row r="156" spans="2:29" ht="27.75" customHeight="1">
      <c r="B156" s="69">
        <f t="shared" si="27"/>
        <v>153</v>
      </c>
      <c r="C156" s="49" t="str">
        <f t="shared" ca="1" si="28"/>
        <v/>
      </c>
      <c r="D156" s="50" t="str">
        <f t="shared" ca="1" si="29"/>
        <v/>
      </c>
      <c r="E156" s="51" t="str">
        <f t="shared" ca="1" si="30"/>
        <v/>
      </c>
      <c r="F156" s="51"/>
      <c r="G156" s="52" t="str">
        <f t="shared" ca="1" si="31"/>
        <v/>
      </c>
      <c r="H156" s="53"/>
      <c r="I156" s="54" t="str">
        <f>IF(H156="","",INDEX(D.1[Quy cách],MATCH(H156,D.1[Tên sản phẩm],0)))</f>
        <v/>
      </c>
      <c r="J156" s="20" t="str">
        <f>IF(H156="","",INDEX(D.1[ĐVT],MATCH(H156,D.1[Tên sản phẩm],0)))</f>
        <v/>
      </c>
      <c r="K156" s="56" t="str">
        <f>IF(H156="","",INDEX(#REF!,MATCH(H156,D.1[Tên sản phẩm],0)))</f>
        <v/>
      </c>
      <c r="L156" s="56"/>
      <c r="M156" s="53"/>
      <c r="N156" s="53"/>
      <c r="O156" s="53"/>
      <c r="P156" s="57" t="str">
        <f t="shared" si="32"/>
        <v/>
      </c>
      <c r="Q156" s="58"/>
      <c r="R156" s="56" t="str">
        <f t="shared" si="25"/>
        <v/>
      </c>
      <c r="S156" s="57" t="str">
        <f t="shared" si="33"/>
        <v/>
      </c>
      <c r="T156" s="58" t="str">
        <f t="shared" ca="1" si="34"/>
        <v/>
      </c>
      <c r="U156" s="57" t="str">
        <f t="shared" si="35"/>
        <v/>
      </c>
      <c r="V156" s="57" t="str">
        <f ca="1">IF(AND(C156&lt;&gt;"",C156&lt;&gt;OFFSET(C156,1,0)),SUMIFS([Giá có thuế],[Số ĐK],C156),"")</f>
        <v/>
      </c>
      <c r="W156" s="53"/>
      <c r="X156" s="55" t="str">
        <f>IF(W156="","",'Thông Tin Chung'!#REF!)</f>
        <v/>
      </c>
      <c r="Y156" s="57" t="str">
        <f t="shared" ca="1" si="36"/>
        <v/>
      </c>
      <c r="Z156" s="59"/>
      <c r="AA156" s="49" t="str">
        <f ca="1">IF(C156="","",IF(OR(D156&lt;NgayBatDau,D156&gt;NgayKetThuc),"Ngày tháng phải nằm trong kỳ báo cáo",IF(AND(G156&lt;&gt;"",COUNTIF(D.2[Tên khách hàng],G156)=0),"Tên KH chưa khai báo trong DSKH",IF(AND(H156&lt;&gt;"",COUNTIF(D.1[Tên sản phẩm],H156)=0),"SP này chưa khai báo trong DSSP",""))))</f>
        <v/>
      </c>
      <c r="AB156" s="28" t="str">
        <f t="shared" ca="1" si="26"/>
        <v/>
      </c>
      <c r="AC156" s="29" t="str">
        <f>IF(OR(H156="",S156=""),"",S156-(SUM(L156,M156)*INDEX(#REF!,MATCH(H156,D.1[Tên sản phẩm],0))))</f>
        <v/>
      </c>
    </row>
    <row r="157" spans="2:29" ht="27.75" customHeight="1">
      <c r="B157" s="69">
        <f t="shared" si="27"/>
        <v>154</v>
      </c>
      <c r="C157" s="49" t="str">
        <f t="shared" ca="1" si="28"/>
        <v/>
      </c>
      <c r="D157" s="50" t="str">
        <f t="shared" ca="1" si="29"/>
        <v/>
      </c>
      <c r="E157" s="51" t="str">
        <f t="shared" ca="1" si="30"/>
        <v/>
      </c>
      <c r="F157" s="51"/>
      <c r="G157" s="52" t="str">
        <f t="shared" ca="1" si="31"/>
        <v/>
      </c>
      <c r="H157" s="53"/>
      <c r="I157" s="54" t="str">
        <f>IF(H157="","",INDEX(D.1[Quy cách],MATCH(H157,D.1[Tên sản phẩm],0)))</f>
        <v/>
      </c>
      <c r="J157" s="20" t="str">
        <f>IF(H157="","",INDEX(D.1[ĐVT],MATCH(H157,D.1[Tên sản phẩm],0)))</f>
        <v/>
      </c>
      <c r="K157" s="56" t="str">
        <f>IF(H157="","",INDEX(#REF!,MATCH(H157,D.1[Tên sản phẩm],0)))</f>
        <v/>
      </c>
      <c r="L157" s="56"/>
      <c r="M157" s="53"/>
      <c r="N157" s="53"/>
      <c r="O157" s="53"/>
      <c r="P157" s="57" t="str">
        <f t="shared" si="32"/>
        <v/>
      </c>
      <c r="Q157" s="58"/>
      <c r="R157" s="56" t="str">
        <f t="shared" si="25"/>
        <v/>
      </c>
      <c r="S157" s="57" t="str">
        <f t="shared" si="33"/>
        <v/>
      </c>
      <c r="T157" s="58" t="str">
        <f t="shared" ca="1" si="34"/>
        <v/>
      </c>
      <c r="U157" s="57" t="str">
        <f t="shared" si="35"/>
        <v/>
      </c>
      <c r="V157" s="57" t="str">
        <f ca="1">IF(AND(C157&lt;&gt;"",C157&lt;&gt;OFFSET(C157,1,0)),SUMIFS([Giá có thuế],[Số ĐK],C157),"")</f>
        <v/>
      </c>
      <c r="W157" s="53"/>
      <c r="X157" s="55" t="str">
        <f>IF(W157="","",'Thông Tin Chung'!#REF!)</f>
        <v/>
      </c>
      <c r="Y157" s="57" t="str">
        <f t="shared" ca="1" si="36"/>
        <v/>
      </c>
      <c r="Z157" s="59"/>
      <c r="AA157" s="49" t="str">
        <f ca="1">IF(C157="","",IF(OR(D157&lt;NgayBatDau,D157&gt;NgayKetThuc),"Ngày tháng phải nằm trong kỳ báo cáo",IF(AND(G157&lt;&gt;"",COUNTIF(D.2[Tên khách hàng],G157)=0),"Tên KH chưa khai báo trong DSKH",IF(AND(H157&lt;&gt;"",COUNTIF(D.1[Tên sản phẩm],H157)=0),"SP này chưa khai báo trong DSSP",""))))</f>
        <v/>
      </c>
      <c r="AB157" s="28" t="str">
        <f t="shared" ca="1" si="26"/>
        <v/>
      </c>
      <c r="AC157" s="29" t="str">
        <f>IF(OR(H157="",S157=""),"",S157-(SUM(L157,M157)*INDEX(#REF!,MATCH(H157,D.1[Tên sản phẩm],0))))</f>
        <v/>
      </c>
    </row>
    <row r="158" spans="2:29" ht="27.75" customHeight="1">
      <c r="B158" s="69">
        <f t="shared" si="27"/>
        <v>155</v>
      </c>
      <c r="C158" s="49" t="str">
        <f t="shared" ca="1" si="28"/>
        <v/>
      </c>
      <c r="D158" s="50" t="str">
        <f t="shared" ca="1" si="29"/>
        <v/>
      </c>
      <c r="E158" s="51" t="str">
        <f t="shared" ca="1" si="30"/>
        <v/>
      </c>
      <c r="F158" s="51"/>
      <c r="G158" s="52" t="str">
        <f t="shared" ca="1" si="31"/>
        <v/>
      </c>
      <c r="H158" s="53"/>
      <c r="I158" s="54" t="str">
        <f>IF(H158="","",INDEX(D.1[Quy cách],MATCH(H158,D.1[Tên sản phẩm],0)))</f>
        <v/>
      </c>
      <c r="J158" s="20" t="str">
        <f>IF(H158="","",INDEX(D.1[ĐVT],MATCH(H158,D.1[Tên sản phẩm],0)))</f>
        <v/>
      </c>
      <c r="K158" s="56" t="str">
        <f>IF(H158="","",INDEX(#REF!,MATCH(H158,D.1[Tên sản phẩm],0)))</f>
        <v/>
      </c>
      <c r="L158" s="56"/>
      <c r="M158" s="53"/>
      <c r="N158" s="53"/>
      <c r="O158" s="53"/>
      <c r="P158" s="57" t="str">
        <f t="shared" si="32"/>
        <v/>
      </c>
      <c r="Q158" s="58"/>
      <c r="R158" s="56" t="str">
        <f t="shared" si="25"/>
        <v/>
      </c>
      <c r="S158" s="57" t="str">
        <f t="shared" si="33"/>
        <v/>
      </c>
      <c r="T158" s="58" t="str">
        <f t="shared" ca="1" si="34"/>
        <v/>
      </c>
      <c r="U158" s="57" t="str">
        <f t="shared" si="35"/>
        <v/>
      </c>
      <c r="V158" s="57" t="str">
        <f ca="1">IF(AND(C158&lt;&gt;"",C158&lt;&gt;OFFSET(C158,1,0)),SUMIFS([Giá có thuế],[Số ĐK],C158),"")</f>
        <v/>
      </c>
      <c r="W158" s="53"/>
      <c r="X158" s="55" t="str">
        <f>IF(W158="","",'Thông Tin Chung'!#REF!)</f>
        <v/>
      </c>
      <c r="Y158" s="57" t="str">
        <f t="shared" ca="1" si="36"/>
        <v/>
      </c>
      <c r="Z158" s="59"/>
      <c r="AA158" s="49" t="str">
        <f ca="1">IF(C158="","",IF(OR(D158&lt;NgayBatDau,D158&gt;NgayKetThuc),"Ngày tháng phải nằm trong kỳ báo cáo",IF(AND(G158&lt;&gt;"",COUNTIF(D.2[Tên khách hàng],G158)=0),"Tên KH chưa khai báo trong DSKH",IF(AND(H158&lt;&gt;"",COUNTIF(D.1[Tên sản phẩm],H158)=0),"SP này chưa khai báo trong DSSP",""))))</f>
        <v/>
      </c>
      <c r="AB158" s="28" t="str">
        <f t="shared" ca="1" si="26"/>
        <v/>
      </c>
      <c r="AC158" s="29" t="str">
        <f>IF(OR(H158="",S158=""),"",S158-(SUM(L158,M158)*INDEX(#REF!,MATCH(H158,D.1[Tên sản phẩm],0))))</f>
        <v/>
      </c>
    </row>
    <row r="159" spans="2:29" ht="27.75" customHeight="1">
      <c r="B159" s="69">
        <f t="shared" si="27"/>
        <v>156</v>
      </c>
      <c r="C159" s="49" t="str">
        <f t="shared" ca="1" si="28"/>
        <v/>
      </c>
      <c r="D159" s="50" t="str">
        <f t="shared" ca="1" si="29"/>
        <v/>
      </c>
      <c r="E159" s="51" t="str">
        <f t="shared" ca="1" si="30"/>
        <v/>
      </c>
      <c r="F159" s="51"/>
      <c r="G159" s="52" t="str">
        <f t="shared" ca="1" si="31"/>
        <v/>
      </c>
      <c r="H159" s="53"/>
      <c r="I159" s="54" t="str">
        <f>IF(H159="","",INDEX(D.1[Quy cách],MATCH(H159,D.1[Tên sản phẩm],0)))</f>
        <v/>
      </c>
      <c r="J159" s="20" t="str">
        <f>IF(H159="","",INDEX(D.1[ĐVT],MATCH(H159,D.1[Tên sản phẩm],0)))</f>
        <v/>
      </c>
      <c r="K159" s="56" t="str">
        <f>IF(H159="","",INDEX(#REF!,MATCH(H159,D.1[Tên sản phẩm],0)))</f>
        <v/>
      </c>
      <c r="L159" s="56"/>
      <c r="M159" s="53"/>
      <c r="N159" s="53"/>
      <c r="O159" s="53"/>
      <c r="P159" s="57" t="str">
        <f t="shared" si="32"/>
        <v/>
      </c>
      <c r="Q159" s="58"/>
      <c r="R159" s="56" t="str">
        <f t="shared" si="25"/>
        <v/>
      </c>
      <c r="S159" s="57" t="str">
        <f t="shared" si="33"/>
        <v/>
      </c>
      <c r="T159" s="58" t="str">
        <f t="shared" ca="1" si="34"/>
        <v/>
      </c>
      <c r="U159" s="57" t="str">
        <f t="shared" si="35"/>
        <v/>
      </c>
      <c r="V159" s="57" t="str">
        <f ca="1">IF(AND(C159&lt;&gt;"",C159&lt;&gt;OFFSET(C159,1,0)),SUMIFS([Giá có thuế],[Số ĐK],C159),"")</f>
        <v/>
      </c>
      <c r="W159" s="53"/>
      <c r="X159" s="55" t="str">
        <f>IF(W159="","",'Thông Tin Chung'!#REF!)</f>
        <v/>
      </c>
      <c r="Y159" s="57" t="str">
        <f t="shared" ca="1" si="36"/>
        <v/>
      </c>
      <c r="Z159" s="59"/>
      <c r="AA159" s="49" t="str">
        <f ca="1">IF(C159="","",IF(OR(D159&lt;NgayBatDau,D159&gt;NgayKetThuc),"Ngày tháng phải nằm trong kỳ báo cáo",IF(AND(G159&lt;&gt;"",COUNTIF(D.2[Tên khách hàng],G159)=0),"Tên KH chưa khai báo trong DSKH",IF(AND(H159&lt;&gt;"",COUNTIF(D.1[Tên sản phẩm],H159)=0),"SP này chưa khai báo trong DSSP",""))))</f>
        <v/>
      </c>
      <c r="AB159" s="28" t="str">
        <f t="shared" ca="1" si="26"/>
        <v/>
      </c>
      <c r="AC159" s="29" t="str">
        <f>IF(OR(H159="",S159=""),"",S159-(SUM(L159,M159)*INDEX(#REF!,MATCH(H159,D.1[Tên sản phẩm],0))))</f>
        <v/>
      </c>
    </row>
    <row r="160" spans="2:29" ht="27.75" customHeight="1">
      <c r="B160" s="69">
        <f t="shared" si="27"/>
        <v>157</v>
      </c>
      <c r="C160" s="49" t="str">
        <f t="shared" ca="1" si="28"/>
        <v/>
      </c>
      <c r="D160" s="50" t="str">
        <f t="shared" ca="1" si="29"/>
        <v/>
      </c>
      <c r="E160" s="51" t="str">
        <f t="shared" ca="1" si="30"/>
        <v/>
      </c>
      <c r="F160" s="51"/>
      <c r="G160" s="52" t="str">
        <f t="shared" ca="1" si="31"/>
        <v/>
      </c>
      <c r="H160" s="53"/>
      <c r="I160" s="54" t="str">
        <f>IF(H160="","",INDEX(D.1[Quy cách],MATCH(H160,D.1[Tên sản phẩm],0)))</f>
        <v/>
      </c>
      <c r="J160" s="20" t="str">
        <f>IF(H160="","",INDEX(D.1[ĐVT],MATCH(H160,D.1[Tên sản phẩm],0)))</f>
        <v/>
      </c>
      <c r="K160" s="56" t="str">
        <f>IF(H160="","",INDEX(#REF!,MATCH(H160,D.1[Tên sản phẩm],0)))</f>
        <v/>
      </c>
      <c r="L160" s="56"/>
      <c r="M160" s="53"/>
      <c r="N160" s="53"/>
      <c r="O160" s="53"/>
      <c r="P160" s="57" t="str">
        <f t="shared" si="32"/>
        <v/>
      </c>
      <c r="Q160" s="58"/>
      <c r="R160" s="56" t="str">
        <f t="shared" si="25"/>
        <v/>
      </c>
      <c r="S160" s="57" t="str">
        <f t="shared" si="33"/>
        <v/>
      </c>
      <c r="T160" s="58" t="str">
        <f t="shared" ca="1" si="34"/>
        <v/>
      </c>
      <c r="U160" s="57" t="str">
        <f t="shared" si="35"/>
        <v/>
      </c>
      <c r="V160" s="57" t="str">
        <f ca="1">IF(AND(C160&lt;&gt;"",C160&lt;&gt;OFFSET(C160,1,0)),SUMIFS([Giá có thuế],[Số ĐK],C160),"")</f>
        <v/>
      </c>
      <c r="W160" s="53"/>
      <c r="X160" s="55" t="str">
        <f>IF(W160="","",'Thông Tin Chung'!#REF!)</f>
        <v/>
      </c>
      <c r="Y160" s="57" t="str">
        <f t="shared" ca="1" si="36"/>
        <v/>
      </c>
      <c r="Z160" s="59"/>
      <c r="AA160" s="49" t="str">
        <f ca="1">IF(C160="","",IF(OR(D160&lt;NgayBatDau,D160&gt;NgayKetThuc),"Ngày tháng phải nằm trong kỳ báo cáo",IF(AND(G160&lt;&gt;"",COUNTIF(D.2[Tên khách hàng],G160)=0),"Tên KH chưa khai báo trong DSKH",IF(AND(H160&lt;&gt;"",COUNTIF(D.1[Tên sản phẩm],H160)=0),"SP này chưa khai báo trong DSSP",""))))</f>
        <v/>
      </c>
      <c r="AB160" s="28" t="str">
        <f t="shared" ca="1" si="26"/>
        <v/>
      </c>
      <c r="AC160" s="29" t="str">
        <f>IF(OR(H160="",S160=""),"",S160-(SUM(L160,M160)*INDEX(#REF!,MATCH(H160,D.1[Tên sản phẩm],0))))</f>
        <v/>
      </c>
    </row>
    <row r="161" spans="2:29" ht="27.75" customHeight="1">
      <c r="B161" s="69">
        <f t="shared" si="27"/>
        <v>158</v>
      </c>
      <c r="C161" s="49" t="str">
        <f t="shared" ca="1" si="28"/>
        <v/>
      </c>
      <c r="D161" s="50" t="str">
        <f t="shared" ca="1" si="29"/>
        <v/>
      </c>
      <c r="E161" s="51" t="str">
        <f t="shared" ca="1" si="30"/>
        <v/>
      </c>
      <c r="F161" s="51"/>
      <c r="G161" s="52" t="str">
        <f t="shared" ca="1" si="31"/>
        <v/>
      </c>
      <c r="H161" s="53"/>
      <c r="I161" s="54" t="str">
        <f>IF(H161="","",INDEX(D.1[Quy cách],MATCH(H161,D.1[Tên sản phẩm],0)))</f>
        <v/>
      </c>
      <c r="J161" s="20" t="str">
        <f>IF(H161="","",INDEX(D.1[ĐVT],MATCH(H161,D.1[Tên sản phẩm],0)))</f>
        <v/>
      </c>
      <c r="K161" s="56" t="str">
        <f>IF(H161="","",INDEX(#REF!,MATCH(H161,D.1[Tên sản phẩm],0)))</f>
        <v/>
      </c>
      <c r="L161" s="56"/>
      <c r="M161" s="53"/>
      <c r="N161" s="53"/>
      <c r="O161" s="53"/>
      <c r="P161" s="57" t="str">
        <f t="shared" si="32"/>
        <v/>
      </c>
      <c r="Q161" s="58"/>
      <c r="R161" s="56" t="str">
        <f t="shared" si="25"/>
        <v/>
      </c>
      <c r="S161" s="57" t="str">
        <f t="shared" si="33"/>
        <v/>
      </c>
      <c r="T161" s="58" t="str">
        <f t="shared" ca="1" si="34"/>
        <v/>
      </c>
      <c r="U161" s="57" t="str">
        <f t="shared" si="35"/>
        <v/>
      </c>
      <c r="V161" s="57" t="str">
        <f ca="1">IF(AND(C161&lt;&gt;"",C161&lt;&gt;OFFSET(C161,1,0)),SUMIFS([Giá có thuế],[Số ĐK],C161),"")</f>
        <v/>
      </c>
      <c r="W161" s="53"/>
      <c r="X161" s="55" t="str">
        <f>IF(W161="","",'Thông Tin Chung'!#REF!)</f>
        <v/>
      </c>
      <c r="Y161" s="57" t="str">
        <f t="shared" ca="1" si="36"/>
        <v/>
      </c>
      <c r="Z161" s="59"/>
      <c r="AA161" s="49" t="str">
        <f ca="1">IF(C161="","",IF(OR(D161&lt;NgayBatDau,D161&gt;NgayKetThuc),"Ngày tháng phải nằm trong kỳ báo cáo",IF(AND(G161&lt;&gt;"",COUNTIF(D.2[Tên khách hàng],G161)=0),"Tên KH chưa khai báo trong DSKH",IF(AND(H161&lt;&gt;"",COUNTIF(D.1[Tên sản phẩm],H161)=0),"SP này chưa khai báo trong DSSP",""))))</f>
        <v/>
      </c>
      <c r="AB161" s="28" t="str">
        <f t="shared" ca="1" si="26"/>
        <v/>
      </c>
      <c r="AC161" s="29" t="str">
        <f>IF(OR(H161="",S161=""),"",S161-(SUM(L161,M161)*INDEX(#REF!,MATCH(H161,D.1[Tên sản phẩm],0))))</f>
        <v/>
      </c>
    </row>
    <row r="162" spans="2:29" ht="27.75" customHeight="1">
      <c r="B162" s="69">
        <f t="shared" si="27"/>
        <v>159</v>
      </c>
      <c r="C162" s="49" t="str">
        <f t="shared" ca="1" si="28"/>
        <v/>
      </c>
      <c r="D162" s="50" t="str">
        <f t="shared" ca="1" si="29"/>
        <v/>
      </c>
      <c r="E162" s="51" t="str">
        <f t="shared" ca="1" si="30"/>
        <v/>
      </c>
      <c r="F162" s="51"/>
      <c r="G162" s="52" t="str">
        <f t="shared" ca="1" si="31"/>
        <v/>
      </c>
      <c r="H162" s="53"/>
      <c r="I162" s="54" t="str">
        <f>IF(H162="","",INDEX(D.1[Quy cách],MATCH(H162,D.1[Tên sản phẩm],0)))</f>
        <v/>
      </c>
      <c r="J162" s="20" t="str">
        <f>IF(H162="","",INDEX(D.1[ĐVT],MATCH(H162,D.1[Tên sản phẩm],0)))</f>
        <v/>
      </c>
      <c r="K162" s="56" t="str">
        <f>IF(H162="","",INDEX(#REF!,MATCH(H162,D.1[Tên sản phẩm],0)))</f>
        <v/>
      </c>
      <c r="L162" s="56"/>
      <c r="M162" s="53"/>
      <c r="N162" s="53"/>
      <c r="O162" s="53"/>
      <c r="P162" s="57" t="str">
        <f t="shared" si="32"/>
        <v/>
      </c>
      <c r="Q162" s="58"/>
      <c r="R162" s="56" t="str">
        <f t="shared" si="25"/>
        <v/>
      </c>
      <c r="S162" s="57" t="str">
        <f t="shared" si="33"/>
        <v/>
      </c>
      <c r="T162" s="58" t="str">
        <f t="shared" ca="1" si="34"/>
        <v/>
      </c>
      <c r="U162" s="57" t="str">
        <f t="shared" si="35"/>
        <v/>
      </c>
      <c r="V162" s="57" t="str">
        <f ca="1">IF(AND(C162&lt;&gt;"",C162&lt;&gt;OFFSET(C162,1,0)),SUMIFS([Giá có thuế],[Số ĐK],C162),"")</f>
        <v/>
      </c>
      <c r="W162" s="53"/>
      <c r="X162" s="55" t="str">
        <f>IF(W162="","",'Thông Tin Chung'!#REF!)</f>
        <v/>
      </c>
      <c r="Y162" s="57" t="str">
        <f t="shared" ca="1" si="36"/>
        <v/>
      </c>
      <c r="Z162" s="59"/>
      <c r="AA162" s="49" t="str">
        <f ca="1">IF(C162="","",IF(OR(D162&lt;NgayBatDau,D162&gt;NgayKetThuc),"Ngày tháng phải nằm trong kỳ báo cáo",IF(AND(G162&lt;&gt;"",COUNTIF(D.2[Tên khách hàng],G162)=0),"Tên KH chưa khai báo trong DSKH",IF(AND(H162&lt;&gt;"",COUNTIF(D.1[Tên sản phẩm],H162)=0),"SP này chưa khai báo trong DSSP",""))))</f>
        <v/>
      </c>
      <c r="AB162" s="28" t="str">
        <f t="shared" ca="1" si="26"/>
        <v/>
      </c>
      <c r="AC162" s="29" t="str">
        <f>IF(OR(H162="",S162=""),"",S162-(SUM(L162,M162)*INDEX(#REF!,MATCH(H162,D.1[Tên sản phẩm],0))))</f>
        <v/>
      </c>
    </row>
    <row r="163" spans="2:29" ht="27.75" customHeight="1">
      <c r="B163" s="69">
        <f t="shared" si="27"/>
        <v>160</v>
      </c>
      <c r="C163" s="49" t="str">
        <f t="shared" ca="1" si="28"/>
        <v/>
      </c>
      <c r="D163" s="50" t="str">
        <f t="shared" ca="1" si="29"/>
        <v/>
      </c>
      <c r="E163" s="51" t="str">
        <f t="shared" ca="1" si="30"/>
        <v/>
      </c>
      <c r="F163" s="51"/>
      <c r="G163" s="52" t="str">
        <f t="shared" ca="1" si="31"/>
        <v/>
      </c>
      <c r="H163" s="53"/>
      <c r="I163" s="54" t="str">
        <f>IF(H163="","",INDEX(D.1[Quy cách],MATCH(H163,D.1[Tên sản phẩm],0)))</f>
        <v/>
      </c>
      <c r="J163" s="20" t="str">
        <f>IF(H163="","",INDEX(D.1[ĐVT],MATCH(H163,D.1[Tên sản phẩm],0)))</f>
        <v/>
      </c>
      <c r="K163" s="56" t="str">
        <f>IF(H163="","",INDEX(#REF!,MATCH(H163,D.1[Tên sản phẩm],0)))</f>
        <v/>
      </c>
      <c r="L163" s="56"/>
      <c r="M163" s="53"/>
      <c r="N163" s="53"/>
      <c r="O163" s="53"/>
      <c r="P163" s="57" t="str">
        <f t="shared" si="32"/>
        <v/>
      </c>
      <c r="Q163" s="58"/>
      <c r="R163" s="56" t="str">
        <f t="shared" si="25"/>
        <v/>
      </c>
      <c r="S163" s="57" t="str">
        <f t="shared" si="33"/>
        <v/>
      </c>
      <c r="T163" s="58" t="str">
        <f t="shared" ca="1" si="34"/>
        <v/>
      </c>
      <c r="U163" s="57" t="str">
        <f t="shared" si="35"/>
        <v/>
      </c>
      <c r="V163" s="57" t="str">
        <f ca="1">IF(AND(C163&lt;&gt;"",C163&lt;&gt;OFFSET(C163,1,0)),SUMIFS([Giá có thuế],[Số ĐK],C163),"")</f>
        <v/>
      </c>
      <c r="W163" s="53"/>
      <c r="X163" s="55" t="str">
        <f>IF(W163="","",'Thông Tin Chung'!#REF!)</f>
        <v/>
      </c>
      <c r="Y163" s="57" t="str">
        <f t="shared" ca="1" si="36"/>
        <v/>
      </c>
      <c r="Z163" s="59"/>
      <c r="AA163" s="49" t="str">
        <f ca="1">IF(C163="","",IF(OR(D163&lt;NgayBatDau,D163&gt;NgayKetThuc),"Ngày tháng phải nằm trong kỳ báo cáo",IF(AND(G163&lt;&gt;"",COUNTIF(D.2[Tên khách hàng],G163)=0),"Tên KH chưa khai báo trong DSKH",IF(AND(H163&lt;&gt;"",COUNTIF(D.1[Tên sản phẩm],H163)=0),"SP này chưa khai báo trong DSSP",""))))</f>
        <v/>
      </c>
      <c r="AB163" s="28" t="str">
        <f t="shared" ca="1" si="26"/>
        <v/>
      </c>
      <c r="AC163" s="29" t="str">
        <f>IF(OR(H163="",S163=""),"",S163-(SUM(L163,M163)*INDEX(#REF!,MATCH(H163,D.1[Tên sản phẩm],0))))</f>
        <v/>
      </c>
    </row>
    <row r="164" spans="2:29" ht="27.75" customHeight="1">
      <c r="B164" s="69">
        <f t="shared" si="27"/>
        <v>161</v>
      </c>
      <c r="C164" s="49" t="str">
        <f t="shared" ca="1" si="28"/>
        <v/>
      </c>
      <c r="D164" s="50" t="str">
        <f t="shared" ca="1" si="29"/>
        <v/>
      </c>
      <c r="E164" s="51" t="str">
        <f t="shared" ca="1" si="30"/>
        <v/>
      </c>
      <c r="F164" s="51"/>
      <c r="G164" s="52" t="str">
        <f t="shared" ca="1" si="31"/>
        <v/>
      </c>
      <c r="H164" s="53"/>
      <c r="I164" s="54" t="str">
        <f>IF(H164="","",INDEX(D.1[Quy cách],MATCH(H164,D.1[Tên sản phẩm],0)))</f>
        <v/>
      </c>
      <c r="J164" s="20" t="str">
        <f>IF(H164="","",INDEX(D.1[ĐVT],MATCH(H164,D.1[Tên sản phẩm],0)))</f>
        <v/>
      </c>
      <c r="K164" s="56" t="str">
        <f>IF(H164="","",INDEX(#REF!,MATCH(H164,D.1[Tên sản phẩm],0)))</f>
        <v/>
      </c>
      <c r="L164" s="56"/>
      <c r="M164" s="53"/>
      <c r="N164" s="53"/>
      <c r="O164" s="53"/>
      <c r="P164" s="57" t="str">
        <f t="shared" si="32"/>
        <v/>
      </c>
      <c r="Q164" s="58"/>
      <c r="R164" s="56" t="str">
        <f t="shared" si="25"/>
        <v/>
      </c>
      <c r="S164" s="57" t="str">
        <f t="shared" si="33"/>
        <v/>
      </c>
      <c r="T164" s="58" t="str">
        <f t="shared" ca="1" si="34"/>
        <v/>
      </c>
      <c r="U164" s="57" t="str">
        <f t="shared" si="35"/>
        <v/>
      </c>
      <c r="V164" s="57" t="str">
        <f ca="1">IF(AND(C164&lt;&gt;"",C164&lt;&gt;OFFSET(C164,1,0)),SUMIFS([Giá có thuế],[Số ĐK],C164),"")</f>
        <v/>
      </c>
      <c r="W164" s="53"/>
      <c r="X164" s="55" t="str">
        <f>IF(W164="","",'Thông Tin Chung'!#REF!)</f>
        <v/>
      </c>
      <c r="Y164" s="57" t="str">
        <f t="shared" ca="1" si="36"/>
        <v/>
      </c>
      <c r="Z164" s="59"/>
      <c r="AA164" s="49" t="str">
        <f ca="1">IF(C164="","",IF(OR(D164&lt;NgayBatDau,D164&gt;NgayKetThuc),"Ngày tháng phải nằm trong kỳ báo cáo",IF(AND(G164&lt;&gt;"",COUNTIF(D.2[Tên khách hàng],G164)=0),"Tên KH chưa khai báo trong DSKH",IF(AND(H164&lt;&gt;"",COUNTIF(D.1[Tên sản phẩm],H164)=0),"SP này chưa khai báo trong DSSP",""))))</f>
        <v/>
      </c>
      <c r="AB164" s="28" t="str">
        <f t="shared" ca="1" si="26"/>
        <v/>
      </c>
      <c r="AC164" s="29" t="str">
        <f>IF(OR(H164="",S164=""),"",S164-(SUM(L164,M164)*INDEX(#REF!,MATCH(H164,D.1[Tên sản phẩm],0))))</f>
        <v/>
      </c>
    </row>
    <row r="165" spans="2:29" ht="27.75" customHeight="1">
      <c r="B165" s="69">
        <f t="shared" si="27"/>
        <v>162</v>
      </c>
      <c r="C165" s="49" t="str">
        <f t="shared" ca="1" si="28"/>
        <v/>
      </c>
      <c r="D165" s="50" t="str">
        <f t="shared" ca="1" si="29"/>
        <v/>
      </c>
      <c r="E165" s="51" t="str">
        <f t="shared" ca="1" si="30"/>
        <v/>
      </c>
      <c r="F165" s="51"/>
      <c r="G165" s="52" t="str">
        <f t="shared" ca="1" si="31"/>
        <v/>
      </c>
      <c r="H165" s="53"/>
      <c r="I165" s="54" t="str">
        <f>IF(H165="","",INDEX(D.1[Quy cách],MATCH(H165,D.1[Tên sản phẩm],0)))</f>
        <v/>
      </c>
      <c r="J165" s="20" t="str">
        <f>IF(H165="","",INDEX(D.1[ĐVT],MATCH(H165,D.1[Tên sản phẩm],0)))</f>
        <v/>
      </c>
      <c r="K165" s="56" t="str">
        <f>IF(H165="","",INDEX(#REF!,MATCH(H165,D.1[Tên sản phẩm],0)))</f>
        <v/>
      </c>
      <c r="L165" s="56"/>
      <c r="M165" s="53"/>
      <c r="N165" s="53"/>
      <c r="O165" s="53"/>
      <c r="P165" s="57" t="str">
        <f t="shared" si="32"/>
        <v/>
      </c>
      <c r="Q165" s="58"/>
      <c r="R165" s="56" t="str">
        <f t="shared" si="25"/>
        <v/>
      </c>
      <c r="S165" s="57" t="str">
        <f t="shared" si="33"/>
        <v/>
      </c>
      <c r="T165" s="58" t="str">
        <f t="shared" ca="1" si="34"/>
        <v/>
      </c>
      <c r="U165" s="57" t="str">
        <f t="shared" si="35"/>
        <v/>
      </c>
      <c r="V165" s="57" t="str">
        <f ca="1">IF(AND(C165&lt;&gt;"",C165&lt;&gt;OFFSET(C165,1,0)),SUMIFS([Giá có thuế],[Số ĐK],C165),"")</f>
        <v/>
      </c>
      <c r="W165" s="53"/>
      <c r="X165" s="55" t="str">
        <f>IF(W165="","",'Thông Tin Chung'!#REF!)</f>
        <v/>
      </c>
      <c r="Y165" s="57" t="str">
        <f t="shared" ca="1" si="36"/>
        <v/>
      </c>
      <c r="Z165" s="59"/>
      <c r="AA165" s="49" t="str">
        <f ca="1">IF(C165="","",IF(OR(D165&lt;NgayBatDau,D165&gt;NgayKetThuc),"Ngày tháng phải nằm trong kỳ báo cáo",IF(AND(G165&lt;&gt;"",COUNTIF(D.2[Tên khách hàng],G165)=0),"Tên KH chưa khai báo trong DSKH",IF(AND(H165&lt;&gt;"",COUNTIF(D.1[Tên sản phẩm],H165)=0),"SP này chưa khai báo trong DSSP",""))))</f>
        <v/>
      </c>
      <c r="AB165" s="28" t="str">
        <f t="shared" ca="1" si="26"/>
        <v/>
      </c>
      <c r="AC165" s="29" t="str">
        <f>IF(OR(H165="",S165=""),"",S165-(SUM(L165,M165)*INDEX(#REF!,MATCH(H165,D.1[Tên sản phẩm],0))))</f>
        <v/>
      </c>
    </row>
    <row r="166" spans="2:29" ht="27.75" customHeight="1">
      <c r="B166" s="69">
        <f t="shared" si="27"/>
        <v>163</v>
      </c>
      <c r="C166" s="49" t="str">
        <f t="shared" ca="1" si="28"/>
        <v/>
      </c>
      <c r="D166" s="50" t="str">
        <f t="shared" ca="1" si="29"/>
        <v/>
      </c>
      <c r="E166" s="51" t="str">
        <f t="shared" ca="1" si="30"/>
        <v/>
      </c>
      <c r="F166" s="51"/>
      <c r="G166" s="52" t="str">
        <f t="shared" ca="1" si="31"/>
        <v/>
      </c>
      <c r="H166" s="53"/>
      <c r="I166" s="54" t="str">
        <f>IF(H166="","",INDEX(D.1[Quy cách],MATCH(H166,D.1[Tên sản phẩm],0)))</f>
        <v/>
      </c>
      <c r="J166" s="20" t="str">
        <f>IF(H166="","",INDEX(D.1[ĐVT],MATCH(H166,D.1[Tên sản phẩm],0)))</f>
        <v/>
      </c>
      <c r="K166" s="56" t="str">
        <f>IF(H166="","",INDEX(#REF!,MATCH(H166,D.1[Tên sản phẩm],0)))</f>
        <v/>
      </c>
      <c r="L166" s="56"/>
      <c r="M166" s="53"/>
      <c r="N166" s="53"/>
      <c r="O166" s="53"/>
      <c r="P166" s="57" t="str">
        <f t="shared" si="32"/>
        <v/>
      </c>
      <c r="Q166" s="58"/>
      <c r="R166" s="56" t="str">
        <f t="shared" si="25"/>
        <v/>
      </c>
      <c r="S166" s="57" t="str">
        <f t="shared" si="33"/>
        <v/>
      </c>
      <c r="T166" s="58" t="str">
        <f t="shared" ca="1" si="34"/>
        <v/>
      </c>
      <c r="U166" s="57" t="str">
        <f t="shared" si="35"/>
        <v/>
      </c>
      <c r="V166" s="57" t="str">
        <f ca="1">IF(AND(C166&lt;&gt;"",C166&lt;&gt;OFFSET(C166,1,0)),SUMIFS([Giá có thuế],[Số ĐK],C166),"")</f>
        <v/>
      </c>
      <c r="W166" s="53"/>
      <c r="X166" s="55" t="str">
        <f>IF(W166="","",'Thông Tin Chung'!#REF!)</f>
        <v/>
      </c>
      <c r="Y166" s="57" t="str">
        <f t="shared" ca="1" si="36"/>
        <v/>
      </c>
      <c r="Z166" s="59"/>
      <c r="AA166" s="49" t="str">
        <f ca="1">IF(C166="","",IF(OR(D166&lt;NgayBatDau,D166&gt;NgayKetThuc),"Ngày tháng phải nằm trong kỳ báo cáo",IF(AND(G166&lt;&gt;"",COUNTIF(D.2[Tên khách hàng],G166)=0),"Tên KH chưa khai báo trong DSKH",IF(AND(H166&lt;&gt;"",COUNTIF(D.1[Tên sản phẩm],H166)=0),"SP này chưa khai báo trong DSSP",""))))</f>
        <v/>
      </c>
      <c r="AB166" s="28" t="str">
        <f t="shared" ca="1" si="26"/>
        <v/>
      </c>
      <c r="AC166" s="29" t="str">
        <f>IF(OR(H166="",S166=""),"",S166-(SUM(L166,M166)*INDEX(#REF!,MATCH(H166,D.1[Tên sản phẩm],0))))</f>
        <v/>
      </c>
    </row>
    <row r="167" spans="2:29" ht="27.75" customHeight="1">
      <c r="B167" s="69">
        <f t="shared" si="27"/>
        <v>164</v>
      </c>
      <c r="C167" s="49" t="str">
        <f t="shared" ca="1" si="28"/>
        <v/>
      </c>
      <c r="D167" s="50" t="str">
        <f t="shared" ca="1" si="29"/>
        <v/>
      </c>
      <c r="E167" s="51" t="str">
        <f t="shared" ca="1" si="30"/>
        <v/>
      </c>
      <c r="F167" s="51"/>
      <c r="G167" s="52" t="str">
        <f t="shared" ca="1" si="31"/>
        <v/>
      </c>
      <c r="H167" s="53"/>
      <c r="I167" s="54" t="str">
        <f>IF(H167="","",INDEX(D.1[Quy cách],MATCH(H167,D.1[Tên sản phẩm],0)))</f>
        <v/>
      </c>
      <c r="J167" s="20" t="str">
        <f>IF(H167="","",INDEX(D.1[ĐVT],MATCH(H167,D.1[Tên sản phẩm],0)))</f>
        <v/>
      </c>
      <c r="K167" s="56" t="str">
        <f>IF(H167="","",INDEX(#REF!,MATCH(H167,D.1[Tên sản phẩm],0)))</f>
        <v/>
      </c>
      <c r="L167" s="56"/>
      <c r="M167" s="53"/>
      <c r="N167" s="53"/>
      <c r="O167" s="53"/>
      <c r="P167" s="57" t="str">
        <f t="shared" si="32"/>
        <v/>
      </c>
      <c r="Q167" s="58"/>
      <c r="R167" s="56" t="str">
        <f t="shared" si="25"/>
        <v/>
      </c>
      <c r="S167" s="57" t="str">
        <f t="shared" si="33"/>
        <v/>
      </c>
      <c r="T167" s="58" t="str">
        <f t="shared" ca="1" si="34"/>
        <v/>
      </c>
      <c r="U167" s="57" t="str">
        <f t="shared" si="35"/>
        <v/>
      </c>
      <c r="V167" s="57" t="str">
        <f ca="1">IF(AND(C167&lt;&gt;"",C167&lt;&gt;OFFSET(C167,1,0)),SUMIFS([Giá có thuế],[Số ĐK],C167),"")</f>
        <v/>
      </c>
      <c r="W167" s="53"/>
      <c r="X167" s="55" t="str">
        <f>IF(W167="","",'Thông Tin Chung'!#REF!)</f>
        <v/>
      </c>
      <c r="Y167" s="57" t="str">
        <f t="shared" ca="1" si="36"/>
        <v/>
      </c>
      <c r="Z167" s="59"/>
      <c r="AA167" s="49" t="str">
        <f ca="1">IF(C167="","",IF(OR(D167&lt;NgayBatDau,D167&gt;NgayKetThuc),"Ngày tháng phải nằm trong kỳ báo cáo",IF(AND(G167&lt;&gt;"",COUNTIF(D.2[Tên khách hàng],G167)=0),"Tên KH chưa khai báo trong DSKH",IF(AND(H167&lt;&gt;"",COUNTIF(D.1[Tên sản phẩm],H167)=0),"SP này chưa khai báo trong DSSP",""))))</f>
        <v/>
      </c>
      <c r="AB167" s="28" t="str">
        <f t="shared" ca="1" si="26"/>
        <v/>
      </c>
      <c r="AC167" s="29" t="str">
        <f>IF(OR(H167="",S167=""),"",S167-(SUM(L167,M167)*INDEX(#REF!,MATCH(H167,D.1[Tên sản phẩm],0))))</f>
        <v/>
      </c>
    </row>
    <row r="168" spans="2:29" ht="27.75" customHeight="1">
      <c r="B168" s="69">
        <f t="shared" si="27"/>
        <v>165</v>
      </c>
      <c r="C168" s="49" t="str">
        <f t="shared" ca="1" si="28"/>
        <v/>
      </c>
      <c r="D168" s="50" t="str">
        <f t="shared" ca="1" si="29"/>
        <v/>
      </c>
      <c r="E168" s="51" t="str">
        <f t="shared" ca="1" si="30"/>
        <v/>
      </c>
      <c r="F168" s="51"/>
      <c r="G168" s="52" t="str">
        <f t="shared" ca="1" si="31"/>
        <v/>
      </c>
      <c r="H168" s="53"/>
      <c r="I168" s="54" t="str">
        <f>IF(H168="","",INDEX(D.1[Quy cách],MATCH(H168,D.1[Tên sản phẩm],0)))</f>
        <v/>
      </c>
      <c r="J168" s="20" t="str">
        <f>IF(H168="","",INDEX(D.1[ĐVT],MATCH(H168,D.1[Tên sản phẩm],0)))</f>
        <v/>
      </c>
      <c r="K168" s="56" t="str">
        <f>IF(H168="","",INDEX(#REF!,MATCH(H168,D.1[Tên sản phẩm],0)))</f>
        <v/>
      </c>
      <c r="L168" s="56"/>
      <c r="M168" s="53"/>
      <c r="N168" s="53"/>
      <c r="O168" s="53"/>
      <c r="P168" s="57" t="str">
        <f t="shared" si="32"/>
        <v/>
      </c>
      <c r="Q168" s="58"/>
      <c r="R168" s="56" t="str">
        <f t="shared" si="25"/>
        <v/>
      </c>
      <c r="S168" s="57" t="str">
        <f t="shared" si="33"/>
        <v/>
      </c>
      <c r="T168" s="58" t="str">
        <f t="shared" ca="1" si="34"/>
        <v/>
      </c>
      <c r="U168" s="57" t="str">
        <f t="shared" si="35"/>
        <v/>
      </c>
      <c r="V168" s="57" t="str">
        <f ca="1">IF(AND(C168&lt;&gt;"",C168&lt;&gt;OFFSET(C168,1,0)),SUMIFS([Giá có thuế],[Số ĐK],C168),"")</f>
        <v/>
      </c>
      <c r="W168" s="53"/>
      <c r="X168" s="55" t="str">
        <f>IF(W168="","",'Thông Tin Chung'!#REF!)</f>
        <v/>
      </c>
      <c r="Y168" s="57" t="str">
        <f t="shared" ca="1" si="36"/>
        <v/>
      </c>
      <c r="Z168" s="59"/>
      <c r="AA168" s="49" t="str">
        <f ca="1">IF(C168="","",IF(OR(D168&lt;NgayBatDau,D168&gt;NgayKetThuc),"Ngày tháng phải nằm trong kỳ báo cáo",IF(AND(G168&lt;&gt;"",COUNTIF(D.2[Tên khách hàng],G168)=0),"Tên KH chưa khai báo trong DSKH",IF(AND(H168&lt;&gt;"",COUNTIF(D.1[Tên sản phẩm],H168)=0),"SP này chưa khai báo trong DSSP",""))))</f>
        <v/>
      </c>
      <c r="AB168" s="28" t="str">
        <f t="shared" ca="1" si="26"/>
        <v/>
      </c>
      <c r="AC168" s="29" t="str">
        <f>IF(OR(H168="",S168=""),"",S168-(SUM(L168,M168)*INDEX(#REF!,MATCH(H168,D.1[Tên sản phẩm],0))))</f>
        <v/>
      </c>
    </row>
    <row r="169" spans="2:29" ht="27.75" customHeight="1">
      <c r="B169" s="69">
        <f t="shared" si="27"/>
        <v>166</v>
      </c>
      <c r="C169" s="49" t="str">
        <f t="shared" ca="1" si="28"/>
        <v/>
      </c>
      <c r="D169" s="50" t="str">
        <f t="shared" ca="1" si="29"/>
        <v/>
      </c>
      <c r="E169" s="51" t="str">
        <f t="shared" ca="1" si="30"/>
        <v/>
      </c>
      <c r="F169" s="51"/>
      <c r="G169" s="52" t="str">
        <f t="shared" ca="1" si="31"/>
        <v/>
      </c>
      <c r="H169" s="53"/>
      <c r="I169" s="54" t="str">
        <f>IF(H169="","",INDEX(D.1[Quy cách],MATCH(H169,D.1[Tên sản phẩm],0)))</f>
        <v/>
      </c>
      <c r="J169" s="20" t="str">
        <f>IF(H169="","",INDEX(D.1[ĐVT],MATCH(H169,D.1[Tên sản phẩm],0)))</f>
        <v/>
      </c>
      <c r="K169" s="56" t="str">
        <f>IF(H169="","",INDEX(#REF!,MATCH(H169,D.1[Tên sản phẩm],0)))</f>
        <v/>
      </c>
      <c r="L169" s="56"/>
      <c r="M169" s="53"/>
      <c r="N169" s="53"/>
      <c r="O169" s="53"/>
      <c r="P169" s="57" t="str">
        <f t="shared" si="32"/>
        <v/>
      </c>
      <c r="Q169" s="58"/>
      <c r="R169" s="56" t="str">
        <f t="shared" si="25"/>
        <v/>
      </c>
      <c r="S169" s="57" t="str">
        <f t="shared" si="33"/>
        <v/>
      </c>
      <c r="T169" s="58" t="str">
        <f t="shared" ca="1" si="34"/>
        <v/>
      </c>
      <c r="U169" s="57" t="str">
        <f t="shared" si="35"/>
        <v/>
      </c>
      <c r="V169" s="57" t="str">
        <f ca="1">IF(AND(C169&lt;&gt;"",C169&lt;&gt;OFFSET(C169,1,0)),SUMIFS([Giá có thuế],[Số ĐK],C169),"")</f>
        <v/>
      </c>
      <c r="W169" s="53"/>
      <c r="X169" s="55" t="str">
        <f>IF(W169="","",'Thông Tin Chung'!#REF!)</f>
        <v/>
      </c>
      <c r="Y169" s="57" t="str">
        <f t="shared" ca="1" si="36"/>
        <v/>
      </c>
      <c r="Z169" s="59"/>
      <c r="AA169" s="49" t="str">
        <f ca="1">IF(C169="","",IF(OR(D169&lt;NgayBatDau,D169&gt;NgayKetThuc),"Ngày tháng phải nằm trong kỳ báo cáo",IF(AND(G169&lt;&gt;"",COUNTIF(D.2[Tên khách hàng],G169)=0),"Tên KH chưa khai báo trong DSKH",IF(AND(H169&lt;&gt;"",COUNTIF(D.1[Tên sản phẩm],H169)=0),"SP này chưa khai báo trong DSSP",""))))</f>
        <v/>
      </c>
      <c r="AB169" s="28" t="str">
        <f t="shared" ca="1" si="26"/>
        <v/>
      </c>
      <c r="AC169" s="29" t="str">
        <f>IF(OR(H169="",S169=""),"",S169-(SUM(L169,M169)*INDEX(#REF!,MATCH(H169,D.1[Tên sản phẩm],0))))</f>
        <v/>
      </c>
    </row>
    <row r="170" spans="2:29" ht="27.75" customHeight="1">
      <c r="B170" s="69">
        <f t="shared" si="27"/>
        <v>167</v>
      </c>
      <c r="C170" s="49" t="str">
        <f t="shared" ca="1" si="28"/>
        <v/>
      </c>
      <c r="D170" s="50" t="str">
        <f t="shared" ca="1" si="29"/>
        <v/>
      </c>
      <c r="E170" s="51" t="str">
        <f t="shared" ca="1" si="30"/>
        <v/>
      </c>
      <c r="F170" s="51"/>
      <c r="G170" s="52" t="str">
        <f t="shared" ca="1" si="31"/>
        <v/>
      </c>
      <c r="H170" s="53"/>
      <c r="I170" s="54" t="str">
        <f>IF(H170="","",INDEX(D.1[Quy cách],MATCH(H170,D.1[Tên sản phẩm],0)))</f>
        <v/>
      </c>
      <c r="J170" s="20" t="str">
        <f>IF(H170="","",INDEX(D.1[ĐVT],MATCH(H170,D.1[Tên sản phẩm],0)))</f>
        <v/>
      </c>
      <c r="K170" s="56" t="str">
        <f>IF(H170="","",INDEX(#REF!,MATCH(H170,D.1[Tên sản phẩm],0)))</f>
        <v/>
      </c>
      <c r="L170" s="56"/>
      <c r="M170" s="53"/>
      <c r="N170" s="53"/>
      <c r="O170" s="53"/>
      <c r="P170" s="57" t="str">
        <f t="shared" si="32"/>
        <v/>
      </c>
      <c r="Q170" s="58"/>
      <c r="R170" s="56" t="str">
        <f t="shared" si="25"/>
        <v/>
      </c>
      <c r="S170" s="57" t="str">
        <f t="shared" si="33"/>
        <v/>
      </c>
      <c r="T170" s="58" t="str">
        <f t="shared" ca="1" si="34"/>
        <v/>
      </c>
      <c r="U170" s="57" t="str">
        <f t="shared" si="35"/>
        <v/>
      </c>
      <c r="V170" s="57" t="str">
        <f ca="1">IF(AND(C170&lt;&gt;"",C170&lt;&gt;OFFSET(C170,1,0)),SUMIFS([Giá có thuế],[Số ĐK],C170),"")</f>
        <v/>
      </c>
      <c r="W170" s="53"/>
      <c r="X170" s="55" t="str">
        <f>IF(W170="","",'Thông Tin Chung'!#REF!)</f>
        <v/>
      </c>
      <c r="Y170" s="57" t="str">
        <f t="shared" ca="1" si="36"/>
        <v/>
      </c>
      <c r="Z170" s="59"/>
      <c r="AA170" s="49" t="str">
        <f ca="1">IF(C170="","",IF(OR(D170&lt;NgayBatDau,D170&gt;NgayKetThuc),"Ngày tháng phải nằm trong kỳ báo cáo",IF(AND(G170&lt;&gt;"",COUNTIF(D.2[Tên khách hàng],G170)=0),"Tên KH chưa khai báo trong DSKH",IF(AND(H170&lt;&gt;"",COUNTIF(D.1[Tên sản phẩm],H170)=0),"SP này chưa khai báo trong DSSP",""))))</f>
        <v/>
      </c>
      <c r="AB170" s="28" t="str">
        <f t="shared" ca="1" si="26"/>
        <v/>
      </c>
      <c r="AC170" s="29" t="str">
        <f>IF(OR(H170="",S170=""),"",S170-(SUM(L170,M170)*INDEX(#REF!,MATCH(H170,D.1[Tên sản phẩm],0))))</f>
        <v/>
      </c>
    </row>
    <row r="171" spans="2:29" ht="27.75" customHeight="1">
      <c r="B171" s="69">
        <f t="shared" si="27"/>
        <v>168</v>
      </c>
      <c r="C171" s="49" t="str">
        <f t="shared" ca="1" si="28"/>
        <v/>
      </c>
      <c r="D171" s="50" t="str">
        <f t="shared" ca="1" si="29"/>
        <v/>
      </c>
      <c r="E171" s="51" t="str">
        <f t="shared" ca="1" si="30"/>
        <v/>
      </c>
      <c r="F171" s="51"/>
      <c r="G171" s="52" t="str">
        <f t="shared" ca="1" si="31"/>
        <v/>
      </c>
      <c r="H171" s="53"/>
      <c r="I171" s="54" t="str">
        <f>IF(H171="","",INDEX(D.1[Quy cách],MATCH(H171,D.1[Tên sản phẩm],0)))</f>
        <v/>
      </c>
      <c r="J171" s="20" t="str">
        <f>IF(H171="","",INDEX(D.1[ĐVT],MATCH(H171,D.1[Tên sản phẩm],0)))</f>
        <v/>
      </c>
      <c r="K171" s="56" t="str">
        <f>IF(H171="","",INDEX(#REF!,MATCH(H171,D.1[Tên sản phẩm],0)))</f>
        <v/>
      </c>
      <c r="L171" s="56"/>
      <c r="M171" s="53"/>
      <c r="N171" s="53"/>
      <c r="O171" s="53"/>
      <c r="P171" s="57" t="str">
        <f t="shared" si="32"/>
        <v/>
      </c>
      <c r="Q171" s="58"/>
      <c r="R171" s="56" t="str">
        <f t="shared" si="25"/>
        <v/>
      </c>
      <c r="S171" s="57" t="str">
        <f t="shared" si="33"/>
        <v/>
      </c>
      <c r="T171" s="58" t="str">
        <f t="shared" ca="1" si="34"/>
        <v/>
      </c>
      <c r="U171" s="57" t="str">
        <f t="shared" si="35"/>
        <v/>
      </c>
      <c r="V171" s="57" t="str">
        <f ca="1">IF(AND(C171&lt;&gt;"",C171&lt;&gt;OFFSET(C171,1,0)),SUMIFS([Giá có thuế],[Số ĐK],C171),"")</f>
        <v/>
      </c>
      <c r="W171" s="53"/>
      <c r="X171" s="55" t="str">
        <f>IF(W171="","",'Thông Tin Chung'!#REF!)</f>
        <v/>
      </c>
      <c r="Y171" s="57" t="str">
        <f t="shared" ca="1" si="36"/>
        <v/>
      </c>
      <c r="Z171" s="59"/>
      <c r="AA171" s="49" t="str">
        <f ca="1">IF(C171="","",IF(OR(D171&lt;NgayBatDau,D171&gt;NgayKetThuc),"Ngày tháng phải nằm trong kỳ báo cáo",IF(AND(G171&lt;&gt;"",COUNTIF(D.2[Tên khách hàng],G171)=0),"Tên KH chưa khai báo trong DSKH",IF(AND(H171&lt;&gt;"",COUNTIF(D.1[Tên sản phẩm],H171)=0),"SP này chưa khai báo trong DSSP",""))))</f>
        <v/>
      </c>
      <c r="AB171" s="28" t="str">
        <f t="shared" ca="1" si="26"/>
        <v/>
      </c>
      <c r="AC171" s="29" t="str">
        <f>IF(OR(H171="",S171=""),"",S171-(SUM(L171,M171)*INDEX(#REF!,MATCH(H171,D.1[Tên sản phẩm],0))))</f>
        <v/>
      </c>
    </row>
    <row r="172" spans="2:29" ht="27.75" customHeight="1">
      <c r="B172" s="69">
        <f t="shared" si="27"/>
        <v>169</v>
      </c>
      <c r="C172" s="49" t="str">
        <f t="shared" ca="1" si="28"/>
        <v/>
      </c>
      <c r="D172" s="50" t="str">
        <f t="shared" ca="1" si="29"/>
        <v/>
      </c>
      <c r="E172" s="51" t="str">
        <f t="shared" ca="1" si="30"/>
        <v/>
      </c>
      <c r="F172" s="51"/>
      <c r="G172" s="52" t="str">
        <f t="shared" ca="1" si="31"/>
        <v/>
      </c>
      <c r="H172" s="53"/>
      <c r="I172" s="54" t="str">
        <f>IF(H172="","",INDEX(D.1[Quy cách],MATCH(H172,D.1[Tên sản phẩm],0)))</f>
        <v/>
      </c>
      <c r="J172" s="20" t="str">
        <f>IF(H172="","",INDEX(D.1[ĐVT],MATCH(H172,D.1[Tên sản phẩm],0)))</f>
        <v/>
      </c>
      <c r="K172" s="56" t="str">
        <f>IF(H172="","",INDEX(#REF!,MATCH(H172,D.1[Tên sản phẩm],0)))</f>
        <v/>
      </c>
      <c r="L172" s="56"/>
      <c r="M172" s="53"/>
      <c r="N172" s="53"/>
      <c r="O172" s="53"/>
      <c r="P172" s="57" t="str">
        <f t="shared" si="32"/>
        <v/>
      </c>
      <c r="Q172" s="58"/>
      <c r="R172" s="56" t="str">
        <f t="shared" si="25"/>
        <v/>
      </c>
      <c r="S172" s="57" t="str">
        <f t="shared" si="33"/>
        <v/>
      </c>
      <c r="T172" s="58" t="str">
        <f t="shared" ca="1" si="34"/>
        <v/>
      </c>
      <c r="U172" s="57" t="str">
        <f t="shared" si="35"/>
        <v/>
      </c>
      <c r="V172" s="57" t="str">
        <f ca="1">IF(AND(C172&lt;&gt;"",C172&lt;&gt;OFFSET(C172,1,0)),SUMIFS([Giá có thuế],[Số ĐK],C172),"")</f>
        <v/>
      </c>
      <c r="W172" s="53"/>
      <c r="X172" s="55" t="str">
        <f>IF(W172="","",'Thông Tin Chung'!#REF!)</f>
        <v/>
      </c>
      <c r="Y172" s="57" t="str">
        <f t="shared" ca="1" si="36"/>
        <v/>
      </c>
      <c r="Z172" s="59"/>
      <c r="AA172" s="49" t="str">
        <f ca="1">IF(C172="","",IF(OR(D172&lt;NgayBatDau,D172&gt;NgayKetThuc),"Ngày tháng phải nằm trong kỳ báo cáo",IF(AND(G172&lt;&gt;"",COUNTIF(D.2[Tên khách hàng],G172)=0),"Tên KH chưa khai báo trong DSKH",IF(AND(H172&lt;&gt;"",COUNTIF(D.1[Tên sản phẩm],H172)=0),"SP này chưa khai báo trong DSSP",""))))</f>
        <v/>
      </c>
      <c r="AB172" s="28" t="str">
        <f t="shared" ca="1" si="26"/>
        <v/>
      </c>
      <c r="AC172" s="29" t="str">
        <f>IF(OR(H172="",S172=""),"",S172-(SUM(L172,M172)*INDEX(#REF!,MATCH(H172,D.1[Tên sản phẩm],0))))</f>
        <v/>
      </c>
    </row>
    <row r="173" spans="2:29" ht="27.75" customHeight="1">
      <c r="B173" s="69">
        <f t="shared" si="27"/>
        <v>170</v>
      </c>
      <c r="C173" s="49" t="str">
        <f t="shared" ca="1" si="28"/>
        <v/>
      </c>
      <c r="D173" s="50" t="str">
        <f t="shared" ca="1" si="29"/>
        <v/>
      </c>
      <c r="E173" s="51" t="str">
        <f t="shared" ca="1" si="30"/>
        <v/>
      </c>
      <c r="F173" s="51"/>
      <c r="G173" s="52" t="str">
        <f t="shared" ca="1" si="31"/>
        <v/>
      </c>
      <c r="H173" s="53"/>
      <c r="I173" s="54" t="str">
        <f>IF(H173="","",INDEX(D.1[Quy cách],MATCH(H173,D.1[Tên sản phẩm],0)))</f>
        <v/>
      </c>
      <c r="J173" s="20" t="str">
        <f>IF(H173="","",INDEX(D.1[ĐVT],MATCH(H173,D.1[Tên sản phẩm],0)))</f>
        <v/>
      </c>
      <c r="K173" s="56" t="str">
        <f>IF(H173="","",INDEX(#REF!,MATCH(H173,D.1[Tên sản phẩm],0)))</f>
        <v/>
      </c>
      <c r="L173" s="56"/>
      <c r="M173" s="53"/>
      <c r="N173" s="53"/>
      <c r="O173" s="53"/>
      <c r="P173" s="57" t="str">
        <f t="shared" si="32"/>
        <v/>
      </c>
      <c r="Q173" s="58"/>
      <c r="R173" s="56" t="str">
        <f t="shared" si="25"/>
        <v/>
      </c>
      <c r="S173" s="57" t="str">
        <f t="shared" si="33"/>
        <v/>
      </c>
      <c r="T173" s="58" t="str">
        <f t="shared" ca="1" si="34"/>
        <v/>
      </c>
      <c r="U173" s="57" t="str">
        <f t="shared" si="35"/>
        <v/>
      </c>
      <c r="V173" s="57" t="str">
        <f ca="1">IF(AND(C173&lt;&gt;"",C173&lt;&gt;OFFSET(C173,1,0)),SUMIFS([Giá có thuế],[Số ĐK],C173),"")</f>
        <v/>
      </c>
      <c r="W173" s="53"/>
      <c r="X173" s="55" t="str">
        <f>IF(W173="","",'Thông Tin Chung'!#REF!)</f>
        <v/>
      </c>
      <c r="Y173" s="57" t="str">
        <f t="shared" ca="1" si="36"/>
        <v/>
      </c>
      <c r="Z173" s="59"/>
      <c r="AA173" s="49" t="str">
        <f ca="1">IF(C173="","",IF(OR(D173&lt;NgayBatDau,D173&gt;NgayKetThuc),"Ngày tháng phải nằm trong kỳ báo cáo",IF(AND(G173&lt;&gt;"",COUNTIF(D.2[Tên khách hàng],G173)=0),"Tên KH chưa khai báo trong DSKH",IF(AND(H173&lt;&gt;"",COUNTIF(D.1[Tên sản phẩm],H173)=0),"SP này chưa khai báo trong DSSP",""))))</f>
        <v/>
      </c>
      <c r="AB173" s="28" t="str">
        <f t="shared" ca="1" si="26"/>
        <v/>
      </c>
      <c r="AC173" s="29" t="str">
        <f>IF(OR(H173="",S173=""),"",S173-(SUM(L173,M173)*INDEX(#REF!,MATCH(H173,D.1[Tên sản phẩm],0))))</f>
        <v/>
      </c>
    </row>
    <row r="174" spans="2:29" ht="27.75" customHeight="1">
      <c r="B174" s="69">
        <f t="shared" si="27"/>
        <v>171</v>
      </c>
      <c r="C174" s="49" t="str">
        <f t="shared" ca="1" si="28"/>
        <v/>
      </c>
      <c r="D174" s="50" t="str">
        <f t="shared" ca="1" si="29"/>
        <v/>
      </c>
      <c r="E174" s="51" t="str">
        <f t="shared" ca="1" si="30"/>
        <v/>
      </c>
      <c r="F174" s="51"/>
      <c r="G174" s="52" t="str">
        <f t="shared" ca="1" si="31"/>
        <v/>
      </c>
      <c r="H174" s="53"/>
      <c r="I174" s="54" t="str">
        <f>IF(H174="","",INDEX(D.1[Quy cách],MATCH(H174,D.1[Tên sản phẩm],0)))</f>
        <v/>
      </c>
      <c r="J174" s="20" t="str">
        <f>IF(H174="","",INDEX(D.1[ĐVT],MATCH(H174,D.1[Tên sản phẩm],0)))</f>
        <v/>
      </c>
      <c r="K174" s="56" t="str">
        <f>IF(H174="","",INDEX(#REF!,MATCH(H174,D.1[Tên sản phẩm],0)))</f>
        <v/>
      </c>
      <c r="L174" s="56"/>
      <c r="M174" s="53"/>
      <c r="N174" s="53"/>
      <c r="O174" s="53"/>
      <c r="P174" s="57" t="str">
        <f t="shared" si="32"/>
        <v/>
      </c>
      <c r="Q174" s="58"/>
      <c r="R174" s="56" t="str">
        <f t="shared" si="25"/>
        <v/>
      </c>
      <c r="S174" s="57" t="str">
        <f t="shared" si="33"/>
        <v/>
      </c>
      <c r="T174" s="58" t="str">
        <f t="shared" ca="1" si="34"/>
        <v/>
      </c>
      <c r="U174" s="57" t="str">
        <f t="shared" si="35"/>
        <v/>
      </c>
      <c r="V174" s="57" t="str">
        <f ca="1">IF(AND(C174&lt;&gt;"",C174&lt;&gt;OFFSET(C174,1,0)),SUMIFS([Giá có thuế],[Số ĐK],C174),"")</f>
        <v/>
      </c>
      <c r="W174" s="53"/>
      <c r="X174" s="55" t="str">
        <f>IF(W174="","",'Thông Tin Chung'!#REF!)</f>
        <v/>
      </c>
      <c r="Y174" s="57" t="str">
        <f t="shared" ca="1" si="36"/>
        <v/>
      </c>
      <c r="Z174" s="59"/>
      <c r="AA174" s="49" t="str">
        <f ca="1">IF(C174="","",IF(OR(D174&lt;NgayBatDau,D174&gt;NgayKetThuc),"Ngày tháng phải nằm trong kỳ báo cáo",IF(AND(G174&lt;&gt;"",COUNTIF(D.2[Tên khách hàng],G174)=0),"Tên KH chưa khai báo trong DSKH",IF(AND(H174&lt;&gt;"",COUNTIF(D.1[Tên sản phẩm],H174)=0),"SP này chưa khai báo trong DSSP",""))))</f>
        <v/>
      </c>
      <c r="AB174" s="28" t="str">
        <f t="shared" ca="1" si="26"/>
        <v/>
      </c>
      <c r="AC174" s="29" t="str">
        <f>IF(OR(H174="",S174=""),"",S174-(SUM(L174,M174)*INDEX(#REF!,MATCH(H174,D.1[Tên sản phẩm],0))))</f>
        <v/>
      </c>
    </row>
    <row r="175" spans="2:29" ht="27.75" customHeight="1">
      <c r="B175" s="69">
        <f t="shared" si="27"/>
        <v>172</v>
      </c>
      <c r="C175" s="49" t="str">
        <f t="shared" ca="1" si="28"/>
        <v/>
      </c>
      <c r="D175" s="50" t="str">
        <f t="shared" ca="1" si="29"/>
        <v/>
      </c>
      <c r="E175" s="51" t="str">
        <f t="shared" ca="1" si="30"/>
        <v/>
      </c>
      <c r="F175" s="51"/>
      <c r="G175" s="52" t="str">
        <f t="shared" ca="1" si="31"/>
        <v/>
      </c>
      <c r="H175" s="53"/>
      <c r="I175" s="54" t="str">
        <f>IF(H175="","",INDEX(D.1[Quy cách],MATCH(H175,D.1[Tên sản phẩm],0)))</f>
        <v/>
      </c>
      <c r="J175" s="20" t="str">
        <f>IF(H175="","",INDEX(D.1[ĐVT],MATCH(H175,D.1[Tên sản phẩm],0)))</f>
        <v/>
      </c>
      <c r="K175" s="56" t="str">
        <f>IF(H175="","",INDEX(#REF!,MATCH(H175,D.1[Tên sản phẩm],0)))</f>
        <v/>
      </c>
      <c r="L175" s="56"/>
      <c r="M175" s="53"/>
      <c r="N175" s="53"/>
      <c r="O175" s="53"/>
      <c r="P175" s="57" t="str">
        <f t="shared" si="32"/>
        <v/>
      </c>
      <c r="Q175" s="58"/>
      <c r="R175" s="56" t="str">
        <f t="shared" si="25"/>
        <v/>
      </c>
      <c r="S175" s="57" t="str">
        <f t="shared" si="33"/>
        <v/>
      </c>
      <c r="T175" s="58" t="str">
        <f t="shared" ca="1" si="34"/>
        <v/>
      </c>
      <c r="U175" s="57" t="str">
        <f t="shared" si="35"/>
        <v/>
      </c>
      <c r="V175" s="57" t="str">
        <f ca="1">IF(AND(C175&lt;&gt;"",C175&lt;&gt;OFFSET(C175,1,0)),SUMIFS([Giá có thuế],[Số ĐK],C175),"")</f>
        <v/>
      </c>
      <c r="W175" s="53"/>
      <c r="X175" s="55" t="str">
        <f>IF(W175="","",'Thông Tin Chung'!#REF!)</f>
        <v/>
      </c>
      <c r="Y175" s="57" t="str">
        <f t="shared" ca="1" si="36"/>
        <v/>
      </c>
      <c r="Z175" s="59"/>
      <c r="AA175" s="49" t="str">
        <f ca="1">IF(C175="","",IF(OR(D175&lt;NgayBatDau,D175&gt;NgayKetThuc),"Ngày tháng phải nằm trong kỳ báo cáo",IF(AND(G175&lt;&gt;"",COUNTIF(D.2[Tên khách hàng],G175)=0),"Tên KH chưa khai báo trong DSKH",IF(AND(H175&lt;&gt;"",COUNTIF(D.1[Tên sản phẩm],H175)=0),"SP này chưa khai báo trong DSSP",""))))</f>
        <v/>
      </c>
      <c r="AB175" s="28" t="str">
        <f t="shared" ca="1" si="26"/>
        <v/>
      </c>
      <c r="AC175" s="29" t="str">
        <f>IF(OR(H175="",S175=""),"",S175-(SUM(L175,M175)*INDEX(#REF!,MATCH(H175,D.1[Tên sản phẩm],0))))</f>
        <v/>
      </c>
    </row>
    <row r="176" spans="2:29" ht="27.75" customHeight="1">
      <c r="B176" s="69">
        <f t="shared" si="27"/>
        <v>173</v>
      </c>
      <c r="C176" s="49" t="str">
        <f t="shared" ca="1" si="28"/>
        <v/>
      </c>
      <c r="D176" s="50" t="str">
        <f t="shared" ca="1" si="29"/>
        <v/>
      </c>
      <c r="E176" s="51" t="str">
        <f t="shared" ca="1" si="30"/>
        <v/>
      </c>
      <c r="F176" s="51"/>
      <c r="G176" s="52" t="str">
        <f t="shared" ca="1" si="31"/>
        <v/>
      </c>
      <c r="H176" s="53"/>
      <c r="I176" s="54" t="str">
        <f>IF(H176="","",INDEX(D.1[Quy cách],MATCH(H176,D.1[Tên sản phẩm],0)))</f>
        <v/>
      </c>
      <c r="J176" s="20" t="str">
        <f>IF(H176="","",INDEX(D.1[ĐVT],MATCH(H176,D.1[Tên sản phẩm],0)))</f>
        <v/>
      </c>
      <c r="K176" s="56" t="str">
        <f>IF(H176="","",INDEX(#REF!,MATCH(H176,D.1[Tên sản phẩm],0)))</f>
        <v/>
      </c>
      <c r="L176" s="56"/>
      <c r="M176" s="53"/>
      <c r="N176" s="53"/>
      <c r="O176" s="53"/>
      <c r="P176" s="57" t="str">
        <f t="shared" si="32"/>
        <v/>
      </c>
      <c r="Q176" s="58"/>
      <c r="R176" s="56" t="str">
        <f t="shared" si="25"/>
        <v/>
      </c>
      <c r="S176" s="57" t="str">
        <f t="shared" si="33"/>
        <v/>
      </c>
      <c r="T176" s="58" t="str">
        <f t="shared" ca="1" si="34"/>
        <v/>
      </c>
      <c r="U176" s="57" t="str">
        <f t="shared" si="35"/>
        <v/>
      </c>
      <c r="V176" s="57" t="str">
        <f ca="1">IF(AND(C176&lt;&gt;"",C176&lt;&gt;OFFSET(C176,1,0)),SUMIFS([Giá có thuế],[Số ĐK],C176),"")</f>
        <v/>
      </c>
      <c r="W176" s="53"/>
      <c r="X176" s="55" t="str">
        <f>IF(W176="","",'Thông Tin Chung'!#REF!)</f>
        <v/>
      </c>
      <c r="Y176" s="57" t="str">
        <f t="shared" ca="1" si="36"/>
        <v/>
      </c>
      <c r="Z176" s="59"/>
      <c r="AA176" s="49" t="str">
        <f ca="1">IF(C176="","",IF(OR(D176&lt;NgayBatDau,D176&gt;NgayKetThuc),"Ngày tháng phải nằm trong kỳ báo cáo",IF(AND(G176&lt;&gt;"",COUNTIF(D.2[Tên khách hàng],G176)=0),"Tên KH chưa khai báo trong DSKH",IF(AND(H176&lt;&gt;"",COUNTIF(D.1[Tên sản phẩm],H176)=0),"SP này chưa khai báo trong DSSP",""))))</f>
        <v/>
      </c>
      <c r="AB176" s="28" t="str">
        <f t="shared" ca="1" si="26"/>
        <v/>
      </c>
      <c r="AC176" s="29" t="str">
        <f>IF(OR(H176="",S176=""),"",S176-(SUM(L176,M176)*INDEX(#REF!,MATCH(H176,D.1[Tên sản phẩm],0))))</f>
        <v/>
      </c>
    </row>
    <row r="177" spans="2:29" ht="27.75" customHeight="1">
      <c r="B177" s="69">
        <f t="shared" si="27"/>
        <v>174</v>
      </c>
      <c r="C177" s="49" t="str">
        <f t="shared" ca="1" si="28"/>
        <v/>
      </c>
      <c r="D177" s="50" t="str">
        <f t="shared" ca="1" si="29"/>
        <v/>
      </c>
      <c r="E177" s="51" t="str">
        <f t="shared" ca="1" si="30"/>
        <v/>
      </c>
      <c r="F177" s="51"/>
      <c r="G177" s="52" t="str">
        <f t="shared" ca="1" si="31"/>
        <v/>
      </c>
      <c r="H177" s="53"/>
      <c r="I177" s="54" t="str">
        <f>IF(H177="","",INDEX(D.1[Quy cách],MATCH(H177,D.1[Tên sản phẩm],0)))</f>
        <v/>
      </c>
      <c r="J177" s="20" t="str">
        <f>IF(H177="","",INDEX(D.1[ĐVT],MATCH(H177,D.1[Tên sản phẩm],0)))</f>
        <v/>
      </c>
      <c r="K177" s="56" t="str">
        <f>IF(H177="","",INDEX(#REF!,MATCH(H177,D.1[Tên sản phẩm],0)))</f>
        <v/>
      </c>
      <c r="L177" s="56"/>
      <c r="M177" s="53"/>
      <c r="N177" s="53"/>
      <c r="O177" s="53"/>
      <c r="P177" s="57" t="str">
        <f t="shared" si="32"/>
        <v/>
      </c>
      <c r="Q177" s="58"/>
      <c r="R177" s="56" t="str">
        <f t="shared" si="25"/>
        <v/>
      </c>
      <c r="S177" s="57" t="str">
        <f t="shared" si="33"/>
        <v/>
      </c>
      <c r="T177" s="58" t="str">
        <f t="shared" ca="1" si="34"/>
        <v/>
      </c>
      <c r="U177" s="57" t="str">
        <f t="shared" si="35"/>
        <v/>
      </c>
      <c r="V177" s="57" t="str">
        <f ca="1">IF(AND(C177&lt;&gt;"",C177&lt;&gt;OFFSET(C177,1,0)),SUMIFS([Giá có thuế],[Số ĐK],C177),"")</f>
        <v/>
      </c>
      <c r="W177" s="53"/>
      <c r="X177" s="55" t="str">
        <f>IF(W177="","",'Thông Tin Chung'!#REF!)</f>
        <v/>
      </c>
      <c r="Y177" s="57" t="str">
        <f t="shared" ca="1" si="36"/>
        <v/>
      </c>
      <c r="Z177" s="59"/>
      <c r="AA177" s="49" t="str">
        <f ca="1">IF(C177="","",IF(OR(D177&lt;NgayBatDau,D177&gt;NgayKetThuc),"Ngày tháng phải nằm trong kỳ báo cáo",IF(AND(G177&lt;&gt;"",COUNTIF(D.2[Tên khách hàng],G177)=0),"Tên KH chưa khai báo trong DSKH",IF(AND(H177&lt;&gt;"",COUNTIF(D.1[Tên sản phẩm],H177)=0),"SP này chưa khai báo trong DSSP",""))))</f>
        <v/>
      </c>
      <c r="AB177" s="28" t="str">
        <f t="shared" ca="1" si="26"/>
        <v/>
      </c>
      <c r="AC177" s="29" t="str">
        <f>IF(OR(H177="",S177=""),"",S177-(SUM(L177,M177)*INDEX(#REF!,MATCH(H177,D.1[Tên sản phẩm],0))))</f>
        <v/>
      </c>
    </row>
    <row r="178" spans="2:29" ht="27.75" customHeight="1">
      <c r="B178" s="69">
        <f t="shared" si="27"/>
        <v>175</v>
      </c>
      <c r="C178" s="49" t="str">
        <f t="shared" ca="1" si="28"/>
        <v/>
      </c>
      <c r="D178" s="50" t="str">
        <f t="shared" ca="1" si="29"/>
        <v/>
      </c>
      <c r="E178" s="51" t="str">
        <f t="shared" ca="1" si="30"/>
        <v/>
      </c>
      <c r="F178" s="51"/>
      <c r="G178" s="52" t="str">
        <f t="shared" ca="1" si="31"/>
        <v/>
      </c>
      <c r="H178" s="53"/>
      <c r="I178" s="54" t="str">
        <f>IF(H178="","",INDEX(D.1[Quy cách],MATCH(H178,D.1[Tên sản phẩm],0)))</f>
        <v/>
      </c>
      <c r="J178" s="20" t="str">
        <f>IF(H178="","",INDEX(D.1[ĐVT],MATCH(H178,D.1[Tên sản phẩm],0)))</f>
        <v/>
      </c>
      <c r="K178" s="56" t="str">
        <f>IF(H178="","",INDEX(#REF!,MATCH(H178,D.1[Tên sản phẩm],0)))</f>
        <v/>
      </c>
      <c r="L178" s="56"/>
      <c r="M178" s="53"/>
      <c r="N178" s="53"/>
      <c r="O178" s="53"/>
      <c r="P178" s="57" t="str">
        <f t="shared" si="32"/>
        <v/>
      </c>
      <c r="Q178" s="58"/>
      <c r="R178" s="56" t="str">
        <f t="shared" si="25"/>
        <v/>
      </c>
      <c r="S178" s="57" t="str">
        <f t="shared" si="33"/>
        <v/>
      </c>
      <c r="T178" s="58" t="str">
        <f t="shared" ca="1" si="34"/>
        <v/>
      </c>
      <c r="U178" s="57" t="str">
        <f t="shared" si="35"/>
        <v/>
      </c>
      <c r="V178" s="57" t="str">
        <f ca="1">IF(AND(C178&lt;&gt;"",C178&lt;&gt;OFFSET(C178,1,0)),SUMIFS([Giá có thuế],[Số ĐK],C178),"")</f>
        <v/>
      </c>
      <c r="W178" s="53"/>
      <c r="X178" s="55" t="str">
        <f>IF(W178="","",'Thông Tin Chung'!#REF!)</f>
        <v/>
      </c>
      <c r="Y178" s="57" t="str">
        <f t="shared" ca="1" si="36"/>
        <v/>
      </c>
      <c r="Z178" s="59"/>
      <c r="AA178" s="49" t="str">
        <f ca="1">IF(C178="","",IF(OR(D178&lt;NgayBatDau,D178&gt;NgayKetThuc),"Ngày tháng phải nằm trong kỳ báo cáo",IF(AND(G178&lt;&gt;"",COUNTIF(D.2[Tên khách hàng],G178)=0),"Tên KH chưa khai báo trong DSKH",IF(AND(H178&lt;&gt;"",COUNTIF(D.1[Tên sản phẩm],H178)=0),"SP này chưa khai báo trong DSSP",""))))</f>
        <v/>
      </c>
      <c r="AB178" s="28" t="str">
        <f t="shared" ca="1" si="26"/>
        <v/>
      </c>
      <c r="AC178" s="29" t="str">
        <f>IF(OR(H178="",S178=""),"",S178-(SUM(L178,M178)*INDEX(#REF!,MATCH(H178,D.1[Tên sản phẩm],0))))</f>
        <v/>
      </c>
    </row>
    <row r="179" spans="2:29" ht="27.75" customHeight="1">
      <c r="B179" s="69">
        <f t="shared" si="27"/>
        <v>176</v>
      </c>
      <c r="C179" s="49" t="str">
        <f t="shared" ca="1" si="28"/>
        <v/>
      </c>
      <c r="D179" s="50" t="str">
        <f t="shared" ca="1" si="29"/>
        <v/>
      </c>
      <c r="E179" s="51" t="str">
        <f t="shared" ca="1" si="30"/>
        <v/>
      </c>
      <c r="F179" s="51"/>
      <c r="G179" s="52" t="str">
        <f t="shared" ca="1" si="31"/>
        <v/>
      </c>
      <c r="H179" s="53"/>
      <c r="I179" s="54" t="str">
        <f>IF(H179="","",INDEX(D.1[Quy cách],MATCH(H179,D.1[Tên sản phẩm],0)))</f>
        <v/>
      </c>
      <c r="J179" s="20" t="str">
        <f>IF(H179="","",INDEX(D.1[ĐVT],MATCH(H179,D.1[Tên sản phẩm],0)))</f>
        <v/>
      </c>
      <c r="K179" s="56" t="str">
        <f>IF(H179="","",INDEX(#REF!,MATCH(H179,D.1[Tên sản phẩm],0)))</f>
        <v/>
      </c>
      <c r="L179" s="56"/>
      <c r="M179" s="53"/>
      <c r="N179" s="53"/>
      <c r="O179" s="53"/>
      <c r="P179" s="57" t="str">
        <f t="shared" si="32"/>
        <v/>
      </c>
      <c r="Q179" s="58"/>
      <c r="R179" s="56" t="str">
        <f t="shared" si="25"/>
        <v/>
      </c>
      <c r="S179" s="57" t="str">
        <f t="shared" si="33"/>
        <v/>
      </c>
      <c r="T179" s="58" t="str">
        <f t="shared" ca="1" si="34"/>
        <v/>
      </c>
      <c r="U179" s="57" t="str">
        <f t="shared" si="35"/>
        <v/>
      </c>
      <c r="V179" s="57" t="str">
        <f ca="1">IF(AND(C179&lt;&gt;"",C179&lt;&gt;OFFSET(C179,1,0)),SUMIFS([Giá có thuế],[Số ĐK],C179),"")</f>
        <v/>
      </c>
      <c r="W179" s="53"/>
      <c r="X179" s="55" t="str">
        <f>IF(W179="","",'Thông Tin Chung'!#REF!)</f>
        <v/>
      </c>
      <c r="Y179" s="57" t="str">
        <f t="shared" ca="1" si="36"/>
        <v/>
      </c>
      <c r="Z179" s="59"/>
      <c r="AA179" s="49" t="str">
        <f ca="1">IF(C179="","",IF(OR(D179&lt;NgayBatDau,D179&gt;NgayKetThuc),"Ngày tháng phải nằm trong kỳ báo cáo",IF(AND(G179&lt;&gt;"",COUNTIF(D.2[Tên khách hàng],G179)=0),"Tên KH chưa khai báo trong DSKH",IF(AND(H179&lt;&gt;"",COUNTIF(D.1[Tên sản phẩm],H179)=0),"SP này chưa khai báo trong DSSP",""))))</f>
        <v/>
      </c>
      <c r="AB179" s="28" t="str">
        <f t="shared" ca="1" si="26"/>
        <v/>
      </c>
      <c r="AC179" s="29" t="str">
        <f>IF(OR(H179="",S179=""),"",S179-(SUM(L179,M179)*INDEX(#REF!,MATCH(H179,D.1[Tên sản phẩm],0))))</f>
        <v/>
      </c>
    </row>
    <row r="180" spans="2:29" ht="27.75" customHeight="1">
      <c r="B180" s="69">
        <f t="shared" si="27"/>
        <v>177</v>
      </c>
      <c r="C180" s="49" t="str">
        <f t="shared" ca="1" si="28"/>
        <v/>
      </c>
      <c r="D180" s="50" t="str">
        <f t="shared" ca="1" si="29"/>
        <v/>
      </c>
      <c r="E180" s="51" t="str">
        <f t="shared" ca="1" si="30"/>
        <v/>
      </c>
      <c r="F180" s="51"/>
      <c r="G180" s="52" t="str">
        <f t="shared" ca="1" si="31"/>
        <v/>
      </c>
      <c r="H180" s="53"/>
      <c r="I180" s="54" t="str">
        <f>IF(H180="","",INDEX(D.1[Quy cách],MATCH(H180,D.1[Tên sản phẩm],0)))</f>
        <v/>
      </c>
      <c r="J180" s="20" t="str">
        <f>IF(H180="","",INDEX(D.1[ĐVT],MATCH(H180,D.1[Tên sản phẩm],0)))</f>
        <v/>
      </c>
      <c r="K180" s="56" t="str">
        <f>IF(H180="","",INDEX(#REF!,MATCH(H180,D.1[Tên sản phẩm],0)))</f>
        <v/>
      </c>
      <c r="L180" s="56"/>
      <c r="M180" s="53"/>
      <c r="N180" s="53"/>
      <c r="O180" s="53"/>
      <c r="P180" s="57" t="str">
        <f t="shared" si="32"/>
        <v/>
      </c>
      <c r="Q180" s="58"/>
      <c r="R180" s="56" t="str">
        <f t="shared" si="25"/>
        <v/>
      </c>
      <c r="S180" s="57" t="str">
        <f t="shared" si="33"/>
        <v/>
      </c>
      <c r="T180" s="58" t="str">
        <f t="shared" ca="1" si="34"/>
        <v/>
      </c>
      <c r="U180" s="57" t="str">
        <f t="shared" si="35"/>
        <v/>
      </c>
      <c r="V180" s="57" t="str">
        <f ca="1">IF(AND(C180&lt;&gt;"",C180&lt;&gt;OFFSET(C180,1,0)),SUMIFS([Giá có thuế],[Số ĐK],C180),"")</f>
        <v/>
      </c>
      <c r="W180" s="53"/>
      <c r="X180" s="55" t="str">
        <f>IF(W180="","",'Thông Tin Chung'!#REF!)</f>
        <v/>
      </c>
      <c r="Y180" s="57" t="str">
        <f t="shared" ca="1" si="36"/>
        <v/>
      </c>
      <c r="Z180" s="59"/>
      <c r="AA180" s="49" t="str">
        <f ca="1">IF(C180="","",IF(OR(D180&lt;NgayBatDau,D180&gt;NgayKetThuc),"Ngày tháng phải nằm trong kỳ báo cáo",IF(AND(G180&lt;&gt;"",COUNTIF(D.2[Tên khách hàng],G180)=0),"Tên KH chưa khai báo trong DSKH",IF(AND(H180&lt;&gt;"",COUNTIF(D.1[Tên sản phẩm],H180)=0),"SP này chưa khai báo trong DSSP",""))))</f>
        <v/>
      </c>
      <c r="AB180" s="28" t="str">
        <f t="shared" ca="1" si="26"/>
        <v/>
      </c>
      <c r="AC180" s="29" t="str">
        <f>IF(OR(H180="",S180=""),"",S180-(SUM(L180,M180)*INDEX(#REF!,MATCH(H180,D.1[Tên sản phẩm],0))))</f>
        <v/>
      </c>
    </row>
    <row r="181" spans="2:29" ht="27.75" customHeight="1">
      <c r="B181" s="69">
        <f t="shared" si="27"/>
        <v>178</v>
      </c>
      <c r="C181" s="49" t="str">
        <f t="shared" ca="1" si="28"/>
        <v/>
      </c>
      <c r="D181" s="50" t="str">
        <f t="shared" ca="1" si="29"/>
        <v/>
      </c>
      <c r="E181" s="51" t="str">
        <f t="shared" ca="1" si="30"/>
        <v/>
      </c>
      <c r="F181" s="51"/>
      <c r="G181" s="52" t="str">
        <f t="shared" ca="1" si="31"/>
        <v/>
      </c>
      <c r="H181" s="53"/>
      <c r="I181" s="54" t="str">
        <f>IF(H181="","",INDEX(D.1[Quy cách],MATCH(H181,D.1[Tên sản phẩm],0)))</f>
        <v/>
      </c>
      <c r="J181" s="20" t="str">
        <f>IF(H181="","",INDEX(D.1[ĐVT],MATCH(H181,D.1[Tên sản phẩm],0)))</f>
        <v/>
      </c>
      <c r="K181" s="56" t="str">
        <f>IF(H181="","",INDEX(#REF!,MATCH(H181,D.1[Tên sản phẩm],0)))</f>
        <v/>
      </c>
      <c r="L181" s="56"/>
      <c r="M181" s="53"/>
      <c r="N181" s="53"/>
      <c r="O181" s="53"/>
      <c r="P181" s="57" t="str">
        <f t="shared" si="32"/>
        <v/>
      </c>
      <c r="Q181" s="58"/>
      <c r="R181" s="56" t="str">
        <f t="shared" si="25"/>
        <v/>
      </c>
      <c r="S181" s="57" t="str">
        <f t="shared" si="33"/>
        <v/>
      </c>
      <c r="T181" s="58" t="str">
        <f t="shared" ca="1" si="34"/>
        <v/>
      </c>
      <c r="U181" s="57" t="str">
        <f t="shared" si="35"/>
        <v/>
      </c>
      <c r="V181" s="57" t="str">
        <f ca="1">IF(AND(C181&lt;&gt;"",C181&lt;&gt;OFFSET(C181,1,0)),SUMIFS([Giá có thuế],[Số ĐK],C181),"")</f>
        <v/>
      </c>
      <c r="W181" s="53"/>
      <c r="X181" s="55" t="str">
        <f>IF(W181="","",'Thông Tin Chung'!#REF!)</f>
        <v/>
      </c>
      <c r="Y181" s="57" t="str">
        <f t="shared" ca="1" si="36"/>
        <v/>
      </c>
      <c r="Z181" s="59"/>
      <c r="AA181" s="49" t="str">
        <f ca="1">IF(C181="","",IF(OR(D181&lt;NgayBatDau,D181&gt;NgayKetThuc),"Ngày tháng phải nằm trong kỳ báo cáo",IF(AND(G181&lt;&gt;"",COUNTIF(D.2[Tên khách hàng],G181)=0),"Tên KH chưa khai báo trong DSKH",IF(AND(H181&lt;&gt;"",COUNTIF(D.1[Tên sản phẩm],H181)=0),"SP này chưa khai báo trong DSSP",""))))</f>
        <v/>
      </c>
      <c r="AB181" s="28" t="str">
        <f t="shared" ca="1" si="26"/>
        <v/>
      </c>
      <c r="AC181" s="29" t="str">
        <f>IF(OR(H181="",S181=""),"",S181-(SUM(L181,M181)*INDEX(#REF!,MATCH(H181,D.1[Tên sản phẩm],0))))</f>
        <v/>
      </c>
    </row>
    <row r="182" spans="2:29" ht="27.75" customHeight="1">
      <c r="B182" s="69">
        <f t="shared" si="27"/>
        <v>179</v>
      </c>
      <c r="C182" s="49" t="str">
        <f t="shared" ca="1" si="28"/>
        <v/>
      </c>
      <c r="D182" s="50" t="str">
        <f t="shared" ca="1" si="29"/>
        <v/>
      </c>
      <c r="E182" s="51" t="str">
        <f t="shared" ca="1" si="30"/>
        <v/>
      </c>
      <c r="F182" s="51"/>
      <c r="G182" s="52" t="str">
        <f t="shared" ca="1" si="31"/>
        <v/>
      </c>
      <c r="H182" s="53"/>
      <c r="I182" s="54" t="str">
        <f>IF(H182="","",INDEX(D.1[Quy cách],MATCH(H182,D.1[Tên sản phẩm],0)))</f>
        <v/>
      </c>
      <c r="J182" s="20" t="str">
        <f>IF(H182="","",INDEX(D.1[ĐVT],MATCH(H182,D.1[Tên sản phẩm],0)))</f>
        <v/>
      </c>
      <c r="K182" s="56" t="str">
        <f>IF(H182="","",INDEX(#REF!,MATCH(H182,D.1[Tên sản phẩm],0)))</f>
        <v/>
      </c>
      <c r="L182" s="56"/>
      <c r="M182" s="53"/>
      <c r="N182" s="53"/>
      <c r="O182" s="53"/>
      <c r="P182" s="57" t="str">
        <f t="shared" si="32"/>
        <v/>
      </c>
      <c r="Q182" s="58"/>
      <c r="R182" s="56" t="str">
        <f t="shared" si="25"/>
        <v/>
      </c>
      <c r="S182" s="57" t="str">
        <f t="shared" si="33"/>
        <v/>
      </c>
      <c r="T182" s="58" t="str">
        <f t="shared" ca="1" si="34"/>
        <v/>
      </c>
      <c r="U182" s="57" t="str">
        <f t="shared" si="35"/>
        <v/>
      </c>
      <c r="V182" s="57" t="str">
        <f ca="1">IF(AND(C182&lt;&gt;"",C182&lt;&gt;OFFSET(C182,1,0)),SUMIFS([Giá có thuế],[Số ĐK],C182),"")</f>
        <v/>
      </c>
      <c r="W182" s="53"/>
      <c r="X182" s="55" t="str">
        <f>IF(W182="","",'Thông Tin Chung'!#REF!)</f>
        <v/>
      </c>
      <c r="Y182" s="57" t="str">
        <f t="shared" ca="1" si="36"/>
        <v/>
      </c>
      <c r="Z182" s="59"/>
      <c r="AA182" s="49" t="str">
        <f ca="1">IF(C182="","",IF(OR(D182&lt;NgayBatDau,D182&gt;NgayKetThuc),"Ngày tháng phải nằm trong kỳ báo cáo",IF(AND(G182&lt;&gt;"",COUNTIF(D.2[Tên khách hàng],G182)=0),"Tên KH chưa khai báo trong DSKH",IF(AND(H182&lt;&gt;"",COUNTIF(D.1[Tên sản phẩm],H182)=0),"SP này chưa khai báo trong DSSP",""))))</f>
        <v/>
      </c>
      <c r="AB182" s="28" t="str">
        <f t="shared" ca="1" si="26"/>
        <v/>
      </c>
      <c r="AC182" s="29" t="str">
        <f>IF(OR(H182="",S182=""),"",S182-(SUM(L182,M182)*INDEX(#REF!,MATCH(H182,D.1[Tên sản phẩm],0))))</f>
        <v/>
      </c>
    </row>
    <row r="183" spans="2:29" ht="27.75" customHeight="1">
      <c r="B183" s="69">
        <f t="shared" si="27"/>
        <v>180</v>
      </c>
      <c r="C183" s="49" t="str">
        <f t="shared" ca="1" si="28"/>
        <v/>
      </c>
      <c r="D183" s="50" t="str">
        <f t="shared" ca="1" si="29"/>
        <v/>
      </c>
      <c r="E183" s="51" t="str">
        <f t="shared" ca="1" si="30"/>
        <v/>
      </c>
      <c r="F183" s="51"/>
      <c r="G183" s="52" t="str">
        <f t="shared" ca="1" si="31"/>
        <v/>
      </c>
      <c r="H183" s="53"/>
      <c r="I183" s="54" t="str">
        <f>IF(H183="","",INDEX(D.1[Quy cách],MATCH(H183,D.1[Tên sản phẩm],0)))</f>
        <v/>
      </c>
      <c r="J183" s="20" t="str">
        <f>IF(H183="","",INDEX(D.1[ĐVT],MATCH(H183,D.1[Tên sản phẩm],0)))</f>
        <v/>
      </c>
      <c r="K183" s="56" t="str">
        <f>IF(H183="","",INDEX(#REF!,MATCH(H183,D.1[Tên sản phẩm],0)))</f>
        <v/>
      </c>
      <c r="L183" s="56"/>
      <c r="M183" s="53"/>
      <c r="N183" s="53"/>
      <c r="O183" s="53"/>
      <c r="P183" s="57" t="str">
        <f t="shared" si="32"/>
        <v/>
      </c>
      <c r="Q183" s="58"/>
      <c r="R183" s="56" t="str">
        <f t="shared" si="25"/>
        <v/>
      </c>
      <c r="S183" s="57" t="str">
        <f t="shared" si="33"/>
        <v/>
      </c>
      <c r="T183" s="58" t="str">
        <f t="shared" ca="1" si="34"/>
        <v/>
      </c>
      <c r="U183" s="57" t="str">
        <f t="shared" si="35"/>
        <v/>
      </c>
      <c r="V183" s="57" t="str">
        <f ca="1">IF(AND(C183&lt;&gt;"",C183&lt;&gt;OFFSET(C183,1,0)),SUMIFS([Giá có thuế],[Số ĐK],C183),"")</f>
        <v/>
      </c>
      <c r="W183" s="53"/>
      <c r="X183" s="55" t="str">
        <f>IF(W183="","",'Thông Tin Chung'!#REF!)</f>
        <v/>
      </c>
      <c r="Y183" s="57" t="str">
        <f t="shared" ca="1" si="36"/>
        <v/>
      </c>
      <c r="Z183" s="59"/>
      <c r="AA183" s="49" t="str">
        <f ca="1">IF(C183="","",IF(OR(D183&lt;NgayBatDau,D183&gt;NgayKetThuc),"Ngày tháng phải nằm trong kỳ báo cáo",IF(AND(G183&lt;&gt;"",COUNTIF(D.2[Tên khách hàng],G183)=0),"Tên KH chưa khai báo trong DSKH",IF(AND(H183&lt;&gt;"",COUNTIF(D.1[Tên sản phẩm],H183)=0),"SP này chưa khai báo trong DSSP",""))))</f>
        <v/>
      </c>
      <c r="AB183" s="28" t="str">
        <f t="shared" ca="1" si="26"/>
        <v/>
      </c>
      <c r="AC183" s="29" t="str">
        <f>IF(OR(H183="",S183=""),"",S183-(SUM(L183,M183)*INDEX(#REF!,MATCH(H183,D.1[Tên sản phẩm],0))))</f>
        <v/>
      </c>
    </row>
    <row r="184" spans="2:29" ht="27.75" customHeight="1">
      <c r="B184" s="69">
        <f t="shared" si="27"/>
        <v>181</v>
      </c>
      <c r="C184" s="49" t="str">
        <f t="shared" ca="1" si="28"/>
        <v/>
      </c>
      <c r="D184" s="50" t="str">
        <f t="shared" ca="1" si="29"/>
        <v/>
      </c>
      <c r="E184" s="51" t="str">
        <f t="shared" ca="1" si="30"/>
        <v/>
      </c>
      <c r="F184" s="51"/>
      <c r="G184" s="52" t="str">
        <f t="shared" ca="1" si="31"/>
        <v/>
      </c>
      <c r="H184" s="53"/>
      <c r="I184" s="54" t="str">
        <f>IF(H184="","",INDEX(D.1[Quy cách],MATCH(H184,D.1[Tên sản phẩm],0)))</f>
        <v/>
      </c>
      <c r="J184" s="20" t="str">
        <f>IF(H184="","",INDEX(D.1[ĐVT],MATCH(H184,D.1[Tên sản phẩm],0)))</f>
        <v/>
      </c>
      <c r="K184" s="56" t="str">
        <f>IF(H184="","",INDEX(#REF!,MATCH(H184,D.1[Tên sản phẩm],0)))</f>
        <v/>
      </c>
      <c r="L184" s="56"/>
      <c r="M184" s="53"/>
      <c r="N184" s="53"/>
      <c r="O184" s="53"/>
      <c r="P184" s="57" t="str">
        <f t="shared" si="32"/>
        <v/>
      </c>
      <c r="Q184" s="58"/>
      <c r="R184" s="56" t="str">
        <f t="shared" si="25"/>
        <v/>
      </c>
      <c r="S184" s="57" t="str">
        <f t="shared" si="33"/>
        <v/>
      </c>
      <c r="T184" s="58" t="str">
        <f t="shared" ca="1" si="34"/>
        <v/>
      </c>
      <c r="U184" s="57" t="str">
        <f t="shared" si="35"/>
        <v/>
      </c>
      <c r="V184" s="57" t="str">
        <f ca="1">IF(AND(C184&lt;&gt;"",C184&lt;&gt;OFFSET(C184,1,0)),SUMIFS([Giá có thuế],[Số ĐK],C184),"")</f>
        <v/>
      </c>
      <c r="W184" s="53"/>
      <c r="X184" s="55" t="str">
        <f>IF(W184="","",'Thông Tin Chung'!#REF!)</f>
        <v/>
      </c>
      <c r="Y184" s="57" t="str">
        <f t="shared" ca="1" si="36"/>
        <v/>
      </c>
      <c r="Z184" s="59"/>
      <c r="AA184" s="49" t="str">
        <f ca="1">IF(C184="","",IF(OR(D184&lt;NgayBatDau,D184&gt;NgayKetThuc),"Ngày tháng phải nằm trong kỳ báo cáo",IF(AND(G184&lt;&gt;"",COUNTIF(D.2[Tên khách hàng],G184)=0),"Tên KH chưa khai báo trong DSKH",IF(AND(H184&lt;&gt;"",COUNTIF(D.1[Tên sản phẩm],H184)=0),"SP này chưa khai báo trong DSSP",""))))</f>
        <v/>
      </c>
      <c r="AB184" s="28" t="str">
        <f t="shared" ca="1" si="26"/>
        <v/>
      </c>
      <c r="AC184" s="29" t="str">
        <f>IF(OR(H184="",S184=""),"",S184-(SUM(L184,M184)*INDEX(#REF!,MATCH(H184,D.1[Tên sản phẩm],0))))</f>
        <v/>
      </c>
    </row>
    <row r="185" spans="2:29" ht="27.75" customHeight="1">
      <c r="B185" s="69">
        <f t="shared" si="27"/>
        <v>182</v>
      </c>
      <c r="C185" s="49" t="str">
        <f t="shared" ca="1" si="28"/>
        <v/>
      </c>
      <c r="D185" s="50" t="str">
        <f t="shared" ca="1" si="29"/>
        <v/>
      </c>
      <c r="E185" s="51" t="str">
        <f t="shared" ca="1" si="30"/>
        <v/>
      </c>
      <c r="F185" s="51"/>
      <c r="G185" s="52" t="str">
        <f t="shared" ca="1" si="31"/>
        <v/>
      </c>
      <c r="H185" s="53"/>
      <c r="I185" s="54" t="str">
        <f>IF(H185="","",INDEX(D.1[Quy cách],MATCH(H185,D.1[Tên sản phẩm],0)))</f>
        <v/>
      </c>
      <c r="J185" s="20" t="str">
        <f>IF(H185="","",INDEX(D.1[ĐVT],MATCH(H185,D.1[Tên sản phẩm],0)))</f>
        <v/>
      </c>
      <c r="K185" s="56" t="str">
        <f>IF(H185="","",INDEX(#REF!,MATCH(H185,D.1[Tên sản phẩm],0)))</f>
        <v/>
      </c>
      <c r="L185" s="56"/>
      <c r="M185" s="53"/>
      <c r="N185" s="53"/>
      <c r="O185" s="53"/>
      <c r="P185" s="57" t="str">
        <f t="shared" si="32"/>
        <v/>
      </c>
      <c r="Q185" s="58"/>
      <c r="R185" s="56" t="str">
        <f t="shared" si="25"/>
        <v/>
      </c>
      <c r="S185" s="57" t="str">
        <f t="shared" si="33"/>
        <v/>
      </c>
      <c r="T185" s="58" t="str">
        <f t="shared" ca="1" si="34"/>
        <v/>
      </c>
      <c r="U185" s="57" t="str">
        <f t="shared" si="35"/>
        <v/>
      </c>
      <c r="V185" s="57" t="str">
        <f ca="1">IF(AND(C185&lt;&gt;"",C185&lt;&gt;OFFSET(C185,1,0)),SUMIFS([Giá có thuế],[Số ĐK],C185),"")</f>
        <v/>
      </c>
      <c r="W185" s="53"/>
      <c r="X185" s="55" t="str">
        <f>IF(W185="","",'Thông Tin Chung'!#REF!)</f>
        <v/>
      </c>
      <c r="Y185" s="57" t="str">
        <f t="shared" ca="1" si="36"/>
        <v/>
      </c>
      <c r="Z185" s="59"/>
      <c r="AA185" s="49" t="str">
        <f ca="1">IF(C185="","",IF(OR(D185&lt;NgayBatDau,D185&gt;NgayKetThuc),"Ngày tháng phải nằm trong kỳ báo cáo",IF(AND(G185&lt;&gt;"",COUNTIF(D.2[Tên khách hàng],G185)=0),"Tên KH chưa khai báo trong DSKH",IF(AND(H185&lt;&gt;"",COUNTIF(D.1[Tên sản phẩm],H185)=0),"SP này chưa khai báo trong DSSP",""))))</f>
        <v/>
      </c>
      <c r="AB185" s="28" t="str">
        <f t="shared" ca="1" si="26"/>
        <v/>
      </c>
      <c r="AC185" s="29" t="str">
        <f>IF(OR(H185="",S185=""),"",S185-(SUM(L185,M185)*INDEX(#REF!,MATCH(H185,D.1[Tên sản phẩm],0))))</f>
        <v/>
      </c>
    </row>
    <row r="186" spans="2:29" ht="27.75" customHeight="1">
      <c r="B186" s="69">
        <f t="shared" si="27"/>
        <v>183</v>
      </c>
      <c r="C186" s="49" t="str">
        <f t="shared" ca="1" si="28"/>
        <v/>
      </c>
      <c r="D186" s="50" t="str">
        <f t="shared" ca="1" si="29"/>
        <v/>
      </c>
      <c r="E186" s="51" t="str">
        <f t="shared" ca="1" si="30"/>
        <v/>
      </c>
      <c r="F186" s="51"/>
      <c r="G186" s="52" t="str">
        <f t="shared" ca="1" si="31"/>
        <v/>
      </c>
      <c r="H186" s="53"/>
      <c r="I186" s="54" t="str">
        <f>IF(H186="","",INDEX(D.1[Quy cách],MATCH(H186,D.1[Tên sản phẩm],0)))</f>
        <v/>
      </c>
      <c r="J186" s="20" t="str">
        <f>IF(H186="","",INDEX(D.1[ĐVT],MATCH(H186,D.1[Tên sản phẩm],0)))</f>
        <v/>
      </c>
      <c r="K186" s="56" t="str">
        <f>IF(H186="","",INDEX(#REF!,MATCH(H186,D.1[Tên sản phẩm],0)))</f>
        <v/>
      </c>
      <c r="L186" s="56"/>
      <c r="M186" s="53"/>
      <c r="N186" s="53"/>
      <c r="O186" s="53"/>
      <c r="P186" s="57" t="str">
        <f t="shared" si="32"/>
        <v/>
      </c>
      <c r="Q186" s="58"/>
      <c r="R186" s="56" t="str">
        <f t="shared" si="25"/>
        <v/>
      </c>
      <c r="S186" s="57" t="str">
        <f t="shared" si="33"/>
        <v/>
      </c>
      <c r="T186" s="58" t="str">
        <f t="shared" ca="1" si="34"/>
        <v/>
      </c>
      <c r="U186" s="57" t="str">
        <f t="shared" si="35"/>
        <v/>
      </c>
      <c r="V186" s="57" t="str">
        <f ca="1">IF(AND(C186&lt;&gt;"",C186&lt;&gt;OFFSET(C186,1,0)),SUMIFS([Giá có thuế],[Số ĐK],C186),"")</f>
        <v/>
      </c>
      <c r="W186" s="53"/>
      <c r="X186" s="55" t="str">
        <f>IF(W186="","",'Thông Tin Chung'!#REF!)</f>
        <v/>
      </c>
      <c r="Y186" s="57" t="str">
        <f t="shared" ca="1" si="36"/>
        <v/>
      </c>
      <c r="Z186" s="59"/>
      <c r="AA186" s="49" t="str">
        <f ca="1">IF(C186="","",IF(OR(D186&lt;NgayBatDau,D186&gt;NgayKetThuc),"Ngày tháng phải nằm trong kỳ báo cáo",IF(AND(G186&lt;&gt;"",COUNTIF(D.2[Tên khách hàng],G186)=0),"Tên KH chưa khai báo trong DSKH",IF(AND(H186&lt;&gt;"",COUNTIF(D.1[Tên sản phẩm],H186)=0),"SP này chưa khai báo trong DSSP",""))))</f>
        <v/>
      </c>
      <c r="AB186" s="28" t="str">
        <f t="shared" ca="1" si="26"/>
        <v/>
      </c>
      <c r="AC186" s="29" t="str">
        <f>IF(OR(H186="",S186=""),"",S186-(SUM(L186,M186)*INDEX(#REF!,MATCH(H186,D.1[Tên sản phẩm],0))))</f>
        <v/>
      </c>
    </row>
    <row r="187" spans="2:29" ht="27.75" customHeight="1">
      <c r="B187" s="69">
        <f t="shared" si="27"/>
        <v>184</v>
      </c>
      <c r="C187" s="49" t="str">
        <f t="shared" ca="1" si="28"/>
        <v/>
      </c>
      <c r="D187" s="50" t="str">
        <f t="shared" ca="1" si="29"/>
        <v/>
      </c>
      <c r="E187" s="51" t="str">
        <f t="shared" ca="1" si="30"/>
        <v/>
      </c>
      <c r="F187" s="51"/>
      <c r="G187" s="52" t="str">
        <f t="shared" ca="1" si="31"/>
        <v/>
      </c>
      <c r="H187" s="53"/>
      <c r="I187" s="54" t="str">
        <f>IF(H187="","",INDEX(D.1[Quy cách],MATCH(H187,D.1[Tên sản phẩm],0)))</f>
        <v/>
      </c>
      <c r="J187" s="20" t="str">
        <f>IF(H187="","",INDEX(D.1[ĐVT],MATCH(H187,D.1[Tên sản phẩm],0)))</f>
        <v/>
      </c>
      <c r="K187" s="56" t="str">
        <f>IF(H187="","",INDEX(#REF!,MATCH(H187,D.1[Tên sản phẩm],0)))</f>
        <v/>
      </c>
      <c r="L187" s="56"/>
      <c r="M187" s="53"/>
      <c r="N187" s="53"/>
      <c r="O187" s="53"/>
      <c r="P187" s="57" t="str">
        <f t="shared" si="32"/>
        <v/>
      </c>
      <c r="Q187" s="58"/>
      <c r="R187" s="56" t="str">
        <f t="shared" si="25"/>
        <v/>
      </c>
      <c r="S187" s="57" t="str">
        <f t="shared" si="33"/>
        <v/>
      </c>
      <c r="T187" s="58" t="str">
        <f t="shared" ca="1" si="34"/>
        <v/>
      </c>
      <c r="U187" s="57" t="str">
        <f t="shared" si="35"/>
        <v/>
      </c>
      <c r="V187" s="57" t="str">
        <f ca="1">IF(AND(C187&lt;&gt;"",C187&lt;&gt;OFFSET(C187,1,0)),SUMIFS([Giá có thuế],[Số ĐK],C187),"")</f>
        <v/>
      </c>
      <c r="W187" s="53"/>
      <c r="X187" s="55" t="str">
        <f>IF(W187="","",'Thông Tin Chung'!#REF!)</f>
        <v/>
      </c>
      <c r="Y187" s="57" t="str">
        <f t="shared" ca="1" si="36"/>
        <v/>
      </c>
      <c r="Z187" s="59"/>
      <c r="AA187" s="49" t="str">
        <f ca="1">IF(C187="","",IF(OR(D187&lt;NgayBatDau,D187&gt;NgayKetThuc),"Ngày tháng phải nằm trong kỳ báo cáo",IF(AND(G187&lt;&gt;"",COUNTIF(D.2[Tên khách hàng],G187)=0),"Tên KH chưa khai báo trong DSKH",IF(AND(H187&lt;&gt;"",COUNTIF(D.1[Tên sản phẩm],H187)=0),"SP này chưa khai báo trong DSSP",""))))</f>
        <v/>
      </c>
      <c r="AB187" s="28" t="str">
        <f t="shared" ca="1" si="26"/>
        <v/>
      </c>
      <c r="AC187" s="29" t="str">
        <f>IF(OR(H187="",S187=""),"",S187-(SUM(L187,M187)*INDEX(#REF!,MATCH(H187,D.1[Tên sản phẩm],0))))</f>
        <v/>
      </c>
    </row>
    <row r="188" spans="2:29" ht="27.75" customHeight="1">
      <c r="B188" s="69">
        <f t="shared" si="27"/>
        <v>185</v>
      </c>
      <c r="C188" s="49" t="str">
        <f t="shared" ca="1" si="28"/>
        <v/>
      </c>
      <c r="D188" s="50" t="str">
        <f t="shared" ca="1" si="29"/>
        <v/>
      </c>
      <c r="E188" s="51" t="str">
        <f t="shared" ca="1" si="30"/>
        <v/>
      </c>
      <c r="F188" s="51"/>
      <c r="G188" s="52" t="str">
        <f t="shared" ca="1" si="31"/>
        <v/>
      </c>
      <c r="H188" s="53"/>
      <c r="I188" s="54" t="str">
        <f>IF(H188="","",INDEX(D.1[Quy cách],MATCH(H188,D.1[Tên sản phẩm],0)))</f>
        <v/>
      </c>
      <c r="J188" s="20" t="str">
        <f>IF(H188="","",INDEX(D.1[ĐVT],MATCH(H188,D.1[Tên sản phẩm],0)))</f>
        <v/>
      </c>
      <c r="K188" s="56" t="str">
        <f>IF(H188="","",INDEX(#REF!,MATCH(H188,D.1[Tên sản phẩm],0)))</f>
        <v/>
      </c>
      <c r="L188" s="56"/>
      <c r="M188" s="53"/>
      <c r="N188" s="53"/>
      <c r="O188" s="53"/>
      <c r="P188" s="57" t="str">
        <f t="shared" si="32"/>
        <v/>
      </c>
      <c r="Q188" s="58"/>
      <c r="R188" s="56" t="str">
        <f t="shared" si="25"/>
        <v/>
      </c>
      <c r="S188" s="57" t="str">
        <f t="shared" si="33"/>
        <v/>
      </c>
      <c r="T188" s="58" t="str">
        <f t="shared" ca="1" si="34"/>
        <v/>
      </c>
      <c r="U188" s="57" t="str">
        <f t="shared" si="35"/>
        <v/>
      </c>
      <c r="V188" s="57" t="str">
        <f ca="1">IF(AND(C188&lt;&gt;"",C188&lt;&gt;OFFSET(C188,1,0)),SUMIFS([Giá có thuế],[Số ĐK],C188),"")</f>
        <v/>
      </c>
      <c r="W188" s="53"/>
      <c r="X188" s="55" t="str">
        <f>IF(W188="","",'Thông Tin Chung'!#REF!)</f>
        <v/>
      </c>
      <c r="Y188" s="57" t="str">
        <f t="shared" ca="1" si="36"/>
        <v/>
      </c>
      <c r="Z188" s="59"/>
      <c r="AA188" s="49" t="str">
        <f ca="1">IF(C188="","",IF(OR(D188&lt;NgayBatDau,D188&gt;NgayKetThuc),"Ngày tháng phải nằm trong kỳ báo cáo",IF(AND(G188&lt;&gt;"",COUNTIF(D.2[Tên khách hàng],G188)=0),"Tên KH chưa khai báo trong DSKH",IF(AND(H188&lt;&gt;"",COUNTIF(D.1[Tên sản phẩm],H188)=0),"SP này chưa khai báo trong DSSP",""))))</f>
        <v/>
      </c>
      <c r="AB188" s="28" t="str">
        <f t="shared" ca="1" si="26"/>
        <v/>
      </c>
      <c r="AC188" s="29" t="str">
        <f>IF(OR(H188="",S188=""),"",S188-(SUM(L188,M188)*INDEX(#REF!,MATCH(H188,D.1[Tên sản phẩm],0))))</f>
        <v/>
      </c>
    </row>
    <row r="189" spans="2:29" ht="27.75" customHeight="1">
      <c r="B189" s="69">
        <f t="shared" si="27"/>
        <v>186</v>
      </c>
      <c r="C189" s="49" t="str">
        <f t="shared" ca="1" si="28"/>
        <v/>
      </c>
      <c r="D189" s="50" t="str">
        <f t="shared" ca="1" si="29"/>
        <v/>
      </c>
      <c r="E189" s="51" t="str">
        <f t="shared" ca="1" si="30"/>
        <v/>
      </c>
      <c r="F189" s="51"/>
      <c r="G189" s="52" t="str">
        <f t="shared" ca="1" si="31"/>
        <v/>
      </c>
      <c r="H189" s="53"/>
      <c r="I189" s="54" t="str">
        <f>IF(H189="","",INDEX(D.1[Quy cách],MATCH(H189,D.1[Tên sản phẩm],0)))</f>
        <v/>
      </c>
      <c r="J189" s="20" t="str">
        <f>IF(H189="","",INDEX(D.1[ĐVT],MATCH(H189,D.1[Tên sản phẩm],0)))</f>
        <v/>
      </c>
      <c r="K189" s="56" t="str">
        <f>IF(H189="","",INDEX(#REF!,MATCH(H189,D.1[Tên sản phẩm],0)))</f>
        <v/>
      </c>
      <c r="L189" s="56"/>
      <c r="M189" s="53"/>
      <c r="N189" s="53"/>
      <c r="O189" s="53"/>
      <c r="P189" s="57" t="str">
        <f t="shared" si="32"/>
        <v/>
      </c>
      <c r="Q189" s="58"/>
      <c r="R189" s="56" t="str">
        <f t="shared" si="25"/>
        <v/>
      </c>
      <c r="S189" s="57" t="str">
        <f t="shared" si="33"/>
        <v/>
      </c>
      <c r="T189" s="58" t="str">
        <f t="shared" ca="1" si="34"/>
        <v/>
      </c>
      <c r="U189" s="57" t="str">
        <f t="shared" si="35"/>
        <v/>
      </c>
      <c r="V189" s="57" t="str">
        <f ca="1">IF(AND(C189&lt;&gt;"",C189&lt;&gt;OFFSET(C189,1,0)),SUMIFS([Giá có thuế],[Số ĐK],C189),"")</f>
        <v/>
      </c>
      <c r="W189" s="53"/>
      <c r="X189" s="55" t="str">
        <f>IF(W189="","",'Thông Tin Chung'!#REF!)</f>
        <v/>
      </c>
      <c r="Y189" s="57" t="str">
        <f t="shared" ca="1" si="36"/>
        <v/>
      </c>
      <c r="Z189" s="59"/>
      <c r="AA189" s="49" t="str">
        <f ca="1">IF(C189="","",IF(OR(D189&lt;NgayBatDau,D189&gt;NgayKetThuc),"Ngày tháng phải nằm trong kỳ báo cáo",IF(AND(G189&lt;&gt;"",COUNTIF(D.2[Tên khách hàng],G189)=0),"Tên KH chưa khai báo trong DSKH",IF(AND(H189&lt;&gt;"",COUNTIF(D.1[Tên sản phẩm],H189)=0),"SP này chưa khai báo trong DSSP",""))))</f>
        <v/>
      </c>
      <c r="AB189" s="28" t="str">
        <f t="shared" ca="1" si="26"/>
        <v/>
      </c>
      <c r="AC189" s="29" t="str">
        <f>IF(OR(H189="",S189=""),"",S189-(SUM(L189,M189)*INDEX(#REF!,MATCH(H189,D.1[Tên sản phẩm],0))))</f>
        <v/>
      </c>
    </row>
    <row r="190" spans="2:29" ht="27.75" customHeight="1">
      <c r="B190" s="69">
        <f t="shared" si="27"/>
        <v>187</v>
      </c>
      <c r="C190" s="49" t="str">
        <f t="shared" ca="1" si="28"/>
        <v/>
      </c>
      <c r="D190" s="50" t="str">
        <f t="shared" ca="1" si="29"/>
        <v/>
      </c>
      <c r="E190" s="51" t="str">
        <f t="shared" ca="1" si="30"/>
        <v/>
      </c>
      <c r="F190" s="51"/>
      <c r="G190" s="52" t="str">
        <f t="shared" ca="1" si="31"/>
        <v/>
      </c>
      <c r="H190" s="53"/>
      <c r="I190" s="54" t="str">
        <f>IF(H190="","",INDEX(D.1[Quy cách],MATCH(H190,D.1[Tên sản phẩm],0)))</f>
        <v/>
      </c>
      <c r="J190" s="20" t="str">
        <f>IF(H190="","",INDEX(D.1[ĐVT],MATCH(H190,D.1[Tên sản phẩm],0)))</f>
        <v/>
      </c>
      <c r="K190" s="56" t="str">
        <f>IF(H190="","",INDEX(#REF!,MATCH(H190,D.1[Tên sản phẩm],0)))</f>
        <v/>
      </c>
      <c r="L190" s="56"/>
      <c r="M190" s="53"/>
      <c r="N190" s="53"/>
      <c r="O190" s="53"/>
      <c r="P190" s="57" t="str">
        <f t="shared" si="32"/>
        <v/>
      </c>
      <c r="Q190" s="58"/>
      <c r="R190" s="56" t="str">
        <f t="shared" si="25"/>
        <v/>
      </c>
      <c r="S190" s="57" t="str">
        <f t="shared" si="33"/>
        <v/>
      </c>
      <c r="T190" s="58" t="str">
        <f t="shared" ca="1" si="34"/>
        <v/>
      </c>
      <c r="U190" s="57" t="str">
        <f t="shared" si="35"/>
        <v/>
      </c>
      <c r="V190" s="57" t="str">
        <f ca="1">IF(AND(C190&lt;&gt;"",C190&lt;&gt;OFFSET(C190,1,0)),SUMIFS([Giá có thuế],[Số ĐK],C190),"")</f>
        <v/>
      </c>
      <c r="W190" s="53"/>
      <c r="X190" s="55" t="str">
        <f>IF(W190="","",'Thông Tin Chung'!#REF!)</f>
        <v/>
      </c>
      <c r="Y190" s="57" t="str">
        <f t="shared" ca="1" si="36"/>
        <v/>
      </c>
      <c r="Z190" s="59"/>
      <c r="AA190" s="49" t="str">
        <f ca="1">IF(C190="","",IF(OR(D190&lt;NgayBatDau,D190&gt;NgayKetThuc),"Ngày tháng phải nằm trong kỳ báo cáo",IF(AND(G190&lt;&gt;"",COUNTIF(D.2[Tên khách hàng],G190)=0),"Tên KH chưa khai báo trong DSKH",IF(AND(H190&lt;&gt;"",COUNTIF(D.1[Tên sản phẩm],H190)=0),"SP này chưa khai báo trong DSSP",""))))</f>
        <v/>
      </c>
      <c r="AB190" s="28" t="str">
        <f t="shared" ca="1" si="26"/>
        <v/>
      </c>
      <c r="AC190" s="29" t="str">
        <f>IF(OR(H190="",S190=""),"",S190-(SUM(L190,M190)*INDEX(#REF!,MATCH(H190,D.1[Tên sản phẩm],0))))</f>
        <v/>
      </c>
    </row>
    <row r="191" spans="2:29" ht="27.75" customHeight="1">
      <c r="B191" s="69">
        <f t="shared" si="27"/>
        <v>188</v>
      </c>
      <c r="C191" s="49" t="str">
        <f t="shared" ca="1" si="28"/>
        <v/>
      </c>
      <c r="D191" s="50" t="str">
        <f t="shared" ca="1" si="29"/>
        <v/>
      </c>
      <c r="E191" s="51" t="str">
        <f t="shared" ca="1" si="30"/>
        <v/>
      </c>
      <c r="F191" s="51"/>
      <c r="G191" s="52" t="str">
        <f t="shared" ca="1" si="31"/>
        <v/>
      </c>
      <c r="H191" s="53"/>
      <c r="I191" s="54" t="str">
        <f>IF(H191="","",INDEX(D.1[Quy cách],MATCH(H191,D.1[Tên sản phẩm],0)))</f>
        <v/>
      </c>
      <c r="J191" s="20" t="str">
        <f>IF(H191="","",INDEX(D.1[ĐVT],MATCH(H191,D.1[Tên sản phẩm],0)))</f>
        <v/>
      </c>
      <c r="K191" s="56" t="str">
        <f>IF(H191="","",INDEX(#REF!,MATCH(H191,D.1[Tên sản phẩm],0)))</f>
        <v/>
      </c>
      <c r="L191" s="56"/>
      <c r="M191" s="53"/>
      <c r="N191" s="53"/>
      <c r="O191" s="53"/>
      <c r="P191" s="57" t="str">
        <f t="shared" si="32"/>
        <v/>
      </c>
      <c r="Q191" s="58"/>
      <c r="R191" s="56" t="str">
        <f t="shared" si="25"/>
        <v/>
      </c>
      <c r="S191" s="57" t="str">
        <f t="shared" si="33"/>
        <v/>
      </c>
      <c r="T191" s="58" t="str">
        <f t="shared" ca="1" si="34"/>
        <v/>
      </c>
      <c r="U191" s="57" t="str">
        <f t="shared" si="35"/>
        <v/>
      </c>
      <c r="V191" s="57" t="str">
        <f ca="1">IF(AND(C191&lt;&gt;"",C191&lt;&gt;OFFSET(C191,1,0)),SUMIFS([Giá có thuế],[Số ĐK],C191),"")</f>
        <v/>
      </c>
      <c r="W191" s="53"/>
      <c r="X191" s="55" t="str">
        <f>IF(W191="","",'Thông Tin Chung'!#REF!)</f>
        <v/>
      </c>
      <c r="Y191" s="57" t="str">
        <f t="shared" ca="1" si="36"/>
        <v/>
      </c>
      <c r="Z191" s="59"/>
      <c r="AA191" s="49" t="str">
        <f ca="1">IF(C191="","",IF(OR(D191&lt;NgayBatDau,D191&gt;NgayKetThuc),"Ngày tháng phải nằm trong kỳ báo cáo",IF(AND(G191&lt;&gt;"",COUNTIF(D.2[Tên khách hàng],G191)=0),"Tên KH chưa khai báo trong DSKH",IF(AND(H191&lt;&gt;"",COUNTIF(D.1[Tên sản phẩm],H191)=0),"SP này chưa khai báo trong DSSP",""))))</f>
        <v/>
      </c>
      <c r="AB191" s="28" t="str">
        <f t="shared" ca="1" si="26"/>
        <v/>
      </c>
      <c r="AC191" s="29" t="str">
        <f>IF(OR(H191="",S191=""),"",S191-(SUM(L191,M191)*INDEX(#REF!,MATCH(H191,D.1[Tên sản phẩm],0))))</f>
        <v/>
      </c>
    </row>
    <row r="192" spans="2:29" ht="27.75" customHeight="1">
      <c r="B192" s="69">
        <f t="shared" si="27"/>
        <v>189</v>
      </c>
      <c r="C192" s="49" t="str">
        <f t="shared" ca="1" si="28"/>
        <v/>
      </c>
      <c r="D192" s="50" t="str">
        <f t="shared" ca="1" si="29"/>
        <v/>
      </c>
      <c r="E192" s="51" t="str">
        <f t="shared" ca="1" si="30"/>
        <v/>
      </c>
      <c r="F192" s="51"/>
      <c r="G192" s="52" t="str">
        <f t="shared" ca="1" si="31"/>
        <v/>
      </c>
      <c r="H192" s="53"/>
      <c r="I192" s="54" t="str">
        <f>IF(H192="","",INDEX(D.1[Quy cách],MATCH(H192,D.1[Tên sản phẩm],0)))</f>
        <v/>
      </c>
      <c r="J192" s="20" t="str">
        <f>IF(H192="","",INDEX(D.1[ĐVT],MATCH(H192,D.1[Tên sản phẩm],0)))</f>
        <v/>
      </c>
      <c r="K192" s="56" t="str">
        <f>IF(H192="","",INDEX(#REF!,MATCH(H192,D.1[Tên sản phẩm],0)))</f>
        <v/>
      </c>
      <c r="L192" s="56"/>
      <c r="M192" s="53"/>
      <c r="N192" s="53"/>
      <c r="O192" s="53"/>
      <c r="P192" s="57" t="str">
        <f t="shared" si="32"/>
        <v/>
      </c>
      <c r="Q192" s="58"/>
      <c r="R192" s="56" t="str">
        <f t="shared" si="25"/>
        <v/>
      </c>
      <c r="S192" s="57" t="str">
        <f t="shared" si="33"/>
        <v/>
      </c>
      <c r="T192" s="58" t="str">
        <f t="shared" ca="1" si="34"/>
        <v/>
      </c>
      <c r="U192" s="57" t="str">
        <f t="shared" si="35"/>
        <v/>
      </c>
      <c r="V192" s="57" t="str">
        <f ca="1">IF(AND(C192&lt;&gt;"",C192&lt;&gt;OFFSET(C192,1,0)),SUMIFS([Giá có thuế],[Số ĐK],C192),"")</f>
        <v/>
      </c>
      <c r="W192" s="53"/>
      <c r="X192" s="55" t="str">
        <f>IF(W192="","",'Thông Tin Chung'!#REF!)</f>
        <v/>
      </c>
      <c r="Y192" s="57" t="str">
        <f t="shared" ca="1" si="36"/>
        <v/>
      </c>
      <c r="Z192" s="59"/>
      <c r="AA192" s="49" t="str">
        <f ca="1">IF(C192="","",IF(OR(D192&lt;NgayBatDau,D192&gt;NgayKetThuc),"Ngày tháng phải nằm trong kỳ báo cáo",IF(AND(G192&lt;&gt;"",COUNTIF(D.2[Tên khách hàng],G192)=0),"Tên KH chưa khai báo trong DSKH",IF(AND(H192&lt;&gt;"",COUNTIF(D.1[Tên sản phẩm],H192)=0),"SP này chưa khai báo trong DSSP",""))))</f>
        <v/>
      </c>
      <c r="AB192" s="28" t="str">
        <f t="shared" ca="1" si="26"/>
        <v/>
      </c>
      <c r="AC192" s="29" t="str">
        <f>IF(OR(H192="",S192=""),"",S192-(SUM(L192,M192)*INDEX(#REF!,MATCH(H192,D.1[Tên sản phẩm],0))))</f>
        <v/>
      </c>
    </row>
    <row r="193" spans="2:29" ht="27.75" customHeight="1">
      <c r="B193" s="69">
        <f t="shared" si="27"/>
        <v>190</v>
      </c>
      <c r="C193" s="49" t="str">
        <f t="shared" ca="1" si="28"/>
        <v/>
      </c>
      <c r="D193" s="50" t="str">
        <f t="shared" ca="1" si="29"/>
        <v/>
      </c>
      <c r="E193" s="51" t="str">
        <f t="shared" ca="1" si="30"/>
        <v/>
      </c>
      <c r="F193" s="51"/>
      <c r="G193" s="52" t="str">
        <f t="shared" ca="1" si="31"/>
        <v/>
      </c>
      <c r="H193" s="53"/>
      <c r="I193" s="54" t="str">
        <f>IF(H193="","",INDEX(D.1[Quy cách],MATCH(H193,D.1[Tên sản phẩm],0)))</f>
        <v/>
      </c>
      <c r="J193" s="20" t="str">
        <f>IF(H193="","",INDEX(D.1[ĐVT],MATCH(H193,D.1[Tên sản phẩm],0)))</f>
        <v/>
      </c>
      <c r="K193" s="56" t="str">
        <f>IF(H193="","",INDEX(#REF!,MATCH(H193,D.1[Tên sản phẩm],0)))</f>
        <v/>
      </c>
      <c r="L193" s="56"/>
      <c r="M193" s="53"/>
      <c r="N193" s="53"/>
      <c r="O193" s="53"/>
      <c r="P193" s="57" t="str">
        <f t="shared" si="32"/>
        <v/>
      </c>
      <c r="Q193" s="58"/>
      <c r="R193" s="56" t="str">
        <f t="shared" si="25"/>
        <v/>
      </c>
      <c r="S193" s="57" t="str">
        <f t="shared" si="33"/>
        <v/>
      </c>
      <c r="T193" s="58" t="str">
        <f t="shared" ca="1" si="34"/>
        <v/>
      </c>
      <c r="U193" s="57" t="str">
        <f t="shared" si="35"/>
        <v/>
      </c>
      <c r="V193" s="57" t="str">
        <f ca="1">IF(AND(C193&lt;&gt;"",C193&lt;&gt;OFFSET(C193,1,0)),SUMIFS([Giá có thuế],[Số ĐK],C193),"")</f>
        <v/>
      </c>
      <c r="W193" s="53"/>
      <c r="X193" s="55" t="str">
        <f>IF(W193="","",'Thông Tin Chung'!#REF!)</f>
        <v/>
      </c>
      <c r="Y193" s="57" t="str">
        <f t="shared" ca="1" si="36"/>
        <v/>
      </c>
      <c r="Z193" s="59"/>
      <c r="AA193" s="49" t="str">
        <f ca="1">IF(C193="","",IF(OR(D193&lt;NgayBatDau,D193&gt;NgayKetThuc),"Ngày tháng phải nằm trong kỳ báo cáo",IF(AND(G193&lt;&gt;"",COUNTIF(D.2[Tên khách hàng],G193)=0),"Tên KH chưa khai báo trong DSKH",IF(AND(H193&lt;&gt;"",COUNTIF(D.1[Tên sản phẩm],H193)=0),"SP này chưa khai báo trong DSSP",""))))</f>
        <v/>
      </c>
      <c r="AB193" s="28" t="str">
        <f t="shared" ca="1" si="26"/>
        <v/>
      </c>
      <c r="AC193" s="29" t="str">
        <f>IF(OR(H193="",S193=""),"",S193-(SUM(L193,M193)*INDEX(#REF!,MATCH(H193,D.1[Tên sản phẩm],0))))</f>
        <v/>
      </c>
    </row>
    <row r="194" spans="2:29" ht="27.75" customHeight="1">
      <c r="B194" s="69">
        <f t="shared" si="27"/>
        <v>191</v>
      </c>
      <c r="C194" s="49" t="str">
        <f t="shared" ca="1" si="28"/>
        <v/>
      </c>
      <c r="D194" s="50" t="str">
        <f t="shared" ca="1" si="29"/>
        <v/>
      </c>
      <c r="E194" s="51" t="str">
        <f t="shared" ca="1" si="30"/>
        <v/>
      </c>
      <c r="F194" s="51"/>
      <c r="G194" s="52" t="str">
        <f t="shared" ca="1" si="31"/>
        <v/>
      </c>
      <c r="H194" s="53"/>
      <c r="I194" s="54" t="str">
        <f>IF(H194="","",INDEX(D.1[Quy cách],MATCH(H194,D.1[Tên sản phẩm],0)))</f>
        <v/>
      </c>
      <c r="J194" s="20" t="str">
        <f>IF(H194="","",INDEX(D.1[ĐVT],MATCH(H194,D.1[Tên sản phẩm],0)))</f>
        <v/>
      </c>
      <c r="K194" s="56" t="str">
        <f>IF(H194="","",INDEX(#REF!,MATCH(H194,D.1[Tên sản phẩm],0)))</f>
        <v/>
      </c>
      <c r="L194" s="56"/>
      <c r="M194" s="53"/>
      <c r="N194" s="53"/>
      <c r="O194" s="53"/>
      <c r="P194" s="57" t="str">
        <f t="shared" si="32"/>
        <v/>
      </c>
      <c r="Q194" s="58"/>
      <c r="R194" s="56" t="str">
        <f t="shared" si="25"/>
        <v/>
      </c>
      <c r="S194" s="57" t="str">
        <f t="shared" si="33"/>
        <v/>
      </c>
      <c r="T194" s="58" t="str">
        <f t="shared" ca="1" si="34"/>
        <v/>
      </c>
      <c r="U194" s="57" t="str">
        <f t="shared" si="35"/>
        <v/>
      </c>
      <c r="V194" s="57" t="str">
        <f ca="1">IF(AND(C194&lt;&gt;"",C194&lt;&gt;OFFSET(C194,1,0)),SUMIFS([Giá có thuế],[Số ĐK],C194),"")</f>
        <v/>
      </c>
      <c r="W194" s="53"/>
      <c r="X194" s="55" t="str">
        <f>IF(W194="","",'Thông Tin Chung'!#REF!)</f>
        <v/>
      </c>
      <c r="Y194" s="57" t="str">
        <f t="shared" ca="1" si="36"/>
        <v/>
      </c>
      <c r="Z194" s="59"/>
      <c r="AA194" s="49" t="str">
        <f ca="1">IF(C194="","",IF(OR(D194&lt;NgayBatDau,D194&gt;NgayKetThuc),"Ngày tháng phải nằm trong kỳ báo cáo",IF(AND(G194&lt;&gt;"",COUNTIF(D.2[Tên khách hàng],G194)=0),"Tên KH chưa khai báo trong DSKH",IF(AND(H194&lt;&gt;"",COUNTIF(D.1[Tên sản phẩm],H194)=0),"SP này chưa khai báo trong DSSP",""))))</f>
        <v/>
      </c>
      <c r="AB194" s="28" t="str">
        <f t="shared" ca="1" si="26"/>
        <v/>
      </c>
      <c r="AC194" s="29" t="str">
        <f>IF(OR(H194="",S194=""),"",S194-(SUM(L194,M194)*INDEX(#REF!,MATCH(H194,D.1[Tên sản phẩm],0))))</f>
        <v/>
      </c>
    </row>
    <row r="195" spans="2:29" ht="27.75" customHeight="1">
      <c r="B195" s="69">
        <f t="shared" si="27"/>
        <v>192</v>
      </c>
      <c r="C195" s="49" t="str">
        <f t="shared" ca="1" si="28"/>
        <v/>
      </c>
      <c r="D195" s="50" t="str">
        <f t="shared" ca="1" si="29"/>
        <v/>
      </c>
      <c r="E195" s="51" t="str">
        <f t="shared" ca="1" si="30"/>
        <v/>
      </c>
      <c r="F195" s="51"/>
      <c r="G195" s="52" t="str">
        <f t="shared" ca="1" si="31"/>
        <v/>
      </c>
      <c r="H195" s="53"/>
      <c r="I195" s="54" t="str">
        <f>IF(H195="","",INDEX(D.1[Quy cách],MATCH(H195,D.1[Tên sản phẩm],0)))</f>
        <v/>
      </c>
      <c r="J195" s="20" t="str">
        <f>IF(H195="","",INDEX(D.1[ĐVT],MATCH(H195,D.1[Tên sản phẩm],0)))</f>
        <v/>
      </c>
      <c r="K195" s="56" t="str">
        <f>IF(H195="","",INDEX(#REF!,MATCH(H195,D.1[Tên sản phẩm],0)))</f>
        <v/>
      </c>
      <c r="L195" s="56"/>
      <c r="M195" s="53"/>
      <c r="N195" s="53"/>
      <c r="O195" s="53"/>
      <c r="P195" s="57" t="str">
        <f t="shared" si="32"/>
        <v/>
      </c>
      <c r="Q195" s="58"/>
      <c r="R195" s="56" t="str">
        <f t="shared" ref="R195:R258" si="37">IF(P195="","",P195*SUM(Q195))</f>
        <v/>
      </c>
      <c r="S195" s="57" t="str">
        <f t="shared" si="33"/>
        <v/>
      </c>
      <c r="T195" s="58" t="str">
        <f t="shared" ca="1" si="34"/>
        <v/>
      </c>
      <c r="U195" s="57" t="str">
        <f t="shared" si="35"/>
        <v/>
      </c>
      <c r="V195" s="57" t="str">
        <f ca="1">IF(AND(C195&lt;&gt;"",C195&lt;&gt;OFFSET(C195,1,0)),SUMIFS([Giá có thuế],[Số ĐK],C195),"")</f>
        <v/>
      </c>
      <c r="W195" s="53"/>
      <c r="X195" s="55" t="str">
        <f>IF(W195="","",'Thông Tin Chung'!#REF!)</f>
        <v/>
      </c>
      <c r="Y195" s="57" t="str">
        <f t="shared" ca="1" si="36"/>
        <v/>
      </c>
      <c r="Z195" s="59"/>
      <c r="AA195" s="49" t="str">
        <f ca="1">IF(C195="","",IF(OR(D195&lt;NgayBatDau,D195&gt;NgayKetThuc),"Ngày tháng phải nằm trong kỳ báo cáo",IF(AND(G195&lt;&gt;"",COUNTIF(D.2[Tên khách hàng],G195)=0),"Tên KH chưa khai báo trong DSKH",IF(AND(H195&lt;&gt;"",COUNTIF(D.1[Tên sản phẩm],H195)=0),"SP này chưa khai báo trong DSSP",""))))</f>
        <v/>
      </c>
      <c r="AB195" s="28" t="str">
        <f t="shared" ref="AB195:AB258" ca="1" si="38">IF(D195="","",MONTH(D195))</f>
        <v/>
      </c>
      <c r="AC195" s="29" t="str">
        <f>IF(OR(H195="",S195=""),"",S195-(SUM(L195,M195)*INDEX(#REF!,MATCH(H195,D.1[Tên sản phẩm],0))))</f>
        <v/>
      </c>
    </row>
    <row r="196" spans="2:29" ht="27.75" customHeight="1">
      <c r="B196" s="69">
        <f t="shared" ref="B196:B259" si="39">ROW(A196)-3</f>
        <v>193</v>
      </c>
      <c r="C196" s="49" t="str">
        <f t="shared" ref="C196:C259" ca="1" si="40">IF(AND(D196="",E196="",G196=""),"",IF(AND(D196=OFFSET(D196,-1,0),E196=OFFSET(E196,-1,0),G196=OFFSET(G196,-1,0)),OFFSET(B196,-1,1),B196))</f>
        <v/>
      </c>
      <c r="D196" s="50" t="str">
        <f t="shared" ref="D196:D259" ca="1" si="41">IF(AND($H196&lt;&gt;"",B196&lt;&gt;1),OFFSET(C196,-1,1),"")</f>
        <v/>
      </c>
      <c r="E196" s="51" t="str">
        <f t="shared" ref="E196:E259" ca="1" si="42">IF(AND($H196&lt;&gt;"",B196&lt;&gt;1),OFFSET(D196,-1,1),"")</f>
        <v/>
      </c>
      <c r="F196" s="51"/>
      <c r="G196" s="52" t="str">
        <f t="shared" ref="G196:G259" ca="1" si="43">IF(AND($H196&lt;&gt;"",B196&lt;&gt;1),OFFSET(F196,-1,1),"")</f>
        <v/>
      </c>
      <c r="H196" s="53"/>
      <c r="I196" s="54" t="str">
        <f>IF(H196="","",INDEX(D.1[Quy cách],MATCH(H196,D.1[Tên sản phẩm],0)))</f>
        <v/>
      </c>
      <c r="J196" s="20" t="str">
        <f>IF(H196="","",INDEX(D.1[ĐVT],MATCH(H196,D.1[Tên sản phẩm],0)))</f>
        <v/>
      </c>
      <c r="K196" s="56" t="str">
        <f>IF(H196="","",INDEX(#REF!,MATCH(H196,D.1[Tên sản phẩm],0)))</f>
        <v/>
      </c>
      <c r="L196" s="56"/>
      <c r="M196" s="53"/>
      <c r="N196" s="53"/>
      <c r="O196" s="53"/>
      <c r="P196" s="57" t="str">
        <f t="shared" ref="P196:P259" si="44">IF(AND(K196&lt;&gt;"",L196&lt;&gt;""),K196*L196,IF(AND(N196&lt;&gt;"",O196&lt;&gt;""),N196*O196,""))</f>
        <v/>
      </c>
      <c r="Q196" s="58"/>
      <c r="R196" s="56" t="str">
        <f t="shared" si="37"/>
        <v/>
      </c>
      <c r="S196" s="57" t="str">
        <f t="shared" ref="S196:S259" si="45">IF(P196="","",P196-SUM(R196))</f>
        <v/>
      </c>
      <c r="T196" s="58" t="str">
        <f t="shared" ref="T196:T259" ca="1" si="46">IF(AND(S196&lt;&gt;"",C196=OFFSET(C196,-1,0)),OFFSET(S196,-1,1),"")</f>
        <v/>
      </c>
      <c r="U196" s="57" t="str">
        <f t="shared" ref="U196:U259" si="47">IF(S196="","",S196*SUM(1,T196))</f>
        <v/>
      </c>
      <c r="V196" s="57" t="str">
        <f ca="1">IF(AND(C196&lt;&gt;"",C196&lt;&gt;OFFSET(C196,1,0)),SUMIFS([Giá có thuế],[Số ĐK],C196),"")</f>
        <v/>
      </c>
      <c r="W196" s="53"/>
      <c r="X196" s="55" t="str">
        <f>IF(W196="","",'Thông Tin Chung'!#REF!)</f>
        <v/>
      </c>
      <c r="Y196" s="57" t="str">
        <f t="shared" ref="Y196:Y259" ca="1" si="48">IF(AND(V196&lt;&gt;"",W196&lt;&gt;"",V196&lt;&gt;0),V196-W196,"")</f>
        <v/>
      </c>
      <c r="Z196" s="59"/>
      <c r="AA196" s="49" t="str">
        <f ca="1">IF(C196="","",IF(OR(D196&lt;NgayBatDau,D196&gt;NgayKetThuc),"Ngày tháng phải nằm trong kỳ báo cáo",IF(AND(G196&lt;&gt;"",COUNTIF(D.2[Tên khách hàng],G196)=0),"Tên KH chưa khai báo trong DSKH",IF(AND(H196&lt;&gt;"",COUNTIF(D.1[Tên sản phẩm],H196)=0),"SP này chưa khai báo trong DSSP",""))))</f>
        <v/>
      </c>
      <c r="AB196" s="28" t="str">
        <f t="shared" ca="1" si="38"/>
        <v/>
      </c>
      <c r="AC196" s="29" t="str">
        <f>IF(OR(H196="",S196=""),"",S196-(SUM(L196,M196)*INDEX(#REF!,MATCH(H196,D.1[Tên sản phẩm],0))))</f>
        <v/>
      </c>
    </row>
    <row r="197" spans="2:29" ht="27.75" customHeight="1">
      <c r="B197" s="69">
        <f t="shared" si="39"/>
        <v>194</v>
      </c>
      <c r="C197" s="49" t="str">
        <f t="shared" ca="1" si="40"/>
        <v/>
      </c>
      <c r="D197" s="50" t="str">
        <f t="shared" ca="1" si="41"/>
        <v/>
      </c>
      <c r="E197" s="51" t="str">
        <f t="shared" ca="1" si="42"/>
        <v/>
      </c>
      <c r="F197" s="51"/>
      <c r="G197" s="52" t="str">
        <f t="shared" ca="1" si="43"/>
        <v/>
      </c>
      <c r="H197" s="53"/>
      <c r="I197" s="54" t="str">
        <f>IF(H197="","",INDEX(D.1[Quy cách],MATCH(H197,D.1[Tên sản phẩm],0)))</f>
        <v/>
      </c>
      <c r="J197" s="20" t="str">
        <f>IF(H197="","",INDEX(D.1[ĐVT],MATCH(H197,D.1[Tên sản phẩm],0)))</f>
        <v/>
      </c>
      <c r="K197" s="56" t="str">
        <f>IF(H197="","",INDEX(#REF!,MATCH(H197,D.1[Tên sản phẩm],0)))</f>
        <v/>
      </c>
      <c r="L197" s="56"/>
      <c r="M197" s="53"/>
      <c r="N197" s="53"/>
      <c r="O197" s="53"/>
      <c r="P197" s="57" t="str">
        <f t="shared" si="44"/>
        <v/>
      </c>
      <c r="Q197" s="58"/>
      <c r="R197" s="56" t="str">
        <f t="shared" si="37"/>
        <v/>
      </c>
      <c r="S197" s="57" t="str">
        <f t="shared" si="45"/>
        <v/>
      </c>
      <c r="T197" s="58" t="str">
        <f t="shared" ca="1" si="46"/>
        <v/>
      </c>
      <c r="U197" s="57" t="str">
        <f t="shared" si="47"/>
        <v/>
      </c>
      <c r="V197" s="57" t="str">
        <f ca="1">IF(AND(C197&lt;&gt;"",C197&lt;&gt;OFFSET(C197,1,0)),SUMIFS([Giá có thuế],[Số ĐK],C197),"")</f>
        <v/>
      </c>
      <c r="W197" s="53"/>
      <c r="X197" s="55" t="str">
        <f>IF(W197="","",'Thông Tin Chung'!#REF!)</f>
        <v/>
      </c>
      <c r="Y197" s="57" t="str">
        <f t="shared" ca="1" si="48"/>
        <v/>
      </c>
      <c r="Z197" s="59"/>
      <c r="AA197" s="49" t="str">
        <f ca="1">IF(C197="","",IF(OR(D197&lt;NgayBatDau,D197&gt;NgayKetThuc),"Ngày tháng phải nằm trong kỳ báo cáo",IF(AND(G197&lt;&gt;"",COUNTIF(D.2[Tên khách hàng],G197)=0),"Tên KH chưa khai báo trong DSKH",IF(AND(H197&lt;&gt;"",COUNTIF(D.1[Tên sản phẩm],H197)=0),"SP này chưa khai báo trong DSSP",""))))</f>
        <v/>
      </c>
      <c r="AB197" s="28" t="str">
        <f t="shared" ca="1" si="38"/>
        <v/>
      </c>
      <c r="AC197" s="29" t="str">
        <f>IF(OR(H197="",S197=""),"",S197-(SUM(L197,M197)*INDEX(#REF!,MATCH(H197,D.1[Tên sản phẩm],0))))</f>
        <v/>
      </c>
    </row>
    <row r="198" spans="2:29" ht="27.75" customHeight="1">
      <c r="B198" s="69">
        <f t="shared" si="39"/>
        <v>195</v>
      </c>
      <c r="C198" s="49" t="str">
        <f t="shared" ca="1" si="40"/>
        <v/>
      </c>
      <c r="D198" s="50" t="str">
        <f t="shared" ca="1" si="41"/>
        <v/>
      </c>
      <c r="E198" s="51" t="str">
        <f t="shared" ca="1" si="42"/>
        <v/>
      </c>
      <c r="F198" s="51"/>
      <c r="G198" s="52" t="str">
        <f t="shared" ca="1" si="43"/>
        <v/>
      </c>
      <c r="H198" s="53"/>
      <c r="I198" s="54" t="str">
        <f>IF(H198="","",INDEX(D.1[Quy cách],MATCH(H198,D.1[Tên sản phẩm],0)))</f>
        <v/>
      </c>
      <c r="J198" s="20" t="str">
        <f>IF(H198="","",INDEX(D.1[ĐVT],MATCH(H198,D.1[Tên sản phẩm],0)))</f>
        <v/>
      </c>
      <c r="K198" s="56" t="str">
        <f>IF(H198="","",INDEX(#REF!,MATCH(H198,D.1[Tên sản phẩm],0)))</f>
        <v/>
      </c>
      <c r="L198" s="56"/>
      <c r="M198" s="53"/>
      <c r="N198" s="53"/>
      <c r="O198" s="53"/>
      <c r="P198" s="57" t="str">
        <f t="shared" si="44"/>
        <v/>
      </c>
      <c r="Q198" s="58"/>
      <c r="R198" s="56" t="str">
        <f t="shared" si="37"/>
        <v/>
      </c>
      <c r="S198" s="57" t="str">
        <f t="shared" si="45"/>
        <v/>
      </c>
      <c r="T198" s="58" t="str">
        <f t="shared" ca="1" si="46"/>
        <v/>
      </c>
      <c r="U198" s="57" t="str">
        <f t="shared" si="47"/>
        <v/>
      </c>
      <c r="V198" s="57" t="str">
        <f ca="1">IF(AND(C198&lt;&gt;"",C198&lt;&gt;OFFSET(C198,1,0)),SUMIFS([Giá có thuế],[Số ĐK],C198),"")</f>
        <v/>
      </c>
      <c r="W198" s="53"/>
      <c r="X198" s="55" t="str">
        <f>IF(W198="","",'Thông Tin Chung'!#REF!)</f>
        <v/>
      </c>
      <c r="Y198" s="57" t="str">
        <f t="shared" ca="1" si="48"/>
        <v/>
      </c>
      <c r="Z198" s="59"/>
      <c r="AA198" s="49" t="str">
        <f ca="1">IF(C198="","",IF(OR(D198&lt;NgayBatDau,D198&gt;NgayKetThuc),"Ngày tháng phải nằm trong kỳ báo cáo",IF(AND(G198&lt;&gt;"",COUNTIF(D.2[Tên khách hàng],G198)=0),"Tên KH chưa khai báo trong DSKH",IF(AND(H198&lt;&gt;"",COUNTIF(D.1[Tên sản phẩm],H198)=0),"SP này chưa khai báo trong DSSP",""))))</f>
        <v/>
      </c>
      <c r="AB198" s="28" t="str">
        <f t="shared" ca="1" si="38"/>
        <v/>
      </c>
      <c r="AC198" s="29" t="str">
        <f>IF(OR(H198="",S198=""),"",S198-(SUM(L198,M198)*INDEX(#REF!,MATCH(H198,D.1[Tên sản phẩm],0))))</f>
        <v/>
      </c>
    </row>
    <row r="199" spans="2:29" ht="27.75" customHeight="1">
      <c r="B199" s="69">
        <f t="shared" si="39"/>
        <v>196</v>
      </c>
      <c r="C199" s="49" t="str">
        <f t="shared" ca="1" si="40"/>
        <v/>
      </c>
      <c r="D199" s="50" t="str">
        <f t="shared" ca="1" si="41"/>
        <v/>
      </c>
      <c r="E199" s="51" t="str">
        <f t="shared" ca="1" si="42"/>
        <v/>
      </c>
      <c r="F199" s="51"/>
      <c r="G199" s="52" t="str">
        <f t="shared" ca="1" si="43"/>
        <v/>
      </c>
      <c r="H199" s="53"/>
      <c r="I199" s="54" t="str">
        <f>IF(H199="","",INDEX(D.1[Quy cách],MATCH(H199,D.1[Tên sản phẩm],0)))</f>
        <v/>
      </c>
      <c r="J199" s="20" t="str">
        <f>IF(H199="","",INDEX(D.1[ĐVT],MATCH(H199,D.1[Tên sản phẩm],0)))</f>
        <v/>
      </c>
      <c r="K199" s="56" t="str">
        <f>IF(H199="","",INDEX(#REF!,MATCH(H199,D.1[Tên sản phẩm],0)))</f>
        <v/>
      </c>
      <c r="L199" s="56"/>
      <c r="M199" s="53"/>
      <c r="N199" s="53"/>
      <c r="O199" s="53"/>
      <c r="P199" s="57" t="str">
        <f t="shared" si="44"/>
        <v/>
      </c>
      <c r="Q199" s="58"/>
      <c r="R199" s="56" t="str">
        <f t="shared" si="37"/>
        <v/>
      </c>
      <c r="S199" s="57" t="str">
        <f t="shared" si="45"/>
        <v/>
      </c>
      <c r="T199" s="58" t="str">
        <f t="shared" ca="1" si="46"/>
        <v/>
      </c>
      <c r="U199" s="57" t="str">
        <f t="shared" si="47"/>
        <v/>
      </c>
      <c r="V199" s="57" t="str">
        <f ca="1">IF(AND(C199&lt;&gt;"",C199&lt;&gt;OFFSET(C199,1,0)),SUMIFS([Giá có thuế],[Số ĐK],C199),"")</f>
        <v/>
      </c>
      <c r="W199" s="53"/>
      <c r="X199" s="55" t="str">
        <f>IF(W199="","",'Thông Tin Chung'!#REF!)</f>
        <v/>
      </c>
      <c r="Y199" s="57" t="str">
        <f t="shared" ca="1" si="48"/>
        <v/>
      </c>
      <c r="Z199" s="59"/>
      <c r="AA199" s="49" t="str">
        <f ca="1">IF(C199="","",IF(OR(D199&lt;NgayBatDau,D199&gt;NgayKetThuc),"Ngày tháng phải nằm trong kỳ báo cáo",IF(AND(G199&lt;&gt;"",COUNTIF(D.2[Tên khách hàng],G199)=0),"Tên KH chưa khai báo trong DSKH",IF(AND(H199&lt;&gt;"",COUNTIF(D.1[Tên sản phẩm],H199)=0),"SP này chưa khai báo trong DSSP",""))))</f>
        <v/>
      </c>
      <c r="AB199" s="28" t="str">
        <f t="shared" ca="1" si="38"/>
        <v/>
      </c>
      <c r="AC199" s="29" t="str">
        <f>IF(OR(H199="",S199=""),"",S199-(SUM(L199,M199)*INDEX(#REF!,MATCH(H199,D.1[Tên sản phẩm],0))))</f>
        <v/>
      </c>
    </row>
    <row r="200" spans="2:29" ht="27.75" customHeight="1">
      <c r="B200" s="69">
        <f t="shared" si="39"/>
        <v>197</v>
      </c>
      <c r="C200" s="49" t="str">
        <f t="shared" ca="1" si="40"/>
        <v/>
      </c>
      <c r="D200" s="50" t="str">
        <f t="shared" ca="1" si="41"/>
        <v/>
      </c>
      <c r="E200" s="51" t="str">
        <f t="shared" ca="1" si="42"/>
        <v/>
      </c>
      <c r="F200" s="51"/>
      <c r="G200" s="52" t="str">
        <f t="shared" ca="1" si="43"/>
        <v/>
      </c>
      <c r="H200" s="53"/>
      <c r="I200" s="54" t="str">
        <f>IF(H200="","",INDEX(D.1[Quy cách],MATCH(H200,D.1[Tên sản phẩm],0)))</f>
        <v/>
      </c>
      <c r="J200" s="20" t="str">
        <f>IF(H200="","",INDEX(D.1[ĐVT],MATCH(H200,D.1[Tên sản phẩm],0)))</f>
        <v/>
      </c>
      <c r="K200" s="56" t="str">
        <f>IF(H200="","",INDEX(#REF!,MATCH(H200,D.1[Tên sản phẩm],0)))</f>
        <v/>
      </c>
      <c r="L200" s="56"/>
      <c r="M200" s="53"/>
      <c r="N200" s="53"/>
      <c r="O200" s="53"/>
      <c r="P200" s="57" t="str">
        <f t="shared" si="44"/>
        <v/>
      </c>
      <c r="Q200" s="58"/>
      <c r="R200" s="56" t="str">
        <f t="shared" si="37"/>
        <v/>
      </c>
      <c r="S200" s="57" t="str">
        <f t="shared" si="45"/>
        <v/>
      </c>
      <c r="T200" s="58" t="str">
        <f t="shared" ca="1" si="46"/>
        <v/>
      </c>
      <c r="U200" s="57" t="str">
        <f t="shared" si="47"/>
        <v/>
      </c>
      <c r="V200" s="57" t="str">
        <f ca="1">IF(AND(C200&lt;&gt;"",C200&lt;&gt;OFFSET(C200,1,0)),SUMIFS([Giá có thuế],[Số ĐK],C200),"")</f>
        <v/>
      </c>
      <c r="W200" s="53"/>
      <c r="X200" s="55" t="str">
        <f>IF(W200="","",'Thông Tin Chung'!#REF!)</f>
        <v/>
      </c>
      <c r="Y200" s="57" t="str">
        <f t="shared" ca="1" si="48"/>
        <v/>
      </c>
      <c r="Z200" s="59"/>
      <c r="AA200" s="49" t="str">
        <f ca="1">IF(C200="","",IF(OR(D200&lt;NgayBatDau,D200&gt;NgayKetThuc),"Ngày tháng phải nằm trong kỳ báo cáo",IF(AND(G200&lt;&gt;"",COUNTIF(D.2[Tên khách hàng],G200)=0),"Tên KH chưa khai báo trong DSKH",IF(AND(H200&lt;&gt;"",COUNTIF(D.1[Tên sản phẩm],H200)=0),"SP này chưa khai báo trong DSSP",""))))</f>
        <v/>
      </c>
      <c r="AB200" s="28" t="str">
        <f t="shared" ca="1" si="38"/>
        <v/>
      </c>
      <c r="AC200" s="29" t="str">
        <f>IF(OR(H200="",S200=""),"",S200-(SUM(L200,M200)*INDEX(#REF!,MATCH(H200,D.1[Tên sản phẩm],0))))</f>
        <v/>
      </c>
    </row>
    <row r="201" spans="2:29" ht="27.75" customHeight="1">
      <c r="B201" s="69">
        <f t="shared" si="39"/>
        <v>198</v>
      </c>
      <c r="C201" s="49" t="str">
        <f t="shared" ca="1" si="40"/>
        <v/>
      </c>
      <c r="D201" s="50" t="str">
        <f t="shared" ca="1" si="41"/>
        <v/>
      </c>
      <c r="E201" s="51" t="str">
        <f t="shared" ca="1" si="42"/>
        <v/>
      </c>
      <c r="F201" s="51"/>
      <c r="G201" s="52" t="str">
        <f t="shared" ca="1" si="43"/>
        <v/>
      </c>
      <c r="H201" s="53"/>
      <c r="I201" s="54" t="str">
        <f>IF(H201="","",INDEX(D.1[Quy cách],MATCH(H201,D.1[Tên sản phẩm],0)))</f>
        <v/>
      </c>
      <c r="J201" s="20" t="str">
        <f>IF(H201="","",INDEX(D.1[ĐVT],MATCH(H201,D.1[Tên sản phẩm],0)))</f>
        <v/>
      </c>
      <c r="K201" s="56" t="str">
        <f>IF(H201="","",INDEX(#REF!,MATCH(H201,D.1[Tên sản phẩm],0)))</f>
        <v/>
      </c>
      <c r="L201" s="56"/>
      <c r="M201" s="53"/>
      <c r="N201" s="53"/>
      <c r="O201" s="53"/>
      <c r="P201" s="57" t="str">
        <f t="shared" si="44"/>
        <v/>
      </c>
      <c r="Q201" s="58"/>
      <c r="R201" s="56" t="str">
        <f t="shared" si="37"/>
        <v/>
      </c>
      <c r="S201" s="57" t="str">
        <f t="shared" si="45"/>
        <v/>
      </c>
      <c r="T201" s="58" t="str">
        <f t="shared" ca="1" si="46"/>
        <v/>
      </c>
      <c r="U201" s="57" t="str">
        <f t="shared" si="47"/>
        <v/>
      </c>
      <c r="V201" s="57" t="str">
        <f ca="1">IF(AND(C201&lt;&gt;"",C201&lt;&gt;OFFSET(C201,1,0)),SUMIFS([Giá có thuế],[Số ĐK],C201),"")</f>
        <v/>
      </c>
      <c r="W201" s="53"/>
      <c r="X201" s="55" t="str">
        <f>IF(W201="","",'Thông Tin Chung'!#REF!)</f>
        <v/>
      </c>
      <c r="Y201" s="57" t="str">
        <f t="shared" ca="1" si="48"/>
        <v/>
      </c>
      <c r="Z201" s="59"/>
      <c r="AA201" s="49" t="str">
        <f ca="1">IF(C201="","",IF(OR(D201&lt;NgayBatDau,D201&gt;NgayKetThuc),"Ngày tháng phải nằm trong kỳ báo cáo",IF(AND(G201&lt;&gt;"",COUNTIF(D.2[Tên khách hàng],G201)=0),"Tên KH chưa khai báo trong DSKH",IF(AND(H201&lt;&gt;"",COUNTIF(D.1[Tên sản phẩm],H201)=0),"SP này chưa khai báo trong DSSP",""))))</f>
        <v/>
      </c>
      <c r="AB201" s="28" t="str">
        <f t="shared" ca="1" si="38"/>
        <v/>
      </c>
      <c r="AC201" s="29" t="str">
        <f>IF(OR(H201="",S201=""),"",S201-(SUM(L201,M201)*INDEX(#REF!,MATCH(H201,D.1[Tên sản phẩm],0))))</f>
        <v/>
      </c>
    </row>
    <row r="202" spans="2:29" ht="27.75" customHeight="1">
      <c r="B202" s="69">
        <f t="shared" si="39"/>
        <v>199</v>
      </c>
      <c r="C202" s="49" t="str">
        <f t="shared" ca="1" si="40"/>
        <v/>
      </c>
      <c r="D202" s="50" t="str">
        <f t="shared" ca="1" si="41"/>
        <v/>
      </c>
      <c r="E202" s="51" t="str">
        <f t="shared" ca="1" si="42"/>
        <v/>
      </c>
      <c r="F202" s="51"/>
      <c r="G202" s="52" t="str">
        <f t="shared" ca="1" si="43"/>
        <v/>
      </c>
      <c r="H202" s="53"/>
      <c r="I202" s="54" t="str">
        <f>IF(H202="","",INDEX(D.1[Quy cách],MATCH(H202,D.1[Tên sản phẩm],0)))</f>
        <v/>
      </c>
      <c r="J202" s="20" t="str">
        <f>IF(H202="","",INDEX(D.1[ĐVT],MATCH(H202,D.1[Tên sản phẩm],0)))</f>
        <v/>
      </c>
      <c r="K202" s="56" t="str">
        <f>IF(H202="","",INDEX(#REF!,MATCH(H202,D.1[Tên sản phẩm],0)))</f>
        <v/>
      </c>
      <c r="L202" s="56"/>
      <c r="M202" s="53"/>
      <c r="N202" s="53"/>
      <c r="O202" s="53"/>
      <c r="P202" s="57" t="str">
        <f t="shared" si="44"/>
        <v/>
      </c>
      <c r="Q202" s="58"/>
      <c r="R202" s="56" t="str">
        <f t="shared" si="37"/>
        <v/>
      </c>
      <c r="S202" s="57" t="str">
        <f t="shared" si="45"/>
        <v/>
      </c>
      <c r="T202" s="58" t="str">
        <f t="shared" ca="1" si="46"/>
        <v/>
      </c>
      <c r="U202" s="57" t="str">
        <f t="shared" si="47"/>
        <v/>
      </c>
      <c r="V202" s="57" t="str">
        <f ca="1">IF(AND(C202&lt;&gt;"",C202&lt;&gt;OFFSET(C202,1,0)),SUMIFS([Giá có thuế],[Số ĐK],C202),"")</f>
        <v/>
      </c>
      <c r="W202" s="53"/>
      <c r="X202" s="55" t="str">
        <f>IF(W202="","",'Thông Tin Chung'!#REF!)</f>
        <v/>
      </c>
      <c r="Y202" s="57" t="str">
        <f t="shared" ca="1" si="48"/>
        <v/>
      </c>
      <c r="Z202" s="59"/>
      <c r="AA202" s="49" t="str">
        <f ca="1">IF(C202="","",IF(OR(D202&lt;NgayBatDau,D202&gt;NgayKetThuc),"Ngày tháng phải nằm trong kỳ báo cáo",IF(AND(G202&lt;&gt;"",COUNTIF(D.2[Tên khách hàng],G202)=0),"Tên KH chưa khai báo trong DSKH",IF(AND(H202&lt;&gt;"",COUNTIF(D.1[Tên sản phẩm],H202)=0),"SP này chưa khai báo trong DSSP",""))))</f>
        <v/>
      </c>
      <c r="AB202" s="28" t="str">
        <f t="shared" ca="1" si="38"/>
        <v/>
      </c>
      <c r="AC202" s="29" t="str">
        <f>IF(OR(H202="",S202=""),"",S202-(SUM(L202,M202)*INDEX(#REF!,MATCH(H202,D.1[Tên sản phẩm],0))))</f>
        <v/>
      </c>
    </row>
    <row r="203" spans="2:29" ht="27.75" customHeight="1">
      <c r="B203" s="69">
        <f t="shared" si="39"/>
        <v>200</v>
      </c>
      <c r="C203" s="49" t="str">
        <f t="shared" ca="1" si="40"/>
        <v/>
      </c>
      <c r="D203" s="50" t="str">
        <f t="shared" ca="1" si="41"/>
        <v/>
      </c>
      <c r="E203" s="51" t="str">
        <f t="shared" ca="1" si="42"/>
        <v/>
      </c>
      <c r="F203" s="51"/>
      <c r="G203" s="52" t="str">
        <f t="shared" ca="1" si="43"/>
        <v/>
      </c>
      <c r="H203" s="53"/>
      <c r="I203" s="54" t="str">
        <f>IF(H203="","",INDEX(D.1[Quy cách],MATCH(H203,D.1[Tên sản phẩm],0)))</f>
        <v/>
      </c>
      <c r="J203" s="20" t="str">
        <f>IF(H203="","",INDEX(D.1[ĐVT],MATCH(H203,D.1[Tên sản phẩm],0)))</f>
        <v/>
      </c>
      <c r="K203" s="56" t="str">
        <f>IF(H203="","",INDEX(#REF!,MATCH(H203,D.1[Tên sản phẩm],0)))</f>
        <v/>
      </c>
      <c r="L203" s="56"/>
      <c r="M203" s="53"/>
      <c r="N203" s="53"/>
      <c r="O203" s="53"/>
      <c r="P203" s="57" t="str">
        <f t="shared" si="44"/>
        <v/>
      </c>
      <c r="Q203" s="58"/>
      <c r="R203" s="56" t="str">
        <f t="shared" si="37"/>
        <v/>
      </c>
      <c r="S203" s="57" t="str">
        <f t="shared" si="45"/>
        <v/>
      </c>
      <c r="T203" s="58" t="str">
        <f t="shared" ca="1" si="46"/>
        <v/>
      </c>
      <c r="U203" s="57" t="str">
        <f t="shared" si="47"/>
        <v/>
      </c>
      <c r="V203" s="57" t="str">
        <f ca="1">IF(AND(C203&lt;&gt;"",C203&lt;&gt;OFFSET(C203,1,0)),SUMIFS([Giá có thuế],[Số ĐK],C203),"")</f>
        <v/>
      </c>
      <c r="W203" s="53"/>
      <c r="X203" s="55" t="str">
        <f>IF(W203="","",'Thông Tin Chung'!#REF!)</f>
        <v/>
      </c>
      <c r="Y203" s="57" t="str">
        <f t="shared" ca="1" si="48"/>
        <v/>
      </c>
      <c r="Z203" s="59"/>
      <c r="AA203" s="49" t="str">
        <f ca="1">IF(C203="","",IF(OR(D203&lt;NgayBatDau,D203&gt;NgayKetThuc),"Ngày tháng phải nằm trong kỳ báo cáo",IF(AND(G203&lt;&gt;"",COUNTIF(D.2[Tên khách hàng],G203)=0),"Tên KH chưa khai báo trong DSKH",IF(AND(H203&lt;&gt;"",COUNTIF(D.1[Tên sản phẩm],H203)=0),"SP này chưa khai báo trong DSSP",""))))</f>
        <v/>
      </c>
      <c r="AB203" s="28" t="str">
        <f t="shared" ca="1" si="38"/>
        <v/>
      </c>
      <c r="AC203" s="29" t="str">
        <f>IF(OR(H203="",S203=""),"",S203-(SUM(L203,M203)*INDEX(#REF!,MATCH(H203,D.1[Tên sản phẩm],0))))</f>
        <v/>
      </c>
    </row>
    <row r="204" spans="2:29" ht="27.75" customHeight="1">
      <c r="B204" s="69">
        <f t="shared" si="39"/>
        <v>201</v>
      </c>
      <c r="C204" s="49" t="str">
        <f t="shared" ca="1" si="40"/>
        <v/>
      </c>
      <c r="D204" s="50" t="str">
        <f t="shared" ca="1" si="41"/>
        <v/>
      </c>
      <c r="E204" s="51" t="str">
        <f t="shared" ca="1" si="42"/>
        <v/>
      </c>
      <c r="F204" s="51"/>
      <c r="G204" s="52" t="str">
        <f t="shared" ca="1" si="43"/>
        <v/>
      </c>
      <c r="H204" s="53"/>
      <c r="I204" s="54" t="str">
        <f>IF(H204="","",INDEX(D.1[Quy cách],MATCH(H204,D.1[Tên sản phẩm],0)))</f>
        <v/>
      </c>
      <c r="J204" s="20" t="str">
        <f>IF(H204="","",INDEX(D.1[ĐVT],MATCH(H204,D.1[Tên sản phẩm],0)))</f>
        <v/>
      </c>
      <c r="K204" s="56" t="str">
        <f>IF(H204="","",INDEX(#REF!,MATCH(H204,D.1[Tên sản phẩm],0)))</f>
        <v/>
      </c>
      <c r="L204" s="56"/>
      <c r="M204" s="53"/>
      <c r="N204" s="53"/>
      <c r="O204" s="53"/>
      <c r="P204" s="57" t="str">
        <f t="shared" si="44"/>
        <v/>
      </c>
      <c r="Q204" s="58"/>
      <c r="R204" s="56" t="str">
        <f t="shared" si="37"/>
        <v/>
      </c>
      <c r="S204" s="57" t="str">
        <f t="shared" si="45"/>
        <v/>
      </c>
      <c r="T204" s="58" t="str">
        <f t="shared" ca="1" si="46"/>
        <v/>
      </c>
      <c r="U204" s="57" t="str">
        <f t="shared" si="47"/>
        <v/>
      </c>
      <c r="V204" s="57" t="str">
        <f ca="1">IF(AND(C204&lt;&gt;"",C204&lt;&gt;OFFSET(C204,1,0)),SUMIFS([Giá có thuế],[Số ĐK],C204),"")</f>
        <v/>
      </c>
      <c r="W204" s="53"/>
      <c r="X204" s="55" t="str">
        <f>IF(W204="","",'Thông Tin Chung'!#REF!)</f>
        <v/>
      </c>
      <c r="Y204" s="57" t="str">
        <f t="shared" ca="1" si="48"/>
        <v/>
      </c>
      <c r="Z204" s="59"/>
      <c r="AA204" s="49" t="str">
        <f ca="1">IF(C204="","",IF(OR(D204&lt;NgayBatDau,D204&gt;NgayKetThuc),"Ngày tháng phải nằm trong kỳ báo cáo",IF(AND(G204&lt;&gt;"",COUNTIF(D.2[Tên khách hàng],G204)=0),"Tên KH chưa khai báo trong DSKH",IF(AND(H204&lt;&gt;"",COUNTIF(D.1[Tên sản phẩm],H204)=0),"SP này chưa khai báo trong DSSP",""))))</f>
        <v/>
      </c>
      <c r="AB204" s="28" t="str">
        <f t="shared" ca="1" si="38"/>
        <v/>
      </c>
      <c r="AC204" s="29" t="str">
        <f>IF(OR(H204="",S204=""),"",S204-(SUM(L204,M204)*INDEX(#REF!,MATCH(H204,D.1[Tên sản phẩm],0))))</f>
        <v/>
      </c>
    </row>
    <row r="205" spans="2:29" ht="27.75" customHeight="1">
      <c r="B205" s="69">
        <f t="shared" si="39"/>
        <v>202</v>
      </c>
      <c r="C205" s="49" t="str">
        <f t="shared" ca="1" si="40"/>
        <v/>
      </c>
      <c r="D205" s="50" t="str">
        <f t="shared" ca="1" si="41"/>
        <v/>
      </c>
      <c r="E205" s="51" t="str">
        <f t="shared" ca="1" si="42"/>
        <v/>
      </c>
      <c r="F205" s="51"/>
      <c r="G205" s="52" t="str">
        <f t="shared" ca="1" si="43"/>
        <v/>
      </c>
      <c r="H205" s="53"/>
      <c r="I205" s="54" t="str">
        <f>IF(H205="","",INDEX(D.1[Quy cách],MATCH(H205,D.1[Tên sản phẩm],0)))</f>
        <v/>
      </c>
      <c r="J205" s="20" t="str">
        <f>IF(H205="","",INDEX(D.1[ĐVT],MATCH(H205,D.1[Tên sản phẩm],0)))</f>
        <v/>
      </c>
      <c r="K205" s="56" t="str">
        <f>IF(H205="","",INDEX(#REF!,MATCH(H205,D.1[Tên sản phẩm],0)))</f>
        <v/>
      </c>
      <c r="L205" s="56"/>
      <c r="M205" s="53"/>
      <c r="N205" s="53"/>
      <c r="O205" s="53"/>
      <c r="P205" s="57" t="str">
        <f t="shared" si="44"/>
        <v/>
      </c>
      <c r="Q205" s="58"/>
      <c r="R205" s="56" t="str">
        <f t="shared" si="37"/>
        <v/>
      </c>
      <c r="S205" s="57" t="str">
        <f t="shared" si="45"/>
        <v/>
      </c>
      <c r="T205" s="58" t="str">
        <f t="shared" ca="1" si="46"/>
        <v/>
      </c>
      <c r="U205" s="57" t="str">
        <f t="shared" si="47"/>
        <v/>
      </c>
      <c r="V205" s="57" t="str">
        <f ca="1">IF(AND(C205&lt;&gt;"",C205&lt;&gt;OFFSET(C205,1,0)),SUMIFS([Giá có thuế],[Số ĐK],C205),"")</f>
        <v/>
      </c>
      <c r="W205" s="53"/>
      <c r="X205" s="55" t="str">
        <f>IF(W205="","",'Thông Tin Chung'!#REF!)</f>
        <v/>
      </c>
      <c r="Y205" s="57" t="str">
        <f t="shared" ca="1" si="48"/>
        <v/>
      </c>
      <c r="Z205" s="59"/>
      <c r="AA205" s="49" t="str">
        <f ca="1">IF(C205="","",IF(OR(D205&lt;NgayBatDau,D205&gt;NgayKetThuc),"Ngày tháng phải nằm trong kỳ báo cáo",IF(AND(G205&lt;&gt;"",COUNTIF(D.2[Tên khách hàng],G205)=0),"Tên KH chưa khai báo trong DSKH",IF(AND(H205&lt;&gt;"",COUNTIF(D.1[Tên sản phẩm],H205)=0),"SP này chưa khai báo trong DSSP",""))))</f>
        <v/>
      </c>
      <c r="AB205" s="28" t="str">
        <f t="shared" ca="1" si="38"/>
        <v/>
      </c>
      <c r="AC205" s="29" t="str">
        <f>IF(OR(H205="",S205=""),"",S205-(SUM(L205,M205)*INDEX(#REF!,MATCH(H205,D.1[Tên sản phẩm],0))))</f>
        <v/>
      </c>
    </row>
    <row r="206" spans="2:29" ht="27.75" customHeight="1">
      <c r="B206" s="69">
        <f t="shared" si="39"/>
        <v>203</v>
      </c>
      <c r="C206" s="49" t="str">
        <f t="shared" ca="1" si="40"/>
        <v/>
      </c>
      <c r="D206" s="50" t="str">
        <f t="shared" ca="1" si="41"/>
        <v/>
      </c>
      <c r="E206" s="51" t="str">
        <f t="shared" ca="1" si="42"/>
        <v/>
      </c>
      <c r="F206" s="51"/>
      <c r="G206" s="52" t="str">
        <f t="shared" ca="1" si="43"/>
        <v/>
      </c>
      <c r="H206" s="53"/>
      <c r="I206" s="54" t="str">
        <f>IF(H206="","",INDEX(D.1[Quy cách],MATCH(H206,D.1[Tên sản phẩm],0)))</f>
        <v/>
      </c>
      <c r="J206" s="20" t="str">
        <f>IF(H206="","",INDEX(D.1[ĐVT],MATCH(H206,D.1[Tên sản phẩm],0)))</f>
        <v/>
      </c>
      <c r="K206" s="56" t="str">
        <f>IF(H206="","",INDEX(#REF!,MATCH(H206,D.1[Tên sản phẩm],0)))</f>
        <v/>
      </c>
      <c r="L206" s="56"/>
      <c r="M206" s="53"/>
      <c r="N206" s="53"/>
      <c r="O206" s="53"/>
      <c r="P206" s="57" t="str">
        <f t="shared" si="44"/>
        <v/>
      </c>
      <c r="Q206" s="58"/>
      <c r="R206" s="56" t="str">
        <f t="shared" si="37"/>
        <v/>
      </c>
      <c r="S206" s="57" t="str">
        <f t="shared" si="45"/>
        <v/>
      </c>
      <c r="T206" s="58" t="str">
        <f t="shared" ca="1" si="46"/>
        <v/>
      </c>
      <c r="U206" s="57" t="str">
        <f t="shared" si="47"/>
        <v/>
      </c>
      <c r="V206" s="57" t="str">
        <f ca="1">IF(AND(C206&lt;&gt;"",C206&lt;&gt;OFFSET(C206,1,0)),SUMIFS([Giá có thuế],[Số ĐK],C206),"")</f>
        <v/>
      </c>
      <c r="W206" s="53"/>
      <c r="X206" s="55" t="str">
        <f>IF(W206="","",'Thông Tin Chung'!#REF!)</f>
        <v/>
      </c>
      <c r="Y206" s="57" t="str">
        <f t="shared" ca="1" si="48"/>
        <v/>
      </c>
      <c r="Z206" s="59"/>
      <c r="AA206" s="49" t="str">
        <f ca="1">IF(C206="","",IF(OR(D206&lt;NgayBatDau,D206&gt;NgayKetThuc),"Ngày tháng phải nằm trong kỳ báo cáo",IF(AND(G206&lt;&gt;"",COUNTIF(D.2[Tên khách hàng],G206)=0),"Tên KH chưa khai báo trong DSKH",IF(AND(H206&lt;&gt;"",COUNTIF(D.1[Tên sản phẩm],H206)=0),"SP này chưa khai báo trong DSSP",""))))</f>
        <v/>
      </c>
      <c r="AB206" s="28" t="str">
        <f t="shared" ca="1" si="38"/>
        <v/>
      </c>
      <c r="AC206" s="29" t="str">
        <f>IF(OR(H206="",S206=""),"",S206-(SUM(L206,M206)*INDEX(#REF!,MATCH(H206,D.1[Tên sản phẩm],0))))</f>
        <v/>
      </c>
    </row>
    <row r="207" spans="2:29" ht="27.75" customHeight="1">
      <c r="B207" s="69">
        <f t="shared" si="39"/>
        <v>204</v>
      </c>
      <c r="C207" s="49" t="str">
        <f t="shared" ca="1" si="40"/>
        <v/>
      </c>
      <c r="D207" s="50" t="str">
        <f t="shared" ca="1" si="41"/>
        <v/>
      </c>
      <c r="E207" s="51" t="str">
        <f t="shared" ca="1" si="42"/>
        <v/>
      </c>
      <c r="F207" s="51"/>
      <c r="G207" s="52" t="str">
        <f t="shared" ca="1" si="43"/>
        <v/>
      </c>
      <c r="H207" s="53"/>
      <c r="I207" s="54" t="str">
        <f>IF(H207="","",INDEX(D.1[Quy cách],MATCH(H207,D.1[Tên sản phẩm],0)))</f>
        <v/>
      </c>
      <c r="J207" s="20" t="str">
        <f>IF(H207="","",INDEX(D.1[ĐVT],MATCH(H207,D.1[Tên sản phẩm],0)))</f>
        <v/>
      </c>
      <c r="K207" s="56" t="str">
        <f>IF(H207="","",INDEX(#REF!,MATCH(H207,D.1[Tên sản phẩm],0)))</f>
        <v/>
      </c>
      <c r="L207" s="56"/>
      <c r="M207" s="53"/>
      <c r="N207" s="53"/>
      <c r="O207" s="53"/>
      <c r="P207" s="57" t="str">
        <f t="shared" si="44"/>
        <v/>
      </c>
      <c r="Q207" s="58"/>
      <c r="R207" s="56" t="str">
        <f t="shared" si="37"/>
        <v/>
      </c>
      <c r="S207" s="57" t="str">
        <f t="shared" si="45"/>
        <v/>
      </c>
      <c r="T207" s="58" t="str">
        <f t="shared" ca="1" si="46"/>
        <v/>
      </c>
      <c r="U207" s="57" t="str">
        <f t="shared" si="47"/>
        <v/>
      </c>
      <c r="V207" s="57" t="str">
        <f ca="1">IF(AND(C207&lt;&gt;"",C207&lt;&gt;OFFSET(C207,1,0)),SUMIFS([Giá có thuế],[Số ĐK],C207),"")</f>
        <v/>
      </c>
      <c r="W207" s="53"/>
      <c r="X207" s="55" t="str">
        <f>IF(W207="","",'Thông Tin Chung'!#REF!)</f>
        <v/>
      </c>
      <c r="Y207" s="57" t="str">
        <f t="shared" ca="1" si="48"/>
        <v/>
      </c>
      <c r="Z207" s="59"/>
      <c r="AA207" s="49" t="str">
        <f ca="1">IF(C207="","",IF(OR(D207&lt;NgayBatDau,D207&gt;NgayKetThuc),"Ngày tháng phải nằm trong kỳ báo cáo",IF(AND(G207&lt;&gt;"",COUNTIF(D.2[Tên khách hàng],G207)=0),"Tên KH chưa khai báo trong DSKH",IF(AND(H207&lt;&gt;"",COUNTIF(D.1[Tên sản phẩm],H207)=0),"SP này chưa khai báo trong DSSP",""))))</f>
        <v/>
      </c>
      <c r="AB207" s="28" t="str">
        <f t="shared" ca="1" si="38"/>
        <v/>
      </c>
      <c r="AC207" s="29" t="str">
        <f>IF(OR(H207="",S207=""),"",S207-(SUM(L207,M207)*INDEX(#REF!,MATCH(H207,D.1[Tên sản phẩm],0))))</f>
        <v/>
      </c>
    </row>
    <row r="208" spans="2:29" ht="27.75" customHeight="1">
      <c r="B208" s="69">
        <f t="shared" si="39"/>
        <v>205</v>
      </c>
      <c r="C208" s="49" t="str">
        <f t="shared" ca="1" si="40"/>
        <v/>
      </c>
      <c r="D208" s="50" t="str">
        <f t="shared" ca="1" si="41"/>
        <v/>
      </c>
      <c r="E208" s="51" t="str">
        <f t="shared" ca="1" si="42"/>
        <v/>
      </c>
      <c r="F208" s="51"/>
      <c r="G208" s="52" t="str">
        <f t="shared" ca="1" si="43"/>
        <v/>
      </c>
      <c r="H208" s="53"/>
      <c r="I208" s="54" t="str">
        <f>IF(H208="","",INDEX(D.1[Quy cách],MATCH(H208,D.1[Tên sản phẩm],0)))</f>
        <v/>
      </c>
      <c r="J208" s="20" t="str">
        <f>IF(H208="","",INDEX(D.1[ĐVT],MATCH(H208,D.1[Tên sản phẩm],0)))</f>
        <v/>
      </c>
      <c r="K208" s="56" t="str">
        <f>IF(H208="","",INDEX(#REF!,MATCH(H208,D.1[Tên sản phẩm],0)))</f>
        <v/>
      </c>
      <c r="L208" s="56"/>
      <c r="M208" s="53"/>
      <c r="N208" s="53"/>
      <c r="O208" s="53"/>
      <c r="P208" s="57" t="str">
        <f t="shared" si="44"/>
        <v/>
      </c>
      <c r="Q208" s="58"/>
      <c r="R208" s="56" t="str">
        <f t="shared" si="37"/>
        <v/>
      </c>
      <c r="S208" s="57" t="str">
        <f t="shared" si="45"/>
        <v/>
      </c>
      <c r="T208" s="58" t="str">
        <f t="shared" ca="1" si="46"/>
        <v/>
      </c>
      <c r="U208" s="57" t="str">
        <f t="shared" si="47"/>
        <v/>
      </c>
      <c r="V208" s="57" t="str">
        <f ca="1">IF(AND(C208&lt;&gt;"",C208&lt;&gt;OFFSET(C208,1,0)),SUMIFS([Giá có thuế],[Số ĐK],C208),"")</f>
        <v/>
      </c>
      <c r="W208" s="53"/>
      <c r="X208" s="55" t="str">
        <f>IF(W208="","",'Thông Tin Chung'!#REF!)</f>
        <v/>
      </c>
      <c r="Y208" s="57" t="str">
        <f t="shared" ca="1" si="48"/>
        <v/>
      </c>
      <c r="Z208" s="59"/>
      <c r="AA208" s="49" t="str">
        <f ca="1">IF(C208="","",IF(OR(D208&lt;NgayBatDau,D208&gt;NgayKetThuc),"Ngày tháng phải nằm trong kỳ báo cáo",IF(AND(G208&lt;&gt;"",COUNTIF(D.2[Tên khách hàng],G208)=0),"Tên KH chưa khai báo trong DSKH",IF(AND(H208&lt;&gt;"",COUNTIF(D.1[Tên sản phẩm],H208)=0),"SP này chưa khai báo trong DSSP",""))))</f>
        <v/>
      </c>
      <c r="AB208" s="28" t="str">
        <f t="shared" ca="1" si="38"/>
        <v/>
      </c>
      <c r="AC208" s="29" t="str">
        <f>IF(OR(H208="",S208=""),"",S208-(SUM(L208,M208)*INDEX(#REF!,MATCH(H208,D.1[Tên sản phẩm],0))))</f>
        <v/>
      </c>
    </row>
    <row r="209" spans="2:29" ht="27.75" customHeight="1">
      <c r="B209" s="69">
        <f t="shared" si="39"/>
        <v>206</v>
      </c>
      <c r="C209" s="49" t="str">
        <f t="shared" ca="1" si="40"/>
        <v/>
      </c>
      <c r="D209" s="50" t="str">
        <f t="shared" ca="1" si="41"/>
        <v/>
      </c>
      <c r="E209" s="51" t="str">
        <f t="shared" ca="1" si="42"/>
        <v/>
      </c>
      <c r="F209" s="51"/>
      <c r="G209" s="52" t="str">
        <f t="shared" ca="1" si="43"/>
        <v/>
      </c>
      <c r="H209" s="53"/>
      <c r="I209" s="54" t="str">
        <f>IF(H209="","",INDEX(D.1[Quy cách],MATCH(H209,D.1[Tên sản phẩm],0)))</f>
        <v/>
      </c>
      <c r="J209" s="20" t="str">
        <f>IF(H209="","",INDEX(D.1[ĐVT],MATCH(H209,D.1[Tên sản phẩm],0)))</f>
        <v/>
      </c>
      <c r="K209" s="56" t="str">
        <f>IF(H209="","",INDEX(#REF!,MATCH(H209,D.1[Tên sản phẩm],0)))</f>
        <v/>
      </c>
      <c r="L209" s="56"/>
      <c r="M209" s="53"/>
      <c r="N209" s="53"/>
      <c r="O209" s="53"/>
      <c r="P209" s="57" t="str">
        <f t="shared" si="44"/>
        <v/>
      </c>
      <c r="Q209" s="58"/>
      <c r="R209" s="56" t="str">
        <f t="shared" si="37"/>
        <v/>
      </c>
      <c r="S209" s="57" t="str">
        <f t="shared" si="45"/>
        <v/>
      </c>
      <c r="T209" s="58" t="str">
        <f t="shared" ca="1" si="46"/>
        <v/>
      </c>
      <c r="U209" s="57" t="str">
        <f t="shared" si="47"/>
        <v/>
      </c>
      <c r="V209" s="57" t="str">
        <f ca="1">IF(AND(C209&lt;&gt;"",C209&lt;&gt;OFFSET(C209,1,0)),SUMIFS([Giá có thuế],[Số ĐK],C209),"")</f>
        <v/>
      </c>
      <c r="W209" s="53"/>
      <c r="X209" s="55" t="str">
        <f>IF(W209="","",'Thông Tin Chung'!#REF!)</f>
        <v/>
      </c>
      <c r="Y209" s="57" t="str">
        <f t="shared" ca="1" si="48"/>
        <v/>
      </c>
      <c r="Z209" s="59"/>
      <c r="AA209" s="49" t="str">
        <f ca="1">IF(C209="","",IF(OR(D209&lt;NgayBatDau,D209&gt;NgayKetThuc),"Ngày tháng phải nằm trong kỳ báo cáo",IF(AND(G209&lt;&gt;"",COUNTIF(D.2[Tên khách hàng],G209)=0),"Tên KH chưa khai báo trong DSKH",IF(AND(H209&lt;&gt;"",COUNTIF(D.1[Tên sản phẩm],H209)=0),"SP này chưa khai báo trong DSSP",""))))</f>
        <v/>
      </c>
      <c r="AB209" s="28" t="str">
        <f t="shared" ca="1" si="38"/>
        <v/>
      </c>
      <c r="AC209" s="29" t="str">
        <f>IF(OR(H209="",S209=""),"",S209-(SUM(L209,M209)*INDEX(#REF!,MATCH(H209,D.1[Tên sản phẩm],0))))</f>
        <v/>
      </c>
    </row>
    <row r="210" spans="2:29" ht="27.75" customHeight="1">
      <c r="B210" s="69">
        <f t="shared" si="39"/>
        <v>207</v>
      </c>
      <c r="C210" s="49" t="str">
        <f t="shared" ca="1" si="40"/>
        <v/>
      </c>
      <c r="D210" s="50" t="str">
        <f t="shared" ca="1" si="41"/>
        <v/>
      </c>
      <c r="E210" s="51" t="str">
        <f t="shared" ca="1" si="42"/>
        <v/>
      </c>
      <c r="F210" s="51"/>
      <c r="G210" s="52" t="str">
        <f t="shared" ca="1" si="43"/>
        <v/>
      </c>
      <c r="H210" s="53"/>
      <c r="I210" s="54" t="str">
        <f>IF(H210="","",INDEX(D.1[Quy cách],MATCH(H210,D.1[Tên sản phẩm],0)))</f>
        <v/>
      </c>
      <c r="J210" s="20" t="str">
        <f>IF(H210="","",INDEX(D.1[ĐVT],MATCH(H210,D.1[Tên sản phẩm],0)))</f>
        <v/>
      </c>
      <c r="K210" s="56" t="str">
        <f>IF(H210="","",INDEX(#REF!,MATCH(H210,D.1[Tên sản phẩm],0)))</f>
        <v/>
      </c>
      <c r="L210" s="56"/>
      <c r="M210" s="53"/>
      <c r="N210" s="53"/>
      <c r="O210" s="53"/>
      <c r="P210" s="57" t="str">
        <f t="shared" si="44"/>
        <v/>
      </c>
      <c r="Q210" s="58"/>
      <c r="R210" s="56" t="str">
        <f t="shared" si="37"/>
        <v/>
      </c>
      <c r="S210" s="57" t="str">
        <f t="shared" si="45"/>
        <v/>
      </c>
      <c r="T210" s="58" t="str">
        <f t="shared" ca="1" si="46"/>
        <v/>
      </c>
      <c r="U210" s="57" t="str">
        <f t="shared" si="47"/>
        <v/>
      </c>
      <c r="V210" s="57" t="str">
        <f ca="1">IF(AND(C210&lt;&gt;"",C210&lt;&gt;OFFSET(C210,1,0)),SUMIFS([Giá có thuế],[Số ĐK],C210),"")</f>
        <v/>
      </c>
      <c r="W210" s="53"/>
      <c r="X210" s="55" t="str">
        <f>IF(W210="","",'Thông Tin Chung'!#REF!)</f>
        <v/>
      </c>
      <c r="Y210" s="57" t="str">
        <f t="shared" ca="1" si="48"/>
        <v/>
      </c>
      <c r="Z210" s="59"/>
      <c r="AA210" s="49" t="str">
        <f ca="1">IF(C210="","",IF(OR(D210&lt;NgayBatDau,D210&gt;NgayKetThuc),"Ngày tháng phải nằm trong kỳ báo cáo",IF(AND(G210&lt;&gt;"",COUNTIF(D.2[Tên khách hàng],G210)=0),"Tên KH chưa khai báo trong DSKH",IF(AND(H210&lt;&gt;"",COUNTIF(D.1[Tên sản phẩm],H210)=0),"SP này chưa khai báo trong DSSP",""))))</f>
        <v/>
      </c>
      <c r="AB210" s="28" t="str">
        <f t="shared" ca="1" si="38"/>
        <v/>
      </c>
      <c r="AC210" s="29" t="str">
        <f>IF(OR(H210="",S210=""),"",S210-(SUM(L210,M210)*INDEX(#REF!,MATCH(H210,D.1[Tên sản phẩm],0))))</f>
        <v/>
      </c>
    </row>
    <row r="211" spans="2:29" ht="27.75" customHeight="1">
      <c r="B211" s="69">
        <f t="shared" si="39"/>
        <v>208</v>
      </c>
      <c r="C211" s="49" t="str">
        <f t="shared" ca="1" si="40"/>
        <v/>
      </c>
      <c r="D211" s="50" t="str">
        <f t="shared" ca="1" si="41"/>
        <v/>
      </c>
      <c r="E211" s="51" t="str">
        <f t="shared" ca="1" si="42"/>
        <v/>
      </c>
      <c r="F211" s="51"/>
      <c r="G211" s="52" t="str">
        <f t="shared" ca="1" si="43"/>
        <v/>
      </c>
      <c r="H211" s="53"/>
      <c r="I211" s="54" t="str">
        <f>IF(H211="","",INDEX(D.1[Quy cách],MATCH(H211,D.1[Tên sản phẩm],0)))</f>
        <v/>
      </c>
      <c r="J211" s="20" t="str">
        <f>IF(H211="","",INDEX(D.1[ĐVT],MATCH(H211,D.1[Tên sản phẩm],0)))</f>
        <v/>
      </c>
      <c r="K211" s="56" t="str">
        <f>IF(H211="","",INDEX(#REF!,MATCH(H211,D.1[Tên sản phẩm],0)))</f>
        <v/>
      </c>
      <c r="L211" s="56"/>
      <c r="M211" s="53"/>
      <c r="N211" s="53"/>
      <c r="O211" s="53"/>
      <c r="P211" s="57" t="str">
        <f t="shared" si="44"/>
        <v/>
      </c>
      <c r="Q211" s="58"/>
      <c r="R211" s="56" t="str">
        <f t="shared" si="37"/>
        <v/>
      </c>
      <c r="S211" s="57" t="str">
        <f t="shared" si="45"/>
        <v/>
      </c>
      <c r="T211" s="58" t="str">
        <f t="shared" ca="1" si="46"/>
        <v/>
      </c>
      <c r="U211" s="57" t="str">
        <f t="shared" si="47"/>
        <v/>
      </c>
      <c r="V211" s="57" t="str">
        <f ca="1">IF(AND(C211&lt;&gt;"",C211&lt;&gt;OFFSET(C211,1,0)),SUMIFS([Giá có thuế],[Số ĐK],C211),"")</f>
        <v/>
      </c>
      <c r="W211" s="53"/>
      <c r="X211" s="55" t="str">
        <f>IF(W211="","",'Thông Tin Chung'!#REF!)</f>
        <v/>
      </c>
      <c r="Y211" s="57" t="str">
        <f t="shared" ca="1" si="48"/>
        <v/>
      </c>
      <c r="Z211" s="59"/>
      <c r="AA211" s="49" t="str">
        <f ca="1">IF(C211="","",IF(OR(D211&lt;NgayBatDau,D211&gt;NgayKetThuc),"Ngày tháng phải nằm trong kỳ báo cáo",IF(AND(G211&lt;&gt;"",COUNTIF(D.2[Tên khách hàng],G211)=0),"Tên KH chưa khai báo trong DSKH",IF(AND(H211&lt;&gt;"",COUNTIF(D.1[Tên sản phẩm],H211)=0),"SP này chưa khai báo trong DSSP",""))))</f>
        <v/>
      </c>
      <c r="AB211" s="28" t="str">
        <f t="shared" ca="1" si="38"/>
        <v/>
      </c>
      <c r="AC211" s="29" t="str">
        <f>IF(OR(H211="",S211=""),"",S211-(SUM(L211,M211)*INDEX(#REF!,MATCH(H211,D.1[Tên sản phẩm],0))))</f>
        <v/>
      </c>
    </row>
    <row r="212" spans="2:29" ht="27.75" customHeight="1">
      <c r="B212" s="69">
        <f t="shared" si="39"/>
        <v>209</v>
      </c>
      <c r="C212" s="49" t="str">
        <f t="shared" ca="1" si="40"/>
        <v/>
      </c>
      <c r="D212" s="50" t="str">
        <f t="shared" ca="1" si="41"/>
        <v/>
      </c>
      <c r="E212" s="51" t="str">
        <f t="shared" ca="1" si="42"/>
        <v/>
      </c>
      <c r="F212" s="51"/>
      <c r="G212" s="52" t="str">
        <f t="shared" ca="1" si="43"/>
        <v/>
      </c>
      <c r="H212" s="53"/>
      <c r="I212" s="54" t="str">
        <f>IF(H212="","",INDEX(D.1[Quy cách],MATCH(H212,D.1[Tên sản phẩm],0)))</f>
        <v/>
      </c>
      <c r="J212" s="20" t="str">
        <f>IF(H212="","",INDEX(D.1[ĐVT],MATCH(H212,D.1[Tên sản phẩm],0)))</f>
        <v/>
      </c>
      <c r="K212" s="56" t="str">
        <f>IF(H212="","",INDEX(#REF!,MATCH(H212,D.1[Tên sản phẩm],0)))</f>
        <v/>
      </c>
      <c r="L212" s="56"/>
      <c r="M212" s="53"/>
      <c r="N212" s="53"/>
      <c r="O212" s="53"/>
      <c r="P212" s="57" t="str">
        <f t="shared" si="44"/>
        <v/>
      </c>
      <c r="Q212" s="58"/>
      <c r="R212" s="56" t="str">
        <f t="shared" si="37"/>
        <v/>
      </c>
      <c r="S212" s="57" t="str">
        <f t="shared" si="45"/>
        <v/>
      </c>
      <c r="T212" s="58" t="str">
        <f t="shared" ca="1" si="46"/>
        <v/>
      </c>
      <c r="U212" s="57" t="str">
        <f t="shared" si="47"/>
        <v/>
      </c>
      <c r="V212" s="57" t="str">
        <f ca="1">IF(AND(C212&lt;&gt;"",C212&lt;&gt;OFFSET(C212,1,0)),SUMIFS([Giá có thuế],[Số ĐK],C212),"")</f>
        <v/>
      </c>
      <c r="W212" s="53"/>
      <c r="X212" s="55" t="str">
        <f>IF(W212="","",'Thông Tin Chung'!#REF!)</f>
        <v/>
      </c>
      <c r="Y212" s="57" t="str">
        <f t="shared" ca="1" si="48"/>
        <v/>
      </c>
      <c r="Z212" s="59"/>
      <c r="AA212" s="49" t="str">
        <f ca="1">IF(C212="","",IF(OR(D212&lt;NgayBatDau,D212&gt;NgayKetThuc),"Ngày tháng phải nằm trong kỳ báo cáo",IF(AND(G212&lt;&gt;"",COUNTIF(D.2[Tên khách hàng],G212)=0),"Tên KH chưa khai báo trong DSKH",IF(AND(H212&lt;&gt;"",COUNTIF(D.1[Tên sản phẩm],H212)=0),"SP này chưa khai báo trong DSSP",""))))</f>
        <v/>
      </c>
      <c r="AB212" s="28" t="str">
        <f t="shared" ca="1" si="38"/>
        <v/>
      </c>
      <c r="AC212" s="29" t="str">
        <f>IF(OR(H212="",S212=""),"",S212-(SUM(L212,M212)*INDEX(#REF!,MATCH(H212,D.1[Tên sản phẩm],0))))</f>
        <v/>
      </c>
    </row>
    <row r="213" spans="2:29" ht="27.75" customHeight="1">
      <c r="B213" s="69">
        <f t="shared" si="39"/>
        <v>210</v>
      </c>
      <c r="C213" s="49" t="str">
        <f t="shared" ca="1" si="40"/>
        <v/>
      </c>
      <c r="D213" s="50" t="str">
        <f t="shared" ca="1" si="41"/>
        <v/>
      </c>
      <c r="E213" s="51" t="str">
        <f t="shared" ca="1" si="42"/>
        <v/>
      </c>
      <c r="F213" s="51"/>
      <c r="G213" s="52" t="str">
        <f t="shared" ca="1" si="43"/>
        <v/>
      </c>
      <c r="H213" s="53"/>
      <c r="I213" s="54" t="str">
        <f>IF(H213="","",INDEX(D.1[Quy cách],MATCH(H213,D.1[Tên sản phẩm],0)))</f>
        <v/>
      </c>
      <c r="J213" s="20" t="str">
        <f>IF(H213="","",INDEX(D.1[ĐVT],MATCH(H213,D.1[Tên sản phẩm],0)))</f>
        <v/>
      </c>
      <c r="K213" s="56" t="str">
        <f>IF(H213="","",INDEX(#REF!,MATCH(H213,D.1[Tên sản phẩm],0)))</f>
        <v/>
      </c>
      <c r="L213" s="56"/>
      <c r="M213" s="53"/>
      <c r="N213" s="53"/>
      <c r="O213" s="53"/>
      <c r="P213" s="57" t="str">
        <f t="shared" si="44"/>
        <v/>
      </c>
      <c r="Q213" s="58"/>
      <c r="R213" s="56" t="str">
        <f t="shared" si="37"/>
        <v/>
      </c>
      <c r="S213" s="57" t="str">
        <f t="shared" si="45"/>
        <v/>
      </c>
      <c r="T213" s="58" t="str">
        <f t="shared" ca="1" si="46"/>
        <v/>
      </c>
      <c r="U213" s="57" t="str">
        <f t="shared" si="47"/>
        <v/>
      </c>
      <c r="V213" s="57" t="str">
        <f ca="1">IF(AND(C213&lt;&gt;"",C213&lt;&gt;OFFSET(C213,1,0)),SUMIFS([Giá có thuế],[Số ĐK],C213),"")</f>
        <v/>
      </c>
      <c r="W213" s="53"/>
      <c r="X213" s="55" t="str">
        <f>IF(W213="","",'Thông Tin Chung'!#REF!)</f>
        <v/>
      </c>
      <c r="Y213" s="57" t="str">
        <f t="shared" ca="1" si="48"/>
        <v/>
      </c>
      <c r="Z213" s="59"/>
      <c r="AA213" s="49" t="str">
        <f ca="1">IF(C213="","",IF(OR(D213&lt;NgayBatDau,D213&gt;NgayKetThuc),"Ngày tháng phải nằm trong kỳ báo cáo",IF(AND(G213&lt;&gt;"",COUNTIF(D.2[Tên khách hàng],G213)=0),"Tên KH chưa khai báo trong DSKH",IF(AND(H213&lt;&gt;"",COUNTIF(D.1[Tên sản phẩm],H213)=0),"SP này chưa khai báo trong DSSP",""))))</f>
        <v/>
      </c>
      <c r="AB213" s="28" t="str">
        <f t="shared" ca="1" si="38"/>
        <v/>
      </c>
      <c r="AC213" s="29" t="str">
        <f>IF(OR(H213="",S213=""),"",S213-(SUM(L213,M213)*INDEX(#REF!,MATCH(H213,D.1[Tên sản phẩm],0))))</f>
        <v/>
      </c>
    </row>
    <row r="214" spans="2:29" ht="27.75" customHeight="1">
      <c r="B214" s="69">
        <f t="shared" si="39"/>
        <v>211</v>
      </c>
      <c r="C214" s="49" t="str">
        <f t="shared" ca="1" si="40"/>
        <v/>
      </c>
      <c r="D214" s="50" t="str">
        <f t="shared" ca="1" si="41"/>
        <v/>
      </c>
      <c r="E214" s="51" t="str">
        <f t="shared" ca="1" si="42"/>
        <v/>
      </c>
      <c r="F214" s="51"/>
      <c r="G214" s="52" t="str">
        <f t="shared" ca="1" si="43"/>
        <v/>
      </c>
      <c r="H214" s="53"/>
      <c r="I214" s="54" t="str">
        <f>IF(H214="","",INDEX(D.1[Quy cách],MATCH(H214,D.1[Tên sản phẩm],0)))</f>
        <v/>
      </c>
      <c r="J214" s="20" t="str">
        <f>IF(H214="","",INDEX(D.1[ĐVT],MATCH(H214,D.1[Tên sản phẩm],0)))</f>
        <v/>
      </c>
      <c r="K214" s="56" t="str">
        <f>IF(H214="","",INDEX(#REF!,MATCH(H214,D.1[Tên sản phẩm],0)))</f>
        <v/>
      </c>
      <c r="L214" s="56"/>
      <c r="M214" s="53"/>
      <c r="N214" s="53"/>
      <c r="O214" s="53"/>
      <c r="P214" s="57" t="str">
        <f t="shared" si="44"/>
        <v/>
      </c>
      <c r="Q214" s="58"/>
      <c r="R214" s="56" t="str">
        <f t="shared" si="37"/>
        <v/>
      </c>
      <c r="S214" s="57" t="str">
        <f t="shared" si="45"/>
        <v/>
      </c>
      <c r="T214" s="58" t="str">
        <f t="shared" ca="1" si="46"/>
        <v/>
      </c>
      <c r="U214" s="57" t="str">
        <f t="shared" si="47"/>
        <v/>
      </c>
      <c r="V214" s="57" t="str">
        <f ca="1">IF(AND(C214&lt;&gt;"",C214&lt;&gt;OFFSET(C214,1,0)),SUMIFS([Giá có thuế],[Số ĐK],C214),"")</f>
        <v/>
      </c>
      <c r="W214" s="53"/>
      <c r="X214" s="55" t="str">
        <f>IF(W214="","",'Thông Tin Chung'!#REF!)</f>
        <v/>
      </c>
      <c r="Y214" s="57" t="str">
        <f t="shared" ca="1" si="48"/>
        <v/>
      </c>
      <c r="Z214" s="59"/>
      <c r="AA214" s="49" t="str">
        <f ca="1">IF(C214="","",IF(OR(D214&lt;NgayBatDau,D214&gt;NgayKetThuc),"Ngày tháng phải nằm trong kỳ báo cáo",IF(AND(G214&lt;&gt;"",COUNTIF(D.2[Tên khách hàng],G214)=0),"Tên KH chưa khai báo trong DSKH",IF(AND(H214&lt;&gt;"",COUNTIF(D.1[Tên sản phẩm],H214)=0),"SP này chưa khai báo trong DSSP",""))))</f>
        <v/>
      </c>
      <c r="AB214" s="28" t="str">
        <f t="shared" ca="1" si="38"/>
        <v/>
      </c>
      <c r="AC214" s="29" t="str">
        <f>IF(OR(H214="",S214=""),"",S214-(SUM(L214,M214)*INDEX(#REF!,MATCH(H214,D.1[Tên sản phẩm],0))))</f>
        <v/>
      </c>
    </row>
    <row r="215" spans="2:29" ht="27.75" customHeight="1">
      <c r="B215" s="69">
        <f t="shared" si="39"/>
        <v>212</v>
      </c>
      <c r="C215" s="49" t="str">
        <f t="shared" ca="1" si="40"/>
        <v/>
      </c>
      <c r="D215" s="50" t="str">
        <f t="shared" ca="1" si="41"/>
        <v/>
      </c>
      <c r="E215" s="51" t="str">
        <f t="shared" ca="1" si="42"/>
        <v/>
      </c>
      <c r="F215" s="51"/>
      <c r="G215" s="52" t="str">
        <f t="shared" ca="1" si="43"/>
        <v/>
      </c>
      <c r="H215" s="53"/>
      <c r="I215" s="54" t="str">
        <f>IF(H215="","",INDEX(D.1[Quy cách],MATCH(H215,D.1[Tên sản phẩm],0)))</f>
        <v/>
      </c>
      <c r="J215" s="20" t="str">
        <f>IF(H215="","",INDEX(D.1[ĐVT],MATCH(H215,D.1[Tên sản phẩm],0)))</f>
        <v/>
      </c>
      <c r="K215" s="56" t="str">
        <f>IF(H215="","",INDEX(#REF!,MATCH(H215,D.1[Tên sản phẩm],0)))</f>
        <v/>
      </c>
      <c r="L215" s="56"/>
      <c r="M215" s="53"/>
      <c r="N215" s="53"/>
      <c r="O215" s="53"/>
      <c r="P215" s="57" t="str">
        <f t="shared" si="44"/>
        <v/>
      </c>
      <c r="Q215" s="58"/>
      <c r="R215" s="56" t="str">
        <f t="shared" si="37"/>
        <v/>
      </c>
      <c r="S215" s="57" t="str">
        <f t="shared" si="45"/>
        <v/>
      </c>
      <c r="T215" s="58" t="str">
        <f t="shared" ca="1" si="46"/>
        <v/>
      </c>
      <c r="U215" s="57" t="str">
        <f t="shared" si="47"/>
        <v/>
      </c>
      <c r="V215" s="57" t="str">
        <f ca="1">IF(AND(C215&lt;&gt;"",C215&lt;&gt;OFFSET(C215,1,0)),SUMIFS([Giá có thuế],[Số ĐK],C215),"")</f>
        <v/>
      </c>
      <c r="W215" s="53"/>
      <c r="X215" s="55" t="str">
        <f>IF(W215="","",'Thông Tin Chung'!#REF!)</f>
        <v/>
      </c>
      <c r="Y215" s="57" t="str">
        <f t="shared" ca="1" si="48"/>
        <v/>
      </c>
      <c r="Z215" s="59"/>
      <c r="AA215" s="49" t="str">
        <f ca="1">IF(C215="","",IF(OR(D215&lt;NgayBatDau,D215&gt;NgayKetThuc),"Ngày tháng phải nằm trong kỳ báo cáo",IF(AND(G215&lt;&gt;"",COUNTIF(D.2[Tên khách hàng],G215)=0),"Tên KH chưa khai báo trong DSKH",IF(AND(H215&lt;&gt;"",COUNTIF(D.1[Tên sản phẩm],H215)=0),"SP này chưa khai báo trong DSSP",""))))</f>
        <v/>
      </c>
      <c r="AB215" s="28" t="str">
        <f t="shared" ca="1" si="38"/>
        <v/>
      </c>
      <c r="AC215" s="29" t="str">
        <f>IF(OR(H215="",S215=""),"",S215-(SUM(L215,M215)*INDEX(#REF!,MATCH(H215,D.1[Tên sản phẩm],0))))</f>
        <v/>
      </c>
    </row>
    <row r="216" spans="2:29" ht="27.75" customHeight="1">
      <c r="B216" s="69">
        <f t="shared" si="39"/>
        <v>213</v>
      </c>
      <c r="C216" s="49" t="str">
        <f t="shared" ca="1" si="40"/>
        <v/>
      </c>
      <c r="D216" s="50" t="str">
        <f t="shared" ca="1" si="41"/>
        <v/>
      </c>
      <c r="E216" s="51" t="str">
        <f t="shared" ca="1" si="42"/>
        <v/>
      </c>
      <c r="F216" s="51"/>
      <c r="G216" s="52" t="str">
        <f t="shared" ca="1" si="43"/>
        <v/>
      </c>
      <c r="H216" s="53"/>
      <c r="I216" s="54" t="str">
        <f>IF(H216="","",INDEX(D.1[Quy cách],MATCH(H216,D.1[Tên sản phẩm],0)))</f>
        <v/>
      </c>
      <c r="J216" s="20" t="str">
        <f>IF(H216="","",INDEX(D.1[ĐVT],MATCH(H216,D.1[Tên sản phẩm],0)))</f>
        <v/>
      </c>
      <c r="K216" s="56" t="str">
        <f>IF(H216="","",INDEX(#REF!,MATCH(H216,D.1[Tên sản phẩm],0)))</f>
        <v/>
      </c>
      <c r="L216" s="56"/>
      <c r="M216" s="53"/>
      <c r="N216" s="53"/>
      <c r="O216" s="53"/>
      <c r="P216" s="57" t="str">
        <f t="shared" si="44"/>
        <v/>
      </c>
      <c r="Q216" s="58"/>
      <c r="R216" s="56" t="str">
        <f t="shared" si="37"/>
        <v/>
      </c>
      <c r="S216" s="57" t="str">
        <f t="shared" si="45"/>
        <v/>
      </c>
      <c r="T216" s="58" t="str">
        <f t="shared" ca="1" si="46"/>
        <v/>
      </c>
      <c r="U216" s="57" t="str">
        <f t="shared" si="47"/>
        <v/>
      </c>
      <c r="V216" s="57" t="str">
        <f ca="1">IF(AND(C216&lt;&gt;"",C216&lt;&gt;OFFSET(C216,1,0)),SUMIFS([Giá có thuế],[Số ĐK],C216),"")</f>
        <v/>
      </c>
      <c r="W216" s="53"/>
      <c r="X216" s="55" t="str">
        <f>IF(W216="","",'Thông Tin Chung'!#REF!)</f>
        <v/>
      </c>
      <c r="Y216" s="57" t="str">
        <f t="shared" ca="1" si="48"/>
        <v/>
      </c>
      <c r="Z216" s="59"/>
      <c r="AA216" s="49" t="str">
        <f ca="1">IF(C216="","",IF(OR(D216&lt;NgayBatDau,D216&gt;NgayKetThuc),"Ngày tháng phải nằm trong kỳ báo cáo",IF(AND(G216&lt;&gt;"",COUNTIF(D.2[Tên khách hàng],G216)=0),"Tên KH chưa khai báo trong DSKH",IF(AND(H216&lt;&gt;"",COUNTIF(D.1[Tên sản phẩm],H216)=0),"SP này chưa khai báo trong DSSP",""))))</f>
        <v/>
      </c>
      <c r="AB216" s="28" t="str">
        <f t="shared" ca="1" si="38"/>
        <v/>
      </c>
      <c r="AC216" s="29" t="str">
        <f>IF(OR(H216="",S216=""),"",S216-(SUM(L216,M216)*INDEX(#REF!,MATCH(H216,D.1[Tên sản phẩm],0))))</f>
        <v/>
      </c>
    </row>
    <row r="217" spans="2:29" ht="27.75" customHeight="1">
      <c r="B217" s="69">
        <f t="shared" si="39"/>
        <v>214</v>
      </c>
      <c r="C217" s="49" t="str">
        <f t="shared" ca="1" si="40"/>
        <v/>
      </c>
      <c r="D217" s="50" t="str">
        <f t="shared" ca="1" si="41"/>
        <v/>
      </c>
      <c r="E217" s="51" t="str">
        <f t="shared" ca="1" si="42"/>
        <v/>
      </c>
      <c r="F217" s="51"/>
      <c r="G217" s="52" t="str">
        <f t="shared" ca="1" si="43"/>
        <v/>
      </c>
      <c r="H217" s="53"/>
      <c r="I217" s="54" t="str">
        <f>IF(H217="","",INDEX(D.1[Quy cách],MATCH(H217,D.1[Tên sản phẩm],0)))</f>
        <v/>
      </c>
      <c r="J217" s="20" t="str">
        <f>IF(H217="","",INDEX(D.1[ĐVT],MATCH(H217,D.1[Tên sản phẩm],0)))</f>
        <v/>
      </c>
      <c r="K217" s="56" t="str">
        <f>IF(H217="","",INDEX(#REF!,MATCH(H217,D.1[Tên sản phẩm],0)))</f>
        <v/>
      </c>
      <c r="L217" s="56"/>
      <c r="M217" s="53"/>
      <c r="N217" s="53"/>
      <c r="O217" s="53"/>
      <c r="P217" s="57" t="str">
        <f t="shared" si="44"/>
        <v/>
      </c>
      <c r="Q217" s="58"/>
      <c r="R217" s="56" t="str">
        <f t="shared" si="37"/>
        <v/>
      </c>
      <c r="S217" s="57" t="str">
        <f t="shared" si="45"/>
        <v/>
      </c>
      <c r="T217" s="58" t="str">
        <f t="shared" ca="1" si="46"/>
        <v/>
      </c>
      <c r="U217" s="57" t="str">
        <f t="shared" si="47"/>
        <v/>
      </c>
      <c r="V217" s="57" t="str">
        <f ca="1">IF(AND(C217&lt;&gt;"",C217&lt;&gt;OFFSET(C217,1,0)),SUMIFS([Giá có thuế],[Số ĐK],C217),"")</f>
        <v/>
      </c>
      <c r="W217" s="53"/>
      <c r="X217" s="55" t="str">
        <f>IF(W217="","",'Thông Tin Chung'!#REF!)</f>
        <v/>
      </c>
      <c r="Y217" s="57" t="str">
        <f t="shared" ca="1" si="48"/>
        <v/>
      </c>
      <c r="Z217" s="59"/>
      <c r="AA217" s="49" t="str">
        <f ca="1">IF(C217="","",IF(OR(D217&lt;NgayBatDau,D217&gt;NgayKetThuc),"Ngày tháng phải nằm trong kỳ báo cáo",IF(AND(G217&lt;&gt;"",COUNTIF(D.2[Tên khách hàng],G217)=0),"Tên KH chưa khai báo trong DSKH",IF(AND(H217&lt;&gt;"",COUNTIF(D.1[Tên sản phẩm],H217)=0),"SP này chưa khai báo trong DSSP",""))))</f>
        <v/>
      </c>
      <c r="AB217" s="28" t="str">
        <f t="shared" ca="1" si="38"/>
        <v/>
      </c>
      <c r="AC217" s="29" t="str">
        <f>IF(OR(H217="",S217=""),"",S217-(SUM(L217,M217)*INDEX(#REF!,MATCH(H217,D.1[Tên sản phẩm],0))))</f>
        <v/>
      </c>
    </row>
    <row r="218" spans="2:29" ht="27.75" customHeight="1">
      <c r="B218" s="69">
        <f t="shared" si="39"/>
        <v>215</v>
      </c>
      <c r="C218" s="49" t="str">
        <f t="shared" ca="1" si="40"/>
        <v/>
      </c>
      <c r="D218" s="50" t="str">
        <f t="shared" ca="1" si="41"/>
        <v/>
      </c>
      <c r="E218" s="51" t="str">
        <f t="shared" ca="1" si="42"/>
        <v/>
      </c>
      <c r="F218" s="51"/>
      <c r="G218" s="52" t="str">
        <f t="shared" ca="1" si="43"/>
        <v/>
      </c>
      <c r="H218" s="53"/>
      <c r="I218" s="54" t="str">
        <f>IF(H218="","",INDEX(D.1[Quy cách],MATCH(H218,D.1[Tên sản phẩm],0)))</f>
        <v/>
      </c>
      <c r="J218" s="20" t="str">
        <f>IF(H218="","",INDEX(D.1[ĐVT],MATCH(H218,D.1[Tên sản phẩm],0)))</f>
        <v/>
      </c>
      <c r="K218" s="56" t="str">
        <f>IF(H218="","",INDEX(#REF!,MATCH(H218,D.1[Tên sản phẩm],0)))</f>
        <v/>
      </c>
      <c r="L218" s="56"/>
      <c r="M218" s="53"/>
      <c r="N218" s="53"/>
      <c r="O218" s="53"/>
      <c r="P218" s="57" t="str">
        <f t="shared" si="44"/>
        <v/>
      </c>
      <c r="Q218" s="58"/>
      <c r="R218" s="56" t="str">
        <f t="shared" si="37"/>
        <v/>
      </c>
      <c r="S218" s="57" t="str">
        <f t="shared" si="45"/>
        <v/>
      </c>
      <c r="T218" s="58" t="str">
        <f t="shared" ca="1" si="46"/>
        <v/>
      </c>
      <c r="U218" s="57" t="str">
        <f t="shared" si="47"/>
        <v/>
      </c>
      <c r="V218" s="57" t="str">
        <f ca="1">IF(AND(C218&lt;&gt;"",C218&lt;&gt;OFFSET(C218,1,0)),SUMIFS([Giá có thuế],[Số ĐK],C218),"")</f>
        <v/>
      </c>
      <c r="W218" s="53"/>
      <c r="X218" s="55" t="str">
        <f>IF(W218="","",'Thông Tin Chung'!#REF!)</f>
        <v/>
      </c>
      <c r="Y218" s="57" t="str">
        <f t="shared" ca="1" si="48"/>
        <v/>
      </c>
      <c r="Z218" s="59"/>
      <c r="AA218" s="49" t="str">
        <f ca="1">IF(C218="","",IF(OR(D218&lt;NgayBatDau,D218&gt;NgayKetThuc),"Ngày tháng phải nằm trong kỳ báo cáo",IF(AND(G218&lt;&gt;"",COUNTIF(D.2[Tên khách hàng],G218)=0),"Tên KH chưa khai báo trong DSKH",IF(AND(H218&lt;&gt;"",COUNTIF(D.1[Tên sản phẩm],H218)=0),"SP này chưa khai báo trong DSSP",""))))</f>
        <v/>
      </c>
      <c r="AB218" s="28" t="str">
        <f t="shared" ca="1" si="38"/>
        <v/>
      </c>
      <c r="AC218" s="29" t="str">
        <f>IF(OR(H218="",S218=""),"",S218-(SUM(L218,M218)*INDEX(#REF!,MATCH(H218,D.1[Tên sản phẩm],0))))</f>
        <v/>
      </c>
    </row>
    <row r="219" spans="2:29" ht="27.75" customHeight="1">
      <c r="B219" s="69">
        <f t="shared" si="39"/>
        <v>216</v>
      </c>
      <c r="C219" s="49" t="str">
        <f t="shared" ca="1" si="40"/>
        <v/>
      </c>
      <c r="D219" s="50" t="str">
        <f t="shared" ca="1" si="41"/>
        <v/>
      </c>
      <c r="E219" s="51" t="str">
        <f t="shared" ca="1" si="42"/>
        <v/>
      </c>
      <c r="F219" s="51"/>
      <c r="G219" s="52" t="str">
        <f t="shared" ca="1" si="43"/>
        <v/>
      </c>
      <c r="H219" s="53"/>
      <c r="I219" s="54" t="str">
        <f>IF(H219="","",INDEX(D.1[Quy cách],MATCH(H219,D.1[Tên sản phẩm],0)))</f>
        <v/>
      </c>
      <c r="J219" s="20" t="str">
        <f>IF(H219="","",INDEX(D.1[ĐVT],MATCH(H219,D.1[Tên sản phẩm],0)))</f>
        <v/>
      </c>
      <c r="K219" s="56" t="str">
        <f>IF(H219="","",INDEX(#REF!,MATCH(H219,D.1[Tên sản phẩm],0)))</f>
        <v/>
      </c>
      <c r="L219" s="56"/>
      <c r="M219" s="53"/>
      <c r="N219" s="53"/>
      <c r="O219" s="53"/>
      <c r="P219" s="57" t="str">
        <f t="shared" si="44"/>
        <v/>
      </c>
      <c r="Q219" s="58"/>
      <c r="R219" s="56" t="str">
        <f t="shared" si="37"/>
        <v/>
      </c>
      <c r="S219" s="57" t="str">
        <f t="shared" si="45"/>
        <v/>
      </c>
      <c r="T219" s="58" t="str">
        <f t="shared" ca="1" si="46"/>
        <v/>
      </c>
      <c r="U219" s="57" t="str">
        <f t="shared" si="47"/>
        <v/>
      </c>
      <c r="V219" s="57" t="str">
        <f ca="1">IF(AND(C219&lt;&gt;"",C219&lt;&gt;OFFSET(C219,1,0)),SUMIFS([Giá có thuế],[Số ĐK],C219),"")</f>
        <v/>
      </c>
      <c r="W219" s="53"/>
      <c r="X219" s="55" t="str">
        <f>IF(W219="","",'Thông Tin Chung'!#REF!)</f>
        <v/>
      </c>
      <c r="Y219" s="57" t="str">
        <f t="shared" ca="1" si="48"/>
        <v/>
      </c>
      <c r="Z219" s="59"/>
      <c r="AA219" s="49" t="str">
        <f ca="1">IF(C219="","",IF(OR(D219&lt;NgayBatDau,D219&gt;NgayKetThuc),"Ngày tháng phải nằm trong kỳ báo cáo",IF(AND(G219&lt;&gt;"",COUNTIF(D.2[Tên khách hàng],G219)=0),"Tên KH chưa khai báo trong DSKH",IF(AND(H219&lt;&gt;"",COUNTIF(D.1[Tên sản phẩm],H219)=0),"SP này chưa khai báo trong DSSP",""))))</f>
        <v/>
      </c>
      <c r="AB219" s="28" t="str">
        <f t="shared" ca="1" si="38"/>
        <v/>
      </c>
      <c r="AC219" s="29" t="str">
        <f>IF(OR(H219="",S219=""),"",S219-(SUM(L219,M219)*INDEX(#REF!,MATCH(H219,D.1[Tên sản phẩm],0))))</f>
        <v/>
      </c>
    </row>
    <row r="220" spans="2:29" ht="27.75" customHeight="1">
      <c r="B220" s="69">
        <f t="shared" si="39"/>
        <v>217</v>
      </c>
      <c r="C220" s="49" t="str">
        <f t="shared" ca="1" si="40"/>
        <v/>
      </c>
      <c r="D220" s="50" t="str">
        <f t="shared" ca="1" si="41"/>
        <v/>
      </c>
      <c r="E220" s="51" t="str">
        <f t="shared" ca="1" si="42"/>
        <v/>
      </c>
      <c r="F220" s="51"/>
      <c r="G220" s="52" t="str">
        <f t="shared" ca="1" si="43"/>
        <v/>
      </c>
      <c r="H220" s="53"/>
      <c r="I220" s="54" t="str">
        <f>IF(H220="","",INDEX(D.1[Quy cách],MATCH(H220,D.1[Tên sản phẩm],0)))</f>
        <v/>
      </c>
      <c r="J220" s="20" t="str">
        <f>IF(H220="","",INDEX(D.1[ĐVT],MATCH(H220,D.1[Tên sản phẩm],0)))</f>
        <v/>
      </c>
      <c r="K220" s="56" t="str">
        <f>IF(H220="","",INDEX(#REF!,MATCH(H220,D.1[Tên sản phẩm],0)))</f>
        <v/>
      </c>
      <c r="L220" s="56"/>
      <c r="M220" s="53"/>
      <c r="N220" s="53"/>
      <c r="O220" s="53"/>
      <c r="P220" s="57" t="str">
        <f t="shared" si="44"/>
        <v/>
      </c>
      <c r="Q220" s="58"/>
      <c r="R220" s="56" t="str">
        <f t="shared" si="37"/>
        <v/>
      </c>
      <c r="S220" s="57" t="str">
        <f t="shared" si="45"/>
        <v/>
      </c>
      <c r="T220" s="58" t="str">
        <f t="shared" ca="1" si="46"/>
        <v/>
      </c>
      <c r="U220" s="57" t="str">
        <f t="shared" si="47"/>
        <v/>
      </c>
      <c r="V220" s="57" t="str">
        <f ca="1">IF(AND(C220&lt;&gt;"",C220&lt;&gt;OFFSET(C220,1,0)),SUMIFS([Giá có thuế],[Số ĐK],C220),"")</f>
        <v/>
      </c>
      <c r="W220" s="53"/>
      <c r="X220" s="55" t="str">
        <f>IF(W220="","",'Thông Tin Chung'!#REF!)</f>
        <v/>
      </c>
      <c r="Y220" s="57" t="str">
        <f t="shared" ca="1" si="48"/>
        <v/>
      </c>
      <c r="Z220" s="59"/>
      <c r="AA220" s="49" t="str">
        <f ca="1">IF(C220="","",IF(OR(D220&lt;NgayBatDau,D220&gt;NgayKetThuc),"Ngày tháng phải nằm trong kỳ báo cáo",IF(AND(G220&lt;&gt;"",COUNTIF(D.2[Tên khách hàng],G220)=0),"Tên KH chưa khai báo trong DSKH",IF(AND(H220&lt;&gt;"",COUNTIF(D.1[Tên sản phẩm],H220)=0),"SP này chưa khai báo trong DSSP",""))))</f>
        <v/>
      </c>
      <c r="AB220" s="28" t="str">
        <f t="shared" ca="1" si="38"/>
        <v/>
      </c>
      <c r="AC220" s="29" t="str">
        <f>IF(OR(H220="",S220=""),"",S220-(SUM(L220,M220)*INDEX(#REF!,MATCH(H220,D.1[Tên sản phẩm],0))))</f>
        <v/>
      </c>
    </row>
    <row r="221" spans="2:29" ht="27.75" customHeight="1">
      <c r="B221" s="69">
        <f t="shared" si="39"/>
        <v>218</v>
      </c>
      <c r="C221" s="49" t="str">
        <f t="shared" ca="1" si="40"/>
        <v/>
      </c>
      <c r="D221" s="50" t="str">
        <f t="shared" ca="1" si="41"/>
        <v/>
      </c>
      <c r="E221" s="51" t="str">
        <f t="shared" ca="1" si="42"/>
        <v/>
      </c>
      <c r="F221" s="51"/>
      <c r="G221" s="52" t="str">
        <f t="shared" ca="1" si="43"/>
        <v/>
      </c>
      <c r="H221" s="53"/>
      <c r="I221" s="54" t="str">
        <f>IF(H221="","",INDEX(D.1[Quy cách],MATCH(H221,D.1[Tên sản phẩm],0)))</f>
        <v/>
      </c>
      <c r="J221" s="20" t="str">
        <f>IF(H221="","",INDEX(D.1[ĐVT],MATCH(H221,D.1[Tên sản phẩm],0)))</f>
        <v/>
      </c>
      <c r="K221" s="56" t="str">
        <f>IF(H221="","",INDEX(#REF!,MATCH(H221,D.1[Tên sản phẩm],0)))</f>
        <v/>
      </c>
      <c r="L221" s="56"/>
      <c r="M221" s="53"/>
      <c r="N221" s="53"/>
      <c r="O221" s="53"/>
      <c r="P221" s="57" t="str">
        <f t="shared" si="44"/>
        <v/>
      </c>
      <c r="Q221" s="58"/>
      <c r="R221" s="56" t="str">
        <f t="shared" si="37"/>
        <v/>
      </c>
      <c r="S221" s="57" t="str">
        <f t="shared" si="45"/>
        <v/>
      </c>
      <c r="T221" s="58" t="str">
        <f t="shared" ca="1" si="46"/>
        <v/>
      </c>
      <c r="U221" s="57" t="str">
        <f t="shared" si="47"/>
        <v/>
      </c>
      <c r="V221" s="57" t="str">
        <f ca="1">IF(AND(C221&lt;&gt;"",C221&lt;&gt;OFFSET(C221,1,0)),SUMIFS([Giá có thuế],[Số ĐK],C221),"")</f>
        <v/>
      </c>
      <c r="W221" s="53"/>
      <c r="X221" s="55" t="str">
        <f>IF(W221="","",'Thông Tin Chung'!#REF!)</f>
        <v/>
      </c>
      <c r="Y221" s="57" t="str">
        <f t="shared" ca="1" si="48"/>
        <v/>
      </c>
      <c r="Z221" s="59"/>
      <c r="AA221" s="49" t="str">
        <f ca="1">IF(C221="","",IF(OR(D221&lt;NgayBatDau,D221&gt;NgayKetThuc),"Ngày tháng phải nằm trong kỳ báo cáo",IF(AND(G221&lt;&gt;"",COUNTIF(D.2[Tên khách hàng],G221)=0),"Tên KH chưa khai báo trong DSKH",IF(AND(H221&lt;&gt;"",COUNTIF(D.1[Tên sản phẩm],H221)=0),"SP này chưa khai báo trong DSSP",""))))</f>
        <v/>
      </c>
      <c r="AB221" s="28" t="str">
        <f t="shared" ca="1" si="38"/>
        <v/>
      </c>
      <c r="AC221" s="29" t="str">
        <f>IF(OR(H221="",S221=""),"",S221-(SUM(L221,M221)*INDEX(#REF!,MATCH(H221,D.1[Tên sản phẩm],0))))</f>
        <v/>
      </c>
    </row>
    <row r="222" spans="2:29" ht="27.75" customHeight="1">
      <c r="B222" s="69">
        <f t="shared" si="39"/>
        <v>219</v>
      </c>
      <c r="C222" s="49" t="str">
        <f t="shared" ca="1" si="40"/>
        <v/>
      </c>
      <c r="D222" s="50" t="str">
        <f t="shared" ca="1" si="41"/>
        <v/>
      </c>
      <c r="E222" s="51" t="str">
        <f t="shared" ca="1" si="42"/>
        <v/>
      </c>
      <c r="F222" s="51"/>
      <c r="G222" s="52" t="str">
        <f t="shared" ca="1" si="43"/>
        <v/>
      </c>
      <c r="H222" s="53"/>
      <c r="I222" s="54" t="str">
        <f>IF(H222="","",INDEX(D.1[Quy cách],MATCH(H222,D.1[Tên sản phẩm],0)))</f>
        <v/>
      </c>
      <c r="J222" s="20" t="str">
        <f>IF(H222="","",INDEX(D.1[ĐVT],MATCH(H222,D.1[Tên sản phẩm],0)))</f>
        <v/>
      </c>
      <c r="K222" s="56" t="str">
        <f>IF(H222="","",INDEX(#REF!,MATCH(H222,D.1[Tên sản phẩm],0)))</f>
        <v/>
      </c>
      <c r="L222" s="56"/>
      <c r="M222" s="53"/>
      <c r="N222" s="53"/>
      <c r="O222" s="53"/>
      <c r="P222" s="57" t="str">
        <f t="shared" si="44"/>
        <v/>
      </c>
      <c r="Q222" s="58"/>
      <c r="R222" s="56" t="str">
        <f t="shared" si="37"/>
        <v/>
      </c>
      <c r="S222" s="57" t="str">
        <f t="shared" si="45"/>
        <v/>
      </c>
      <c r="T222" s="58" t="str">
        <f t="shared" ca="1" si="46"/>
        <v/>
      </c>
      <c r="U222" s="57" t="str">
        <f t="shared" si="47"/>
        <v/>
      </c>
      <c r="V222" s="57" t="str">
        <f ca="1">IF(AND(C222&lt;&gt;"",C222&lt;&gt;OFFSET(C222,1,0)),SUMIFS([Giá có thuế],[Số ĐK],C222),"")</f>
        <v/>
      </c>
      <c r="W222" s="53"/>
      <c r="X222" s="55" t="str">
        <f>IF(W222="","",'Thông Tin Chung'!#REF!)</f>
        <v/>
      </c>
      <c r="Y222" s="57" t="str">
        <f t="shared" ca="1" si="48"/>
        <v/>
      </c>
      <c r="Z222" s="59"/>
      <c r="AA222" s="49" t="str">
        <f ca="1">IF(C222="","",IF(OR(D222&lt;NgayBatDau,D222&gt;NgayKetThuc),"Ngày tháng phải nằm trong kỳ báo cáo",IF(AND(G222&lt;&gt;"",COUNTIF(D.2[Tên khách hàng],G222)=0),"Tên KH chưa khai báo trong DSKH",IF(AND(H222&lt;&gt;"",COUNTIF(D.1[Tên sản phẩm],H222)=0),"SP này chưa khai báo trong DSSP",""))))</f>
        <v/>
      </c>
      <c r="AB222" s="28" t="str">
        <f t="shared" ca="1" si="38"/>
        <v/>
      </c>
      <c r="AC222" s="29" t="str">
        <f>IF(OR(H222="",S222=""),"",S222-(SUM(L222,M222)*INDEX(#REF!,MATCH(H222,D.1[Tên sản phẩm],0))))</f>
        <v/>
      </c>
    </row>
    <row r="223" spans="2:29" ht="27.75" customHeight="1">
      <c r="B223" s="69">
        <f t="shared" si="39"/>
        <v>220</v>
      </c>
      <c r="C223" s="49" t="str">
        <f t="shared" ca="1" si="40"/>
        <v/>
      </c>
      <c r="D223" s="50" t="str">
        <f t="shared" ca="1" si="41"/>
        <v/>
      </c>
      <c r="E223" s="51" t="str">
        <f t="shared" ca="1" si="42"/>
        <v/>
      </c>
      <c r="F223" s="51"/>
      <c r="G223" s="52" t="str">
        <f t="shared" ca="1" si="43"/>
        <v/>
      </c>
      <c r="H223" s="53"/>
      <c r="I223" s="54" t="str">
        <f>IF(H223="","",INDEX(D.1[Quy cách],MATCH(H223,D.1[Tên sản phẩm],0)))</f>
        <v/>
      </c>
      <c r="J223" s="20" t="str">
        <f>IF(H223="","",INDEX(D.1[ĐVT],MATCH(H223,D.1[Tên sản phẩm],0)))</f>
        <v/>
      </c>
      <c r="K223" s="56" t="str">
        <f>IF(H223="","",INDEX(#REF!,MATCH(H223,D.1[Tên sản phẩm],0)))</f>
        <v/>
      </c>
      <c r="L223" s="56"/>
      <c r="M223" s="53"/>
      <c r="N223" s="53"/>
      <c r="O223" s="53"/>
      <c r="P223" s="57" t="str">
        <f t="shared" si="44"/>
        <v/>
      </c>
      <c r="Q223" s="58"/>
      <c r="R223" s="56" t="str">
        <f t="shared" si="37"/>
        <v/>
      </c>
      <c r="S223" s="57" t="str">
        <f t="shared" si="45"/>
        <v/>
      </c>
      <c r="T223" s="58" t="str">
        <f t="shared" ca="1" si="46"/>
        <v/>
      </c>
      <c r="U223" s="57" t="str">
        <f t="shared" si="47"/>
        <v/>
      </c>
      <c r="V223" s="57" t="str">
        <f ca="1">IF(AND(C223&lt;&gt;"",C223&lt;&gt;OFFSET(C223,1,0)),SUMIFS([Giá có thuế],[Số ĐK],C223),"")</f>
        <v/>
      </c>
      <c r="W223" s="53"/>
      <c r="X223" s="55" t="str">
        <f>IF(W223="","",'Thông Tin Chung'!#REF!)</f>
        <v/>
      </c>
      <c r="Y223" s="57" t="str">
        <f t="shared" ca="1" si="48"/>
        <v/>
      </c>
      <c r="Z223" s="59"/>
      <c r="AA223" s="49" t="str">
        <f ca="1">IF(C223="","",IF(OR(D223&lt;NgayBatDau,D223&gt;NgayKetThuc),"Ngày tháng phải nằm trong kỳ báo cáo",IF(AND(G223&lt;&gt;"",COUNTIF(D.2[Tên khách hàng],G223)=0),"Tên KH chưa khai báo trong DSKH",IF(AND(H223&lt;&gt;"",COUNTIF(D.1[Tên sản phẩm],H223)=0),"SP này chưa khai báo trong DSSP",""))))</f>
        <v/>
      </c>
      <c r="AB223" s="28" t="str">
        <f t="shared" ca="1" si="38"/>
        <v/>
      </c>
      <c r="AC223" s="29" t="str">
        <f>IF(OR(H223="",S223=""),"",S223-(SUM(L223,M223)*INDEX(#REF!,MATCH(H223,D.1[Tên sản phẩm],0))))</f>
        <v/>
      </c>
    </row>
    <row r="224" spans="2:29" ht="27.75" customHeight="1">
      <c r="B224" s="69">
        <f t="shared" si="39"/>
        <v>221</v>
      </c>
      <c r="C224" s="49" t="str">
        <f t="shared" ca="1" si="40"/>
        <v/>
      </c>
      <c r="D224" s="50" t="str">
        <f t="shared" ca="1" si="41"/>
        <v/>
      </c>
      <c r="E224" s="51" t="str">
        <f t="shared" ca="1" si="42"/>
        <v/>
      </c>
      <c r="F224" s="51"/>
      <c r="G224" s="52" t="str">
        <f t="shared" ca="1" si="43"/>
        <v/>
      </c>
      <c r="H224" s="53"/>
      <c r="I224" s="54" t="str">
        <f>IF(H224="","",INDEX(D.1[Quy cách],MATCH(H224,D.1[Tên sản phẩm],0)))</f>
        <v/>
      </c>
      <c r="J224" s="20" t="str">
        <f>IF(H224="","",INDEX(D.1[ĐVT],MATCH(H224,D.1[Tên sản phẩm],0)))</f>
        <v/>
      </c>
      <c r="K224" s="56" t="str">
        <f>IF(H224="","",INDEX(#REF!,MATCH(H224,D.1[Tên sản phẩm],0)))</f>
        <v/>
      </c>
      <c r="L224" s="56"/>
      <c r="M224" s="53"/>
      <c r="N224" s="53"/>
      <c r="O224" s="53"/>
      <c r="P224" s="57" t="str">
        <f t="shared" si="44"/>
        <v/>
      </c>
      <c r="Q224" s="58"/>
      <c r="R224" s="56" t="str">
        <f t="shared" si="37"/>
        <v/>
      </c>
      <c r="S224" s="57" t="str">
        <f t="shared" si="45"/>
        <v/>
      </c>
      <c r="T224" s="58" t="str">
        <f t="shared" ca="1" si="46"/>
        <v/>
      </c>
      <c r="U224" s="57" t="str">
        <f t="shared" si="47"/>
        <v/>
      </c>
      <c r="V224" s="57" t="str">
        <f ca="1">IF(AND(C224&lt;&gt;"",C224&lt;&gt;OFFSET(C224,1,0)),SUMIFS([Giá có thuế],[Số ĐK],C224),"")</f>
        <v/>
      </c>
      <c r="W224" s="53"/>
      <c r="X224" s="55" t="str">
        <f>IF(W224="","",'Thông Tin Chung'!#REF!)</f>
        <v/>
      </c>
      <c r="Y224" s="57" t="str">
        <f t="shared" ca="1" si="48"/>
        <v/>
      </c>
      <c r="Z224" s="59"/>
      <c r="AA224" s="49" t="str">
        <f ca="1">IF(C224="","",IF(OR(D224&lt;NgayBatDau,D224&gt;NgayKetThuc),"Ngày tháng phải nằm trong kỳ báo cáo",IF(AND(G224&lt;&gt;"",COUNTIF(D.2[Tên khách hàng],G224)=0),"Tên KH chưa khai báo trong DSKH",IF(AND(H224&lt;&gt;"",COUNTIF(D.1[Tên sản phẩm],H224)=0),"SP này chưa khai báo trong DSSP",""))))</f>
        <v/>
      </c>
      <c r="AB224" s="28" t="str">
        <f t="shared" ca="1" si="38"/>
        <v/>
      </c>
      <c r="AC224" s="29" t="str">
        <f>IF(OR(H224="",S224=""),"",S224-(SUM(L224,M224)*INDEX(#REF!,MATCH(H224,D.1[Tên sản phẩm],0))))</f>
        <v/>
      </c>
    </row>
    <row r="225" spans="2:29" ht="27.75" customHeight="1">
      <c r="B225" s="69">
        <f t="shared" si="39"/>
        <v>222</v>
      </c>
      <c r="C225" s="49" t="str">
        <f t="shared" ca="1" si="40"/>
        <v/>
      </c>
      <c r="D225" s="50" t="str">
        <f t="shared" ca="1" si="41"/>
        <v/>
      </c>
      <c r="E225" s="51" t="str">
        <f t="shared" ca="1" si="42"/>
        <v/>
      </c>
      <c r="F225" s="51"/>
      <c r="G225" s="52" t="str">
        <f t="shared" ca="1" si="43"/>
        <v/>
      </c>
      <c r="H225" s="53"/>
      <c r="I225" s="54" t="str">
        <f>IF(H225="","",INDEX(D.1[Quy cách],MATCH(H225,D.1[Tên sản phẩm],0)))</f>
        <v/>
      </c>
      <c r="J225" s="20" t="str">
        <f>IF(H225="","",INDEX(D.1[ĐVT],MATCH(H225,D.1[Tên sản phẩm],0)))</f>
        <v/>
      </c>
      <c r="K225" s="56" t="str">
        <f>IF(H225="","",INDEX(#REF!,MATCH(H225,D.1[Tên sản phẩm],0)))</f>
        <v/>
      </c>
      <c r="L225" s="56"/>
      <c r="M225" s="53"/>
      <c r="N225" s="53"/>
      <c r="O225" s="53"/>
      <c r="P225" s="57" t="str">
        <f t="shared" si="44"/>
        <v/>
      </c>
      <c r="Q225" s="58"/>
      <c r="R225" s="56" t="str">
        <f t="shared" si="37"/>
        <v/>
      </c>
      <c r="S225" s="57" t="str">
        <f t="shared" si="45"/>
        <v/>
      </c>
      <c r="T225" s="58" t="str">
        <f t="shared" ca="1" si="46"/>
        <v/>
      </c>
      <c r="U225" s="57" t="str">
        <f t="shared" si="47"/>
        <v/>
      </c>
      <c r="V225" s="57" t="str">
        <f ca="1">IF(AND(C225&lt;&gt;"",C225&lt;&gt;OFFSET(C225,1,0)),SUMIFS([Giá có thuế],[Số ĐK],C225),"")</f>
        <v/>
      </c>
      <c r="W225" s="53"/>
      <c r="X225" s="55" t="str">
        <f>IF(W225="","",'Thông Tin Chung'!#REF!)</f>
        <v/>
      </c>
      <c r="Y225" s="57" t="str">
        <f t="shared" ca="1" si="48"/>
        <v/>
      </c>
      <c r="Z225" s="59"/>
      <c r="AA225" s="49" t="str">
        <f ca="1">IF(C225="","",IF(OR(D225&lt;NgayBatDau,D225&gt;NgayKetThuc),"Ngày tháng phải nằm trong kỳ báo cáo",IF(AND(G225&lt;&gt;"",COUNTIF(D.2[Tên khách hàng],G225)=0),"Tên KH chưa khai báo trong DSKH",IF(AND(H225&lt;&gt;"",COUNTIF(D.1[Tên sản phẩm],H225)=0),"SP này chưa khai báo trong DSSP",""))))</f>
        <v/>
      </c>
      <c r="AB225" s="28" t="str">
        <f t="shared" ca="1" si="38"/>
        <v/>
      </c>
      <c r="AC225" s="29" t="str">
        <f>IF(OR(H225="",S225=""),"",S225-(SUM(L225,M225)*INDEX(#REF!,MATCH(H225,D.1[Tên sản phẩm],0))))</f>
        <v/>
      </c>
    </row>
    <row r="226" spans="2:29" ht="27.75" customHeight="1">
      <c r="B226" s="69">
        <f t="shared" si="39"/>
        <v>223</v>
      </c>
      <c r="C226" s="49" t="str">
        <f t="shared" ca="1" si="40"/>
        <v/>
      </c>
      <c r="D226" s="50" t="str">
        <f t="shared" ca="1" si="41"/>
        <v/>
      </c>
      <c r="E226" s="51" t="str">
        <f t="shared" ca="1" si="42"/>
        <v/>
      </c>
      <c r="F226" s="51"/>
      <c r="G226" s="52" t="str">
        <f t="shared" ca="1" si="43"/>
        <v/>
      </c>
      <c r="H226" s="53"/>
      <c r="I226" s="54" t="str">
        <f>IF(H226="","",INDEX(D.1[Quy cách],MATCH(H226,D.1[Tên sản phẩm],0)))</f>
        <v/>
      </c>
      <c r="J226" s="20" t="str">
        <f>IF(H226="","",INDEX(D.1[ĐVT],MATCH(H226,D.1[Tên sản phẩm],0)))</f>
        <v/>
      </c>
      <c r="K226" s="56" t="str">
        <f>IF(H226="","",INDEX(#REF!,MATCH(H226,D.1[Tên sản phẩm],0)))</f>
        <v/>
      </c>
      <c r="L226" s="56"/>
      <c r="M226" s="53"/>
      <c r="N226" s="53"/>
      <c r="O226" s="53"/>
      <c r="P226" s="57" t="str">
        <f t="shared" si="44"/>
        <v/>
      </c>
      <c r="Q226" s="58"/>
      <c r="R226" s="56" t="str">
        <f t="shared" si="37"/>
        <v/>
      </c>
      <c r="S226" s="57" t="str">
        <f t="shared" si="45"/>
        <v/>
      </c>
      <c r="T226" s="58" t="str">
        <f t="shared" ca="1" si="46"/>
        <v/>
      </c>
      <c r="U226" s="57" t="str">
        <f t="shared" si="47"/>
        <v/>
      </c>
      <c r="V226" s="57" t="str">
        <f ca="1">IF(AND(C226&lt;&gt;"",C226&lt;&gt;OFFSET(C226,1,0)),SUMIFS([Giá có thuế],[Số ĐK],C226),"")</f>
        <v/>
      </c>
      <c r="W226" s="53"/>
      <c r="X226" s="55" t="str">
        <f>IF(W226="","",'Thông Tin Chung'!#REF!)</f>
        <v/>
      </c>
      <c r="Y226" s="57" t="str">
        <f t="shared" ca="1" si="48"/>
        <v/>
      </c>
      <c r="Z226" s="59"/>
      <c r="AA226" s="49" t="str">
        <f ca="1">IF(C226="","",IF(OR(D226&lt;NgayBatDau,D226&gt;NgayKetThuc),"Ngày tháng phải nằm trong kỳ báo cáo",IF(AND(G226&lt;&gt;"",COUNTIF(D.2[Tên khách hàng],G226)=0),"Tên KH chưa khai báo trong DSKH",IF(AND(H226&lt;&gt;"",COUNTIF(D.1[Tên sản phẩm],H226)=0),"SP này chưa khai báo trong DSSP",""))))</f>
        <v/>
      </c>
      <c r="AB226" s="28" t="str">
        <f t="shared" ca="1" si="38"/>
        <v/>
      </c>
      <c r="AC226" s="29" t="str">
        <f>IF(OR(H226="",S226=""),"",S226-(SUM(L226,M226)*INDEX(#REF!,MATCH(H226,D.1[Tên sản phẩm],0))))</f>
        <v/>
      </c>
    </row>
    <row r="227" spans="2:29" ht="27.75" customHeight="1">
      <c r="B227" s="69">
        <f t="shared" si="39"/>
        <v>224</v>
      </c>
      <c r="C227" s="49" t="str">
        <f t="shared" ca="1" si="40"/>
        <v/>
      </c>
      <c r="D227" s="50" t="str">
        <f t="shared" ca="1" si="41"/>
        <v/>
      </c>
      <c r="E227" s="51" t="str">
        <f t="shared" ca="1" si="42"/>
        <v/>
      </c>
      <c r="F227" s="51"/>
      <c r="G227" s="52" t="str">
        <f t="shared" ca="1" si="43"/>
        <v/>
      </c>
      <c r="H227" s="53"/>
      <c r="I227" s="54" t="str">
        <f>IF(H227="","",INDEX(D.1[Quy cách],MATCH(H227,D.1[Tên sản phẩm],0)))</f>
        <v/>
      </c>
      <c r="J227" s="20" t="str">
        <f>IF(H227="","",INDEX(D.1[ĐVT],MATCH(H227,D.1[Tên sản phẩm],0)))</f>
        <v/>
      </c>
      <c r="K227" s="56" t="str">
        <f>IF(H227="","",INDEX(#REF!,MATCH(H227,D.1[Tên sản phẩm],0)))</f>
        <v/>
      </c>
      <c r="L227" s="56"/>
      <c r="M227" s="53"/>
      <c r="N227" s="53"/>
      <c r="O227" s="53"/>
      <c r="P227" s="57" t="str">
        <f t="shared" si="44"/>
        <v/>
      </c>
      <c r="Q227" s="58"/>
      <c r="R227" s="56" t="str">
        <f t="shared" si="37"/>
        <v/>
      </c>
      <c r="S227" s="57" t="str">
        <f t="shared" si="45"/>
        <v/>
      </c>
      <c r="T227" s="58" t="str">
        <f t="shared" ca="1" si="46"/>
        <v/>
      </c>
      <c r="U227" s="57" t="str">
        <f t="shared" si="47"/>
        <v/>
      </c>
      <c r="V227" s="57" t="str">
        <f ca="1">IF(AND(C227&lt;&gt;"",C227&lt;&gt;OFFSET(C227,1,0)),SUMIFS([Giá có thuế],[Số ĐK],C227),"")</f>
        <v/>
      </c>
      <c r="W227" s="53"/>
      <c r="X227" s="55" t="str">
        <f>IF(W227="","",'Thông Tin Chung'!#REF!)</f>
        <v/>
      </c>
      <c r="Y227" s="57" t="str">
        <f t="shared" ca="1" si="48"/>
        <v/>
      </c>
      <c r="Z227" s="59"/>
      <c r="AA227" s="49" t="str">
        <f ca="1">IF(C227="","",IF(OR(D227&lt;NgayBatDau,D227&gt;NgayKetThuc),"Ngày tháng phải nằm trong kỳ báo cáo",IF(AND(G227&lt;&gt;"",COUNTIF(D.2[Tên khách hàng],G227)=0),"Tên KH chưa khai báo trong DSKH",IF(AND(H227&lt;&gt;"",COUNTIF(D.1[Tên sản phẩm],H227)=0),"SP này chưa khai báo trong DSSP",""))))</f>
        <v/>
      </c>
      <c r="AB227" s="28" t="str">
        <f t="shared" ca="1" si="38"/>
        <v/>
      </c>
      <c r="AC227" s="29" t="str">
        <f>IF(OR(H227="",S227=""),"",S227-(SUM(L227,M227)*INDEX(#REF!,MATCH(H227,D.1[Tên sản phẩm],0))))</f>
        <v/>
      </c>
    </row>
    <row r="228" spans="2:29" ht="27.75" customHeight="1">
      <c r="B228" s="69">
        <f t="shared" si="39"/>
        <v>225</v>
      </c>
      <c r="C228" s="49" t="str">
        <f t="shared" ca="1" si="40"/>
        <v/>
      </c>
      <c r="D228" s="50" t="str">
        <f t="shared" ca="1" si="41"/>
        <v/>
      </c>
      <c r="E228" s="51" t="str">
        <f t="shared" ca="1" si="42"/>
        <v/>
      </c>
      <c r="F228" s="51"/>
      <c r="G228" s="52" t="str">
        <f t="shared" ca="1" si="43"/>
        <v/>
      </c>
      <c r="H228" s="53"/>
      <c r="I228" s="54" t="str">
        <f>IF(H228="","",INDEX(D.1[Quy cách],MATCH(H228,D.1[Tên sản phẩm],0)))</f>
        <v/>
      </c>
      <c r="J228" s="20" t="str">
        <f>IF(H228="","",INDEX(D.1[ĐVT],MATCH(H228,D.1[Tên sản phẩm],0)))</f>
        <v/>
      </c>
      <c r="K228" s="56" t="str">
        <f>IF(H228="","",INDEX(#REF!,MATCH(H228,D.1[Tên sản phẩm],0)))</f>
        <v/>
      </c>
      <c r="L228" s="56"/>
      <c r="M228" s="53"/>
      <c r="N228" s="53"/>
      <c r="O228" s="53"/>
      <c r="P228" s="57" t="str">
        <f t="shared" si="44"/>
        <v/>
      </c>
      <c r="Q228" s="58"/>
      <c r="R228" s="56" t="str">
        <f t="shared" si="37"/>
        <v/>
      </c>
      <c r="S228" s="57" t="str">
        <f t="shared" si="45"/>
        <v/>
      </c>
      <c r="T228" s="58" t="str">
        <f t="shared" ca="1" si="46"/>
        <v/>
      </c>
      <c r="U228" s="57" t="str">
        <f t="shared" si="47"/>
        <v/>
      </c>
      <c r="V228" s="57" t="str">
        <f ca="1">IF(AND(C228&lt;&gt;"",C228&lt;&gt;OFFSET(C228,1,0)),SUMIFS([Giá có thuế],[Số ĐK],C228),"")</f>
        <v/>
      </c>
      <c r="W228" s="53"/>
      <c r="X228" s="55" t="str">
        <f>IF(W228="","",'Thông Tin Chung'!#REF!)</f>
        <v/>
      </c>
      <c r="Y228" s="57" t="str">
        <f t="shared" ca="1" si="48"/>
        <v/>
      </c>
      <c r="Z228" s="59"/>
      <c r="AA228" s="49" t="str">
        <f ca="1">IF(C228="","",IF(OR(D228&lt;NgayBatDau,D228&gt;NgayKetThuc),"Ngày tháng phải nằm trong kỳ báo cáo",IF(AND(G228&lt;&gt;"",COUNTIF(D.2[Tên khách hàng],G228)=0),"Tên KH chưa khai báo trong DSKH",IF(AND(H228&lt;&gt;"",COUNTIF(D.1[Tên sản phẩm],H228)=0),"SP này chưa khai báo trong DSSP",""))))</f>
        <v/>
      </c>
      <c r="AB228" s="28" t="str">
        <f t="shared" ca="1" si="38"/>
        <v/>
      </c>
      <c r="AC228" s="29" t="str">
        <f>IF(OR(H228="",S228=""),"",S228-(SUM(L228,M228)*INDEX(#REF!,MATCH(H228,D.1[Tên sản phẩm],0))))</f>
        <v/>
      </c>
    </row>
    <row r="229" spans="2:29" ht="27.75" customHeight="1">
      <c r="B229" s="69">
        <f t="shared" si="39"/>
        <v>226</v>
      </c>
      <c r="C229" s="49" t="str">
        <f t="shared" ca="1" si="40"/>
        <v/>
      </c>
      <c r="D229" s="50" t="str">
        <f t="shared" ca="1" si="41"/>
        <v/>
      </c>
      <c r="E229" s="51" t="str">
        <f t="shared" ca="1" si="42"/>
        <v/>
      </c>
      <c r="F229" s="51"/>
      <c r="G229" s="52" t="str">
        <f t="shared" ca="1" si="43"/>
        <v/>
      </c>
      <c r="H229" s="53"/>
      <c r="I229" s="54" t="str">
        <f>IF(H229="","",INDEX(D.1[Quy cách],MATCH(H229,D.1[Tên sản phẩm],0)))</f>
        <v/>
      </c>
      <c r="J229" s="20" t="str">
        <f>IF(H229="","",INDEX(D.1[ĐVT],MATCH(H229,D.1[Tên sản phẩm],0)))</f>
        <v/>
      </c>
      <c r="K229" s="56" t="str">
        <f>IF(H229="","",INDEX(#REF!,MATCH(H229,D.1[Tên sản phẩm],0)))</f>
        <v/>
      </c>
      <c r="L229" s="56"/>
      <c r="M229" s="53"/>
      <c r="N229" s="53"/>
      <c r="O229" s="53"/>
      <c r="P229" s="57" t="str">
        <f t="shared" si="44"/>
        <v/>
      </c>
      <c r="Q229" s="58"/>
      <c r="R229" s="56" t="str">
        <f t="shared" si="37"/>
        <v/>
      </c>
      <c r="S229" s="57" t="str">
        <f t="shared" si="45"/>
        <v/>
      </c>
      <c r="T229" s="58" t="str">
        <f t="shared" ca="1" si="46"/>
        <v/>
      </c>
      <c r="U229" s="57" t="str">
        <f t="shared" si="47"/>
        <v/>
      </c>
      <c r="V229" s="57" t="str">
        <f ca="1">IF(AND(C229&lt;&gt;"",C229&lt;&gt;OFFSET(C229,1,0)),SUMIFS([Giá có thuế],[Số ĐK],C229),"")</f>
        <v/>
      </c>
      <c r="W229" s="53"/>
      <c r="X229" s="55" t="str">
        <f>IF(W229="","",'Thông Tin Chung'!#REF!)</f>
        <v/>
      </c>
      <c r="Y229" s="57" t="str">
        <f t="shared" ca="1" si="48"/>
        <v/>
      </c>
      <c r="Z229" s="59"/>
      <c r="AA229" s="49" t="str">
        <f ca="1">IF(C229="","",IF(OR(D229&lt;NgayBatDau,D229&gt;NgayKetThuc),"Ngày tháng phải nằm trong kỳ báo cáo",IF(AND(G229&lt;&gt;"",COUNTIF(D.2[Tên khách hàng],G229)=0),"Tên KH chưa khai báo trong DSKH",IF(AND(H229&lt;&gt;"",COUNTIF(D.1[Tên sản phẩm],H229)=0),"SP này chưa khai báo trong DSSP",""))))</f>
        <v/>
      </c>
      <c r="AB229" s="28" t="str">
        <f t="shared" ca="1" si="38"/>
        <v/>
      </c>
      <c r="AC229" s="29" t="str">
        <f>IF(OR(H229="",S229=""),"",S229-(SUM(L229,M229)*INDEX(#REF!,MATCH(H229,D.1[Tên sản phẩm],0))))</f>
        <v/>
      </c>
    </row>
    <row r="230" spans="2:29" ht="27.75" customHeight="1">
      <c r="B230" s="69">
        <f t="shared" si="39"/>
        <v>227</v>
      </c>
      <c r="C230" s="49" t="str">
        <f t="shared" ca="1" si="40"/>
        <v/>
      </c>
      <c r="D230" s="50" t="str">
        <f t="shared" ca="1" si="41"/>
        <v/>
      </c>
      <c r="E230" s="51" t="str">
        <f t="shared" ca="1" si="42"/>
        <v/>
      </c>
      <c r="F230" s="51"/>
      <c r="G230" s="52" t="str">
        <f t="shared" ca="1" si="43"/>
        <v/>
      </c>
      <c r="H230" s="53"/>
      <c r="I230" s="54" t="str">
        <f>IF(H230="","",INDEX(D.1[Quy cách],MATCH(H230,D.1[Tên sản phẩm],0)))</f>
        <v/>
      </c>
      <c r="J230" s="20" t="str">
        <f>IF(H230="","",INDEX(D.1[ĐVT],MATCH(H230,D.1[Tên sản phẩm],0)))</f>
        <v/>
      </c>
      <c r="K230" s="56" t="str">
        <f>IF(H230="","",INDEX(#REF!,MATCH(H230,D.1[Tên sản phẩm],0)))</f>
        <v/>
      </c>
      <c r="L230" s="56"/>
      <c r="M230" s="53"/>
      <c r="N230" s="53"/>
      <c r="O230" s="53"/>
      <c r="P230" s="57" t="str">
        <f t="shared" si="44"/>
        <v/>
      </c>
      <c r="Q230" s="58"/>
      <c r="R230" s="56" t="str">
        <f t="shared" si="37"/>
        <v/>
      </c>
      <c r="S230" s="57" t="str">
        <f t="shared" si="45"/>
        <v/>
      </c>
      <c r="T230" s="58" t="str">
        <f t="shared" ca="1" si="46"/>
        <v/>
      </c>
      <c r="U230" s="57" t="str">
        <f t="shared" si="47"/>
        <v/>
      </c>
      <c r="V230" s="57" t="str">
        <f ca="1">IF(AND(C230&lt;&gt;"",C230&lt;&gt;OFFSET(C230,1,0)),SUMIFS([Giá có thuế],[Số ĐK],C230),"")</f>
        <v/>
      </c>
      <c r="W230" s="53"/>
      <c r="X230" s="55" t="str">
        <f>IF(W230="","",'Thông Tin Chung'!#REF!)</f>
        <v/>
      </c>
      <c r="Y230" s="57" t="str">
        <f t="shared" ca="1" si="48"/>
        <v/>
      </c>
      <c r="Z230" s="59"/>
      <c r="AA230" s="49" t="str">
        <f ca="1">IF(C230="","",IF(OR(D230&lt;NgayBatDau,D230&gt;NgayKetThuc),"Ngày tháng phải nằm trong kỳ báo cáo",IF(AND(G230&lt;&gt;"",COUNTIF(D.2[Tên khách hàng],G230)=0),"Tên KH chưa khai báo trong DSKH",IF(AND(H230&lt;&gt;"",COUNTIF(D.1[Tên sản phẩm],H230)=0),"SP này chưa khai báo trong DSSP",""))))</f>
        <v/>
      </c>
      <c r="AB230" s="28" t="str">
        <f t="shared" ca="1" si="38"/>
        <v/>
      </c>
      <c r="AC230" s="29" t="str">
        <f>IF(OR(H230="",S230=""),"",S230-(SUM(L230,M230)*INDEX(#REF!,MATCH(H230,D.1[Tên sản phẩm],0))))</f>
        <v/>
      </c>
    </row>
    <row r="231" spans="2:29" ht="27.75" customHeight="1">
      <c r="B231" s="69">
        <f t="shared" si="39"/>
        <v>228</v>
      </c>
      <c r="C231" s="49" t="str">
        <f t="shared" ca="1" si="40"/>
        <v/>
      </c>
      <c r="D231" s="50" t="str">
        <f t="shared" ca="1" si="41"/>
        <v/>
      </c>
      <c r="E231" s="51" t="str">
        <f t="shared" ca="1" si="42"/>
        <v/>
      </c>
      <c r="F231" s="51"/>
      <c r="G231" s="52" t="str">
        <f t="shared" ca="1" si="43"/>
        <v/>
      </c>
      <c r="H231" s="53"/>
      <c r="I231" s="54" t="str">
        <f>IF(H231="","",INDEX(D.1[Quy cách],MATCH(H231,D.1[Tên sản phẩm],0)))</f>
        <v/>
      </c>
      <c r="J231" s="20" t="str">
        <f>IF(H231="","",INDEX(D.1[ĐVT],MATCH(H231,D.1[Tên sản phẩm],0)))</f>
        <v/>
      </c>
      <c r="K231" s="56" t="str">
        <f>IF(H231="","",INDEX(#REF!,MATCH(H231,D.1[Tên sản phẩm],0)))</f>
        <v/>
      </c>
      <c r="L231" s="56"/>
      <c r="M231" s="53"/>
      <c r="N231" s="53"/>
      <c r="O231" s="53"/>
      <c r="P231" s="57" t="str">
        <f t="shared" si="44"/>
        <v/>
      </c>
      <c r="Q231" s="58"/>
      <c r="R231" s="56" t="str">
        <f t="shared" si="37"/>
        <v/>
      </c>
      <c r="S231" s="57" t="str">
        <f t="shared" si="45"/>
        <v/>
      </c>
      <c r="T231" s="58" t="str">
        <f t="shared" ca="1" si="46"/>
        <v/>
      </c>
      <c r="U231" s="57" t="str">
        <f t="shared" si="47"/>
        <v/>
      </c>
      <c r="V231" s="57" t="str">
        <f ca="1">IF(AND(C231&lt;&gt;"",C231&lt;&gt;OFFSET(C231,1,0)),SUMIFS([Giá có thuế],[Số ĐK],C231),"")</f>
        <v/>
      </c>
      <c r="W231" s="53"/>
      <c r="X231" s="55" t="str">
        <f>IF(W231="","",'Thông Tin Chung'!#REF!)</f>
        <v/>
      </c>
      <c r="Y231" s="57" t="str">
        <f t="shared" ca="1" si="48"/>
        <v/>
      </c>
      <c r="Z231" s="59"/>
      <c r="AA231" s="49" t="str">
        <f ca="1">IF(C231="","",IF(OR(D231&lt;NgayBatDau,D231&gt;NgayKetThuc),"Ngày tháng phải nằm trong kỳ báo cáo",IF(AND(G231&lt;&gt;"",COUNTIF(D.2[Tên khách hàng],G231)=0),"Tên KH chưa khai báo trong DSKH",IF(AND(H231&lt;&gt;"",COUNTIF(D.1[Tên sản phẩm],H231)=0),"SP này chưa khai báo trong DSSP",""))))</f>
        <v/>
      </c>
      <c r="AB231" s="28" t="str">
        <f t="shared" ca="1" si="38"/>
        <v/>
      </c>
      <c r="AC231" s="29" t="str">
        <f>IF(OR(H231="",S231=""),"",S231-(SUM(L231,M231)*INDEX(#REF!,MATCH(H231,D.1[Tên sản phẩm],0))))</f>
        <v/>
      </c>
    </row>
    <row r="232" spans="2:29" ht="27.75" customHeight="1">
      <c r="B232" s="69">
        <f t="shared" si="39"/>
        <v>229</v>
      </c>
      <c r="C232" s="49" t="str">
        <f t="shared" ca="1" si="40"/>
        <v/>
      </c>
      <c r="D232" s="50" t="str">
        <f t="shared" ca="1" si="41"/>
        <v/>
      </c>
      <c r="E232" s="51" t="str">
        <f t="shared" ca="1" si="42"/>
        <v/>
      </c>
      <c r="F232" s="51"/>
      <c r="G232" s="52" t="str">
        <f t="shared" ca="1" si="43"/>
        <v/>
      </c>
      <c r="H232" s="53"/>
      <c r="I232" s="54" t="str">
        <f>IF(H232="","",INDEX(D.1[Quy cách],MATCH(H232,D.1[Tên sản phẩm],0)))</f>
        <v/>
      </c>
      <c r="J232" s="20" t="str">
        <f>IF(H232="","",INDEX(D.1[ĐVT],MATCH(H232,D.1[Tên sản phẩm],0)))</f>
        <v/>
      </c>
      <c r="K232" s="56" t="str">
        <f>IF(H232="","",INDEX(#REF!,MATCH(H232,D.1[Tên sản phẩm],0)))</f>
        <v/>
      </c>
      <c r="L232" s="56"/>
      <c r="M232" s="53"/>
      <c r="N232" s="53"/>
      <c r="O232" s="53"/>
      <c r="P232" s="57" t="str">
        <f t="shared" si="44"/>
        <v/>
      </c>
      <c r="Q232" s="58"/>
      <c r="R232" s="56" t="str">
        <f t="shared" si="37"/>
        <v/>
      </c>
      <c r="S232" s="57" t="str">
        <f t="shared" si="45"/>
        <v/>
      </c>
      <c r="T232" s="58" t="str">
        <f t="shared" ca="1" si="46"/>
        <v/>
      </c>
      <c r="U232" s="57" t="str">
        <f t="shared" si="47"/>
        <v/>
      </c>
      <c r="V232" s="57" t="str">
        <f ca="1">IF(AND(C232&lt;&gt;"",C232&lt;&gt;OFFSET(C232,1,0)),SUMIFS([Giá có thuế],[Số ĐK],C232),"")</f>
        <v/>
      </c>
      <c r="W232" s="53"/>
      <c r="X232" s="55" t="str">
        <f>IF(W232="","",'Thông Tin Chung'!#REF!)</f>
        <v/>
      </c>
      <c r="Y232" s="57" t="str">
        <f t="shared" ca="1" si="48"/>
        <v/>
      </c>
      <c r="Z232" s="59"/>
      <c r="AA232" s="49" t="str">
        <f ca="1">IF(C232="","",IF(OR(D232&lt;NgayBatDau,D232&gt;NgayKetThuc),"Ngày tháng phải nằm trong kỳ báo cáo",IF(AND(G232&lt;&gt;"",COUNTIF(D.2[Tên khách hàng],G232)=0),"Tên KH chưa khai báo trong DSKH",IF(AND(H232&lt;&gt;"",COUNTIF(D.1[Tên sản phẩm],H232)=0),"SP này chưa khai báo trong DSSP",""))))</f>
        <v/>
      </c>
      <c r="AB232" s="28" t="str">
        <f t="shared" ca="1" si="38"/>
        <v/>
      </c>
      <c r="AC232" s="29" t="str">
        <f>IF(OR(H232="",S232=""),"",S232-(SUM(L232,M232)*INDEX(#REF!,MATCH(H232,D.1[Tên sản phẩm],0))))</f>
        <v/>
      </c>
    </row>
    <row r="233" spans="2:29" ht="27.75" customHeight="1">
      <c r="B233" s="69">
        <f t="shared" si="39"/>
        <v>230</v>
      </c>
      <c r="C233" s="49" t="str">
        <f t="shared" ca="1" si="40"/>
        <v/>
      </c>
      <c r="D233" s="50" t="str">
        <f t="shared" ca="1" si="41"/>
        <v/>
      </c>
      <c r="E233" s="51" t="str">
        <f t="shared" ca="1" si="42"/>
        <v/>
      </c>
      <c r="F233" s="51"/>
      <c r="G233" s="52" t="str">
        <f t="shared" ca="1" si="43"/>
        <v/>
      </c>
      <c r="H233" s="53"/>
      <c r="I233" s="54" t="str">
        <f>IF(H233="","",INDEX(D.1[Quy cách],MATCH(H233,D.1[Tên sản phẩm],0)))</f>
        <v/>
      </c>
      <c r="J233" s="20" t="str">
        <f>IF(H233="","",INDEX(D.1[ĐVT],MATCH(H233,D.1[Tên sản phẩm],0)))</f>
        <v/>
      </c>
      <c r="K233" s="56" t="str">
        <f>IF(H233="","",INDEX(#REF!,MATCH(H233,D.1[Tên sản phẩm],0)))</f>
        <v/>
      </c>
      <c r="L233" s="56"/>
      <c r="M233" s="53"/>
      <c r="N233" s="53"/>
      <c r="O233" s="53"/>
      <c r="P233" s="57" t="str">
        <f t="shared" si="44"/>
        <v/>
      </c>
      <c r="Q233" s="58"/>
      <c r="R233" s="56" t="str">
        <f t="shared" si="37"/>
        <v/>
      </c>
      <c r="S233" s="57" t="str">
        <f t="shared" si="45"/>
        <v/>
      </c>
      <c r="T233" s="58" t="str">
        <f t="shared" ca="1" si="46"/>
        <v/>
      </c>
      <c r="U233" s="57" t="str">
        <f t="shared" si="47"/>
        <v/>
      </c>
      <c r="V233" s="57" t="str">
        <f ca="1">IF(AND(C233&lt;&gt;"",C233&lt;&gt;OFFSET(C233,1,0)),SUMIFS([Giá có thuế],[Số ĐK],C233),"")</f>
        <v/>
      </c>
      <c r="W233" s="53"/>
      <c r="X233" s="55" t="str">
        <f>IF(W233="","",'Thông Tin Chung'!#REF!)</f>
        <v/>
      </c>
      <c r="Y233" s="57" t="str">
        <f t="shared" ca="1" si="48"/>
        <v/>
      </c>
      <c r="Z233" s="59"/>
      <c r="AA233" s="49" t="str">
        <f ca="1">IF(C233="","",IF(OR(D233&lt;NgayBatDau,D233&gt;NgayKetThuc),"Ngày tháng phải nằm trong kỳ báo cáo",IF(AND(G233&lt;&gt;"",COUNTIF(D.2[Tên khách hàng],G233)=0),"Tên KH chưa khai báo trong DSKH",IF(AND(H233&lt;&gt;"",COUNTIF(D.1[Tên sản phẩm],H233)=0),"SP này chưa khai báo trong DSSP",""))))</f>
        <v/>
      </c>
      <c r="AB233" s="28" t="str">
        <f t="shared" ca="1" si="38"/>
        <v/>
      </c>
      <c r="AC233" s="29" t="str">
        <f>IF(OR(H233="",S233=""),"",S233-(SUM(L233,M233)*INDEX(#REF!,MATCH(H233,D.1[Tên sản phẩm],0))))</f>
        <v/>
      </c>
    </row>
    <row r="234" spans="2:29" ht="27.75" customHeight="1">
      <c r="B234" s="69">
        <f t="shared" si="39"/>
        <v>231</v>
      </c>
      <c r="C234" s="49" t="str">
        <f t="shared" ca="1" si="40"/>
        <v/>
      </c>
      <c r="D234" s="50" t="str">
        <f t="shared" ca="1" si="41"/>
        <v/>
      </c>
      <c r="E234" s="51" t="str">
        <f t="shared" ca="1" si="42"/>
        <v/>
      </c>
      <c r="F234" s="51"/>
      <c r="G234" s="52" t="str">
        <f t="shared" ca="1" si="43"/>
        <v/>
      </c>
      <c r="H234" s="53"/>
      <c r="I234" s="54" t="str">
        <f>IF(H234="","",INDEX(D.1[Quy cách],MATCH(H234,D.1[Tên sản phẩm],0)))</f>
        <v/>
      </c>
      <c r="J234" s="20" t="str">
        <f>IF(H234="","",INDEX(D.1[ĐVT],MATCH(H234,D.1[Tên sản phẩm],0)))</f>
        <v/>
      </c>
      <c r="K234" s="56" t="str">
        <f>IF(H234="","",INDEX(#REF!,MATCH(H234,D.1[Tên sản phẩm],0)))</f>
        <v/>
      </c>
      <c r="L234" s="56"/>
      <c r="M234" s="53"/>
      <c r="N234" s="53"/>
      <c r="O234" s="53"/>
      <c r="P234" s="57" t="str">
        <f t="shared" si="44"/>
        <v/>
      </c>
      <c r="Q234" s="58"/>
      <c r="R234" s="56" t="str">
        <f t="shared" si="37"/>
        <v/>
      </c>
      <c r="S234" s="57" t="str">
        <f t="shared" si="45"/>
        <v/>
      </c>
      <c r="T234" s="58" t="str">
        <f t="shared" ca="1" si="46"/>
        <v/>
      </c>
      <c r="U234" s="57" t="str">
        <f t="shared" si="47"/>
        <v/>
      </c>
      <c r="V234" s="57" t="str">
        <f ca="1">IF(AND(C234&lt;&gt;"",C234&lt;&gt;OFFSET(C234,1,0)),SUMIFS([Giá có thuế],[Số ĐK],C234),"")</f>
        <v/>
      </c>
      <c r="W234" s="53"/>
      <c r="X234" s="55" t="str">
        <f>IF(W234="","",'Thông Tin Chung'!#REF!)</f>
        <v/>
      </c>
      <c r="Y234" s="57" t="str">
        <f t="shared" ca="1" si="48"/>
        <v/>
      </c>
      <c r="Z234" s="59"/>
      <c r="AA234" s="49" t="str">
        <f ca="1">IF(C234="","",IF(OR(D234&lt;NgayBatDau,D234&gt;NgayKetThuc),"Ngày tháng phải nằm trong kỳ báo cáo",IF(AND(G234&lt;&gt;"",COUNTIF(D.2[Tên khách hàng],G234)=0),"Tên KH chưa khai báo trong DSKH",IF(AND(H234&lt;&gt;"",COUNTIF(D.1[Tên sản phẩm],H234)=0),"SP này chưa khai báo trong DSSP",""))))</f>
        <v/>
      </c>
      <c r="AB234" s="28" t="str">
        <f t="shared" ca="1" si="38"/>
        <v/>
      </c>
      <c r="AC234" s="29" t="str">
        <f>IF(OR(H234="",S234=""),"",S234-(SUM(L234,M234)*INDEX(#REF!,MATCH(H234,D.1[Tên sản phẩm],0))))</f>
        <v/>
      </c>
    </row>
    <row r="235" spans="2:29" ht="27.75" customHeight="1">
      <c r="B235" s="69">
        <f t="shared" si="39"/>
        <v>232</v>
      </c>
      <c r="C235" s="49" t="str">
        <f t="shared" ca="1" si="40"/>
        <v/>
      </c>
      <c r="D235" s="50" t="str">
        <f t="shared" ca="1" si="41"/>
        <v/>
      </c>
      <c r="E235" s="51" t="str">
        <f t="shared" ca="1" si="42"/>
        <v/>
      </c>
      <c r="F235" s="51"/>
      <c r="G235" s="52" t="str">
        <f t="shared" ca="1" si="43"/>
        <v/>
      </c>
      <c r="H235" s="53"/>
      <c r="I235" s="54" t="str">
        <f>IF(H235="","",INDEX(D.1[Quy cách],MATCH(H235,D.1[Tên sản phẩm],0)))</f>
        <v/>
      </c>
      <c r="J235" s="20" t="str">
        <f>IF(H235="","",INDEX(D.1[ĐVT],MATCH(H235,D.1[Tên sản phẩm],0)))</f>
        <v/>
      </c>
      <c r="K235" s="56" t="str">
        <f>IF(H235="","",INDEX(#REF!,MATCH(H235,D.1[Tên sản phẩm],0)))</f>
        <v/>
      </c>
      <c r="L235" s="56"/>
      <c r="M235" s="53"/>
      <c r="N235" s="53"/>
      <c r="O235" s="53"/>
      <c r="P235" s="57" t="str">
        <f t="shared" si="44"/>
        <v/>
      </c>
      <c r="Q235" s="58"/>
      <c r="R235" s="56" t="str">
        <f t="shared" si="37"/>
        <v/>
      </c>
      <c r="S235" s="57" t="str">
        <f t="shared" si="45"/>
        <v/>
      </c>
      <c r="T235" s="58" t="str">
        <f t="shared" ca="1" si="46"/>
        <v/>
      </c>
      <c r="U235" s="57" t="str">
        <f t="shared" si="47"/>
        <v/>
      </c>
      <c r="V235" s="57" t="str">
        <f ca="1">IF(AND(C235&lt;&gt;"",C235&lt;&gt;OFFSET(C235,1,0)),SUMIFS([Giá có thuế],[Số ĐK],C235),"")</f>
        <v/>
      </c>
      <c r="W235" s="53"/>
      <c r="X235" s="55" t="str">
        <f>IF(W235="","",'Thông Tin Chung'!#REF!)</f>
        <v/>
      </c>
      <c r="Y235" s="57" t="str">
        <f t="shared" ca="1" si="48"/>
        <v/>
      </c>
      <c r="Z235" s="59"/>
      <c r="AA235" s="49" t="str">
        <f ca="1">IF(C235="","",IF(OR(D235&lt;NgayBatDau,D235&gt;NgayKetThuc),"Ngày tháng phải nằm trong kỳ báo cáo",IF(AND(G235&lt;&gt;"",COUNTIF(D.2[Tên khách hàng],G235)=0),"Tên KH chưa khai báo trong DSKH",IF(AND(H235&lt;&gt;"",COUNTIF(D.1[Tên sản phẩm],H235)=0),"SP này chưa khai báo trong DSSP",""))))</f>
        <v/>
      </c>
      <c r="AB235" s="28" t="str">
        <f t="shared" ca="1" si="38"/>
        <v/>
      </c>
      <c r="AC235" s="29" t="str">
        <f>IF(OR(H235="",S235=""),"",S235-(SUM(L235,M235)*INDEX(#REF!,MATCH(H235,D.1[Tên sản phẩm],0))))</f>
        <v/>
      </c>
    </row>
    <row r="236" spans="2:29" ht="27.75" customHeight="1">
      <c r="B236" s="69">
        <f t="shared" si="39"/>
        <v>233</v>
      </c>
      <c r="C236" s="49" t="str">
        <f t="shared" ca="1" si="40"/>
        <v/>
      </c>
      <c r="D236" s="50" t="str">
        <f t="shared" ca="1" si="41"/>
        <v/>
      </c>
      <c r="E236" s="51" t="str">
        <f t="shared" ca="1" si="42"/>
        <v/>
      </c>
      <c r="F236" s="51"/>
      <c r="G236" s="52" t="str">
        <f t="shared" ca="1" si="43"/>
        <v/>
      </c>
      <c r="H236" s="53"/>
      <c r="I236" s="54" t="str">
        <f>IF(H236="","",INDEX(D.1[Quy cách],MATCH(H236,D.1[Tên sản phẩm],0)))</f>
        <v/>
      </c>
      <c r="J236" s="20" t="str">
        <f>IF(H236="","",INDEX(D.1[ĐVT],MATCH(H236,D.1[Tên sản phẩm],0)))</f>
        <v/>
      </c>
      <c r="K236" s="56" t="str">
        <f>IF(H236="","",INDEX(#REF!,MATCH(H236,D.1[Tên sản phẩm],0)))</f>
        <v/>
      </c>
      <c r="L236" s="56"/>
      <c r="M236" s="53"/>
      <c r="N236" s="53"/>
      <c r="O236" s="53"/>
      <c r="P236" s="57" t="str">
        <f t="shared" si="44"/>
        <v/>
      </c>
      <c r="Q236" s="58"/>
      <c r="R236" s="56" t="str">
        <f t="shared" si="37"/>
        <v/>
      </c>
      <c r="S236" s="57" t="str">
        <f t="shared" si="45"/>
        <v/>
      </c>
      <c r="T236" s="58" t="str">
        <f t="shared" ca="1" si="46"/>
        <v/>
      </c>
      <c r="U236" s="57" t="str">
        <f t="shared" si="47"/>
        <v/>
      </c>
      <c r="V236" s="57" t="str">
        <f ca="1">IF(AND(C236&lt;&gt;"",C236&lt;&gt;OFFSET(C236,1,0)),SUMIFS([Giá có thuế],[Số ĐK],C236),"")</f>
        <v/>
      </c>
      <c r="W236" s="53"/>
      <c r="X236" s="55" t="str">
        <f>IF(W236="","",'Thông Tin Chung'!#REF!)</f>
        <v/>
      </c>
      <c r="Y236" s="57" t="str">
        <f t="shared" ca="1" si="48"/>
        <v/>
      </c>
      <c r="Z236" s="59"/>
      <c r="AA236" s="49" t="str">
        <f ca="1">IF(C236="","",IF(OR(D236&lt;NgayBatDau,D236&gt;NgayKetThuc),"Ngày tháng phải nằm trong kỳ báo cáo",IF(AND(G236&lt;&gt;"",COUNTIF(D.2[Tên khách hàng],G236)=0),"Tên KH chưa khai báo trong DSKH",IF(AND(H236&lt;&gt;"",COUNTIF(D.1[Tên sản phẩm],H236)=0),"SP này chưa khai báo trong DSSP",""))))</f>
        <v/>
      </c>
      <c r="AB236" s="28" t="str">
        <f t="shared" ca="1" si="38"/>
        <v/>
      </c>
      <c r="AC236" s="29" t="str">
        <f>IF(OR(H236="",S236=""),"",S236-(SUM(L236,M236)*INDEX(#REF!,MATCH(H236,D.1[Tên sản phẩm],0))))</f>
        <v/>
      </c>
    </row>
    <row r="237" spans="2:29" ht="27.75" customHeight="1">
      <c r="B237" s="69">
        <f t="shared" si="39"/>
        <v>234</v>
      </c>
      <c r="C237" s="49" t="str">
        <f t="shared" ca="1" si="40"/>
        <v/>
      </c>
      <c r="D237" s="50" t="str">
        <f t="shared" ca="1" si="41"/>
        <v/>
      </c>
      <c r="E237" s="51" t="str">
        <f t="shared" ca="1" si="42"/>
        <v/>
      </c>
      <c r="F237" s="51"/>
      <c r="G237" s="52" t="str">
        <f t="shared" ca="1" si="43"/>
        <v/>
      </c>
      <c r="H237" s="53"/>
      <c r="I237" s="54" t="str">
        <f>IF(H237="","",INDEX(D.1[Quy cách],MATCH(H237,D.1[Tên sản phẩm],0)))</f>
        <v/>
      </c>
      <c r="J237" s="20" t="str">
        <f>IF(H237="","",INDEX(D.1[ĐVT],MATCH(H237,D.1[Tên sản phẩm],0)))</f>
        <v/>
      </c>
      <c r="K237" s="56" t="str">
        <f>IF(H237="","",INDEX(#REF!,MATCH(H237,D.1[Tên sản phẩm],0)))</f>
        <v/>
      </c>
      <c r="L237" s="56"/>
      <c r="M237" s="53"/>
      <c r="N237" s="53"/>
      <c r="O237" s="53"/>
      <c r="P237" s="57" t="str">
        <f t="shared" si="44"/>
        <v/>
      </c>
      <c r="Q237" s="58"/>
      <c r="R237" s="56" t="str">
        <f t="shared" si="37"/>
        <v/>
      </c>
      <c r="S237" s="57" t="str">
        <f t="shared" si="45"/>
        <v/>
      </c>
      <c r="T237" s="58" t="str">
        <f t="shared" ca="1" si="46"/>
        <v/>
      </c>
      <c r="U237" s="57" t="str">
        <f t="shared" si="47"/>
        <v/>
      </c>
      <c r="V237" s="57" t="str">
        <f ca="1">IF(AND(C237&lt;&gt;"",C237&lt;&gt;OFFSET(C237,1,0)),SUMIFS([Giá có thuế],[Số ĐK],C237),"")</f>
        <v/>
      </c>
      <c r="W237" s="53"/>
      <c r="X237" s="55" t="str">
        <f>IF(W237="","",'Thông Tin Chung'!#REF!)</f>
        <v/>
      </c>
      <c r="Y237" s="57" t="str">
        <f t="shared" ca="1" si="48"/>
        <v/>
      </c>
      <c r="Z237" s="59"/>
      <c r="AA237" s="49" t="str">
        <f ca="1">IF(C237="","",IF(OR(D237&lt;NgayBatDau,D237&gt;NgayKetThuc),"Ngày tháng phải nằm trong kỳ báo cáo",IF(AND(G237&lt;&gt;"",COUNTIF(D.2[Tên khách hàng],G237)=0),"Tên KH chưa khai báo trong DSKH",IF(AND(H237&lt;&gt;"",COUNTIF(D.1[Tên sản phẩm],H237)=0),"SP này chưa khai báo trong DSSP",""))))</f>
        <v/>
      </c>
      <c r="AB237" s="28" t="str">
        <f t="shared" ca="1" si="38"/>
        <v/>
      </c>
      <c r="AC237" s="29" t="str">
        <f>IF(OR(H237="",S237=""),"",S237-(SUM(L237,M237)*INDEX(#REF!,MATCH(H237,D.1[Tên sản phẩm],0))))</f>
        <v/>
      </c>
    </row>
    <row r="238" spans="2:29" ht="27.75" customHeight="1">
      <c r="B238" s="69">
        <f t="shared" si="39"/>
        <v>235</v>
      </c>
      <c r="C238" s="49" t="str">
        <f t="shared" ca="1" si="40"/>
        <v/>
      </c>
      <c r="D238" s="50" t="str">
        <f t="shared" ca="1" si="41"/>
        <v/>
      </c>
      <c r="E238" s="51" t="str">
        <f t="shared" ca="1" si="42"/>
        <v/>
      </c>
      <c r="F238" s="51"/>
      <c r="G238" s="52" t="str">
        <f t="shared" ca="1" si="43"/>
        <v/>
      </c>
      <c r="H238" s="53"/>
      <c r="I238" s="54" t="str">
        <f>IF(H238="","",INDEX(D.1[Quy cách],MATCH(H238,D.1[Tên sản phẩm],0)))</f>
        <v/>
      </c>
      <c r="J238" s="20" t="str">
        <f>IF(H238="","",INDEX(D.1[ĐVT],MATCH(H238,D.1[Tên sản phẩm],0)))</f>
        <v/>
      </c>
      <c r="K238" s="56" t="str">
        <f>IF(H238="","",INDEX(#REF!,MATCH(H238,D.1[Tên sản phẩm],0)))</f>
        <v/>
      </c>
      <c r="L238" s="56"/>
      <c r="M238" s="53"/>
      <c r="N238" s="53"/>
      <c r="O238" s="53"/>
      <c r="P238" s="57" t="str">
        <f t="shared" si="44"/>
        <v/>
      </c>
      <c r="Q238" s="58"/>
      <c r="R238" s="56" t="str">
        <f t="shared" si="37"/>
        <v/>
      </c>
      <c r="S238" s="57" t="str">
        <f t="shared" si="45"/>
        <v/>
      </c>
      <c r="T238" s="58" t="str">
        <f t="shared" ca="1" si="46"/>
        <v/>
      </c>
      <c r="U238" s="57" t="str">
        <f t="shared" si="47"/>
        <v/>
      </c>
      <c r="V238" s="57" t="str">
        <f ca="1">IF(AND(C238&lt;&gt;"",C238&lt;&gt;OFFSET(C238,1,0)),SUMIFS([Giá có thuế],[Số ĐK],C238),"")</f>
        <v/>
      </c>
      <c r="W238" s="53"/>
      <c r="X238" s="55" t="str">
        <f>IF(W238="","",'Thông Tin Chung'!#REF!)</f>
        <v/>
      </c>
      <c r="Y238" s="57" t="str">
        <f t="shared" ca="1" si="48"/>
        <v/>
      </c>
      <c r="Z238" s="59"/>
      <c r="AA238" s="49" t="str">
        <f ca="1">IF(C238="","",IF(OR(D238&lt;NgayBatDau,D238&gt;NgayKetThuc),"Ngày tháng phải nằm trong kỳ báo cáo",IF(AND(G238&lt;&gt;"",COUNTIF(D.2[Tên khách hàng],G238)=0),"Tên KH chưa khai báo trong DSKH",IF(AND(H238&lt;&gt;"",COUNTIF(D.1[Tên sản phẩm],H238)=0),"SP này chưa khai báo trong DSSP",""))))</f>
        <v/>
      </c>
      <c r="AB238" s="28" t="str">
        <f t="shared" ca="1" si="38"/>
        <v/>
      </c>
      <c r="AC238" s="29" t="str">
        <f>IF(OR(H238="",S238=""),"",S238-(SUM(L238,M238)*INDEX(#REF!,MATCH(H238,D.1[Tên sản phẩm],0))))</f>
        <v/>
      </c>
    </row>
    <row r="239" spans="2:29" ht="27.75" customHeight="1">
      <c r="B239" s="69">
        <f t="shared" si="39"/>
        <v>236</v>
      </c>
      <c r="C239" s="49" t="str">
        <f t="shared" ca="1" si="40"/>
        <v/>
      </c>
      <c r="D239" s="50" t="str">
        <f t="shared" ca="1" si="41"/>
        <v/>
      </c>
      <c r="E239" s="51" t="str">
        <f t="shared" ca="1" si="42"/>
        <v/>
      </c>
      <c r="F239" s="51"/>
      <c r="G239" s="52" t="str">
        <f t="shared" ca="1" si="43"/>
        <v/>
      </c>
      <c r="H239" s="53"/>
      <c r="I239" s="54" t="str">
        <f>IF(H239="","",INDEX(D.1[Quy cách],MATCH(H239,D.1[Tên sản phẩm],0)))</f>
        <v/>
      </c>
      <c r="J239" s="20" t="str">
        <f>IF(H239="","",INDEX(D.1[ĐVT],MATCH(H239,D.1[Tên sản phẩm],0)))</f>
        <v/>
      </c>
      <c r="K239" s="56" t="str">
        <f>IF(H239="","",INDEX(#REF!,MATCH(H239,D.1[Tên sản phẩm],0)))</f>
        <v/>
      </c>
      <c r="L239" s="56"/>
      <c r="M239" s="53"/>
      <c r="N239" s="53"/>
      <c r="O239" s="53"/>
      <c r="P239" s="57" t="str">
        <f t="shared" si="44"/>
        <v/>
      </c>
      <c r="Q239" s="58"/>
      <c r="R239" s="56" t="str">
        <f t="shared" si="37"/>
        <v/>
      </c>
      <c r="S239" s="57" t="str">
        <f t="shared" si="45"/>
        <v/>
      </c>
      <c r="T239" s="58" t="str">
        <f t="shared" ca="1" si="46"/>
        <v/>
      </c>
      <c r="U239" s="57" t="str">
        <f t="shared" si="47"/>
        <v/>
      </c>
      <c r="V239" s="57" t="str">
        <f ca="1">IF(AND(C239&lt;&gt;"",C239&lt;&gt;OFFSET(C239,1,0)),SUMIFS([Giá có thuế],[Số ĐK],C239),"")</f>
        <v/>
      </c>
      <c r="W239" s="53"/>
      <c r="X239" s="55" t="str">
        <f>IF(W239="","",'Thông Tin Chung'!#REF!)</f>
        <v/>
      </c>
      <c r="Y239" s="57" t="str">
        <f t="shared" ca="1" si="48"/>
        <v/>
      </c>
      <c r="Z239" s="59"/>
      <c r="AA239" s="49" t="str">
        <f ca="1">IF(C239="","",IF(OR(D239&lt;NgayBatDau,D239&gt;NgayKetThuc),"Ngày tháng phải nằm trong kỳ báo cáo",IF(AND(G239&lt;&gt;"",COUNTIF(D.2[Tên khách hàng],G239)=0),"Tên KH chưa khai báo trong DSKH",IF(AND(H239&lt;&gt;"",COUNTIF(D.1[Tên sản phẩm],H239)=0),"SP này chưa khai báo trong DSSP",""))))</f>
        <v/>
      </c>
      <c r="AB239" s="28" t="str">
        <f t="shared" ca="1" si="38"/>
        <v/>
      </c>
      <c r="AC239" s="29" t="str">
        <f>IF(OR(H239="",S239=""),"",S239-(SUM(L239,M239)*INDEX(#REF!,MATCH(H239,D.1[Tên sản phẩm],0))))</f>
        <v/>
      </c>
    </row>
    <row r="240" spans="2:29" ht="27.75" customHeight="1">
      <c r="B240" s="69">
        <f t="shared" si="39"/>
        <v>237</v>
      </c>
      <c r="C240" s="49" t="str">
        <f t="shared" ca="1" si="40"/>
        <v/>
      </c>
      <c r="D240" s="50" t="str">
        <f t="shared" ca="1" si="41"/>
        <v/>
      </c>
      <c r="E240" s="51" t="str">
        <f t="shared" ca="1" si="42"/>
        <v/>
      </c>
      <c r="F240" s="51"/>
      <c r="G240" s="52" t="str">
        <f t="shared" ca="1" si="43"/>
        <v/>
      </c>
      <c r="H240" s="53"/>
      <c r="I240" s="54" t="str">
        <f>IF(H240="","",INDEX(D.1[Quy cách],MATCH(H240,D.1[Tên sản phẩm],0)))</f>
        <v/>
      </c>
      <c r="J240" s="20" t="str">
        <f>IF(H240="","",INDEX(D.1[ĐVT],MATCH(H240,D.1[Tên sản phẩm],0)))</f>
        <v/>
      </c>
      <c r="K240" s="56" t="str">
        <f>IF(H240="","",INDEX(#REF!,MATCH(H240,D.1[Tên sản phẩm],0)))</f>
        <v/>
      </c>
      <c r="L240" s="56"/>
      <c r="M240" s="53"/>
      <c r="N240" s="53"/>
      <c r="O240" s="53"/>
      <c r="P240" s="57" t="str">
        <f t="shared" si="44"/>
        <v/>
      </c>
      <c r="Q240" s="58"/>
      <c r="R240" s="56" t="str">
        <f t="shared" si="37"/>
        <v/>
      </c>
      <c r="S240" s="57" t="str">
        <f t="shared" si="45"/>
        <v/>
      </c>
      <c r="T240" s="58" t="str">
        <f t="shared" ca="1" si="46"/>
        <v/>
      </c>
      <c r="U240" s="57" t="str">
        <f t="shared" si="47"/>
        <v/>
      </c>
      <c r="V240" s="57" t="str">
        <f ca="1">IF(AND(C240&lt;&gt;"",C240&lt;&gt;OFFSET(C240,1,0)),SUMIFS([Giá có thuế],[Số ĐK],C240),"")</f>
        <v/>
      </c>
      <c r="W240" s="53"/>
      <c r="X240" s="55" t="str">
        <f>IF(W240="","",'Thông Tin Chung'!#REF!)</f>
        <v/>
      </c>
      <c r="Y240" s="57" t="str">
        <f t="shared" ca="1" si="48"/>
        <v/>
      </c>
      <c r="Z240" s="59"/>
      <c r="AA240" s="49" t="str">
        <f ca="1">IF(C240="","",IF(OR(D240&lt;NgayBatDau,D240&gt;NgayKetThuc),"Ngày tháng phải nằm trong kỳ báo cáo",IF(AND(G240&lt;&gt;"",COUNTIF(D.2[Tên khách hàng],G240)=0),"Tên KH chưa khai báo trong DSKH",IF(AND(H240&lt;&gt;"",COUNTIF(D.1[Tên sản phẩm],H240)=0),"SP này chưa khai báo trong DSSP",""))))</f>
        <v/>
      </c>
      <c r="AB240" s="28" t="str">
        <f t="shared" ca="1" si="38"/>
        <v/>
      </c>
      <c r="AC240" s="29" t="str">
        <f>IF(OR(H240="",S240=""),"",S240-(SUM(L240,M240)*INDEX(#REF!,MATCH(H240,D.1[Tên sản phẩm],0))))</f>
        <v/>
      </c>
    </row>
    <row r="241" spans="2:29" ht="27.75" customHeight="1">
      <c r="B241" s="69">
        <f t="shared" si="39"/>
        <v>238</v>
      </c>
      <c r="C241" s="49" t="str">
        <f t="shared" ca="1" si="40"/>
        <v/>
      </c>
      <c r="D241" s="50" t="str">
        <f t="shared" ca="1" si="41"/>
        <v/>
      </c>
      <c r="E241" s="51" t="str">
        <f t="shared" ca="1" si="42"/>
        <v/>
      </c>
      <c r="F241" s="51"/>
      <c r="G241" s="52" t="str">
        <f t="shared" ca="1" si="43"/>
        <v/>
      </c>
      <c r="H241" s="53"/>
      <c r="I241" s="54" t="str">
        <f>IF(H241="","",INDEX(D.1[Quy cách],MATCH(H241,D.1[Tên sản phẩm],0)))</f>
        <v/>
      </c>
      <c r="J241" s="20" t="str">
        <f>IF(H241="","",INDEX(D.1[ĐVT],MATCH(H241,D.1[Tên sản phẩm],0)))</f>
        <v/>
      </c>
      <c r="K241" s="56" t="str">
        <f>IF(H241="","",INDEX(#REF!,MATCH(H241,D.1[Tên sản phẩm],0)))</f>
        <v/>
      </c>
      <c r="L241" s="56"/>
      <c r="M241" s="53"/>
      <c r="N241" s="53"/>
      <c r="O241" s="53"/>
      <c r="P241" s="57" t="str">
        <f t="shared" si="44"/>
        <v/>
      </c>
      <c r="Q241" s="58"/>
      <c r="R241" s="56" t="str">
        <f t="shared" si="37"/>
        <v/>
      </c>
      <c r="S241" s="57" t="str">
        <f t="shared" si="45"/>
        <v/>
      </c>
      <c r="T241" s="58" t="str">
        <f t="shared" ca="1" si="46"/>
        <v/>
      </c>
      <c r="U241" s="57" t="str">
        <f t="shared" si="47"/>
        <v/>
      </c>
      <c r="V241" s="57" t="str">
        <f ca="1">IF(AND(C241&lt;&gt;"",C241&lt;&gt;OFFSET(C241,1,0)),SUMIFS([Giá có thuế],[Số ĐK],C241),"")</f>
        <v/>
      </c>
      <c r="W241" s="53"/>
      <c r="X241" s="55" t="str">
        <f>IF(W241="","",'Thông Tin Chung'!#REF!)</f>
        <v/>
      </c>
      <c r="Y241" s="57" t="str">
        <f t="shared" ca="1" si="48"/>
        <v/>
      </c>
      <c r="Z241" s="59"/>
      <c r="AA241" s="49" t="str">
        <f ca="1">IF(C241="","",IF(OR(D241&lt;NgayBatDau,D241&gt;NgayKetThuc),"Ngày tháng phải nằm trong kỳ báo cáo",IF(AND(G241&lt;&gt;"",COUNTIF(D.2[Tên khách hàng],G241)=0),"Tên KH chưa khai báo trong DSKH",IF(AND(H241&lt;&gt;"",COUNTIF(D.1[Tên sản phẩm],H241)=0),"SP này chưa khai báo trong DSSP",""))))</f>
        <v/>
      </c>
      <c r="AB241" s="28" t="str">
        <f t="shared" ca="1" si="38"/>
        <v/>
      </c>
      <c r="AC241" s="29" t="str">
        <f>IF(OR(H241="",S241=""),"",S241-(SUM(L241,M241)*INDEX(#REF!,MATCH(H241,D.1[Tên sản phẩm],0))))</f>
        <v/>
      </c>
    </row>
    <row r="242" spans="2:29" ht="27.75" customHeight="1">
      <c r="B242" s="69">
        <f t="shared" si="39"/>
        <v>239</v>
      </c>
      <c r="C242" s="49" t="str">
        <f t="shared" ca="1" si="40"/>
        <v/>
      </c>
      <c r="D242" s="50" t="str">
        <f t="shared" ca="1" si="41"/>
        <v/>
      </c>
      <c r="E242" s="51" t="str">
        <f t="shared" ca="1" si="42"/>
        <v/>
      </c>
      <c r="F242" s="51"/>
      <c r="G242" s="52" t="str">
        <f t="shared" ca="1" si="43"/>
        <v/>
      </c>
      <c r="H242" s="53"/>
      <c r="I242" s="54" t="str">
        <f>IF(H242="","",INDEX(D.1[Quy cách],MATCH(H242,D.1[Tên sản phẩm],0)))</f>
        <v/>
      </c>
      <c r="J242" s="20" t="str">
        <f>IF(H242="","",INDEX(D.1[ĐVT],MATCH(H242,D.1[Tên sản phẩm],0)))</f>
        <v/>
      </c>
      <c r="K242" s="56" t="str">
        <f>IF(H242="","",INDEX(#REF!,MATCH(H242,D.1[Tên sản phẩm],0)))</f>
        <v/>
      </c>
      <c r="L242" s="56"/>
      <c r="M242" s="53"/>
      <c r="N242" s="53"/>
      <c r="O242" s="53"/>
      <c r="P242" s="57" t="str">
        <f t="shared" si="44"/>
        <v/>
      </c>
      <c r="Q242" s="58"/>
      <c r="R242" s="56" t="str">
        <f t="shared" si="37"/>
        <v/>
      </c>
      <c r="S242" s="57" t="str">
        <f t="shared" si="45"/>
        <v/>
      </c>
      <c r="T242" s="58" t="str">
        <f t="shared" ca="1" si="46"/>
        <v/>
      </c>
      <c r="U242" s="57" t="str">
        <f t="shared" si="47"/>
        <v/>
      </c>
      <c r="V242" s="57" t="str">
        <f ca="1">IF(AND(C242&lt;&gt;"",C242&lt;&gt;OFFSET(C242,1,0)),SUMIFS([Giá có thuế],[Số ĐK],C242),"")</f>
        <v/>
      </c>
      <c r="W242" s="53"/>
      <c r="X242" s="55" t="str">
        <f>IF(W242="","",'Thông Tin Chung'!#REF!)</f>
        <v/>
      </c>
      <c r="Y242" s="57" t="str">
        <f t="shared" ca="1" si="48"/>
        <v/>
      </c>
      <c r="Z242" s="59"/>
      <c r="AA242" s="49" t="str">
        <f ca="1">IF(C242="","",IF(OR(D242&lt;NgayBatDau,D242&gt;NgayKetThuc),"Ngày tháng phải nằm trong kỳ báo cáo",IF(AND(G242&lt;&gt;"",COUNTIF(D.2[Tên khách hàng],G242)=0),"Tên KH chưa khai báo trong DSKH",IF(AND(H242&lt;&gt;"",COUNTIF(D.1[Tên sản phẩm],H242)=0),"SP này chưa khai báo trong DSSP",""))))</f>
        <v/>
      </c>
      <c r="AB242" s="28" t="str">
        <f t="shared" ca="1" si="38"/>
        <v/>
      </c>
      <c r="AC242" s="29" t="str">
        <f>IF(OR(H242="",S242=""),"",S242-(SUM(L242,M242)*INDEX(#REF!,MATCH(H242,D.1[Tên sản phẩm],0))))</f>
        <v/>
      </c>
    </row>
    <row r="243" spans="2:29" ht="27.75" customHeight="1">
      <c r="B243" s="69">
        <f t="shared" si="39"/>
        <v>240</v>
      </c>
      <c r="C243" s="49" t="str">
        <f t="shared" ca="1" si="40"/>
        <v/>
      </c>
      <c r="D243" s="50" t="str">
        <f t="shared" ca="1" si="41"/>
        <v/>
      </c>
      <c r="E243" s="51" t="str">
        <f t="shared" ca="1" si="42"/>
        <v/>
      </c>
      <c r="F243" s="51"/>
      <c r="G243" s="52" t="str">
        <f t="shared" ca="1" si="43"/>
        <v/>
      </c>
      <c r="H243" s="53"/>
      <c r="I243" s="54" t="str">
        <f>IF(H243="","",INDEX(D.1[Quy cách],MATCH(H243,D.1[Tên sản phẩm],0)))</f>
        <v/>
      </c>
      <c r="J243" s="20" t="str">
        <f>IF(H243="","",INDEX(D.1[ĐVT],MATCH(H243,D.1[Tên sản phẩm],0)))</f>
        <v/>
      </c>
      <c r="K243" s="56" t="str">
        <f>IF(H243="","",INDEX(#REF!,MATCH(H243,D.1[Tên sản phẩm],0)))</f>
        <v/>
      </c>
      <c r="L243" s="56"/>
      <c r="M243" s="53"/>
      <c r="N243" s="53"/>
      <c r="O243" s="53"/>
      <c r="P243" s="57" t="str">
        <f t="shared" si="44"/>
        <v/>
      </c>
      <c r="Q243" s="58"/>
      <c r="R243" s="56" t="str">
        <f t="shared" si="37"/>
        <v/>
      </c>
      <c r="S243" s="57" t="str">
        <f t="shared" si="45"/>
        <v/>
      </c>
      <c r="T243" s="58" t="str">
        <f t="shared" ca="1" si="46"/>
        <v/>
      </c>
      <c r="U243" s="57" t="str">
        <f t="shared" si="47"/>
        <v/>
      </c>
      <c r="V243" s="57" t="str">
        <f ca="1">IF(AND(C243&lt;&gt;"",C243&lt;&gt;OFFSET(C243,1,0)),SUMIFS([Giá có thuế],[Số ĐK],C243),"")</f>
        <v/>
      </c>
      <c r="W243" s="53"/>
      <c r="X243" s="55" t="str">
        <f>IF(W243="","",'Thông Tin Chung'!#REF!)</f>
        <v/>
      </c>
      <c r="Y243" s="57" t="str">
        <f t="shared" ca="1" si="48"/>
        <v/>
      </c>
      <c r="Z243" s="59"/>
      <c r="AA243" s="49" t="str">
        <f ca="1">IF(C243="","",IF(OR(D243&lt;NgayBatDau,D243&gt;NgayKetThuc),"Ngày tháng phải nằm trong kỳ báo cáo",IF(AND(G243&lt;&gt;"",COUNTIF(D.2[Tên khách hàng],G243)=0),"Tên KH chưa khai báo trong DSKH",IF(AND(H243&lt;&gt;"",COUNTIF(D.1[Tên sản phẩm],H243)=0),"SP này chưa khai báo trong DSSP",""))))</f>
        <v/>
      </c>
      <c r="AB243" s="28" t="str">
        <f t="shared" ca="1" si="38"/>
        <v/>
      </c>
      <c r="AC243" s="29" t="str">
        <f>IF(OR(H243="",S243=""),"",S243-(SUM(L243,M243)*INDEX(#REF!,MATCH(H243,D.1[Tên sản phẩm],0))))</f>
        <v/>
      </c>
    </row>
    <row r="244" spans="2:29" ht="27.75" customHeight="1">
      <c r="B244" s="69">
        <f t="shared" si="39"/>
        <v>241</v>
      </c>
      <c r="C244" s="49" t="str">
        <f t="shared" ca="1" si="40"/>
        <v/>
      </c>
      <c r="D244" s="50" t="str">
        <f t="shared" ca="1" si="41"/>
        <v/>
      </c>
      <c r="E244" s="51" t="str">
        <f t="shared" ca="1" si="42"/>
        <v/>
      </c>
      <c r="F244" s="51"/>
      <c r="G244" s="52" t="str">
        <f t="shared" ca="1" si="43"/>
        <v/>
      </c>
      <c r="H244" s="53"/>
      <c r="I244" s="54" t="str">
        <f>IF(H244="","",INDEX(D.1[Quy cách],MATCH(H244,D.1[Tên sản phẩm],0)))</f>
        <v/>
      </c>
      <c r="J244" s="20" t="str">
        <f>IF(H244="","",INDEX(D.1[ĐVT],MATCH(H244,D.1[Tên sản phẩm],0)))</f>
        <v/>
      </c>
      <c r="K244" s="56" t="str">
        <f>IF(H244="","",INDEX(#REF!,MATCH(H244,D.1[Tên sản phẩm],0)))</f>
        <v/>
      </c>
      <c r="L244" s="56"/>
      <c r="M244" s="53"/>
      <c r="N244" s="53"/>
      <c r="O244" s="53"/>
      <c r="P244" s="57" t="str">
        <f t="shared" si="44"/>
        <v/>
      </c>
      <c r="Q244" s="58"/>
      <c r="R244" s="56" t="str">
        <f t="shared" si="37"/>
        <v/>
      </c>
      <c r="S244" s="57" t="str">
        <f t="shared" si="45"/>
        <v/>
      </c>
      <c r="T244" s="58" t="str">
        <f t="shared" ca="1" si="46"/>
        <v/>
      </c>
      <c r="U244" s="57" t="str">
        <f t="shared" si="47"/>
        <v/>
      </c>
      <c r="V244" s="57" t="str">
        <f ca="1">IF(AND(C244&lt;&gt;"",C244&lt;&gt;OFFSET(C244,1,0)),SUMIFS([Giá có thuế],[Số ĐK],C244),"")</f>
        <v/>
      </c>
      <c r="W244" s="53"/>
      <c r="X244" s="55" t="str">
        <f>IF(W244="","",'Thông Tin Chung'!#REF!)</f>
        <v/>
      </c>
      <c r="Y244" s="57" t="str">
        <f t="shared" ca="1" si="48"/>
        <v/>
      </c>
      <c r="Z244" s="59"/>
      <c r="AA244" s="49" t="str">
        <f ca="1">IF(C244="","",IF(OR(D244&lt;NgayBatDau,D244&gt;NgayKetThuc),"Ngày tháng phải nằm trong kỳ báo cáo",IF(AND(G244&lt;&gt;"",COUNTIF(D.2[Tên khách hàng],G244)=0),"Tên KH chưa khai báo trong DSKH",IF(AND(H244&lt;&gt;"",COUNTIF(D.1[Tên sản phẩm],H244)=0),"SP này chưa khai báo trong DSSP",""))))</f>
        <v/>
      </c>
      <c r="AB244" s="28" t="str">
        <f t="shared" ca="1" si="38"/>
        <v/>
      </c>
      <c r="AC244" s="29" t="str">
        <f>IF(OR(H244="",S244=""),"",S244-(SUM(L244,M244)*INDEX(#REF!,MATCH(H244,D.1[Tên sản phẩm],0))))</f>
        <v/>
      </c>
    </row>
    <row r="245" spans="2:29" ht="27.75" customHeight="1">
      <c r="B245" s="69">
        <f t="shared" si="39"/>
        <v>242</v>
      </c>
      <c r="C245" s="49" t="str">
        <f t="shared" ca="1" si="40"/>
        <v/>
      </c>
      <c r="D245" s="50" t="str">
        <f t="shared" ca="1" si="41"/>
        <v/>
      </c>
      <c r="E245" s="51" t="str">
        <f t="shared" ca="1" si="42"/>
        <v/>
      </c>
      <c r="F245" s="51"/>
      <c r="G245" s="52" t="str">
        <f t="shared" ca="1" si="43"/>
        <v/>
      </c>
      <c r="H245" s="53"/>
      <c r="I245" s="54" t="str">
        <f>IF(H245="","",INDEX(D.1[Quy cách],MATCH(H245,D.1[Tên sản phẩm],0)))</f>
        <v/>
      </c>
      <c r="J245" s="20" t="str">
        <f>IF(H245="","",INDEX(D.1[ĐVT],MATCH(H245,D.1[Tên sản phẩm],0)))</f>
        <v/>
      </c>
      <c r="K245" s="56" t="str">
        <f>IF(H245="","",INDEX(#REF!,MATCH(H245,D.1[Tên sản phẩm],0)))</f>
        <v/>
      </c>
      <c r="L245" s="56"/>
      <c r="M245" s="53"/>
      <c r="N245" s="53"/>
      <c r="O245" s="53"/>
      <c r="P245" s="57" t="str">
        <f t="shared" si="44"/>
        <v/>
      </c>
      <c r="Q245" s="58"/>
      <c r="R245" s="56" t="str">
        <f t="shared" si="37"/>
        <v/>
      </c>
      <c r="S245" s="57" t="str">
        <f t="shared" si="45"/>
        <v/>
      </c>
      <c r="T245" s="58" t="str">
        <f t="shared" ca="1" si="46"/>
        <v/>
      </c>
      <c r="U245" s="57" t="str">
        <f t="shared" si="47"/>
        <v/>
      </c>
      <c r="V245" s="57" t="str">
        <f ca="1">IF(AND(C245&lt;&gt;"",C245&lt;&gt;OFFSET(C245,1,0)),SUMIFS([Giá có thuế],[Số ĐK],C245),"")</f>
        <v/>
      </c>
      <c r="W245" s="53"/>
      <c r="X245" s="55" t="str">
        <f>IF(W245="","",'Thông Tin Chung'!#REF!)</f>
        <v/>
      </c>
      <c r="Y245" s="57" t="str">
        <f t="shared" ca="1" si="48"/>
        <v/>
      </c>
      <c r="Z245" s="59"/>
      <c r="AA245" s="49" t="str">
        <f ca="1">IF(C245="","",IF(OR(D245&lt;NgayBatDau,D245&gt;NgayKetThuc),"Ngày tháng phải nằm trong kỳ báo cáo",IF(AND(G245&lt;&gt;"",COUNTIF(D.2[Tên khách hàng],G245)=0),"Tên KH chưa khai báo trong DSKH",IF(AND(H245&lt;&gt;"",COUNTIF(D.1[Tên sản phẩm],H245)=0),"SP này chưa khai báo trong DSSP",""))))</f>
        <v/>
      </c>
      <c r="AB245" s="28" t="str">
        <f t="shared" ca="1" si="38"/>
        <v/>
      </c>
      <c r="AC245" s="29" t="str">
        <f>IF(OR(H245="",S245=""),"",S245-(SUM(L245,M245)*INDEX(#REF!,MATCH(H245,D.1[Tên sản phẩm],0))))</f>
        <v/>
      </c>
    </row>
    <row r="246" spans="2:29" ht="27.75" customHeight="1">
      <c r="B246" s="69">
        <f t="shared" si="39"/>
        <v>243</v>
      </c>
      <c r="C246" s="49" t="str">
        <f t="shared" ca="1" si="40"/>
        <v/>
      </c>
      <c r="D246" s="50" t="str">
        <f t="shared" ca="1" si="41"/>
        <v/>
      </c>
      <c r="E246" s="51" t="str">
        <f t="shared" ca="1" si="42"/>
        <v/>
      </c>
      <c r="F246" s="51"/>
      <c r="G246" s="52" t="str">
        <f t="shared" ca="1" si="43"/>
        <v/>
      </c>
      <c r="H246" s="53"/>
      <c r="I246" s="54" t="str">
        <f>IF(H246="","",INDEX(D.1[Quy cách],MATCH(H246,D.1[Tên sản phẩm],0)))</f>
        <v/>
      </c>
      <c r="J246" s="20" t="str">
        <f>IF(H246="","",INDEX(D.1[ĐVT],MATCH(H246,D.1[Tên sản phẩm],0)))</f>
        <v/>
      </c>
      <c r="K246" s="56" t="str">
        <f>IF(H246="","",INDEX(#REF!,MATCH(H246,D.1[Tên sản phẩm],0)))</f>
        <v/>
      </c>
      <c r="L246" s="56"/>
      <c r="M246" s="53"/>
      <c r="N246" s="53"/>
      <c r="O246" s="53"/>
      <c r="P246" s="57" t="str">
        <f t="shared" si="44"/>
        <v/>
      </c>
      <c r="Q246" s="58"/>
      <c r="R246" s="56" t="str">
        <f t="shared" si="37"/>
        <v/>
      </c>
      <c r="S246" s="57" t="str">
        <f t="shared" si="45"/>
        <v/>
      </c>
      <c r="T246" s="58" t="str">
        <f t="shared" ca="1" si="46"/>
        <v/>
      </c>
      <c r="U246" s="57" t="str">
        <f t="shared" si="47"/>
        <v/>
      </c>
      <c r="V246" s="57" t="str">
        <f ca="1">IF(AND(C246&lt;&gt;"",C246&lt;&gt;OFFSET(C246,1,0)),SUMIFS([Giá có thuế],[Số ĐK],C246),"")</f>
        <v/>
      </c>
      <c r="W246" s="53"/>
      <c r="X246" s="55" t="str">
        <f>IF(W246="","",'Thông Tin Chung'!#REF!)</f>
        <v/>
      </c>
      <c r="Y246" s="57" t="str">
        <f t="shared" ca="1" si="48"/>
        <v/>
      </c>
      <c r="Z246" s="59"/>
      <c r="AA246" s="49" t="str">
        <f ca="1">IF(C246="","",IF(OR(D246&lt;NgayBatDau,D246&gt;NgayKetThuc),"Ngày tháng phải nằm trong kỳ báo cáo",IF(AND(G246&lt;&gt;"",COUNTIF(D.2[Tên khách hàng],G246)=0),"Tên KH chưa khai báo trong DSKH",IF(AND(H246&lt;&gt;"",COUNTIF(D.1[Tên sản phẩm],H246)=0),"SP này chưa khai báo trong DSSP",""))))</f>
        <v/>
      </c>
      <c r="AB246" s="28" t="str">
        <f t="shared" ca="1" si="38"/>
        <v/>
      </c>
      <c r="AC246" s="29" t="str">
        <f>IF(OR(H246="",S246=""),"",S246-(SUM(L246,M246)*INDEX(#REF!,MATCH(H246,D.1[Tên sản phẩm],0))))</f>
        <v/>
      </c>
    </row>
    <row r="247" spans="2:29" ht="27.75" customHeight="1">
      <c r="B247" s="69">
        <f t="shared" si="39"/>
        <v>244</v>
      </c>
      <c r="C247" s="49" t="str">
        <f t="shared" ca="1" si="40"/>
        <v/>
      </c>
      <c r="D247" s="50" t="str">
        <f t="shared" ca="1" si="41"/>
        <v/>
      </c>
      <c r="E247" s="51" t="str">
        <f t="shared" ca="1" si="42"/>
        <v/>
      </c>
      <c r="F247" s="51"/>
      <c r="G247" s="52" t="str">
        <f t="shared" ca="1" si="43"/>
        <v/>
      </c>
      <c r="H247" s="53"/>
      <c r="I247" s="54" t="str">
        <f>IF(H247="","",INDEX(D.1[Quy cách],MATCH(H247,D.1[Tên sản phẩm],0)))</f>
        <v/>
      </c>
      <c r="J247" s="20" t="str">
        <f>IF(H247="","",INDEX(D.1[ĐVT],MATCH(H247,D.1[Tên sản phẩm],0)))</f>
        <v/>
      </c>
      <c r="K247" s="56" t="str">
        <f>IF(H247="","",INDEX(#REF!,MATCH(H247,D.1[Tên sản phẩm],0)))</f>
        <v/>
      </c>
      <c r="L247" s="56"/>
      <c r="M247" s="53"/>
      <c r="N247" s="53"/>
      <c r="O247" s="53"/>
      <c r="P247" s="57" t="str">
        <f t="shared" si="44"/>
        <v/>
      </c>
      <c r="Q247" s="58"/>
      <c r="R247" s="56" t="str">
        <f t="shared" si="37"/>
        <v/>
      </c>
      <c r="S247" s="57" t="str">
        <f t="shared" si="45"/>
        <v/>
      </c>
      <c r="T247" s="58" t="str">
        <f t="shared" ca="1" si="46"/>
        <v/>
      </c>
      <c r="U247" s="57" t="str">
        <f t="shared" si="47"/>
        <v/>
      </c>
      <c r="V247" s="57" t="str">
        <f ca="1">IF(AND(C247&lt;&gt;"",C247&lt;&gt;OFFSET(C247,1,0)),SUMIFS([Giá có thuế],[Số ĐK],C247),"")</f>
        <v/>
      </c>
      <c r="W247" s="53"/>
      <c r="X247" s="55" t="str">
        <f>IF(W247="","",'Thông Tin Chung'!#REF!)</f>
        <v/>
      </c>
      <c r="Y247" s="57" t="str">
        <f t="shared" ca="1" si="48"/>
        <v/>
      </c>
      <c r="Z247" s="59"/>
      <c r="AA247" s="49" t="str">
        <f ca="1">IF(C247="","",IF(OR(D247&lt;NgayBatDau,D247&gt;NgayKetThuc),"Ngày tháng phải nằm trong kỳ báo cáo",IF(AND(G247&lt;&gt;"",COUNTIF(D.2[Tên khách hàng],G247)=0),"Tên KH chưa khai báo trong DSKH",IF(AND(H247&lt;&gt;"",COUNTIF(D.1[Tên sản phẩm],H247)=0),"SP này chưa khai báo trong DSSP",""))))</f>
        <v/>
      </c>
      <c r="AB247" s="28" t="str">
        <f t="shared" ca="1" si="38"/>
        <v/>
      </c>
      <c r="AC247" s="29" t="str">
        <f>IF(OR(H247="",S247=""),"",S247-(SUM(L247,M247)*INDEX(#REF!,MATCH(H247,D.1[Tên sản phẩm],0))))</f>
        <v/>
      </c>
    </row>
    <row r="248" spans="2:29" ht="27.75" customHeight="1">
      <c r="B248" s="69">
        <f t="shared" si="39"/>
        <v>245</v>
      </c>
      <c r="C248" s="49" t="str">
        <f t="shared" ca="1" si="40"/>
        <v/>
      </c>
      <c r="D248" s="50" t="str">
        <f t="shared" ca="1" si="41"/>
        <v/>
      </c>
      <c r="E248" s="51" t="str">
        <f t="shared" ca="1" si="42"/>
        <v/>
      </c>
      <c r="F248" s="51"/>
      <c r="G248" s="52" t="str">
        <f t="shared" ca="1" si="43"/>
        <v/>
      </c>
      <c r="H248" s="53"/>
      <c r="I248" s="54" t="str">
        <f>IF(H248="","",INDEX(D.1[Quy cách],MATCH(H248,D.1[Tên sản phẩm],0)))</f>
        <v/>
      </c>
      <c r="J248" s="20" t="str">
        <f>IF(H248="","",INDEX(D.1[ĐVT],MATCH(H248,D.1[Tên sản phẩm],0)))</f>
        <v/>
      </c>
      <c r="K248" s="56" t="str">
        <f>IF(H248="","",INDEX(#REF!,MATCH(H248,D.1[Tên sản phẩm],0)))</f>
        <v/>
      </c>
      <c r="L248" s="56"/>
      <c r="M248" s="53"/>
      <c r="N248" s="53"/>
      <c r="O248" s="53"/>
      <c r="P248" s="57" t="str">
        <f t="shared" si="44"/>
        <v/>
      </c>
      <c r="Q248" s="58"/>
      <c r="R248" s="56" t="str">
        <f t="shared" si="37"/>
        <v/>
      </c>
      <c r="S248" s="57" t="str">
        <f t="shared" si="45"/>
        <v/>
      </c>
      <c r="T248" s="58" t="str">
        <f t="shared" ca="1" si="46"/>
        <v/>
      </c>
      <c r="U248" s="57" t="str">
        <f t="shared" si="47"/>
        <v/>
      </c>
      <c r="V248" s="57" t="str">
        <f ca="1">IF(AND(C248&lt;&gt;"",C248&lt;&gt;OFFSET(C248,1,0)),SUMIFS([Giá có thuế],[Số ĐK],C248),"")</f>
        <v/>
      </c>
      <c r="W248" s="53"/>
      <c r="X248" s="55" t="str">
        <f>IF(W248="","",'Thông Tin Chung'!#REF!)</f>
        <v/>
      </c>
      <c r="Y248" s="57" t="str">
        <f t="shared" ca="1" si="48"/>
        <v/>
      </c>
      <c r="Z248" s="59"/>
      <c r="AA248" s="49" t="str">
        <f ca="1">IF(C248="","",IF(OR(D248&lt;NgayBatDau,D248&gt;NgayKetThuc),"Ngày tháng phải nằm trong kỳ báo cáo",IF(AND(G248&lt;&gt;"",COUNTIF(D.2[Tên khách hàng],G248)=0),"Tên KH chưa khai báo trong DSKH",IF(AND(H248&lt;&gt;"",COUNTIF(D.1[Tên sản phẩm],H248)=0),"SP này chưa khai báo trong DSSP",""))))</f>
        <v/>
      </c>
      <c r="AB248" s="28" t="str">
        <f t="shared" ca="1" si="38"/>
        <v/>
      </c>
      <c r="AC248" s="29" t="str">
        <f>IF(OR(H248="",S248=""),"",S248-(SUM(L248,M248)*INDEX(#REF!,MATCH(H248,D.1[Tên sản phẩm],0))))</f>
        <v/>
      </c>
    </row>
    <row r="249" spans="2:29" ht="27.75" customHeight="1">
      <c r="B249" s="69">
        <f t="shared" si="39"/>
        <v>246</v>
      </c>
      <c r="C249" s="49" t="str">
        <f t="shared" ca="1" si="40"/>
        <v/>
      </c>
      <c r="D249" s="50" t="str">
        <f t="shared" ca="1" si="41"/>
        <v/>
      </c>
      <c r="E249" s="51" t="str">
        <f t="shared" ca="1" si="42"/>
        <v/>
      </c>
      <c r="F249" s="51"/>
      <c r="G249" s="52" t="str">
        <f t="shared" ca="1" si="43"/>
        <v/>
      </c>
      <c r="H249" s="53"/>
      <c r="I249" s="54" t="str">
        <f>IF(H249="","",INDEX(D.1[Quy cách],MATCH(H249,D.1[Tên sản phẩm],0)))</f>
        <v/>
      </c>
      <c r="J249" s="20" t="str">
        <f>IF(H249="","",INDEX(D.1[ĐVT],MATCH(H249,D.1[Tên sản phẩm],0)))</f>
        <v/>
      </c>
      <c r="K249" s="56" t="str">
        <f>IF(H249="","",INDEX(#REF!,MATCH(H249,D.1[Tên sản phẩm],0)))</f>
        <v/>
      </c>
      <c r="L249" s="56"/>
      <c r="M249" s="53"/>
      <c r="N249" s="53"/>
      <c r="O249" s="53"/>
      <c r="P249" s="57" t="str">
        <f t="shared" si="44"/>
        <v/>
      </c>
      <c r="Q249" s="58"/>
      <c r="R249" s="56" t="str">
        <f t="shared" si="37"/>
        <v/>
      </c>
      <c r="S249" s="57" t="str">
        <f t="shared" si="45"/>
        <v/>
      </c>
      <c r="T249" s="58" t="str">
        <f t="shared" ca="1" si="46"/>
        <v/>
      </c>
      <c r="U249" s="57" t="str">
        <f t="shared" si="47"/>
        <v/>
      </c>
      <c r="V249" s="57" t="str">
        <f ca="1">IF(AND(C249&lt;&gt;"",C249&lt;&gt;OFFSET(C249,1,0)),SUMIFS([Giá có thuế],[Số ĐK],C249),"")</f>
        <v/>
      </c>
      <c r="W249" s="53"/>
      <c r="X249" s="55" t="str">
        <f>IF(W249="","",'Thông Tin Chung'!#REF!)</f>
        <v/>
      </c>
      <c r="Y249" s="57" t="str">
        <f t="shared" ca="1" si="48"/>
        <v/>
      </c>
      <c r="Z249" s="59"/>
      <c r="AA249" s="49" t="str">
        <f ca="1">IF(C249="","",IF(OR(D249&lt;NgayBatDau,D249&gt;NgayKetThuc),"Ngày tháng phải nằm trong kỳ báo cáo",IF(AND(G249&lt;&gt;"",COUNTIF(D.2[Tên khách hàng],G249)=0),"Tên KH chưa khai báo trong DSKH",IF(AND(H249&lt;&gt;"",COUNTIF(D.1[Tên sản phẩm],H249)=0),"SP này chưa khai báo trong DSSP",""))))</f>
        <v/>
      </c>
      <c r="AB249" s="28" t="str">
        <f t="shared" ca="1" si="38"/>
        <v/>
      </c>
      <c r="AC249" s="29" t="str">
        <f>IF(OR(H249="",S249=""),"",S249-(SUM(L249,M249)*INDEX(#REF!,MATCH(H249,D.1[Tên sản phẩm],0))))</f>
        <v/>
      </c>
    </row>
    <row r="250" spans="2:29" ht="27.75" customHeight="1">
      <c r="B250" s="69">
        <f t="shared" si="39"/>
        <v>247</v>
      </c>
      <c r="C250" s="49" t="str">
        <f t="shared" ca="1" si="40"/>
        <v/>
      </c>
      <c r="D250" s="50" t="str">
        <f t="shared" ca="1" si="41"/>
        <v/>
      </c>
      <c r="E250" s="51" t="str">
        <f t="shared" ca="1" si="42"/>
        <v/>
      </c>
      <c r="F250" s="51"/>
      <c r="G250" s="52" t="str">
        <f t="shared" ca="1" si="43"/>
        <v/>
      </c>
      <c r="H250" s="53"/>
      <c r="I250" s="54" t="str">
        <f>IF(H250="","",INDEX(D.1[Quy cách],MATCH(H250,D.1[Tên sản phẩm],0)))</f>
        <v/>
      </c>
      <c r="J250" s="20" t="str">
        <f>IF(H250="","",INDEX(D.1[ĐVT],MATCH(H250,D.1[Tên sản phẩm],0)))</f>
        <v/>
      </c>
      <c r="K250" s="56" t="str">
        <f>IF(H250="","",INDEX(#REF!,MATCH(H250,D.1[Tên sản phẩm],0)))</f>
        <v/>
      </c>
      <c r="L250" s="56"/>
      <c r="M250" s="53"/>
      <c r="N250" s="53"/>
      <c r="O250" s="53"/>
      <c r="P250" s="57" t="str">
        <f t="shared" si="44"/>
        <v/>
      </c>
      <c r="Q250" s="58"/>
      <c r="R250" s="56" t="str">
        <f t="shared" si="37"/>
        <v/>
      </c>
      <c r="S250" s="57" t="str">
        <f t="shared" si="45"/>
        <v/>
      </c>
      <c r="T250" s="58" t="str">
        <f t="shared" ca="1" si="46"/>
        <v/>
      </c>
      <c r="U250" s="57" t="str">
        <f t="shared" si="47"/>
        <v/>
      </c>
      <c r="V250" s="57" t="str">
        <f ca="1">IF(AND(C250&lt;&gt;"",C250&lt;&gt;OFFSET(C250,1,0)),SUMIFS([Giá có thuế],[Số ĐK],C250),"")</f>
        <v/>
      </c>
      <c r="W250" s="53"/>
      <c r="X250" s="55" t="str">
        <f>IF(W250="","",'Thông Tin Chung'!#REF!)</f>
        <v/>
      </c>
      <c r="Y250" s="57" t="str">
        <f t="shared" ca="1" si="48"/>
        <v/>
      </c>
      <c r="Z250" s="59"/>
      <c r="AA250" s="49" t="str">
        <f ca="1">IF(C250="","",IF(OR(D250&lt;NgayBatDau,D250&gt;NgayKetThuc),"Ngày tháng phải nằm trong kỳ báo cáo",IF(AND(G250&lt;&gt;"",COUNTIF(D.2[Tên khách hàng],G250)=0),"Tên KH chưa khai báo trong DSKH",IF(AND(H250&lt;&gt;"",COUNTIF(D.1[Tên sản phẩm],H250)=0),"SP này chưa khai báo trong DSSP",""))))</f>
        <v/>
      </c>
      <c r="AB250" s="28" t="str">
        <f t="shared" ca="1" si="38"/>
        <v/>
      </c>
      <c r="AC250" s="29" t="str">
        <f>IF(OR(H250="",S250=""),"",S250-(SUM(L250,M250)*INDEX(#REF!,MATCH(H250,D.1[Tên sản phẩm],0))))</f>
        <v/>
      </c>
    </row>
    <row r="251" spans="2:29" ht="27.75" customHeight="1">
      <c r="B251" s="69">
        <f t="shared" si="39"/>
        <v>248</v>
      </c>
      <c r="C251" s="49" t="str">
        <f t="shared" ca="1" si="40"/>
        <v/>
      </c>
      <c r="D251" s="50" t="str">
        <f t="shared" ca="1" si="41"/>
        <v/>
      </c>
      <c r="E251" s="51" t="str">
        <f t="shared" ca="1" si="42"/>
        <v/>
      </c>
      <c r="F251" s="51"/>
      <c r="G251" s="52" t="str">
        <f t="shared" ca="1" si="43"/>
        <v/>
      </c>
      <c r="H251" s="53"/>
      <c r="I251" s="54" t="str">
        <f>IF(H251="","",INDEX(D.1[Quy cách],MATCH(H251,D.1[Tên sản phẩm],0)))</f>
        <v/>
      </c>
      <c r="J251" s="20" t="str">
        <f>IF(H251="","",INDEX(D.1[ĐVT],MATCH(H251,D.1[Tên sản phẩm],0)))</f>
        <v/>
      </c>
      <c r="K251" s="56" t="str">
        <f>IF(H251="","",INDEX(#REF!,MATCH(H251,D.1[Tên sản phẩm],0)))</f>
        <v/>
      </c>
      <c r="L251" s="56"/>
      <c r="M251" s="53"/>
      <c r="N251" s="53"/>
      <c r="O251" s="53"/>
      <c r="P251" s="57" t="str">
        <f t="shared" si="44"/>
        <v/>
      </c>
      <c r="Q251" s="58"/>
      <c r="R251" s="56" t="str">
        <f t="shared" si="37"/>
        <v/>
      </c>
      <c r="S251" s="57" t="str">
        <f t="shared" si="45"/>
        <v/>
      </c>
      <c r="T251" s="58" t="str">
        <f t="shared" ca="1" si="46"/>
        <v/>
      </c>
      <c r="U251" s="57" t="str">
        <f t="shared" si="47"/>
        <v/>
      </c>
      <c r="V251" s="57" t="str">
        <f ca="1">IF(AND(C251&lt;&gt;"",C251&lt;&gt;OFFSET(C251,1,0)),SUMIFS([Giá có thuế],[Số ĐK],C251),"")</f>
        <v/>
      </c>
      <c r="W251" s="53"/>
      <c r="X251" s="55" t="str">
        <f>IF(W251="","",'Thông Tin Chung'!#REF!)</f>
        <v/>
      </c>
      <c r="Y251" s="57" t="str">
        <f t="shared" ca="1" si="48"/>
        <v/>
      </c>
      <c r="Z251" s="59"/>
      <c r="AA251" s="49" t="str">
        <f ca="1">IF(C251="","",IF(OR(D251&lt;NgayBatDau,D251&gt;NgayKetThuc),"Ngày tháng phải nằm trong kỳ báo cáo",IF(AND(G251&lt;&gt;"",COUNTIF(D.2[Tên khách hàng],G251)=0),"Tên KH chưa khai báo trong DSKH",IF(AND(H251&lt;&gt;"",COUNTIF(D.1[Tên sản phẩm],H251)=0),"SP này chưa khai báo trong DSSP",""))))</f>
        <v/>
      </c>
      <c r="AB251" s="28" t="str">
        <f t="shared" ca="1" si="38"/>
        <v/>
      </c>
      <c r="AC251" s="29" t="str">
        <f>IF(OR(H251="",S251=""),"",S251-(SUM(L251,M251)*INDEX(#REF!,MATCH(H251,D.1[Tên sản phẩm],0))))</f>
        <v/>
      </c>
    </row>
    <row r="252" spans="2:29" ht="27.75" customHeight="1">
      <c r="B252" s="69">
        <f t="shared" si="39"/>
        <v>249</v>
      </c>
      <c r="C252" s="49" t="str">
        <f t="shared" ca="1" si="40"/>
        <v/>
      </c>
      <c r="D252" s="50" t="str">
        <f t="shared" ca="1" si="41"/>
        <v/>
      </c>
      <c r="E252" s="51" t="str">
        <f t="shared" ca="1" si="42"/>
        <v/>
      </c>
      <c r="F252" s="51"/>
      <c r="G252" s="52" t="str">
        <f t="shared" ca="1" si="43"/>
        <v/>
      </c>
      <c r="H252" s="53"/>
      <c r="I252" s="54" t="str">
        <f>IF(H252="","",INDEX(D.1[Quy cách],MATCH(H252,D.1[Tên sản phẩm],0)))</f>
        <v/>
      </c>
      <c r="J252" s="20" t="str">
        <f>IF(H252="","",INDEX(D.1[ĐVT],MATCH(H252,D.1[Tên sản phẩm],0)))</f>
        <v/>
      </c>
      <c r="K252" s="56" t="str">
        <f>IF(H252="","",INDEX(#REF!,MATCH(H252,D.1[Tên sản phẩm],0)))</f>
        <v/>
      </c>
      <c r="L252" s="56"/>
      <c r="M252" s="53"/>
      <c r="N252" s="53"/>
      <c r="O252" s="53"/>
      <c r="P252" s="57" t="str">
        <f t="shared" si="44"/>
        <v/>
      </c>
      <c r="Q252" s="58"/>
      <c r="R252" s="56" t="str">
        <f t="shared" si="37"/>
        <v/>
      </c>
      <c r="S252" s="57" t="str">
        <f t="shared" si="45"/>
        <v/>
      </c>
      <c r="T252" s="58" t="str">
        <f t="shared" ca="1" si="46"/>
        <v/>
      </c>
      <c r="U252" s="57" t="str">
        <f t="shared" si="47"/>
        <v/>
      </c>
      <c r="V252" s="57" t="str">
        <f ca="1">IF(AND(C252&lt;&gt;"",C252&lt;&gt;OFFSET(C252,1,0)),SUMIFS([Giá có thuế],[Số ĐK],C252),"")</f>
        <v/>
      </c>
      <c r="W252" s="53"/>
      <c r="X252" s="55" t="str">
        <f>IF(W252="","",'Thông Tin Chung'!#REF!)</f>
        <v/>
      </c>
      <c r="Y252" s="57" t="str">
        <f t="shared" ca="1" si="48"/>
        <v/>
      </c>
      <c r="Z252" s="59"/>
      <c r="AA252" s="49" t="str">
        <f ca="1">IF(C252="","",IF(OR(D252&lt;NgayBatDau,D252&gt;NgayKetThuc),"Ngày tháng phải nằm trong kỳ báo cáo",IF(AND(G252&lt;&gt;"",COUNTIF(D.2[Tên khách hàng],G252)=0),"Tên KH chưa khai báo trong DSKH",IF(AND(H252&lt;&gt;"",COUNTIF(D.1[Tên sản phẩm],H252)=0),"SP này chưa khai báo trong DSSP",""))))</f>
        <v/>
      </c>
      <c r="AB252" s="28" t="str">
        <f t="shared" ca="1" si="38"/>
        <v/>
      </c>
      <c r="AC252" s="29" t="str">
        <f>IF(OR(H252="",S252=""),"",S252-(SUM(L252,M252)*INDEX(#REF!,MATCH(H252,D.1[Tên sản phẩm],0))))</f>
        <v/>
      </c>
    </row>
    <row r="253" spans="2:29" ht="27.75" customHeight="1">
      <c r="B253" s="69">
        <f t="shared" si="39"/>
        <v>250</v>
      </c>
      <c r="C253" s="49" t="str">
        <f t="shared" ca="1" si="40"/>
        <v/>
      </c>
      <c r="D253" s="50" t="str">
        <f t="shared" ca="1" si="41"/>
        <v/>
      </c>
      <c r="E253" s="51" t="str">
        <f t="shared" ca="1" si="42"/>
        <v/>
      </c>
      <c r="F253" s="51"/>
      <c r="G253" s="52" t="str">
        <f t="shared" ca="1" si="43"/>
        <v/>
      </c>
      <c r="H253" s="53"/>
      <c r="I253" s="54" t="str">
        <f>IF(H253="","",INDEX(D.1[Quy cách],MATCH(H253,D.1[Tên sản phẩm],0)))</f>
        <v/>
      </c>
      <c r="J253" s="20" t="str">
        <f>IF(H253="","",INDEX(D.1[ĐVT],MATCH(H253,D.1[Tên sản phẩm],0)))</f>
        <v/>
      </c>
      <c r="K253" s="56" t="str">
        <f>IF(H253="","",INDEX(#REF!,MATCH(H253,D.1[Tên sản phẩm],0)))</f>
        <v/>
      </c>
      <c r="L253" s="56"/>
      <c r="M253" s="53"/>
      <c r="N253" s="53"/>
      <c r="O253" s="53"/>
      <c r="P253" s="57" t="str">
        <f t="shared" si="44"/>
        <v/>
      </c>
      <c r="Q253" s="58"/>
      <c r="R253" s="56" t="str">
        <f t="shared" si="37"/>
        <v/>
      </c>
      <c r="S253" s="57" t="str">
        <f t="shared" si="45"/>
        <v/>
      </c>
      <c r="T253" s="58" t="str">
        <f t="shared" ca="1" si="46"/>
        <v/>
      </c>
      <c r="U253" s="57" t="str">
        <f t="shared" si="47"/>
        <v/>
      </c>
      <c r="V253" s="57" t="str">
        <f ca="1">IF(AND(C253&lt;&gt;"",C253&lt;&gt;OFFSET(C253,1,0)),SUMIFS([Giá có thuế],[Số ĐK],C253),"")</f>
        <v/>
      </c>
      <c r="W253" s="53"/>
      <c r="X253" s="55" t="str">
        <f>IF(W253="","",'Thông Tin Chung'!#REF!)</f>
        <v/>
      </c>
      <c r="Y253" s="57" t="str">
        <f t="shared" ca="1" si="48"/>
        <v/>
      </c>
      <c r="Z253" s="59"/>
      <c r="AA253" s="49" t="str">
        <f ca="1">IF(C253="","",IF(OR(D253&lt;NgayBatDau,D253&gt;NgayKetThuc),"Ngày tháng phải nằm trong kỳ báo cáo",IF(AND(G253&lt;&gt;"",COUNTIF(D.2[Tên khách hàng],G253)=0),"Tên KH chưa khai báo trong DSKH",IF(AND(H253&lt;&gt;"",COUNTIF(D.1[Tên sản phẩm],H253)=0),"SP này chưa khai báo trong DSSP",""))))</f>
        <v/>
      </c>
      <c r="AB253" s="28" t="str">
        <f t="shared" ca="1" si="38"/>
        <v/>
      </c>
      <c r="AC253" s="29" t="str">
        <f>IF(OR(H253="",S253=""),"",S253-(SUM(L253,M253)*INDEX(#REF!,MATCH(H253,D.1[Tên sản phẩm],0))))</f>
        <v/>
      </c>
    </row>
    <row r="254" spans="2:29" ht="27.75" customHeight="1">
      <c r="B254" s="69">
        <f t="shared" si="39"/>
        <v>251</v>
      </c>
      <c r="C254" s="49" t="str">
        <f t="shared" ca="1" si="40"/>
        <v/>
      </c>
      <c r="D254" s="50" t="str">
        <f t="shared" ca="1" si="41"/>
        <v/>
      </c>
      <c r="E254" s="51" t="str">
        <f t="shared" ca="1" si="42"/>
        <v/>
      </c>
      <c r="F254" s="51"/>
      <c r="G254" s="52" t="str">
        <f t="shared" ca="1" si="43"/>
        <v/>
      </c>
      <c r="H254" s="53"/>
      <c r="I254" s="54" t="str">
        <f>IF(H254="","",INDEX(D.1[Quy cách],MATCH(H254,D.1[Tên sản phẩm],0)))</f>
        <v/>
      </c>
      <c r="J254" s="20" t="str">
        <f>IF(H254="","",INDEX(D.1[ĐVT],MATCH(H254,D.1[Tên sản phẩm],0)))</f>
        <v/>
      </c>
      <c r="K254" s="56" t="str">
        <f>IF(H254="","",INDEX(#REF!,MATCH(H254,D.1[Tên sản phẩm],0)))</f>
        <v/>
      </c>
      <c r="L254" s="56"/>
      <c r="M254" s="53"/>
      <c r="N254" s="53"/>
      <c r="O254" s="53"/>
      <c r="P254" s="57" t="str">
        <f t="shared" si="44"/>
        <v/>
      </c>
      <c r="Q254" s="58"/>
      <c r="R254" s="56" t="str">
        <f t="shared" si="37"/>
        <v/>
      </c>
      <c r="S254" s="57" t="str">
        <f t="shared" si="45"/>
        <v/>
      </c>
      <c r="T254" s="58" t="str">
        <f t="shared" ca="1" si="46"/>
        <v/>
      </c>
      <c r="U254" s="57" t="str">
        <f t="shared" si="47"/>
        <v/>
      </c>
      <c r="V254" s="57" t="str">
        <f ca="1">IF(AND(C254&lt;&gt;"",C254&lt;&gt;OFFSET(C254,1,0)),SUMIFS([Giá có thuế],[Số ĐK],C254),"")</f>
        <v/>
      </c>
      <c r="W254" s="53"/>
      <c r="X254" s="55" t="str">
        <f>IF(W254="","",'Thông Tin Chung'!#REF!)</f>
        <v/>
      </c>
      <c r="Y254" s="57" t="str">
        <f t="shared" ca="1" si="48"/>
        <v/>
      </c>
      <c r="Z254" s="59"/>
      <c r="AA254" s="49" t="str">
        <f ca="1">IF(C254="","",IF(OR(D254&lt;NgayBatDau,D254&gt;NgayKetThuc),"Ngày tháng phải nằm trong kỳ báo cáo",IF(AND(G254&lt;&gt;"",COUNTIF(D.2[Tên khách hàng],G254)=0),"Tên KH chưa khai báo trong DSKH",IF(AND(H254&lt;&gt;"",COUNTIF(D.1[Tên sản phẩm],H254)=0),"SP này chưa khai báo trong DSSP",""))))</f>
        <v/>
      </c>
      <c r="AB254" s="28" t="str">
        <f t="shared" ca="1" si="38"/>
        <v/>
      </c>
      <c r="AC254" s="29" t="str">
        <f>IF(OR(H254="",S254=""),"",S254-(SUM(L254,M254)*INDEX(#REF!,MATCH(H254,D.1[Tên sản phẩm],0))))</f>
        <v/>
      </c>
    </row>
    <row r="255" spans="2:29" ht="27.75" customHeight="1">
      <c r="B255" s="69">
        <f t="shared" si="39"/>
        <v>252</v>
      </c>
      <c r="C255" s="49" t="str">
        <f t="shared" ca="1" si="40"/>
        <v/>
      </c>
      <c r="D255" s="50" t="str">
        <f t="shared" ca="1" si="41"/>
        <v/>
      </c>
      <c r="E255" s="51" t="str">
        <f t="shared" ca="1" si="42"/>
        <v/>
      </c>
      <c r="F255" s="51"/>
      <c r="G255" s="52" t="str">
        <f t="shared" ca="1" si="43"/>
        <v/>
      </c>
      <c r="H255" s="53"/>
      <c r="I255" s="54" t="str">
        <f>IF(H255="","",INDEX(D.1[Quy cách],MATCH(H255,D.1[Tên sản phẩm],0)))</f>
        <v/>
      </c>
      <c r="J255" s="20" t="str">
        <f>IF(H255="","",INDEX(D.1[ĐVT],MATCH(H255,D.1[Tên sản phẩm],0)))</f>
        <v/>
      </c>
      <c r="K255" s="56" t="str">
        <f>IF(H255="","",INDEX(#REF!,MATCH(H255,D.1[Tên sản phẩm],0)))</f>
        <v/>
      </c>
      <c r="L255" s="56"/>
      <c r="M255" s="53"/>
      <c r="N255" s="53"/>
      <c r="O255" s="53"/>
      <c r="P255" s="57" t="str">
        <f t="shared" si="44"/>
        <v/>
      </c>
      <c r="Q255" s="58"/>
      <c r="R255" s="56" t="str">
        <f t="shared" si="37"/>
        <v/>
      </c>
      <c r="S255" s="57" t="str">
        <f t="shared" si="45"/>
        <v/>
      </c>
      <c r="T255" s="58" t="str">
        <f t="shared" ca="1" si="46"/>
        <v/>
      </c>
      <c r="U255" s="57" t="str">
        <f t="shared" si="47"/>
        <v/>
      </c>
      <c r="V255" s="57" t="str">
        <f ca="1">IF(AND(C255&lt;&gt;"",C255&lt;&gt;OFFSET(C255,1,0)),SUMIFS([Giá có thuế],[Số ĐK],C255),"")</f>
        <v/>
      </c>
      <c r="W255" s="53"/>
      <c r="X255" s="55" t="str">
        <f>IF(W255="","",'Thông Tin Chung'!#REF!)</f>
        <v/>
      </c>
      <c r="Y255" s="57" t="str">
        <f t="shared" ca="1" si="48"/>
        <v/>
      </c>
      <c r="Z255" s="59"/>
      <c r="AA255" s="49" t="str">
        <f ca="1">IF(C255="","",IF(OR(D255&lt;NgayBatDau,D255&gt;NgayKetThuc),"Ngày tháng phải nằm trong kỳ báo cáo",IF(AND(G255&lt;&gt;"",COUNTIF(D.2[Tên khách hàng],G255)=0),"Tên KH chưa khai báo trong DSKH",IF(AND(H255&lt;&gt;"",COUNTIF(D.1[Tên sản phẩm],H255)=0),"SP này chưa khai báo trong DSSP",""))))</f>
        <v/>
      </c>
      <c r="AB255" s="28" t="str">
        <f t="shared" ca="1" si="38"/>
        <v/>
      </c>
      <c r="AC255" s="29" t="str">
        <f>IF(OR(H255="",S255=""),"",S255-(SUM(L255,M255)*INDEX(#REF!,MATCH(H255,D.1[Tên sản phẩm],0))))</f>
        <v/>
      </c>
    </row>
    <row r="256" spans="2:29" ht="27.75" customHeight="1">
      <c r="B256" s="69">
        <f t="shared" si="39"/>
        <v>253</v>
      </c>
      <c r="C256" s="49" t="str">
        <f t="shared" ca="1" si="40"/>
        <v/>
      </c>
      <c r="D256" s="50" t="str">
        <f t="shared" ca="1" si="41"/>
        <v/>
      </c>
      <c r="E256" s="51" t="str">
        <f t="shared" ca="1" si="42"/>
        <v/>
      </c>
      <c r="F256" s="51"/>
      <c r="G256" s="52" t="str">
        <f t="shared" ca="1" si="43"/>
        <v/>
      </c>
      <c r="H256" s="53"/>
      <c r="I256" s="54" t="str">
        <f>IF(H256="","",INDEX(D.1[Quy cách],MATCH(H256,D.1[Tên sản phẩm],0)))</f>
        <v/>
      </c>
      <c r="J256" s="20" t="str">
        <f>IF(H256="","",INDEX(D.1[ĐVT],MATCH(H256,D.1[Tên sản phẩm],0)))</f>
        <v/>
      </c>
      <c r="K256" s="56" t="str">
        <f>IF(H256="","",INDEX(#REF!,MATCH(H256,D.1[Tên sản phẩm],0)))</f>
        <v/>
      </c>
      <c r="L256" s="56"/>
      <c r="M256" s="53"/>
      <c r="N256" s="53"/>
      <c r="O256" s="53"/>
      <c r="P256" s="57" t="str">
        <f t="shared" si="44"/>
        <v/>
      </c>
      <c r="Q256" s="58"/>
      <c r="R256" s="56" t="str">
        <f t="shared" si="37"/>
        <v/>
      </c>
      <c r="S256" s="57" t="str">
        <f t="shared" si="45"/>
        <v/>
      </c>
      <c r="T256" s="58" t="str">
        <f t="shared" ca="1" si="46"/>
        <v/>
      </c>
      <c r="U256" s="57" t="str">
        <f t="shared" si="47"/>
        <v/>
      </c>
      <c r="V256" s="57" t="str">
        <f ca="1">IF(AND(C256&lt;&gt;"",C256&lt;&gt;OFFSET(C256,1,0)),SUMIFS([Giá có thuế],[Số ĐK],C256),"")</f>
        <v/>
      </c>
      <c r="W256" s="53"/>
      <c r="X256" s="55" t="str">
        <f>IF(W256="","",'Thông Tin Chung'!#REF!)</f>
        <v/>
      </c>
      <c r="Y256" s="57" t="str">
        <f t="shared" ca="1" si="48"/>
        <v/>
      </c>
      <c r="Z256" s="59"/>
      <c r="AA256" s="49" t="str">
        <f ca="1">IF(C256="","",IF(OR(D256&lt;NgayBatDau,D256&gt;NgayKetThuc),"Ngày tháng phải nằm trong kỳ báo cáo",IF(AND(G256&lt;&gt;"",COUNTIF(D.2[Tên khách hàng],G256)=0),"Tên KH chưa khai báo trong DSKH",IF(AND(H256&lt;&gt;"",COUNTIF(D.1[Tên sản phẩm],H256)=0),"SP này chưa khai báo trong DSSP",""))))</f>
        <v/>
      </c>
      <c r="AB256" s="28" t="str">
        <f t="shared" ca="1" si="38"/>
        <v/>
      </c>
      <c r="AC256" s="29" t="str">
        <f>IF(OR(H256="",S256=""),"",S256-(SUM(L256,M256)*INDEX(#REF!,MATCH(H256,D.1[Tên sản phẩm],0))))</f>
        <v/>
      </c>
    </row>
    <row r="257" spans="2:29" ht="27.75" customHeight="1">
      <c r="B257" s="69">
        <f t="shared" si="39"/>
        <v>254</v>
      </c>
      <c r="C257" s="49" t="str">
        <f t="shared" ca="1" si="40"/>
        <v/>
      </c>
      <c r="D257" s="50" t="str">
        <f t="shared" ca="1" si="41"/>
        <v/>
      </c>
      <c r="E257" s="51" t="str">
        <f t="shared" ca="1" si="42"/>
        <v/>
      </c>
      <c r="F257" s="51"/>
      <c r="G257" s="52" t="str">
        <f t="shared" ca="1" si="43"/>
        <v/>
      </c>
      <c r="H257" s="53"/>
      <c r="I257" s="54" t="str">
        <f>IF(H257="","",INDEX(D.1[Quy cách],MATCH(H257,D.1[Tên sản phẩm],0)))</f>
        <v/>
      </c>
      <c r="J257" s="20" t="str">
        <f>IF(H257="","",INDEX(D.1[ĐVT],MATCH(H257,D.1[Tên sản phẩm],0)))</f>
        <v/>
      </c>
      <c r="K257" s="56" t="str">
        <f>IF(H257="","",INDEX(#REF!,MATCH(H257,D.1[Tên sản phẩm],0)))</f>
        <v/>
      </c>
      <c r="L257" s="56"/>
      <c r="M257" s="53"/>
      <c r="N257" s="53"/>
      <c r="O257" s="53"/>
      <c r="P257" s="57" t="str">
        <f t="shared" si="44"/>
        <v/>
      </c>
      <c r="Q257" s="58"/>
      <c r="R257" s="56" t="str">
        <f t="shared" si="37"/>
        <v/>
      </c>
      <c r="S257" s="57" t="str">
        <f t="shared" si="45"/>
        <v/>
      </c>
      <c r="T257" s="58" t="str">
        <f t="shared" ca="1" si="46"/>
        <v/>
      </c>
      <c r="U257" s="57" t="str">
        <f t="shared" si="47"/>
        <v/>
      </c>
      <c r="V257" s="57" t="str">
        <f ca="1">IF(AND(C257&lt;&gt;"",C257&lt;&gt;OFFSET(C257,1,0)),SUMIFS([Giá có thuế],[Số ĐK],C257),"")</f>
        <v/>
      </c>
      <c r="W257" s="53"/>
      <c r="X257" s="55" t="str">
        <f>IF(W257="","",'Thông Tin Chung'!#REF!)</f>
        <v/>
      </c>
      <c r="Y257" s="57" t="str">
        <f t="shared" ca="1" si="48"/>
        <v/>
      </c>
      <c r="Z257" s="59"/>
      <c r="AA257" s="49" t="str">
        <f ca="1">IF(C257="","",IF(OR(D257&lt;NgayBatDau,D257&gt;NgayKetThuc),"Ngày tháng phải nằm trong kỳ báo cáo",IF(AND(G257&lt;&gt;"",COUNTIF(D.2[Tên khách hàng],G257)=0),"Tên KH chưa khai báo trong DSKH",IF(AND(H257&lt;&gt;"",COUNTIF(D.1[Tên sản phẩm],H257)=0),"SP này chưa khai báo trong DSSP",""))))</f>
        <v/>
      </c>
      <c r="AB257" s="28" t="str">
        <f t="shared" ca="1" si="38"/>
        <v/>
      </c>
      <c r="AC257" s="29" t="str">
        <f>IF(OR(H257="",S257=""),"",S257-(SUM(L257,M257)*INDEX(#REF!,MATCH(H257,D.1[Tên sản phẩm],0))))</f>
        <v/>
      </c>
    </row>
    <row r="258" spans="2:29" ht="27.75" customHeight="1">
      <c r="B258" s="69">
        <f t="shared" si="39"/>
        <v>255</v>
      </c>
      <c r="C258" s="49" t="str">
        <f t="shared" ca="1" si="40"/>
        <v/>
      </c>
      <c r="D258" s="50" t="str">
        <f t="shared" ca="1" si="41"/>
        <v/>
      </c>
      <c r="E258" s="51" t="str">
        <f t="shared" ca="1" si="42"/>
        <v/>
      </c>
      <c r="F258" s="51"/>
      <c r="G258" s="52" t="str">
        <f t="shared" ca="1" si="43"/>
        <v/>
      </c>
      <c r="H258" s="53"/>
      <c r="I258" s="54" t="str">
        <f>IF(H258="","",INDEX(D.1[Quy cách],MATCH(H258,D.1[Tên sản phẩm],0)))</f>
        <v/>
      </c>
      <c r="J258" s="20" t="str">
        <f>IF(H258="","",INDEX(D.1[ĐVT],MATCH(H258,D.1[Tên sản phẩm],0)))</f>
        <v/>
      </c>
      <c r="K258" s="56" t="str">
        <f>IF(H258="","",INDEX(#REF!,MATCH(H258,D.1[Tên sản phẩm],0)))</f>
        <v/>
      </c>
      <c r="L258" s="56"/>
      <c r="M258" s="53"/>
      <c r="N258" s="53"/>
      <c r="O258" s="53"/>
      <c r="P258" s="57" t="str">
        <f t="shared" si="44"/>
        <v/>
      </c>
      <c r="Q258" s="58"/>
      <c r="R258" s="56" t="str">
        <f t="shared" si="37"/>
        <v/>
      </c>
      <c r="S258" s="57" t="str">
        <f t="shared" si="45"/>
        <v/>
      </c>
      <c r="T258" s="58" t="str">
        <f t="shared" ca="1" si="46"/>
        <v/>
      </c>
      <c r="U258" s="57" t="str">
        <f t="shared" si="47"/>
        <v/>
      </c>
      <c r="V258" s="57" t="str">
        <f ca="1">IF(AND(C258&lt;&gt;"",C258&lt;&gt;OFFSET(C258,1,0)),SUMIFS([Giá có thuế],[Số ĐK],C258),"")</f>
        <v/>
      </c>
      <c r="W258" s="53"/>
      <c r="X258" s="55" t="str">
        <f>IF(W258="","",'Thông Tin Chung'!#REF!)</f>
        <v/>
      </c>
      <c r="Y258" s="57" t="str">
        <f t="shared" ca="1" si="48"/>
        <v/>
      </c>
      <c r="Z258" s="59"/>
      <c r="AA258" s="49" t="str">
        <f ca="1">IF(C258="","",IF(OR(D258&lt;NgayBatDau,D258&gt;NgayKetThuc),"Ngày tháng phải nằm trong kỳ báo cáo",IF(AND(G258&lt;&gt;"",COUNTIF(D.2[Tên khách hàng],G258)=0),"Tên KH chưa khai báo trong DSKH",IF(AND(H258&lt;&gt;"",COUNTIF(D.1[Tên sản phẩm],H258)=0),"SP này chưa khai báo trong DSSP",""))))</f>
        <v/>
      </c>
      <c r="AB258" s="28" t="str">
        <f t="shared" ca="1" si="38"/>
        <v/>
      </c>
      <c r="AC258" s="29" t="str">
        <f>IF(OR(H258="",S258=""),"",S258-(SUM(L258,M258)*INDEX(#REF!,MATCH(H258,D.1[Tên sản phẩm],0))))</f>
        <v/>
      </c>
    </row>
    <row r="259" spans="2:29" ht="27.75" customHeight="1">
      <c r="B259" s="69">
        <f t="shared" si="39"/>
        <v>256</v>
      </c>
      <c r="C259" s="49" t="str">
        <f t="shared" ca="1" si="40"/>
        <v/>
      </c>
      <c r="D259" s="50" t="str">
        <f t="shared" ca="1" si="41"/>
        <v/>
      </c>
      <c r="E259" s="51" t="str">
        <f t="shared" ca="1" si="42"/>
        <v/>
      </c>
      <c r="F259" s="51"/>
      <c r="G259" s="52" t="str">
        <f t="shared" ca="1" si="43"/>
        <v/>
      </c>
      <c r="H259" s="53"/>
      <c r="I259" s="54" t="str">
        <f>IF(H259="","",INDEX(D.1[Quy cách],MATCH(H259,D.1[Tên sản phẩm],0)))</f>
        <v/>
      </c>
      <c r="J259" s="20" t="str">
        <f>IF(H259="","",INDEX(D.1[ĐVT],MATCH(H259,D.1[Tên sản phẩm],0)))</f>
        <v/>
      </c>
      <c r="K259" s="56" t="str">
        <f>IF(H259="","",INDEX(#REF!,MATCH(H259,D.1[Tên sản phẩm],0)))</f>
        <v/>
      </c>
      <c r="L259" s="56"/>
      <c r="M259" s="53"/>
      <c r="N259" s="53"/>
      <c r="O259" s="53"/>
      <c r="P259" s="57" t="str">
        <f t="shared" si="44"/>
        <v/>
      </c>
      <c r="Q259" s="58"/>
      <c r="R259" s="56" t="str">
        <f t="shared" ref="R259:R322" si="49">IF(P259="","",P259*SUM(Q259))</f>
        <v/>
      </c>
      <c r="S259" s="57" t="str">
        <f t="shared" si="45"/>
        <v/>
      </c>
      <c r="T259" s="58" t="str">
        <f t="shared" ca="1" si="46"/>
        <v/>
      </c>
      <c r="U259" s="57" t="str">
        <f t="shared" si="47"/>
        <v/>
      </c>
      <c r="V259" s="57" t="str">
        <f ca="1">IF(AND(C259&lt;&gt;"",C259&lt;&gt;OFFSET(C259,1,0)),SUMIFS([Giá có thuế],[Số ĐK],C259),"")</f>
        <v/>
      </c>
      <c r="W259" s="53"/>
      <c r="X259" s="55" t="str">
        <f>IF(W259="","",'Thông Tin Chung'!#REF!)</f>
        <v/>
      </c>
      <c r="Y259" s="57" t="str">
        <f t="shared" ca="1" si="48"/>
        <v/>
      </c>
      <c r="Z259" s="59"/>
      <c r="AA259" s="49" t="str">
        <f ca="1">IF(C259="","",IF(OR(D259&lt;NgayBatDau,D259&gt;NgayKetThuc),"Ngày tháng phải nằm trong kỳ báo cáo",IF(AND(G259&lt;&gt;"",COUNTIF(D.2[Tên khách hàng],G259)=0),"Tên KH chưa khai báo trong DSKH",IF(AND(H259&lt;&gt;"",COUNTIF(D.1[Tên sản phẩm],H259)=0),"SP này chưa khai báo trong DSSP",""))))</f>
        <v/>
      </c>
      <c r="AB259" s="28" t="str">
        <f t="shared" ref="AB259:AB322" ca="1" si="50">IF(D259="","",MONTH(D259))</f>
        <v/>
      </c>
      <c r="AC259" s="29" t="str">
        <f>IF(OR(H259="",S259=""),"",S259-(SUM(L259,M259)*INDEX(#REF!,MATCH(H259,D.1[Tên sản phẩm],0))))</f>
        <v/>
      </c>
    </row>
    <row r="260" spans="2:29" ht="27.75" customHeight="1">
      <c r="B260" s="69">
        <f t="shared" ref="B260:B323" si="51">ROW(A260)-3</f>
        <v>257</v>
      </c>
      <c r="C260" s="49" t="str">
        <f t="shared" ref="C260:C323" ca="1" si="52">IF(AND(D260="",E260="",G260=""),"",IF(AND(D260=OFFSET(D260,-1,0),E260=OFFSET(E260,-1,0),G260=OFFSET(G260,-1,0)),OFFSET(B260,-1,1),B260))</f>
        <v/>
      </c>
      <c r="D260" s="50" t="str">
        <f t="shared" ref="D260:D323" ca="1" si="53">IF(AND($H260&lt;&gt;"",B260&lt;&gt;1),OFFSET(C260,-1,1),"")</f>
        <v/>
      </c>
      <c r="E260" s="51" t="str">
        <f t="shared" ref="E260:E323" ca="1" si="54">IF(AND($H260&lt;&gt;"",B260&lt;&gt;1),OFFSET(D260,-1,1),"")</f>
        <v/>
      </c>
      <c r="F260" s="51"/>
      <c r="G260" s="52" t="str">
        <f t="shared" ref="G260:G323" ca="1" si="55">IF(AND($H260&lt;&gt;"",B260&lt;&gt;1),OFFSET(F260,-1,1),"")</f>
        <v/>
      </c>
      <c r="H260" s="53"/>
      <c r="I260" s="54" t="str">
        <f>IF(H260="","",INDEX(D.1[Quy cách],MATCH(H260,D.1[Tên sản phẩm],0)))</f>
        <v/>
      </c>
      <c r="J260" s="20" t="str">
        <f>IF(H260="","",INDEX(D.1[ĐVT],MATCH(H260,D.1[Tên sản phẩm],0)))</f>
        <v/>
      </c>
      <c r="K260" s="56" t="str">
        <f>IF(H260="","",INDEX(#REF!,MATCH(H260,D.1[Tên sản phẩm],0)))</f>
        <v/>
      </c>
      <c r="L260" s="56"/>
      <c r="M260" s="53"/>
      <c r="N260" s="53"/>
      <c r="O260" s="53"/>
      <c r="P260" s="57" t="str">
        <f t="shared" ref="P260:P323" si="56">IF(AND(K260&lt;&gt;"",L260&lt;&gt;""),K260*L260,IF(AND(N260&lt;&gt;"",O260&lt;&gt;""),N260*O260,""))</f>
        <v/>
      </c>
      <c r="Q260" s="58"/>
      <c r="R260" s="56" t="str">
        <f t="shared" si="49"/>
        <v/>
      </c>
      <c r="S260" s="57" t="str">
        <f t="shared" ref="S260:S323" si="57">IF(P260="","",P260-SUM(R260))</f>
        <v/>
      </c>
      <c r="T260" s="58" t="str">
        <f t="shared" ref="T260:T323" ca="1" si="58">IF(AND(S260&lt;&gt;"",C260=OFFSET(C260,-1,0)),OFFSET(S260,-1,1),"")</f>
        <v/>
      </c>
      <c r="U260" s="57" t="str">
        <f t="shared" ref="U260:U323" si="59">IF(S260="","",S260*SUM(1,T260))</f>
        <v/>
      </c>
      <c r="V260" s="57" t="str">
        <f ca="1">IF(AND(C260&lt;&gt;"",C260&lt;&gt;OFFSET(C260,1,0)),SUMIFS([Giá có thuế],[Số ĐK],C260),"")</f>
        <v/>
      </c>
      <c r="W260" s="53"/>
      <c r="X260" s="55" t="str">
        <f>IF(W260="","",'Thông Tin Chung'!#REF!)</f>
        <v/>
      </c>
      <c r="Y260" s="57" t="str">
        <f t="shared" ref="Y260:Y323" ca="1" si="60">IF(AND(V260&lt;&gt;"",W260&lt;&gt;"",V260&lt;&gt;0),V260-W260,"")</f>
        <v/>
      </c>
      <c r="Z260" s="59"/>
      <c r="AA260" s="49" t="str">
        <f ca="1">IF(C260="","",IF(OR(D260&lt;NgayBatDau,D260&gt;NgayKetThuc),"Ngày tháng phải nằm trong kỳ báo cáo",IF(AND(G260&lt;&gt;"",COUNTIF(D.2[Tên khách hàng],G260)=0),"Tên KH chưa khai báo trong DSKH",IF(AND(H260&lt;&gt;"",COUNTIF(D.1[Tên sản phẩm],H260)=0),"SP này chưa khai báo trong DSSP",""))))</f>
        <v/>
      </c>
      <c r="AB260" s="28" t="str">
        <f t="shared" ca="1" si="50"/>
        <v/>
      </c>
      <c r="AC260" s="29" t="str">
        <f>IF(OR(H260="",S260=""),"",S260-(SUM(L260,M260)*INDEX(#REF!,MATCH(H260,D.1[Tên sản phẩm],0))))</f>
        <v/>
      </c>
    </row>
    <row r="261" spans="2:29" ht="27.75" customHeight="1">
      <c r="B261" s="69">
        <f t="shared" si="51"/>
        <v>258</v>
      </c>
      <c r="C261" s="49" t="str">
        <f t="shared" ca="1" si="52"/>
        <v/>
      </c>
      <c r="D261" s="50" t="str">
        <f t="shared" ca="1" si="53"/>
        <v/>
      </c>
      <c r="E261" s="51" t="str">
        <f t="shared" ca="1" si="54"/>
        <v/>
      </c>
      <c r="F261" s="51"/>
      <c r="G261" s="52" t="str">
        <f t="shared" ca="1" si="55"/>
        <v/>
      </c>
      <c r="H261" s="53"/>
      <c r="I261" s="54" t="str">
        <f>IF(H261="","",INDEX(D.1[Quy cách],MATCH(H261,D.1[Tên sản phẩm],0)))</f>
        <v/>
      </c>
      <c r="J261" s="20" t="str">
        <f>IF(H261="","",INDEX(D.1[ĐVT],MATCH(H261,D.1[Tên sản phẩm],0)))</f>
        <v/>
      </c>
      <c r="K261" s="56" t="str">
        <f>IF(H261="","",INDEX(#REF!,MATCH(H261,D.1[Tên sản phẩm],0)))</f>
        <v/>
      </c>
      <c r="L261" s="56"/>
      <c r="M261" s="53"/>
      <c r="N261" s="53"/>
      <c r="O261" s="53"/>
      <c r="P261" s="57" t="str">
        <f t="shared" si="56"/>
        <v/>
      </c>
      <c r="Q261" s="58"/>
      <c r="R261" s="56" t="str">
        <f t="shared" si="49"/>
        <v/>
      </c>
      <c r="S261" s="57" t="str">
        <f t="shared" si="57"/>
        <v/>
      </c>
      <c r="T261" s="58" t="str">
        <f t="shared" ca="1" si="58"/>
        <v/>
      </c>
      <c r="U261" s="57" t="str">
        <f t="shared" si="59"/>
        <v/>
      </c>
      <c r="V261" s="57" t="str">
        <f ca="1">IF(AND(C261&lt;&gt;"",C261&lt;&gt;OFFSET(C261,1,0)),SUMIFS([Giá có thuế],[Số ĐK],C261),"")</f>
        <v/>
      </c>
      <c r="W261" s="53"/>
      <c r="X261" s="55" t="str">
        <f>IF(W261="","",'Thông Tin Chung'!#REF!)</f>
        <v/>
      </c>
      <c r="Y261" s="57" t="str">
        <f t="shared" ca="1" si="60"/>
        <v/>
      </c>
      <c r="Z261" s="59"/>
      <c r="AA261" s="49" t="str">
        <f ca="1">IF(C261="","",IF(OR(D261&lt;NgayBatDau,D261&gt;NgayKetThuc),"Ngày tháng phải nằm trong kỳ báo cáo",IF(AND(G261&lt;&gt;"",COUNTIF(D.2[Tên khách hàng],G261)=0),"Tên KH chưa khai báo trong DSKH",IF(AND(H261&lt;&gt;"",COUNTIF(D.1[Tên sản phẩm],H261)=0),"SP này chưa khai báo trong DSSP",""))))</f>
        <v/>
      </c>
      <c r="AB261" s="28" t="str">
        <f t="shared" ca="1" si="50"/>
        <v/>
      </c>
      <c r="AC261" s="29" t="str">
        <f>IF(OR(H261="",S261=""),"",S261-(SUM(L261,M261)*INDEX(#REF!,MATCH(H261,D.1[Tên sản phẩm],0))))</f>
        <v/>
      </c>
    </row>
    <row r="262" spans="2:29" ht="27.75" customHeight="1">
      <c r="B262" s="69">
        <f t="shared" si="51"/>
        <v>259</v>
      </c>
      <c r="C262" s="49" t="str">
        <f t="shared" ca="1" si="52"/>
        <v/>
      </c>
      <c r="D262" s="50" t="str">
        <f t="shared" ca="1" si="53"/>
        <v/>
      </c>
      <c r="E262" s="51" t="str">
        <f t="shared" ca="1" si="54"/>
        <v/>
      </c>
      <c r="F262" s="51"/>
      <c r="G262" s="52" t="str">
        <f t="shared" ca="1" si="55"/>
        <v/>
      </c>
      <c r="H262" s="53"/>
      <c r="I262" s="54" t="str">
        <f>IF(H262="","",INDEX(D.1[Quy cách],MATCH(H262,D.1[Tên sản phẩm],0)))</f>
        <v/>
      </c>
      <c r="J262" s="20" t="str">
        <f>IF(H262="","",INDEX(D.1[ĐVT],MATCH(H262,D.1[Tên sản phẩm],0)))</f>
        <v/>
      </c>
      <c r="K262" s="56" t="str">
        <f>IF(H262="","",INDEX(#REF!,MATCH(H262,D.1[Tên sản phẩm],0)))</f>
        <v/>
      </c>
      <c r="L262" s="56"/>
      <c r="M262" s="53"/>
      <c r="N262" s="53"/>
      <c r="O262" s="53"/>
      <c r="P262" s="57" t="str">
        <f t="shared" si="56"/>
        <v/>
      </c>
      <c r="Q262" s="58"/>
      <c r="R262" s="56" t="str">
        <f t="shared" si="49"/>
        <v/>
      </c>
      <c r="S262" s="57" t="str">
        <f t="shared" si="57"/>
        <v/>
      </c>
      <c r="T262" s="58" t="str">
        <f t="shared" ca="1" si="58"/>
        <v/>
      </c>
      <c r="U262" s="57" t="str">
        <f t="shared" si="59"/>
        <v/>
      </c>
      <c r="V262" s="57" t="str">
        <f ca="1">IF(AND(C262&lt;&gt;"",C262&lt;&gt;OFFSET(C262,1,0)),SUMIFS([Giá có thuế],[Số ĐK],C262),"")</f>
        <v/>
      </c>
      <c r="W262" s="53"/>
      <c r="X262" s="55" t="str">
        <f>IF(W262="","",'Thông Tin Chung'!#REF!)</f>
        <v/>
      </c>
      <c r="Y262" s="57" t="str">
        <f t="shared" ca="1" si="60"/>
        <v/>
      </c>
      <c r="Z262" s="59"/>
      <c r="AA262" s="49" t="str">
        <f ca="1">IF(C262="","",IF(OR(D262&lt;NgayBatDau,D262&gt;NgayKetThuc),"Ngày tháng phải nằm trong kỳ báo cáo",IF(AND(G262&lt;&gt;"",COUNTIF(D.2[Tên khách hàng],G262)=0),"Tên KH chưa khai báo trong DSKH",IF(AND(H262&lt;&gt;"",COUNTIF(D.1[Tên sản phẩm],H262)=0),"SP này chưa khai báo trong DSSP",""))))</f>
        <v/>
      </c>
      <c r="AB262" s="28" t="str">
        <f t="shared" ca="1" si="50"/>
        <v/>
      </c>
      <c r="AC262" s="29" t="str">
        <f>IF(OR(H262="",S262=""),"",S262-(SUM(L262,M262)*INDEX(#REF!,MATCH(H262,D.1[Tên sản phẩm],0))))</f>
        <v/>
      </c>
    </row>
    <row r="263" spans="2:29" ht="27.75" customHeight="1">
      <c r="B263" s="69">
        <f t="shared" si="51"/>
        <v>260</v>
      </c>
      <c r="C263" s="49" t="str">
        <f t="shared" ca="1" si="52"/>
        <v/>
      </c>
      <c r="D263" s="50" t="str">
        <f t="shared" ca="1" si="53"/>
        <v/>
      </c>
      <c r="E263" s="51" t="str">
        <f t="shared" ca="1" si="54"/>
        <v/>
      </c>
      <c r="F263" s="51"/>
      <c r="G263" s="52" t="str">
        <f t="shared" ca="1" si="55"/>
        <v/>
      </c>
      <c r="H263" s="53"/>
      <c r="I263" s="54" t="str">
        <f>IF(H263="","",INDEX(D.1[Quy cách],MATCH(H263,D.1[Tên sản phẩm],0)))</f>
        <v/>
      </c>
      <c r="J263" s="20" t="str">
        <f>IF(H263="","",INDEX(D.1[ĐVT],MATCH(H263,D.1[Tên sản phẩm],0)))</f>
        <v/>
      </c>
      <c r="K263" s="56" t="str">
        <f>IF(H263="","",INDEX(#REF!,MATCH(H263,D.1[Tên sản phẩm],0)))</f>
        <v/>
      </c>
      <c r="L263" s="56"/>
      <c r="M263" s="53"/>
      <c r="N263" s="53"/>
      <c r="O263" s="53"/>
      <c r="P263" s="57" t="str">
        <f t="shared" si="56"/>
        <v/>
      </c>
      <c r="Q263" s="58"/>
      <c r="R263" s="56" t="str">
        <f t="shared" si="49"/>
        <v/>
      </c>
      <c r="S263" s="57" t="str">
        <f t="shared" si="57"/>
        <v/>
      </c>
      <c r="T263" s="58" t="str">
        <f t="shared" ca="1" si="58"/>
        <v/>
      </c>
      <c r="U263" s="57" t="str">
        <f t="shared" si="59"/>
        <v/>
      </c>
      <c r="V263" s="57" t="str">
        <f ca="1">IF(AND(C263&lt;&gt;"",C263&lt;&gt;OFFSET(C263,1,0)),SUMIFS([Giá có thuế],[Số ĐK],C263),"")</f>
        <v/>
      </c>
      <c r="W263" s="53"/>
      <c r="X263" s="55" t="str">
        <f>IF(W263="","",'Thông Tin Chung'!#REF!)</f>
        <v/>
      </c>
      <c r="Y263" s="57" t="str">
        <f t="shared" ca="1" si="60"/>
        <v/>
      </c>
      <c r="Z263" s="59"/>
      <c r="AA263" s="49" t="str">
        <f ca="1">IF(C263="","",IF(OR(D263&lt;NgayBatDau,D263&gt;NgayKetThuc),"Ngày tháng phải nằm trong kỳ báo cáo",IF(AND(G263&lt;&gt;"",COUNTIF(D.2[Tên khách hàng],G263)=0),"Tên KH chưa khai báo trong DSKH",IF(AND(H263&lt;&gt;"",COUNTIF(D.1[Tên sản phẩm],H263)=0),"SP này chưa khai báo trong DSSP",""))))</f>
        <v/>
      </c>
      <c r="AB263" s="28" t="str">
        <f t="shared" ca="1" si="50"/>
        <v/>
      </c>
      <c r="AC263" s="29" t="str">
        <f>IF(OR(H263="",S263=""),"",S263-(SUM(L263,M263)*INDEX(#REF!,MATCH(H263,D.1[Tên sản phẩm],0))))</f>
        <v/>
      </c>
    </row>
    <row r="264" spans="2:29" ht="27.75" customHeight="1">
      <c r="B264" s="69">
        <f t="shared" si="51"/>
        <v>261</v>
      </c>
      <c r="C264" s="49" t="str">
        <f t="shared" ca="1" si="52"/>
        <v/>
      </c>
      <c r="D264" s="50" t="str">
        <f t="shared" ca="1" si="53"/>
        <v/>
      </c>
      <c r="E264" s="51" t="str">
        <f t="shared" ca="1" si="54"/>
        <v/>
      </c>
      <c r="F264" s="51"/>
      <c r="G264" s="52" t="str">
        <f t="shared" ca="1" si="55"/>
        <v/>
      </c>
      <c r="H264" s="53"/>
      <c r="I264" s="54" t="str">
        <f>IF(H264="","",INDEX(D.1[Quy cách],MATCH(H264,D.1[Tên sản phẩm],0)))</f>
        <v/>
      </c>
      <c r="J264" s="20" t="str">
        <f>IF(H264="","",INDEX(D.1[ĐVT],MATCH(H264,D.1[Tên sản phẩm],0)))</f>
        <v/>
      </c>
      <c r="K264" s="56" t="str">
        <f>IF(H264="","",INDEX(#REF!,MATCH(H264,D.1[Tên sản phẩm],0)))</f>
        <v/>
      </c>
      <c r="L264" s="56"/>
      <c r="M264" s="53"/>
      <c r="N264" s="53"/>
      <c r="O264" s="53"/>
      <c r="P264" s="57" t="str">
        <f t="shared" si="56"/>
        <v/>
      </c>
      <c r="Q264" s="58"/>
      <c r="R264" s="56" t="str">
        <f t="shared" si="49"/>
        <v/>
      </c>
      <c r="S264" s="57" t="str">
        <f t="shared" si="57"/>
        <v/>
      </c>
      <c r="T264" s="58" t="str">
        <f t="shared" ca="1" si="58"/>
        <v/>
      </c>
      <c r="U264" s="57" t="str">
        <f t="shared" si="59"/>
        <v/>
      </c>
      <c r="V264" s="57" t="str">
        <f ca="1">IF(AND(C264&lt;&gt;"",C264&lt;&gt;OFFSET(C264,1,0)),SUMIFS([Giá có thuế],[Số ĐK],C264),"")</f>
        <v/>
      </c>
      <c r="W264" s="53"/>
      <c r="X264" s="55" t="str">
        <f>IF(W264="","",'Thông Tin Chung'!#REF!)</f>
        <v/>
      </c>
      <c r="Y264" s="57" t="str">
        <f t="shared" ca="1" si="60"/>
        <v/>
      </c>
      <c r="Z264" s="59"/>
      <c r="AA264" s="49" t="str">
        <f ca="1">IF(C264="","",IF(OR(D264&lt;NgayBatDau,D264&gt;NgayKetThuc),"Ngày tháng phải nằm trong kỳ báo cáo",IF(AND(G264&lt;&gt;"",COUNTIF(D.2[Tên khách hàng],G264)=0),"Tên KH chưa khai báo trong DSKH",IF(AND(H264&lt;&gt;"",COUNTIF(D.1[Tên sản phẩm],H264)=0),"SP này chưa khai báo trong DSSP",""))))</f>
        <v/>
      </c>
      <c r="AB264" s="28" t="str">
        <f t="shared" ca="1" si="50"/>
        <v/>
      </c>
      <c r="AC264" s="29" t="str">
        <f>IF(OR(H264="",S264=""),"",S264-(SUM(L264,M264)*INDEX(#REF!,MATCH(H264,D.1[Tên sản phẩm],0))))</f>
        <v/>
      </c>
    </row>
    <row r="265" spans="2:29" ht="27.75" customHeight="1">
      <c r="B265" s="69">
        <f t="shared" si="51"/>
        <v>262</v>
      </c>
      <c r="C265" s="49" t="str">
        <f t="shared" ca="1" si="52"/>
        <v/>
      </c>
      <c r="D265" s="50" t="str">
        <f t="shared" ca="1" si="53"/>
        <v/>
      </c>
      <c r="E265" s="51" t="str">
        <f t="shared" ca="1" si="54"/>
        <v/>
      </c>
      <c r="F265" s="51"/>
      <c r="G265" s="52" t="str">
        <f t="shared" ca="1" si="55"/>
        <v/>
      </c>
      <c r="H265" s="53"/>
      <c r="I265" s="54" t="str">
        <f>IF(H265="","",INDEX(D.1[Quy cách],MATCH(H265,D.1[Tên sản phẩm],0)))</f>
        <v/>
      </c>
      <c r="J265" s="20" t="str">
        <f>IF(H265="","",INDEX(D.1[ĐVT],MATCH(H265,D.1[Tên sản phẩm],0)))</f>
        <v/>
      </c>
      <c r="K265" s="56" t="str">
        <f>IF(H265="","",INDEX(#REF!,MATCH(H265,D.1[Tên sản phẩm],0)))</f>
        <v/>
      </c>
      <c r="L265" s="56"/>
      <c r="M265" s="53"/>
      <c r="N265" s="53"/>
      <c r="O265" s="53"/>
      <c r="P265" s="57" t="str">
        <f t="shared" si="56"/>
        <v/>
      </c>
      <c r="Q265" s="58"/>
      <c r="R265" s="56" t="str">
        <f t="shared" si="49"/>
        <v/>
      </c>
      <c r="S265" s="57" t="str">
        <f t="shared" si="57"/>
        <v/>
      </c>
      <c r="T265" s="58" t="str">
        <f t="shared" ca="1" si="58"/>
        <v/>
      </c>
      <c r="U265" s="57" t="str">
        <f t="shared" si="59"/>
        <v/>
      </c>
      <c r="V265" s="57" t="str">
        <f ca="1">IF(AND(C265&lt;&gt;"",C265&lt;&gt;OFFSET(C265,1,0)),SUMIFS([Giá có thuế],[Số ĐK],C265),"")</f>
        <v/>
      </c>
      <c r="W265" s="53"/>
      <c r="X265" s="55" t="str">
        <f>IF(W265="","",'Thông Tin Chung'!#REF!)</f>
        <v/>
      </c>
      <c r="Y265" s="57" t="str">
        <f t="shared" ca="1" si="60"/>
        <v/>
      </c>
      <c r="Z265" s="59"/>
      <c r="AA265" s="49" t="str">
        <f ca="1">IF(C265="","",IF(OR(D265&lt;NgayBatDau,D265&gt;NgayKetThuc),"Ngày tháng phải nằm trong kỳ báo cáo",IF(AND(G265&lt;&gt;"",COUNTIF(D.2[Tên khách hàng],G265)=0),"Tên KH chưa khai báo trong DSKH",IF(AND(H265&lt;&gt;"",COUNTIF(D.1[Tên sản phẩm],H265)=0),"SP này chưa khai báo trong DSSP",""))))</f>
        <v/>
      </c>
      <c r="AB265" s="28" t="str">
        <f t="shared" ca="1" si="50"/>
        <v/>
      </c>
      <c r="AC265" s="29" t="str">
        <f>IF(OR(H265="",S265=""),"",S265-(SUM(L265,M265)*INDEX(#REF!,MATCH(H265,D.1[Tên sản phẩm],0))))</f>
        <v/>
      </c>
    </row>
    <row r="266" spans="2:29" ht="27.75" customHeight="1">
      <c r="B266" s="69">
        <f t="shared" si="51"/>
        <v>263</v>
      </c>
      <c r="C266" s="49" t="str">
        <f t="shared" ca="1" si="52"/>
        <v/>
      </c>
      <c r="D266" s="50" t="str">
        <f t="shared" ca="1" si="53"/>
        <v/>
      </c>
      <c r="E266" s="51" t="str">
        <f t="shared" ca="1" si="54"/>
        <v/>
      </c>
      <c r="F266" s="51"/>
      <c r="G266" s="52" t="str">
        <f t="shared" ca="1" si="55"/>
        <v/>
      </c>
      <c r="H266" s="53"/>
      <c r="I266" s="54" t="str">
        <f>IF(H266="","",INDEX(D.1[Quy cách],MATCH(H266,D.1[Tên sản phẩm],0)))</f>
        <v/>
      </c>
      <c r="J266" s="20" t="str">
        <f>IF(H266="","",INDEX(D.1[ĐVT],MATCH(H266,D.1[Tên sản phẩm],0)))</f>
        <v/>
      </c>
      <c r="K266" s="56" t="str">
        <f>IF(H266="","",INDEX(#REF!,MATCH(H266,D.1[Tên sản phẩm],0)))</f>
        <v/>
      </c>
      <c r="L266" s="56"/>
      <c r="M266" s="53"/>
      <c r="N266" s="53"/>
      <c r="O266" s="53"/>
      <c r="P266" s="57" t="str">
        <f t="shared" si="56"/>
        <v/>
      </c>
      <c r="Q266" s="58"/>
      <c r="R266" s="56" t="str">
        <f t="shared" si="49"/>
        <v/>
      </c>
      <c r="S266" s="57" t="str">
        <f t="shared" si="57"/>
        <v/>
      </c>
      <c r="T266" s="58" t="str">
        <f t="shared" ca="1" si="58"/>
        <v/>
      </c>
      <c r="U266" s="57" t="str">
        <f t="shared" si="59"/>
        <v/>
      </c>
      <c r="V266" s="57" t="str">
        <f ca="1">IF(AND(C266&lt;&gt;"",C266&lt;&gt;OFFSET(C266,1,0)),SUMIFS([Giá có thuế],[Số ĐK],C266),"")</f>
        <v/>
      </c>
      <c r="W266" s="53"/>
      <c r="X266" s="55" t="str">
        <f>IF(W266="","",'Thông Tin Chung'!#REF!)</f>
        <v/>
      </c>
      <c r="Y266" s="57" t="str">
        <f t="shared" ca="1" si="60"/>
        <v/>
      </c>
      <c r="Z266" s="59"/>
      <c r="AA266" s="49" t="str">
        <f ca="1">IF(C266="","",IF(OR(D266&lt;NgayBatDau,D266&gt;NgayKetThuc),"Ngày tháng phải nằm trong kỳ báo cáo",IF(AND(G266&lt;&gt;"",COUNTIF(D.2[Tên khách hàng],G266)=0),"Tên KH chưa khai báo trong DSKH",IF(AND(H266&lt;&gt;"",COUNTIF(D.1[Tên sản phẩm],H266)=0),"SP này chưa khai báo trong DSSP",""))))</f>
        <v/>
      </c>
      <c r="AB266" s="28" t="str">
        <f t="shared" ca="1" si="50"/>
        <v/>
      </c>
      <c r="AC266" s="29" t="str">
        <f>IF(OR(H266="",S266=""),"",S266-(SUM(L266,M266)*INDEX(#REF!,MATCH(H266,D.1[Tên sản phẩm],0))))</f>
        <v/>
      </c>
    </row>
    <row r="267" spans="2:29" ht="27.75" customHeight="1">
      <c r="B267" s="69">
        <f t="shared" si="51"/>
        <v>264</v>
      </c>
      <c r="C267" s="49" t="str">
        <f t="shared" ca="1" si="52"/>
        <v/>
      </c>
      <c r="D267" s="50" t="str">
        <f t="shared" ca="1" si="53"/>
        <v/>
      </c>
      <c r="E267" s="51" t="str">
        <f t="shared" ca="1" si="54"/>
        <v/>
      </c>
      <c r="F267" s="51"/>
      <c r="G267" s="52" t="str">
        <f t="shared" ca="1" si="55"/>
        <v/>
      </c>
      <c r="H267" s="53"/>
      <c r="I267" s="54" t="str">
        <f>IF(H267="","",INDEX(D.1[Quy cách],MATCH(H267,D.1[Tên sản phẩm],0)))</f>
        <v/>
      </c>
      <c r="J267" s="20" t="str">
        <f>IF(H267="","",INDEX(D.1[ĐVT],MATCH(H267,D.1[Tên sản phẩm],0)))</f>
        <v/>
      </c>
      <c r="K267" s="56" t="str">
        <f>IF(H267="","",INDEX(#REF!,MATCH(H267,D.1[Tên sản phẩm],0)))</f>
        <v/>
      </c>
      <c r="L267" s="56"/>
      <c r="M267" s="53"/>
      <c r="N267" s="53"/>
      <c r="O267" s="53"/>
      <c r="P267" s="57" t="str">
        <f t="shared" si="56"/>
        <v/>
      </c>
      <c r="Q267" s="58"/>
      <c r="R267" s="56" t="str">
        <f t="shared" si="49"/>
        <v/>
      </c>
      <c r="S267" s="57" t="str">
        <f t="shared" si="57"/>
        <v/>
      </c>
      <c r="T267" s="58" t="str">
        <f t="shared" ca="1" si="58"/>
        <v/>
      </c>
      <c r="U267" s="57" t="str">
        <f t="shared" si="59"/>
        <v/>
      </c>
      <c r="V267" s="57" t="str">
        <f ca="1">IF(AND(C267&lt;&gt;"",C267&lt;&gt;OFFSET(C267,1,0)),SUMIFS([Giá có thuế],[Số ĐK],C267),"")</f>
        <v/>
      </c>
      <c r="W267" s="53"/>
      <c r="X267" s="55" t="str">
        <f>IF(W267="","",'Thông Tin Chung'!#REF!)</f>
        <v/>
      </c>
      <c r="Y267" s="57" t="str">
        <f t="shared" ca="1" si="60"/>
        <v/>
      </c>
      <c r="Z267" s="59"/>
      <c r="AA267" s="49" t="str">
        <f ca="1">IF(C267="","",IF(OR(D267&lt;NgayBatDau,D267&gt;NgayKetThuc),"Ngày tháng phải nằm trong kỳ báo cáo",IF(AND(G267&lt;&gt;"",COUNTIF(D.2[Tên khách hàng],G267)=0),"Tên KH chưa khai báo trong DSKH",IF(AND(H267&lt;&gt;"",COUNTIF(D.1[Tên sản phẩm],H267)=0),"SP này chưa khai báo trong DSSP",""))))</f>
        <v/>
      </c>
      <c r="AB267" s="28" t="str">
        <f t="shared" ca="1" si="50"/>
        <v/>
      </c>
      <c r="AC267" s="29" t="str">
        <f>IF(OR(H267="",S267=""),"",S267-(SUM(L267,M267)*INDEX(#REF!,MATCH(H267,D.1[Tên sản phẩm],0))))</f>
        <v/>
      </c>
    </row>
    <row r="268" spans="2:29" ht="27.75" customHeight="1">
      <c r="B268" s="69">
        <f t="shared" si="51"/>
        <v>265</v>
      </c>
      <c r="C268" s="49" t="str">
        <f t="shared" ca="1" si="52"/>
        <v/>
      </c>
      <c r="D268" s="50" t="str">
        <f t="shared" ca="1" si="53"/>
        <v/>
      </c>
      <c r="E268" s="51" t="str">
        <f t="shared" ca="1" si="54"/>
        <v/>
      </c>
      <c r="F268" s="51"/>
      <c r="G268" s="52" t="str">
        <f t="shared" ca="1" si="55"/>
        <v/>
      </c>
      <c r="H268" s="53"/>
      <c r="I268" s="54" t="str">
        <f>IF(H268="","",INDEX(D.1[Quy cách],MATCH(H268,D.1[Tên sản phẩm],0)))</f>
        <v/>
      </c>
      <c r="J268" s="20" t="str">
        <f>IF(H268="","",INDEX(D.1[ĐVT],MATCH(H268,D.1[Tên sản phẩm],0)))</f>
        <v/>
      </c>
      <c r="K268" s="56" t="str">
        <f>IF(H268="","",INDEX(#REF!,MATCH(H268,D.1[Tên sản phẩm],0)))</f>
        <v/>
      </c>
      <c r="L268" s="56"/>
      <c r="M268" s="53"/>
      <c r="N268" s="53"/>
      <c r="O268" s="53"/>
      <c r="P268" s="57" t="str">
        <f t="shared" si="56"/>
        <v/>
      </c>
      <c r="Q268" s="58"/>
      <c r="R268" s="56" t="str">
        <f t="shared" si="49"/>
        <v/>
      </c>
      <c r="S268" s="57" t="str">
        <f t="shared" si="57"/>
        <v/>
      </c>
      <c r="T268" s="58" t="str">
        <f t="shared" ca="1" si="58"/>
        <v/>
      </c>
      <c r="U268" s="57" t="str">
        <f t="shared" si="59"/>
        <v/>
      </c>
      <c r="V268" s="57" t="str">
        <f ca="1">IF(AND(C268&lt;&gt;"",C268&lt;&gt;OFFSET(C268,1,0)),SUMIFS([Giá có thuế],[Số ĐK],C268),"")</f>
        <v/>
      </c>
      <c r="W268" s="53"/>
      <c r="X268" s="55" t="str">
        <f>IF(W268="","",'Thông Tin Chung'!#REF!)</f>
        <v/>
      </c>
      <c r="Y268" s="57" t="str">
        <f t="shared" ca="1" si="60"/>
        <v/>
      </c>
      <c r="Z268" s="59"/>
      <c r="AA268" s="49" t="str">
        <f ca="1">IF(C268="","",IF(OR(D268&lt;NgayBatDau,D268&gt;NgayKetThuc),"Ngày tháng phải nằm trong kỳ báo cáo",IF(AND(G268&lt;&gt;"",COUNTIF(D.2[Tên khách hàng],G268)=0),"Tên KH chưa khai báo trong DSKH",IF(AND(H268&lt;&gt;"",COUNTIF(D.1[Tên sản phẩm],H268)=0),"SP này chưa khai báo trong DSSP",""))))</f>
        <v/>
      </c>
      <c r="AB268" s="28" t="str">
        <f t="shared" ca="1" si="50"/>
        <v/>
      </c>
      <c r="AC268" s="29" t="str">
        <f>IF(OR(H268="",S268=""),"",S268-(SUM(L268,M268)*INDEX(#REF!,MATCH(H268,D.1[Tên sản phẩm],0))))</f>
        <v/>
      </c>
    </row>
    <row r="269" spans="2:29" ht="27.75" customHeight="1">
      <c r="B269" s="69">
        <f t="shared" si="51"/>
        <v>266</v>
      </c>
      <c r="C269" s="49" t="str">
        <f t="shared" ca="1" si="52"/>
        <v/>
      </c>
      <c r="D269" s="50" t="str">
        <f t="shared" ca="1" si="53"/>
        <v/>
      </c>
      <c r="E269" s="51" t="str">
        <f t="shared" ca="1" si="54"/>
        <v/>
      </c>
      <c r="F269" s="51"/>
      <c r="G269" s="52" t="str">
        <f t="shared" ca="1" si="55"/>
        <v/>
      </c>
      <c r="H269" s="53"/>
      <c r="I269" s="54" t="str">
        <f>IF(H269="","",INDEX(D.1[Quy cách],MATCH(H269,D.1[Tên sản phẩm],0)))</f>
        <v/>
      </c>
      <c r="J269" s="20" t="str">
        <f>IF(H269="","",INDEX(D.1[ĐVT],MATCH(H269,D.1[Tên sản phẩm],0)))</f>
        <v/>
      </c>
      <c r="K269" s="56" t="str">
        <f>IF(H269="","",INDEX(#REF!,MATCH(H269,D.1[Tên sản phẩm],0)))</f>
        <v/>
      </c>
      <c r="L269" s="56"/>
      <c r="M269" s="53"/>
      <c r="N269" s="53"/>
      <c r="O269" s="53"/>
      <c r="P269" s="57" t="str">
        <f t="shared" si="56"/>
        <v/>
      </c>
      <c r="Q269" s="58"/>
      <c r="R269" s="56" t="str">
        <f t="shared" si="49"/>
        <v/>
      </c>
      <c r="S269" s="57" t="str">
        <f t="shared" si="57"/>
        <v/>
      </c>
      <c r="T269" s="58" t="str">
        <f t="shared" ca="1" si="58"/>
        <v/>
      </c>
      <c r="U269" s="57" t="str">
        <f t="shared" si="59"/>
        <v/>
      </c>
      <c r="V269" s="57" t="str">
        <f ca="1">IF(AND(C269&lt;&gt;"",C269&lt;&gt;OFFSET(C269,1,0)),SUMIFS([Giá có thuế],[Số ĐK],C269),"")</f>
        <v/>
      </c>
      <c r="W269" s="53"/>
      <c r="X269" s="55" t="str">
        <f>IF(W269="","",'Thông Tin Chung'!#REF!)</f>
        <v/>
      </c>
      <c r="Y269" s="57" t="str">
        <f t="shared" ca="1" si="60"/>
        <v/>
      </c>
      <c r="Z269" s="59"/>
      <c r="AA269" s="49" t="str">
        <f ca="1">IF(C269="","",IF(OR(D269&lt;NgayBatDau,D269&gt;NgayKetThuc),"Ngày tháng phải nằm trong kỳ báo cáo",IF(AND(G269&lt;&gt;"",COUNTIF(D.2[Tên khách hàng],G269)=0),"Tên KH chưa khai báo trong DSKH",IF(AND(H269&lt;&gt;"",COUNTIF(D.1[Tên sản phẩm],H269)=0),"SP này chưa khai báo trong DSSP",""))))</f>
        <v/>
      </c>
      <c r="AB269" s="28" t="str">
        <f t="shared" ca="1" si="50"/>
        <v/>
      </c>
      <c r="AC269" s="29" t="str">
        <f>IF(OR(H269="",S269=""),"",S269-(SUM(L269,M269)*INDEX(#REF!,MATCH(H269,D.1[Tên sản phẩm],0))))</f>
        <v/>
      </c>
    </row>
    <row r="270" spans="2:29" ht="27.75" customHeight="1">
      <c r="B270" s="69">
        <f t="shared" si="51"/>
        <v>267</v>
      </c>
      <c r="C270" s="49" t="str">
        <f t="shared" ca="1" si="52"/>
        <v/>
      </c>
      <c r="D270" s="50" t="str">
        <f t="shared" ca="1" si="53"/>
        <v/>
      </c>
      <c r="E270" s="51" t="str">
        <f t="shared" ca="1" si="54"/>
        <v/>
      </c>
      <c r="F270" s="51"/>
      <c r="G270" s="52" t="str">
        <f t="shared" ca="1" si="55"/>
        <v/>
      </c>
      <c r="H270" s="53"/>
      <c r="I270" s="54" t="str">
        <f>IF(H270="","",INDEX(D.1[Quy cách],MATCH(H270,D.1[Tên sản phẩm],0)))</f>
        <v/>
      </c>
      <c r="J270" s="20" t="str">
        <f>IF(H270="","",INDEX(D.1[ĐVT],MATCH(H270,D.1[Tên sản phẩm],0)))</f>
        <v/>
      </c>
      <c r="K270" s="56" t="str">
        <f>IF(H270="","",INDEX(#REF!,MATCH(H270,D.1[Tên sản phẩm],0)))</f>
        <v/>
      </c>
      <c r="L270" s="56"/>
      <c r="M270" s="53"/>
      <c r="N270" s="53"/>
      <c r="O270" s="53"/>
      <c r="P270" s="57" t="str">
        <f t="shared" si="56"/>
        <v/>
      </c>
      <c r="Q270" s="58"/>
      <c r="R270" s="56" t="str">
        <f t="shared" si="49"/>
        <v/>
      </c>
      <c r="S270" s="57" t="str">
        <f t="shared" si="57"/>
        <v/>
      </c>
      <c r="T270" s="58" t="str">
        <f t="shared" ca="1" si="58"/>
        <v/>
      </c>
      <c r="U270" s="57" t="str">
        <f t="shared" si="59"/>
        <v/>
      </c>
      <c r="V270" s="57" t="str">
        <f ca="1">IF(AND(C270&lt;&gt;"",C270&lt;&gt;OFFSET(C270,1,0)),SUMIFS([Giá có thuế],[Số ĐK],C270),"")</f>
        <v/>
      </c>
      <c r="W270" s="53"/>
      <c r="X270" s="55" t="str">
        <f>IF(W270="","",'Thông Tin Chung'!#REF!)</f>
        <v/>
      </c>
      <c r="Y270" s="57" t="str">
        <f t="shared" ca="1" si="60"/>
        <v/>
      </c>
      <c r="Z270" s="59"/>
      <c r="AA270" s="49" t="str">
        <f ca="1">IF(C270="","",IF(OR(D270&lt;NgayBatDau,D270&gt;NgayKetThuc),"Ngày tháng phải nằm trong kỳ báo cáo",IF(AND(G270&lt;&gt;"",COUNTIF(D.2[Tên khách hàng],G270)=0),"Tên KH chưa khai báo trong DSKH",IF(AND(H270&lt;&gt;"",COUNTIF(D.1[Tên sản phẩm],H270)=0),"SP này chưa khai báo trong DSSP",""))))</f>
        <v/>
      </c>
      <c r="AB270" s="28" t="str">
        <f t="shared" ca="1" si="50"/>
        <v/>
      </c>
      <c r="AC270" s="29" t="str">
        <f>IF(OR(H270="",S270=""),"",S270-(SUM(L270,M270)*INDEX(#REF!,MATCH(H270,D.1[Tên sản phẩm],0))))</f>
        <v/>
      </c>
    </row>
    <row r="271" spans="2:29" ht="27.75" customHeight="1">
      <c r="B271" s="69">
        <f t="shared" si="51"/>
        <v>268</v>
      </c>
      <c r="C271" s="49" t="str">
        <f t="shared" ca="1" si="52"/>
        <v/>
      </c>
      <c r="D271" s="50" t="str">
        <f t="shared" ca="1" si="53"/>
        <v/>
      </c>
      <c r="E271" s="51" t="str">
        <f t="shared" ca="1" si="54"/>
        <v/>
      </c>
      <c r="F271" s="51"/>
      <c r="G271" s="52" t="str">
        <f t="shared" ca="1" si="55"/>
        <v/>
      </c>
      <c r="H271" s="53"/>
      <c r="I271" s="54" t="str">
        <f>IF(H271="","",INDEX(D.1[Quy cách],MATCH(H271,D.1[Tên sản phẩm],0)))</f>
        <v/>
      </c>
      <c r="J271" s="20" t="str">
        <f>IF(H271="","",INDEX(D.1[ĐVT],MATCH(H271,D.1[Tên sản phẩm],0)))</f>
        <v/>
      </c>
      <c r="K271" s="56" t="str">
        <f>IF(H271="","",INDEX(#REF!,MATCH(H271,D.1[Tên sản phẩm],0)))</f>
        <v/>
      </c>
      <c r="L271" s="56"/>
      <c r="M271" s="53"/>
      <c r="N271" s="53"/>
      <c r="O271" s="53"/>
      <c r="P271" s="57" t="str">
        <f t="shared" si="56"/>
        <v/>
      </c>
      <c r="Q271" s="58"/>
      <c r="R271" s="56" t="str">
        <f t="shared" si="49"/>
        <v/>
      </c>
      <c r="S271" s="57" t="str">
        <f t="shared" si="57"/>
        <v/>
      </c>
      <c r="T271" s="58" t="str">
        <f t="shared" ca="1" si="58"/>
        <v/>
      </c>
      <c r="U271" s="57" t="str">
        <f t="shared" si="59"/>
        <v/>
      </c>
      <c r="V271" s="57" t="str">
        <f ca="1">IF(AND(C271&lt;&gt;"",C271&lt;&gt;OFFSET(C271,1,0)),SUMIFS([Giá có thuế],[Số ĐK],C271),"")</f>
        <v/>
      </c>
      <c r="W271" s="53"/>
      <c r="X271" s="55" t="str">
        <f>IF(W271="","",'Thông Tin Chung'!#REF!)</f>
        <v/>
      </c>
      <c r="Y271" s="57" t="str">
        <f t="shared" ca="1" si="60"/>
        <v/>
      </c>
      <c r="Z271" s="59"/>
      <c r="AA271" s="49" t="str">
        <f ca="1">IF(C271="","",IF(OR(D271&lt;NgayBatDau,D271&gt;NgayKetThuc),"Ngày tháng phải nằm trong kỳ báo cáo",IF(AND(G271&lt;&gt;"",COUNTIF(D.2[Tên khách hàng],G271)=0),"Tên KH chưa khai báo trong DSKH",IF(AND(H271&lt;&gt;"",COUNTIF(D.1[Tên sản phẩm],H271)=0),"SP này chưa khai báo trong DSSP",""))))</f>
        <v/>
      </c>
      <c r="AB271" s="28" t="str">
        <f t="shared" ca="1" si="50"/>
        <v/>
      </c>
      <c r="AC271" s="29" t="str">
        <f>IF(OR(H271="",S271=""),"",S271-(SUM(L271,M271)*INDEX(#REF!,MATCH(H271,D.1[Tên sản phẩm],0))))</f>
        <v/>
      </c>
    </row>
    <row r="272" spans="2:29" ht="27.75" customHeight="1">
      <c r="B272" s="69">
        <f t="shared" si="51"/>
        <v>269</v>
      </c>
      <c r="C272" s="49" t="str">
        <f t="shared" ca="1" si="52"/>
        <v/>
      </c>
      <c r="D272" s="50" t="str">
        <f t="shared" ca="1" si="53"/>
        <v/>
      </c>
      <c r="E272" s="51" t="str">
        <f t="shared" ca="1" si="54"/>
        <v/>
      </c>
      <c r="F272" s="51"/>
      <c r="G272" s="52" t="str">
        <f t="shared" ca="1" si="55"/>
        <v/>
      </c>
      <c r="H272" s="53"/>
      <c r="I272" s="54" t="str">
        <f>IF(H272="","",INDEX(D.1[Quy cách],MATCH(H272,D.1[Tên sản phẩm],0)))</f>
        <v/>
      </c>
      <c r="J272" s="20" t="str">
        <f>IF(H272="","",INDEX(D.1[ĐVT],MATCH(H272,D.1[Tên sản phẩm],0)))</f>
        <v/>
      </c>
      <c r="K272" s="56" t="str">
        <f>IF(H272="","",INDEX(#REF!,MATCH(H272,D.1[Tên sản phẩm],0)))</f>
        <v/>
      </c>
      <c r="L272" s="56"/>
      <c r="M272" s="53"/>
      <c r="N272" s="53"/>
      <c r="O272" s="53"/>
      <c r="P272" s="57" t="str">
        <f t="shared" si="56"/>
        <v/>
      </c>
      <c r="Q272" s="58"/>
      <c r="R272" s="56" t="str">
        <f t="shared" si="49"/>
        <v/>
      </c>
      <c r="S272" s="57" t="str">
        <f t="shared" si="57"/>
        <v/>
      </c>
      <c r="T272" s="58" t="str">
        <f t="shared" ca="1" si="58"/>
        <v/>
      </c>
      <c r="U272" s="57" t="str">
        <f t="shared" si="59"/>
        <v/>
      </c>
      <c r="V272" s="57" t="str">
        <f ca="1">IF(AND(C272&lt;&gt;"",C272&lt;&gt;OFFSET(C272,1,0)),SUMIFS([Giá có thuế],[Số ĐK],C272),"")</f>
        <v/>
      </c>
      <c r="W272" s="53"/>
      <c r="X272" s="55" t="str">
        <f>IF(W272="","",'Thông Tin Chung'!#REF!)</f>
        <v/>
      </c>
      <c r="Y272" s="57" t="str">
        <f t="shared" ca="1" si="60"/>
        <v/>
      </c>
      <c r="Z272" s="59"/>
      <c r="AA272" s="49" t="str">
        <f ca="1">IF(C272="","",IF(OR(D272&lt;NgayBatDau,D272&gt;NgayKetThuc),"Ngày tháng phải nằm trong kỳ báo cáo",IF(AND(G272&lt;&gt;"",COUNTIF(D.2[Tên khách hàng],G272)=0),"Tên KH chưa khai báo trong DSKH",IF(AND(H272&lt;&gt;"",COUNTIF(D.1[Tên sản phẩm],H272)=0),"SP này chưa khai báo trong DSSP",""))))</f>
        <v/>
      </c>
      <c r="AB272" s="28" t="str">
        <f t="shared" ca="1" si="50"/>
        <v/>
      </c>
      <c r="AC272" s="29" t="str">
        <f>IF(OR(H272="",S272=""),"",S272-(SUM(L272,M272)*INDEX(#REF!,MATCH(H272,D.1[Tên sản phẩm],0))))</f>
        <v/>
      </c>
    </row>
    <row r="273" spans="2:29" ht="27.75" customHeight="1">
      <c r="B273" s="69">
        <f t="shared" si="51"/>
        <v>270</v>
      </c>
      <c r="C273" s="49" t="str">
        <f t="shared" ca="1" si="52"/>
        <v/>
      </c>
      <c r="D273" s="50" t="str">
        <f t="shared" ca="1" si="53"/>
        <v/>
      </c>
      <c r="E273" s="51" t="str">
        <f t="shared" ca="1" si="54"/>
        <v/>
      </c>
      <c r="F273" s="51"/>
      <c r="G273" s="52" t="str">
        <f t="shared" ca="1" si="55"/>
        <v/>
      </c>
      <c r="H273" s="53"/>
      <c r="I273" s="54" t="str">
        <f>IF(H273="","",INDEX(D.1[Quy cách],MATCH(H273,D.1[Tên sản phẩm],0)))</f>
        <v/>
      </c>
      <c r="J273" s="20" t="str">
        <f>IF(H273="","",INDEX(D.1[ĐVT],MATCH(H273,D.1[Tên sản phẩm],0)))</f>
        <v/>
      </c>
      <c r="K273" s="56" t="str">
        <f>IF(H273="","",INDEX(#REF!,MATCH(H273,D.1[Tên sản phẩm],0)))</f>
        <v/>
      </c>
      <c r="L273" s="56"/>
      <c r="M273" s="53"/>
      <c r="N273" s="53"/>
      <c r="O273" s="53"/>
      <c r="P273" s="57" t="str">
        <f t="shared" si="56"/>
        <v/>
      </c>
      <c r="Q273" s="58"/>
      <c r="R273" s="56" t="str">
        <f t="shared" si="49"/>
        <v/>
      </c>
      <c r="S273" s="57" t="str">
        <f t="shared" si="57"/>
        <v/>
      </c>
      <c r="T273" s="58" t="str">
        <f t="shared" ca="1" si="58"/>
        <v/>
      </c>
      <c r="U273" s="57" t="str">
        <f t="shared" si="59"/>
        <v/>
      </c>
      <c r="V273" s="57" t="str">
        <f ca="1">IF(AND(C273&lt;&gt;"",C273&lt;&gt;OFFSET(C273,1,0)),SUMIFS([Giá có thuế],[Số ĐK],C273),"")</f>
        <v/>
      </c>
      <c r="W273" s="53"/>
      <c r="X273" s="55" t="str">
        <f>IF(W273="","",'Thông Tin Chung'!#REF!)</f>
        <v/>
      </c>
      <c r="Y273" s="57" t="str">
        <f t="shared" ca="1" si="60"/>
        <v/>
      </c>
      <c r="Z273" s="59"/>
      <c r="AA273" s="49" t="str">
        <f ca="1">IF(C273="","",IF(OR(D273&lt;NgayBatDau,D273&gt;NgayKetThuc),"Ngày tháng phải nằm trong kỳ báo cáo",IF(AND(G273&lt;&gt;"",COUNTIF(D.2[Tên khách hàng],G273)=0),"Tên KH chưa khai báo trong DSKH",IF(AND(H273&lt;&gt;"",COUNTIF(D.1[Tên sản phẩm],H273)=0),"SP này chưa khai báo trong DSSP",""))))</f>
        <v/>
      </c>
      <c r="AB273" s="28" t="str">
        <f t="shared" ca="1" si="50"/>
        <v/>
      </c>
      <c r="AC273" s="29" t="str">
        <f>IF(OR(H273="",S273=""),"",S273-(SUM(L273,M273)*INDEX(#REF!,MATCH(H273,D.1[Tên sản phẩm],0))))</f>
        <v/>
      </c>
    </row>
    <row r="274" spans="2:29" ht="27.75" customHeight="1">
      <c r="B274" s="69">
        <f t="shared" si="51"/>
        <v>271</v>
      </c>
      <c r="C274" s="49" t="str">
        <f t="shared" ca="1" si="52"/>
        <v/>
      </c>
      <c r="D274" s="50" t="str">
        <f t="shared" ca="1" si="53"/>
        <v/>
      </c>
      <c r="E274" s="51" t="str">
        <f t="shared" ca="1" si="54"/>
        <v/>
      </c>
      <c r="F274" s="51"/>
      <c r="G274" s="52" t="str">
        <f t="shared" ca="1" si="55"/>
        <v/>
      </c>
      <c r="H274" s="53"/>
      <c r="I274" s="54" t="str">
        <f>IF(H274="","",INDEX(D.1[Quy cách],MATCH(H274,D.1[Tên sản phẩm],0)))</f>
        <v/>
      </c>
      <c r="J274" s="20" t="str">
        <f>IF(H274="","",INDEX(D.1[ĐVT],MATCH(H274,D.1[Tên sản phẩm],0)))</f>
        <v/>
      </c>
      <c r="K274" s="56" t="str">
        <f>IF(H274="","",INDEX(#REF!,MATCH(H274,D.1[Tên sản phẩm],0)))</f>
        <v/>
      </c>
      <c r="L274" s="56"/>
      <c r="M274" s="53"/>
      <c r="N274" s="53"/>
      <c r="O274" s="53"/>
      <c r="P274" s="57" t="str">
        <f t="shared" si="56"/>
        <v/>
      </c>
      <c r="Q274" s="58"/>
      <c r="R274" s="56" t="str">
        <f t="shared" si="49"/>
        <v/>
      </c>
      <c r="S274" s="57" t="str">
        <f t="shared" si="57"/>
        <v/>
      </c>
      <c r="T274" s="58" t="str">
        <f t="shared" ca="1" si="58"/>
        <v/>
      </c>
      <c r="U274" s="57" t="str">
        <f t="shared" si="59"/>
        <v/>
      </c>
      <c r="V274" s="57" t="str">
        <f ca="1">IF(AND(C274&lt;&gt;"",C274&lt;&gt;OFFSET(C274,1,0)),SUMIFS([Giá có thuế],[Số ĐK],C274),"")</f>
        <v/>
      </c>
      <c r="W274" s="53"/>
      <c r="X274" s="55" t="str">
        <f>IF(W274="","",'Thông Tin Chung'!#REF!)</f>
        <v/>
      </c>
      <c r="Y274" s="57" t="str">
        <f t="shared" ca="1" si="60"/>
        <v/>
      </c>
      <c r="Z274" s="59"/>
      <c r="AA274" s="49" t="str">
        <f ca="1">IF(C274="","",IF(OR(D274&lt;NgayBatDau,D274&gt;NgayKetThuc),"Ngày tháng phải nằm trong kỳ báo cáo",IF(AND(G274&lt;&gt;"",COUNTIF(D.2[Tên khách hàng],G274)=0),"Tên KH chưa khai báo trong DSKH",IF(AND(H274&lt;&gt;"",COUNTIF(D.1[Tên sản phẩm],H274)=0),"SP này chưa khai báo trong DSSP",""))))</f>
        <v/>
      </c>
      <c r="AB274" s="28" t="str">
        <f t="shared" ca="1" si="50"/>
        <v/>
      </c>
      <c r="AC274" s="29" t="str">
        <f>IF(OR(H274="",S274=""),"",S274-(SUM(L274,M274)*INDEX(#REF!,MATCH(H274,D.1[Tên sản phẩm],0))))</f>
        <v/>
      </c>
    </row>
    <row r="275" spans="2:29" ht="27.75" customHeight="1">
      <c r="B275" s="69">
        <f t="shared" si="51"/>
        <v>272</v>
      </c>
      <c r="C275" s="49" t="str">
        <f t="shared" ca="1" si="52"/>
        <v/>
      </c>
      <c r="D275" s="50" t="str">
        <f t="shared" ca="1" si="53"/>
        <v/>
      </c>
      <c r="E275" s="51" t="str">
        <f t="shared" ca="1" si="54"/>
        <v/>
      </c>
      <c r="F275" s="51"/>
      <c r="G275" s="52" t="str">
        <f t="shared" ca="1" si="55"/>
        <v/>
      </c>
      <c r="H275" s="53"/>
      <c r="I275" s="54" t="str">
        <f>IF(H275="","",INDEX(D.1[Quy cách],MATCH(H275,D.1[Tên sản phẩm],0)))</f>
        <v/>
      </c>
      <c r="J275" s="20" t="str">
        <f>IF(H275="","",INDEX(D.1[ĐVT],MATCH(H275,D.1[Tên sản phẩm],0)))</f>
        <v/>
      </c>
      <c r="K275" s="56" t="str">
        <f>IF(H275="","",INDEX(#REF!,MATCH(H275,D.1[Tên sản phẩm],0)))</f>
        <v/>
      </c>
      <c r="L275" s="56"/>
      <c r="M275" s="53"/>
      <c r="N275" s="53"/>
      <c r="O275" s="53"/>
      <c r="P275" s="57" t="str">
        <f t="shared" si="56"/>
        <v/>
      </c>
      <c r="Q275" s="58"/>
      <c r="R275" s="56" t="str">
        <f t="shared" si="49"/>
        <v/>
      </c>
      <c r="S275" s="57" t="str">
        <f t="shared" si="57"/>
        <v/>
      </c>
      <c r="T275" s="58" t="str">
        <f t="shared" ca="1" si="58"/>
        <v/>
      </c>
      <c r="U275" s="57" t="str">
        <f t="shared" si="59"/>
        <v/>
      </c>
      <c r="V275" s="57" t="str">
        <f ca="1">IF(AND(C275&lt;&gt;"",C275&lt;&gt;OFFSET(C275,1,0)),SUMIFS([Giá có thuế],[Số ĐK],C275),"")</f>
        <v/>
      </c>
      <c r="W275" s="53"/>
      <c r="X275" s="55" t="str">
        <f>IF(W275="","",'Thông Tin Chung'!#REF!)</f>
        <v/>
      </c>
      <c r="Y275" s="57" t="str">
        <f t="shared" ca="1" si="60"/>
        <v/>
      </c>
      <c r="Z275" s="59"/>
      <c r="AA275" s="49" t="str">
        <f ca="1">IF(C275="","",IF(OR(D275&lt;NgayBatDau,D275&gt;NgayKetThuc),"Ngày tháng phải nằm trong kỳ báo cáo",IF(AND(G275&lt;&gt;"",COUNTIF(D.2[Tên khách hàng],G275)=0),"Tên KH chưa khai báo trong DSKH",IF(AND(H275&lt;&gt;"",COUNTIF(D.1[Tên sản phẩm],H275)=0),"SP này chưa khai báo trong DSSP",""))))</f>
        <v/>
      </c>
      <c r="AB275" s="28" t="str">
        <f t="shared" ca="1" si="50"/>
        <v/>
      </c>
      <c r="AC275" s="29" t="str">
        <f>IF(OR(H275="",S275=""),"",S275-(SUM(L275,M275)*INDEX(#REF!,MATCH(H275,D.1[Tên sản phẩm],0))))</f>
        <v/>
      </c>
    </row>
    <row r="276" spans="2:29" ht="27.75" customHeight="1">
      <c r="B276" s="69">
        <f t="shared" si="51"/>
        <v>273</v>
      </c>
      <c r="C276" s="49" t="str">
        <f t="shared" ca="1" si="52"/>
        <v/>
      </c>
      <c r="D276" s="50" t="str">
        <f t="shared" ca="1" si="53"/>
        <v/>
      </c>
      <c r="E276" s="51" t="str">
        <f t="shared" ca="1" si="54"/>
        <v/>
      </c>
      <c r="F276" s="51"/>
      <c r="G276" s="52" t="str">
        <f t="shared" ca="1" si="55"/>
        <v/>
      </c>
      <c r="H276" s="53"/>
      <c r="I276" s="54" t="str">
        <f>IF(H276="","",INDEX(D.1[Quy cách],MATCH(H276,D.1[Tên sản phẩm],0)))</f>
        <v/>
      </c>
      <c r="J276" s="20" t="str">
        <f>IF(H276="","",INDEX(D.1[ĐVT],MATCH(H276,D.1[Tên sản phẩm],0)))</f>
        <v/>
      </c>
      <c r="K276" s="56" t="str">
        <f>IF(H276="","",INDEX(#REF!,MATCH(H276,D.1[Tên sản phẩm],0)))</f>
        <v/>
      </c>
      <c r="L276" s="56"/>
      <c r="M276" s="53"/>
      <c r="N276" s="53"/>
      <c r="O276" s="53"/>
      <c r="P276" s="57" t="str">
        <f t="shared" si="56"/>
        <v/>
      </c>
      <c r="Q276" s="58"/>
      <c r="R276" s="56" t="str">
        <f t="shared" si="49"/>
        <v/>
      </c>
      <c r="S276" s="57" t="str">
        <f t="shared" si="57"/>
        <v/>
      </c>
      <c r="T276" s="58" t="str">
        <f t="shared" ca="1" si="58"/>
        <v/>
      </c>
      <c r="U276" s="57" t="str">
        <f t="shared" si="59"/>
        <v/>
      </c>
      <c r="V276" s="57" t="str">
        <f ca="1">IF(AND(C276&lt;&gt;"",C276&lt;&gt;OFFSET(C276,1,0)),SUMIFS([Giá có thuế],[Số ĐK],C276),"")</f>
        <v/>
      </c>
      <c r="W276" s="53"/>
      <c r="X276" s="55" t="str">
        <f>IF(W276="","",'Thông Tin Chung'!#REF!)</f>
        <v/>
      </c>
      <c r="Y276" s="57" t="str">
        <f t="shared" ca="1" si="60"/>
        <v/>
      </c>
      <c r="Z276" s="59"/>
      <c r="AA276" s="49" t="str">
        <f ca="1">IF(C276="","",IF(OR(D276&lt;NgayBatDau,D276&gt;NgayKetThuc),"Ngày tháng phải nằm trong kỳ báo cáo",IF(AND(G276&lt;&gt;"",COUNTIF(D.2[Tên khách hàng],G276)=0),"Tên KH chưa khai báo trong DSKH",IF(AND(H276&lt;&gt;"",COUNTIF(D.1[Tên sản phẩm],H276)=0),"SP này chưa khai báo trong DSSP",""))))</f>
        <v/>
      </c>
      <c r="AB276" s="28" t="str">
        <f t="shared" ca="1" si="50"/>
        <v/>
      </c>
      <c r="AC276" s="29" t="str">
        <f>IF(OR(H276="",S276=""),"",S276-(SUM(L276,M276)*INDEX(#REF!,MATCH(H276,D.1[Tên sản phẩm],0))))</f>
        <v/>
      </c>
    </row>
    <row r="277" spans="2:29" ht="27.75" customHeight="1">
      <c r="B277" s="69">
        <f t="shared" si="51"/>
        <v>274</v>
      </c>
      <c r="C277" s="49" t="str">
        <f t="shared" ca="1" si="52"/>
        <v/>
      </c>
      <c r="D277" s="50" t="str">
        <f t="shared" ca="1" si="53"/>
        <v/>
      </c>
      <c r="E277" s="51" t="str">
        <f t="shared" ca="1" si="54"/>
        <v/>
      </c>
      <c r="F277" s="51"/>
      <c r="G277" s="52" t="str">
        <f t="shared" ca="1" si="55"/>
        <v/>
      </c>
      <c r="H277" s="53"/>
      <c r="I277" s="54" t="str">
        <f>IF(H277="","",INDEX(D.1[Quy cách],MATCH(H277,D.1[Tên sản phẩm],0)))</f>
        <v/>
      </c>
      <c r="J277" s="20" t="str">
        <f>IF(H277="","",INDEX(D.1[ĐVT],MATCH(H277,D.1[Tên sản phẩm],0)))</f>
        <v/>
      </c>
      <c r="K277" s="56" t="str">
        <f>IF(H277="","",INDEX(#REF!,MATCH(H277,D.1[Tên sản phẩm],0)))</f>
        <v/>
      </c>
      <c r="L277" s="56"/>
      <c r="M277" s="53"/>
      <c r="N277" s="53"/>
      <c r="O277" s="53"/>
      <c r="P277" s="57" t="str">
        <f t="shared" si="56"/>
        <v/>
      </c>
      <c r="Q277" s="58"/>
      <c r="R277" s="56" t="str">
        <f t="shared" si="49"/>
        <v/>
      </c>
      <c r="S277" s="57" t="str">
        <f t="shared" si="57"/>
        <v/>
      </c>
      <c r="T277" s="58" t="str">
        <f t="shared" ca="1" si="58"/>
        <v/>
      </c>
      <c r="U277" s="57" t="str">
        <f t="shared" si="59"/>
        <v/>
      </c>
      <c r="V277" s="57" t="str">
        <f ca="1">IF(AND(C277&lt;&gt;"",C277&lt;&gt;OFFSET(C277,1,0)),SUMIFS([Giá có thuế],[Số ĐK],C277),"")</f>
        <v/>
      </c>
      <c r="W277" s="53"/>
      <c r="X277" s="55" t="str">
        <f>IF(W277="","",'Thông Tin Chung'!#REF!)</f>
        <v/>
      </c>
      <c r="Y277" s="57" t="str">
        <f t="shared" ca="1" si="60"/>
        <v/>
      </c>
      <c r="Z277" s="59"/>
      <c r="AA277" s="49" t="str">
        <f ca="1">IF(C277="","",IF(OR(D277&lt;NgayBatDau,D277&gt;NgayKetThuc),"Ngày tháng phải nằm trong kỳ báo cáo",IF(AND(G277&lt;&gt;"",COUNTIF(D.2[Tên khách hàng],G277)=0),"Tên KH chưa khai báo trong DSKH",IF(AND(H277&lt;&gt;"",COUNTIF(D.1[Tên sản phẩm],H277)=0),"SP này chưa khai báo trong DSSP",""))))</f>
        <v/>
      </c>
      <c r="AB277" s="28" t="str">
        <f t="shared" ca="1" si="50"/>
        <v/>
      </c>
      <c r="AC277" s="29" t="str">
        <f>IF(OR(H277="",S277=""),"",S277-(SUM(L277,M277)*INDEX(#REF!,MATCH(H277,D.1[Tên sản phẩm],0))))</f>
        <v/>
      </c>
    </row>
    <row r="278" spans="2:29" ht="27.75" customHeight="1">
      <c r="B278" s="69">
        <f t="shared" si="51"/>
        <v>275</v>
      </c>
      <c r="C278" s="49" t="str">
        <f t="shared" ca="1" si="52"/>
        <v/>
      </c>
      <c r="D278" s="50" t="str">
        <f t="shared" ca="1" si="53"/>
        <v/>
      </c>
      <c r="E278" s="51" t="str">
        <f t="shared" ca="1" si="54"/>
        <v/>
      </c>
      <c r="F278" s="51"/>
      <c r="G278" s="52" t="str">
        <f t="shared" ca="1" si="55"/>
        <v/>
      </c>
      <c r="H278" s="53"/>
      <c r="I278" s="54" t="str">
        <f>IF(H278="","",INDEX(D.1[Quy cách],MATCH(H278,D.1[Tên sản phẩm],0)))</f>
        <v/>
      </c>
      <c r="J278" s="20" t="str">
        <f>IF(H278="","",INDEX(D.1[ĐVT],MATCH(H278,D.1[Tên sản phẩm],0)))</f>
        <v/>
      </c>
      <c r="K278" s="56" t="str">
        <f>IF(H278="","",INDEX(#REF!,MATCH(H278,D.1[Tên sản phẩm],0)))</f>
        <v/>
      </c>
      <c r="L278" s="56"/>
      <c r="M278" s="53"/>
      <c r="N278" s="53"/>
      <c r="O278" s="53"/>
      <c r="P278" s="57" t="str">
        <f t="shared" si="56"/>
        <v/>
      </c>
      <c r="Q278" s="58"/>
      <c r="R278" s="56" t="str">
        <f t="shared" si="49"/>
        <v/>
      </c>
      <c r="S278" s="57" t="str">
        <f t="shared" si="57"/>
        <v/>
      </c>
      <c r="T278" s="58" t="str">
        <f t="shared" ca="1" si="58"/>
        <v/>
      </c>
      <c r="U278" s="57" t="str">
        <f t="shared" si="59"/>
        <v/>
      </c>
      <c r="V278" s="57" t="str">
        <f ca="1">IF(AND(C278&lt;&gt;"",C278&lt;&gt;OFFSET(C278,1,0)),SUMIFS([Giá có thuế],[Số ĐK],C278),"")</f>
        <v/>
      </c>
      <c r="W278" s="53"/>
      <c r="X278" s="55" t="str">
        <f>IF(W278="","",'Thông Tin Chung'!#REF!)</f>
        <v/>
      </c>
      <c r="Y278" s="57" t="str">
        <f t="shared" ca="1" si="60"/>
        <v/>
      </c>
      <c r="Z278" s="59"/>
      <c r="AA278" s="49" t="str">
        <f ca="1">IF(C278="","",IF(OR(D278&lt;NgayBatDau,D278&gt;NgayKetThuc),"Ngày tháng phải nằm trong kỳ báo cáo",IF(AND(G278&lt;&gt;"",COUNTIF(D.2[Tên khách hàng],G278)=0),"Tên KH chưa khai báo trong DSKH",IF(AND(H278&lt;&gt;"",COUNTIF(D.1[Tên sản phẩm],H278)=0),"SP này chưa khai báo trong DSSP",""))))</f>
        <v/>
      </c>
      <c r="AB278" s="28" t="str">
        <f t="shared" ca="1" si="50"/>
        <v/>
      </c>
      <c r="AC278" s="29" t="str">
        <f>IF(OR(H278="",S278=""),"",S278-(SUM(L278,M278)*INDEX(#REF!,MATCH(H278,D.1[Tên sản phẩm],0))))</f>
        <v/>
      </c>
    </row>
    <row r="279" spans="2:29" ht="27.75" customHeight="1">
      <c r="B279" s="69">
        <f t="shared" si="51"/>
        <v>276</v>
      </c>
      <c r="C279" s="49" t="str">
        <f t="shared" ca="1" si="52"/>
        <v/>
      </c>
      <c r="D279" s="50" t="str">
        <f t="shared" ca="1" si="53"/>
        <v/>
      </c>
      <c r="E279" s="51" t="str">
        <f t="shared" ca="1" si="54"/>
        <v/>
      </c>
      <c r="F279" s="51"/>
      <c r="G279" s="52" t="str">
        <f t="shared" ca="1" si="55"/>
        <v/>
      </c>
      <c r="H279" s="53"/>
      <c r="I279" s="54" t="str">
        <f>IF(H279="","",INDEX(D.1[Quy cách],MATCH(H279,D.1[Tên sản phẩm],0)))</f>
        <v/>
      </c>
      <c r="J279" s="20" t="str">
        <f>IF(H279="","",INDEX(D.1[ĐVT],MATCH(H279,D.1[Tên sản phẩm],0)))</f>
        <v/>
      </c>
      <c r="K279" s="56" t="str">
        <f>IF(H279="","",INDEX(#REF!,MATCH(H279,D.1[Tên sản phẩm],0)))</f>
        <v/>
      </c>
      <c r="L279" s="56"/>
      <c r="M279" s="53"/>
      <c r="N279" s="53"/>
      <c r="O279" s="53"/>
      <c r="P279" s="57" t="str">
        <f t="shared" si="56"/>
        <v/>
      </c>
      <c r="Q279" s="58"/>
      <c r="R279" s="56" t="str">
        <f t="shared" si="49"/>
        <v/>
      </c>
      <c r="S279" s="57" t="str">
        <f t="shared" si="57"/>
        <v/>
      </c>
      <c r="T279" s="58" t="str">
        <f t="shared" ca="1" si="58"/>
        <v/>
      </c>
      <c r="U279" s="57" t="str">
        <f t="shared" si="59"/>
        <v/>
      </c>
      <c r="V279" s="57" t="str">
        <f ca="1">IF(AND(C279&lt;&gt;"",C279&lt;&gt;OFFSET(C279,1,0)),SUMIFS([Giá có thuế],[Số ĐK],C279),"")</f>
        <v/>
      </c>
      <c r="W279" s="53"/>
      <c r="X279" s="55" t="str">
        <f>IF(W279="","",'Thông Tin Chung'!#REF!)</f>
        <v/>
      </c>
      <c r="Y279" s="57" t="str">
        <f t="shared" ca="1" si="60"/>
        <v/>
      </c>
      <c r="Z279" s="59"/>
      <c r="AA279" s="49" t="str">
        <f ca="1">IF(C279="","",IF(OR(D279&lt;NgayBatDau,D279&gt;NgayKetThuc),"Ngày tháng phải nằm trong kỳ báo cáo",IF(AND(G279&lt;&gt;"",COUNTIF(D.2[Tên khách hàng],G279)=0),"Tên KH chưa khai báo trong DSKH",IF(AND(H279&lt;&gt;"",COUNTIF(D.1[Tên sản phẩm],H279)=0),"SP này chưa khai báo trong DSSP",""))))</f>
        <v/>
      </c>
      <c r="AB279" s="28" t="str">
        <f t="shared" ca="1" si="50"/>
        <v/>
      </c>
      <c r="AC279" s="29" t="str">
        <f>IF(OR(H279="",S279=""),"",S279-(SUM(L279,M279)*INDEX(#REF!,MATCH(H279,D.1[Tên sản phẩm],0))))</f>
        <v/>
      </c>
    </row>
    <row r="280" spans="2:29" ht="27.75" customHeight="1">
      <c r="B280" s="69">
        <f t="shared" si="51"/>
        <v>277</v>
      </c>
      <c r="C280" s="49" t="str">
        <f t="shared" ca="1" si="52"/>
        <v/>
      </c>
      <c r="D280" s="50" t="str">
        <f t="shared" ca="1" si="53"/>
        <v/>
      </c>
      <c r="E280" s="51" t="str">
        <f t="shared" ca="1" si="54"/>
        <v/>
      </c>
      <c r="F280" s="51"/>
      <c r="G280" s="52" t="str">
        <f t="shared" ca="1" si="55"/>
        <v/>
      </c>
      <c r="H280" s="53"/>
      <c r="I280" s="54" t="str">
        <f>IF(H280="","",INDEX(D.1[Quy cách],MATCH(H280,D.1[Tên sản phẩm],0)))</f>
        <v/>
      </c>
      <c r="J280" s="20" t="str">
        <f>IF(H280="","",INDEX(D.1[ĐVT],MATCH(H280,D.1[Tên sản phẩm],0)))</f>
        <v/>
      </c>
      <c r="K280" s="56" t="str">
        <f>IF(H280="","",INDEX(#REF!,MATCH(H280,D.1[Tên sản phẩm],0)))</f>
        <v/>
      </c>
      <c r="L280" s="56"/>
      <c r="M280" s="53"/>
      <c r="N280" s="53"/>
      <c r="O280" s="53"/>
      <c r="P280" s="57" t="str">
        <f t="shared" si="56"/>
        <v/>
      </c>
      <c r="Q280" s="58"/>
      <c r="R280" s="56" t="str">
        <f t="shared" si="49"/>
        <v/>
      </c>
      <c r="S280" s="57" t="str">
        <f t="shared" si="57"/>
        <v/>
      </c>
      <c r="T280" s="58" t="str">
        <f t="shared" ca="1" si="58"/>
        <v/>
      </c>
      <c r="U280" s="57" t="str">
        <f t="shared" si="59"/>
        <v/>
      </c>
      <c r="V280" s="57" t="str">
        <f ca="1">IF(AND(C280&lt;&gt;"",C280&lt;&gt;OFFSET(C280,1,0)),SUMIFS([Giá có thuế],[Số ĐK],C280),"")</f>
        <v/>
      </c>
      <c r="W280" s="53"/>
      <c r="X280" s="55" t="str">
        <f>IF(W280="","",'Thông Tin Chung'!#REF!)</f>
        <v/>
      </c>
      <c r="Y280" s="57" t="str">
        <f t="shared" ca="1" si="60"/>
        <v/>
      </c>
      <c r="Z280" s="59"/>
      <c r="AA280" s="49" t="str">
        <f ca="1">IF(C280="","",IF(OR(D280&lt;NgayBatDau,D280&gt;NgayKetThuc),"Ngày tháng phải nằm trong kỳ báo cáo",IF(AND(G280&lt;&gt;"",COUNTIF(D.2[Tên khách hàng],G280)=0),"Tên KH chưa khai báo trong DSKH",IF(AND(H280&lt;&gt;"",COUNTIF(D.1[Tên sản phẩm],H280)=0),"SP này chưa khai báo trong DSSP",""))))</f>
        <v/>
      </c>
      <c r="AB280" s="28" t="str">
        <f t="shared" ca="1" si="50"/>
        <v/>
      </c>
      <c r="AC280" s="29" t="str">
        <f>IF(OR(H280="",S280=""),"",S280-(SUM(L280,M280)*INDEX(#REF!,MATCH(H280,D.1[Tên sản phẩm],0))))</f>
        <v/>
      </c>
    </row>
    <row r="281" spans="2:29" ht="27.75" customHeight="1">
      <c r="B281" s="69">
        <f t="shared" si="51"/>
        <v>278</v>
      </c>
      <c r="C281" s="49" t="str">
        <f t="shared" ca="1" si="52"/>
        <v/>
      </c>
      <c r="D281" s="50" t="str">
        <f t="shared" ca="1" si="53"/>
        <v/>
      </c>
      <c r="E281" s="51" t="str">
        <f t="shared" ca="1" si="54"/>
        <v/>
      </c>
      <c r="F281" s="51"/>
      <c r="G281" s="52" t="str">
        <f t="shared" ca="1" si="55"/>
        <v/>
      </c>
      <c r="H281" s="53"/>
      <c r="I281" s="54" t="str">
        <f>IF(H281="","",INDEX(D.1[Quy cách],MATCH(H281,D.1[Tên sản phẩm],0)))</f>
        <v/>
      </c>
      <c r="J281" s="20" t="str">
        <f>IF(H281="","",INDEX(D.1[ĐVT],MATCH(H281,D.1[Tên sản phẩm],0)))</f>
        <v/>
      </c>
      <c r="K281" s="56" t="str">
        <f>IF(H281="","",INDEX(#REF!,MATCH(H281,D.1[Tên sản phẩm],0)))</f>
        <v/>
      </c>
      <c r="L281" s="56"/>
      <c r="M281" s="53"/>
      <c r="N281" s="53"/>
      <c r="O281" s="53"/>
      <c r="P281" s="57" t="str">
        <f t="shared" si="56"/>
        <v/>
      </c>
      <c r="Q281" s="58"/>
      <c r="R281" s="56" t="str">
        <f t="shared" si="49"/>
        <v/>
      </c>
      <c r="S281" s="57" t="str">
        <f t="shared" si="57"/>
        <v/>
      </c>
      <c r="T281" s="58" t="str">
        <f t="shared" ca="1" si="58"/>
        <v/>
      </c>
      <c r="U281" s="57" t="str">
        <f t="shared" si="59"/>
        <v/>
      </c>
      <c r="V281" s="57" t="str">
        <f ca="1">IF(AND(C281&lt;&gt;"",C281&lt;&gt;OFFSET(C281,1,0)),SUMIFS([Giá có thuế],[Số ĐK],C281),"")</f>
        <v/>
      </c>
      <c r="W281" s="53"/>
      <c r="X281" s="55" t="str">
        <f>IF(W281="","",'Thông Tin Chung'!#REF!)</f>
        <v/>
      </c>
      <c r="Y281" s="57" t="str">
        <f t="shared" ca="1" si="60"/>
        <v/>
      </c>
      <c r="Z281" s="59"/>
      <c r="AA281" s="49" t="str">
        <f ca="1">IF(C281="","",IF(OR(D281&lt;NgayBatDau,D281&gt;NgayKetThuc),"Ngày tháng phải nằm trong kỳ báo cáo",IF(AND(G281&lt;&gt;"",COUNTIF(D.2[Tên khách hàng],G281)=0),"Tên KH chưa khai báo trong DSKH",IF(AND(H281&lt;&gt;"",COUNTIF(D.1[Tên sản phẩm],H281)=0),"SP này chưa khai báo trong DSSP",""))))</f>
        <v/>
      </c>
      <c r="AB281" s="28" t="str">
        <f t="shared" ca="1" si="50"/>
        <v/>
      </c>
      <c r="AC281" s="29" t="str">
        <f>IF(OR(H281="",S281=""),"",S281-(SUM(L281,M281)*INDEX(#REF!,MATCH(H281,D.1[Tên sản phẩm],0))))</f>
        <v/>
      </c>
    </row>
    <row r="282" spans="2:29" ht="27.75" customHeight="1">
      <c r="B282" s="69">
        <f t="shared" si="51"/>
        <v>279</v>
      </c>
      <c r="C282" s="49" t="str">
        <f t="shared" ca="1" si="52"/>
        <v/>
      </c>
      <c r="D282" s="50" t="str">
        <f t="shared" ca="1" si="53"/>
        <v/>
      </c>
      <c r="E282" s="51" t="str">
        <f t="shared" ca="1" si="54"/>
        <v/>
      </c>
      <c r="F282" s="51"/>
      <c r="G282" s="52" t="str">
        <f t="shared" ca="1" si="55"/>
        <v/>
      </c>
      <c r="H282" s="53"/>
      <c r="I282" s="54" t="str">
        <f>IF(H282="","",INDEX(D.1[Quy cách],MATCH(H282,D.1[Tên sản phẩm],0)))</f>
        <v/>
      </c>
      <c r="J282" s="20" t="str">
        <f>IF(H282="","",INDEX(D.1[ĐVT],MATCH(H282,D.1[Tên sản phẩm],0)))</f>
        <v/>
      </c>
      <c r="K282" s="56" t="str">
        <f>IF(H282="","",INDEX(#REF!,MATCH(H282,D.1[Tên sản phẩm],0)))</f>
        <v/>
      </c>
      <c r="L282" s="56"/>
      <c r="M282" s="53"/>
      <c r="N282" s="53"/>
      <c r="O282" s="53"/>
      <c r="P282" s="57" t="str">
        <f t="shared" si="56"/>
        <v/>
      </c>
      <c r="Q282" s="58"/>
      <c r="R282" s="56" t="str">
        <f t="shared" si="49"/>
        <v/>
      </c>
      <c r="S282" s="57" t="str">
        <f t="shared" si="57"/>
        <v/>
      </c>
      <c r="T282" s="58" t="str">
        <f t="shared" ca="1" si="58"/>
        <v/>
      </c>
      <c r="U282" s="57" t="str">
        <f t="shared" si="59"/>
        <v/>
      </c>
      <c r="V282" s="57" t="str">
        <f ca="1">IF(AND(C282&lt;&gt;"",C282&lt;&gt;OFFSET(C282,1,0)),SUMIFS([Giá có thuế],[Số ĐK],C282),"")</f>
        <v/>
      </c>
      <c r="W282" s="53"/>
      <c r="X282" s="55" t="str">
        <f>IF(W282="","",'Thông Tin Chung'!#REF!)</f>
        <v/>
      </c>
      <c r="Y282" s="57" t="str">
        <f t="shared" ca="1" si="60"/>
        <v/>
      </c>
      <c r="Z282" s="59"/>
      <c r="AA282" s="49" t="str">
        <f ca="1">IF(C282="","",IF(OR(D282&lt;NgayBatDau,D282&gt;NgayKetThuc),"Ngày tháng phải nằm trong kỳ báo cáo",IF(AND(G282&lt;&gt;"",COUNTIF(D.2[Tên khách hàng],G282)=0),"Tên KH chưa khai báo trong DSKH",IF(AND(H282&lt;&gt;"",COUNTIF(D.1[Tên sản phẩm],H282)=0),"SP này chưa khai báo trong DSSP",""))))</f>
        <v/>
      </c>
      <c r="AB282" s="28" t="str">
        <f t="shared" ca="1" si="50"/>
        <v/>
      </c>
      <c r="AC282" s="29" t="str">
        <f>IF(OR(H282="",S282=""),"",S282-(SUM(L282,M282)*INDEX(#REF!,MATCH(H282,D.1[Tên sản phẩm],0))))</f>
        <v/>
      </c>
    </row>
    <row r="283" spans="2:29" ht="27.75" customHeight="1">
      <c r="B283" s="69">
        <f t="shared" si="51"/>
        <v>280</v>
      </c>
      <c r="C283" s="49" t="str">
        <f t="shared" ca="1" si="52"/>
        <v/>
      </c>
      <c r="D283" s="50" t="str">
        <f t="shared" ca="1" si="53"/>
        <v/>
      </c>
      <c r="E283" s="51" t="str">
        <f t="shared" ca="1" si="54"/>
        <v/>
      </c>
      <c r="F283" s="51"/>
      <c r="G283" s="52" t="str">
        <f t="shared" ca="1" si="55"/>
        <v/>
      </c>
      <c r="H283" s="53"/>
      <c r="I283" s="54" t="str">
        <f>IF(H283="","",INDEX(D.1[Quy cách],MATCH(H283,D.1[Tên sản phẩm],0)))</f>
        <v/>
      </c>
      <c r="J283" s="20" t="str">
        <f>IF(H283="","",INDEX(D.1[ĐVT],MATCH(H283,D.1[Tên sản phẩm],0)))</f>
        <v/>
      </c>
      <c r="K283" s="56" t="str">
        <f>IF(H283="","",INDEX(#REF!,MATCH(H283,D.1[Tên sản phẩm],0)))</f>
        <v/>
      </c>
      <c r="L283" s="56"/>
      <c r="M283" s="53"/>
      <c r="N283" s="53"/>
      <c r="O283" s="53"/>
      <c r="P283" s="57" t="str">
        <f t="shared" si="56"/>
        <v/>
      </c>
      <c r="Q283" s="58"/>
      <c r="R283" s="56" t="str">
        <f t="shared" si="49"/>
        <v/>
      </c>
      <c r="S283" s="57" t="str">
        <f t="shared" si="57"/>
        <v/>
      </c>
      <c r="T283" s="58" t="str">
        <f t="shared" ca="1" si="58"/>
        <v/>
      </c>
      <c r="U283" s="57" t="str">
        <f t="shared" si="59"/>
        <v/>
      </c>
      <c r="V283" s="57" t="str">
        <f ca="1">IF(AND(C283&lt;&gt;"",C283&lt;&gt;OFFSET(C283,1,0)),SUMIFS([Giá có thuế],[Số ĐK],C283),"")</f>
        <v/>
      </c>
      <c r="W283" s="53"/>
      <c r="X283" s="55" t="str">
        <f>IF(W283="","",'Thông Tin Chung'!#REF!)</f>
        <v/>
      </c>
      <c r="Y283" s="57" t="str">
        <f t="shared" ca="1" si="60"/>
        <v/>
      </c>
      <c r="Z283" s="59"/>
      <c r="AA283" s="49" t="str">
        <f ca="1">IF(C283="","",IF(OR(D283&lt;NgayBatDau,D283&gt;NgayKetThuc),"Ngày tháng phải nằm trong kỳ báo cáo",IF(AND(G283&lt;&gt;"",COUNTIF(D.2[Tên khách hàng],G283)=0),"Tên KH chưa khai báo trong DSKH",IF(AND(H283&lt;&gt;"",COUNTIF(D.1[Tên sản phẩm],H283)=0),"SP này chưa khai báo trong DSSP",""))))</f>
        <v/>
      </c>
      <c r="AB283" s="28" t="str">
        <f t="shared" ca="1" si="50"/>
        <v/>
      </c>
      <c r="AC283" s="29" t="str">
        <f>IF(OR(H283="",S283=""),"",S283-(SUM(L283,M283)*INDEX(#REF!,MATCH(H283,D.1[Tên sản phẩm],0))))</f>
        <v/>
      </c>
    </row>
    <row r="284" spans="2:29" ht="27.75" customHeight="1">
      <c r="B284" s="69">
        <f t="shared" si="51"/>
        <v>281</v>
      </c>
      <c r="C284" s="49" t="str">
        <f t="shared" ca="1" si="52"/>
        <v/>
      </c>
      <c r="D284" s="50" t="str">
        <f t="shared" ca="1" si="53"/>
        <v/>
      </c>
      <c r="E284" s="51" t="str">
        <f t="shared" ca="1" si="54"/>
        <v/>
      </c>
      <c r="F284" s="51"/>
      <c r="G284" s="52" t="str">
        <f t="shared" ca="1" si="55"/>
        <v/>
      </c>
      <c r="H284" s="53"/>
      <c r="I284" s="54" t="str">
        <f>IF(H284="","",INDEX(D.1[Quy cách],MATCH(H284,D.1[Tên sản phẩm],0)))</f>
        <v/>
      </c>
      <c r="J284" s="20" t="str">
        <f>IF(H284="","",INDEX(D.1[ĐVT],MATCH(H284,D.1[Tên sản phẩm],0)))</f>
        <v/>
      </c>
      <c r="K284" s="56" t="str">
        <f>IF(H284="","",INDEX(#REF!,MATCH(H284,D.1[Tên sản phẩm],0)))</f>
        <v/>
      </c>
      <c r="L284" s="56"/>
      <c r="M284" s="53"/>
      <c r="N284" s="53"/>
      <c r="O284" s="53"/>
      <c r="P284" s="57" t="str">
        <f t="shared" si="56"/>
        <v/>
      </c>
      <c r="Q284" s="58"/>
      <c r="R284" s="56" t="str">
        <f t="shared" si="49"/>
        <v/>
      </c>
      <c r="S284" s="57" t="str">
        <f t="shared" si="57"/>
        <v/>
      </c>
      <c r="T284" s="58" t="str">
        <f t="shared" ca="1" si="58"/>
        <v/>
      </c>
      <c r="U284" s="57" t="str">
        <f t="shared" si="59"/>
        <v/>
      </c>
      <c r="V284" s="57" t="str">
        <f ca="1">IF(AND(C284&lt;&gt;"",C284&lt;&gt;OFFSET(C284,1,0)),SUMIFS([Giá có thuế],[Số ĐK],C284),"")</f>
        <v/>
      </c>
      <c r="W284" s="53"/>
      <c r="X284" s="55" t="str">
        <f>IF(W284="","",'Thông Tin Chung'!#REF!)</f>
        <v/>
      </c>
      <c r="Y284" s="57" t="str">
        <f t="shared" ca="1" si="60"/>
        <v/>
      </c>
      <c r="Z284" s="59"/>
      <c r="AA284" s="49" t="str">
        <f ca="1">IF(C284="","",IF(OR(D284&lt;NgayBatDau,D284&gt;NgayKetThuc),"Ngày tháng phải nằm trong kỳ báo cáo",IF(AND(G284&lt;&gt;"",COUNTIF(D.2[Tên khách hàng],G284)=0),"Tên KH chưa khai báo trong DSKH",IF(AND(H284&lt;&gt;"",COUNTIF(D.1[Tên sản phẩm],H284)=0),"SP này chưa khai báo trong DSSP",""))))</f>
        <v/>
      </c>
      <c r="AB284" s="28" t="str">
        <f t="shared" ca="1" si="50"/>
        <v/>
      </c>
      <c r="AC284" s="29" t="str">
        <f>IF(OR(H284="",S284=""),"",S284-(SUM(L284,M284)*INDEX(#REF!,MATCH(H284,D.1[Tên sản phẩm],0))))</f>
        <v/>
      </c>
    </row>
    <row r="285" spans="2:29" ht="27.75" customHeight="1">
      <c r="B285" s="69">
        <f t="shared" si="51"/>
        <v>282</v>
      </c>
      <c r="C285" s="49" t="str">
        <f t="shared" ca="1" si="52"/>
        <v/>
      </c>
      <c r="D285" s="50" t="str">
        <f t="shared" ca="1" si="53"/>
        <v/>
      </c>
      <c r="E285" s="51" t="str">
        <f t="shared" ca="1" si="54"/>
        <v/>
      </c>
      <c r="F285" s="51"/>
      <c r="G285" s="52" t="str">
        <f t="shared" ca="1" si="55"/>
        <v/>
      </c>
      <c r="H285" s="53"/>
      <c r="I285" s="54" t="str">
        <f>IF(H285="","",INDEX(D.1[Quy cách],MATCH(H285,D.1[Tên sản phẩm],0)))</f>
        <v/>
      </c>
      <c r="J285" s="20" t="str">
        <f>IF(H285="","",INDEX(D.1[ĐVT],MATCH(H285,D.1[Tên sản phẩm],0)))</f>
        <v/>
      </c>
      <c r="K285" s="56" t="str">
        <f>IF(H285="","",INDEX(#REF!,MATCH(H285,D.1[Tên sản phẩm],0)))</f>
        <v/>
      </c>
      <c r="L285" s="56"/>
      <c r="M285" s="53"/>
      <c r="N285" s="53"/>
      <c r="O285" s="53"/>
      <c r="P285" s="57" t="str">
        <f t="shared" si="56"/>
        <v/>
      </c>
      <c r="Q285" s="58"/>
      <c r="R285" s="56" t="str">
        <f t="shared" si="49"/>
        <v/>
      </c>
      <c r="S285" s="57" t="str">
        <f t="shared" si="57"/>
        <v/>
      </c>
      <c r="T285" s="58" t="str">
        <f t="shared" ca="1" si="58"/>
        <v/>
      </c>
      <c r="U285" s="57" t="str">
        <f t="shared" si="59"/>
        <v/>
      </c>
      <c r="V285" s="57" t="str">
        <f ca="1">IF(AND(C285&lt;&gt;"",C285&lt;&gt;OFFSET(C285,1,0)),SUMIFS([Giá có thuế],[Số ĐK],C285),"")</f>
        <v/>
      </c>
      <c r="W285" s="53"/>
      <c r="X285" s="55" t="str">
        <f>IF(W285="","",'Thông Tin Chung'!#REF!)</f>
        <v/>
      </c>
      <c r="Y285" s="57" t="str">
        <f t="shared" ca="1" si="60"/>
        <v/>
      </c>
      <c r="Z285" s="59"/>
      <c r="AA285" s="49" t="str">
        <f ca="1">IF(C285="","",IF(OR(D285&lt;NgayBatDau,D285&gt;NgayKetThuc),"Ngày tháng phải nằm trong kỳ báo cáo",IF(AND(G285&lt;&gt;"",COUNTIF(D.2[Tên khách hàng],G285)=0),"Tên KH chưa khai báo trong DSKH",IF(AND(H285&lt;&gt;"",COUNTIF(D.1[Tên sản phẩm],H285)=0),"SP này chưa khai báo trong DSSP",""))))</f>
        <v/>
      </c>
      <c r="AB285" s="28" t="str">
        <f t="shared" ca="1" si="50"/>
        <v/>
      </c>
      <c r="AC285" s="29" t="str">
        <f>IF(OR(H285="",S285=""),"",S285-(SUM(L285,M285)*INDEX(#REF!,MATCH(H285,D.1[Tên sản phẩm],0))))</f>
        <v/>
      </c>
    </row>
    <row r="286" spans="2:29" ht="27.75" customHeight="1">
      <c r="B286" s="69">
        <f t="shared" si="51"/>
        <v>283</v>
      </c>
      <c r="C286" s="49" t="str">
        <f t="shared" ca="1" si="52"/>
        <v/>
      </c>
      <c r="D286" s="50" t="str">
        <f t="shared" ca="1" si="53"/>
        <v/>
      </c>
      <c r="E286" s="51" t="str">
        <f t="shared" ca="1" si="54"/>
        <v/>
      </c>
      <c r="F286" s="51"/>
      <c r="G286" s="52" t="str">
        <f t="shared" ca="1" si="55"/>
        <v/>
      </c>
      <c r="H286" s="53"/>
      <c r="I286" s="54" t="str">
        <f>IF(H286="","",INDEX(D.1[Quy cách],MATCH(H286,D.1[Tên sản phẩm],0)))</f>
        <v/>
      </c>
      <c r="J286" s="20" t="str">
        <f>IF(H286="","",INDEX(D.1[ĐVT],MATCH(H286,D.1[Tên sản phẩm],0)))</f>
        <v/>
      </c>
      <c r="K286" s="56" t="str">
        <f>IF(H286="","",INDEX(#REF!,MATCH(H286,D.1[Tên sản phẩm],0)))</f>
        <v/>
      </c>
      <c r="L286" s="56"/>
      <c r="M286" s="53"/>
      <c r="N286" s="53"/>
      <c r="O286" s="53"/>
      <c r="P286" s="57" t="str">
        <f t="shared" si="56"/>
        <v/>
      </c>
      <c r="Q286" s="58"/>
      <c r="R286" s="56" t="str">
        <f t="shared" si="49"/>
        <v/>
      </c>
      <c r="S286" s="57" t="str">
        <f t="shared" si="57"/>
        <v/>
      </c>
      <c r="T286" s="58" t="str">
        <f t="shared" ca="1" si="58"/>
        <v/>
      </c>
      <c r="U286" s="57" t="str">
        <f t="shared" si="59"/>
        <v/>
      </c>
      <c r="V286" s="57" t="str">
        <f ca="1">IF(AND(C286&lt;&gt;"",C286&lt;&gt;OFFSET(C286,1,0)),SUMIFS([Giá có thuế],[Số ĐK],C286),"")</f>
        <v/>
      </c>
      <c r="W286" s="53"/>
      <c r="X286" s="55" t="str">
        <f>IF(W286="","",'Thông Tin Chung'!#REF!)</f>
        <v/>
      </c>
      <c r="Y286" s="57" t="str">
        <f t="shared" ca="1" si="60"/>
        <v/>
      </c>
      <c r="Z286" s="59"/>
      <c r="AA286" s="49" t="str">
        <f ca="1">IF(C286="","",IF(OR(D286&lt;NgayBatDau,D286&gt;NgayKetThuc),"Ngày tháng phải nằm trong kỳ báo cáo",IF(AND(G286&lt;&gt;"",COUNTIF(D.2[Tên khách hàng],G286)=0),"Tên KH chưa khai báo trong DSKH",IF(AND(H286&lt;&gt;"",COUNTIF(D.1[Tên sản phẩm],H286)=0),"SP này chưa khai báo trong DSSP",""))))</f>
        <v/>
      </c>
      <c r="AB286" s="28" t="str">
        <f t="shared" ca="1" si="50"/>
        <v/>
      </c>
      <c r="AC286" s="29" t="str">
        <f>IF(OR(H286="",S286=""),"",S286-(SUM(L286,M286)*INDEX(#REF!,MATCH(H286,D.1[Tên sản phẩm],0))))</f>
        <v/>
      </c>
    </row>
    <row r="287" spans="2:29" ht="27.75" customHeight="1">
      <c r="B287" s="69">
        <f t="shared" si="51"/>
        <v>284</v>
      </c>
      <c r="C287" s="49" t="str">
        <f t="shared" ca="1" si="52"/>
        <v/>
      </c>
      <c r="D287" s="50" t="str">
        <f t="shared" ca="1" si="53"/>
        <v/>
      </c>
      <c r="E287" s="51" t="str">
        <f t="shared" ca="1" si="54"/>
        <v/>
      </c>
      <c r="F287" s="51"/>
      <c r="G287" s="52" t="str">
        <f t="shared" ca="1" si="55"/>
        <v/>
      </c>
      <c r="H287" s="53"/>
      <c r="I287" s="54" t="str">
        <f>IF(H287="","",INDEX(D.1[Quy cách],MATCH(H287,D.1[Tên sản phẩm],0)))</f>
        <v/>
      </c>
      <c r="J287" s="20" t="str">
        <f>IF(H287="","",INDEX(D.1[ĐVT],MATCH(H287,D.1[Tên sản phẩm],0)))</f>
        <v/>
      </c>
      <c r="K287" s="56" t="str">
        <f>IF(H287="","",INDEX(#REF!,MATCH(H287,D.1[Tên sản phẩm],0)))</f>
        <v/>
      </c>
      <c r="L287" s="56"/>
      <c r="M287" s="53"/>
      <c r="N287" s="53"/>
      <c r="O287" s="53"/>
      <c r="P287" s="57" t="str">
        <f t="shared" si="56"/>
        <v/>
      </c>
      <c r="Q287" s="58"/>
      <c r="R287" s="56" t="str">
        <f t="shared" si="49"/>
        <v/>
      </c>
      <c r="S287" s="57" t="str">
        <f t="shared" si="57"/>
        <v/>
      </c>
      <c r="T287" s="58" t="str">
        <f t="shared" ca="1" si="58"/>
        <v/>
      </c>
      <c r="U287" s="57" t="str">
        <f t="shared" si="59"/>
        <v/>
      </c>
      <c r="V287" s="57" t="str">
        <f ca="1">IF(AND(C287&lt;&gt;"",C287&lt;&gt;OFFSET(C287,1,0)),SUMIFS([Giá có thuế],[Số ĐK],C287),"")</f>
        <v/>
      </c>
      <c r="W287" s="53"/>
      <c r="X287" s="55" t="str">
        <f>IF(W287="","",'Thông Tin Chung'!#REF!)</f>
        <v/>
      </c>
      <c r="Y287" s="57" t="str">
        <f t="shared" ca="1" si="60"/>
        <v/>
      </c>
      <c r="Z287" s="59"/>
      <c r="AA287" s="49" t="str">
        <f ca="1">IF(C287="","",IF(OR(D287&lt;NgayBatDau,D287&gt;NgayKetThuc),"Ngày tháng phải nằm trong kỳ báo cáo",IF(AND(G287&lt;&gt;"",COUNTIF(D.2[Tên khách hàng],G287)=0),"Tên KH chưa khai báo trong DSKH",IF(AND(H287&lt;&gt;"",COUNTIF(D.1[Tên sản phẩm],H287)=0),"SP này chưa khai báo trong DSSP",""))))</f>
        <v/>
      </c>
      <c r="AB287" s="28" t="str">
        <f t="shared" ca="1" si="50"/>
        <v/>
      </c>
      <c r="AC287" s="29" t="str">
        <f>IF(OR(H287="",S287=""),"",S287-(SUM(L287,M287)*INDEX(#REF!,MATCH(H287,D.1[Tên sản phẩm],0))))</f>
        <v/>
      </c>
    </row>
    <row r="288" spans="2:29" ht="27.75" customHeight="1">
      <c r="B288" s="69">
        <f t="shared" si="51"/>
        <v>285</v>
      </c>
      <c r="C288" s="49" t="str">
        <f t="shared" ca="1" si="52"/>
        <v/>
      </c>
      <c r="D288" s="50" t="str">
        <f t="shared" ca="1" si="53"/>
        <v/>
      </c>
      <c r="E288" s="51" t="str">
        <f t="shared" ca="1" si="54"/>
        <v/>
      </c>
      <c r="F288" s="51"/>
      <c r="G288" s="52" t="str">
        <f t="shared" ca="1" si="55"/>
        <v/>
      </c>
      <c r="H288" s="53"/>
      <c r="I288" s="54" t="str">
        <f>IF(H288="","",INDEX(D.1[Quy cách],MATCH(H288,D.1[Tên sản phẩm],0)))</f>
        <v/>
      </c>
      <c r="J288" s="20" t="str">
        <f>IF(H288="","",INDEX(D.1[ĐVT],MATCH(H288,D.1[Tên sản phẩm],0)))</f>
        <v/>
      </c>
      <c r="K288" s="56" t="str">
        <f>IF(H288="","",INDEX(#REF!,MATCH(H288,D.1[Tên sản phẩm],0)))</f>
        <v/>
      </c>
      <c r="L288" s="56"/>
      <c r="M288" s="53"/>
      <c r="N288" s="53"/>
      <c r="O288" s="53"/>
      <c r="P288" s="57" t="str">
        <f t="shared" si="56"/>
        <v/>
      </c>
      <c r="Q288" s="58"/>
      <c r="R288" s="56" t="str">
        <f t="shared" si="49"/>
        <v/>
      </c>
      <c r="S288" s="57" t="str">
        <f t="shared" si="57"/>
        <v/>
      </c>
      <c r="T288" s="58" t="str">
        <f t="shared" ca="1" si="58"/>
        <v/>
      </c>
      <c r="U288" s="57" t="str">
        <f t="shared" si="59"/>
        <v/>
      </c>
      <c r="V288" s="57" t="str">
        <f ca="1">IF(AND(C288&lt;&gt;"",C288&lt;&gt;OFFSET(C288,1,0)),SUMIFS([Giá có thuế],[Số ĐK],C288),"")</f>
        <v/>
      </c>
      <c r="W288" s="53"/>
      <c r="X288" s="55" t="str">
        <f>IF(W288="","",'Thông Tin Chung'!#REF!)</f>
        <v/>
      </c>
      <c r="Y288" s="57" t="str">
        <f t="shared" ca="1" si="60"/>
        <v/>
      </c>
      <c r="Z288" s="59"/>
      <c r="AA288" s="49" t="str">
        <f ca="1">IF(C288="","",IF(OR(D288&lt;NgayBatDau,D288&gt;NgayKetThuc),"Ngày tháng phải nằm trong kỳ báo cáo",IF(AND(G288&lt;&gt;"",COUNTIF(D.2[Tên khách hàng],G288)=0),"Tên KH chưa khai báo trong DSKH",IF(AND(H288&lt;&gt;"",COUNTIF(D.1[Tên sản phẩm],H288)=0),"SP này chưa khai báo trong DSSP",""))))</f>
        <v/>
      </c>
      <c r="AB288" s="28" t="str">
        <f t="shared" ca="1" si="50"/>
        <v/>
      </c>
      <c r="AC288" s="29" t="str">
        <f>IF(OR(H288="",S288=""),"",S288-(SUM(L288,M288)*INDEX(#REF!,MATCH(H288,D.1[Tên sản phẩm],0))))</f>
        <v/>
      </c>
    </row>
    <row r="289" spans="2:29" ht="27.75" customHeight="1">
      <c r="B289" s="69">
        <f t="shared" si="51"/>
        <v>286</v>
      </c>
      <c r="C289" s="49" t="str">
        <f t="shared" ca="1" si="52"/>
        <v/>
      </c>
      <c r="D289" s="50" t="str">
        <f t="shared" ca="1" si="53"/>
        <v/>
      </c>
      <c r="E289" s="51" t="str">
        <f t="shared" ca="1" si="54"/>
        <v/>
      </c>
      <c r="F289" s="51"/>
      <c r="G289" s="52" t="str">
        <f t="shared" ca="1" si="55"/>
        <v/>
      </c>
      <c r="H289" s="53"/>
      <c r="I289" s="54" t="str">
        <f>IF(H289="","",INDEX(D.1[Quy cách],MATCH(H289,D.1[Tên sản phẩm],0)))</f>
        <v/>
      </c>
      <c r="J289" s="20" t="str">
        <f>IF(H289="","",INDEX(D.1[ĐVT],MATCH(H289,D.1[Tên sản phẩm],0)))</f>
        <v/>
      </c>
      <c r="K289" s="56" t="str">
        <f>IF(H289="","",INDEX(#REF!,MATCH(H289,D.1[Tên sản phẩm],0)))</f>
        <v/>
      </c>
      <c r="L289" s="56"/>
      <c r="M289" s="53"/>
      <c r="N289" s="53"/>
      <c r="O289" s="53"/>
      <c r="P289" s="57" t="str">
        <f t="shared" si="56"/>
        <v/>
      </c>
      <c r="Q289" s="58"/>
      <c r="R289" s="56" t="str">
        <f t="shared" si="49"/>
        <v/>
      </c>
      <c r="S289" s="57" t="str">
        <f t="shared" si="57"/>
        <v/>
      </c>
      <c r="T289" s="58" t="str">
        <f t="shared" ca="1" si="58"/>
        <v/>
      </c>
      <c r="U289" s="57" t="str">
        <f t="shared" si="59"/>
        <v/>
      </c>
      <c r="V289" s="57" t="str">
        <f ca="1">IF(AND(C289&lt;&gt;"",C289&lt;&gt;OFFSET(C289,1,0)),SUMIFS([Giá có thuế],[Số ĐK],C289),"")</f>
        <v/>
      </c>
      <c r="W289" s="53"/>
      <c r="X289" s="55" t="str">
        <f>IF(W289="","",'Thông Tin Chung'!#REF!)</f>
        <v/>
      </c>
      <c r="Y289" s="57" t="str">
        <f t="shared" ca="1" si="60"/>
        <v/>
      </c>
      <c r="Z289" s="59"/>
      <c r="AA289" s="49" t="str">
        <f ca="1">IF(C289="","",IF(OR(D289&lt;NgayBatDau,D289&gt;NgayKetThuc),"Ngày tháng phải nằm trong kỳ báo cáo",IF(AND(G289&lt;&gt;"",COUNTIF(D.2[Tên khách hàng],G289)=0),"Tên KH chưa khai báo trong DSKH",IF(AND(H289&lt;&gt;"",COUNTIF(D.1[Tên sản phẩm],H289)=0),"SP này chưa khai báo trong DSSP",""))))</f>
        <v/>
      </c>
      <c r="AB289" s="28" t="str">
        <f t="shared" ca="1" si="50"/>
        <v/>
      </c>
      <c r="AC289" s="29" t="str">
        <f>IF(OR(H289="",S289=""),"",S289-(SUM(L289,M289)*INDEX(#REF!,MATCH(H289,D.1[Tên sản phẩm],0))))</f>
        <v/>
      </c>
    </row>
    <row r="290" spans="2:29" ht="27.75" customHeight="1">
      <c r="B290" s="69">
        <f t="shared" si="51"/>
        <v>287</v>
      </c>
      <c r="C290" s="49" t="str">
        <f t="shared" ca="1" si="52"/>
        <v/>
      </c>
      <c r="D290" s="50" t="str">
        <f t="shared" ca="1" si="53"/>
        <v/>
      </c>
      <c r="E290" s="51" t="str">
        <f t="shared" ca="1" si="54"/>
        <v/>
      </c>
      <c r="F290" s="51"/>
      <c r="G290" s="52" t="str">
        <f t="shared" ca="1" si="55"/>
        <v/>
      </c>
      <c r="H290" s="53"/>
      <c r="I290" s="54" t="str">
        <f>IF(H290="","",INDEX(D.1[Quy cách],MATCH(H290,D.1[Tên sản phẩm],0)))</f>
        <v/>
      </c>
      <c r="J290" s="20" t="str">
        <f>IF(H290="","",INDEX(D.1[ĐVT],MATCH(H290,D.1[Tên sản phẩm],0)))</f>
        <v/>
      </c>
      <c r="K290" s="56" t="str">
        <f>IF(H290="","",INDEX(#REF!,MATCH(H290,D.1[Tên sản phẩm],0)))</f>
        <v/>
      </c>
      <c r="L290" s="56"/>
      <c r="M290" s="53"/>
      <c r="N290" s="53"/>
      <c r="O290" s="53"/>
      <c r="P290" s="57" t="str">
        <f t="shared" si="56"/>
        <v/>
      </c>
      <c r="Q290" s="58"/>
      <c r="R290" s="56" t="str">
        <f t="shared" si="49"/>
        <v/>
      </c>
      <c r="S290" s="57" t="str">
        <f t="shared" si="57"/>
        <v/>
      </c>
      <c r="T290" s="58" t="str">
        <f t="shared" ca="1" si="58"/>
        <v/>
      </c>
      <c r="U290" s="57" t="str">
        <f t="shared" si="59"/>
        <v/>
      </c>
      <c r="V290" s="57" t="str">
        <f ca="1">IF(AND(C290&lt;&gt;"",C290&lt;&gt;OFFSET(C290,1,0)),SUMIFS([Giá có thuế],[Số ĐK],C290),"")</f>
        <v/>
      </c>
      <c r="W290" s="53"/>
      <c r="X290" s="55" t="str">
        <f>IF(W290="","",'Thông Tin Chung'!#REF!)</f>
        <v/>
      </c>
      <c r="Y290" s="57" t="str">
        <f t="shared" ca="1" si="60"/>
        <v/>
      </c>
      <c r="Z290" s="59"/>
      <c r="AA290" s="49" t="str">
        <f ca="1">IF(C290="","",IF(OR(D290&lt;NgayBatDau,D290&gt;NgayKetThuc),"Ngày tháng phải nằm trong kỳ báo cáo",IF(AND(G290&lt;&gt;"",COUNTIF(D.2[Tên khách hàng],G290)=0),"Tên KH chưa khai báo trong DSKH",IF(AND(H290&lt;&gt;"",COUNTIF(D.1[Tên sản phẩm],H290)=0),"SP này chưa khai báo trong DSSP",""))))</f>
        <v/>
      </c>
      <c r="AB290" s="28" t="str">
        <f t="shared" ca="1" si="50"/>
        <v/>
      </c>
      <c r="AC290" s="29" t="str">
        <f>IF(OR(H290="",S290=""),"",S290-(SUM(L290,M290)*INDEX(#REF!,MATCH(H290,D.1[Tên sản phẩm],0))))</f>
        <v/>
      </c>
    </row>
    <row r="291" spans="2:29" ht="27.75" customHeight="1">
      <c r="B291" s="69">
        <f t="shared" si="51"/>
        <v>288</v>
      </c>
      <c r="C291" s="49" t="str">
        <f t="shared" ca="1" si="52"/>
        <v/>
      </c>
      <c r="D291" s="50" t="str">
        <f t="shared" ca="1" si="53"/>
        <v/>
      </c>
      <c r="E291" s="51" t="str">
        <f t="shared" ca="1" si="54"/>
        <v/>
      </c>
      <c r="F291" s="51"/>
      <c r="G291" s="52" t="str">
        <f t="shared" ca="1" si="55"/>
        <v/>
      </c>
      <c r="H291" s="53"/>
      <c r="I291" s="54" t="str">
        <f>IF(H291="","",INDEX(D.1[Quy cách],MATCH(H291,D.1[Tên sản phẩm],0)))</f>
        <v/>
      </c>
      <c r="J291" s="20" t="str">
        <f>IF(H291="","",INDEX(D.1[ĐVT],MATCH(H291,D.1[Tên sản phẩm],0)))</f>
        <v/>
      </c>
      <c r="K291" s="56" t="str">
        <f>IF(H291="","",INDEX(#REF!,MATCH(H291,D.1[Tên sản phẩm],0)))</f>
        <v/>
      </c>
      <c r="L291" s="56"/>
      <c r="M291" s="53"/>
      <c r="N291" s="53"/>
      <c r="O291" s="53"/>
      <c r="P291" s="57" t="str">
        <f t="shared" si="56"/>
        <v/>
      </c>
      <c r="Q291" s="58"/>
      <c r="R291" s="56" t="str">
        <f t="shared" si="49"/>
        <v/>
      </c>
      <c r="S291" s="57" t="str">
        <f t="shared" si="57"/>
        <v/>
      </c>
      <c r="T291" s="58" t="str">
        <f t="shared" ca="1" si="58"/>
        <v/>
      </c>
      <c r="U291" s="57" t="str">
        <f t="shared" si="59"/>
        <v/>
      </c>
      <c r="V291" s="57" t="str">
        <f ca="1">IF(AND(C291&lt;&gt;"",C291&lt;&gt;OFFSET(C291,1,0)),SUMIFS([Giá có thuế],[Số ĐK],C291),"")</f>
        <v/>
      </c>
      <c r="W291" s="53"/>
      <c r="X291" s="55" t="str">
        <f>IF(W291="","",'Thông Tin Chung'!#REF!)</f>
        <v/>
      </c>
      <c r="Y291" s="57" t="str">
        <f t="shared" ca="1" si="60"/>
        <v/>
      </c>
      <c r="Z291" s="59"/>
      <c r="AA291" s="49" t="str">
        <f ca="1">IF(C291="","",IF(OR(D291&lt;NgayBatDau,D291&gt;NgayKetThuc),"Ngày tháng phải nằm trong kỳ báo cáo",IF(AND(G291&lt;&gt;"",COUNTIF(D.2[Tên khách hàng],G291)=0),"Tên KH chưa khai báo trong DSKH",IF(AND(H291&lt;&gt;"",COUNTIF(D.1[Tên sản phẩm],H291)=0),"SP này chưa khai báo trong DSSP",""))))</f>
        <v/>
      </c>
      <c r="AB291" s="28" t="str">
        <f t="shared" ca="1" si="50"/>
        <v/>
      </c>
      <c r="AC291" s="29" t="str">
        <f>IF(OR(H291="",S291=""),"",S291-(SUM(L291,M291)*INDEX(#REF!,MATCH(H291,D.1[Tên sản phẩm],0))))</f>
        <v/>
      </c>
    </row>
    <row r="292" spans="2:29" ht="27.75" customHeight="1">
      <c r="B292" s="69">
        <f t="shared" si="51"/>
        <v>289</v>
      </c>
      <c r="C292" s="49" t="str">
        <f t="shared" ca="1" si="52"/>
        <v/>
      </c>
      <c r="D292" s="50" t="str">
        <f t="shared" ca="1" si="53"/>
        <v/>
      </c>
      <c r="E292" s="51" t="str">
        <f t="shared" ca="1" si="54"/>
        <v/>
      </c>
      <c r="F292" s="51"/>
      <c r="G292" s="52" t="str">
        <f t="shared" ca="1" si="55"/>
        <v/>
      </c>
      <c r="H292" s="53"/>
      <c r="I292" s="54" t="str">
        <f>IF(H292="","",INDEX(D.1[Quy cách],MATCH(H292,D.1[Tên sản phẩm],0)))</f>
        <v/>
      </c>
      <c r="J292" s="20" t="str">
        <f>IF(H292="","",INDEX(D.1[ĐVT],MATCH(H292,D.1[Tên sản phẩm],0)))</f>
        <v/>
      </c>
      <c r="K292" s="56" t="str">
        <f>IF(H292="","",INDEX(#REF!,MATCH(H292,D.1[Tên sản phẩm],0)))</f>
        <v/>
      </c>
      <c r="L292" s="56"/>
      <c r="M292" s="53"/>
      <c r="N292" s="53"/>
      <c r="O292" s="53"/>
      <c r="P292" s="57" t="str">
        <f t="shared" si="56"/>
        <v/>
      </c>
      <c r="Q292" s="58"/>
      <c r="R292" s="56" t="str">
        <f t="shared" si="49"/>
        <v/>
      </c>
      <c r="S292" s="57" t="str">
        <f t="shared" si="57"/>
        <v/>
      </c>
      <c r="T292" s="58" t="str">
        <f t="shared" ca="1" si="58"/>
        <v/>
      </c>
      <c r="U292" s="57" t="str">
        <f t="shared" si="59"/>
        <v/>
      </c>
      <c r="V292" s="57" t="str">
        <f ca="1">IF(AND(C292&lt;&gt;"",C292&lt;&gt;OFFSET(C292,1,0)),SUMIFS([Giá có thuế],[Số ĐK],C292),"")</f>
        <v/>
      </c>
      <c r="W292" s="53"/>
      <c r="X292" s="55" t="str">
        <f>IF(W292="","",'Thông Tin Chung'!#REF!)</f>
        <v/>
      </c>
      <c r="Y292" s="57" t="str">
        <f t="shared" ca="1" si="60"/>
        <v/>
      </c>
      <c r="Z292" s="59"/>
      <c r="AA292" s="49" t="str">
        <f ca="1">IF(C292="","",IF(OR(D292&lt;NgayBatDau,D292&gt;NgayKetThuc),"Ngày tháng phải nằm trong kỳ báo cáo",IF(AND(G292&lt;&gt;"",COUNTIF(D.2[Tên khách hàng],G292)=0),"Tên KH chưa khai báo trong DSKH",IF(AND(H292&lt;&gt;"",COUNTIF(D.1[Tên sản phẩm],H292)=0),"SP này chưa khai báo trong DSSP",""))))</f>
        <v/>
      </c>
      <c r="AB292" s="28" t="str">
        <f t="shared" ca="1" si="50"/>
        <v/>
      </c>
      <c r="AC292" s="29" t="str">
        <f>IF(OR(H292="",S292=""),"",S292-(SUM(L292,M292)*INDEX(#REF!,MATCH(H292,D.1[Tên sản phẩm],0))))</f>
        <v/>
      </c>
    </row>
    <row r="293" spans="2:29" ht="27.75" customHeight="1">
      <c r="B293" s="69">
        <f t="shared" si="51"/>
        <v>290</v>
      </c>
      <c r="C293" s="49" t="str">
        <f t="shared" ca="1" si="52"/>
        <v/>
      </c>
      <c r="D293" s="50" t="str">
        <f t="shared" ca="1" si="53"/>
        <v/>
      </c>
      <c r="E293" s="51" t="str">
        <f t="shared" ca="1" si="54"/>
        <v/>
      </c>
      <c r="F293" s="51"/>
      <c r="G293" s="52" t="str">
        <f t="shared" ca="1" si="55"/>
        <v/>
      </c>
      <c r="H293" s="53"/>
      <c r="I293" s="54" t="str">
        <f>IF(H293="","",INDEX(D.1[Quy cách],MATCH(H293,D.1[Tên sản phẩm],0)))</f>
        <v/>
      </c>
      <c r="J293" s="20" t="str">
        <f>IF(H293="","",INDEX(D.1[ĐVT],MATCH(H293,D.1[Tên sản phẩm],0)))</f>
        <v/>
      </c>
      <c r="K293" s="56" t="str">
        <f>IF(H293="","",INDEX(#REF!,MATCH(H293,D.1[Tên sản phẩm],0)))</f>
        <v/>
      </c>
      <c r="L293" s="56"/>
      <c r="M293" s="53"/>
      <c r="N293" s="53"/>
      <c r="O293" s="53"/>
      <c r="P293" s="57" t="str">
        <f t="shared" si="56"/>
        <v/>
      </c>
      <c r="Q293" s="58"/>
      <c r="R293" s="56" t="str">
        <f t="shared" si="49"/>
        <v/>
      </c>
      <c r="S293" s="57" t="str">
        <f t="shared" si="57"/>
        <v/>
      </c>
      <c r="T293" s="58" t="str">
        <f t="shared" ca="1" si="58"/>
        <v/>
      </c>
      <c r="U293" s="57" t="str">
        <f t="shared" si="59"/>
        <v/>
      </c>
      <c r="V293" s="57" t="str">
        <f ca="1">IF(AND(C293&lt;&gt;"",C293&lt;&gt;OFFSET(C293,1,0)),SUMIFS([Giá có thuế],[Số ĐK],C293),"")</f>
        <v/>
      </c>
      <c r="W293" s="53"/>
      <c r="X293" s="55" t="str">
        <f>IF(W293="","",'Thông Tin Chung'!#REF!)</f>
        <v/>
      </c>
      <c r="Y293" s="57" t="str">
        <f t="shared" ca="1" si="60"/>
        <v/>
      </c>
      <c r="Z293" s="59"/>
      <c r="AA293" s="49" t="str">
        <f ca="1">IF(C293="","",IF(OR(D293&lt;NgayBatDau,D293&gt;NgayKetThuc),"Ngày tháng phải nằm trong kỳ báo cáo",IF(AND(G293&lt;&gt;"",COUNTIF(D.2[Tên khách hàng],G293)=0),"Tên KH chưa khai báo trong DSKH",IF(AND(H293&lt;&gt;"",COUNTIF(D.1[Tên sản phẩm],H293)=0),"SP này chưa khai báo trong DSSP",""))))</f>
        <v/>
      </c>
      <c r="AB293" s="28" t="str">
        <f t="shared" ca="1" si="50"/>
        <v/>
      </c>
      <c r="AC293" s="29" t="str">
        <f>IF(OR(H293="",S293=""),"",S293-(SUM(L293,M293)*INDEX(#REF!,MATCH(H293,D.1[Tên sản phẩm],0))))</f>
        <v/>
      </c>
    </row>
    <row r="294" spans="2:29" ht="27.75" customHeight="1">
      <c r="B294" s="69">
        <f t="shared" si="51"/>
        <v>291</v>
      </c>
      <c r="C294" s="49" t="str">
        <f t="shared" ca="1" si="52"/>
        <v/>
      </c>
      <c r="D294" s="50" t="str">
        <f t="shared" ca="1" si="53"/>
        <v/>
      </c>
      <c r="E294" s="51" t="str">
        <f t="shared" ca="1" si="54"/>
        <v/>
      </c>
      <c r="F294" s="51"/>
      <c r="G294" s="52" t="str">
        <f t="shared" ca="1" si="55"/>
        <v/>
      </c>
      <c r="H294" s="53"/>
      <c r="I294" s="54" t="str">
        <f>IF(H294="","",INDEX(D.1[Quy cách],MATCH(H294,D.1[Tên sản phẩm],0)))</f>
        <v/>
      </c>
      <c r="J294" s="20" t="str">
        <f>IF(H294="","",INDEX(D.1[ĐVT],MATCH(H294,D.1[Tên sản phẩm],0)))</f>
        <v/>
      </c>
      <c r="K294" s="56" t="str">
        <f>IF(H294="","",INDEX(#REF!,MATCH(H294,D.1[Tên sản phẩm],0)))</f>
        <v/>
      </c>
      <c r="L294" s="56"/>
      <c r="M294" s="53"/>
      <c r="N294" s="53"/>
      <c r="O294" s="53"/>
      <c r="P294" s="57" t="str">
        <f t="shared" si="56"/>
        <v/>
      </c>
      <c r="Q294" s="58"/>
      <c r="R294" s="56" t="str">
        <f t="shared" si="49"/>
        <v/>
      </c>
      <c r="S294" s="57" t="str">
        <f t="shared" si="57"/>
        <v/>
      </c>
      <c r="T294" s="58" t="str">
        <f t="shared" ca="1" si="58"/>
        <v/>
      </c>
      <c r="U294" s="57" t="str">
        <f t="shared" si="59"/>
        <v/>
      </c>
      <c r="V294" s="57" t="str">
        <f ca="1">IF(AND(C294&lt;&gt;"",C294&lt;&gt;OFFSET(C294,1,0)),SUMIFS([Giá có thuế],[Số ĐK],C294),"")</f>
        <v/>
      </c>
      <c r="W294" s="53"/>
      <c r="X294" s="55" t="str">
        <f>IF(W294="","",'Thông Tin Chung'!#REF!)</f>
        <v/>
      </c>
      <c r="Y294" s="57" t="str">
        <f t="shared" ca="1" si="60"/>
        <v/>
      </c>
      <c r="Z294" s="59"/>
      <c r="AA294" s="49" t="str">
        <f ca="1">IF(C294="","",IF(OR(D294&lt;NgayBatDau,D294&gt;NgayKetThuc),"Ngày tháng phải nằm trong kỳ báo cáo",IF(AND(G294&lt;&gt;"",COUNTIF(D.2[Tên khách hàng],G294)=0),"Tên KH chưa khai báo trong DSKH",IF(AND(H294&lt;&gt;"",COUNTIF(D.1[Tên sản phẩm],H294)=0),"SP này chưa khai báo trong DSSP",""))))</f>
        <v/>
      </c>
      <c r="AB294" s="28" t="str">
        <f t="shared" ca="1" si="50"/>
        <v/>
      </c>
      <c r="AC294" s="29" t="str">
        <f>IF(OR(H294="",S294=""),"",S294-(SUM(L294,M294)*INDEX(#REF!,MATCH(H294,D.1[Tên sản phẩm],0))))</f>
        <v/>
      </c>
    </row>
    <row r="295" spans="2:29" ht="27.75" customHeight="1">
      <c r="B295" s="69">
        <f t="shared" si="51"/>
        <v>292</v>
      </c>
      <c r="C295" s="49" t="str">
        <f t="shared" ca="1" si="52"/>
        <v/>
      </c>
      <c r="D295" s="50" t="str">
        <f t="shared" ca="1" si="53"/>
        <v/>
      </c>
      <c r="E295" s="51" t="str">
        <f t="shared" ca="1" si="54"/>
        <v/>
      </c>
      <c r="F295" s="51"/>
      <c r="G295" s="52" t="str">
        <f t="shared" ca="1" si="55"/>
        <v/>
      </c>
      <c r="H295" s="53"/>
      <c r="I295" s="54" t="str">
        <f>IF(H295="","",INDEX(D.1[Quy cách],MATCH(H295,D.1[Tên sản phẩm],0)))</f>
        <v/>
      </c>
      <c r="J295" s="20" t="str">
        <f>IF(H295="","",INDEX(D.1[ĐVT],MATCH(H295,D.1[Tên sản phẩm],0)))</f>
        <v/>
      </c>
      <c r="K295" s="56" t="str">
        <f>IF(H295="","",INDEX(#REF!,MATCH(H295,D.1[Tên sản phẩm],0)))</f>
        <v/>
      </c>
      <c r="L295" s="56"/>
      <c r="M295" s="53"/>
      <c r="N295" s="53"/>
      <c r="O295" s="53"/>
      <c r="P295" s="57" t="str">
        <f t="shared" si="56"/>
        <v/>
      </c>
      <c r="Q295" s="58"/>
      <c r="R295" s="56" t="str">
        <f t="shared" si="49"/>
        <v/>
      </c>
      <c r="S295" s="57" t="str">
        <f t="shared" si="57"/>
        <v/>
      </c>
      <c r="T295" s="58" t="str">
        <f t="shared" ca="1" si="58"/>
        <v/>
      </c>
      <c r="U295" s="57" t="str">
        <f t="shared" si="59"/>
        <v/>
      </c>
      <c r="V295" s="57" t="str">
        <f ca="1">IF(AND(C295&lt;&gt;"",C295&lt;&gt;OFFSET(C295,1,0)),SUMIFS([Giá có thuế],[Số ĐK],C295),"")</f>
        <v/>
      </c>
      <c r="W295" s="53"/>
      <c r="X295" s="55" t="str">
        <f>IF(W295="","",'Thông Tin Chung'!#REF!)</f>
        <v/>
      </c>
      <c r="Y295" s="57" t="str">
        <f t="shared" ca="1" si="60"/>
        <v/>
      </c>
      <c r="Z295" s="59"/>
      <c r="AA295" s="49" t="str">
        <f ca="1">IF(C295="","",IF(OR(D295&lt;NgayBatDau,D295&gt;NgayKetThuc),"Ngày tháng phải nằm trong kỳ báo cáo",IF(AND(G295&lt;&gt;"",COUNTIF(D.2[Tên khách hàng],G295)=0),"Tên KH chưa khai báo trong DSKH",IF(AND(H295&lt;&gt;"",COUNTIF(D.1[Tên sản phẩm],H295)=0),"SP này chưa khai báo trong DSSP",""))))</f>
        <v/>
      </c>
      <c r="AB295" s="28" t="str">
        <f t="shared" ca="1" si="50"/>
        <v/>
      </c>
      <c r="AC295" s="29" t="str">
        <f>IF(OR(H295="",S295=""),"",S295-(SUM(L295,M295)*INDEX(#REF!,MATCH(H295,D.1[Tên sản phẩm],0))))</f>
        <v/>
      </c>
    </row>
    <row r="296" spans="2:29" ht="27.75" customHeight="1">
      <c r="B296" s="69">
        <f t="shared" si="51"/>
        <v>293</v>
      </c>
      <c r="C296" s="49" t="str">
        <f t="shared" ca="1" si="52"/>
        <v/>
      </c>
      <c r="D296" s="50" t="str">
        <f t="shared" ca="1" si="53"/>
        <v/>
      </c>
      <c r="E296" s="51" t="str">
        <f t="shared" ca="1" si="54"/>
        <v/>
      </c>
      <c r="F296" s="51"/>
      <c r="G296" s="52" t="str">
        <f t="shared" ca="1" si="55"/>
        <v/>
      </c>
      <c r="H296" s="53"/>
      <c r="I296" s="54" t="str">
        <f>IF(H296="","",INDEX(D.1[Quy cách],MATCH(H296,D.1[Tên sản phẩm],0)))</f>
        <v/>
      </c>
      <c r="J296" s="20" t="str">
        <f>IF(H296="","",INDEX(D.1[ĐVT],MATCH(H296,D.1[Tên sản phẩm],0)))</f>
        <v/>
      </c>
      <c r="K296" s="56" t="str">
        <f>IF(H296="","",INDEX(#REF!,MATCH(H296,D.1[Tên sản phẩm],0)))</f>
        <v/>
      </c>
      <c r="L296" s="56"/>
      <c r="M296" s="53"/>
      <c r="N296" s="53"/>
      <c r="O296" s="53"/>
      <c r="P296" s="57" t="str">
        <f t="shared" si="56"/>
        <v/>
      </c>
      <c r="Q296" s="58"/>
      <c r="R296" s="56" t="str">
        <f t="shared" si="49"/>
        <v/>
      </c>
      <c r="S296" s="57" t="str">
        <f t="shared" si="57"/>
        <v/>
      </c>
      <c r="T296" s="58" t="str">
        <f t="shared" ca="1" si="58"/>
        <v/>
      </c>
      <c r="U296" s="57" t="str">
        <f t="shared" si="59"/>
        <v/>
      </c>
      <c r="V296" s="57" t="str">
        <f ca="1">IF(AND(C296&lt;&gt;"",C296&lt;&gt;OFFSET(C296,1,0)),SUMIFS([Giá có thuế],[Số ĐK],C296),"")</f>
        <v/>
      </c>
      <c r="W296" s="53"/>
      <c r="X296" s="55" t="str">
        <f>IF(W296="","",'Thông Tin Chung'!#REF!)</f>
        <v/>
      </c>
      <c r="Y296" s="57" t="str">
        <f t="shared" ca="1" si="60"/>
        <v/>
      </c>
      <c r="Z296" s="59"/>
      <c r="AA296" s="49" t="str">
        <f ca="1">IF(C296="","",IF(OR(D296&lt;NgayBatDau,D296&gt;NgayKetThuc),"Ngày tháng phải nằm trong kỳ báo cáo",IF(AND(G296&lt;&gt;"",COUNTIF(D.2[Tên khách hàng],G296)=0),"Tên KH chưa khai báo trong DSKH",IF(AND(H296&lt;&gt;"",COUNTIF(D.1[Tên sản phẩm],H296)=0),"SP này chưa khai báo trong DSSP",""))))</f>
        <v/>
      </c>
      <c r="AB296" s="28" t="str">
        <f t="shared" ca="1" si="50"/>
        <v/>
      </c>
      <c r="AC296" s="29" t="str">
        <f>IF(OR(H296="",S296=""),"",S296-(SUM(L296,M296)*INDEX(#REF!,MATCH(H296,D.1[Tên sản phẩm],0))))</f>
        <v/>
      </c>
    </row>
    <row r="297" spans="2:29" ht="27.75" customHeight="1">
      <c r="B297" s="69">
        <f t="shared" si="51"/>
        <v>294</v>
      </c>
      <c r="C297" s="49" t="str">
        <f t="shared" ca="1" si="52"/>
        <v/>
      </c>
      <c r="D297" s="50" t="str">
        <f t="shared" ca="1" si="53"/>
        <v/>
      </c>
      <c r="E297" s="51" t="str">
        <f t="shared" ca="1" si="54"/>
        <v/>
      </c>
      <c r="F297" s="51"/>
      <c r="G297" s="52" t="str">
        <f t="shared" ca="1" si="55"/>
        <v/>
      </c>
      <c r="H297" s="53"/>
      <c r="I297" s="54" t="str">
        <f>IF(H297="","",INDEX(D.1[Quy cách],MATCH(H297,D.1[Tên sản phẩm],0)))</f>
        <v/>
      </c>
      <c r="J297" s="20" t="str">
        <f>IF(H297="","",INDEX(D.1[ĐVT],MATCH(H297,D.1[Tên sản phẩm],0)))</f>
        <v/>
      </c>
      <c r="K297" s="56" t="str">
        <f>IF(H297="","",INDEX(#REF!,MATCH(H297,D.1[Tên sản phẩm],0)))</f>
        <v/>
      </c>
      <c r="L297" s="56"/>
      <c r="M297" s="53"/>
      <c r="N297" s="53"/>
      <c r="O297" s="53"/>
      <c r="P297" s="57" t="str">
        <f t="shared" si="56"/>
        <v/>
      </c>
      <c r="Q297" s="58"/>
      <c r="R297" s="56" t="str">
        <f t="shared" si="49"/>
        <v/>
      </c>
      <c r="S297" s="57" t="str">
        <f t="shared" si="57"/>
        <v/>
      </c>
      <c r="T297" s="58" t="str">
        <f t="shared" ca="1" si="58"/>
        <v/>
      </c>
      <c r="U297" s="57" t="str">
        <f t="shared" si="59"/>
        <v/>
      </c>
      <c r="V297" s="57" t="str">
        <f ca="1">IF(AND(C297&lt;&gt;"",C297&lt;&gt;OFFSET(C297,1,0)),SUMIFS([Giá có thuế],[Số ĐK],C297),"")</f>
        <v/>
      </c>
      <c r="W297" s="53"/>
      <c r="X297" s="55" t="str">
        <f>IF(W297="","",'Thông Tin Chung'!#REF!)</f>
        <v/>
      </c>
      <c r="Y297" s="57" t="str">
        <f t="shared" ca="1" si="60"/>
        <v/>
      </c>
      <c r="Z297" s="59"/>
      <c r="AA297" s="49" t="str">
        <f ca="1">IF(C297="","",IF(OR(D297&lt;NgayBatDau,D297&gt;NgayKetThuc),"Ngày tháng phải nằm trong kỳ báo cáo",IF(AND(G297&lt;&gt;"",COUNTIF(D.2[Tên khách hàng],G297)=0),"Tên KH chưa khai báo trong DSKH",IF(AND(H297&lt;&gt;"",COUNTIF(D.1[Tên sản phẩm],H297)=0),"SP này chưa khai báo trong DSSP",""))))</f>
        <v/>
      </c>
      <c r="AB297" s="28" t="str">
        <f t="shared" ca="1" si="50"/>
        <v/>
      </c>
      <c r="AC297" s="29" t="str">
        <f>IF(OR(H297="",S297=""),"",S297-(SUM(L297,M297)*INDEX(#REF!,MATCH(H297,D.1[Tên sản phẩm],0))))</f>
        <v/>
      </c>
    </row>
    <row r="298" spans="2:29" ht="27.75" customHeight="1">
      <c r="B298" s="69">
        <f t="shared" si="51"/>
        <v>295</v>
      </c>
      <c r="C298" s="49" t="str">
        <f t="shared" ca="1" si="52"/>
        <v/>
      </c>
      <c r="D298" s="50" t="str">
        <f t="shared" ca="1" si="53"/>
        <v/>
      </c>
      <c r="E298" s="51" t="str">
        <f t="shared" ca="1" si="54"/>
        <v/>
      </c>
      <c r="F298" s="51"/>
      <c r="G298" s="52" t="str">
        <f t="shared" ca="1" si="55"/>
        <v/>
      </c>
      <c r="H298" s="53"/>
      <c r="I298" s="54" t="str">
        <f>IF(H298="","",INDEX(D.1[Quy cách],MATCH(H298,D.1[Tên sản phẩm],0)))</f>
        <v/>
      </c>
      <c r="J298" s="20" t="str">
        <f>IF(H298="","",INDEX(D.1[ĐVT],MATCH(H298,D.1[Tên sản phẩm],0)))</f>
        <v/>
      </c>
      <c r="K298" s="56" t="str">
        <f>IF(H298="","",INDEX(#REF!,MATCH(H298,D.1[Tên sản phẩm],0)))</f>
        <v/>
      </c>
      <c r="L298" s="56"/>
      <c r="M298" s="53"/>
      <c r="N298" s="53"/>
      <c r="O298" s="53"/>
      <c r="P298" s="57" t="str">
        <f t="shared" si="56"/>
        <v/>
      </c>
      <c r="Q298" s="58"/>
      <c r="R298" s="56" t="str">
        <f t="shared" si="49"/>
        <v/>
      </c>
      <c r="S298" s="57" t="str">
        <f t="shared" si="57"/>
        <v/>
      </c>
      <c r="T298" s="58" t="str">
        <f t="shared" ca="1" si="58"/>
        <v/>
      </c>
      <c r="U298" s="57" t="str">
        <f t="shared" si="59"/>
        <v/>
      </c>
      <c r="V298" s="57" t="str">
        <f ca="1">IF(AND(C298&lt;&gt;"",C298&lt;&gt;OFFSET(C298,1,0)),SUMIFS([Giá có thuế],[Số ĐK],C298),"")</f>
        <v/>
      </c>
      <c r="W298" s="53"/>
      <c r="X298" s="55" t="str">
        <f>IF(W298="","",'Thông Tin Chung'!#REF!)</f>
        <v/>
      </c>
      <c r="Y298" s="57" t="str">
        <f t="shared" ca="1" si="60"/>
        <v/>
      </c>
      <c r="Z298" s="59"/>
      <c r="AA298" s="49" t="str">
        <f ca="1">IF(C298="","",IF(OR(D298&lt;NgayBatDau,D298&gt;NgayKetThuc),"Ngày tháng phải nằm trong kỳ báo cáo",IF(AND(G298&lt;&gt;"",COUNTIF(D.2[Tên khách hàng],G298)=0),"Tên KH chưa khai báo trong DSKH",IF(AND(H298&lt;&gt;"",COUNTIF(D.1[Tên sản phẩm],H298)=0),"SP này chưa khai báo trong DSSP",""))))</f>
        <v/>
      </c>
      <c r="AB298" s="28" t="str">
        <f t="shared" ca="1" si="50"/>
        <v/>
      </c>
      <c r="AC298" s="29" t="str">
        <f>IF(OR(H298="",S298=""),"",S298-(SUM(L298,M298)*INDEX(#REF!,MATCH(H298,D.1[Tên sản phẩm],0))))</f>
        <v/>
      </c>
    </row>
    <row r="299" spans="2:29" ht="27.75" customHeight="1">
      <c r="B299" s="69">
        <f t="shared" si="51"/>
        <v>296</v>
      </c>
      <c r="C299" s="49" t="str">
        <f t="shared" ca="1" si="52"/>
        <v/>
      </c>
      <c r="D299" s="50" t="str">
        <f t="shared" ca="1" si="53"/>
        <v/>
      </c>
      <c r="E299" s="51" t="str">
        <f t="shared" ca="1" si="54"/>
        <v/>
      </c>
      <c r="F299" s="51"/>
      <c r="G299" s="52" t="str">
        <f t="shared" ca="1" si="55"/>
        <v/>
      </c>
      <c r="H299" s="53"/>
      <c r="I299" s="54" t="str">
        <f>IF(H299="","",INDEX(D.1[Quy cách],MATCH(H299,D.1[Tên sản phẩm],0)))</f>
        <v/>
      </c>
      <c r="J299" s="20" t="str">
        <f>IF(H299="","",INDEX(D.1[ĐVT],MATCH(H299,D.1[Tên sản phẩm],0)))</f>
        <v/>
      </c>
      <c r="K299" s="56" t="str">
        <f>IF(H299="","",INDEX(#REF!,MATCH(H299,D.1[Tên sản phẩm],0)))</f>
        <v/>
      </c>
      <c r="L299" s="56"/>
      <c r="M299" s="53"/>
      <c r="N299" s="53"/>
      <c r="O299" s="53"/>
      <c r="P299" s="57" t="str">
        <f t="shared" si="56"/>
        <v/>
      </c>
      <c r="Q299" s="58"/>
      <c r="R299" s="56" t="str">
        <f t="shared" si="49"/>
        <v/>
      </c>
      <c r="S299" s="57" t="str">
        <f t="shared" si="57"/>
        <v/>
      </c>
      <c r="T299" s="58" t="str">
        <f t="shared" ca="1" si="58"/>
        <v/>
      </c>
      <c r="U299" s="57" t="str">
        <f t="shared" si="59"/>
        <v/>
      </c>
      <c r="V299" s="57" t="str">
        <f ca="1">IF(AND(C299&lt;&gt;"",C299&lt;&gt;OFFSET(C299,1,0)),SUMIFS([Giá có thuế],[Số ĐK],C299),"")</f>
        <v/>
      </c>
      <c r="W299" s="53"/>
      <c r="X299" s="55" t="str">
        <f>IF(W299="","",'Thông Tin Chung'!#REF!)</f>
        <v/>
      </c>
      <c r="Y299" s="57" t="str">
        <f t="shared" ca="1" si="60"/>
        <v/>
      </c>
      <c r="Z299" s="59"/>
      <c r="AA299" s="49" t="str">
        <f ca="1">IF(C299="","",IF(OR(D299&lt;NgayBatDau,D299&gt;NgayKetThuc),"Ngày tháng phải nằm trong kỳ báo cáo",IF(AND(G299&lt;&gt;"",COUNTIF(D.2[Tên khách hàng],G299)=0),"Tên KH chưa khai báo trong DSKH",IF(AND(H299&lt;&gt;"",COUNTIF(D.1[Tên sản phẩm],H299)=0),"SP này chưa khai báo trong DSSP",""))))</f>
        <v/>
      </c>
      <c r="AB299" s="28" t="str">
        <f t="shared" ca="1" si="50"/>
        <v/>
      </c>
      <c r="AC299" s="29" t="str">
        <f>IF(OR(H299="",S299=""),"",S299-(SUM(L299,M299)*INDEX(#REF!,MATCH(H299,D.1[Tên sản phẩm],0))))</f>
        <v/>
      </c>
    </row>
    <row r="300" spans="2:29" ht="27.75" customHeight="1">
      <c r="B300" s="69">
        <f t="shared" si="51"/>
        <v>297</v>
      </c>
      <c r="C300" s="49" t="str">
        <f t="shared" ca="1" si="52"/>
        <v/>
      </c>
      <c r="D300" s="50" t="str">
        <f t="shared" ca="1" si="53"/>
        <v/>
      </c>
      <c r="E300" s="51" t="str">
        <f t="shared" ca="1" si="54"/>
        <v/>
      </c>
      <c r="F300" s="51"/>
      <c r="G300" s="52" t="str">
        <f t="shared" ca="1" si="55"/>
        <v/>
      </c>
      <c r="H300" s="53"/>
      <c r="I300" s="54" t="str">
        <f>IF(H300="","",INDEX(D.1[Quy cách],MATCH(H300,D.1[Tên sản phẩm],0)))</f>
        <v/>
      </c>
      <c r="J300" s="20" t="str">
        <f>IF(H300="","",INDEX(D.1[ĐVT],MATCH(H300,D.1[Tên sản phẩm],0)))</f>
        <v/>
      </c>
      <c r="K300" s="56" t="str">
        <f>IF(H300="","",INDEX(#REF!,MATCH(H300,D.1[Tên sản phẩm],0)))</f>
        <v/>
      </c>
      <c r="L300" s="56"/>
      <c r="M300" s="53"/>
      <c r="N300" s="53"/>
      <c r="O300" s="53"/>
      <c r="P300" s="57" t="str">
        <f t="shared" si="56"/>
        <v/>
      </c>
      <c r="Q300" s="58"/>
      <c r="R300" s="56" t="str">
        <f t="shared" si="49"/>
        <v/>
      </c>
      <c r="S300" s="57" t="str">
        <f t="shared" si="57"/>
        <v/>
      </c>
      <c r="T300" s="58" t="str">
        <f t="shared" ca="1" si="58"/>
        <v/>
      </c>
      <c r="U300" s="57" t="str">
        <f t="shared" si="59"/>
        <v/>
      </c>
      <c r="V300" s="57" t="str">
        <f ca="1">IF(AND(C300&lt;&gt;"",C300&lt;&gt;OFFSET(C300,1,0)),SUMIFS([Giá có thuế],[Số ĐK],C300),"")</f>
        <v/>
      </c>
      <c r="W300" s="53"/>
      <c r="X300" s="55" t="str">
        <f>IF(W300="","",'Thông Tin Chung'!#REF!)</f>
        <v/>
      </c>
      <c r="Y300" s="57" t="str">
        <f t="shared" ca="1" si="60"/>
        <v/>
      </c>
      <c r="Z300" s="59"/>
      <c r="AA300" s="49" t="str">
        <f ca="1">IF(C300="","",IF(OR(D300&lt;NgayBatDau,D300&gt;NgayKetThuc),"Ngày tháng phải nằm trong kỳ báo cáo",IF(AND(G300&lt;&gt;"",COUNTIF(D.2[Tên khách hàng],G300)=0),"Tên KH chưa khai báo trong DSKH",IF(AND(H300&lt;&gt;"",COUNTIF(D.1[Tên sản phẩm],H300)=0),"SP này chưa khai báo trong DSSP",""))))</f>
        <v/>
      </c>
      <c r="AB300" s="28" t="str">
        <f t="shared" ca="1" si="50"/>
        <v/>
      </c>
      <c r="AC300" s="29" t="str">
        <f>IF(OR(H300="",S300=""),"",S300-(SUM(L300,M300)*INDEX(#REF!,MATCH(H300,D.1[Tên sản phẩm],0))))</f>
        <v/>
      </c>
    </row>
    <row r="301" spans="2:29" ht="27.75" customHeight="1">
      <c r="B301" s="69">
        <f t="shared" si="51"/>
        <v>298</v>
      </c>
      <c r="C301" s="49" t="str">
        <f t="shared" ca="1" si="52"/>
        <v/>
      </c>
      <c r="D301" s="50" t="str">
        <f t="shared" ca="1" si="53"/>
        <v/>
      </c>
      <c r="E301" s="51" t="str">
        <f t="shared" ca="1" si="54"/>
        <v/>
      </c>
      <c r="F301" s="51"/>
      <c r="G301" s="52" t="str">
        <f t="shared" ca="1" si="55"/>
        <v/>
      </c>
      <c r="H301" s="53"/>
      <c r="I301" s="54" t="str">
        <f>IF(H301="","",INDEX(D.1[Quy cách],MATCH(H301,D.1[Tên sản phẩm],0)))</f>
        <v/>
      </c>
      <c r="J301" s="20" t="str">
        <f>IF(H301="","",INDEX(D.1[ĐVT],MATCH(H301,D.1[Tên sản phẩm],0)))</f>
        <v/>
      </c>
      <c r="K301" s="56" t="str">
        <f>IF(H301="","",INDEX(#REF!,MATCH(H301,D.1[Tên sản phẩm],0)))</f>
        <v/>
      </c>
      <c r="L301" s="56"/>
      <c r="M301" s="53"/>
      <c r="N301" s="53"/>
      <c r="O301" s="53"/>
      <c r="P301" s="57" t="str">
        <f t="shared" si="56"/>
        <v/>
      </c>
      <c r="Q301" s="58"/>
      <c r="R301" s="56" t="str">
        <f t="shared" si="49"/>
        <v/>
      </c>
      <c r="S301" s="57" t="str">
        <f t="shared" si="57"/>
        <v/>
      </c>
      <c r="T301" s="58" t="str">
        <f t="shared" ca="1" si="58"/>
        <v/>
      </c>
      <c r="U301" s="57" t="str">
        <f t="shared" si="59"/>
        <v/>
      </c>
      <c r="V301" s="57" t="str">
        <f ca="1">IF(AND(C301&lt;&gt;"",C301&lt;&gt;OFFSET(C301,1,0)),SUMIFS([Giá có thuế],[Số ĐK],C301),"")</f>
        <v/>
      </c>
      <c r="W301" s="53"/>
      <c r="X301" s="55" t="str">
        <f>IF(W301="","",'Thông Tin Chung'!#REF!)</f>
        <v/>
      </c>
      <c r="Y301" s="57" t="str">
        <f t="shared" ca="1" si="60"/>
        <v/>
      </c>
      <c r="Z301" s="59"/>
      <c r="AA301" s="49" t="str">
        <f ca="1">IF(C301="","",IF(OR(D301&lt;NgayBatDau,D301&gt;NgayKetThuc),"Ngày tháng phải nằm trong kỳ báo cáo",IF(AND(G301&lt;&gt;"",COUNTIF(D.2[Tên khách hàng],G301)=0),"Tên KH chưa khai báo trong DSKH",IF(AND(H301&lt;&gt;"",COUNTIF(D.1[Tên sản phẩm],H301)=0),"SP này chưa khai báo trong DSSP",""))))</f>
        <v/>
      </c>
      <c r="AB301" s="28" t="str">
        <f t="shared" ca="1" si="50"/>
        <v/>
      </c>
      <c r="AC301" s="29" t="str">
        <f>IF(OR(H301="",S301=""),"",S301-(SUM(L301,M301)*INDEX(#REF!,MATCH(H301,D.1[Tên sản phẩm],0))))</f>
        <v/>
      </c>
    </row>
    <row r="302" spans="2:29" ht="27.75" customHeight="1">
      <c r="B302" s="69">
        <f t="shared" si="51"/>
        <v>299</v>
      </c>
      <c r="C302" s="49" t="str">
        <f t="shared" ca="1" si="52"/>
        <v/>
      </c>
      <c r="D302" s="50" t="str">
        <f t="shared" ca="1" si="53"/>
        <v/>
      </c>
      <c r="E302" s="51" t="str">
        <f t="shared" ca="1" si="54"/>
        <v/>
      </c>
      <c r="F302" s="51"/>
      <c r="G302" s="52" t="str">
        <f t="shared" ca="1" si="55"/>
        <v/>
      </c>
      <c r="H302" s="53"/>
      <c r="I302" s="54" t="str">
        <f>IF(H302="","",INDEX(D.1[Quy cách],MATCH(H302,D.1[Tên sản phẩm],0)))</f>
        <v/>
      </c>
      <c r="J302" s="20" t="str">
        <f>IF(H302="","",INDEX(D.1[ĐVT],MATCH(H302,D.1[Tên sản phẩm],0)))</f>
        <v/>
      </c>
      <c r="K302" s="56" t="str">
        <f>IF(H302="","",INDEX(#REF!,MATCH(H302,D.1[Tên sản phẩm],0)))</f>
        <v/>
      </c>
      <c r="L302" s="56"/>
      <c r="M302" s="53"/>
      <c r="N302" s="53"/>
      <c r="O302" s="53"/>
      <c r="P302" s="57" t="str">
        <f t="shared" si="56"/>
        <v/>
      </c>
      <c r="Q302" s="58"/>
      <c r="R302" s="56" t="str">
        <f t="shared" si="49"/>
        <v/>
      </c>
      <c r="S302" s="57" t="str">
        <f t="shared" si="57"/>
        <v/>
      </c>
      <c r="T302" s="58" t="str">
        <f t="shared" ca="1" si="58"/>
        <v/>
      </c>
      <c r="U302" s="57" t="str">
        <f t="shared" si="59"/>
        <v/>
      </c>
      <c r="V302" s="57" t="str">
        <f ca="1">IF(AND(C302&lt;&gt;"",C302&lt;&gt;OFFSET(C302,1,0)),SUMIFS([Giá có thuế],[Số ĐK],C302),"")</f>
        <v/>
      </c>
      <c r="W302" s="53"/>
      <c r="X302" s="55" t="str">
        <f>IF(W302="","",'Thông Tin Chung'!#REF!)</f>
        <v/>
      </c>
      <c r="Y302" s="57" t="str">
        <f t="shared" ca="1" si="60"/>
        <v/>
      </c>
      <c r="Z302" s="59"/>
      <c r="AA302" s="49" t="str">
        <f ca="1">IF(C302="","",IF(OR(D302&lt;NgayBatDau,D302&gt;NgayKetThuc),"Ngày tháng phải nằm trong kỳ báo cáo",IF(AND(G302&lt;&gt;"",COUNTIF(D.2[Tên khách hàng],G302)=0),"Tên KH chưa khai báo trong DSKH",IF(AND(H302&lt;&gt;"",COUNTIF(D.1[Tên sản phẩm],H302)=0),"SP này chưa khai báo trong DSSP",""))))</f>
        <v/>
      </c>
      <c r="AB302" s="28" t="str">
        <f t="shared" ca="1" si="50"/>
        <v/>
      </c>
      <c r="AC302" s="29" t="str">
        <f>IF(OR(H302="",S302=""),"",S302-(SUM(L302,M302)*INDEX(#REF!,MATCH(H302,D.1[Tên sản phẩm],0))))</f>
        <v/>
      </c>
    </row>
    <row r="303" spans="2:29" ht="27.75" customHeight="1">
      <c r="B303" s="69">
        <f t="shared" si="51"/>
        <v>300</v>
      </c>
      <c r="C303" s="49" t="str">
        <f t="shared" ca="1" si="52"/>
        <v/>
      </c>
      <c r="D303" s="50" t="str">
        <f t="shared" ca="1" si="53"/>
        <v/>
      </c>
      <c r="E303" s="51" t="str">
        <f t="shared" ca="1" si="54"/>
        <v/>
      </c>
      <c r="F303" s="51"/>
      <c r="G303" s="52" t="str">
        <f t="shared" ca="1" si="55"/>
        <v/>
      </c>
      <c r="H303" s="53"/>
      <c r="I303" s="54" t="str">
        <f>IF(H303="","",INDEX(D.1[Quy cách],MATCH(H303,D.1[Tên sản phẩm],0)))</f>
        <v/>
      </c>
      <c r="J303" s="20" t="str">
        <f>IF(H303="","",INDEX(D.1[ĐVT],MATCH(H303,D.1[Tên sản phẩm],0)))</f>
        <v/>
      </c>
      <c r="K303" s="56" t="str">
        <f>IF(H303="","",INDEX(#REF!,MATCH(H303,D.1[Tên sản phẩm],0)))</f>
        <v/>
      </c>
      <c r="L303" s="56"/>
      <c r="M303" s="53"/>
      <c r="N303" s="53"/>
      <c r="O303" s="53"/>
      <c r="P303" s="57" t="str">
        <f t="shared" si="56"/>
        <v/>
      </c>
      <c r="Q303" s="58"/>
      <c r="R303" s="56" t="str">
        <f t="shared" si="49"/>
        <v/>
      </c>
      <c r="S303" s="57" t="str">
        <f t="shared" si="57"/>
        <v/>
      </c>
      <c r="T303" s="58" t="str">
        <f t="shared" ca="1" si="58"/>
        <v/>
      </c>
      <c r="U303" s="57" t="str">
        <f t="shared" si="59"/>
        <v/>
      </c>
      <c r="V303" s="57" t="str">
        <f ca="1">IF(AND(C303&lt;&gt;"",C303&lt;&gt;OFFSET(C303,1,0)),SUMIFS([Giá có thuế],[Số ĐK],C303),"")</f>
        <v/>
      </c>
      <c r="W303" s="53"/>
      <c r="X303" s="55" t="str">
        <f>IF(W303="","",'Thông Tin Chung'!#REF!)</f>
        <v/>
      </c>
      <c r="Y303" s="57" t="str">
        <f t="shared" ca="1" si="60"/>
        <v/>
      </c>
      <c r="Z303" s="59"/>
      <c r="AA303" s="49" t="str">
        <f ca="1">IF(C303="","",IF(OR(D303&lt;NgayBatDau,D303&gt;NgayKetThuc),"Ngày tháng phải nằm trong kỳ báo cáo",IF(AND(G303&lt;&gt;"",COUNTIF(D.2[Tên khách hàng],G303)=0),"Tên KH chưa khai báo trong DSKH",IF(AND(H303&lt;&gt;"",COUNTIF(D.1[Tên sản phẩm],H303)=0),"SP này chưa khai báo trong DSSP",""))))</f>
        <v/>
      </c>
      <c r="AB303" s="28" t="str">
        <f t="shared" ca="1" si="50"/>
        <v/>
      </c>
      <c r="AC303" s="29" t="str">
        <f>IF(OR(H303="",S303=""),"",S303-(SUM(L303,M303)*INDEX(#REF!,MATCH(H303,D.1[Tên sản phẩm],0))))</f>
        <v/>
      </c>
    </row>
    <row r="304" spans="2:29" ht="27.75" customHeight="1">
      <c r="B304" s="69">
        <f t="shared" si="51"/>
        <v>301</v>
      </c>
      <c r="C304" s="49" t="str">
        <f t="shared" ca="1" si="52"/>
        <v/>
      </c>
      <c r="D304" s="50" t="str">
        <f t="shared" ca="1" si="53"/>
        <v/>
      </c>
      <c r="E304" s="51" t="str">
        <f t="shared" ca="1" si="54"/>
        <v/>
      </c>
      <c r="F304" s="51"/>
      <c r="G304" s="52" t="str">
        <f t="shared" ca="1" si="55"/>
        <v/>
      </c>
      <c r="H304" s="53"/>
      <c r="I304" s="54" t="str">
        <f>IF(H304="","",INDEX(D.1[Quy cách],MATCH(H304,D.1[Tên sản phẩm],0)))</f>
        <v/>
      </c>
      <c r="J304" s="20" t="str">
        <f>IF(H304="","",INDEX(D.1[ĐVT],MATCH(H304,D.1[Tên sản phẩm],0)))</f>
        <v/>
      </c>
      <c r="K304" s="56" t="str">
        <f>IF(H304="","",INDEX(#REF!,MATCH(H304,D.1[Tên sản phẩm],0)))</f>
        <v/>
      </c>
      <c r="L304" s="56"/>
      <c r="M304" s="53"/>
      <c r="N304" s="53"/>
      <c r="O304" s="53"/>
      <c r="P304" s="57" t="str">
        <f t="shared" si="56"/>
        <v/>
      </c>
      <c r="Q304" s="58"/>
      <c r="R304" s="56" t="str">
        <f t="shared" si="49"/>
        <v/>
      </c>
      <c r="S304" s="57" t="str">
        <f t="shared" si="57"/>
        <v/>
      </c>
      <c r="T304" s="58" t="str">
        <f t="shared" ca="1" si="58"/>
        <v/>
      </c>
      <c r="U304" s="57" t="str">
        <f t="shared" si="59"/>
        <v/>
      </c>
      <c r="V304" s="57" t="str">
        <f ca="1">IF(AND(C304&lt;&gt;"",C304&lt;&gt;OFFSET(C304,1,0)),SUMIFS([Giá có thuế],[Số ĐK],C304),"")</f>
        <v/>
      </c>
      <c r="W304" s="53"/>
      <c r="X304" s="55" t="str">
        <f>IF(W304="","",'Thông Tin Chung'!#REF!)</f>
        <v/>
      </c>
      <c r="Y304" s="57" t="str">
        <f t="shared" ca="1" si="60"/>
        <v/>
      </c>
      <c r="Z304" s="59"/>
      <c r="AA304" s="49" t="str">
        <f ca="1">IF(C304="","",IF(OR(D304&lt;NgayBatDau,D304&gt;NgayKetThuc),"Ngày tháng phải nằm trong kỳ báo cáo",IF(AND(G304&lt;&gt;"",COUNTIF(D.2[Tên khách hàng],G304)=0),"Tên KH chưa khai báo trong DSKH",IF(AND(H304&lt;&gt;"",COUNTIF(D.1[Tên sản phẩm],H304)=0),"SP này chưa khai báo trong DSSP",""))))</f>
        <v/>
      </c>
      <c r="AB304" s="28" t="str">
        <f t="shared" ca="1" si="50"/>
        <v/>
      </c>
      <c r="AC304" s="29" t="str">
        <f>IF(OR(H304="",S304=""),"",S304-(SUM(L304,M304)*INDEX(#REF!,MATCH(H304,D.1[Tên sản phẩm],0))))</f>
        <v/>
      </c>
    </row>
    <row r="305" spans="2:29" ht="27.75" customHeight="1">
      <c r="B305" s="69">
        <f t="shared" si="51"/>
        <v>302</v>
      </c>
      <c r="C305" s="49" t="str">
        <f t="shared" ca="1" si="52"/>
        <v/>
      </c>
      <c r="D305" s="50" t="str">
        <f t="shared" ca="1" si="53"/>
        <v/>
      </c>
      <c r="E305" s="51" t="str">
        <f t="shared" ca="1" si="54"/>
        <v/>
      </c>
      <c r="F305" s="51"/>
      <c r="G305" s="52" t="str">
        <f t="shared" ca="1" si="55"/>
        <v/>
      </c>
      <c r="H305" s="53"/>
      <c r="I305" s="54" t="str">
        <f>IF(H305="","",INDEX(D.1[Quy cách],MATCH(H305,D.1[Tên sản phẩm],0)))</f>
        <v/>
      </c>
      <c r="J305" s="20" t="str">
        <f>IF(H305="","",INDEX(D.1[ĐVT],MATCH(H305,D.1[Tên sản phẩm],0)))</f>
        <v/>
      </c>
      <c r="K305" s="56" t="str">
        <f>IF(H305="","",INDEX(#REF!,MATCH(H305,D.1[Tên sản phẩm],0)))</f>
        <v/>
      </c>
      <c r="L305" s="56"/>
      <c r="M305" s="53"/>
      <c r="N305" s="53"/>
      <c r="O305" s="53"/>
      <c r="P305" s="57" t="str">
        <f t="shared" si="56"/>
        <v/>
      </c>
      <c r="Q305" s="58"/>
      <c r="R305" s="56" t="str">
        <f t="shared" si="49"/>
        <v/>
      </c>
      <c r="S305" s="57" t="str">
        <f t="shared" si="57"/>
        <v/>
      </c>
      <c r="T305" s="58" t="str">
        <f t="shared" ca="1" si="58"/>
        <v/>
      </c>
      <c r="U305" s="57" t="str">
        <f t="shared" si="59"/>
        <v/>
      </c>
      <c r="V305" s="57" t="str">
        <f ca="1">IF(AND(C305&lt;&gt;"",C305&lt;&gt;OFFSET(C305,1,0)),SUMIFS([Giá có thuế],[Số ĐK],C305),"")</f>
        <v/>
      </c>
      <c r="W305" s="53"/>
      <c r="X305" s="55" t="str">
        <f>IF(W305="","",'Thông Tin Chung'!#REF!)</f>
        <v/>
      </c>
      <c r="Y305" s="57" t="str">
        <f t="shared" ca="1" si="60"/>
        <v/>
      </c>
      <c r="Z305" s="59"/>
      <c r="AA305" s="49" t="str">
        <f ca="1">IF(C305="","",IF(OR(D305&lt;NgayBatDau,D305&gt;NgayKetThuc),"Ngày tháng phải nằm trong kỳ báo cáo",IF(AND(G305&lt;&gt;"",COUNTIF(D.2[Tên khách hàng],G305)=0),"Tên KH chưa khai báo trong DSKH",IF(AND(H305&lt;&gt;"",COUNTIF(D.1[Tên sản phẩm],H305)=0),"SP này chưa khai báo trong DSSP",""))))</f>
        <v/>
      </c>
      <c r="AB305" s="28" t="str">
        <f t="shared" ca="1" si="50"/>
        <v/>
      </c>
      <c r="AC305" s="29" t="str">
        <f>IF(OR(H305="",S305=""),"",S305-(SUM(L305,M305)*INDEX(#REF!,MATCH(H305,D.1[Tên sản phẩm],0))))</f>
        <v/>
      </c>
    </row>
    <row r="306" spans="2:29" ht="27.75" customHeight="1">
      <c r="B306" s="69">
        <f t="shared" si="51"/>
        <v>303</v>
      </c>
      <c r="C306" s="49" t="str">
        <f t="shared" ca="1" si="52"/>
        <v/>
      </c>
      <c r="D306" s="50" t="str">
        <f t="shared" ca="1" si="53"/>
        <v/>
      </c>
      <c r="E306" s="51" t="str">
        <f t="shared" ca="1" si="54"/>
        <v/>
      </c>
      <c r="F306" s="51"/>
      <c r="G306" s="52" t="str">
        <f t="shared" ca="1" si="55"/>
        <v/>
      </c>
      <c r="H306" s="53"/>
      <c r="I306" s="54" t="str">
        <f>IF(H306="","",INDEX(D.1[Quy cách],MATCH(H306,D.1[Tên sản phẩm],0)))</f>
        <v/>
      </c>
      <c r="J306" s="20" t="str">
        <f>IF(H306="","",INDEX(D.1[ĐVT],MATCH(H306,D.1[Tên sản phẩm],0)))</f>
        <v/>
      </c>
      <c r="K306" s="56" t="str">
        <f>IF(H306="","",INDEX(#REF!,MATCH(H306,D.1[Tên sản phẩm],0)))</f>
        <v/>
      </c>
      <c r="L306" s="56"/>
      <c r="M306" s="53"/>
      <c r="N306" s="53"/>
      <c r="O306" s="53"/>
      <c r="P306" s="57" t="str">
        <f t="shared" si="56"/>
        <v/>
      </c>
      <c r="Q306" s="58"/>
      <c r="R306" s="56" t="str">
        <f t="shared" si="49"/>
        <v/>
      </c>
      <c r="S306" s="57" t="str">
        <f t="shared" si="57"/>
        <v/>
      </c>
      <c r="T306" s="58" t="str">
        <f t="shared" ca="1" si="58"/>
        <v/>
      </c>
      <c r="U306" s="57" t="str">
        <f t="shared" si="59"/>
        <v/>
      </c>
      <c r="V306" s="57" t="str">
        <f ca="1">IF(AND(C306&lt;&gt;"",C306&lt;&gt;OFFSET(C306,1,0)),SUMIFS([Giá có thuế],[Số ĐK],C306),"")</f>
        <v/>
      </c>
      <c r="W306" s="53"/>
      <c r="X306" s="55" t="str">
        <f>IF(W306="","",'Thông Tin Chung'!#REF!)</f>
        <v/>
      </c>
      <c r="Y306" s="57" t="str">
        <f t="shared" ca="1" si="60"/>
        <v/>
      </c>
      <c r="Z306" s="59"/>
      <c r="AA306" s="49" t="str">
        <f ca="1">IF(C306="","",IF(OR(D306&lt;NgayBatDau,D306&gt;NgayKetThuc),"Ngày tháng phải nằm trong kỳ báo cáo",IF(AND(G306&lt;&gt;"",COUNTIF(D.2[Tên khách hàng],G306)=0),"Tên KH chưa khai báo trong DSKH",IF(AND(H306&lt;&gt;"",COUNTIF(D.1[Tên sản phẩm],H306)=0),"SP này chưa khai báo trong DSSP",""))))</f>
        <v/>
      </c>
      <c r="AB306" s="28" t="str">
        <f t="shared" ca="1" si="50"/>
        <v/>
      </c>
      <c r="AC306" s="29" t="str">
        <f>IF(OR(H306="",S306=""),"",S306-(SUM(L306,M306)*INDEX(#REF!,MATCH(H306,D.1[Tên sản phẩm],0))))</f>
        <v/>
      </c>
    </row>
    <row r="307" spans="2:29" ht="27.75" customHeight="1">
      <c r="B307" s="69">
        <f t="shared" si="51"/>
        <v>304</v>
      </c>
      <c r="C307" s="49" t="str">
        <f t="shared" ca="1" si="52"/>
        <v/>
      </c>
      <c r="D307" s="50" t="str">
        <f t="shared" ca="1" si="53"/>
        <v/>
      </c>
      <c r="E307" s="51" t="str">
        <f t="shared" ca="1" si="54"/>
        <v/>
      </c>
      <c r="F307" s="51"/>
      <c r="G307" s="52" t="str">
        <f t="shared" ca="1" si="55"/>
        <v/>
      </c>
      <c r="H307" s="53"/>
      <c r="I307" s="54" t="str">
        <f>IF(H307="","",INDEX(D.1[Quy cách],MATCH(H307,D.1[Tên sản phẩm],0)))</f>
        <v/>
      </c>
      <c r="J307" s="20" t="str">
        <f>IF(H307="","",INDEX(D.1[ĐVT],MATCH(H307,D.1[Tên sản phẩm],0)))</f>
        <v/>
      </c>
      <c r="K307" s="56" t="str">
        <f>IF(H307="","",INDEX(#REF!,MATCH(H307,D.1[Tên sản phẩm],0)))</f>
        <v/>
      </c>
      <c r="L307" s="56"/>
      <c r="M307" s="53"/>
      <c r="N307" s="53"/>
      <c r="O307" s="53"/>
      <c r="P307" s="57" t="str">
        <f t="shared" si="56"/>
        <v/>
      </c>
      <c r="Q307" s="58"/>
      <c r="R307" s="56" t="str">
        <f t="shared" si="49"/>
        <v/>
      </c>
      <c r="S307" s="57" t="str">
        <f t="shared" si="57"/>
        <v/>
      </c>
      <c r="T307" s="58" t="str">
        <f t="shared" ca="1" si="58"/>
        <v/>
      </c>
      <c r="U307" s="57" t="str">
        <f t="shared" si="59"/>
        <v/>
      </c>
      <c r="V307" s="57" t="str">
        <f ca="1">IF(AND(C307&lt;&gt;"",C307&lt;&gt;OFFSET(C307,1,0)),SUMIFS([Giá có thuế],[Số ĐK],C307),"")</f>
        <v/>
      </c>
      <c r="W307" s="53"/>
      <c r="X307" s="55" t="str">
        <f>IF(W307="","",'Thông Tin Chung'!#REF!)</f>
        <v/>
      </c>
      <c r="Y307" s="57" t="str">
        <f t="shared" ca="1" si="60"/>
        <v/>
      </c>
      <c r="Z307" s="59"/>
      <c r="AA307" s="49" t="str">
        <f ca="1">IF(C307="","",IF(OR(D307&lt;NgayBatDau,D307&gt;NgayKetThuc),"Ngày tháng phải nằm trong kỳ báo cáo",IF(AND(G307&lt;&gt;"",COUNTIF(D.2[Tên khách hàng],G307)=0),"Tên KH chưa khai báo trong DSKH",IF(AND(H307&lt;&gt;"",COUNTIF(D.1[Tên sản phẩm],H307)=0),"SP này chưa khai báo trong DSSP",""))))</f>
        <v/>
      </c>
      <c r="AB307" s="28" t="str">
        <f t="shared" ca="1" si="50"/>
        <v/>
      </c>
      <c r="AC307" s="29" t="str">
        <f>IF(OR(H307="",S307=""),"",S307-(SUM(L307,M307)*INDEX(#REF!,MATCH(H307,D.1[Tên sản phẩm],0))))</f>
        <v/>
      </c>
    </row>
    <row r="308" spans="2:29" ht="27.75" customHeight="1">
      <c r="B308" s="69">
        <f t="shared" si="51"/>
        <v>305</v>
      </c>
      <c r="C308" s="49" t="str">
        <f t="shared" ca="1" si="52"/>
        <v/>
      </c>
      <c r="D308" s="50" t="str">
        <f t="shared" ca="1" si="53"/>
        <v/>
      </c>
      <c r="E308" s="51" t="str">
        <f t="shared" ca="1" si="54"/>
        <v/>
      </c>
      <c r="F308" s="51"/>
      <c r="G308" s="52" t="str">
        <f t="shared" ca="1" si="55"/>
        <v/>
      </c>
      <c r="H308" s="53"/>
      <c r="I308" s="54" t="str">
        <f>IF(H308="","",INDEX(D.1[Quy cách],MATCH(H308,D.1[Tên sản phẩm],0)))</f>
        <v/>
      </c>
      <c r="J308" s="20" t="str">
        <f>IF(H308="","",INDEX(D.1[ĐVT],MATCH(H308,D.1[Tên sản phẩm],0)))</f>
        <v/>
      </c>
      <c r="K308" s="56" t="str">
        <f>IF(H308="","",INDEX(#REF!,MATCH(H308,D.1[Tên sản phẩm],0)))</f>
        <v/>
      </c>
      <c r="L308" s="56"/>
      <c r="M308" s="53"/>
      <c r="N308" s="53"/>
      <c r="O308" s="53"/>
      <c r="P308" s="57" t="str">
        <f t="shared" si="56"/>
        <v/>
      </c>
      <c r="Q308" s="58"/>
      <c r="R308" s="56" t="str">
        <f t="shared" si="49"/>
        <v/>
      </c>
      <c r="S308" s="57" t="str">
        <f t="shared" si="57"/>
        <v/>
      </c>
      <c r="T308" s="58" t="str">
        <f t="shared" ca="1" si="58"/>
        <v/>
      </c>
      <c r="U308" s="57" t="str">
        <f t="shared" si="59"/>
        <v/>
      </c>
      <c r="V308" s="57" t="str">
        <f ca="1">IF(AND(C308&lt;&gt;"",C308&lt;&gt;OFFSET(C308,1,0)),SUMIFS([Giá có thuế],[Số ĐK],C308),"")</f>
        <v/>
      </c>
      <c r="W308" s="53"/>
      <c r="X308" s="55" t="str">
        <f>IF(W308="","",'Thông Tin Chung'!#REF!)</f>
        <v/>
      </c>
      <c r="Y308" s="57" t="str">
        <f t="shared" ca="1" si="60"/>
        <v/>
      </c>
      <c r="Z308" s="59"/>
      <c r="AA308" s="49" t="str">
        <f ca="1">IF(C308="","",IF(OR(D308&lt;NgayBatDau,D308&gt;NgayKetThuc),"Ngày tháng phải nằm trong kỳ báo cáo",IF(AND(G308&lt;&gt;"",COUNTIF(D.2[Tên khách hàng],G308)=0),"Tên KH chưa khai báo trong DSKH",IF(AND(H308&lt;&gt;"",COUNTIF(D.1[Tên sản phẩm],H308)=0),"SP này chưa khai báo trong DSSP",""))))</f>
        <v/>
      </c>
      <c r="AB308" s="28" t="str">
        <f t="shared" ca="1" si="50"/>
        <v/>
      </c>
      <c r="AC308" s="29" t="str">
        <f>IF(OR(H308="",S308=""),"",S308-(SUM(L308,M308)*INDEX(#REF!,MATCH(H308,D.1[Tên sản phẩm],0))))</f>
        <v/>
      </c>
    </row>
    <row r="309" spans="2:29" ht="27.75" customHeight="1">
      <c r="B309" s="69">
        <f t="shared" si="51"/>
        <v>306</v>
      </c>
      <c r="C309" s="49" t="str">
        <f t="shared" ca="1" si="52"/>
        <v/>
      </c>
      <c r="D309" s="50" t="str">
        <f t="shared" ca="1" si="53"/>
        <v/>
      </c>
      <c r="E309" s="51" t="str">
        <f t="shared" ca="1" si="54"/>
        <v/>
      </c>
      <c r="F309" s="51"/>
      <c r="G309" s="52" t="str">
        <f t="shared" ca="1" si="55"/>
        <v/>
      </c>
      <c r="H309" s="53"/>
      <c r="I309" s="54" t="str">
        <f>IF(H309="","",INDEX(D.1[Quy cách],MATCH(H309,D.1[Tên sản phẩm],0)))</f>
        <v/>
      </c>
      <c r="J309" s="20" t="str">
        <f>IF(H309="","",INDEX(D.1[ĐVT],MATCH(H309,D.1[Tên sản phẩm],0)))</f>
        <v/>
      </c>
      <c r="K309" s="56" t="str">
        <f>IF(H309="","",INDEX(#REF!,MATCH(H309,D.1[Tên sản phẩm],0)))</f>
        <v/>
      </c>
      <c r="L309" s="56"/>
      <c r="M309" s="53"/>
      <c r="N309" s="53"/>
      <c r="O309" s="53"/>
      <c r="P309" s="57" t="str">
        <f t="shared" si="56"/>
        <v/>
      </c>
      <c r="Q309" s="58"/>
      <c r="R309" s="56" t="str">
        <f t="shared" si="49"/>
        <v/>
      </c>
      <c r="S309" s="57" t="str">
        <f t="shared" si="57"/>
        <v/>
      </c>
      <c r="T309" s="58" t="str">
        <f t="shared" ca="1" si="58"/>
        <v/>
      </c>
      <c r="U309" s="57" t="str">
        <f t="shared" si="59"/>
        <v/>
      </c>
      <c r="V309" s="57" t="str">
        <f ca="1">IF(AND(C309&lt;&gt;"",C309&lt;&gt;OFFSET(C309,1,0)),SUMIFS([Giá có thuế],[Số ĐK],C309),"")</f>
        <v/>
      </c>
      <c r="W309" s="53"/>
      <c r="X309" s="55" t="str">
        <f>IF(W309="","",'Thông Tin Chung'!#REF!)</f>
        <v/>
      </c>
      <c r="Y309" s="57" t="str">
        <f t="shared" ca="1" si="60"/>
        <v/>
      </c>
      <c r="Z309" s="59"/>
      <c r="AA309" s="49" t="str">
        <f ca="1">IF(C309="","",IF(OR(D309&lt;NgayBatDau,D309&gt;NgayKetThuc),"Ngày tháng phải nằm trong kỳ báo cáo",IF(AND(G309&lt;&gt;"",COUNTIF(D.2[Tên khách hàng],G309)=0),"Tên KH chưa khai báo trong DSKH",IF(AND(H309&lt;&gt;"",COUNTIF(D.1[Tên sản phẩm],H309)=0),"SP này chưa khai báo trong DSSP",""))))</f>
        <v/>
      </c>
      <c r="AB309" s="28" t="str">
        <f t="shared" ca="1" si="50"/>
        <v/>
      </c>
      <c r="AC309" s="29" t="str">
        <f>IF(OR(H309="",S309=""),"",S309-(SUM(L309,M309)*INDEX(#REF!,MATCH(H309,D.1[Tên sản phẩm],0))))</f>
        <v/>
      </c>
    </row>
    <row r="310" spans="2:29" ht="27.75" customHeight="1">
      <c r="B310" s="69">
        <f t="shared" si="51"/>
        <v>307</v>
      </c>
      <c r="C310" s="49" t="str">
        <f t="shared" ca="1" si="52"/>
        <v/>
      </c>
      <c r="D310" s="50" t="str">
        <f t="shared" ca="1" si="53"/>
        <v/>
      </c>
      <c r="E310" s="51" t="str">
        <f t="shared" ca="1" si="54"/>
        <v/>
      </c>
      <c r="F310" s="51"/>
      <c r="G310" s="52" t="str">
        <f t="shared" ca="1" si="55"/>
        <v/>
      </c>
      <c r="H310" s="53"/>
      <c r="I310" s="54" t="str">
        <f>IF(H310="","",INDEX(D.1[Quy cách],MATCH(H310,D.1[Tên sản phẩm],0)))</f>
        <v/>
      </c>
      <c r="J310" s="20" t="str">
        <f>IF(H310="","",INDEX(D.1[ĐVT],MATCH(H310,D.1[Tên sản phẩm],0)))</f>
        <v/>
      </c>
      <c r="K310" s="56" t="str">
        <f>IF(H310="","",INDEX(#REF!,MATCH(H310,D.1[Tên sản phẩm],0)))</f>
        <v/>
      </c>
      <c r="L310" s="56"/>
      <c r="M310" s="53"/>
      <c r="N310" s="53"/>
      <c r="O310" s="53"/>
      <c r="P310" s="57" t="str">
        <f t="shared" si="56"/>
        <v/>
      </c>
      <c r="Q310" s="58"/>
      <c r="R310" s="56" t="str">
        <f t="shared" si="49"/>
        <v/>
      </c>
      <c r="S310" s="57" t="str">
        <f t="shared" si="57"/>
        <v/>
      </c>
      <c r="T310" s="58" t="str">
        <f t="shared" ca="1" si="58"/>
        <v/>
      </c>
      <c r="U310" s="57" t="str">
        <f t="shared" si="59"/>
        <v/>
      </c>
      <c r="V310" s="57" t="str">
        <f ca="1">IF(AND(C310&lt;&gt;"",C310&lt;&gt;OFFSET(C310,1,0)),SUMIFS([Giá có thuế],[Số ĐK],C310),"")</f>
        <v/>
      </c>
      <c r="W310" s="53"/>
      <c r="X310" s="55" t="str">
        <f>IF(W310="","",'Thông Tin Chung'!#REF!)</f>
        <v/>
      </c>
      <c r="Y310" s="57" t="str">
        <f t="shared" ca="1" si="60"/>
        <v/>
      </c>
      <c r="Z310" s="59"/>
      <c r="AA310" s="49" t="str">
        <f ca="1">IF(C310="","",IF(OR(D310&lt;NgayBatDau,D310&gt;NgayKetThuc),"Ngày tháng phải nằm trong kỳ báo cáo",IF(AND(G310&lt;&gt;"",COUNTIF(D.2[Tên khách hàng],G310)=0),"Tên KH chưa khai báo trong DSKH",IF(AND(H310&lt;&gt;"",COUNTIF(D.1[Tên sản phẩm],H310)=0),"SP này chưa khai báo trong DSSP",""))))</f>
        <v/>
      </c>
      <c r="AB310" s="28" t="str">
        <f t="shared" ca="1" si="50"/>
        <v/>
      </c>
      <c r="AC310" s="29" t="str">
        <f>IF(OR(H310="",S310=""),"",S310-(SUM(L310,M310)*INDEX(#REF!,MATCH(H310,D.1[Tên sản phẩm],0))))</f>
        <v/>
      </c>
    </row>
    <row r="311" spans="2:29" ht="27.75" customHeight="1">
      <c r="B311" s="69">
        <f t="shared" si="51"/>
        <v>308</v>
      </c>
      <c r="C311" s="49" t="str">
        <f t="shared" ca="1" si="52"/>
        <v/>
      </c>
      <c r="D311" s="50" t="str">
        <f t="shared" ca="1" si="53"/>
        <v/>
      </c>
      <c r="E311" s="51" t="str">
        <f t="shared" ca="1" si="54"/>
        <v/>
      </c>
      <c r="F311" s="51"/>
      <c r="G311" s="52" t="str">
        <f t="shared" ca="1" si="55"/>
        <v/>
      </c>
      <c r="H311" s="53"/>
      <c r="I311" s="54" t="str">
        <f>IF(H311="","",INDEX(D.1[Quy cách],MATCH(H311,D.1[Tên sản phẩm],0)))</f>
        <v/>
      </c>
      <c r="J311" s="20" t="str">
        <f>IF(H311="","",INDEX(D.1[ĐVT],MATCH(H311,D.1[Tên sản phẩm],0)))</f>
        <v/>
      </c>
      <c r="K311" s="56" t="str">
        <f>IF(H311="","",INDEX(#REF!,MATCH(H311,D.1[Tên sản phẩm],0)))</f>
        <v/>
      </c>
      <c r="L311" s="56"/>
      <c r="M311" s="53"/>
      <c r="N311" s="53"/>
      <c r="O311" s="53"/>
      <c r="P311" s="57" t="str">
        <f t="shared" si="56"/>
        <v/>
      </c>
      <c r="Q311" s="58"/>
      <c r="R311" s="56" t="str">
        <f t="shared" si="49"/>
        <v/>
      </c>
      <c r="S311" s="57" t="str">
        <f t="shared" si="57"/>
        <v/>
      </c>
      <c r="T311" s="58" t="str">
        <f t="shared" ca="1" si="58"/>
        <v/>
      </c>
      <c r="U311" s="57" t="str">
        <f t="shared" si="59"/>
        <v/>
      </c>
      <c r="V311" s="57" t="str">
        <f ca="1">IF(AND(C311&lt;&gt;"",C311&lt;&gt;OFFSET(C311,1,0)),SUMIFS([Giá có thuế],[Số ĐK],C311),"")</f>
        <v/>
      </c>
      <c r="W311" s="53"/>
      <c r="X311" s="55" t="str">
        <f>IF(W311="","",'Thông Tin Chung'!#REF!)</f>
        <v/>
      </c>
      <c r="Y311" s="57" t="str">
        <f t="shared" ca="1" si="60"/>
        <v/>
      </c>
      <c r="Z311" s="59"/>
      <c r="AA311" s="49" t="str">
        <f ca="1">IF(C311="","",IF(OR(D311&lt;NgayBatDau,D311&gt;NgayKetThuc),"Ngày tháng phải nằm trong kỳ báo cáo",IF(AND(G311&lt;&gt;"",COUNTIF(D.2[Tên khách hàng],G311)=0),"Tên KH chưa khai báo trong DSKH",IF(AND(H311&lt;&gt;"",COUNTIF(D.1[Tên sản phẩm],H311)=0),"SP này chưa khai báo trong DSSP",""))))</f>
        <v/>
      </c>
      <c r="AB311" s="28" t="str">
        <f t="shared" ca="1" si="50"/>
        <v/>
      </c>
      <c r="AC311" s="29" t="str">
        <f>IF(OR(H311="",S311=""),"",S311-(SUM(L311,M311)*INDEX(#REF!,MATCH(H311,D.1[Tên sản phẩm],0))))</f>
        <v/>
      </c>
    </row>
    <row r="312" spans="2:29" ht="27.75" customHeight="1">
      <c r="B312" s="69">
        <f t="shared" si="51"/>
        <v>309</v>
      </c>
      <c r="C312" s="49" t="str">
        <f t="shared" ca="1" si="52"/>
        <v/>
      </c>
      <c r="D312" s="50" t="str">
        <f t="shared" ca="1" si="53"/>
        <v/>
      </c>
      <c r="E312" s="51" t="str">
        <f t="shared" ca="1" si="54"/>
        <v/>
      </c>
      <c r="F312" s="51"/>
      <c r="G312" s="52" t="str">
        <f t="shared" ca="1" si="55"/>
        <v/>
      </c>
      <c r="H312" s="53"/>
      <c r="I312" s="54" t="str">
        <f>IF(H312="","",INDEX(D.1[Quy cách],MATCH(H312,D.1[Tên sản phẩm],0)))</f>
        <v/>
      </c>
      <c r="J312" s="20" t="str">
        <f>IF(H312="","",INDEX(D.1[ĐVT],MATCH(H312,D.1[Tên sản phẩm],0)))</f>
        <v/>
      </c>
      <c r="K312" s="56" t="str">
        <f>IF(H312="","",INDEX(#REF!,MATCH(H312,D.1[Tên sản phẩm],0)))</f>
        <v/>
      </c>
      <c r="L312" s="56"/>
      <c r="M312" s="53"/>
      <c r="N312" s="53"/>
      <c r="O312" s="53"/>
      <c r="P312" s="57" t="str">
        <f t="shared" si="56"/>
        <v/>
      </c>
      <c r="Q312" s="58"/>
      <c r="R312" s="56" t="str">
        <f t="shared" si="49"/>
        <v/>
      </c>
      <c r="S312" s="57" t="str">
        <f t="shared" si="57"/>
        <v/>
      </c>
      <c r="T312" s="58" t="str">
        <f t="shared" ca="1" si="58"/>
        <v/>
      </c>
      <c r="U312" s="57" t="str">
        <f t="shared" si="59"/>
        <v/>
      </c>
      <c r="V312" s="57" t="str">
        <f ca="1">IF(AND(C312&lt;&gt;"",C312&lt;&gt;OFFSET(C312,1,0)),SUMIFS([Giá có thuế],[Số ĐK],C312),"")</f>
        <v/>
      </c>
      <c r="W312" s="53"/>
      <c r="X312" s="55" t="str">
        <f>IF(W312="","",'Thông Tin Chung'!#REF!)</f>
        <v/>
      </c>
      <c r="Y312" s="57" t="str">
        <f t="shared" ca="1" si="60"/>
        <v/>
      </c>
      <c r="Z312" s="59"/>
      <c r="AA312" s="49" t="str">
        <f ca="1">IF(C312="","",IF(OR(D312&lt;NgayBatDau,D312&gt;NgayKetThuc),"Ngày tháng phải nằm trong kỳ báo cáo",IF(AND(G312&lt;&gt;"",COUNTIF(D.2[Tên khách hàng],G312)=0),"Tên KH chưa khai báo trong DSKH",IF(AND(H312&lt;&gt;"",COUNTIF(D.1[Tên sản phẩm],H312)=0),"SP này chưa khai báo trong DSSP",""))))</f>
        <v/>
      </c>
      <c r="AB312" s="28" t="str">
        <f t="shared" ca="1" si="50"/>
        <v/>
      </c>
      <c r="AC312" s="29" t="str">
        <f>IF(OR(H312="",S312=""),"",S312-(SUM(L312,M312)*INDEX(#REF!,MATCH(H312,D.1[Tên sản phẩm],0))))</f>
        <v/>
      </c>
    </row>
    <row r="313" spans="2:29" ht="27.75" customHeight="1">
      <c r="B313" s="69">
        <f t="shared" si="51"/>
        <v>310</v>
      </c>
      <c r="C313" s="49" t="str">
        <f t="shared" ca="1" si="52"/>
        <v/>
      </c>
      <c r="D313" s="50" t="str">
        <f t="shared" ca="1" si="53"/>
        <v/>
      </c>
      <c r="E313" s="51" t="str">
        <f t="shared" ca="1" si="54"/>
        <v/>
      </c>
      <c r="F313" s="51"/>
      <c r="G313" s="52" t="str">
        <f t="shared" ca="1" si="55"/>
        <v/>
      </c>
      <c r="H313" s="53"/>
      <c r="I313" s="54" t="str">
        <f>IF(H313="","",INDEX(D.1[Quy cách],MATCH(H313,D.1[Tên sản phẩm],0)))</f>
        <v/>
      </c>
      <c r="J313" s="20" t="str">
        <f>IF(H313="","",INDEX(D.1[ĐVT],MATCH(H313,D.1[Tên sản phẩm],0)))</f>
        <v/>
      </c>
      <c r="K313" s="56" t="str">
        <f>IF(H313="","",INDEX(#REF!,MATCH(H313,D.1[Tên sản phẩm],0)))</f>
        <v/>
      </c>
      <c r="L313" s="56"/>
      <c r="M313" s="53"/>
      <c r="N313" s="53"/>
      <c r="O313" s="53"/>
      <c r="P313" s="57" t="str">
        <f t="shared" si="56"/>
        <v/>
      </c>
      <c r="Q313" s="58"/>
      <c r="R313" s="56" t="str">
        <f t="shared" si="49"/>
        <v/>
      </c>
      <c r="S313" s="57" t="str">
        <f t="shared" si="57"/>
        <v/>
      </c>
      <c r="T313" s="58" t="str">
        <f t="shared" ca="1" si="58"/>
        <v/>
      </c>
      <c r="U313" s="57" t="str">
        <f t="shared" si="59"/>
        <v/>
      </c>
      <c r="V313" s="57" t="str">
        <f ca="1">IF(AND(C313&lt;&gt;"",C313&lt;&gt;OFFSET(C313,1,0)),SUMIFS([Giá có thuế],[Số ĐK],C313),"")</f>
        <v/>
      </c>
      <c r="W313" s="53"/>
      <c r="X313" s="55" t="str">
        <f>IF(W313="","",'Thông Tin Chung'!#REF!)</f>
        <v/>
      </c>
      <c r="Y313" s="57" t="str">
        <f t="shared" ca="1" si="60"/>
        <v/>
      </c>
      <c r="Z313" s="59"/>
      <c r="AA313" s="49" t="str">
        <f ca="1">IF(C313="","",IF(OR(D313&lt;NgayBatDau,D313&gt;NgayKetThuc),"Ngày tháng phải nằm trong kỳ báo cáo",IF(AND(G313&lt;&gt;"",COUNTIF(D.2[Tên khách hàng],G313)=0),"Tên KH chưa khai báo trong DSKH",IF(AND(H313&lt;&gt;"",COUNTIF(D.1[Tên sản phẩm],H313)=0),"SP này chưa khai báo trong DSSP",""))))</f>
        <v/>
      </c>
      <c r="AB313" s="28" t="str">
        <f t="shared" ca="1" si="50"/>
        <v/>
      </c>
      <c r="AC313" s="29" t="str">
        <f>IF(OR(H313="",S313=""),"",S313-(SUM(L313,M313)*INDEX(#REF!,MATCH(H313,D.1[Tên sản phẩm],0))))</f>
        <v/>
      </c>
    </row>
    <row r="314" spans="2:29" ht="27.75" customHeight="1">
      <c r="B314" s="69">
        <f t="shared" si="51"/>
        <v>311</v>
      </c>
      <c r="C314" s="49" t="str">
        <f t="shared" ca="1" si="52"/>
        <v/>
      </c>
      <c r="D314" s="50" t="str">
        <f t="shared" ca="1" si="53"/>
        <v/>
      </c>
      <c r="E314" s="51" t="str">
        <f t="shared" ca="1" si="54"/>
        <v/>
      </c>
      <c r="F314" s="51"/>
      <c r="G314" s="52" t="str">
        <f t="shared" ca="1" si="55"/>
        <v/>
      </c>
      <c r="H314" s="53"/>
      <c r="I314" s="54" t="str">
        <f>IF(H314="","",INDEX(D.1[Quy cách],MATCH(H314,D.1[Tên sản phẩm],0)))</f>
        <v/>
      </c>
      <c r="J314" s="20" t="str">
        <f>IF(H314="","",INDEX(D.1[ĐVT],MATCH(H314,D.1[Tên sản phẩm],0)))</f>
        <v/>
      </c>
      <c r="K314" s="56" t="str">
        <f>IF(H314="","",INDEX(#REF!,MATCH(H314,D.1[Tên sản phẩm],0)))</f>
        <v/>
      </c>
      <c r="L314" s="56"/>
      <c r="M314" s="53"/>
      <c r="N314" s="53"/>
      <c r="O314" s="53"/>
      <c r="P314" s="57" t="str">
        <f t="shared" si="56"/>
        <v/>
      </c>
      <c r="Q314" s="58"/>
      <c r="R314" s="56" t="str">
        <f t="shared" si="49"/>
        <v/>
      </c>
      <c r="S314" s="57" t="str">
        <f t="shared" si="57"/>
        <v/>
      </c>
      <c r="T314" s="58" t="str">
        <f t="shared" ca="1" si="58"/>
        <v/>
      </c>
      <c r="U314" s="57" t="str">
        <f t="shared" si="59"/>
        <v/>
      </c>
      <c r="V314" s="57" t="str">
        <f ca="1">IF(AND(C314&lt;&gt;"",C314&lt;&gt;OFFSET(C314,1,0)),SUMIFS([Giá có thuế],[Số ĐK],C314),"")</f>
        <v/>
      </c>
      <c r="W314" s="53"/>
      <c r="X314" s="55" t="str">
        <f>IF(W314="","",'Thông Tin Chung'!#REF!)</f>
        <v/>
      </c>
      <c r="Y314" s="57" t="str">
        <f t="shared" ca="1" si="60"/>
        <v/>
      </c>
      <c r="Z314" s="59"/>
      <c r="AA314" s="49" t="str">
        <f ca="1">IF(C314="","",IF(OR(D314&lt;NgayBatDau,D314&gt;NgayKetThuc),"Ngày tháng phải nằm trong kỳ báo cáo",IF(AND(G314&lt;&gt;"",COUNTIF(D.2[Tên khách hàng],G314)=0),"Tên KH chưa khai báo trong DSKH",IF(AND(H314&lt;&gt;"",COUNTIF(D.1[Tên sản phẩm],H314)=0),"SP này chưa khai báo trong DSSP",""))))</f>
        <v/>
      </c>
      <c r="AB314" s="28" t="str">
        <f t="shared" ca="1" si="50"/>
        <v/>
      </c>
      <c r="AC314" s="29" t="str">
        <f>IF(OR(H314="",S314=""),"",S314-(SUM(L314,M314)*INDEX(#REF!,MATCH(H314,D.1[Tên sản phẩm],0))))</f>
        <v/>
      </c>
    </row>
    <row r="315" spans="2:29" ht="27.75" customHeight="1">
      <c r="B315" s="69">
        <f t="shared" si="51"/>
        <v>312</v>
      </c>
      <c r="C315" s="49" t="str">
        <f t="shared" ca="1" si="52"/>
        <v/>
      </c>
      <c r="D315" s="50" t="str">
        <f t="shared" ca="1" si="53"/>
        <v/>
      </c>
      <c r="E315" s="51" t="str">
        <f t="shared" ca="1" si="54"/>
        <v/>
      </c>
      <c r="F315" s="51"/>
      <c r="G315" s="52" t="str">
        <f t="shared" ca="1" si="55"/>
        <v/>
      </c>
      <c r="H315" s="53"/>
      <c r="I315" s="54" t="str">
        <f>IF(H315="","",INDEX(D.1[Quy cách],MATCH(H315,D.1[Tên sản phẩm],0)))</f>
        <v/>
      </c>
      <c r="J315" s="20" t="str">
        <f>IF(H315="","",INDEX(D.1[ĐVT],MATCH(H315,D.1[Tên sản phẩm],0)))</f>
        <v/>
      </c>
      <c r="K315" s="56" t="str">
        <f>IF(H315="","",INDEX(#REF!,MATCH(H315,D.1[Tên sản phẩm],0)))</f>
        <v/>
      </c>
      <c r="L315" s="56"/>
      <c r="M315" s="53"/>
      <c r="N315" s="53"/>
      <c r="O315" s="53"/>
      <c r="P315" s="57" t="str">
        <f t="shared" si="56"/>
        <v/>
      </c>
      <c r="Q315" s="58"/>
      <c r="R315" s="56" t="str">
        <f t="shared" si="49"/>
        <v/>
      </c>
      <c r="S315" s="57" t="str">
        <f t="shared" si="57"/>
        <v/>
      </c>
      <c r="T315" s="58" t="str">
        <f t="shared" ca="1" si="58"/>
        <v/>
      </c>
      <c r="U315" s="57" t="str">
        <f t="shared" si="59"/>
        <v/>
      </c>
      <c r="V315" s="57" t="str">
        <f ca="1">IF(AND(C315&lt;&gt;"",C315&lt;&gt;OFFSET(C315,1,0)),SUMIFS([Giá có thuế],[Số ĐK],C315),"")</f>
        <v/>
      </c>
      <c r="W315" s="53"/>
      <c r="X315" s="55" t="str">
        <f>IF(W315="","",'Thông Tin Chung'!#REF!)</f>
        <v/>
      </c>
      <c r="Y315" s="57" t="str">
        <f t="shared" ca="1" si="60"/>
        <v/>
      </c>
      <c r="Z315" s="59"/>
      <c r="AA315" s="49" t="str">
        <f ca="1">IF(C315="","",IF(OR(D315&lt;NgayBatDau,D315&gt;NgayKetThuc),"Ngày tháng phải nằm trong kỳ báo cáo",IF(AND(G315&lt;&gt;"",COUNTIF(D.2[Tên khách hàng],G315)=0),"Tên KH chưa khai báo trong DSKH",IF(AND(H315&lt;&gt;"",COUNTIF(D.1[Tên sản phẩm],H315)=0),"SP này chưa khai báo trong DSSP",""))))</f>
        <v/>
      </c>
      <c r="AB315" s="28" t="str">
        <f t="shared" ca="1" si="50"/>
        <v/>
      </c>
      <c r="AC315" s="29" t="str">
        <f>IF(OR(H315="",S315=""),"",S315-(SUM(L315,M315)*INDEX(#REF!,MATCH(H315,D.1[Tên sản phẩm],0))))</f>
        <v/>
      </c>
    </row>
    <row r="316" spans="2:29" ht="27.75" customHeight="1">
      <c r="B316" s="69">
        <f t="shared" si="51"/>
        <v>313</v>
      </c>
      <c r="C316" s="49" t="str">
        <f t="shared" ca="1" si="52"/>
        <v/>
      </c>
      <c r="D316" s="50" t="str">
        <f t="shared" ca="1" si="53"/>
        <v/>
      </c>
      <c r="E316" s="51" t="str">
        <f t="shared" ca="1" si="54"/>
        <v/>
      </c>
      <c r="F316" s="51"/>
      <c r="G316" s="52" t="str">
        <f t="shared" ca="1" si="55"/>
        <v/>
      </c>
      <c r="H316" s="53"/>
      <c r="I316" s="54" t="str">
        <f>IF(H316="","",INDEX(D.1[Quy cách],MATCH(H316,D.1[Tên sản phẩm],0)))</f>
        <v/>
      </c>
      <c r="J316" s="20" t="str">
        <f>IF(H316="","",INDEX(D.1[ĐVT],MATCH(H316,D.1[Tên sản phẩm],0)))</f>
        <v/>
      </c>
      <c r="K316" s="56" t="str">
        <f>IF(H316="","",INDEX(#REF!,MATCH(H316,D.1[Tên sản phẩm],0)))</f>
        <v/>
      </c>
      <c r="L316" s="56"/>
      <c r="M316" s="53"/>
      <c r="N316" s="53"/>
      <c r="O316" s="53"/>
      <c r="P316" s="57" t="str">
        <f t="shared" si="56"/>
        <v/>
      </c>
      <c r="Q316" s="58"/>
      <c r="R316" s="56" t="str">
        <f t="shared" si="49"/>
        <v/>
      </c>
      <c r="S316" s="57" t="str">
        <f t="shared" si="57"/>
        <v/>
      </c>
      <c r="T316" s="58" t="str">
        <f t="shared" ca="1" si="58"/>
        <v/>
      </c>
      <c r="U316" s="57" t="str">
        <f t="shared" si="59"/>
        <v/>
      </c>
      <c r="V316" s="57" t="str">
        <f ca="1">IF(AND(C316&lt;&gt;"",C316&lt;&gt;OFFSET(C316,1,0)),SUMIFS([Giá có thuế],[Số ĐK],C316),"")</f>
        <v/>
      </c>
      <c r="W316" s="53"/>
      <c r="X316" s="55" t="str">
        <f>IF(W316="","",'Thông Tin Chung'!#REF!)</f>
        <v/>
      </c>
      <c r="Y316" s="57" t="str">
        <f t="shared" ca="1" si="60"/>
        <v/>
      </c>
      <c r="Z316" s="59"/>
      <c r="AA316" s="49" t="str">
        <f ca="1">IF(C316="","",IF(OR(D316&lt;NgayBatDau,D316&gt;NgayKetThuc),"Ngày tháng phải nằm trong kỳ báo cáo",IF(AND(G316&lt;&gt;"",COUNTIF(D.2[Tên khách hàng],G316)=0),"Tên KH chưa khai báo trong DSKH",IF(AND(H316&lt;&gt;"",COUNTIF(D.1[Tên sản phẩm],H316)=0),"SP này chưa khai báo trong DSSP",""))))</f>
        <v/>
      </c>
      <c r="AB316" s="28" t="str">
        <f t="shared" ca="1" si="50"/>
        <v/>
      </c>
      <c r="AC316" s="29" t="str">
        <f>IF(OR(H316="",S316=""),"",S316-(SUM(L316,M316)*INDEX(#REF!,MATCH(H316,D.1[Tên sản phẩm],0))))</f>
        <v/>
      </c>
    </row>
    <row r="317" spans="2:29" ht="27.75" customHeight="1">
      <c r="B317" s="69">
        <f t="shared" si="51"/>
        <v>314</v>
      </c>
      <c r="C317" s="49" t="str">
        <f t="shared" ca="1" si="52"/>
        <v/>
      </c>
      <c r="D317" s="50" t="str">
        <f t="shared" ca="1" si="53"/>
        <v/>
      </c>
      <c r="E317" s="51" t="str">
        <f t="shared" ca="1" si="54"/>
        <v/>
      </c>
      <c r="F317" s="51"/>
      <c r="G317" s="52" t="str">
        <f t="shared" ca="1" si="55"/>
        <v/>
      </c>
      <c r="H317" s="53"/>
      <c r="I317" s="54" t="str">
        <f>IF(H317="","",INDEX(D.1[Quy cách],MATCH(H317,D.1[Tên sản phẩm],0)))</f>
        <v/>
      </c>
      <c r="J317" s="20" t="str">
        <f>IF(H317="","",INDEX(D.1[ĐVT],MATCH(H317,D.1[Tên sản phẩm],0)))</f>
        <v/>
      </c>
      <c r="K317" s="56" t="str">
        <f>IF(H317="","",INDEX(#REF!,MATCH(H317,D.1[Tên sản phẩm],0)))</f>
        <v/>
      </c>
      <c r="L317" s="56"/>
      <c r="M317" s="53"/>
      <c r="N317" s="53"/>
      <c r="O317" s="53"/>
      <c r="P317" s="57" t="str">
        <f t="shared" si="56"/>
        <v/>
      </c>
      <c r="Q317" s="58"/>
      <c r="R317" s="56" t="str">
        <f t="shared" si="49"/>
        <v/>
      </c>
      <c r="S317" s="57" t="str">
        <f t="shared" si="57"/>
        <v/>
      </c>
      <c r="T317" s="58" t="str">
        <f t="shared" ca="1" si="58"/>
        <v/>
      </c>
      <c r="U317" s="57" t="str">
        <f t="shared" si="59"/>
        <v/>
      </c>
      <c r="V317" s="57" t="str">
        <f ca="1">IF(AND(C317&lt;&gt;"",C317&lt;&gt;OFFSET(C317,1,0)),SUMIFS([Giá có thuế],[Số ĐK],C317),"")</f>
        <v/>
      </c>
      <c r="W317" s="53"/>
      <c r="X317" s="55" t="str">
        <f>IF(W317="","",'Thông Tin Chung'!#REF!)</f>
        <v/>
      </c>
      <c r="Y317" s="57" t="str">
        <f t="shared" ca="1" si="60"/>
        <v/>
      </c>
      <c r="Z317" s="59"/>
      <c r="AA317" s="49" t="str">
        <f ca="1">IF(C317="","",IF(OR(D317&lt;NgayBatDau,D317&gt;NgayKetThuc),"Ngày tháng phải nằm trong kỳ báo cáo",IF(AND(G317&lt;&gt;"",COUNTIF(D.2[Tên khách hàng],G317)=0),"Tên KH chưa khai báo trong DSKH",IF(AND(H317&lt;&gt;"",COUNTIF(D.1[Tên sản phẩm],H317)=0),"SP này chưa khai báo trong DSSP",""))))</f>
        <v/>
      </c>
      <c r="AB317" s="28" t="str">
        <f t="shared" ca="1" si="50"/>
        <v/>
      </c>
      <c r="AC317" s="29" t="str">
        <f>IF(OR(H317="",S317=""),"",S317-(SUM(L317,M317)*INDEX(#REF!,MATCH(H317,D.1[Tên sản phẩm],0))))</f>
        <v/>
      </c>
    </row>
    <row r="318" spans="2:29" ht="27.75" customHeight="1">
      <c r="B318" s="69">
        <f t="shared" si="51"/>
        <v>315</v>
      </c>
      <c r="C318" s="49" t="str">
        <f t="shared" ca="1" si="52"/>
        <v/>
      </c>
      <c r="D318" s="50" t="str">
        <f t="shared" ca="1" si="53"/>
        <v/>
      </c>
      <c r="E318" s="51" t="str">
        <f t="shared" ca="1" si="54"/>
        <v/>
      </c>
      <c r="F318" s="51"/>
      <c r="G318" s="52" t="str">
        <f t="shared" ca="1" si="55"/>
        <v/>
      </c>
      <c r="H318" s="53"/>
      <c r="I318" s="54" t="str">
        <f>IF(H318="","",INDEX(D.1[Quy cách],MATCH(H318,D.1[Tên sản phẩm],0)))</f>
        <v/>
      </c>
      <c r="J318" s="20" t="str">
        <f>IF(H318="","",INDEX(D.1[ĐVT],MATCH(H318,D.1[Tên sản phẩm],0)))</f>
        <v/>
      </c>
      <c r="K318" s="56" t="str">
        <f>IF(H318="","",INDEX(#REF!,MATCH(H318,D.1[Tên sản phẩm],0)))</f>
        <v/>
      </c>
      <c r="L318" s="56"/>
      <c r="M318" s="53"/>
      <c r="N318" s="53"/>
      <c r="O318" s="53"/>
      <c r="P318" s="57" t="str">
        <f t="shared" si="56"/>
        <v/>
      </c>
      <c r="Q318" s="58"/>
      <c r="R318" s="56" t="str">
        <f t="shared" si="49"/>
        <v/>
      </c>
      <c r="S318" s="57" t="str">
        <f t="shared" si="57"/>
        <v/>
      </c>
      <c r="T318" s="58" t="str">
        <f t="shared" ca="1" si="58"/>
        <v/>
      </c>
      <c r="U318" s="57" t="str">
        <f t="shared" si="59"/>
        <v/>
      </c>
      <c r="V318" s="57" t="str">
        <f ca="1">IF(AND(C318&lt;&gt;"",C318&lt;&gt;OFFSET(C318,1,0)),SUMIFS([Giá có thuế],[Số ĐK],C318),"")</f>
        <v/>
      </c>
      <c r="W318" s="53"/>
      <c r="X318" s="55" t="str">
        <f>IF(W318="","",'Thông Tin Chung'!#REF!)</f>
        <v/>
      </c>
      <c r="Y318" s="57" t="str">
        <f t="shared" ca="1" si="60"/>
        <v/>
      </c>
      <c r="Z318" s="59"/>
      <c r="AA318" s="49" t="str">
        <f ca="1">IF(C318="","",IF(OR(D318&lt;NgayBatDau,D318&gt;NgayKetThuc),"Ngày tháng phải nằm trong kỳ báo cáo",IF(AND(G318&lt;&gt;"",COUNTIF(D.2[Tên khách hàng],G318)=0),"Tên KH chưa khai báo trong DSKH",IF(AND(H318&lt;&gt;"",COUNTIF(D.1[Tên sản phẩm],H318)=0),"SP này chưa khai báo trong DSSP",""))))</f>
        <v/>
      </c>
      <c r="AB318" s="28" t="str">
        <f t="shared" ca="1" si="50"/>
        <v/>
      </c>
      <c r="AC318" s="29" t="str">
        <f>IF(OR(H318="",S318=""),"",S318-(SUM(L318,M318)*INDEX(#REF!,MATCH(H318,D.1[Tên sản phẩm],0))))</f>
        <v/>
      </c>
    </row>
    <row r="319" spans="2:29" ht="27.75" customHeight="1">
      <c r="B319" s="69">
        <f t="shared" si="51"/>
        <v>316</v>
      </c>
      <c r="C319" s="49" t="str">
        <f t="shared" ca="1" si="52"/>
        <v/>
      </c>
      <c r="D319" s="50" t="str">
        <f t="shared" ca="1" si="53"/>
        <v/>
      </c>
      <c r="E319" s="51" t="str">
        <f t="shared" ca="1" si="54"/>
        <v/>
      </c>
      <c r="F319" s="51"/>
      <c r="G319" s="52" t="str">
        <f t="shared" ca="1" si="55"/>
        <v/>
      </c>
      <c r="H319" s="53"/>
      <c r="I319" s="54" t="str">
        <f>IF(H319="","",INDEX(D.1[Quy cách],MATCH(H319,D.1[Tên sản phẩm],0)))</f>
        <v/>
      </c>
      <c r="J319" s="20" t="str">
        <f>IF(H319="","",INDEX(D.1[ĐVT],MATCH(H319,D.1[Tên sản phẩm],0)))</f>
        <v/>
      </c>
      <c r="K319" s="56" t="str">
        <f>IF(H319="","",INDEX(#REF!,MATCH(H319,D.1[Tên sản phẩm],0)))</f>
        <v/>
      </c>
      <c r="L319" s="56"/>
      <c r="M319" s="53"/>
      <c r="N319" s="53"/>
      <c r="O319" s="53"/>
      <c r="P319" s="57" t="str">
        <f t="shared" si="56"/>
        <v/>
      </c>
      <c r="Q319" s="58"/>
      <c r="R319" s="56" t="str">
        <f t="shared" si="49"/>
        <v/>
      </c>
      <c r="S319" s="57" t="str">
        <f t="shared" si="57"/>
        <v/>
      </c>
      <c r="T319" s="58" t="str">
        <f t="shared" ca="1" si="58"/>
        <v/>
      </c>
      <c r="U319" s="57" t="str">
        <f t="shared" si="59"/>
        <v/>
      </c>
      <c r="V319" s="57" t="str">
        <f ca="1">IF(AND(C319&lt;&gt;"",C319&lt;&gt;OFFSET(C319,1,0)),SUMIFS([Giá có thuế],[Số ĐK],C319),"")</f>
        <v/>
      </c>
      <c r="W319" s="53"/>
      <c r="X319" s="55" t="str">
        <f>IF(W319="","",'Thông Tin Chung'!#REF!)</f>
        <v/>
      </c>
      <c r="Y319" s="57" t="str">
        <f t="shared" ca="1" si="60"/>
        <v/>
      </c>
      <c r="Z319" s="59"/>
      <c r="AA319" s="49" t="str">
        <f ca="1">IF(C319="","",IF(OR(D319&lt;NgayBatDau,D319&gt;NgayKetThuc),"Ngày tháng phải nằm trong kỳ báo cáo",IF(AND(G319&lt;&gt;"",COUNTIF(D.2[Tên khách hàng],G319)=0),"Tên KH chưa khai báo trong DSKH",IF(AND(H319&lt;&gt;"",COUNTIF(D.1[Tên sản phẩm],H319)=0),"SP này chưa khai báo trong DSSP",""))))</f>
        <v/>
      </c>
      <c r="AB319" s="28" t="str">
        <f t="shared" ca="1" si="50"/>
        <v/>
      </c>
      <c r="AC319" s="29" t="str">
        <f>IF(OR(H319="",S319=""),"",S319-(SUM(L319,M319)*INDEX(#REF!,MATCH(H319,D.1[Tên sản phẩm],0))))</f>
        <v/>
      </c>
    </row>
    <row r="320" spans="2:29" ht="27.75" customHeight="1">
      <c r="B320" s="69">
        <f t="shared" si="51"/>
        <v>317</v>
      </c>
      <c r="C320" s="49" t="str">
        <f t="shared" ca="1" si="52"/>
        <v/>
      </c>
      <c r="D320" s="50" t="str">
        <f t="shared" ca="1" si="53"/>
        <v/>
      </c>
      <c r="E320" s="51" t="str">
        <f t="shared" ca="1" si="54"/>
        <v/>
      </c>
      <c r="F320" s="51"/>
      <c r="G320" s="52" t="str">
        <f t="shared" ca="1" si="55"/>
        <v/>
      </c>
      <c r="H320" s="53"/>
      <c r="I320" s="54" t="str">
        <f>IF(H320="","",INDEX(D.1[Quy cách],MATCH(H320,D.1[Tên sản phẩm],0)))</f>
        <v/>
      </c>
      <c r="J320" s="20" t="str">
        <f>IF(H320="","",INDEX(D.1[ĐVT],MATCH(H320,D.1[Tên sản phẩm],0)))</f>
        <v/>
      </c>
      <c r="K320" s="56" t="str">
        <f>IF(H320="","",INDEX(#REF!,MATCH(H320,D.1[Tên sản phẩm],0)))</f>
        <v/>
      </c>
      <c r="L320" s="56"/>
      <c r="M320" s="53"/>
      <c r="N320" s="53"/>
      <c r="O320" s="53"/>
      <c r="P320" s="57" t="str">
        <f t="shared" si="56"/>
        <v/>
      </c>
      <c r="Q320" s="58"/>
      <c r="R320" s="56" t="str">
        <f t="shared" si="49"/>
        <v/>
      </c>
      <c r="S320" s="57" t="str">
        <f t="shared" si="57"/>
        <v/>
      </c>
      <c r="T320" s="58" t="str">
        <f t="shared" ca="1" si="58"/>
        <v/>
      </c>
      <c r="U320" s="57" t="str">
        <f t="shared" si="59"/>
        <v/>
      </c>
      <c r="V320" s="57" t="str">
        <f ca="1">IF(AND(C320&lt;&gt;"",C320&lt;&gt;OFFSET(C320,1,0)),SUMIFS([Giá có thuế],[Số ĐK],C320),"")</f>
        <v/>
      </c>
      <c r="W320" s="53"/>
      <c r="X320" s="55" t="str">
        <f>IF(W320="","",'Thông Tin Chung'!#REF!)</f>
        <v/>
      </c>
      <c r="Y320" s="57" t="str">
        <f t="shared" ca="1" si="60"/>
        <v/>
      </c>
      <c r="Z320" s="59"/>
      <c r="AA320" s="49" t="str">
        <f ca="1">IF(C320="","",IF(OR(D320&lt;NgayBatDau,D320&gt;NgayKetThuc),"Ngày tháng phải nằm trong kỳ báo cáo",IF(AND(G320&lt;&gt;"",COUNTIF(D.2[Tên khách hàng],G320)=0),"Tên KH chưa khai báo trong DSKH",IF(AND(H320&lt;&gt;"",COUNTIF(D.1[Tên sản phẩm],H320)=0),"SP này chưa khai báo trong DSSP",""))))</f>
        <v/>
      </c>
      <c r="AB320" s="28" t="str">
        <f t="shared" ca="1" si="50"/>
        <v/>
      </c>
      <c r="AC320" s="29" t="str">
        <f>IF(OR(H320="",S320=""),"",S320-(SUM(L320,M320)*INDEX(#REF!,MATCH(H320,D.1[Tên sản phẩm],0))))</f>
        <v/>
      </c>
    </row>
    <row r="321" spans="2:29" ht="27.75" customHeight="1">
      <c r="B321" s="69">
        <f t="shared" si="51"/>
        <v>318</v>
      </c>
      <c r="C321" s="49" t="str">
        <f t="shared" ca="1" si="52"/>
        <v/>
      </c>
      <c r="D321" s="50" t="str">
        <f t="shared" ca="1" si="53"/>
        <v/>
      </c>
      <c r="E321" s="51" t="str">
        <f t="shared" ca="1" si="54"/>
        <v/>
      </c>
      <c r="F321" s="51"/>
      <c r="G321" s="52" t="str">
        <f t="shared" ca="1" si="55"/>
        <v/>
      </c>
      <c r="H321" s="53"/>
      <c r="I321" s="54" t="str">
        <f>IF(H321="","",INDEX(D.1[Quy cách],MATCH(H321,D.1[Tên sản phẩm],0)))</f>
        <v/>
      </c>
      <c r="J321" s="20" t="str">
        <f>IF(H321="","",INDEX(D.1[ĐVT],MATCH(H321,D.1[Tên sản phẩm],0)))</f>
        <v/>
      </c>
      <c r="K321" s="56" t="str">
        <f>IF(H321="","",INDEX(#REF!,MATCH(H321,D.1[Tên sản phẩm],0)))</f>
        <v/>
      </c>
      <c r="L321" s="56"/>
      <c r="M321" s="53"/>
      <c r="N321" s="53"/>
      <c r="O321" s="53"/>
      <c r="P321" s="57" t="str">
        <f t="shared" si="56"/>
        <v/>
      </c>
      <c r="Q321" s="58"/>
      <c r="R321" s="56" t="str">
        <f t="shared" si="49"/>
        <v/>
      </c>
      <c r="S321" s="57" t="str">
        <f t="shared" si="57"/>
        <v/>
      </c>
      <c r="T321" s="58" t="str">
        <f t="shared" ca="1" si="58"/>
        <v/>
      </c>
      <c r="U321" s="57" t="str">
        <f t="shared" si="59"/>
        <v/>
      </c>
      <c r="V321" s="57" t="str">
        <f ca="1">IF(AND(C321&lt;&gt;"",C321&lt;&gt;OFFSET(C321,1,0)),SUMIFS([Giá có thuế],[Số ĐK],C321),"")</f>
        <v/>
      </c>
      <c r="W321" s="53"/>
      <c r="X321" s="55" t="str">
        <f>IF(W321="","",'Thông Tin Chung'!#REF!)</f>
        <v/>
      </c>
      <c r="Y321" s="57" t="str">
        <f t="shared" ca="1" si="60"/>
        <v/>
      </c>
      <c r="Z321" s="59"/>
      <c r="AA321" s="49" t="str">
        <f ca="1">IF(C321="","",IF(OR(D321&lt;NgayBatDau,D321&gt;NgayKetThuc),"Ngày tháng phải nằm trong kỳ báo cáo",IF(AND(G321&lt;&gt;"",COUNTIF(D.2[Tên khách hàng],G321)=0),"Tên KH chưa khai báo trong DSKH",IF(AND(H321&lt;&gt;"",COUNTIF(D.1[Tên sản phẩm],H321)=0),"SP này chưa khai báo trong DSSP",""))))</f>
        <v/>
      </c>
      <c r="AB321" s="28" t="str">
        <f t="shared" ca="1" si="50"/>
        <v/>
      </c>
      <c r="AC321" s="29" t="str">
        <f>IF(OR(H321="",S321=""),"",S321-(SUM(L321,M321)*INDEX(#REF!,MATCH(H321,D.1[Tên sản phẩm],0))))</f>
        <v/>
      </c>
    </row>
    <row r="322" spans="2:29" ht="27.75" customHeight="1">
      <c r="B322" s="69">
        <f t="shared" si="51"/>
        <v>319</v>
      </c>
      <c r="C322" s="49" t="str">
        <f t="shared" ca="1" si="52"/>
        <v/>
      </c>
      <c r="D322" s="50" t="str">
        <f t="shared" ca="1" si="53"/>
        <v/>
      </c>
      <c r="E322" s="51" t="str">
        <f t="shared" ca="1" si="54"/>
        <v/>
      </c>
      <c r="F322" s="51"/>
      <c r="G322" s="52" t="str">
        <f t="shared" ca="1" si="55"/>
        <v/>
      </c>
      <c r="H322" s="53"/>
      <c r="I322" s="54" t="str">
        <f>IF(H322="","",INDEX(D.1[Quy cách],MATCH(H322,D.1[Tên sản phẩm],0)))</f>
        <v/>
      </c>
      <c r="J322" s="20" t="str">
        <f>IF(H322="","",INDEX(D.1[ĐVT],MATCH(H322,D.1[Tên sản phẩm],0)))</f>
        <v/>
      </c>
      <c r="K322" s="56" t="str">
        <f>IF(H322="","",INDEX(#REF!,MATCH(H322,D.1[Tên sản phẩm],0)))</f>
        <v/>
      </c>
      <c r="L322" s="56"/>
      <c r="M322" s="53"/>
      <c r="N322" s="53"/>
      <c r="O322" s="53"/>
      <c r="P322" s="57" t="str">
        <f t="shared" si="56"/>
        <v/>
      </c>
      <c r="Q322" s="58"/>
      <c r="R322" s="56" t="str">
        <f t="shared" si="49"/>
        <v/>
      </c>
      <c r="S322" s="57" t="str">
        <f t="shared" si="57"/>
        <v/>
      </c>
      <c r="T322" s="58" t="str">
        <f t="shared" ca="1" si="58"/>
        <v/>
      </c>
      <c r="U322" s="57" t="str">
        <f t="shared" si="59"/>
        <v/>
      </c>
      <c r="V322" s="57" t="str">
        <f ca="1">IF(AND(C322&lt;&gt;"",C322&lt;&gt;OFFSET(C322,1,0)),SUMIFS([Giá có thuế],[Số ĐK],C322),"")</f>
        <v/>
      </c>
      <c r="W322" s="53"/>
      <c r="X322" s="55" t="str">
        <f>IF(W322="","",'Thông Tin Chung'!#REF!)</f>
        <v/>
      </c>
      <c r="Y322" s="57" t="str">
        <f t="shared" ca="1" si="60"/>
        <v/>
      </c>
      <c r="Z322" s="59"/>
      <c r="AA322" s="49" t="str">
        <f ca="1">IF(C322="","",IF(OR(D322&lt;NgayBatDau,D322&gt;NgayKetThuc),"Ngày tháng phải nằm trong kỳ báo cáo",IF(AND(G322&lt;&gt;"",COUNTIF(D.2[Tên khách hàng],G322)=0),"Tên KH chưa khai báo trong DSKH",IF(AND(H322&lt;&gt;"",COUNTIF(D.1[Tên sản phẩm],H322)=0),"SP này chưa khai báo trong DSSP",""))))</f>
        <v/>
      </c>
      <c r="AB322" s="28" t="str">
        <f t="shared" ca="1" si="50"/>
        <v/>
      </c>
      <c r="AC322" s="29" t="str">
        <f>IF(OR(H322="",S322=""),"",S322-(SUM(L322,M322)*INDEX(#REF!,MATCH(H322,D.1[Tên sản phẩm],0))))</f>
        <v/>
      </c>
    </row>
    <row r="323" spans="2:29" ht="27.75" customHeight="1">
      <c r="B323" s="69">
        <f t="shared" si="51"/>
        <v>320</v>
      </c>
      <c r="C323" s="49" t="str">
        <f t="shared" ca="1" si="52"/>
        <v/>
      </c>
      <c r="D323" s="50" t="str">
        <f t="shared" ca="1" si="53"/>
        <v/>
      </c>
      <c r="E323" s="51" t="str">
        <f t="shared" ca="1" si="54"/>
        <v/>
      </c>
      <c r="F323" s="51"/>
      <c r="G323" s="52" t="str">
        <f t="shared" ca="1" si="55"/>
        <v/>
      </c>
      <c r="H323" s="53"/>
      <c r="I323" s="54" t="str">
        <f>IF(H323="","",INDEX(D.1[Quy cách],MATCH(H323,D.1[Tên sản phẩm],0)))</f>
        <v/>
      </c>
      <c r="J323" s="20" t="str">
        <f>IF(H323="","",INDEX(D.1[ĐVT],MATCH(H323,D.1[Tên sản phẩm],0)))</f>
        <v/>
      </c>
      <c r="K323" s="56" t="str">
        <f>IF(H323="","",INDEX(#REF!,MATCH(H323,D.1[Tên sản phẩm],0)))</f>
        <v/>
      </c>
      <c r="L323" s="56"/>
      <c r="M323" s="53"/>
      <c r="N323" s="53"/>
      <c r="O323" s="53"/>
      <c r="P323" s="57" t="str">
        <f t="shared" si="56"/>
        <v/>
      </c>
      <c r="Q323" s="58"/>
      <c r="R323" s="56" t="str">
        <f t="shared" ref="R323:R386" si="61">IF(P323="","",P323*SUM(Q323))</f>
        <v/>
      </c>
      <c r="S323" s="57" t="str">
        <f t="shared" si="57"/>
        <v/>
      </c>
      <c r="T323" s="58" t="str">
        <f t="shared" ca="1" si="58"/>
        <v/>
      </c>
      <c r="U323" s="57" t="str">
        <f t="shared" si="59"/>
        <v/>
      </c>
      <c r="V323" s="57" t="str">
        <f ca="1">IF(AND(C323&lt;&gt;"",C323&lt;&gt;OFFSET(C323,1,0)),SUMIFS([Giá có thuế],[Số ĐK],C323),"")</f>
        <v/>
      </c>
      <c r="W323" s="53"/>
      <c r="X323" s="55" t="str">
        <f>IF(W323="","",'Thông Tin Chung'!#REF!)</f>
        <v/>
      </c>
      <c r="Y323" s="57" t="str">
        <f t="shared" ca="1" si="60"/>
        <v/>
      </c>
      <c r="Z323" s="59"/>
      <c r="AA323" s="49" t="str">
        <f ca="1">IF(C323="","",IF(OR(D323&lt;NgayBatDau,D323&gt;NgayKetThuc),"Ngày tháng phải nằm trong kỳ báo cáo",IF(AND(G323&lt;&gt;"",COUNTIF(D.2[Tên khách hàng],G323)=0),"Tên KH chưa khai báo trong DSKH",IF(AND(H323&lt;&gt;"",COUNTIF(D.1[Tên sản phẩm],H323)=0),"SP này chưa khai báo trong DSSP",""))))</f>
        <v/>
      </c>
      <c r="AB323" s="28" t="str">
        <f t="shared" ref="AB323:AB386" ca="1" si="62">IF(D323="","",MONTH(D323))</f>
        <v/>
      </c>
      <c r="AC323" s="29" t="str">
        <f>IF(OR(H323="",S323=""),"",S323-(SUM(L323,M323)*INDEX(#REF!,MATCH(H323,D.1[Tên sản phẩm],0))))</f>
        <v/>
      </c>
    </row>
    <row r="324" spans="2:29" ht="27.75" customHeight="1">
      <c r="B324" s="69">
        <f t="shared" ref="B324:B387" si="63">ROW(A324)-3</f>
        <v>321</v>
      </c>
      <c r="C324" s="49" t="str">
        <f t="shared" ref="C324:C387" ca="1" si="64">IF(AND(D324="",E324="",G324=""),"",IF(AND(D324=OFFSET(D324,-1,0),E324=OFFSET(E324,-1,0),G324=OFFSET(G324,-1,0)),OFFSET(B324,-1,1),B324))</f>
        <v/>
      </c>
      <c r="D324" s="50" t="str">
        <f t="shared" ref="D324:D387" ca="1" si="65">IF(AND($H324&lt;&gt;"",B324&lt;&gt;1),OFFSET(C324,-1,1),"")</f>
        <v/>
      </c>
      <c r="E324" s="51" t="str">
        <f t="shared" ref="E324:E387" ca="1" si="66">IF(AND($H324&lt;&gt;"",B324&lt;&gt;1),OFFSET(D324,-1,1),"")</f>
        <v/>
      </c>
      <c r="F324" s="51"/>
      <c r="G324" s="52" t="str">
        <f t="shared" ref="G324:G387" ca="1" si="67">IF(AND($H324&lt;&gt;"",B324&lt;&gt;1),OFFSET(F324,-1,1),"")</f>
        <v/>
      </c>
      <c r="H324" s="53"/>
      <c r="I324" s="54" t="str">
        <f>IF(H324="","",INDEX(D.1[Quy cách],MATCH(H324,D.1[Tên sản phẩm],0)))</f>
        <v/>
      </c>
      <c r="J324" s="20" t="str">
        <f>IF(H324="","",INDEX(D.1[ĐVT],MATCH(H324,D.1[Tên sản phẩm],0)))</f>
        <v/>
      </c>
      <c r="K324" s="56" t="str">
        <f>IF(H324="","",INDEX(#REF!,MATCH(H324,D.1[Tên sản phẩm],0)))</f>
        <v/>
      </c>
      <c r="L324" s="56"/>
      <c r="M324" s="53"/>
      <c r="N324" s="53"/>
      <c r="O324" s="53"/>
      <c r="P324" s="57" t="str">
        <f t="shared" ref="P324:P387" si="68">IF(AND(K324&lt;&gt;"",L324&lt;&gt;""),K324*L324,IF(AND(N324&lt;&gt;"",O324&lt;&gt;""),N324*O324,""))</f>
        <v/>
      </c>
      <c r="Q324" s="58"/>
      <c r="R324" s="56" t="str">
        <f t="shared" si="61"/>
        <v/>
      </c>
      <c r="S324" s="57" t="str">
        <f t="shared" ref="S324:S387" si="69">IF(P324="","",P324-SUM(R324))</f>
        <v/>
      </c>
      <c r="T324" s="58" t="str">
        <f t="shared" ref="T324:T387" ca="1" si="70">IF(AND(S324&lt;&gt;"",C324=OFFSET(C324,-1,0)),OFFSET(S324,-1,1),"")</f>
        <v/>
      </c>
      <c r="U324" s="57" t="str">
        <f t="shared" ref="U324:U387" si="71">IF(S324="","",S324*SUM(1,T324))</f>
        <v/>
      </c>
      <c r="V324" s="57" t="str">
        <f ca="1">IF(AND(C324&lt;&gt;"",C324&lt;&gt;OFFSET(C324,1,0)),SUMIFS([Giá có thuế],[Số ĐK],C324),"")</f>
        <v/>
      </c>
      <c r="W324" s="53"/>
      <c r="X324" s="55" t="str">
        <f>IF(W324="","",'Thông Tin Chung'!#REF!)</f>
        <v/>
      </c>
      <c r="Y324" s="57" t="str">
        <f t="shared" ref="Y324:Y387" ca="1" si="72">IF(AND(V324&lt;&gt;"",W324&lt;&gt;"",V324&lt;&gt;0),V324-W324,"")</f>
        <v/>
      </c>
      <c r="Z324" s="59"/>
      <c r="AA324" s="49" t="str">
        <f ca="1">IF(C324="","",IF(OR(D324&lt;NgayBatDau,D324&gt;NgayKetThuc),"Ngày tháng phải nằm trong kỳ báo cáo",IF(AND(G324&lt;&gt;"",COUNTIF(D.2[Tên khách hàng],G324)=0),"Tên KH chưa khai báo trong DSKH",IF(AND(H324&lt;&gt;"",COUNTIF(D.1[Tên sản phẩm],H324)=0),"SP này chưa khai báo trong DSSP",""))))</f>
        <v/>
      </c>
      <c r="AB324" s="28" t="str">
        <f t="shared" ca="1" si="62"/>
        <v/>
      </c>
      <c r="AC324" s="29" t="str">
        <f>IF(OR(H324="",S324=""),"",S324-(SUM(L324,M324)*INDEX(#REF!,MATCH(H324,D.1[Tên sản phẩm],0))))</f>
        <v/>
      </c>
    </row>
    <row r="325" spans="2:29" ht="27.75" customHeight="1">
      <c r="B325" s="69">
        <f t="shared" si="63"/>
        <v>322</v>
      </c>
      <c r="C325" s="49" t="str">
        <f t="shared" ca="1" si="64"/>
        <v/>
      </c>
      <c r="D325" s="50" t="str">
        <f t="shared" ca="1" si="65"/>
        <v/>
      </c>
      <c r="E325" s="51" t="str">
        <f t="shared" ca="1" si="66"/>
        <v/>
      </c>
      <c r="F325" s="51"/>
      <c r="G325" s="52" t="str">
        <f t="shared" ca="1" si="67"/>
        <v/>
      </c>
      <c r="H325" s="53"/>
      <c r="I325" s="54" t="str">
        <f>IF(H325="","",INDEX(D.1[Quy cách],MATCH(H325,D.1[Tên sản phẩm],0)))</f>
        <v/>
      </c>
      <c r="J325" s="20" t="str">
        <f>IF(H325="","",INDEX(D.1[ĐVT],MATCH(H325,D.1[Tên sản phẩm],0)))</f>
        <v/>
      </c>
      <c r="K325" s="56" t="str">
        <f>IF(H325="","",INDEX(#REF!,MATCH(H325,D.1[Tên sản phẩm],0)))</f>
        <v/>
      </c>
      <c r="L325" s="56"/>
      <c r="M325" s="53"/>
      <c r="N325" s="53"/>
      <c r="O325" s="53"/>
      <c r="P325" s="57" t="str">
        <f t="shared" si="68"/>
        <v/>
      </c>
      <c r="Q325" s="58"/>
      <c r="R325" s="56" t="str">
        <f t="shared" si="61"/>
        <v/>
      </c>
      <c r="S325" s="57" t="str">
        <f t="shared" si="69"/>
        <v/>
      </c>
      <c r="T325" s="58" t="str">
        <f t="shared" ca="1" si="70"/>
        <v/>
      </c>
      <c r="U325" s="57" t="str">
        <f t="shared" si="71"/>
        <v/>
      </c>
      <c r="V325" s="57" t="str">
        <f ca="1">IF(AND(C325&lt;&gt;"",C325&lt;&gt;OFFSET(C325,1,0)),SUMIFS([Giá có thuế],[Số ĐK],C325),"")</f>
        <v/>
      </c>
      <c r="W325" s="53"/>
      <c r="X325" s="55" t="str">
        <f>IF(W325="","",'Thông Tin Chung'!#REF!)</f>
        <v/>
      </c>
      <c r="Y325" s="57" t="str">
        <f t="shared" ca="1" si="72"/>
        <v/>
      </c>
      <c r="Z325" s="59"/>
      <c r="AA325" s="49" t="str">
        <f ca="1">IF(C325="","",IF(OR(D325&lt;NgayBatDau,D325&gt;NgayKetThuc),"Ngày tháng phải nằm trong kỳ báo cáo",IF(AND(G325&lt;&gt;"",COUNTIF(D.2[Tên khách hàng],G325)=0),"Tên KH chưa khai báo trong DSKH",IF(AND(H325&lt;&gt;"",COUNTIF(D.1[Tên sản phẩm],H325)=0),"SP này chưa khai báo trong DSSP",""))))</f>
        <v/>
      </c>
      <c r="AB325" s="28" t="str">
        <f t="shared" ca="1" si="62"/>
        <v/>
      </c>
      <c r="AC325" s="29" t="str">
        <f>IF(OR(H325="",S325=""),"",S325-(SUM(L325,M325)*INDEX(#REF!,MATCH(H325,D.1[Tên sản phẩm],0))))</f>
        <v/>
      </c>
    </row>
    <row r="326" spans="2:29" ht="27.75" customHeight="1">
      <c r="B326" s="69">
        <f t="shared" si="63"/>
        <v>323</v>
      </c>
      <c r="C326" s="49" t="str">
        <f t="shared" ca="1" si="64"/>
        <v/>
      </c>
      <c r="D326" s="50" t="str">
        <f t="shared" ca="1" si="65"/>
        <v/>
      </c>
      <c r="E326" s="51" t="str">
        <f t="shared" ca="1" si="66"/>
        <v/>
      </c>
      <c r="F326" s="51"/>
      <c r="G326" s="52" t="str">
        <f t="shared" ca="1" si="67"/>
        <v/>
      </c>
      <c r="H326" s="53"/>
      <c r="I326" s="54" t="str">
        <f>IF(H326="","",INDEX(D.1[Quy cách],MATCH(H326,D.1[Tên sản phẩm],0)))</f>
        <v/>
      </c>
      <c r="J326" s="20" t="str">
        <f>IF(H326="","",INDEX(D.1[ĐVT],MATCH(H326,D.1[Tên sản phẩm],0)))</f>
        <v/>
      </c>
      <c r="K326" s="56" t="str">
        <f>IF(H326="","",INDEX(#REF!,MATCH(H326,D.1[Tên sản phẩm],0)))</f>
        <v/>
      </c>
      <c r="L326" s="56"/>
      <c r="M326" s="53"/>
      <c r="N326" s="53"/>
      <c r="O326" s="53"/>
      <c r="P326" s="57" t="str">
        <f t="shared" si="68"/>
        <v/>
      </c>
      <c r="Q326" s="58"/>
      <c r="R326" s="56" t="str">
        <f t="shared" si="61"/>
        <v/>
      </c>
      <c r="S326" s="57" t="str">
        <f t="shared" si="69"/>
        <v/>
      </c>
      <c r="T326" s="58" t="str">
        <f t="shared" ca="1" si="70"/>
        <v/>
      </c>
      <c r="U326" s="57" t="str">
        <f t="shared" si="71"/>
        <v/>
      </c>
      <c r="V326" s="57" t="str">
        <f ca="1">IF(AND(C326&lt;&gt;"",C326&lt;&gt;OFFSET(C326,1,0)),SUMIFS([Giá có thuế],[Số ĐK],C326),"")</f>
        <v/>
      </c>
      <c r="W326" s="53"/>
      <c r="X326" s="55" t="str">
        <f>IF(W326="","",'Thông Tin Chung'!#REF!)</f>
        <v/>
      </c>
      <c r="Y326" s="57" t="str">
        <f t="shared" ca="1" si="72"/>
        <v/>
      </c>
      <c r="Z326" s="59"/>
      <c r="AA326" s="49" t="str">
        <f ca="1">IF(C326="","",IF(OR(D326&lt;NgayBatDau,D326&gt;NgayKetThuc),"Ngày tháng phải nằm trong kỳ báo cáo",IF(AND(G326&lt;&gt;"",COUNTIF(D.2[Tên khách hàng],G326)=0),"Tên KH chưa khai báo trong DSKH",IF(AND(H326&lt;&gt;"",COUNTIF(D.1[Tên sản phẩm],H326)=0),"SP này chưa khai báo trong DSSP",""))))</f>
        <v/>
      </c>
      <c r="AB326" s="28" t="str">
        <f t="shared" ca="1" si="62"/>
        <v/>
      </c>
      <c r="AC326" s="29" t="str">
        <f>IF(OR(H326="",S326=""),"",S326-(SUM(L326,M326)*INDEX(#REF!,MATCH(H326,D.1[Tên sản phẩm],0))))</f>
        <v/>
      </c>
    </row>
    <row r="327" spans="2:29" ht="27.75" customHeight="1">
      <c r="B327" s="69">
        <f t="shared" si="63"/>
        <v>324</v>
      </c>
      <c r="C327" s="49" t="str">
        <f t="shared" ca="1" si="64"/>
        <v/>
      </c>
      <c r="D327" s="50" t="str">
        <f t="shared" ca="1" si="65"/>
        <v/>
      </c>
      <c r="E327" s="51" t="str">
        <f t="shared" ca="1" si="66"/>
        <v/>
      </c>
      <c r="F327" s="51"/>
      <c r="G327" s="52" t="str">
        <f t="shared" ca="1" si="67"/>
        <v/>
      </c>
      <c r="H327" s="53"/>
      <c r="I327" s="54" t="str">
        <f>IF(H327="","",INDEX(D.1[Quy cách],MATCH(H327,D.1[Tên sản phẩm],0)))</f>
        <v/>
      </c>
      <c r="J327" s="20" t="str">
        <f>IF(H327="","",INDEX(D.1[ĐVT],MATCH(H327,D.1[Tên sản phẩm],0)))</f>
        <v/>
      </c>
      <c r="K327" s="56" t="str">
        <f>IF(H327="","",INDEX(#REF!,MATCH(H327,D.1[Tên sản phẩm],0)))</f>
        <v/>
      </c>
      <c r="L327" s="56"/>
      <c r="M327" s="53"/>
      <c r="N327" s="53"/>
      <c r="O327" s="53"/>
      <c r="P327" s="57" t="str">
        <f t="shared" si="68"/>
        <v/>
      </c>
      <c r="Q327" s="58"/>
      <c r="R327" s="56" t="str">
        <f t="shared" si="61"/>
        <v/>
      </c>
      <c r="S327" s="57" t="str">
        <f t="shared" si="69"/>
        <v/>
      </c>
      <c r="T327" s="58" t="str">
        <f t="shared" ca="1" si="70"/>
        <v/>
      </c>
      <c r="U327" s="57" t="str">
        <f t="shared" si="71"/>
        <v/>
      </c>
      <c r="V327" s="57" t="str">
        <f ca="1">IF(AND(C327&lt;&gt;"",C327&lt;&gt;OFFSET(C327,1,0)),SUMIFS([Giá có thuế],[Số ĐK],C327),"")</f>
        <v/>
      </c>
      <c r="W327" s="53"/>
      <c r="X327" s="55" t="str">
        <f>IF(W327="","",'Thông Tin Chung'!#REF!)</f>
        <v/>
      </c>
      <c r="Y327" s="57" t="str">
        <f t="shared" ca="1" si="72"/>
        <v/>
      </c>
      <c r="Z327" s="59"/>
      <c r="AA327" s="49" t="str">
        <f ca="1">IF(C327="","",IF(OR(D327&lt;NgayBatDau,D327&gt;NgayKetThuc),"Ngày tháng phải nằm trong kỳ báo cáo",IF(AND(G327&lt;&gt;"",COUNTIF(D.2[Tên khách hàng],G327)=0),"Tên KH chưa khai báo trong DSKH",IF(AND(H327&lt;&gt;"",COUNTIF(D.1[Tên sản phẩm],H327)=0),"SP này chưa khai báo trong DSSP",""))))</f>
        <v/>
      </c>
      <c r="AB327" s="28" t="str">
        <f t="shared" ca="1" si="62"/>
        <v/>
      </c>
      <c r="AC327" s="29" t="str">
        <f>IF(OR(H327="",S327=""),"",S327-(SUM(L327,M327)*INDEX(#REF!,MATCH(H327,D.1[Tên sản phẩm],0))))</f>
        <v/>
      </c>
    </row>
    <row r="328" spans="2:29" ht="27.75" customHeight="1">
      <c r="B328" s="69">
        <f t="shared" si="63"/>
        <v>325</v>
      </c>
      <c r="C328" s="49" t="str">
        <f t="shared" ca="1" si="64"/>
        <v/>
      </c>
      <c r="D328" s="50" t="str">
        <f t="shared" ca="1" si="65"/>
        <v/>
      </c>
      <c r="E328" s="51" t="str">
        <f t="shared" ca="1" si="66"/>
        <v/>
      </c>
      <c r="F328" s="51"/>
      <c r="G328" s="52" t="str">
        <f t="shared" ca="1" si="67"/>
        <v/>
      </c>
      <c r="H328" s="53"/>
      <c r="I328" s="54" t="str">
        <f>IF(H328="","",INDEX(D.1[Quy cách],MATCH(H328,D.1[Tên sản phẩm],0)))</f>
        <v/>
      </c>
      <c r="J328" s="20" t="str">
        <f>IF(H328="","",INDEX(D.1[ĐVT],MATCH(H328,D.1[Tên sản phẩm],0)))</f>
        <v/>
      </c>
      <c r="K328" s="56" t="str">
        <f>IF(H328="","",INDEX(#REF!,MATCH(H328,D.1[Tên sản phẩm],0)))</f>
        <v/>
      </c>
      <c r="L328" s="56"/>
      <c r="M328" s="53"/>
      <c r="N328" s="53"/>
      <c r="O328" s="53"/>
      <c r="P328" s="57" t="str">
        <f t="shared" si="68"/>
        <v/>
      </c>
      <c r="Q328" s="58"/>
      <c r="R328" s="56" t="str">
        <f t="shared" si="61"/>
        <v/>
      </c>
      <c r="S328" s="57" t="str">
        <f t="shared" si="69"/>
        <v/>
      </c>
      <c r="T328" s="58" t="str">
        <f t="shared" ca="1" si="70"/>
        <v/>
      </c>
      <c r="U328" s="57" t="str">
        <f t="shared" si="71"/>
        <v/>
      </c>
      <c r="V328" s="57" t="str">
        <f ca="1">IF(AND(C328&lt;&gt;"",C328&lt;&gt;OFFSET(C328,1,0)),SUMIFS([Giá có thuế],[Số ĐK],C328),"")</f>
        <v/>
      </c>
      <c r="W328" s="53"/>
      <c r="X328" s="55" t="str">
        <f>IF(W328="","",'Thông Tin Chung'!#REF!)</f>
        <v/>
      </c>
      <c r="Y328" s="57" t="str">
        <f t="shared" ca="1" si="72"/>
        <v/>
      </c>
      <c r="Z328" s="59"/>
      <c r="AA328" s="49" t="str">
        <f ca="1">IF(C328="","",IF(OR(D328&lt;NgayBatDau,D328&gt;NgayKetThuc),"Ngày tháng phải nằm trong kỳ báo cáo",IF(AND(G328&lt;&gt;"",COUNTIF(D.2[Tên khách hàng],G328)=0),"Tên KH chưa khai báo trong DSKH",IF(AND(H328&lt;&gt;"",COUNTIF(D.1[Tên sản phẩm],H328)=0),"SP này chưa khai báo trong DSSP",""))))</f>
        <v/>
      </c>
      <c r="AB328" s="28" t="str">
        <f t="shared" ca="1" si="62"/>
        <v/>
      </c>
      <c r="AC328" s="29" t="str">
        <f>IF(OR(H328="",S328=""),"",S328-(SUM(L328,M328)*INDEX(#REF!,MATCH(H328,D.1[Tên sản phẩm],0))))</f>
        <v/>
      </c>
    </row>
    <row r="329" spans="2:29" ht="27.75" customHeight="1">
      <c r="B329" s="69">
        <f t="shared" si="63"/>
        <v>326</v>
      </c>
      <c r="C329" s="49" t="str">
        <f t="shared" ca="1" si="64"/>
        <v/>
      </c>
      <c r="D329" s="50" t="str">
        <f t="shared" ca="1" si="65"/>
        <v/>
      </c>
      <c r="E329" s="51" t="str">
        <f t="shared" ca="1" si="66"/>
        <v/>
      </c>
      <c r="F329" s="51"/>
      <c r="G329" s="52" t="str">
        <f t="shared" ca="1" si="67"/>
        <v/>
      </c>
      <c r="H329" s="53"/>
      <c r="I329" s="54" t="str">
        <f>IF(H329="","",INDEX(D.1[Quy cách],MATCH(H329,D.1[Tên sản phẩm],0)))</f>
        <v/>
      </c>
      <c r="J329" s="20" t="str">
        <f>IF(H329="","",INDEX(D.1[ĐVT],MATCH(H329,D.1[Tên sản phẩm],0)))</f>
        <v/>
      </c>
      <c r="K329" s="56" t="str">
        <f>IF(H329="","",INDEX(#REF!,MATCH(H329,D.1[Tên sản phẩm],0)))</f>
        <v/>
      </c>
      <c r="L329" s="56"/>
      <c r="M329" s="53"/>
      <c r="N329" s="53"/>
      <c r="O329" s="53"/>
      <c r="P329" s="57" t="str">
        <f t="shared" si="68"/>
        <v/>
      </c>
      <c r="Q329" s="58"/>
      <c r="R329" s="56" t="str">
        <f t="shared" si="61"/>
        <v/>
      </c>
      <c r="S329" s="57" t="str">
        <f t="shared" si="69"/>
        <v/>
      </c>
      <c r="T329" s="58" t="str">
        <f t="shared" ca="1" si="70"/>
        <v/>
      </c>
      <c r="U329" s="57" t="str">
        <f t="shared" si="71"/>
        <v/>
      </c>
      <c r="V329" s="57" t="str">
        <f ca="1">IF(AND(C329&lt;&gt;"",C329&lt;&gt;OFFSET(C329,1,0)),SUMIFS([Giá có thuế],[Số ĐK],C329),"")</f>
        <v/>
      </c>
      <c r="W329" s="53"/>
      <c r="X329" s="55" t="str">
        <f>IF(W329="","",'Thông Tin Chung'!#REF!)</f>
        <v/>
      </c>
      <c r="Y329" s="57" t="str">
        <f t="shared" ca="1" si="72"/>
        <v/>
      </c>
      <c r="Z329" s="59"/>
      <c r="AA329" s="49" t="str">
        <f ca="1">IF(C329="","",IF(OR(D329&lt;NgayBatDau,D329&gt;NgayKetThuc),"Ngày tháng phải nằm trong kỳ báo cáo",IF(AND(G329&lt;&gt;"",COUNTIF(D.2[Tên khách hàng],G329)=0),"Tên KH chưa khai báo trong DSKH",IF(AND(H329&lt;&gt;"",COUNTIF(D.1[Tên sản phẩm],H329)=0),"SP này chưa khai báo trong DSSP",""))))</f>
        <v/>
      </c>
      <c r="AB329" s="28" t="str">
        <f t="shared" ca="1" si="62"/>
        <v/>
      </c>
      <c r="AC329" s="29" t="str">
        <f>IF(OR(H329="",S329=""),"",S329-(SUM(L329,M329)*INDEX(#REF!,MATCH(H329,D.1[Tên sản phẩm],0))))</f>
        <v/>
      </c>
    </row>
    <row r="330" spans="2:29" ht="27.75" customHeight="1">
      <c r="B330" s="69">
        <f t="shared" si="63"/>
        <v>327</v>
      </c>
      <c r="C330" s="49" t="str">
        <f t="shared" ca="1" si="64"/>
        <v/>
      </c>
      <c r="D330" s="50" t="str">
        <f t="shared" ca="1" si="65"/>
        <v/>
      </c>
      <c r="E330" s="51" t="str">
        <f t="shared" ca="1" si="66"/>
        <v/>
      </c>
      <c r="F330" s="51"/>
      <c r="G330" s="52" t="str">
        <f t="shared" ca="1" si="67"/>
        <v/>
      </c>
      <c r="H330" s="53"/>
      <c r="I330" s="54" t="str">
        <f>IF(H330="","",INDEX(D.1[Quy cách],MATCH(H330,D.1[Tên sản phẩm],0)))</f>
        <v/>
      </c>
      <c r="J330" s="20" t="str">
        <f>IF(H330="","",INDEX(D.1[ĐVT],MATCH(H330,D.1[Tên sản phẩm],0)))</f>
        <v/>
      </c>
      <c r="K330" s="56" t="str">
        <f>IF(H330="","",INDEX(#REF!,MATCH(H330,D.1[Tên sản phẩm],0)))</f>
        <v/>
      </c>
      <c r="L330" s="56"/>
      <c r="M330" s="53"/>
      <c r="N330" s="53"/>
      <c r="O330" s="53"/>
      <c r="P330" s="57" t="str">
        <f t="shared" si="68"/>
        <v/>
      </c>
      <c r="Q330" s="58"/>
      <c r="R330" s="56" t="str">
        <f t="shared" si="61"/>
        <v/>
      </c>
      <c r="S330" s="57" t="str">
        <f t="shared" si="69"/>
        <v/>
      </c>
      <c r="T330" s="58" t="str">
        <f t="shared" ca="1" si="70"/>
        <v/>
      </c>
      <c r="U330" s="57" t="str">
        <f t="shared" si="71"/>
        <v/>
      </c>
      <c r="V330" s="57" t="str">
        <f ca="1">IF(AND(C330&lt;&gt;"",C330&lt;&gt;OFFSET(C330,1,0)),SUMIFS([Giá có thuế],[Số ĐK],C330),"")</f>
        <v/>
      </c>
      <c r="W330" s="53"/>
      <c r="X330" s="55" t="str">
        <f>IF(W330="","",'Thông Tin Chung'!#REF!)</f>
        <v/>
      </c>
      <c r="Y330" s="57" t="str">
        <f t="shared" ca="1" si="72"/>
        <v/>
      </c>
      <c r="Z330" s="59"/>
      <c r="AA330" s="49" t="str">
        <f ca="1">IF(C330="","",IF(OR(D330&lt;NgayBatDau,D330&gt;NgayKetThuc),"Ngày tháng phải nằm trong kỳ báo cáo",IF(AND(G330&lt;&gt;"",COUNTIF(D.2[Tên khách hàng],G330)=0),"Tên KH chưa khai báo trong DSKH",IF(AND(H330&lt;&gt;"",COUNTIF(D.1[Tên sản phẩm],H330)=0),"SP này chưa khai báo trong DSSP",""))))</f>
        <v/>
      </c>
      <c r="AB330" s="28" t="str">
        <f t="shared" ca="1" si="62"/>
        <v/>
      </c>
      <c r="AC330" s="29" t="str">
        <f>IF(OR(H330="",S330=""),"",S330-(SUM(L330,M330)*INDEX(#REF!,MATCH(H330,D.1[Tên sản phẩm],0))))</f>
        <v/>
      </c>
    </row>
    <row r="331" spans="2:29" ht="27.75" customHeight="1">
      <c r="B331" s="69">
        <f t="shared" si="63"/>
        <v>328</v>
      </c>
      <c r="C331" s="49" t="str">
        <f t="shared" ca="1" si="64"/>
        <v/>
      </c>
      <c r="D331" s="50" t="str">
        <f t="shared" ca="1" si="65"/>
        <v/>
      </c>
      <c r="E331" s="51" t="str">
        <f t="shared" ca="1" si="66"/>
        <v/>
      </c>
      <c r="F331" s="51"/>
      <c r="G331" s="52" t="str">
        <f t="shared" ca="1" si="67"/>
        <v/>
      </c>
      <c r="H331" s="53"/>
      <c r="I331" s="54" t="str">
        <f>IF(H331="","",INDEX(D.1[Quy cách],MATCH(H331,D.1[Tên sản phẩm],0)))</f>
        <v/>
      </c>
      <c r="J331" s="20" t="str">
        <f>IF(H331="","",INDEX(D.1[ĐVT],MATCH(H331,D.1[Tên sản phẩm],0)))</f>
        <v/>
      </c>
      <c r="K331" s="56" t="str">
        <f>IF(H331="","",INDEX(#REF!,MATCH(H331,D.1[Tên sản phẩm],0)))</f>
        <v/>
      </c>
      <c r="L331" s="56"/>
      <c r="M331" s="53"/>
      <c r="N331" s="53"/>
      <c r="O331" s="53"/>
      <c r="P331" s="57" t="str">
        <f t="shared" si="68"/>
        <v/>
      </c>
      <c r="Q331" s="58"/>
      <c r="R331" s="56" t="str">
        <f t="shared" si="61"/>
        <v/>
      </c>
      <c r="S331" s="57" t="str">
        <f t="shared" si="69"/>
        <v/>
      </c>
      <c r="T331" s="58" t="str">
        <f t="shared" ca="1" si="70"/>
        <v/>
      </c>
      <c r="U331" s="57" t="str">
        <f t="shared" si="71"/>
        <v/>
      </c>
      <c r="V331" s="57" t="str">
        <f ca="1">IF(AND(C331&lt;&gt;"",C331&lt;&gt;OFFSET(C331,1,0)),SUMIFS([Giá có thuế],[Số ĐK],C331),"")</f>
        <v/>
      </c>
      <c r="W331" s="53"/>
      <c r="X331" s="55" t="str">
        <f>IF(W331="","",'Thông Tin Chung'!#REF!)</f>
        <v/>
      </c>
      <c r="Y331" s="57" t="str">
        <f t="shared" ca="1" si="72"/>
        <v/>
      </c>
      <c r="Z331" s="59"/>
      <c r="AA331" s="49" t="str">
        <f ca="1">IF(C331="","",IF(OR(D331&lt;NgayBatDau,D331&gt;NgayKetThuc),"Ngày tháng phải nằm trong kỳ báo cáo",IF(AND(G331&lt;&gt;"",COUNTIF(D.2[Tên khách hàng],G331)=0),"Tên KH chưa khai báo trong DSKH",IF(AND(H331&lt;&gt;"",COUNTIF(D.1[Tên sản phẩm],H331)=0),"SP này chưa khai báo trong DSSP",""))))</f>
        <v/>
      </c>
      <c r="AB331" s="28" t="str">
        <f t="shared" ca="1" si="62"/>
        <v/>
      </c>
      <c r="AC331" s="29" t="str">
        <f>IF(OR(H331="",S331=""),"",S331-(SUM(L331,M331)*INDEX(#REF!,MATCH(H331,D.1[Tên sản phẩm],0))))</f>
        <v/>
      </c>
    </row>
    <row r="332" spans="2:29" ht="27.75" customHeight="1">
      <c r="B332" s="69">
        <f t="shared" si="63"/>
        <v>329</v>
      </c>
      <c r="C332" s="49" t="str">
        <f t="shared" ca="1" si="64"/>
        <v/>
      </c>
      <c r="D332" s="50" t="str">
        <f t="shared" ca="1" si="65"/>
        <v/>
      </c>
      <c r="E332" s="51" t="str">
        <f t="shared" ca="1" si="66"/>
        <v/>
      </c>
      <c r="F332" s="51"/>
      <c r="G332" s="52" t="str">
        <f t="shared" ca="1" si="67"/>
        <v/>
      </c>
      <c r="H332" s="53"/>
      <c r="I332" s="54" t="str">
        <f>IF(H332="","",INDEX(D.1[Quy cách],MATCH(H332,D.1[Tên sản phẩm],0)))</f>
        <v/>
      </c>
      <c r="J332" s="20" t="str">
        <f>IF(H332="","",INDEX(D.1[ĐVT],MATCH(H332,D.1[Tên sản phẩm],0)))</f>
        <v/>
      </c>
      <c r="K332" s="56" t="str">
        <f>IF(H332="","",INDEX(#REF!,MATCH(H332,D.1[Tên sản phẩm],0)))</f>
        <v/>
      </c>
      <c r="L332" s="56"/>
      <c r="M332" s="53"/>
      <c r="N332" s="53"/>
      <c r="O332" s="53"/>
      <c r="P332" s="57" t="str">
        <f t="shared" si="68"/>
        <v/>
      </c>
      <c r="Q332" s="58"/>
      <c r="R332" s="56" t="str">
        <f t="shared" si="61"/>
        <v/>
      </c>
      <c r="S332" s="57" t="str">
        <f t="shared" si="69"/>
        <v/>
      </c>
      <c r="T332" s="58" t="str">
        <f t="shared" ca="1" si="70"/>
        <v/>
      </c>
      <c r="U332" s="57" t="str">
        <f t="shared" si="71"/>
        <v/>
      </c>
      <c r="V332" s="57" t="str">
        <f ca="1">IF(AND(C332&lt;&gt;"",C332&lt;&gt;OFFSET(C332,1,0)),SUMIFS([Giá có thuế],[Số ĐK],C332),"")</f>
        <v/>
      </c>
      <c r="W332" s="53"/>
      <c r="X332" s="55" t="str">
        <f>IF(W332="","",'Thông Tin Chung'!#REF!)</f>
        <v/>
      </c>
      <c r="Y332" s="57" t="str">
        <f t="shared" ca="1" si="72"/>
        <v/>
      </c>
      <c r="Z332" s="59"/>
      <c r="AA332" s="49" t="str">
        <f ca="1">IF(C332="","",IF(OR(D332&lt;NgayBatDau,D332&gt;NgayKetThuc),"Ngày tháng phải nằm trong kỳ báo cáo",IF(AND(G332&lt;&gt;"",COUNTIF(D.2[Tên khách hàng],G332)=0),"Tên KH chưa khai báo trong DSKH",IF(AND(H332&lt;&gt;"",COUNTIF(D.1[Tên sản phẩm],H332)=0),"SP này chưa khai báo trong DSSP",""))))</f>
        <v/>
      </c>
      <c r="AB332" s="28" t="str">
        <f t="shared" ca="1" si="62"/>
        <v/>
      </c>
      <c r="AC332" s="29" t="str">
        <f>IF(OR(H332="",S332=""),"",S332-(SUM(L332,M332)*INDEX(#REF!,MATCH(H332,D.1[Tên sản phẩm],0))))</f>
        <v/>
      </c>
    </row>
    <row r="333" spans="2:29" ht="27.75" customHeight="1">
      <c r="B333" s="69">
        <f t="shared" si="63"/>
        <v>330</v>
      </c>
      <c r="C333" s="49" t="str">
        <f t="shared" ca="1" si="64"/>
        <v/>
      </c>
      <c r="D333" s="50" t="str">
        <f t="shared" ca="1" si="65"/>
        <v/>
      </c>
      <c r="E333" s="51" t="str">
        <f t="shared" ca="1" si="66"/>
        <v/>
      </c>
      <c r="F333" s="51"/>
      <c r="G333" s="52" t="str">
        <f t="shared" ca="1" si="67"/>
        <v/>
      </c>
      <c r="H333" s="53"/>
      <c r="I333" s="54" t="str">
        <f>IF(H333="","",INDEX(D.1[Quy cách],MATCH(H333,D.1[Tên sản phẩm],0)))</f>
        <v/>
      </c>
      <c r="J333" s="20" t="str">
        <f>IF(H333="","",INDEX(D.1[ĐVT],MATCH(H333,D.1[Tên sản phẩm],0)))</f>
        <v/>
      </c>
      <c r="K333" s="56" t="str">
        <f>IF(H333="","",INDEX(#REF!,MATCH(H333,D.1[Tên sản phẩm],0)))</f>
        <v/>
      </c>
      <c r="L333" s="56"/>
      <c r="M333" s="53"/>
      <c r="N333" s="53"/>
      <c r="O333" s="53"/>
      <c r="P333" s="57" t="str">
        <f t="shared" si="68"/>
        <v/>
      </c>
      <c r="Q333" s="58"/>
      <c r="R333" s="56" t="str">
        <f t="shared" si="61"/>
        <v/>
      </c>
      <c r="S333" s="57" t="str">
        <f t="shared" si="69"/>
        <v/>
      </c>
      <c r="T333" s="58" t="str">
        <f t="shared" ca="1" si="70"/>
        <v/>
      </c>
      <c r="U333" s="57" t="str">
        <f t="shared" si="71"/>
        <v/>
      </c>
      <c r="V333" s="57" t="str">
        <f ca="1">IF(AND(C333&lt;&gt;"",C333&lt;&gt;OFFSET(C333,1,0)),SUMIFS([Giá có thuế],[Số ĐK],C333),"")</f>
        <v/>
      </c>
      <c r="W333" s="53"/>
      <c r="X333" s="55" t="str">
        <f>IF(W333="","",'Thông Tin Chung'!#REF!)</f>
        <v/>
      </c>
      <c r="Y333" s="57" t="str">
        <f t="shared" ca="1" si="72"/>
        <v/>
      </c>
      <c r="Z333" s="59"/>
      <c r="AA333" s="49" t="str">
        <f ca="1">IF(C333="","",IF(OR(D333&lt;NgayBatDau,D333&gt;NgayKetThuc),"Ngày tháng phải nằm trong kỳ báo cáo",IF(AND(G333&lt;&gt;"",COUNTIF(D.2[Tên khách hàng],G333)=0),"Tên KH chưa khai báo trong DSKH",IF(AND(H333&lt;&gt;"",COUNTIF(D.1[Tên sản phẩm],H333)=0),"SP này chưa khai báo trong DSSP",""))))</f>
        <v/>
      </c>
      <c r="AB333" s="28" t="str">
        <f t="shared" ca="1" si="62"/>
        <v/>
      </c>
      <c r="AC333" s="29" t="str">
        <f>IF(OR(H333="",S333=""),"",S333-(SUM(L333,M333)*INDEX(#REF!,MATCH(H333,D.1[Tên sản phẩm],0))))</f>
        <v/>
      </c>
    </row>
    <row r="334" spans="2:29" ht="27.75" customHeight="1">
      <c r="B334" s="69">
        <f t="shared" si="63"/>
        <v>331</v>
      </c>
      <c r="C334" s="49" t="str">
        <f t="shared" ca="1" si="64"/>
        <v/>
      </c>
      <c r="D334" s="50" t="str">
        <f t="shared" ca="1" si="65"/>
        <v/>
      </c>
      <c r="E334" s="51" t="str">
        <f t="shared" ca="1" si="66"/>
        <v/>
      </c>
      <c r="F334" s="51"/>
      <c r="G334" s="52" t="str">
        <f t="shared" ca="1" si="67"/>
        <v/>
      </c>
      <c r="H334" s="53"/>
      <c r="I334" s="54" t="str">
        <f>IF(H334="","",INDEX(D.1[Quy cách],MATCH(H334,D.1[Tên sản phẩm],0)))</f>
        <v/>
      </c>
      <c r="J334" s="20" t="str">
        <f>IF(H334="","",INDEX(D.1[ĐVT],MATCH(H334,D.1[Tên sản phẩm],0)))</f>
        <v/>
      </c>
      <c r="K334" s="56" t="str">
        <f>IF(H334="","",INDEX(#REF!,MATCH(H334,D.1[Tên sản phẩm],0)))</f>
        <v/>
      </c>
      <c r="L334" s="56"/>
      <c r="M334" s="53"/>
      <c r="N334" s="53"/>
      <c r="O334" s="53"/>
      <c r="P334" s="57" t="str">
        <f t="shared" si="68"/>
        <v/>
      </c>
      <c r="Q334" s="58"/>
      <c r="R334" s="56" t="str">
        <f t="shared" si="61"/>
        <v/>
      </c>
      <c r="S334" s="57" t="str">
        <f t="shared" si="69"/>
        <v/>
      </c>
      <c r="T334" s="58" t="str">
        <f t="shared" ca="1" si="70"/>
        <v/>
      </c>
      <c r="U334" s="57" t="str">
        <f t="shared" si="71"/>
        <v/>
      </c>
      <c r="V334" s="57" t="str">
        <f ca="1">IF(AND(C334&lt;&gt;"",C334&lt;&gt;OFFSET(C334,1,0)),SUMIFS([Giá có thuế],[Số ĐK],C334),"")</f>
        <v/>
      </c>
      <c r="W334" s="53"/>
      <c r="X334" s="55" t="str">
        <f>IF(W334="","",'Thông Tin Chung'!#REF!)</f>
        <v/>
      </c>
      <c r="Y334" s="57" t="str">
        <f t="shared" ca="1" si="72"/>
        <v/>
      </c>
      <c r="Z334" s="59"/>
      <c r="AA334" s="49" t="str">
        <f ca="1">IF(C334="","",IF(OR(D334&lt;NgayBatDau,D334&gt;NgayKetThuc),"Ngày tháng phải nằm trong kỳ báo cáo",IF(AND(G334&lt;&gt;"",COUNTIF(D.2[Tên khách hàng],G334)=0),"Tên KH chưa khai báo trong DSKH",IF(AND(H334&lt;&gt;"",COUNTIF(D.1[Tên sản phẩm],H334)=0),"SP này chưa khai báo trong DSSP",""))))</f>
        <v/>
      </c>
      <c r="AB334" s="28" t="str">
        <f t="shared" ca="1" si="62"/>
        <v/>
      </c>
      <c r="AC334" s="29" t="str">
        <f>IF(OR(H334="",S334=""),"",S334-(SUM(L334,M334)*INDEX(#REF!,MATCH(H334,D.1[Tên sản phẩm],0))))</f>
        <v/>
      </c>
    </row>
    <row r="335" spans="2:29" ht="27.75" customHeight="1">
      <c r="B335" s="69">
        <f t="shared" si="63"/>
        <v>332</v>
      </c>
      <c r="C335" s="49" t="str">
        <f t="shared" ca="1" si="64"/>
        <v/>
      </c>
      <c r="D335" s="50" t="str">
        <f t="shared" ca="1" si="65"/>
        <v/>
      </c>
      <c r="E335" s="51" t="str">
        <f t="shared" ca="1" si="66"/>
        <v/>
      </c>
      <c r="F335" s="51"/>
      <c r="G335" s="52" t="str">
        <f t="shared" ca="1" si="67"/>
        <v/>
      </c>
      <c r="H335" s="53"/>
      <c r="I335" s="54" t="str">
        <f>IF(H335="","",INDEX(D.1[Quy cách],MATCH(H335,D.1[Tên sản phẩm],0)))</f>
        <v/>
      </c>
      <c r="J335" s="20" t="str">
        <f>IF(H335="","",INDEX(D.1[ĐVT],MATCH(H335,D.1[Tên sản phẩm],0)))</f>
        <v/>
      </c>
      <c r="K335" s="56" t="str">
        <f>IF(H335="","",INDEX(#REF!,MATCH(H335,D.1[Tên sản phẩm],0)))</f>
        <v/>
      </c>
      <c r="L335" s="56"/>
      <c r="M335" s="53"/>
      <c r="N335" s="53"/>
      <c r="O335" s="53"/>
      <c r="P335" s="57" t="str">
        <f t="shared" si="68"/>
        <v/>
      </c>
      <c r="Q335" s="58"/>
      <c r="R335" s="56" t="str">
        <f t="shared" si="61"/>
        <v/>
      </c>
      <c r="S335" s="57" t="str">
        <f t="shared" si="69"/>
        <v/>
      </c>
      <c r="T335" s="58" t="str">
        <f t="shared" ca="1" si="70"/>
        <v/>
      </c>
      <c r="U335" s="57" t="str">
        <f t="shared" si="71"/>
        <v/>
      </c>
      <c r="V335" s="57" t="str">
        <f ca="1">IF(AND(C335&lt;&gt;"",C335&lt;&gt;OFFSET(C335,1,0)),SUMIFS([Giá có thuế],[Số ĐK],C335),"")</f>
        <v/>
      </c>
      <c r="W335" s="53"/>
      <c r="X335" s="55" t="str">
        <f>IF(W335="","",'Thông Tin Chung'!#REF!)</f>
        <v/>
      </c>
      <c r="Y335" s="57" t="str">
        <f t="shared" ca="1" si="72"/>
        <v/>
      </c>
      <c r="Z335" s="59"/>
      <c r="AA335" s="49" t="str">
        <f ca="1">IF(C335="","",IF(OR(D335&lt;NgayBatDau,D335&gt;NgayKetThuc),"Ngày tháng phải nằm trong kỳ báo cáo",IF(AND(G335&lt;&gt;"",COUNTIF(D.2[Tên khách hàng],G335)=0),"Tên KH chưa khai báo trong DSKH",IF(AND(H335&lt;&gt;"",COUNTIF(D.1[Tên sản phẩm],H335)=0),"SP này chưa khai báo trong DSSP",""))))</f>
        <v/>
      </c>
      <c r="AB335" s="28" t="str">
        <f t="shared" ca="1" si="62"/>
        <v/>
      </c>
      <c r="AC335" s="29" t="str">
        <f>IF(OR(H335="",S335=""),"",S335-(SUM(L335,M335)*INDEX(#REF!,MATCH(H335,D.1[Tên sản phẩm],0))))</f>
        <v/>
      </c>
    </row>
    <row r="336" spans="2:29" ht="27.75" customHeight="1">
      <c r="B336" s="69">
        <f t="shared" si="63"/>
        <v>333</v>
      </c>
      <c r="C336" s="49" t="str">
        <f t="shared" ca="1" si="64"/>
        <v/>
      </c>
      <c r="D336" s="50" t="str">
        <f t="shared" ca="1" si="65"/>
        <v/>
      </c>
      <c r="E336" s="51" t="str">
        <f t="shared" ca="1" si="66"/>
        <v/>
      </c>
      <c r="F336" s="51"/>
      <c r="G336" s="52" t="str">
        <f t="shared" ca="1" si="67"/>
        <v/>
      </c>
      <c r="H336" s="53"/>
      <c r="I336" s="54" t="str">
        <f>IF(H336="","",INDEX(D.1[Quy cách],MATCH(H336,D.1[Tên sản phẩm],0)))</f>
        <v/>
      </c>
      <c r="J336" s="20" t="str">
        <f>IF(H336="","",INDEX(D.1[ĐVT],MATCH(H336,D.1[Tên sản phẩm],0)))</f>
        <v/>
      </c>
      <c r="K336" s="56" t="str">
        <f>IF(H336="","",INDEX(#REF!,MATCH(H336,D.1[Tên sản phẩm],0)))</f>
        <v/>
      </c>
      <c r="L336" s="56"/>
      <c r="M336" s="53"/>
      <c r="N336" s="53"/>
      <c r="O336" s="53"/>
      <c r="P336" s="57" t="str">
        <f t="shared" si="68"/>
        <v/>
      </c>
      <c r="Q336" s="58"/>
      <c r="R336" s="56" t="str">
        <f t="shared" si="61"/>
        <v/>
      </c>
      <c r="S336" s="57" t="str">
        <f t="shared" si="69"/>
        <v/>
      </c>
      <c r="T336" s="58" t="str">
        <f t="shared" ca="1" si="70"/>
        <v/>
      </c>
      <c r="U336" s="57" t="str">
        <f t="shared" si="71"/>
        <v/>
      </c>
      <c r="V336" s="57" t="str">
        <f ca="1">IF(AND(C336&lt;&gt;"",C336&lt;&gt;OFFSET(C336,1,0)),SUMIFS([Giá có thuế],[Số ĐK],C336),"")</f>
        <v/>
      </c>
      <c r="W336" s="53"/>
      <c r="X336" s="55" t="str">
        <f>IF(W336="","",'Thông Tin Chung'!#REF!)</f>
        <v/>
      </c>
      <c r="Y336" s="57" t="str">
        <f t="shared" ca="1" si="72"/>
        <v/>
      </c>
      <c r="Z336" s="59"/>
      <c r="AA336" s="49" t="str">
        <f ca="1">IF(C336="","",IF(OR(D336&lt;NgayBatDau,D336&gt;NgayKetThuc),"Ngày tháng phải nằm trong kỳ báo cáo",IF(AND(G336&lt;&gt;"",COUNTIF(D.2[Tên khách hàng],G336)=0),"Tên KH chưa khai báo trong DSKH",IF(AND(H336&lt;&gt;"",COUNTIF(D.1[Tên sản phẩm],H336)=0),"SP này chưa khai báo trong DSSP",""))))</f>
        <v/>
      </c>
      <c r="AB336" s="28" t="str">
        <f t="shared" ca="1" si="62"/>
        <v/>
      </c>
      <c r="AC336" s="29" t="str">
        <f>IF(OR(H336="",S336=""),"",S336-(SUM(L336,M336)*INDEX(#REF!,MATCH(H336,D.1[Tên sản phẩm],0))))</f>
        <v/>
      </c>
    </row>
    <row r="337" spans="2:29" ht="27.75" customHeight="1">
      <c r="B337" s="69">
        <f t="shared" si="63"/>
        <v>334</v>
      </c>
      <c r="C337" s="49" t="str">
        <f t="shared" ca="1" si="64"/>
        <v/>
      </c>
      <c r="D337" s="50" t="str">
        <f t="shared" ca="1" si="65"/>
        <v/>
      </c>
      <c r="E337" s="51" t="str">
        <f t="shared" ca="1" si="66"/>
        <v/>
      </c>
      <c r="F337" s="51"/>
      <c r="G337" s="52" t="str">
        <f t="shared" ca="1" si="67"/>
        <v/>
      </c>
      <c r="H337" s="53"/>
      <c r="I337" s="54" t="str">
        <f>IF(H337="","",INDEX(D.1[Quy cách],MATCH(H337,D.1[Tên sản phẩm],0)))</f>
        <v/>
      </c>
      <c r="J337" s="20" t="str">
        <f>IF(H337="","",INDEX(D.1[ĐVT],MATCH(H337,D.1[Tên sản phẩm],0)))</f>
        <v/>
      </c>
      <c r="K337" s="56" t="str">
        <f>IF(H337="","",INDEX(#REF!,MATCH(H337,D.1[Tên sản phẩm],0)))</f>
        <v/>
      </c>
      <c r="L337" s="56"/>
      <c r="M337" s="53"/>
      <c r="N337" s="53"/>
      <c r="O337" s="53"/>
      <c r="P337" s="57" t="str">
        <f t="shared" si="68"/>
        <v/>
      </c>
      <c r="Q337" s="58"/>
      <c r="R337" s="56" t="str">
        <f t="shared" si="61"/>
        <v/>
      </c>
      <c r="S337" s="57" t="str">
        <f t="shared" si="69"/>
        <v/>
      </c>
      <c r="T337" s="58" t="str">
        <f t="shared" ca="1" si="70"/>
        <v/>
      </c>
      <c r="U337" s="57" t="str">
        <f t="shared" si="71"/>
        <v/>
      </c>
      <c r="V337" s="57" t="str">
        <f ca="1">IF(AND(C337&lt;&gt;"",C337&lt;&gt;OFFSET(C337,1,0)),SUMIFS([Giá có thuế],[Số ĐK],C337),"")</f>
        <v/>
      </c>
      <c r="W337" s="53"/>
      <c r="X337" s="55" t="str">
        <f>IF(W337="","",'Thông Tin Chung'!#REF!)</f>
        <v/>
      </c>
      <c r="Y337" s="57" t="str">
        <f t="shared" ca="1" si="72"/>
        <v/>
      </c>
      <c r="Z337" s="59"/>
      <c r="AA337" s="49" t="str">
        <f ca="1">IF(C337="","",IF(OR(D337&lt;NgayBatDau,D337&gt;NgayKetThuc),"Ngày tháng phải nằm trong kỳ báo cáo",IF(AND(G337&lt;&gt;"",COUNTIF(D.2[Tên khách hàng],G337)=0),"Tên KH chưa khai báo trong DSKH",IF(AND(H337&lt;&gt;"",COUNTIF(D.1[Tên sản phẩm],H337)=0),"SP này chưa khai báo trong DSSP",""))))</f>
        <v/>
      </c>
      <c r="AB337" s="28" t="str">
        <f t="shared" ca="1" si="62"/>
        <v/>
      </c>
      <c r="AC337" s="29" t="str">
        <f>IF(OR(H337="",S337=""),"",S337-(SUM(L337,M337)*INDEX(#REF!,MATCH(H337,D.1[Tên sản phẩm],0))))</f>
        <v/>
      </c>
    </row>
    <row r="338" spans="2:29" ht="27.75" customHeight="1">
      <c r="B338" s="69">
        <f t="shared" si="63"/>
        <v>335</v>
      </c>
      <c r="C338" s="49" t="str">
        <f t="shared" ca="1" si="64"/>
        <v/>
      </c>
      <c r="D338" s="50" t="str">
        <f t="shared" ca="1" si="65"/>
        <v/>
      </c>
      <c r="E338" s="51" t="str">
        <f t="shared" ca="1" si="66"/>
        <v/>
      </c>
      <c r="F338" s="51"/>
      <c r="G338" s="52" t="str">
        <f t="shared" ca="1" si="67"/>
        <v/>
      </c>
      <c r="H338" s="53"/>
      <c r="I338" s="54" t="str">
        <f>IF(H338="","",INDEX(D.1[Quy cách],MATCH(H338,D.1[Tên sản phẩm],0)))</f>
        <v/>
      </c>
      <c r="J338" s="20" t="str">
        <f>IF(H338="","",INDEX(D.1[ĐVT],MATCH(H338,D.1[Tên sản phẩm],0)))</f>
        <v/>
      </c>
      <c r="K338" s="56" t="str">
        <f>IF(H338="","",INDEX(#REF!,MATCH(H338,D.1[Tên sản phẩm],0)))</f>
        <v/>
      </c>
      <c r="L338" s="56"/>
      <c r="M338" s="53"/>
      <c r="N338" s="53"/>
      <c r="O338" s="53"/>
      <c r="P338" s="57" t="str">
        <f t="shared" si="68"/>
        <v/>
      </c>
      <c r="Q338" s="58"/>
      <c r="R338" s="56" t="str">
        <f t="shared" si="61"/>
        <v/>
      </c>
      <c r="S338" s="57" t="str">
        <f t="shared" si="69"/>
        <v/>
      </c>
      <c r="T338" s="58" t="str">
        <f t="shared" ca="1" si="70"/>
        <v/>
      </c>
      <c r="U338" s="57" t="str">
        <f t="shared" si="71"/>
        <v/>
      </c>
      <c r="V338" s="57" t="str">
        <f ca="1">IF(AND(C338&lt;&gt;"",C338&lt;&gt;OFFSET(C338,1,0)),SUMIFS([Giá có thuế],[Số ĐK],C338),"")</f>
        <v/>
      </c>
      <c r="W338" s="53"/>
      <c r="X338" s="55" t="str">
        <f>IF(W338="","",'Thông Tin Chung'!#REF!)</f>
        <v/>
      </c>
      <c r="Y338" s="57" t="str">
        <f t="shared" ca="1" si="72"/>
        <v/>
      </c>
      <c r="Z338" s="59"/>
      <c r="AA338" s="49" t="str">
        <f ca="1">IF(C338="","",IF(OR(D338&lt;NgayBatDau,D338&gt;NgayKetThuc),"Ngày tháng phải nằm trong kỳ báo cáo",IF(AND(G338&lt;&gt;"",COUNTIF(D.2[Tên khách hàng],G338)=0),"Tên KH chưa khai báo trong DSKH",IF(AND(H338&lt;&gt;"",COUNTIF(D.1[Tên sản phẩm],H338)=0),"SP này chưa khai báo trong DSSP",""))))</f>
        <v/>
      </c>
      <c r="AB338" s="28" t="str">
        <f t="shared" ca="1" si="62"/>
        <v/>
      </c>
      <c r="AC338" s="29" t="str">
        <f>IF(OR(H338="",S338=""),"",S338-(SUM(L338,M338)*INDEX(#REF!,MATCH(H338,D.1[Tên sản phẩm],0))))</f>
        <v/>
      </c>
    </row>
    <row r="339" spans="2:29" ht="27.75" customHeight="1">
      <c r="B339" s="69">
        <f t="shared" si="63"/>
        <v>336</v>
      </c>
      <c r="C339" s="49" t="str">
        <f t="shared" ca="1" si="64"/>
        <v/>
      </c>
      <c r="D339" s="50" t="str">
        <f t="shared" ca="1" si="65"/>
        <v/>
      </c>
      <c r="E339" s="51" t="str">
        <f t="shared" ca="1" si="66"/>
        <v/>
      </c>
      <c r="F339" s="51"/>
      <c r="G339" s="52" t="str">
        <f t="shared" ca="1" si="67"/>
        <v/>
      </c>
      <c r="H339" s="53"/>
      <c r="I339" s="54" t="str">
        <f>IF(H339="","",INDEX(D.1[Quy cách],MATCH(H339,D.1[Tên sản phẩm],0)))</f>
        <v/>
      </c>
      <c r="J339" s="20" t="str">
        <f>IF(H339="","",INDEX(D.1[ĐVT],MATCH(H339,D.1[Tên sản phẩm],0)))</f>
        <v/>
      </c>
      <c r="K339" s="56" t="str">
        <f>IF(H339="","",INDEX(#REF!,MATCH(H339,D.1[Tên sản phẩm],0)))</f>
        <v/>
      </c>
      <c r="L339" s="56"/>
      <c r="M339" s="53"/>
      <c r="N339" s="53"/>
      <c r="O339" s="53"/>
      <c r="P339" s="57" t="str">
        <f t="shared" si="68"/>
        <v/>
      </c>
      <c r="Q339" s="58"/>
      <c r="R339" s="56" t="str">
        <f t="shared" si="61"/>
        <v/>
      </c>
      <c r="S339" s="57" t="str">
        <f t="shared" si="69"/>
        <v/>
      </c>
      <c r="T339" s="58" t="str">
        <f t="shared" ca="1" si="70"/>
        <v/>
      </c>
      <c r="U339" s="57" t="str">
        <f t="shared" si="71"/>
        <v/>
      </c>
      <c r="V339" s="57" t="str">
        <f ca="1">IF(AND(C339&lt;&gt;"",C339&lt;&gt;OFFSET(C339,1,0)),SUMIFS([Giá có thuế],[Số ĐK],C339),"")</f>
        <v/>
      </c>
      <c r="W339" s="53"/>
      <c r="X339" s="55" t="str">
        <f>IF(W339="","",'Thông Tin Chung'!#REF!)</f>
        <v/>
      </c>
      <c r="Y339" s="57" t="str">
        <f t="shared" ca="1" si="72"/>
        <v/>
      </c>
      <c r="Z339" s="59"/>
      <c r="AA339" s="49" t="str">
        <f ca="1">IF(C339="","",IF(OR(D339&lt;NgayBatDau,D339&gt;NgayKetThuc),"Ngày tháng phải nằm trong kỳ báo cáo",IF(AND(G339&lt;&gt;"",COUNTIF(D.2[Tên khách hàng],G339)=0),"Tên KH chưa khai báo trong DSKH",IF(AND(H339&lt;&gt;"",COUNTIF(D.1[Tên sản phẩm],H339)=0),"SP này chưa khai báo trong DSSP",""))))</f>
        <v/>
      </c>
      <c r="AB339" s="28" t="str">
        <f t="shared" ca="1" si="62"/>
        <v/>
      </c>
      <c r="AC339" s="29" t="str">
        <f>IF(OR(H339="",S339=""),"",S339-(SUM(L339,M339)*INDEX(#REF!,MATCH(H339,D.1[Tên sản phẩm],0))))</f>
        <v/>
      </c>
    </row>
    <row r="340" spans="2:29" ht="27.75" customHeight="1">
      <c r="B340" s="69">
        <f t="shared" si="63"/>
        <v>337</v>
      </c>
      <c r="C340" s="49" t="str">
        <f t="shared" ca="1" si="64"/>
        <v/>
      </c>
      <c r="D340" s="50" t="str">
        <f t="shared" ca="1" si="65"/>
        <v/>
      </c>
      <c r="E340" s="51" t="str">
        <f t="shared" ca="1" si="66"/>
        <v/>
      </c>
      <c r="F340" s="51"/>
      <c r="G340" s="52" t="str">
        <f t="shared" ca="1" si="67"/>
        <v/>
      </c>
      <c r="H340" s="53"/>
      <c r="I340" s="54" t="str">
        <f>IF(H340="","",INDEX(D.1[Quy cách],MATCH(H340,D.1[Tên sản phẩm],0)))</f>
        <v/>
      </c>
      <c r="J340" s="20" t="str">
        <f>IF(H340="","",INDEX(D.1[ĐVT],MATCH(H340,D.1[Tên sản phẩm],0)))</f>
        <v/>
      </c>
      <c r="K340" s="56" t="str">
        <f>IF(H340="","",INDEX(#REF!,MATCH(H340,D.1[Tên sản phẩm],0)))</f>
        <v/>
      </c>
      <c r="L340" s="56"/>
      <c r="M340" s="53"/>
      <c r="N340" s="53"/>
      <c r="O340" s="53"/>
      <c r="P340" s="57" t="str">
        <f t="shared" si="68"/>
        <v/>
      </c>
      <c r="Q340" s="58"/>
      <c r="R340" s="56" t="str">
        <f t="shared" si="61"/>
        <v/>
      </c>
      <c r="S340" s="57" t="str">
        <f t="shared" si="69"/>
        <v/>
      </c>
      <c r="T340" s="58" t="str">
        <f t="shared" ca="1" si="70"/>
        <v/>
      </c>
      <c r="U340" s="57" t="str">
        <f t="shared" si="71"/>
        <v/>
      </c>
      <c r="V340" s="57" t="str">
        <f ca="1">IF(AND(C340&lt;&gt;"",C340&lt;&gt;OFFSET(C340,1,0)),SUMIFS([Giá có thuế],[Số ĐK],C340),"")</f>
        <v/>
      </c>
      <c r="W340" s="53"/>
      <c r="X340" s="55" t="str">
        <f>IF(W340="","",'Thông Tin Chung'!#REF!)</f>
        <v/>
      </c>
      <c r="Y340" s="57" t="str">
        <f t="shared" ca="1" si="72"/>
        <v/>
      </c>
      <c r="Z340" s="59"/>
      <c r="AA340" s="49" t="str">
        <f ca="1">IF(C340="","",IF(OR(D340&lt;NgayBatDau,D340&gt;NgayKetThuc),"Ngày tháng phải nằm trong kỳ báo cáo",IF(AND(G340&lt;&gt;"",COUNTIF(D.2[Tên khách hàng],G340)=0),"Tên KH chưa khai báo trong DSKH",IF(AND(H340&lt;&gt;"",COUNTIF(D.1[Tên sản phẩm],H340)=0),"SP này chưa khai báo trong DSSP",""))))</f>
        <v/>
      </c>
      <c r="AB340" s="28" t="str">
        <f t="shared" ca="1" si="62"/>
        <v/>
      </c>
      <c r="AC340" s="29" t="str">
        <f>IF(OR(H340="",S340=""),"",S340-(SUM(L340,M340)*INDEX(#REF!,MATCH(H340,D.1[Tên sản phẩm],0))))</f>
        <v/>
      </c>
    </row>
    <row r="341" spans="2:29" ht="27.75" customHeight="1">
      <c r="B341" s="69">
        <f t="shared" si="63"/>
        <v>338</v>
      </c>
      <c r="C341" s="49" t="str">
        <f t="shared" ca="1" si="64"/>
        <v/>
      </c>
      <c r="D341" s="50" t="str">
        <f t="shared" ca="1" si="65"/>
        <v/>
      </c>
      <c r="E341" s="51" t="str">
        <f t="shared" ca="1" si="66"/>
        <v/>
      </c>
      <c r="F341" s="51"/>
      <c r="G341" s="52" t="str">
        <f t="shared" ca="1" si="67"/>
        <v/>
      </c>
      <c r="H341" s="53"/>
      <c r="I341" s="54" t="str">
        <f>IF(H341="","",INDEX(D.1[Quy cách],MATCH(H341,D.1[Tên sản phẩm],0)))</f>
        <v/>
      </c>
      <c r="J341" s="20" t="str">
        <f>IF(H341="","",INDEX(D.1[ĐVT],MATCH(H341,D.1[Tên sản phẩm],0)))</f>
        <v/>
      </c>
      <c r="K341" s="56" t="str">
        <f>IF(H341="","",INDEX(#REF!,MATCH(H341,D.1[Tên sản phẩm],0)))</f>
        <v/>
      </c>
      <c r="L341" s="56"/>
      <c r="M341" s="53"/>
      <c r="N341" s="53"/>
      <c r="O341" s="53"/>
      <c r="P341" s="57" t="str">
        <f t="shared" si="68"/>
        <v/>
      </c>
      <c r="Q341" s="58"/>
      <c r="R341" s="56" t="str">
        <f t="shared" si="61"/>
        <v/>
      </c>
      <c r="S341" s="57" t="str">
        <f t="shared" si="69"/>
        <v/>
      </c>
      <c r="T341" s="58" t="str">
        <f t="shared" ca="1" si="70"/>
        <v/>
      </c>
      <c r="U341" s="57" t="str">
        <f t="shared" si="71"/>
        <v/>
      </c>
      <c r="V341" s="57" t="str">
        <f ca="1">IF(AND(C341&lt;&gt;"",C341&lt;&gt;OFFSET(C341,1,0)),SUMIFS([Giá có thuế],[Số ĐK],C341),"")</f>
        <v/>
      </c>
      <c r="W341" s="53"/>
      <c r="X341" s="55" t="str">
        <f>IF(W341="","",'Thông Tin Chung'!#REF!)</f>
        <v/>
      </c>
      <c r="Y341" s="57" t="str">
        <f t="shared" ca="1" si="72"/>
        <v/>
      </c>
      <c r="Z341" s="59"/>
      <c r="AA341" s="49" t="str">
        <f ca="1">IF(C341="","",IF(OR(D341&lt;NgayBatDau,D341&gt;NgayKetThuc),"Ngày tháng phải nằm trong kỳ báo cáo",IF(AND(G341&lt;&gt;"",COUNTIF(D.2[Tên khách hàng],G341)=0),"Tên KH chưa khai báo trong DSKH",IF(AND(H341&lt;&gt;"",COUNTIF(D.1[Tên sản phẩm],H341)=0),"SP này chưa khai báo trong DSSP",""))))</f>
        <v/>
      </c>
      <c r="AB341" s="28" t="str">
        <f t="shared" ca="1" si="62"/>
        <v/>
      </c>
      <c r="AC341" s="29" t="str">
        <f>IF(OR(H341="",S341=""),"",S341-(SUM(L341,M341)*INDEX(#REF!,MATCH(H341,D.1[Tên sản phẩm],0))))</f>
        <v/>
      </c>
    </row>
    <row r="342" spans="2:29" ht="27.75" customHeight="1">
      <c r="B342" s="69">
        <f t="shared" si="63"/>
        <v>339</v>
      </c>
      <c r="C342" s="49" t="str">
        <f t="shared" ca="1" si="64"/>
        <v/>
      </c>
      <c r="D342" s="50" t="str">
        <f t="shared" ca="1" si="65"/>
        <v/>
      </c>
      <c r="E342" s="51" t="str">
        <f t="shared" ca="1" si="66"/>
        <v/>
      </c>
      <c r="F342" s="51"/>
      <c r="G342" s="52" t="str">
        <f t="shared" ca="1" si="67"/>
        <v/>
      </c>
      <c r="H342" s="53"/>
      <c r="I342" s="54" t="str">
        <f>IF(H342="","",INDEX(D.1[Quy cách],MATCH(H342,D.1[Tên sản phẩm],0)))</f>
        <v/>
      </c>
      <c r="J342" s="20" t="str">
        <f>IF(H342="","",INDEX(D.1[ĐVT],MATCH(H342,D.1[Tên sản phẩm],0)))</f>
        <v/>
      </c>
      <c r="K342" s="56" t="str">
        <f>IF(H342="","",INDEX(#REF!,MATCH(H342,D.1[Tên sản phẩm],0)))</f>
        <v/>
      </c>
      <c r="L342" s="56"/>
      <c r="M342" s="53"/>
      <c r="N342" s="53"/>
      <c r="O342" s="53"/>
      <c r="P342" s="57" t="str">
        <f t="shared" si="68"/>
        <v/>
      </c>
      <c r="Q342" s="58"/>
      <c r="R342" s="56" t="str">
        <f t="shared" si="61"/>
        <v/>
      </c>
      <c r="S342" s="57" t="str">
        <f t="shared" si="69"/>
        <v/>
      </c>
      <c r="T342" s="58" t="str">
        <f t="shared" ca="1" si="70"/>
        <v/>
      </c>
      <c r="U342" s="57" t="str">
        <f t="shared" si="71"/>
        <v/>
      </c>
      <c r="V342" s="57" t="str">
        <f ca="1">IF(AND(C342&lt;&gt;"",C342&lt;&gt;OFFSET(C342,1,0)),SUMIFS([Giá có thuế],[Số ĐK],C342),"")</f>
        <v/>
      </c>
      <c r="W342" s="53"/>
      <c r="X342" s="55" t="str">
        <f>IF(W342="","",'Thông Tin Chung'!#REF!)</f>
        <v/>
      </c>
      <c r="Y342" s="57" t="str">
        <f t="shared" ca="1" si="72"/>
        <v/>
      </c>
      <c r="Z342" s="59"/>
      <c r="AA342" s="49" t="str">
        <f ca="1">IF(C342="","",IF(OR(D342&lt;NgayBatDau,D342&gt;NgayKetThuc),"Ngày tháng phải nằm trong kỳ báo cáo",IF(AND(G342&lt;&gt;"",COUNTIF(D.2[Tên khách hàng],G342)=0),"Tên KH chưa khai báo trong DSKH",IF(AND(H342&lt;&gt;"",COUNTIF(D.1[Tên sản phẩm],H342)=0),"SP này chưa khai báo trong DSSP",""))))</f>
        <v/>
      </c>
      <c r="AB342" s="28" t="str">
        <f t="shared" ca="1" si="62"/>
        <v/>
      </c>
      <c r="AC342" s="29" t="str">
        <f>IF(OR(H342="",S342=""),"",S342-(SUM(L342,M342)*INDEX(#REF!,MATCH(H342,D.1[Tên sản phẩm],0))))</f>
        <v/>
      </c>
    </row>
    <row r="343" spans="2:29" ht="27.75" customHeight="1">
      <c r="B343" s="69">
        <f t="shared" si="63"/>
        <v>340</v>
      </c>
      <c r="C343" s="49" t="str">
        <f t="shared" ca="1" si="64"/>
        <v/>
      </c>
      <c r="D343" s="50" t="str">
        <f t="shared" ca="1" si="65"/>
        <v/>
      </c>
      <c r="E343" s="51" t="str">
        <f t="shared" ca="1" si="66"/>
        <v/>
      </c>
      <c r="F343" s="51"/>
      <c r="G343" s="52" t="str">
        <f t="shared" ca="1" si="67"/>
        <v/>
      </c>
      <c r="H343" s="53"/>
      <c r="I343" s="54" t="str">
        <f>IF(H343="","",INDEX(D.1[Quy cách],MATCH(H343,D.1[Tên sản phẩm],0)))</f>
        <v/>
      </c>
      <c r="J343" s="20" t="str">
        <f>IF(H343="","",INDEX(D.1[ĐVT],MATCH(H343,D.1[Tên sản phẩm],0)))</f>
        <v/>
      </c>
      <c r="K343" s="56" t="str">
        <f>IF(H343="","",INDEX(#REF!,MATCH(H343,D.1[Tên sản phẩm],0)))</f>
        <v/>
      </c>
      <c r="L343" s="56"/>
      <c r="M343" s="53"/>
      <c r="N343" s="53"/>
      <c r="O343" s="53"/>
      <c r="P343" s="57" t="str">
        <f t="shared" si="68"/>
        <v/>
      </c>
      <c r="Q343" s="58"/>
      <c r="R343" s="56" t="str">
        <f t="shared" si="61"/>
        <v/>
      </c>
      <c r="S343" s="57" t="str">
        <f t="shared" si="69"/>
        <v/>
      </c>
      <c r="T343" s="58" t="str">
        <f t="shared" ca="1" si="70"/>
        <v/>
      </c>
      <c r="U343" s="57" t="str">
        <f t="shared" si="71"/>
        <v/>
      </c>
      <c r="V343" s="57" t="str">
        <f ca="1">IF(AND(C343&lt;&gt;"",C343&lt;&gt;OFFSET(C343,1,0)),SUMIFS([Giá có thuế],[Số ĐK],C343),"")</f>
        <v/>
      </c>
      <c r="W343" s="53"/>
      <c r="X343" s="55" t="str">
        <f>IF(W343="","",'Thông Tin Chung'!#REF!)</f>
        <v/>
      </c>
      <c r="Y343" s="57" t="str">
        <f t="shared" ca="1" si="72"/>
        <v/>
      </c>
      <c r="Z343" s="59"/>
      <c r="AA343" s="49" t="str">
        <f ca="1">IF(C343="","",IF(OR(D343&lt;NgayBatDau,D343&gt;NgayKetThuc),"Ngày tháng phải nằm trong kỳ báo cáo",IF(AND(G343&lt;&gt;"",COUNTIF(D.2[Tên khách hàng],G343)=0),"Tên KH chưa khai báo trong DSKH",IF(AND(H343&lt;&gt;"",COUNTIF(D.1[Tên sản phẩm],H343)=0),"SP này chưa khai báo trong DSSP",""))))</f>
        <v/>
      </c>
      <c r="AB343" s="28" t="str">
        <f t="shared" ca="1" si="62"/>
        <v/>
      </c>
      <c r="AC343" s="29" t="str">
        <f>IF(OR(H343="",S343=""),"",S343-(SUM(L343,M343)*INDEX(#REF!,MATCH(H343,D.1[Tên sản phẩm],0))))</f>
        <v/>
      </c>
    </row>
    <row r="344" spans="2:29" ht="27.75" customHeight="1">
      <c r="B344" s="69">
        <f t="shared" si="63"/>
        <v>341</v>
      </c>
      <c r="C344" s="49" t="str">
        <f t="shared" ca="1" si="64"/>
        <v/>
      </c>
      <c r="D344" s="50" t="str">
        <f t="shared" ca="1" si="65"/>
        <v/>
      </c>
      <c r="E344" s="51" t="str">
        <f t="shared" ca="1" si="66"/>
        <v/>
      </c>
      <c r="F344" s="51"/>
      <c r="G344" s="52" t="str">
        <f t="shared" ca="1" si="67"/>
        <v/>
      </c>
      <c r="H344" s="53"/>
      <c r="I344" s="54" t="str">
        <f>IF(H344="","",INDEX(D.1[Quy cách],MATCH(H344,D.1[Tên sản phẩm],0)))</f>
        <v/>
      </c>
      <c r="J344" s="20" t="str">
        <f>IF(H344="","",INDEX(D.1[ĐVT],MATCH(H344,D.1[Tên sản phẩm],0)))</f>
        <v/>
      </c>
      <c r="K344" s="56" t="str">
        <f>IF(H344="","",INDEX(#REF!,MATCH(H344,D.1[Tên sản phẩm],0)))</f>
        <v/>
      </c>
      <c r="L344" s="56"/>
      <c r="M344" s="53"/>
      <c r="N344" s="53"/>
      <c r="O344" s="53"/>
      <c r="P344" s="57" t="str">
        <f t="shared" si="68"/>
        <v/>
      </c>
      <c r="Q344" s="58"/>
      <c r="R344" s="56" t="str">
        <f t="shared" si="61"/>
        <v/>
      </c>
      <c r="S344" s="57" t="str">
        <f t="shared" si="69"/>
        <v/>
      </c>
      <c r="T344" s="58" t="str">
        <f t="shared" ca="1" si="70"/>
        <v/>
      </c>
      <c r="U344" s="57" t="str">
        <f t="shared" si="71"/>
        <v/>
      </c>
      <c r="V344" s="57" t="str">
        <f ca="1">IF(AND(C344&lt;&gt;"",C344&lt;&gt;OFFSET(C344,1,0)),SUMIFS([Giá có thuế],[Số ĐK],C344),"")</f>
        <v/>
      </c>
      <c r="W344" s="53"/>
      <c r="X344" s="55" t="str">
        <f>IF(W344="","",'Thông Tin Chung'!#REF!)</f>
        <v/>
      </c>
      <c r="Y344" s="57" t="str">
        <f t="shared" ca="1" si="72"/>
        <v/>
      </c>
      <c r="Z344" s="59"/>
      <c r="AA344" s="49" t="str">
        <f ca="1">IF(C344="","",IF(OR(D344&lt;NgayBatDau,D344&gt;NgayKetThuc),"Ngày tháng phải nằm trong kỳ báo cáo",IF(AND(G344&lt;&gt;"",COUNTIF(D.2[Tên khách hàng],G344)=0),"Tên KH chưa khai báo trong DSKH",IF(AND(H344&lt;&gt;"",COUNTIF(D.1[Tên sản phẩm],H344)=0),"SP này chưa khai báo trong DSSP",""))))</f>
        <v/>
      </c>
      <c r="AB344" s="28" t="str">
        <f t="shared" ca="1" si="62"/>
        <v/>
      </c>
      <c r="AC344" s="29" t="str">
        <f>IF(OR(H344="",S344=""),"",S344-(SUM(L344,M344)*INDEX(#REF!,MATCH(H344,D.1[Tên sản phẩm],0))))</f>
        <v/>
      </c>
    </row>
    <row r="345" spans="2:29" ht="27.75" customHeight="1">
      <c r="B345" s="69">
        <f t="shared" si="63"/>
        <v>342</v>
      </c>
      <c r="C345" s="49" t="str">
        <f t="shared" ca="1" si="64"/>
        <v/>
      </c>
      <c r="D345" s="50" t="str">
        <f t="shared" ca="1" si="65"/>
        <v/>
      </c>
      <c r="E345" s="51" t="str">
        <f t="shared" ca="1" si="66"/>
        <v/>
      </c>
      <c r="F345" s="51"/>
      <c r="G345" s="52" t="str">
        <f t="shared" ca="1" si="67"/>
        <v/>
      </c>
      <c r="H345" s="53"/>
      <c r="I345" s="54" t="str">
        <f>IF(H345="","",INDEX(D.1[Quy cách],MATCH(H345,D.1[Tên sản phẩm],0)))</f>
        <v/>
      </c>
      <c r="J345" s="20" t="str">
        <f>IF(H345="","",INDEX(D.1[ĐVT],MATCH(H345,D.1[Tên sản phẩm],0)))</f>
        <v/>
      </c>
      <c r="K345" s="56" t="str">
        <f>IF(H345="","",INDEX(#REF!,MATCH(H345,D.1[Tên sản phẩm],0)))</f>
        <v/>
      </c>
      <c r="L345" s="56"/>
      <c r="M345" s="53"/>
      <c r="N345" s="53"/>
      <c r="O345" s="53"/>
      <c r="P345" s="57" t="str">
        <f t="shared" si="68"/>
        <v/>
      </c>
      <c r="Q345" s="58"/>
      <c r="R345" s="56" t="str">
        <f t="shared" si="61"/>
        <v/>
      </c>
      <c r="S345" s="57" t="str">
        <f t="shared" si="69"/>
        <v/>
      </c>
      <c r="T345" s="58" t="str">
        <f t="shared" ca="1" si="70"/>
        <v/>
      </c>
      <c r="U345" s="57" t="str">
        <f t="shared" si="71"/>
        <v/>
      </c>
      <c r="V345" s="57" t="str">
        <f ca="1">IF(AND(C345&lt;&gt;"",C345&lt;&gt;OFFSET(C345,1,0)),SUMIFS([Giá có thuế],[Số ĐK],C345),"")</f>
        <v/>
      </c>
      <c r="W345" s="53"/>
      <c r="X345" s="55" t="str">
        <f>IF(W345="","",'Thông Tin Chung'!#REF!)</f>
        <v/>
      </c>
      <c r="Y345" s="57" t="str">
        <f t="shared" ca="1" si="72"/>
        <v/>
      </c>
      <c r="Z345" s="59"/>
      <c r="AA345" s="49" t="str">
        <f ca="1">IF(C345="","",IF(OR(D345&lt;NgayBatDau,D345&gt;NgayKetThuc),"Ngày tháng phải nằm trong kỳ báo cáo",IF(AND(G345&lt;&gt;"",COUNTIF(D.2[Tên khách hàng],G345)=0),"Tên KH chưa khai báo trong DSKH",IF(AND(H345&lt;&gt;"",COUNTIF(D.1[Tên sản phẩm],H345)=0),"SP này chưa khai báo trong DSSP",""))))</f>
        <v/>
      </c>
      <c r="AB345" s="28" t="str">
        <f t="shared" ca="1" si="62"/>
        <v/>
      </c>
      <c r="AC345" s="29" t="str">
        <f>IF(OR(H345="",S345=""),"",S345-(SUM(L345,M345)*INDEX(#REF!,MATCH(H345,D.1[Tên sản phẩm],0))))</f>
        <v/>
      </c>
    </row>
    <row r="346" spans="2:29" ht="27.75" customHeight="1">
      <c r="B346" s="69">
        <f t="shared" si="63"/>
        <v>343</v>
      </c>
      <c r="C346" s="49" t="str">
        <f t="shared" ca="1" si="64"/>
        <v/>
      </c>
      <c r="D346" s="50" t="str">
        <f t="shared" ca="1" si="65"/>
        <v/>
      </c>
      <c r="E346" s="51" t="str">
        <f t="shared" ca="1" si="66"/>
        <v/>
      </c>
      <c r="F346" s="51"/>
      <c r="G346" s="52" t="str">
        <f t="shared" ca="1" si="67"/>
        <v/>
      </c>
      <c r="H346" s="53"/>
      <c r="I346" s="54" t="str">
        <f>IF(H346="","",INDEX(D.1[Quy cách],MATCH(H346,D.1[Tên sản phẩm],0)))</f>
        <v/>
      </c>
      <c r="J346" s="20" t="str">
        <f>IF(H346="","",INDEX(D.1[ĐVT],MATCH(H346,D.1[Tên sản phẩm],0)))</f>
        <v/>
      </c>
      <c r="K346" s="56" t="str">
        <f>IF(H346="","",INDEX(#REF!,MATCH(H346,D.1[Tên sản phẩm],0)))</f>
        <v/>
      </c>
      <c r="L346" s="56"/>
      <c r="M346" s="53"/>
      <c r="N346" s="53"/>
      <c r="O346" s="53"/>
      <c r="P346" s="57" t="str">
        <f t="shared" si="68"/>
        <v/>
      </c>
      <c r="Q346" s="58"/>
      <c r="R346" s="56" t="str">
        <f t="shared" si="61"/>
        <v/>
      </c>
      <c r="S346" s="57" t="str">
        <f t="shared" si="69"/>
        <v/>
      </c>
      <c r="T346" s="58" t="str">
        <f t="shared" ca="1" si="70"/>
        <v/>
      </c>
      <c r="U346" s="57" t="str">
        <f t="shared" si="71"/>
        <v/>
      </c>
      <c r="V346" s="57" t="str">
        <f ca="1">IF(AND(C346&lt;&gt;"",C346&lt;&gt;OFFSET(C346,1,0)),SUMIFS([Giá có thuế],[Số ĐK],C346),"")</f>
        <v/>
      </c>
      <c r="W346" s="53"/>
      <c r="X346" s="55" t="str">
        <f>IF(W346="","",'Thông Tin Chung'!#REF!)</f>
        <v/>
      </c>
      <c r="Y346" s="57" t="str">
        <f t="shared" ca="1" si="72"/>
        <v/>
      </c>
      <c r="Z346" s="59"/>
      <c r="AA346" s="49" t="str">
        <f ca="1">IF(C346="","",IF(OR(D346&lt;NgayBatDau,D346&gt;NgayKetThuc),"Ngày tháng phải nằm trong kỳ báo cáo",IF(AND(G346&lt;&gt;"",COUNTIF(D.2[Tên khách hàng],G346)=0),"Tên KH chưa khai báo trong DSKH",IF(AND(H346&lt;&gt;"",COUNTIF(D.1[Tên sản phẩm],H346)=0),"SP này chưa khai báo trong DSSP",""))))</f>
        <v/>
      </c>
      <c r="AB346" s="28" t="str">
        <f t="shared" ca="1" si="62"/>
        <v/>
      </c>
      <c r="AC346" s="29" t="str">
        <f>IF(OR(H346="",S346=""),"",S346-(SUM(L346,M346)*INDEX(#REF!,MATCH(H346,D.1[Tên sản phẩm],0))))</f>
        <v/>
      </c>
    </row>
    <row r="347" spans="2:29" ht="27.75" customHeight="1">
      <c r="B347" s="69">
        <f t="shared" si="63"/>
        <v>344</v>
      </c>
      <c r="C347" s="49" t="str">
        <f t="shared" ca="1" si="64"/>
        <v/>
      </c>
      <c r="D347" s="50" t="str">
        <f t="shared" ca="1" si="65"/>
        <v/>
      </c>
      <c r="E347" s="51" t="str">
        <f t="shared" ca="1" si="66"/>
        <v/>
      </c>
      <c r="F347" s="51"/>
      <c r="G347" s="52" t="str">
        <f t="shared" ca="1" si="67"/>
        <v/>
      </c>
      <c r="H347" s="53"/>
      <c r="I347" s="54" t="str">
        <f>IF(H347="","",INDEX(D.1[Quy cách],MATCH(H347,D.1[Tên sản phẩm],0)))</f>
        <v/>
      </c>
      <c r="J347" s="20" t="str">
        <f>IF(H347="","",INDEX(D.1[ĐVT],MATCH(H347,D.1[Tên sản phẩm],0)))</f>
        <v/>
      </c>
      <c r="K347" s="56" t="str">
        <f>IF(H347="","",INDEX(#REF!,MATCH(H347,D.1[Tên sản phẩm],0)))</f>
        <v/>
      </c>
      <c r="L347" s="56"/>
      <c r="M347" s="53"/>
      <c r="N347" s="53"/>
      <c r="O347" s="53"/>
      <c r="P347" s="57" t="str">
        <f t="shared" si="68"/>
        <v/>
      </c>
      <c r="Q347" s="58"/>
      <c r="R347" s="56" t="str">
        <f t="shared" si="61"/>
        <v/>
      </c>
      <c r="S347" s="57" t="str">
        <f t="shared" si="69"/>
        <v/>
      </c>
      <c r="T347" s="58" t="str">
        <f t="shared" ca="1" si="70"/>
        <v/>
      </c>
      <c r="U347" s="57" t="str">
        <f t="shared" si="71"/>
        <v/>
      </c>
      <c r="V347" s="57" t="str">
        <f ca="1">IF(AND(C347&lt;&gt;"",C347&lt;&gt;OFFSET(C347,1,0)),SUMIFS([Giá có thuế],[Số ĐK],C347),"")</f>
        <v/>
      </c>
      <c r="W347" s="53"/>
      <c r="X347" s="55" t="str">
        <f>IF(W347="","",'Thông Tin Chung'!#REF!)</f>
        <v/>
      </c>
      <c r="Y347" s="57" t="str">
        <f t="shared" ca="1" si="72"/>
        <v/>
      </c>
      <c r="Z347" s="59"/>
      <c r="AA347" s="49" t="str">
        <f ca="1">IF(C347="","",IF(OR(D347&lt;NgayBatDau,D347&gt;NgayKetThuc),"Ngày tháng phải nằm trong kỳ báo cáo",IF(AND(G347&lt;&gt;"",COUNTIF(D.2[Tên khách hàng],G347)=0),"Tên KH chưa khai báo trong DSKH",IF(AND(H347&lt;&gt;"",COUNTIF(D.1[Tên sản phẩm],H347)=0),"SP này chưa khai báo trong DSSP",""))))</f>
        <v/>
      </c>
      <c r="AB347" s="28" t="str">
        <f t="shared" ca="1" si="62"/>
        <v/>
      </c>
      <c r="AC347" s="29" t="str">
        <f>IF(OR(H347="",S347=""),"",S347-(SUM(L347,M347)*INDEX(#REF!,MATCH(H347,D.1[Tên sản phẩm],0))))</f>
        <v/>
      </c>
    </row>
    <row r="348" spans="2:29" ht="27.75" customHeight="1">
      <c r="B348" s="69">
        <f t="shared" si="63"/>
        <v>345</v>
      </c>
      <c r="C348" s="49" t="str">
        <f t="shared" ca="1" si="64"/>
        <v/>
      </c>
      <c r="D348" s="50" t="str">
        <f t="shared" ca="1" si="65"/>
        <v/>
      </c>
      <c r="E348" s="51" t="str">
        <f t="shared" ca="1" si="66"/>
        <v/>
      </c>
      <c r="F348" s="51"/>
      <c r="G348" s="52" t="str">
        <f t="shared" ca="1" si="67"/>
        <v/>
      </c>
      <c r="H348" s="53"/>
      <c r="I348" s="54" t="str">
        <f>IF(H348="","",INDEX(D.1[Quy cách],MATCH(H348,D.1[Tên sản phẩm],0)))</f>
        <v/>
      </c>
      <c r="J348" s="20" t="str">
        <f>IF(H348="","",INDEX(D.1[ĐVT],MATCH(H348,D.1[Tên sản phẩm],0)))</f>
        <v/>
      </c>
      <c r="K348" s="56" t="str">
        <f>IF(H348="","",INDEX(#REF!,MATCH(H348,D.1[Tên sản phẩm],0)))</f>
        <v/>
      </c>
      <c r="L348" s="56"/>
      <c r="M348" s="53"/>
      <c r="N348" s="53"/>
      <c r="O348" s="53"/>
      <c r="P348" s="57" t="str">
        <f t="shared" si="68"/>
        <v/>
      </c>
      <c r="Q348" s="58"/>
      <c r="R348" s="56" t="str">
        <f t="shared" si="61"/>
        <v/>
      </c>
      <c r="S348" s="57" t="str">
        <f t="shared" si="69"/>
        <v/>
      </c>
      <c r="T348" s="58" t="str">
        <f t="shared" ca="1" si="70"/>
        <v/>
      </c>
      <c r="U348" s="57" t="str">
        <f t="shared" si="71"/>
        <v/>
      </c>
      <c r="V348" s="57" t="str">
        <f ca="1">IF(AND(C348&lt;&gt;"",C348&lt;&gt;OFFSET(C348,1,0)),SUMIFS([Giá có thuế],[Số ĐK],C348),"")</f>
        <v/>
      </c>
      <c r="W348" s="53"/>
      <c r="X348" s="55" t="str">
        <f>IF(W348="","",'Thông Tin Chung'!#REF!)</f>
        <v/>
      </c>
      <c r="Y348" s="57" t="str">
        <f t="shared" ca="1" si="72"/>
        <v/>
      </c>
      <c r="Z348" s="59"/>
      <c r="AA348" s="49" t="str">
        <f ca="1">IF(C348="","",IF(OR(D348&lt;NgayBatDau,D348&gt;NgayKetThuc),"Ngày tháng phải nằm trong kỳ báo cáo",IF(AND(G348&lt;&gt;"",COUNTIF(D.2[Tên khách hàng],G348)=0),"Tên KH chưa khai báo trong DSKH",IF(AND(H348&lt;&gt;"",COUNTIF(D.1[Tên sản phẩm],H348)=0),"SP này chưa khai báo trong DSSP",""))))</f>
        <v/>
      </c>
      <c r="AB348" s="28" t="str">
        <f t="shared" ca="1" si="62"/>
        <v/>
      </c>
      <c r="AC348" s="29" t="str">
        <f>IF(OR(H348="",S348=""),"",S348-(SUM(L348,M348)*INDEX(#REF!,MATCH(H348,D.1[Tên sản phẩm],0))))</f>
        <v/>
      </c>
    </row>
    <row r="349" spans="2:29" ht="27.75" customHeight="1">
      <c r="B349" s="69">
        <f t="shared" si="63"/>
        <v>346</v>
      </c>
      <c r="C349" s="49" t="str">
        <f t="shared" ca="1" si="64"/>
        <v/>
      </c>
      <c r="D349" s="50" t="str">
        <f t="shared" ca="1" si="65"/>
        <v/>
      </c>
      <c r="E349" s="51" t="str">
        <f t="shared" ca="1" si="66"/>
        <v/>
      </c>
      <c r="F349" s="51"/>
      <c r="G349" s="52" t="str">
        <f t="shared" ca="1" si="67"/>
        <v/>
      </c>
      <c r="H349" s="53"/>
      <c r="I349" s="54" t="str">
        <f>IF(H349="","",INDEX(D.1[Quy cách],MATCH(H349,D.1[Tên sản phẩm],0)))</f>
        <v/>
      </c>
      <c r="J349" s="20" t="str">
        <f>IF(H349="","",INDEX(D.1[ĐVT],MATCH(H349,D.1[Tên sản phẩm],0)))</f>
        <v/>
      </c>
      <c r="K349" s="56" t="str">
        <f>IF(H349="","",INDEX(#REF!,MATCH(H349,D.1[Tên sản phẩm],0)))</f>
        <v/>
      </c>
      <c r="L349" s="56"/>
      <c r="M349" s="53"/>
      <c r="N349" s="53"/>
      <c r="O349" s="53"/>
      <c r="P349" s="57" t="str">
        <f t="shared" si="68"/>
        <v/>
      </c>
      <c r="Q349" s="58"/>
      <c r="R349" s="56" t="str">
        <f t="shared" si="61"/>
        <v/>
      </c>
      <c r="S349" s="57" t="str">
        <f t="shared" si="69"/>
        <v/>
      </c>
      <c r="T349" s="58" t="str">
        <f t="shared" ca="1" si="70"/>
        <v/>
      </c>
      <c r="U349" s="57" t="str">
        <f t="shared" si="71"/>
        <v/>
      </c>
      <c r="V349" s="57" t="str">
        <f ca="1">IF(AND(C349&lt;&gt;"",C349&lt;&gt;OFFSET(C349,1,0)),SUMIFS([Giá có thuế],[Số ĐK],C349),"")</f>
        <v/>
      </c>
      <c r="W349" s="53"/>
      <c r="X349" s="55" t="str">
        <f>IF(W349="","",'Thông Tin Chung'!#REF!)</f>
        <v/>
      </c>
      <c r="Y349" s="57" t="str">
        <f t="shared" ca="1" si="72"/>
        <v/>
      </c>
      <c r="Z349" s="59"/>
      <c r="AA349" s="49" t="str">
        <f ca="1">IF(C349="","",IF(OR(D349&lt;NgayBatDau,D349&gt;NgayKetThuc),"Ngày tháng phải nằm trong kỳ báo cáo",IF(AND(G349&lt;&gt;"",COUNTIF(D.2[Tên khách hàng],G349)=0),"Tên KH chưa khai báo trong DSKH",IF(AND(H349&lt;&gt;"",COUNTIF(D.1[Tên sản phẩm],H349)=0),"SP này chưa khai báo trong DSSP",""))))</f>
        <v/>
      </c>
      <c r="AB349" s="28" t="str">
        <f t="shared" ca="1" si="62"/>
        <v/>
      </c>
      <c r="AC349" s="29" t="str">
        <f>IF(OR(H349="",S349=""),"",S349-(SUM(L349,M349)*INDEX(#REF!,MATCH(H349,D.1[Tên sản phẩm],0))))</f>
        <v/>
      </c>
    </row>
    <row r="350" spans="2:29" ht="27.75" customHeight="1">
      <c r="B350" s="69">
        <f t="shared" si="63"/>
        <v>347</v>
      </c>
      <c r="C350" s="49" t="str">
        <f t="shared" ca="1" si="64"/>
        <v/>
      </c>
      <c r="D350" s="50" t="str">
        <f t="shared" ca="1" si="65"/>
        <v/>
      </c>
      <c r="E350" s="51" t="str">
        <f t="shared" ca="1" si="66"/>
        <v/>
      </c>
      <c r="F350" s="51"/>
      <c r="G350" s="52" t="str">
        <f t="shared" ca="1" si="67"/>
        <v/>
      </c>
      <c r="H350" s="53"/>
      <c r="I350" s="54" t="str">
        <f>IF(H350="","",INDEX(D.1[Quy cách],MATCH(H350,D.1[Tên sản phẩm],0)))</f>
        <v/>
      </c>
      <c r="J350" s="20" t="str">
        <f>IF(H350="","",INDEX(D.1[ĐVT],MATCH(H350,D.1[Tên sản phẩm],0)))</f>
        <v/>
      </c>
      <c r="K350" s="56" t="str">
        <f>IF(H350="","",INDEX(#REF!,MATCH(H350,D.1[Tên sản phẩm],0)))</f>
        <v/>
      </c>
      <c r="L350" s="56"/>
      <c r="M350" s="53"/>
      <c r="N350" s="53"/>
      <c r="O350" s="53"/>
      <c r="P350" s="57" t="str">
        <f t="shared" si="68"/>
        <v/>
      </c>
      <c r="Q350" s="58"/>
      <c r="R350" s="56" t="str">
        <f t="shared" si="61"/>
        <v/>
      </c>
      <c r="S350" s="57" t="str">
        <f t="shared" si="69"/>
        <v/>
      </c>
      <c r="T350" s="58" t="str">
        <f t="shared" ca="1" si="70"/>
        <v/>
      </c>
      <c r="U350" s="57" t="str">
        <f t="shared" si="71"/>
        <v/>
      </c>
      <c r="V350" s="57" t="str">
        <f ca="1">IF(AND(C350&lt;&gt;"",C350&lt;&gt;OFFSET(C350,1,0)),SUMIFS([Giá có thuế],[Số ĐK],C350),"")</f>
        <v/>
      </c>
      <c r="W350" s="53"/>
      <c r="X350" s="55" t="str">
        <f>IF(W350="","",'Thông Tin Chung'!#REF!)</f>
        <v/>
      </c>
      <c r="Y350" s="57" t="str">
        <f t="shared" ca="1" si="72"/>
        <v/>
      </c>
      <c r="Z350" s="59"/>
      <c r="AA350" s="49" t="str">
        <f ca="1">IF(C350="","",IF(OR(D350&lt;NgayBatDau,D350&gt;NgayKetThuc),"Ngày tháng phải nằm trong kỳ báo cáo",IF(AND(G350&lt;&gt;"",COUNTIF(D.2[Tên khách hàng],G350)=0),"Tên KH chưa khai báo trong DSKH",IF(AND(H350&lt;&gt;"",COUNTIF(D.1[Tên sản phẩm],H350)=0),"SP này chưa khai báo trong DSSP",""))))</f>
        <v/>
      </c>
      <c r="AB350" s="28" t="str">
        <f t="shared" ca="1" si="62"/>
        <v/>
      </c>
      <c r="AC350" s="29" t="str">
        <f>IF(OR(H350="",S350=""),"",S350-(SUM(L350,M350)*INDEX(#REF!,MATCH(H350,D.1[Tên sản phẩm],0))))</f>
        <v/>
      </c>
    </row>
    <row r="351" spans="2:29" ht="27.75" customHeight="1">
      <c r="B351" s="69">
        <f t="shared" si="63"/>
        <v>348</v>
      </c>
      <c r="C351" s="49" t="str">
        <f t="shared" ca="1" si="64"/>
        <v/>
      </c>
      <c r="D351" s="50" t="str">
        <f t="shared" ca="1" si="65"/>
        <v/>
      </c>
      <c r="E351" s="51" t="str">
        <f t="shared" ca="1" si="66"/>
        <v/>
      </c>
      <c r="F351" s="51"/>
      <c r="G351" s="52" t="str">
        <f t="shared" ca="1" si="67"/>
        <v/>
      </c>
      <c r="H351" s="53"/>
      <c r="I351" s="54" t="str">
        <f>IF(H351="","",INDEX(D.1[Quy cách],MATCH(H351,D.1[Tên sản phẩm],0)))</f>
        <v/>
      </c>
      <c r="J351" s="20" t="str">
        <f>IF(H351="","",INDEX(D.1[ĐVT],MATCH(H351,D.1[Tên sản phẩm],0)))</f>
        <v/>
      </c>
      <c r="K351" s="56" t="str">
        <f>IF(H351="","",INDEX(#REF!,MATCH(H351,D.1[Tên sản phẩm],0)))</f>
        <v/>
      </c>
      <c r="L351" s="56"/>
      <c r="M351" s="53"/>
      <c r="N351" s="53"/>
      <c r="O351" s="53"/>
      <c r="P351" s="57" t="str">
        <f t="shared" si="68"/>
        <v/>
      </c>
      <c r="Q351" s="58"/>
      <c r="R351" s="56" t="str">
        <f t="shared" si="61"/>
        <v/>
      </c>
      <c r="S351" s="57" t="str">
        <f t="shared" si="69"/>
        <v/>
      </c>
      <c r="T351" s="58" t="str">
        <f t="shared" ca="1" si="70"/>
        <v/>
      </c>
      <c r="U351" s="57" t="str">
        <f t="shared" si="71"/>
        <v/>
      </c>
      <c r="V351" s="57" t="str">
        <f ca="1">IF(AND(C351&lt;&gt;"",C351&lt;&gt;OFFSET(C351,1,0)),SUMIFS([Giá có thuế],[Số ĐK],C351),"")</f>
        <v/>
      </c>
      <c r="W351" s="53"/>
      <c r="X351" s="55" t="str">
        <f>IF(W351="","",'Thông Tin Chung'!#REF!)</f>
        <v/>
      </c>
      <c r="Y351" s="57" t="str">
        <f t="shared" ca="1" si="72"/>
        <v/>
      </c>
      <c r="Z351" s="59"/>
      <c r="AA351" s="49" t="str">
        <f ca="1">IF(C351="","",IF(OR(D351&lt;NgayBatDau,D351&gt;NgayKetThuc),"Ngày tháng phải nằm trong kỳ báo cáo",IF(AND(G351&lt;&gt;"",COUNTIF(D.2[Tên khách hàng],G351)=0),"Tên KH chưa khai báo trong DSKH",IF(AND(H351&lt;&gt;"",COUNTIF(D.1[Tên sản phẩm],H351)=0),"SP này chưa khai báo trong DSSP",""))))</f>
        <v/>
      </c>
      <c r="AB351" s="28" t="str">
        <f t="shared" ca="1" si="62"/>
        <v/>
      </c>
      <c r="AC351" s="29" t="str">
        <f>IF(OR(H351="",S351=""),"",S351-(SUM(L351,M351)*INDEX(#REF!,MATCH(H351,D.1[Tên sản phẩm],0))))</f>
        <v/>
      </c>
    </row>
    <row r="352" spans="2:29" ht="27.75" customHeight="1">
      <c r="B352" s="69">
        <f t="shared" si="63"/>
        <v>349</v>
      </c>
      <c r="C352" s="49" t="str">
        <f t="shared" ca="1" si="64"/>
        <v/>
      </c>
      <c r="D352" s="50" t="str">
        <f t="shared" ca="1" si="65"/>
        <v/>
      </c>
      <c r="E352" s="51" t="str">
        <f t="shared" ca="1" si="66"/>
        <v/>
      </c>
      <c r="F352" s="51"/>
      <c r="G352" s="52" t="str">
        <f t="shared" ca="1" si="67"/>
        <v/>
      </c>
      <c r="H352" s="53"/>
      <c r="I352" s="54" t="str">
        <f>IF(H352="","",INDEX(D.1[Quy cách],MATCH(H352,D.1[Tên sản phẩm],0)))</f>
        <v/>
      </c>
      <c r="J352" s="20" t="str">
        <f>IF(H352="","",INDEX(D.1[ĐVT],MATCH(H352,D.1[Tên sản phẩm],0)))</f>
        <v/>
      </c>
      <c r="K352" s="56" t="str">
        <f>IF(H352="","",INDEX(#REF!,MATCH(H352,D.1[Tên sản phẩm],0)))</f>
        <v/>
      </c>
      <c r="L352" s="56"/>
      <c r="M352" s="53"/>
      <c r="N352" s="53"/>
      <c r="O352" s="53"/>
      <c r="P352" s="57" t="str">
        <f t="shared" si="68"/>
        <v/>
      </c>
      <c r="Q352" s="58"/>
      <c r="R352" s="56" t="str">
        <f t="shared" si="61"/>
        <v/>
      </c>
      <c r="S352" s="57" t="str">
        <f t="shared" si="69"/>
        <v/>
      </c>
      <c r="T352" s="58" t="str">
        <f t="shared" ca="1" si="70"/>
        <v/>
      </c>
      <c r="U352" s="57" t="str">
        <f t="shared" si="71"/>
        <v/>
      </c>
      <c r="V352" s="57" t="str">
        <f ca="1">IF(AND(C352&lt;&gt;"",C352&lt;&gt;OFFSET(C352,1,0)),SUMIFS([Giá có thuế],[Số ĐK],C352),"")</f>
        <v/>
      </c>
      <c r="W352" s="53"/>
      <c r="X352" s="55" t="str">
        <f>IF(W352="","",'Thông Tin Chung'!#REF!)</f>
        <v/>
      </c>
      <c r="Y352" s="57" t="str">
        <f t="shared" ca="1" si="72"/>
        <v/>
      </c>
      <c r="Z352" s="59"/>
      <c r="AA352" s="49" t="str">
        <f ca="1">IF(C352="","",IF(OR(D352&lt;NgayBatDau,D352&gt;NgayKetThuc),"Ngày tháng phải nằm trong kỳ báo cáo",IF(AND(G352&lt;&gt;"",COUNTIF(D.2[Tên khách hàng],G352)=0),"Tên KH chưa khai báo trong DSKH",IF(AND(H352&lt;&gt;"",COUNTIF(D.1[Tên sản phẩm],H352)=0),"SP này chưa khai báo trong DSSP",""))))</f>
        <v/>
      </c>
      <c r="AB352" s="28" t="str">
        <f t="shared" ca="1" si="62"/>
        <v/>
      </c>
      <c r="AC352" s="29" t="str">
        <f>IF(OR(H352="",S352=""),"",S352-(SUM(L352,M352)*INDEX(#REF!,MATCH(H352,D.1[Tên sản phẩm],0))))</f>
        <v/>
      </c>
    </row>
    <row r="353" spans="2:29" ht="27.75" customHeight="1">
      <c r="B353" s="69">
        <f t="shared" si="63"/>
        <v>350</v>
      </c>
      <c r="C353" s="49" t="str">
        <f t="shared" ca="1" si="64"/>
        <v/>
      </c>
      <c r="D353" s="50" t="str">
        <f t="shared" ca="1" si="65"/>
        <v/>
      </c>
      <c r="E353" s="51" t="str">
        <f t="shared" ca="1" si="66"/>
        <v/>
      </c>
      <c r="F353" s="51"/>
      <c r="G353" s="52" t="str">
        <f t="shared" ca="1" si="67"/>
        <v/>
      </c>
      <c r="H353" s="53"/>
      <c r="I353" s="54" t="str">
        <f>IF(H353="","",INDEX(D.1[Quy cách],MATCH(H353,D.1[Tên sản phẩm],0)))</f>
        <v/>
      </c>
      <c r="J353" s="20" t="str">
        <f>IF(H353="","",INDEX(D.1[ĐVT],MATCH(H353,D.1[Tên sản phẩm],0)))</f>
        <v/>
      </c>
      <c r="K353" s="56" t="str">
        <f>IF(H353="","",INDEX(#REF!,MATCH(H353,D.1[Tên sản phẩm],0)))</f>
        <v/>
      </c>
      <c r="L353" s="56"/>
      <c r="M353" s="53"/>
      <c r="N353" s="53"/>
      <c r="O353" s="53"/>
      <c r="P353" s="57" t="str">
        <f t="shared" si="68"/>
        <v/>
      </c>
      <c r="Q353" s="58"/>
      <c r="R353" s="56" t="str">
        <f t="shared" si="61"/>
        <v/>
      </c>
      <c r="S353" s="57" t="str">
        <f t="shared" si="69"/>
        <v/>
      </c>
      <c r="T353" s="58" t="str">
        <f t="shared" ca="1" si="70"/>
        <v/>
      </c>
      <c r="U353" s="57" t="str">
        <f t="shared" si="71"/>
        <v/>
      </c>
      <c r="V353" s="57" t="str">
        <f ca="1">IF(AND(C353&lt;&gt;"",C353&lt;&gt;OFFSET(C353,1,0)),SUMIFS([Giá có thuế],[Số ĐK],C353),"")</f>
        <v/>
      </c>
      <c r="W353" s="53"/>
      <c r="X353" s="55" t="str">
        <f>IF(W353="","",'Thông Tin Chung'!#REF!)</f>
        <v/>
      </c>
      <c r="Y353" s="57" t="str">
        <f t="shared" ca="1" si="72"/>
        <v/>
      </c>
      <c r="Z353" s="59"/>
      <c r="AA353" s="49" t="str">
        <f ca="1">IF(C353="","",IF(OR(D353&lt;NgayBatDau,D353&gt;NgayKetThuc),"Ngày tháng phải nằm trong kỳ báo cáo",IF(AND(G353&lt;&gt;"",COUNTIF(D.2[Tên khách hàng],G353)=0),"Tên KH chưa khai báo trong DSKH",IF(AND(H353&lt;&gt;"",COUNTIF(D.1[Tên sản phẩm],H353)=0),"SP này chưa khai báo trong DSSP",""))))</f>
        <v/>
      </c>
      <c r="AB353" s="28" t="str">
        <f t="shared" ca="1" si="62"/>
        <v/>
      </c>
      <c r="AC353" s="29" t="str">
        <f>IF(OR(H353="",S353=""),"",S353-(SUM(L353,M353)*INDEX(#REF!,MATCH(H353,D.1[Tên sản phẩm],0))))</f>
        <v/>
      </c>
    </row>
    <row r="354" spans="2:29" ht="27.75" customHeight="1">
      <c r="B354" s="69">
        <f t="shared" si="63"/>
        <v>351</v>
      </c>
      <c r="C354" s="49" t="str">
        <f t="shared" ca="1" si="64"/>
        <v/>
      </c>
      <c r="D354" s="50" t="str">
        <f t="shared" ca="1" si="65"/>
        <v/>
      </c>
      <c r="E354" s="51" t="str">
        <f t="shared" ca="1" si="66"/>
        <v/>
      </c>
      <c r="F354" s="51"/>
      <c r="G354" s="52" t="str">
        <f t="shared" ca="1" si="67"/>
        <v/>
      </c>
      <c r="H354" s="53"/>
      <c r="I354" s="54" t="str">
        <f>IF(H354="","",INDEX(D.1[Quy cách],MATCH(H354,D.1[Tên sản phẩm],0)))</f>
        <v/>
      </c>
      <c r="J354" s="20" t="str">
        <f>IF(H354="","",INDEX(D.1[ĐVT],MATCH(H354,D.1[Tên sản phẩm],0)))</f>
        <v/>
      </c>
      <c r="K354" s="56" t="str">
        <f>IF(H354="","",INDEX(#REF!,MATCH(H354,D.1[Tên sản phẩm],0)))</f>
        <v/>
      </c>
      <c r="L354" s="56"/>
      <c r="M354" s="53"/>
      <c r="N354" s="53"/>
      <c r="O354" s="53"/>
      <c r="P354" s="57" t="str">
        <f t="shared" si="68"/>
        <v/>
      </c>
      <c r="Q354" s="58"/>
      <c r="R354" s="56" t="str">
        <f t="shared" si="61"/>
        <v/>
      </c>
      <c r="S354" s="57" t="str">
        <f t="shared" si="69"/>
        <v/>
      </c>
      <c r="T354" s="58" t="str">
        <f t="shared" ca="1" si="70"/>
        <v/>
      </c>
      <c r="U354" s="57" t="str">
        <f t="shared" si="71"/>
        <v/>
      </c>
      <c r="V354" s="57" t="str">
        <f ca="1">IF(AND(C354&lt;&gt;"",C354&lt;&gt;OFFSET(C354,1,0)),SUMIFS([Giá có thuế],[Số ĐK],C354),"")</f>
        <v/>
      </c>
      <c r="W354" s="53"/>
      <c r="X354" s="55" t="str">
        <f>IF(W354="","",'Thông Tin Chung'!#REF!)</f>
        <v/>
      </c>
      <c r="Y354" s="57" t="str">
        <f t="shared" ca="1" si="72"/>
        <v/>
      </c>
      <c r="Z354" s="59"/>
      <c r="AA354" s="49" t="str">
        <f ca="1">IF(C354="","",IF(OR(D354&lt;NgayBatDau,D354&gt;NgayKetThuc),"Ngày tháng phải nằm trong kỳ báo cáo",IF(AND(G354&lt;&gt;"",COUNTIF(D.2[Tên khách hàng],G354)=0),"Tên KH chưa khai báo trong DSKH",IF(AND(H354&lt;&gt;"",COUNTIF(D.1[Tên sản phẩm],H354)=0),"SP này chưa khai báo trong DSSP",""))))</f>
        <v/>
      </c>
      <c r="AB354" s="28" t="str">
        <f t="shared" ca="1" si="62"/>
        <v/>
      </c>
      <c r="AC354" s="29" t="str">
        <f>IF(OR(H354="",S354=""),"",S354-(SUM(L354,M354)*INDEX(#REF!,MATCH(H354,D.1[Tên sản phẩm],0))))</f>
        <v/>
      </c>
    </row>
    <row r="355" spans="2:29" ht="27.75" customHeight="1">
      <c r="B355" s="69">
        <f t="shared" si="63"/>
        <v>352</v>
      </c>
      <c r="C355" s="49" t="str">
        <f t="shared" ca="1" si="64"/>
        <v/>
      </c>
      <c r="D355" s="50" t="str">
        <f t="shared" ca="1" si="65"/>
        <v/>
      </c>
      <c r="E355" s="51" t="str">
        <f t="shared" ca="1" si="66"/>
        <v/>
      </c>
      <c r="F355" s="51"/>
      <c r="G355" s="52" t="str">
        <f t="shared" ca="1" si="67"/>
        <v/>
      </c>
      <c r="H355" s="53"/>
      <c r="I355" s="54" t="str">
        <f>IF(H355="","",INDEX(D.1[Quy cách],MATCH(H355,D.1[Tên sản phẩm],0)))</f>
        <v/>
      </c>
      <c r="J355" s="20" t="str">
        <f>IF(H355="","",INDEX(D.1[ĐVT],MATCH(H355,D.1[Tên sản phẩm],0)))</f>
        <v/>
      </c>
      <c r="K355" s="56" t="str">
        <f>IF(H355="","",INDEX(#REF!,MATCH(H355,D.1[Tên sản phẩm],0)))</f>
        <v/>
      </c>
      <c r="L355" s="56"/>
      <c r="M355" s="53"/>
      <c r="N355" s="53"/>
      <c r="O355" s="53"/>
      <c r="P355" s="57" t="str">
        <f t="shared" si="68"/>
        <v/>
      </c>
      <c r="Q355" s="58"/>
      <c r="R355" s="56" t="str">
        <f t="shared" si="61"/>
        <v/>
      </c>
      <c r="S355" s="57" t="str">
        <f t="shared" si="69"/>
        <v/>
      </c>
      <c r="T355" s="58" t="str">
        <f t="shared" ca="1" si="70"/>
        <v/>
      </c>
      <c r="U355" s="57" t="str">
        <f t="shared" si="71"/>
        <v/>
      </c>
      <c r="V355" s="57" t="str">
        <f ca="1">IF(AND(C355&lt;&gt;"",C355&lt;&gt;OFFSET(C355,1,0)),SUMIFS([Giá có thuế],[Số ĐK],C355),"")</f>
        <v/>
      </c>
      <c r="W355" s="53"/>
      <c r="X355" s="55" t="str">
        <f>IF(W355="","",'Thông Tin Chung'!#REF!)</f>
        <v/>
      </c>
      <c r="Y355" s="57" t="str">
        <f t="shared" ca="1" si="72"/>
        <v/>
      </c>
      <c r="Z355" s="59"/>
      <c r="AA355" s="49" t="str">
        <f ca="1">IF(C355="","",IF(OR(D355&lt;NgayBatDau,D355&gt;NgayKetThuc),"Ngày tháng phải nằm trong kỳ báo cáo",IF(AND(G355&lt;&gt;"",COUNTIF(D.2[Tên khách hàng],G355)=0),"Tên KH chưa khai báo trong DSKH",IF(AND(H355&lt;&gt;"",COUNTIF(D.1[Tên sản phẩm],H355)=0),"SP này chưa khai báo trong DSSP",""))))</f>
        <v/>
      </c>
      <c r="AB355" s="28" t="str">
        <f t="shared" ca="1" si="62"/>
        <v/>
      </c>
      <c r="AC355" s="29" t="str">
        <f>IF(OR(H355="",S355=""),"",S355-(SUM(L355,M355)*INDEX(#REF!,MATCH(H355,D.1[Tên sản phẩm],0))))</f>
        <v/>
      </c>
    </row>
    <row r="356" spans="2:29" ht="27.75" customHeight="1">
      <c r="B356" s="69">
        <f t="shared" si="63"/>
        <v>353</v>
      </c>
      <c r="C356" s="49" t="str">
        <f t="shared" ca="1" si="64"/>
        <v/>
      </c>
      <c r="D356" s="50" t="str">
        <f t="shared" ca="1" si="65"/>
        <v/>
      </c>
      <c r="E356" s="51" t="str">
        <f t="shared" ca="1" si="66"/>
        <v/>
      </c>
      <c r="F356" s="51"/>
      <c r="G356" s="52" t="str">
        <f t="shared" ca="1" si="67"/>
        <v/>
      </c>
      <c r="H356" s="53"/>
      <c r="I356" s="54" t="str">
        <f>IF(H356="","",INDEX(D.1[Quy cách],MATCH(H356,D.1[Tên sản phẩm],0)))</f>
        <v/>
      </c>
      <c r="J356" s="20" t="str">
        <f>IF(H356="","",INDEX(D.1[ĐVT],MATCH(H356,D.1[Tên sản phẩm],0)))</f>
        <v/>
      </c>
      <c r="K356" s="56" t="str">
        <f>IF(H356="","",INDEX(#REF!,MATCH(H356,D.1[Tên sản phẩm],0)))</f>
        <v/>
      </c>
      <c r="L356" s="56"/>
      <c r="M356" s="53"/>
      <c r="N356" s="53"/>
      <c r="O356" s="53"/>
      <c r="P356" s="57" t="str">
        <f t="shared" si="68"/>
        <v/>
      </c>
      <c r="Q356" s="58"/>
      <c r="R356" s="56" t="str">
        <f t="shared" si="61"/>
        <v/>
      </c>
      <c r="S356" s="57" t="str">
        <f t="shared" si="69"/>
        <v/>
      </c>
      <c r="T356" s="58" t="str">
        <f t="shared" ca="1" si="70"/>
        <v/>
      </c>
      <c r="U356" s="57" t="str">
        <f t="shared" si="71"/>
        <v/>
      </c>
      <c r="V356" s="57" t="str">
        <f ca="1">IF(AND(C356&lt;&gt;"",C356&lt;&gt;OFFSET(C356,1,0)),SUMIFS([Giá có thuế],[Số ĐK],C356),"")</f>
        <v/>
      </c>
      <c r="W356" s="53"/>
      <c r="X356" s="55" t="str">
        <f>IF(W356="","",'Thông Tin Chung'!#REF!)</f>
        <v/>
      </c>
      <c r="Y356" s="57" t="str">
        <f t="shared" ca="1" si="72"/>
        <v/>
      </c>
      <c r="Z356" s="59"/>
      <c r="AA356" s="49" t="str">
        <f ca="1">IF(C356="","",IF(OR(D356&lt;NgayBatDau,D356&gt;NgayKetThuc),"Ngày tháng phải nằm trong kỳ báo cáo",IF(AND(G356&lt;&gt;"",COUNTIF(D.2[Tên khách hàng],G356)=0),"Tên KH chưa khai báo trong DSKH",IF(AND(H356&lt;&gt;"",COUNTIF(D.1[Tên sản phẩm],H356)=0),"SP này chưa khai báo trong DSSP",""))))</f>
        <v/>
      </c>
      <c r="AB356" s="28" t="str">
        <f t="shared" ca="1" si="62"/>
        <v/>
      </c>
      <c r="AC356" s="29" t="str">
        <f>IF(OR(H356="",S356=""),"",S356-(SUM(L356,M356)*INDEX(#REF!,MATCH(H356,D.1[Tên sản phẩm],0))))</f>
        <v/>
      </c>
    </row>
    <row r="357" spans="2:29" ht="27.75" customHeight="1">
      <c r="B357" s="69">
        <f t="shared" si="63"/>
        <v>354</v>
      </c>
      <c r="C357" s="49" t="str">
        <f t="shared" ca="1" si="64"/>
        <v/>
      </c>
      <c r="D357" s="50" t="str">
        <f t="shared" ca="1" si="65"/>
        <v/>
      </c>
      <c r="E357" s="51" t="str">
        <f t="shared" ca="1" si="66"/>
        <v/>
      </c>
      <c r="F357" s="51"/>
      <c r="G357" s="52" t="str">
        <f t="shared" ca="1" si="67"/>
        <v/>
      </c>
      <c r="H357" s="53"/>
      <c r="I357" s="54" t="str">
        <f>IF(H357="","",INDEX(D.1[Quy cách],MATCH(H357,D.1[Tên sản phẩm],0)))</f>
        <v/>
      </c>
      <c r="J357" s="20" t="str">
        <f>IF(H357="","",INDEX(D.1[ĐVT],MATCH(H357,D.1[Tên sản phẩm],0)))</f>
        <v/>
      </c>
      <c r="K357" s="56" t="str">
        <f>IF(H357="","",INDEX(#REF!,MATCH(H357,D.1[Tên sản phẩm],0)))</f>
        <v/>
      </c>
      <c r="L357" s="56"/>
      <c r="M357" s="53"/>
      <c r="N357" s="53"/>
      <c r="O357" s="53"/>
      <c r="P357" s="57" t="str">
        <f t="shared" si="68"/>
        <v/>
      </c>
      <c r="Q357" s="58"/>
      <c r="R357" s="56" t="str">
        <f t="shared" si="61"/>
        <v/>
      </c>
      <c r="S357" s="57" t="str">
        <f t="shared" si="69"/>
        <v/>
      </c>
      <c r="T357" s="58" t="str">
        <f t="shared" ca="1" si="70"/>
        <v/>
      </c>
      <c r="U357" s="57" t="str">
        <f t="shared" si="71"/>
        <v/>
      </c>
      <c r="V357" s="57" t="str">
        <f ca="1">IF(AND(C357&lt;&gt;"",C357&lt;&gt;OFFSET(C357,1,0)),SUMIFS([Giá có thuế],[Số ĐK],C357),"")</f>
        <v/>
      </c>
      <c r="W357" s="53"/>
      <c r="X357" s="55" t="str">
        <f>IF(W357="","",'Thông Tin Chung'!#REF!)</f>
        <v/>
      </c>
      <c r="Y357" s="57" t="str">
        <f t="shared" ca="1" si="72"/>
        <v/>
      </c>
      <c r="Z357" s="59"/>
      <c r="AA357" s="49" t="str">
        <f ca="1">IF(C357="","",IF(OR(D357&lt;NgayBatDau,D357&gt;NgayKetThuc),"Ngày tháng phải nằm trong kỳ báo cáo",IF(AND(G357&lt;&gt;"",COUNTIF(D.2[Tên khách hàng],G357)=0),"Tên KH chưa khai báo trong DSKH",IF(AND(H357&lt;&gt;"",COUNTIF(D.1[Tên sản phẩm],H357)=0),"SP này chưa khai báo trong DSSP",""))))</f>
        <v/>
      </c>
      <c r="AB357" s="28" t="str">
        <f t="shared" ca="1" si="62"/>
        <v/>
      </c>
      <c r="AC357" s="29" t="str">
        <f>IF(OR(H357="",S357=""),"",S357-(SUM(L357,M357)*INDEX(#REF!,MATCH(H357,D.1[Tên sản phẩm],0))))</f>
        <v/>
      </c>
    </row>
    <row r="358" spans="2:29" ht="27.75" customHeight="1">
      <c r="B358" s="69">
        <f t="shared" si="63"/>
        <v>355</v>
      </c>
      <c r="C358" s="49" t="str">
        <f t="shared" ca="1" si="64"/>
        <v/>
      </c>
      <c r="D358" s="50" t="str">
        <f t="shared" ca="1" si="65"/>
        <v/>
      </c>
      <c r="E358" s="51" t="str">
        <f t="shared" ca="1" si="66"/>
        <v/>
      </c>
      <c r="F358" s="51"/>
      <c r="G358" s="52" t="str">
        <f t="shared" ca="1" si="67"/>
        <v/>
      </c>
      <c r="H358" s="53"/>
      <c r="I358" s="54" t="str">
        <f>IF(H358="","",INDEX(D.1[Quy cách],MATCH(H358,D.1[Tên sản phẩm],0)))</f>
        <v/>
      </c>
      <c r="J358" s="20" t="str">
        <f>IF(H358="","",INDEX(D.1[ĐVT],MATCH(H358,D.1[Tên sản phẩm],0)))</f>
        <v/>
      </c>
      <c r="K358" s="56" t="str">
        <f>IF(H358="","",INDEX(#REF!,MATCH(H358,D.1[Tên sản phẩm],0)))</f>
        <v/>
      </c>
      <c r="L358" s="56"/>
      <c r="M358" s="53"/>
      <c r="N358" s="53"/>
      <c r="O358" s="53"/>
      <c r="P358" s="57" t="str">
        <f t="shared" si="68"/>
        <v/>
      </c>
      <c r="Q358" s="58"/>
      <c r="R358" s="56" t="str">
        <f t="shared" si="61"/>
        <v/>
      </c>
      <c r="S358" s="57" t="str">
        <f t="shared" si="69"/>
        <v/>
      </c>
      <c r="T358" s="58" t="str">
        <f t="shared" ca="1" si="70"/>
        <v/>
      </c>
      <c r="U358" s="57" t="str">
        <f t="shared" si="71"/>
        <v/>
      </c>
      <c r="V358" s="57" t="str">
        <f ca="1">IF(AND(C358&lt;&gt;"",C358&lt;&gt;OFFSET(C358,1,0)),SUMIFS([Giá có thuế],[Số ĐK],C358),"")</f>
        <v/>
      </c>
      <c r="W358" s="53"/>
      <c r="X358" s="55" t="str">
        <f>IF(W358="","",'Thông Tin Chung'!#REF!)</f>
        <v/>
      </c>
      <c r="Y358" s="57" t="str">
        <f t="shared" ca="1" si="72"/>
        <v/>
      </c>
      <c r="Z358" s="59"/>
      <c r="AA358" s="49" t="str">
        <f ca="1">IF(C358="","",IF(OR(D358&lt;NgayBatDau,D358&gt;NgayKetThuc),"Ngày tháng phải nằm trong kỳ báo cáo",IF(AND(G358&lt;&gt;"",COUNTIF(D.2[Tên khách hàng],G358)=0),"Tên KH chưa khai báo trong DSKH",IF(AND(H358&lt;&gt;"",COUNTIF(D.1[Tên sản phẩm],H358)=0),"SP này chưa khai báo trong DSSP",""))))</f>
        <v/>
      </c>
      <c r="AB358" s="28" t="str">
        <f t="shared" ca="1" si="62"/>
        <v/>
      </c>
      <c r="AC358" s="29" t="str">
        <f>IF(OR(H358="",S358=""),"",S358-(SUM(L358,M358)*INDEX(#REF!,MATCH(H358,D.1[Tên sản phẩm],0))))</f>
        <v/>
      </c>
    </row>
    <row r="359" spans="2:29" ht="27.75" customHeight="1">
      <c r="B359" s="69">
        <f t="shared" si="63"/>
        <v>356</v>
      </c>
      <c r="C359" s="49" t="str">
        <f t="shared" ca="1" si="64"/>
        <v/>
      </c>
      <c r="D359" s="50" t="str">
        <f t="shared" ca="1" si="65"/>
        <v/>
      </c>
      <c r="E359" s="51" t="str">
        <f t="shared" ca="1" si="66"/>
        <v/>
      </c>
      <c r="F359" s="51"/>
      <c r="G359" s="52" t="str">
        <f t="shared" ca="1" si="67"/>
        <v/>
      </c>
      <c r="H359" s="53"/>
      <c r="I359" s="54" t="str">
        <f>IF(H359="","",INDEX(D.1[Quy cách],MATCH(H359,D.1[Tên sản phẩm],0)))</f>
        <v/>
      </c>
      <c r="J359" s="20" t="str">
        <f>IF(H359="","",INDEX(D.1[ĐVT],MATCH(H359,D.1[Tên sản phẩm],0)))</f>
        <v/>
      </c>
      <c r="K359" s="56" t="str">
        <f>IF(H359="","",INDEX(#REF!,MATCH(H359,D.1[Tên sản phẩm],0)))</f>
        <v/>
      </c>
      <c r="L359" s="56"/>
      <c r="M359" s="53"/>
      <c r="N359" s="53"/>
      <c r="O359" s="53"/>
      <c r="P359" s="57" t="str">
        <f t="shared" si="68"/>
        <v/>
      </c>
      <c r="Q359" s="58"/>
      <c r="R359" s="56" t="str">
        <f t="shared" si="61"/>
        <v/>
      </c>
      <c r="S359" s="57" t="str">
        <f t="shared" si="69"/>
        <v/>
      </c>
      <c r="T359" s="58" t="str">
        <f t="shared" ca="1" si="70"/>
        <v/>
      </c>
      <c r="U359" s="57" t="str">
        <f t="shared" si="71"/>
        <v/>
      </c>
      <c r="V359" s="57" t="str">
        <f ca="1">IF(AND(C359&lt;&gt;"",C359&lt;&gt;OFFSET(C359,1,0)),SUMIFS([Giá có thuế],[Số ĐK],C359),"")</f>
        <v/>
      </c>
      <c r="W359" s="53"/>
      <c r="X359" s="55" t="str">
        <f>IF(W359="","",'Thông Tin Chung'!#REF!)</f>
        <v/>
      </c>
      <c r="Y359" s="57" t="str">
        <f t="shared" ca="1" si="72"/>
        <v/>
      </c>
      <c r="Z359" s="59"/>
      <c r="AA359" s="49" t="str">
        <f ca="1">IF(C359="","",IF(OR(D359&lt;NgayBatDau,D359&gt;NgayKetThuc),"Ngày tháng phải nằm trong kỳ báo cáo",IF(AND(G359&lt;&gt;"",COUNTIF(D.2[Tên khách hàng],G359)=0),"Tên KH chưa khai báo trong DSKH",IF(AND(H359&lt;&gt;"",COUNTIF(D.1[Tên sản phẩm],H359)=0),"SP này chưa khai báo trong DSSP",""))))</f>
        <v/>
      </c>
      <c r="AB359" s="28" t="str">
        <f t="shared" ca="1" si="62"/>
        <v/>
      </c>
      <c r="AC359" s="29" t="str">
        <f>IF(OR(H359="",S359=""),"",S359-(SUM(L359,M359)*INDEX(#REF!,MATCH(H359,D.1[Tên sản phẩm],0))))</f>
        <v/>
      </c>
    </row>
    <row r="360" spans="2:29" ht="27.75" customHeight="1">
      <c r="B360" s="69">
        <f t="shared" si="63"/>
        <v>357</v>
      </c>
      <c r="C360" s="49" t="str">
        <f t="shared" ca="1" si="64"/>
        <v/>
      </c>
      <c r="D360" s="50" t="str">
        <f t="shared" ca="1" si="65"/>
        <v/>
      </c>
      <c r="E360" s="51" t="str">
        <f t="shared" ca="1" si="66"/>
        <v/>
      </c>
      <c r="F360" s="51"/>
      <c r="G360" s="52" t="str">
        <f t="shared" ca="1" si="67"/>
        <v/>
      </c>
      <c r="H360" s="53"/>
      <c r="I360" s="54" t="str">
        <f>IF(H360="","",INDEX(D.1[Quy cách],MATCH(H360,D.1[Tên sản phẩm],0)))</f>
        <v/>
      </c>
      <c r="J360" s="20" t="str">
        <f>IF(H360="","",INDEX(D.1[ĐVT],MATCH(H360,D.1[Tên sản phẩm],0)))</f>
        <v/>
      </c>
      <c r="K360" s="56" t="str">
        <f>IF(H360="","",INDEX(#REF!,MATCH(H360,D.1[Tên sản phẩm],0)))</f>
        <v/>
      </c>
      <c r="L360" s="56"/>
      <c r="M360" s="53"/>
      <c r="N360" s="53"/>
      <c r="O360" s="53"/>
      <c r="P360" s="57" t="str">
        <f t="shared" si="68"/>
        <v/>
      </c>
      <c r="Q360" s="58"/>
      <c r="R360" s="56" t="str">
        <f t="shared" si="61"/>
        <v/>
      </c>
      <c r="S360" s="57" t="str">
        <f t="shared" si="69"/>
        <v/>
      </c>
      <c r="T360" s="58" t="str">
        <f t="shared" ca="1" si="70"/>
        <v/>
      </c>
      <c r="U360" s="57" t="str">
        <f t="shared" si="71"/>
        <v/>
      </c>
      <c r="V360" s="57" t="str">
        <f ca="1">IF(AND(C360&lt;&gt;"",C360&lt;&gt;OFFSET(C360,1,0)),SUMIFS([Giá có thuế],[Số ĐK],C360),"")</f>
        <v/>
      </c>
      <c r="W360" s="53"/>
      <c r="X360" s="55" t="str">
        <f>IF(W360="","",'Thông Tin Chung'!#REF!)</f>
        <v/>
      </c>
      <c r="Y360" s="57" t="str">
        <f t="shared" ca="1" si="72"/>
        <v/>
      </c>
      <c r="Z360" s="59"/>
      <c r="AA360" s="49" t="str">
        <f ca="1">IF(C360="","",IF(OR(D360&lt;NgayBatDau,D360&gt;NgayKetThuc),"Ngày tháng phải nằm trong kỳ báo cáo",IF(AND(G360&lt;&gt;"",COUNTIF(D.2[Tên khách hàng],G360)=0),"Tên KH chưa khai báo trong DSKH",IF(AND(H360&lt;&gt;"",COUNTIF(D.1[Tên sản phẩm],H360)=0),"SP này chưa khai báo trong DSSP",""))))</f>
        <v/>
      </c>
      <c r="AB360" s="28" t="str">
        <f t="shared" ca="1" si="62"/>
        <v/>
      </c>
      <c r="AC360" s="29" t="str">
        <f>IF(OR(H360="",S360=""),"",S360-(SUM(L360,M360)*INDEX(#REF!,MATCH(H360,D.1[Tên sản phẩm],0))))</f>
        <v/>
      </c>
    </row>
    <row r="361" spans="2:29" ht="27.75" customHeight="1">
      <c r="B361" s="69">
        <f t="shared" si="63"/>
        <v>358</v>
      </c>
      <c r="C361" s="49" t="str">
        <f t="shared" ca="1" si="64"/>
        <v/>
      </c>
      <c r="D361" s="50" t="str">
        <f t="shared" ca="1" si="65"/>
        <v/>
      </c>
      <c r="E361" s="51" t="str">
        <f t="shared" ca="1" si="66"/>
        <v/>
      </c>
      <c r="F361" s="51"/>
      <c r="G361" s="52" t="str">
        <f t="shared" ca="1" si="67"/>
        <v/>
      </c>
      <c r="H361" s="53"/>
      <c r="I361" s="54" t="str">
        <f>IF(H361="","",INDEX(D.1[Quy cách],MATCH(H361,D.1[Tên sản phẩm],0)))</f>
        <v/>
      </c>
      <c r="J361" s="20" t="str">
        <f>IF(H361="","",INDEX(D.1[ĐVT],MATCH(H361,D.1[Tên sản phẩm],0)))</f>
        <v/>
      </c>
      <c r="K361" s="56" t="str">
        <f>IF(H361="","",INDEX(#REF!,MATCH(H361,D.1[Tên sản phẩm],0)))</f>
        <v/>
      </c>
      <c r="L361" s="56"/>
      <c r="M361" s="53"/>
      <c r="N361" s="53"/>
      <c r="O361" s="53"/>
      <c r="P361" s="57" t="str">
        <f t="shared" si="68"/>
        <v/>
      </c>
      <c r="Q361" s="58"/>
      <c r="R361" s="56" t="str">
        <f t="shared" si="61"/>
        <v/>
      </c>
      <c r="S361" s="57" t="str">
        <f t="shared" si="69"/>
        <v/>
      </c>
      <c r="T361" s="58" t="str">
        <f t="shared" ca="1" si="70"/>
        <v/>
      </c>
      <c r="U361" s="57" t="str">
        <f t="shared" si="71"/>
        <v/>
      </c>
      <c r="V361" s="57" t="str">
        <f ca="1">IF(AND(C361&lt;&gt;"",C361&lt;&gt;OFFSET(C361,1,0)),SUMIFS([Giá có thuế],[Số ĐK],C361),"")</f>
        <v/>
      </c>
      <c r="W361" s="53"/>
      <c r="X361" s="55" t="str">
        <f>IF(W361="","",'Thông Tin Chung'!#REF!)</f>
        <v/>
      </c>
      <c r="Y361" s="57" t="str">
        <f t="shared" ca="1" si="72"/>
        <v/>
      </c>
      <c r="Z361" s="59"/>
      <c r="AA361" s="49" t="str">
        <f ca="1">IF(C361="","",IF(OR(D361&lt;NgayBatDau,D361&gt;NgayKetThuc),"Ngày tháng phải nằm trong kỳ báo cáo",IF(AND(G361&lt;&gt;"",COUNTIF(D.2[Tên khách hàng],G361)=0),"Tên KH chưa khai báo trong DSKH",IF(AND(H361&lt;&gt;"",COUNTIF(D.1[Tên sản phẩm],H361)=0),"SP này chưa khai báo trong DSSP",""))))</f>
        <v/>
      </c>
      <c r="AB361" s="28" t="str">
        <f t="shared" ca="1" si="62"/>
        <v/>
      </c>
      <c r="AC361" s="29" t="str">
        <f>IF(OR(H361="",S361=""),"",S361-(SUM(L361,M361)*INDEX(#REF!,MATCH(H361,D.1[Tên sản phẩm],0))))</f>
        <v/>
      </c>
    </row>
    <row r="362" spans="2:29" ht="27.75" customHeight="1">
      <c r="B362" s="69">
        <f t="shared" si="63"/>
        <v>359</v>
      </c>
      <c r="C362" s="49" t="str">
        <f t="shared" ca="1" si="64"/>
        <v/>
      </c>
      <c r="D362" s="50" t="str">
        <f t="shared" ca="1" si="65"/>
        <v/>
      </c>
      <c r="E362" s="51" t="str">
        <f t="shared" ca="1" si="66"/>
        <v/>
      </c>
      <c r="F362" s="51"/>
      <c r="G362" s="52" t="str">
        <f t="shared" ca="1" si="67"/>
        <v/>
      </c>
      <c r="H362" s="53"/>
      <c r="I362" s="54" t="str">
        <f>IF(H362="","",INDEX(D.1[Quy cách],MATCH(H362,D.1[Tên sản phẩm],0)))</f>
        <v/>
      </c>
      <c r="J362" s="20" t="str">
        <f>IF(H362="","",INDEX(D.1[ĐVT],MATCH(H362,D.1[Tên sản phẩm],0)))</f>
        <v/>
      </c>
      <c r="K362" s="56" t="str">
        <f>IF(H362="","",INDEX(#REF!,MATCH(H362,D.1[Tên sản phẩm],0)))</f>
        <v/>
      </c>
      <c r="L362" s="56"/>
      <c r="M362" s="53"/>
      <c r="N362" s="53"/>
      <c r="O362" s="53"/>
      <c r="P362" s="57" t="str">
        <f t="shared" si="68"/>
        <v/>
      </c>
      <c r="Q362" s="58"/>
      <c r="R362" s="56" t="str">
        <f t="shared" si="61"/>
        <v/>
      </c>
      <c r="S362" s="57" t="str">
        <f t="shared" si="69"/>
        <v/>
      </c>
      <c r="T362" s="58" t="str">
        <f t="shared" ca="1" si="70"/>
        <v/>
      </c>
      <c r="U362" s="57" t="str">
        <f t="shared" si="71"/>
        <v/>
      </c>
      <c r="V362" s="57" t="str">
        <f ca="1">IF(AND(C362&lt;&gt;"",C362&lt;&gt;OFFSET(C362,1,0)),SUMIFS([Giá có thuế],[Số ĐK],C362),"")</f>
        <v/>
      </c>
      <c r="W362" s="53"/>
      <c r="X362" s="55" t="str">
        <f>IF(W362="","",'Thông Tin Chung'!#REF!)</f>
        <v/>
      </c>
      <c r="Y362" s="57" t="str">
        <f t="shared" ca="1" si="72"/>
        <v/>
      </c>
      <c r="Z362" s="59"/>
      <c r="AA362" s="49" t="str">
        <f ca="1">IF(C362="","",IF(OR(D362&lt;NgayBatDau,D362&gt;NgayKetThuc),"Ngày tháng phải nằm trong kỳ báo cáo",IF(AND(G362&lt;&gt;"",COUNTIF(D.2[Tên khách hàng],G362)=0),"Tên KH chưa khai báo trong DSKH",IF(AND(H362&lt;&gt;"",COUNTIF(D.1[Tên sản phẩm],H362)=0),"SP này chưa khai báo trong DSSP",""))))</f>
        <v/>
      </c>
      <c r="AB362" s="28" t="str">
        <f t="shared" ca="1" si="62"/>
        <v/>
      </c>
      <c r="AC362" s="29" t="str">
        <f>IF(OR(H362="",S362=""),"",S362-(SUM(L362,M362)*INDEX(#REF!,MATCH(H362,D.1[Tên sản phẩm],0))))</f>
        <v/>
      </c>
    </row>
    <row r="363" spans="2:29" ht="27.75" customHeight="1">
      <c r="B363" s="69">
        <f t="shared" si="63"/>
        <v>360</v>
      </c>
      <c r="C363" s="49" t="str">
        <f t="shared" ca="1" si="64"/>
        <v/>
      </c>
      <c r="D363" s="50" t="str">
        <f t="shared" ca="1" si="65"/>
        <v/>
      </c>
      <c r="E363" s="51" t="str">
        <f t="shared" ca="1" si="66"/>
        <v/>
      </c>
      <c r="F363" s="51"/>
      <c r="G363" s="52" t="str">
        <f t="shared" ca="1" si="67"/>
        <v/>
      </c>
      <c r="H363" s="53"/>
      <c r="I363" s="54" t="str">
        <f>IF(H363="","",INDEX(D.1[Quy cách],MATCH(H363,D.1[Tên sản phẩm],0)))</f>
        <v/>
      </c>
      <c r="J363" s="20" t="str">
        <f>IF(H363="","",INDEX(D.1[ĐVT],MATCH(H363,D.1[Tên sản phẩm],0)))</f>
        <v/>
      </c>
      <c r="K363" s="56" t="str">
        <f>IF(H363="","",INDEX(#REF!,MATCH(H363,D.1[Tên sản phẩm],0)))</f>
        <v/>
      </c>
      <c r="L363" s="56"/>
      <c r="M363" s="53"/>
      <c r="N363" s="53"/>
      <c r="O363" s="53"/>
      <c r="P363" s="57" t="str">
        <f t="shared" si="68"/>
        <v/>
      </c>
      <c r="Q363" s="58"/>
      <c r="R363" s="56" t="str">
        <f t="shared" si="61"/>
        <v/>
      </c>
      <c r="S363" s="57" t="str">
        <f t="shared" si="69"/>
        <v/>
      </c>
      <c r="T363" s="58" t="str">
        <f t="shared" ca="1" si="70"/>
        <v/>
      </c>
      <c r="U363" s="57" t="str">
        <f t="shared" si="71"/>
        <v/>
      </c>
      <c r="V363" s="57" t="str">
        <f ca="1">IF(AND(C363&lt;&gt;"",C363&lt;&gt;OFFSET(C363,1,0)),SUMIFS([Giá có thuế],[Số ĐK],C363),"")</f>
        <v/>
      </c>
      <c r="W363" s="53"/>
      <c r="X363" s="55" t="str">
        <f>IF(W363="","",'Thông Tin Chung'!#REF!)</f>
        <v/>
      </c>
      <c r="Y363" s="57" t="str">
        <f t="shared" ca="1" si="72"/>
        <v/>
      </c>
      <c r="Z363" s="59"/>
      <c r="AA363" s="49" t="str">
        <f ca="1">IF(C363="","",IF(OR(D363&lt;NgayBatDau,D363&gt;NgayKetThuc),"Ngày tháng phải nằm trong kỳ báo cáo",IF(AND(G363&lt;&gt;"",COUNTIF(D.2[Tên khách hàng],G363)=0),"Tên KH chưa khai báo trong DSKH",IF(AND(H363&lt;&gt;"",COUNTIF(D.1[Tên sản phẩm],H363)=0),"SP này chưa khai báo trong DSSP",""))))</f>
        <v/>
      </c>
      <c r="AB363" s="28" t="str">
        <f t="shared" ca="1" si="62"/>
        <v/>
      </c>
      <c r="AC363" s="29" t="str">
        <f>IF(OR(H363="",S363=""),"",S363-(SUM(L363,M363)*INDEX(#REF!,MATCH(H363,D.1[Tên sản phẩm],0))))</f>
        <v/>
      </c>
    </row>
    <row r="364" spans="2:29" ht="27.75" customHeight="1">
      <c r="B364" s="69">
        <f t="shared" si="63"/>
        <v>361</v>
      </c>
      <c r="C364" s="49" t="str">
        <f t="shared" ca="1" si="64"/>
        <v/>
      </c>
      <c r="D364" s="50" t="str">
        <f t="shared" ca="1" si="65"/>
        <v/>
      </c>
      <c r="E364" s="51" t="str">
        <f t="shared" ca="1" si="66"/>
        <v/>
      </c>
      <c r="F364" s="51"/>
      <c r="G364" s="52" t="str">
        <f t="shared" ca="1" si="67"/>
        <v/>
      </c>
      <c r="H364" s="53"/>
      <c r="I364" s="54" t="str">
        <f>IF(H364="","",INDEX(D.1[Quy cách],MATCH(H364,D.1[Tên sản phẩm],0)))</f>
        <v/>
      </c>
      <c r="J364" s="20" t="str">
        <f>IF(H364="","",INDEX(D.1[ĐVT],MATCH(H364,D.1[Tên sản phẩm],0)))</f>
        <v/>
      </c>
      <c r="K364" s="56" t="str">
        <f>IF(H364="","",INDEX(#REF!,MATCH(H364,D.1[Tên sản phẩm],0)))</f>
        <v/>
      </c>
      <c r="L364" s="56"/>
      <c r="M364" s="53"/>
      <c r="N364" s="53"/>
      <c r="O364" s="53"/>
      <c r="P364" s="57" t="str">
        <f t="shared" si="68"/>
        <v/>
      </c>
      <c r="Q364" s="58"/>
      <c r="R364" s="56" t="str">
        <f t="shared" si="61"/>
        <v/>
      </c>
      <c r="S364" s="57" t="str">
        <f t="shared" si="69"/>
        <v/>
      </c>
      <c r="T364" s="58" t="str">
        <f t="shared" ca="1" si="70"/>
        <v/>
      </c>
      <c r="U364" s="57" t="str">
        <f t="shared" si="71"/>
        <v/>
      </c>
      <c r="V364" s="57" t="str">
        <f ca="1">IF(AND(C364&lt;&gt;"",C364&lt;&gt;OFFSET(C364,1,0)),SUMIFS([Giá có thuế],[Số ĐK],C364),"")</f>
        <v/>
      </c>
      <c r="W364" s="53"/>
      <c r="X364" s="55" t="str">
        <f>IF(W364="","",'Thông Tin Chung'!#REF!)</f>
        <v/>
      </c>
      <c r="Y364" s="57" t="str">
        <f t="shared" ca="1" si="72"/>
        <v/>
      </c>
      <c r="Z364" s="59"/>
      <c r="AA364" s="49" t="str">
        <f ca="1">IF(C364="","",IF(OR(D364&lt;NgayBatDau,D364&gt;NgayKetThuc),"Ngày tháng phải nằm trong kỳ báo cáo",IF(AND(G364&lt;&gt;"",COUNTIF(D.2[Tên khách hàng],G364)=0),"Tên KH chưa khai báo trong DSKH",IF(AND(H364&lt;&gt;"",COUNTIF(D.1[Tên sản phẩm],H364)=0),"SP này chưa khai báo trong DSSP",""))))</f>
        <v/>
      </c>
      <c r="AB364" s="28" t="str">
        <f t="shared" ca="1" si="62"/>
        <v/>
      </c>
      <c r="AC364" s="29" t="str">
        <f>IF(OR(H364="",S364=""),"",S364-(SUM(L364,M364)*INDEX(#REF!,MATCH(H364,D.1[Tên sản phẩm],0))))</f>
        <v/>
      </c>
    </row>
    <row r="365" spans="2:29" ht="27.75" customHeight="1">
      <c r="B365" s="69">
        <f t="shared" si="63"/>
        <v>362</v>
      </c>
      <c r="C365" s="49" t="str">
        <f t="shared" ca="1" si="64"/>
        <v/>
      </c>
      <c r="D365" s="50" t="str">
        <f t="shared" ca="1" si="65"/>
        <v/>
      </c>
      <c r="E365" s="51" t="str">
        <f t="shared" ca="1" si="66"/>
        <v/>
      </c>
      <c r="F365" s="51"/>
      <c r="G365" s="52" t="str">
        <f t="shared" ca="1" si="67"/>
        <v/>
      </c>
      <c r="H365" s="53"/>
      <c r="I365" s="54" t="str">
        <f>IF(H365="","",INDEX(D.1[Quy cách],MATCH(H365,D.1[Tên sản phẩm],0)))</f>
        <v/>
      </c>
      <c r="J365" s="20" t="str">
        <f>IF(H365="","",INDEX(D.1[ĐVT],MATCH(H365,D.1[Tên sản phẩm],0)))</f>
        <v/>
      </c>
      <c r="K365" s="56" t="str">
        <f>IF(H365="","",INDEX(#REF!,MATCH(H365,D.1[Tên sản phẩm],0)))</f>
        <v/>
      </c>
      <c r="L365" s="56"/>
      <c r="M365" s="53"/>
      <c r="N365" s="53"/>
      <c r="O365" s="53"/>
      <c r="P365" s="57" t="str">
        <f t="shared" si="68"/>
        <v/>
      </c>
      <c r="Q365" s="58"/>
      <c r="R365" s="56" t="str">
        <f t="shared" si="61"/>
        <v/>
      </c>
      <c r="S365" s="57" t="str">
        <f t="shared" si="69"/>
        <v/>
      </c>
      <c r="T365" s="58" t="str">
        <f t="shared" ca="1" si="70"/>
        <v/>
      </c>
      <c r="U365" s="57" t="str">
        <f t="shared" si="71"/>
        <v/>
      </c>
      <c r="V365" s="57" t="str">
        <f ca="1">IF(AND(C365&lt;&gt;"",C365&lt;&gt;OFFSET(C365,1,0)),SUMIFS([Giá có thuế],[Số ĐK],C365),"")</f>
        <v/>
      </c>
      <c r="W365" s="53"/>
      <c r="X365" s="55" t="str">
        <f>IF(W365="","",'Thông Tin Chung'!#REF!)</f>
        <v/>
      </c>
      <c r="Y365" s="57" t="str">
        <f t="shared" ca="1" si="72"/>
        <v/>
      </c>
      <c r="Z365" s="59"/>
      <c r="AA365" s="49" t="str">
        <f ca="1">IF(C365="","",IF(OR(D365&lt;NgayBatDau,D365&gt;NgayKetThuc),"Ngày tháng phải nằm trong kỳ báo cáo",IF(AND(G365&lt;&gt;"",COUNTIF(D.2[Tên khách hàng],G365)=0),"Tên KH chưa khai báo trong DSKH",IF(AND(H365&lt;&gt;"",COUNTIF(D.1[Tên sản phẩm],H365)=0),"SP này chưa khai báo trong DSSP",""))))</f>
        <v/>
      </c>
      <c r="AB365" s="28" t="str">
        <f t="shared" ca="1" si="62"/>
        <v/>
      </c>
      <c r="AC365" s="29" t="str">
        <f>IF(OR(H365="",S365=""),"",S365-(SUM(L365,M365)*INDEX(#REF!,MATCH(H365,D.1[Tên sản phẩm],0))))</f>
        <v/>
      </c>
    </row>
    <row r="366" spans="2:29" ht="27.75" customHeight="1">
      <c r="B366" s="69">
        <f t="shared" si="63"/>
        <v>363</v>
      </c>
      <c r="C366" s="49" t="str">
        <f t="shared" ca="1" si="64"/>
        <v/>
      </c>
      <c r="D366" s="50" t="str">
        <f t="shared" ca="1" si="65"/>
        <v/>
      </c>
      <c r="E366" s="51" t="str">
        <f t="shared" ca="1" si="66"/>
        <v/>
      </c>
      <c r="F366" s="51"/>
      <c r="G366" s="52" t="str">
        <f t="shared" ca="1" si="67"/>
        <v/>
      </c>
      <c r="H366" s="53"/>
      <c r="I366" s="54" t="str">
        <f>IF(H366="","",INDEX(D.1[Quy cách],MATCH(H366,D.1[Tên sản phẩm],0)))</f>
        <v/>
      </c>
      <c r="J366" s="20" t="str">
        <f>IF(H366="","",INDEX(D.1[ĐVT],MATCH(H366,D.1[Tên sản phẩm],0)))</f>
        <v/>
      </c>
      <c r="K366" s="56" t="str">
        <f>IF(H366="","",INDEX(#REF!,MATCH(H366,D.1[Tên sản phẩm],0)))</f>
        <v/>
      </c>
      <c r="L366" s="56"/>
      <c r="M366" s="53"/>
      <c r="N366" s="53"/>
      <c r="O366" s="53"/>
      <c r="P366" s="57" t="str">
        <f t="shared" si="68"/>
        <v/>
      </c>
      <c r="Q366" s="58"/>
      <c r="R366" s="56" t="str">
        <f t="shared" si="61"/>
        <v/>
      </c>
      <c r="S366" s="57" t="str">
        <f t="shared" si="69"/>
        <v/>
      </c>
      <c r="T366" s="58" t="str">
        <f t="shared" ca="1" si="70"/>
        <v/>
      </c>
      <c r="U366" s="57" t="str">
        <f t="shared" si="71"/>
        <v/>
      </c>
      <c r="V366" s="57" t="str">
        <f ca="1">IF(AND(C366&lt;&gt;"",C366&lt;&gt;OFFSET(C366,1,0)),SUMIFS([Giá có thuế],[Số ĐK],C366),"")</f>
        <v/>
      </c>
      <c r="W366" s="53"/>
      <c r="X366" s="55" t="str">
        <f>IF(W366="","",'Thông Tin Chung'!#REF!)</f>
        <v/>
      </c>
      <c r="Y366" s="57" t="str">
        <f t="shared" ca="1" si="72"/>
        <v/>
      </c>
      <c r="Z366" s="59"/>
      <c r="AA366" s="49" t="str">
        <f ca="1">IF(C366="","",IF(OR(D366&lt;NgayBatDau,D366&gt;NgayKetThuc),"Ngày tháng phải nằm trong kỳ báo cáo",IF(AND(G366&lt;&gt;"",COUNTIF(D.2[Tên khách hàng],G366)=0),"Tên KH chưa khai báo trong DSKH",IF(AND(H366&lt;&gt;"",COUNTIF(D.1[Tên sản phẩm],H366)=0),"SP này chưa khai báo trong DSSP",""))))</f>
        <v/>
      </c>
      <c r="AB366" s="28" t="str">
        <f t="shared" ca="1" si="62"/>
        <v/>
      </c>
      <c r="AC366" s="29" t="str">
        <f>IF(OR(H366="",S366=""),"",S366-(SUM(L366,M366)*INDEX(#REF!,MATCH(H366,D.1[Tên sản phẩm],0))))</f>
        <v/>
      </c>
    </row>
    <row r="367" spans="2:29" ht="27.75" customHeight="1">
      <c r="B367" s="69">
        <f t="shared" si="63"/>
        <v>364</v>
      </c>
      <c r="C367" s="49" t="str">
        <f t="shared" ca="1" si="64"/>
        <v/>
      </c>
      <c r="D367" s="50" t="str">
        <f t="shared" ca="1" si="65"/>
        <v/>
      </c>
      <c r="E367" s="51" t="str">
        <f t="shared" ca="1" si="66"/>
        <v/>
      </c>
      <c r="F367" s="51"/>
      <c r="G367" s="52" t="str">
        <f t="shared" ca="1" si="67"/>
        <v/>
      </c>
      <c r="H367" s="53"/>
      <c r="I367" s="54" t="str">
        <f>IF(H367="","",INDEX(D.1[Quy cách],MATCH(H367,D.1[Tên sản phẩm],0)))</f>
        <v/>
      </c>
      <c r="J367" s="20" t="str">
        <f>IF(H367="","",INDEX(D.1[ĐVT],MATCH(H367,D.1[Tên sản phẩm],0)))</f>
        <v/>
      </c>
      <c r="K367" s="56" t="str">
        <f>IF(H367="","",INDEX(#REF!,MATCH(H367,D.1[Tên sản phẩm],0)))</f>
        <v/>
      </c>
      <c r="L367" s="56"/>
      <c r="M367" s="53"/>
      <c r="N367" s="53"/>
      <c r="O367" s="53"/>
      <c r="P367" s="57" t="str">
        <f t="shared" si="68"/>
        <v/>
      </c>
      <c r="Q367" s="58"/>
      <c r="R367" s="56" t="str">
        <f t="shared" si="61"/>
        <v/>
      </c>
      <c r="S367" s="57" t="str">
        <f t="shared" si="69"/>
        <v/>
      </c>
      <c r="T367" s="58" t="str">
        <f t="shared" ca="1" si="70"/>
        <v/>
      </c>
      <c r="U367" s="57" t="str">
        <f t="shared" si="71"/>
        <v/>
      </c>
      <c r="V367" s="57" t="str">
        <f ca="1">IF(AND(C367&lt;&gt;"",C367&lt;&gt;OFFSET(C367,1,0)),SUMIFS([Giá có thuế],[Số ĐK],C367),"")</f>
        <v/>
      </c>
      <c r="W367" s="53"/>
      <c r="X367" s="55" t="str">
        <f>IF(W367="","",'Thông Tin Chung'!#REF!)</f>
        <v/>
      </c>
      <c r="Y367" s="57" t="str">
        <f t="shared" ca="1" si="72"/>
        <v/>
      </c>
      <c r="Z367" s="59"/>
      <c r="AA367" s="49" t="str">
        <f ca="1">IF(C367="","",IF(OR(D367&lt;NgayBatDau,D367&gt;NgayKetThuc),"Ngày tháng phải nằm trong kỳ báo cáo",IF(AND(G367&lt;&gt;"",COUNTIF(D.2[Tên khách hàng],G367)=0),"Tên KH chưa khai báo trong DSKH",IF(AND(H367&lt;&gt;"",COUNTIF(D.1[Tên sản phẩm],H367)=0),"SP này chưa khai báo trong DSSP",""))))</f>
        <v/>
      </c>
      <c r="AB367" s="28" t="str">
        <f t="shared" ca="1" si="62"/>
        <v/>
      </c>
      <c r="AC367" s="29" t="str">
        <f>IF(OR(H367="",S367=""),"",S367-(SUM(L367,M367)*INDEX(#REF!,MATCH(H367,D.1[Tên sản phẩm],0))))</f>
        <v/>
      </c>
    </row>
    <row r="368" spans="2:29" ht="27.75" customHeight="1">
      <c r="B368" s="69">
        <f t="shared" si="63"/>
        <v>365</v>
      </c>
      <c r="C368" s="49" t="str">
        <f t="shared" ca="1" si="64"/>
        <v/>
      </c>
      <c r="D368" s="50" t="str">
        <f t="shared" ca="1" si="65"/>
        <v/>
      </c>
      <c r="E368" s="51" t="str">
        <f t="shared" ca="1" si="66"/>
        <v/>
      </c>
      <c r="F368" s="51"/>
      <c r="G368" s="52" t="str">
        <f t="shared" ca="1" si="67"/>
        <v/>
      </c>
      <c r="H368" s="53"/>
      <c r="I368" s="54" t="str">
        <f>IF(H368="","",INDEX(D.1[Quy cách],MATCH(H368,D.1[Tên sản phẩm],0)))</f>
        <v/>
      </c>
      <c r="J368" s="20" t="str">
        <f>IF(H368="","",INDEX(D.1[ĐVT],MATCH(H368,D.1[Tên sản phẩm],0)))</f>
        <v/>
      </c>
      <c r="K368" s="56" t="str">
        <f>IF(H368="","",INDEX(#REF!,MATCH(H368,D.1[Tên sản phẩm],0)))</f>
        <v/>
      </c>
      <c r="L368" s="56"/>
      <c r="M368" s="53"/>
      <c r="N368" s="53"/>
      <c r="O368" s="53"/>
      <c r="P368" s="57" t="str">
        <f t="shared" si="68"/>
        <v/>
      </c>
      <c r="Q368" s="58"/>
      <c r="R368" s="56" t="str">
        <f t="shared" si="61"/>
        <v/>
      </c>
      <c r="S368" s="57" t="str">
        <f t="shared" si="69"/>
        <v/>
      </c>
      <c r="T368" s="58" t="str">
        <f t="shared" ca="1" si="70"/>
        <v/>
      </c>
      <c r="U368" s="57" t="str">
        <f t="shared" si="71"/>
        <v/>
      </c>
      <c r="V368" s="57" t="str">
        <f ca="1">IF(AND(C368&lt;&gt;"",C368&lt;&gt;OFFSET(C368,1,0)),SUMIFS([Giá có thuế],[Số ĐK],C368),"")</f>
        <v/>
      </c>
      <c r="W368" s="53"/>
      <c r="X368" s="55" t="str">
        <f>IF(W368="","",'Thông Tin Chung'!#REF!)</f>
        <v/>
      </c>
      <c r="Y368" s="57" t="str">
        <f t="shared" ca="1" si="72"/>
        <v/>
      </c>
      <c r="Z368" s="59"/>
      <c r="AA368" s="49" t="str">
        <f ca="1">IF(C368="","",IF(OR(D368&lt;NgayBatDau,D368&gt;NgayKetThuc),"Ngày tháng phải nằm trong kỳ báo cáo",IF(AND(G368&lt;&gt;"",COUNTIF(D.2[Tên khách hàng],G368)=0),"Tên KH chưa khai báo trong DSKH",IF(AND(H368&lt;&gt;"",COUNTIF(D.1[Tên sản phẩm],H368)=0),"SP này chưa khai báo trong DSSP",""))))</f>
        <v/>
      </c>
      <c r="AB368" s="28" t="str">
        <f t="shared" ca="1" si="62"/>
        <v/>
      </c>
      <c r="AC368" s="29" t="str">
        <f>IF(OR(H368="",S368=""),"",S368-(SUM(L368,M368)*INDEX(#REF!,MATCH(H368,D.1[Tên sản phẩm],0))))</f>
        <v/>
      </c>
    </row>
    <row r="369" spans="2:29" ht="27.75" customHeight="1">
      <c r="B369" s="69">
        <f t="shared" si="63"/>
        <v>366</v>
      </c>
      <c r="C369" s="49" t="str">
        <f t="shared" ca="1" si="64"/>
        <v/>
      </c>
      <c r="D369" s="50" t="str">
        <f t="shared" ca="1" si="65"/>
        <v/>
      </c>
      <c r="E369" s="51" t="str">
        <f t="shared" ca="1" si="66"/>
        <v/>
      </c>
      <c r="F369" s="51"/>
      <c r="G369" s="52" t="str">
        <f t="shared" ca="1" si="67"/>
        <v/>
      </c>
      <c r="H369" s="53"/>
      <c r="I369" s="54" t="str">
        <f>IF(H369="","",INDEX(D.1[Quy cách],MATCH(H369,D.1[Tên sản phẩm],0)))</f>
        <v/>
      </c>
      <c r="J369" s="20" t="str">
        <f>IF(H369="","",INDEX(D.1[ĐVT],MATCH(H369,D.1[Tên sản phẩm],0)))</f>
        <v/>
      </c>
      <c r="K369" s="56" t="str">
        <f>IF(H369="","",INDEX(#REF!,MATCH(H369,D.1[Tên sản phẩm],0)))</f>
        <v/>
      </c>
      <c r="L369" s="56"/>
      <c r="M369" s="53"/>
      <c r="N369" s="53"/>
      <c r="O369" s="53"/>
      <c r="P369" s="57" t="str">
        <f t="shared" si="68"/>
        <v/>
      </c>
      <c r="Q369" s="58"/>
      <c r="R369" s="56" t="str">
        <f t="shared" si="61"/>
        <v/>
      </c>
      <c r="S369" s="57" t="str">
        <f t="shared" si="69"/>
        <v/>
      </c>
      <c r="T369" s="58" t="str">
        <f t="shared" ca="1" si="70"/>
        <v/>
      </c>
      <c r="U369" s="57" t="str">
        <f t="shared" si="71"/>
        <v/>
      </c>
      <c r="V369" s="57" t="str">
        <f ca="1">IF(AND(C369&lt;&gt;"",C369&lt;&gt;OFFSET(C369,1,0)),SUMIFS([Giá có thuế],[Số ĐK],C369),"")</f>
        <v/>
      </c>
      <c r="W369" s="53"/>
      <c r="X369" s="55" t="str">
        <f>IF(W369="","",'Thông Tin Chung'!#REF!)</f>
        <v/>
      </c>
      <c r="Y369" s="57" t="str">
        <f t="shared" ca="1" si="72"/>
        <v/>
      </c>
      <c r="Z369" s="59"/>
      <c r="AA369" s="49" t="str">
        <f ca="1">IF(C369="","",IF(OR(D369&lt;NgayBatDau,D369&gt;NgayKetThuc),"Ngày tháng phải nằm trong kỳ báo cáo",IF(AND(G369&lt;&gt;"",COUNTIF(D.2[Tên khách hàng],G369)=0),"Tên KH chưa khai báo trong DSKH",IF(AND(H369&lt;&gt;"",COUNTIF(D.1[Tên sản phẩm],H369)=0),"SP này chưa khai báo trong DSSP",""))))</f>
        <v/>
      </c>
      <c r="AB369" s="28" t="str">
        <f t="shared" ca="1" si="62"/>
        <v/>
      </c>
      <c r="AC369" s="29" t="str">
        <f>IF(OR(H369="",S369=""),"",S369-(SUM(L369,M369)*INDEX(#REF!,MATCH(H369,D.1[Tên sản phẩm],0))))</f>
        <v/>
      </c>
    </row>
    <row r="370" spans="2:29" ht="27.75" customHeight="1">
      <c r="B370" s="69">
        <f t="shared" si="63"/>
        <v>367</v>
      </c>
      <c r="C370" s="49" t="str">
        <f t="shared" ca="1" si="64"/>
        <v/>
      </c>
      <c r="D370" s="50" t="str">
        <f t="shared" ca="1" si="65"/>
        <v/>
      </c>
      <c r="E370" s="51" t="str">
        <f t="shared" ca="1" si="66"/>
        <v/>
      </c>
      <c r="F370" s="51"/>
      <c r="G370" s="52" t="str">
        <f t="shared" ca="1" si="67"/>
        <v/>
      </c>
      <c r="H370" s="53"/>
      <c r="I370" s="54" t="str">
        <f>IF(H370="","",INDEX(D.1[Quy cách],MATCH(H370,D.1[Tên sản phẩm],0)))</f>
        <v/>
      </c>
      <c r="J370" s="20" t="str">
        <f>IF(H370="","",INDEX(D.1[ĐVT],MATCH(H370,D.1[Tên sản phẩm],0)))</f>
        <v/>
      </c>
      <c r="K370" s="56" t="str">
        <f>IF(H370="","",INDEX(#REF!,MATCH(H370,D.1[Tên sản phẩm],0)))</f>
        <v/>
      </c>
      <c r="L370" s="56"/>
      <c r="M370" s="53"/>
      <c r="N370" s="53"/>
      <c r="O370" s="53"/>
      <c r="P370" s="57" t="str">
        <f t="shared" si="68"/>
        <v/>
      </c>
      <c r="Q370" s="58"/>
      <c r="R370" s="56" t="str">
        <f t="shared" si="61"/>
        <v/>
      </c>
      <c r="S370" s="57" t="str">
        <f t="shared" si="69"/>
        <v/>
      </c>
      <c r="T370" s="58" t="str">
        <f t="shared" ca="1" si="70"/>
        <v/>
      </c>
      <c r="U370" s="57" t="str">
        <f t="shared" si="71"/>
        <v/>
      </c>
      <c r="V370" s="57" t="str">
        <f ca="1">IF(AND(C370&lt;&gt;"",C370&lt;&gt;OFFSET(C370,1,0)),SUMIFS([Giá có thuế],[Số ĐK],C370),"")</f>
        <v/>
      </c>
      <c r="W370" s="53"/>
      <c r="X370" s="55" t="str">
        <f>IF(W370="","",'Thông Tin Chung'!#REF!)</f>
        <v/>
      </c>
      <c r="Y370" s="57" t="str">
        <f t="shared" ca="1" si="72"/>
        <v/>
      </c>
      <c r="Z370" s="59"/>
      <c r="AA370" s="49" t="str">
        <f ca="1">IF(C370="","",IF(OR(D370&lt;NgayBatDau,D370&gt;NgayKetThuc),"Ngày tháng phải nằm trong kỳ báo cáo",IF(AND(G370&lt;&gt;"",COUNTIF(D.2[Tên khách hàng],G370)=0),"Tên KH chưa khai báo trong DSKH",IF(AND(H370&lt;&gt;"",COUNTIF(D.1[Tên sản phẩm],H370)=0),"SP này chưa khai báo trong DSSP",""))))</f>
        <v/>
      </c>
      <c r="AB370" s="28" t="str">
        <f t="shared" ca="1" si="62"/>
        <v/>
      </c>
      <c r="AC370" s="29" t="str">
        <f>IF(OR(H370="",S370=""),"",S370-(SUM(L370,M370)*INDEX(#REF!,MATCH(H370,D.1[Tên sản phẩm],0))))</f>
        <v/>
      </c>
    </row>
    <row r="371" spans="2:29" ht="27.75" customHeight="1">
      <c r="B371" s="69">
        <f t="shared" si="63"/>
        <v>368</v>
      </c>
      <c r="C371" s="49" t="str">
        <f t="shared" ca="1" si="64"/>
        <v/>
      </c>
      <c r="D371" s="50" t="str">
        <f t="shared" ca="1" si="65"/>
        <v/>
      </c>
      <c r="E371" s="51" t="str">
        <f t="shared" ca="1" si="66"/>
        <v/>
      </c>
      <c r="F371" s="51"/>
      <c r="G371" s="52" t="str">
        <f t="shared" ca="1" si="67"/>
        <v/>
      </c>
      <c r="H371" s="53"/>
      <c r="I371" s="54" t="str">
        <f>IF(H371="","",INDEX(D.1[Quy cách],MATCH(H371,D.1[Tên sản phẩm],0)))</f>
        <v/>
      </c>
      <c r="J371" s="20" t="str">
        <f>IF(H371="","",INDEX(D.1[ĐVT],MATCH(H371,D.1[Tên sản phẩm],0)))</f>
        <v/>
      </c>
      <c r="K371" s="56" t="str">
        <f>IF(H371="","",INDEX(#REF!,MATCH(H371,D.1[Tên sản phẩm],0)))</f>
        <v/>
      </c>
      <c r="L371" s="56"/>
      <c r="M371" s="53"/>
      <c r="N371" s="53"/>
      <c r="O371" s="53"/>
      <c r="P371" s="57" t="str">
        <f t="shared" si="68"/>
        <v/>
      </c>
      <c r="Q371" s="58"/>
      <c r="R371" s="56" t="str">
        <f t="shared" si="61"/>
        <v/>
      </c>
      <c r="S371" s="57" t="str">
        <f t="shared" si="69"/>
        <v/>
      </c>
      <c r="T371" s="58" t="str">
        <f t="shared" ca="1" si="70"/>
        <v/>
      </c>
      <c r="U371" s="57" t="str">
        <f t="shared" si="71"/>
        <v/>
      </c>
      <c r="V371" s="57" t="str">
        <f ca="1">IF(AND(C371&lt;&gt;"",C371&lt;&gt;OFFSET(C371,1,0)),SUMIFS([Giá có thuế],[Số ĐK],C371),"")</f>
        <v/>
      </c>
      <c r="W371" s="53"/>
      <c r="X371" s="55" t="str">
        <f>IF(W371="","",'Thông Tin Chung'!#REF!)</f>
        <v/>
      </c>
      <c r="Y371" s="57" t="str">
        <f t="shared" ca="1" si="72"/>
        <v/>
      </c>
      <c r="Z371" s="59"/>
      <c r="AA371" s="49" t="str">
        <f ca="1">IF(C371="","",IF(OR(D371&lt;NgayBatDau,D371&gt;NgayKetThuc),"Ngày tháng phải nằm trong kỳ báo cáo",IF(AND(G371&lt;&gt;"",COUNTIF(D.2[Tên khách hàng],G371)=0),"Tên KH chưa khai báo trong DSKH",IF(AND(H371&lt;&gt;"",COUNTIF(D.1[Tên sản phẩm],H371)=0),"SP này chưa khai báo trong DSSP",""))))</f>
        <v/>
      </c>
      <c r="AB371" s="28" t="str">
        <f t="shared" ca="1" si="62"/>
        <v/>
      </c>
      <c r="AC371" s="29" t="str">
        <f>IF(OR(H371="",S371=""),"",S371-(SUM(L371,M371)*INDEX(#REF!,MATCH(H371,D.1[Tên sản phẩm],0))))</f>
        <v/>
      </c>
    </row>
    <row r="372" spans="2:29" ht="27.75" customHeight="1">
      <c r="B372" s="69">
        <f t="shared" si="63"/>
        <v>369</v>
      </c>
      <c r="C372" s="49" t="str">
        <f t="shared" ca="1" si="64"/>
        <v/>
      </c>
      <c r="D372" s="50" t="str">
        <f t="shared" ca="1" si="65"/>
        <v/>
      </c>
      <c r="E372" s="51" t="str">
        <f t="shared" ca="1" si="66"/>
        <v/>
      </c>
      <c r="F372" s="51"/>
      <c r="G372" s="52" t="str">
        <f t="shared" ca="1" si="67"/>
        <v/>
      </c>
      <c r="H372" s="53"/>
      <c r="I372" s="54" t="str">
        <f>IF(H372="","",INDEX(D.1[Quy cách],MATCH(H372,D.1[Tên sản phẩm],0)))</f>
        <v/>
      </c>
      <c r="J372" s="20" t="str">
        <f>IF(H372="","",INDEX(D.1[ĐVT],MATCH(H372,D.1[Tên sản phẩm],0)))</f>
        <v/>
      </c>
      <c r="K372" s="56" t="str">
        <f>IF(H372="","",INDEX(#REF!,MATCH(H372,D.1[Tên sản phẩm],0)))</f>
        <v/>
      </c>
      <c r="L372" s="56"/>
      <c r="M372" s="53"/>
      <c r="N372" s="53"/>
      <c r="O372" s="53"/>
      <c r="P372" s="57" t="str">
        <f t="shared" si="68"/>
        <v/>
      </c>
      <c r="Q372" s="58"/>
      <c r="R372" s="56" t="str">
        <f t="shared" si="61"/>
        <v/>
      </c>
      <c r="S372" s="57" t="str">
        <f t="shared" si="69"/>
        <v/>
      </c>
      <c r="T372" s="58" t="str">
        <f t="shared" ca="1" si="70"/>
        <v/>
      </c>
      <c r="U372" s="57" t="str">
        <f t="shared" si="71"/>
        <v/>
      </c>
      <c r="V372" s="57" t="str">
        <f ca="1">IF(AND(C372&lt;&gt;"",C372&lt;&gt;OFFSET(C372,1,0)),SUMIFS([Giá có thuế],[Số ĐK],C372),"")</f>
        <v/>
      </c>
      <c r="W372" s="53"/>
      <c r="X372" s="55" t="str">
        <f>IF(W372="","",'Thông Tin Chung'!#REF!)</f>
        <v/>
      </c>
      <c r="Y372" s="57" t="str">
        <f t="shared" ca="1" si="72"/>
        <v/>
      </c>
      <c r="Z372" s="59"/>
      <c r="AA372" s="49" t="str">
        <f ca="1">IF(C372="","",IF(OR(D372&lt;NgayBatDau,D372&gt;NgayKetThuc),"Ngày tháng phải nằm trong kỳ báo cáo",IF(AND(G372&lt;&gt;"",COUNTIF(D.2[Tên khách hàng],G372)=0),"Tên KH chưa khai báo trong DSKH",IF(AND(H372&lt;&gt;"",COUNTIF(D.1[Tên sản phẩm],H372)=0),"SP này chưa khai báo trong DSSP",""))))</f>
        <v/>
      </c>
      <c r="AB372" s="28" t="str">
        <f t="shared" ca="1" si="62"/>
        <v/>
      </c>
      <c r="AC372" s="29" t="str">
        <f>IF(OR(H372="",S372=""),"",S372-(SUM(L372,M372)*INDEX(#REF!,MATCH(H372,D.1[Tên sản phẩm],0))))</f>
        <v/>
      </c>
    </row>
    <row r="373" spans="2:29" ht="27.75" customHeight="1">
      <c r="B373" s="69">
        <f t="shared" si="63"/>
        <v>370</v>
      </c>
      <c r="C373" s="49" t="str">
        <f t="shared" ca="1" si="64"/>
        <v/>
      </c>
      <c r="D373" s="50" t="str">
        <f t="shared" ca="1" si="65"/>
        <v/>
      </c>
      <c r="E373" s="51" t="str">
        <f t="shared" ca="1" si="66"/>
        <v/>
      </c>
      <c r="F373" s="51"/>
      <c r="G373" s="52" t="str">
        <f t="shared" ca="1" si="67"/>
        <v/>
      </c>
      <c r="H373" s="53"/>
      <c r="I373" s="54" t="str">
        <f>IF(H373="","",INDEX(D.1[Quy cách],MATCH(H373,D.1[Tên sản phẩm],0)))</f>
        <v/>
      </c>
      <c r="J373" s="20" t="str">
        <f>IF(H373="","",INDEX(D.1[ĐVT],MATCH(H373,D.1[Tên sản phẩm],0)))</f>
        <v/>
      </c>
      <c r="K373" s="56" t="str">
        <f>IF(H373="","",INDEX(#REF!,MATCH(H373,D.1[Tên sản phẩm],0)))</f>
        <v/>
      </c>
      <c r="L373" s="56"/>
      <c r="M373" s="53"/>
      <c r="N373" s="53"/>
      <c r="O373" s="53"/>
      <c r="P373" s="57" t="str">
        <f t="shared" si="68"/>
        <v/>
      </c>
      <c r="Q373" s="58"/>
      <c r="R373" s="56" t="str">
        <f t="shared" si="61"/>
        <v/>
      </c>
      <c r="S373" s="57" t="str">
        <f t="shared" si="69"/>
        <v/>
      </c>
      <c r="T373" s="58" t="str">
        <f t="shared" ca="1" si="70"/>
        <v/>
      </c>
      <c r="U373" s="57" t="str">
        <f t="shared" si="71"/>
        <v/>
      </c>
      <c r="V373" s="57" t="str">
        <f ca="1">IF(AND(C373&lt;&gt;"",C373&lt;&gt;OFFSET(C373,1,0)),SUMIFS([Giá có thuế],[Số ĐK],C373),"")</f>
        <v/>
      </c>
      <c r="W373" s="53"/>
      <c r="X373" s="55" t="str">
        <f>IF(W373="","",'Thông Tin Chung'!#REF!)</f>
        <v/>
      </c>
      <c r="Y373" s="57" t="str">
        <f t="shared" ca="1" si="72"/>
        <v/>
      </c>
      <c r="Z373" s="59"/>
      <c r="AA373" s="49" t="str">
        <f ca="1">IF(C373="","",IF(OR(D373&lt;NgayBatDau,D373&gt;NgayKetThuc),"Ngày tháng phải nằm trong kỳ báo cáo",IF(AND(G373&lt;&gt;"",COUNTIF(D.2[Tên khách hàng],G373)=0),"Tên KH chưa khai báo trong DSKH",IF(AND(H373&lt;&gt;"",COUNTIF(D.1[Tên sản phẩm],H373)=0),"SP này chưa khai báo trong DSSP",""))))</f>
        <v/>
      </c>
      <c r="AB373" s="28" t="str">
        <f t="shared" ca="1" si="62"/>
        <v/>
      </c>
      <c r="AC373" s="29" t="str">
        <f>IF(OR(H373="",S373=""),"",S373-(SUM(L373,M373)*INDEX(#REF!,MATCH(H373,D.1[Tên sản phẩm],0))))</f>
        <v/>
      </c>
    </row>
    <row r="374" spans="2:29" ht="27.75" customHeight="1">
      <c r="B374" s="69">
        <f t="shared" si="63"/>
        <v>371</v>
      </c>
      <c r="C374" s="49" t="str">
        <f t="shared" ca="1" si="64"/>
        <v/>
      </c>
      <c r="D374" s="50" t="str">
        <f t="shared" ca="1" si="65"/>
        <v/>
      </c>
      <c r="E374" s="51" t="str">
        <f t="shared" ca="1" si="66"/>
        <v/>
      </c>
      <c r="F374" s="51"/>
      <c r="G374" s="52" t="str">
        <f t="shared" ca="1" si="67"/>
        <v/>
      </c>
      <c r="H374" s="53"/>
      <c r="I374" s="54" t="str">
        <f>IF(H374="","",INDEX(D.1[Quy cách],MATCH(H374,D.1[Tên sản phẩm],0)))</f>
        <v/>
      </c>
      <c r="J374" s="20" t="str">
        <f>IF(H374="","",INDEX(D.1[ĐVT],MATCH(H374,D.1[Tên sản phẩm],0)))</f>
        <v/>
      </c>
      <c r="K374" s="56" t="str">
        <f>IF(H374="","",INDEX(#REF!,MATCH(H374,D.1[Tên sản phẩm],0)))</f>
        <v/>
      </c>
      <c r="L374" s="56"/>
      <c r="M374" s="53"/>
      <c r="N374" s="53"/>
      <c r="O374" s="53"/>
      <c r="P374" s="57" t="str">
        <f t="shared" si="68"/>
        <v/>
      </c>
      <c r="Q374" s="58"/>
      <c r="R374" s="56" t="str">
        <f t="shared" si="61"/>
        <v/>
      </c>
      <c r="S374" s="57" t="str">
        <f t="shared" si="69"/>
        <v/>
      </c>
      <c r="T374" s="58" t="str">
        <f t="shared" ca="1" si="70"/>
        <v/>
      </c>
      <c r="U374" s="57" t="str">
        <f t="shared" si="71"/>
        <v/>
      </c>
      <c r="V374" s="57" t="str">
        <f ca="1">IF(AND(C374&lt;&gt;"",C374&lt;&gt;OFFSET(C374,1,0)),SUMIFS([Giá có thuế],[Số ĐK],C374),"")</f>
        <v/>
      </c>
      <c r="W374" s="53"/>
      <c r="X374" s="55" t="str">
        <f>IF(W374="","",'Thông Tin Chung'!#REF!)</f>
        <v/>
      </c>
      <c r="Y374" s="57" t="str">
        <f t="shared" ca="1" si="72"/>
        <v/>
      </c>
      <c r="Z374" s="59"/>
      <c r="AA374" s="49" t="str">
        <f ca="1">IF(C374="","",IF(OR(D374&lt;NgayBatDau,D374&gt;NgayKetThuc),"Ngày tháng phải nằm trong kỳ báo cáo",IF(AND(G374&lt;&gt;"",COUNTIF(D.2[Tên khách hàng],G374)=0),"Tên KH chưa khai báo trong DSKH",IF(AND(H374&lt;&gt;"",COUNTIF(D.1[Tên sản phẩm],H374)=0),"SP này chưa khai báo trong DSSP",""))))</f>
        <v/>
      </c>
      <c r="AB374" s="28" t="str">
        <f t="shared" ca="1" si="62"/>
        <v/>
      </c>
      <c r="AC374" s="29" t="str">
        <f>IF(OR(H374="",S374=""),"",S374-(SUM(L374,M374)*INDEX(#REF!,MATCH(H374,D.1[Tên sản phẩm],0))))</f>
        <v/>
      </c>
    </row>
    <row r="375" spans="2:29" ht="27.75" customHeight="1">
      <c r="B375" s="69">
        <f t="shared" si="63"/>
        <v>372</v>
      </c>
      <c r="C375" s="49" t="str">
        <f t="shared" ca="1" si="64"/>
        <v/>
      </c>
      <c r="D375" s="50" t="str">
        <f t="shared" ca="1" si="65"/>
        <v/>
      </c>
      <c r="E375" s="51" t="str">
        <f t="shared" ca="1" si="66"/>
        <v/>
      </c>
      <c r="F375" s="51"/>
      <c r="G375" s="52" t="str">
        <f t="shared" ca="1" si="67"/>
        <v/>
      </c>
      <c r="H375" s="53"/>
      <c r="I375" s="54" t="str">
        <f>IF(H375="","",INDEX(D.1[Quy cách],MATCH(H375,D.1[Tên sản phẩm],0)))</f>
        <v/>
      </c>
      <c r="J375" s="20" t="str">
        <f>IF(H375="","",INDEX(D.1[ĐVT],MATCH(H375,D.1[Tên sản phẩm],0)))</f>
        <v/>
      </c>
      <c r="K375" s="56" t="str">
        <f>IF(H375="","",INDEX(#REF!,MATCH(H375,D.1[Tên sản phẩm],0)))</f>
        <v/>
      </c>
      <c r="L375" s="56"/>
      <c r="M375" s="53"/>
      <c r="N375" s="53"/>
      <c r="O375" s="53"/>
      <c r="P375" s="57" t="str">
        <f t="shared" si="68"/>
        <v/>
      </c>
      <c r="Q375" s="58"/>
      <c r="R375" s="56" t="str">
        <f t="shared" si="61"/>
        <v/>
      </c>
      <c r="S375" s="57" t="str">
        <f t="shared" si="69"/>
        <v/>
      </c>
      <c r="T375" s="58" t="str">
        <f t="shared" ca="1" si="70"/>
        <v/>
      </c>
      <c r="U375" s="57" t="str">
        <f t="shared" si="71"/>
        <v/>
      </c>
      <c r="V375" s="57" t="str">
        <f ca="1">IF(AND(C375&lt;&gt;"",C375&lt;&gt;OFFSET(C375,1,0)),SUMIFS([Giá có thuế],[Số ĐK],C375),"")</f>
        <v/>
      </c>
      <c r="W375" s="53"/>
      <c r="X375" s="55" t="str">
        <f>IF(W375="","",'Thông Tin Chung'!#REF!)</f>
        <v/>
      </c>
      <c r="Y375" s="57" t="str">
        <f t="shared" ca="1" si="72"/>
        <v/>
      </c>
      <c r="Z375" s="59"/>
      <c r="AA375" s="49" t="str">
        <f ca="1">IF(C375="","",IF(OR(D375&lt;NgayBatDau,D375&gt;NgayKetThuc),"Ngày tháng phải nằm trong kỳ báo cáo",IF(AND(G375&lt;&gt;"",COUNTIF(D.2[Tên khách hàng],G375)=0),"Tên KH chưa khai báo trong DSKH",IF(AND(H375&lt;&gt;"",COUNTIF(D.1[Tên sản phẩm],H375)=0),"SP này chưa khai báo trong DSSP",""))))</f>
        <v/>
      </c>
      <c r="AB375" s="28" t="str">
        <f t="shared" ca="1" si="62"/>
        <v/>
      </c>
      <c r="AC375" s="29" t="str">
        <f>IF(OR(H375="",S375=""),"",S375-(SUM(L375,M375)*INDEX(#REF!,MATCH(H375,D.1[Tên sản phẩm],0))))</f>
        <v/>
      </c>
    </row>
    <row r="376" spans="2:29" ht="27.75" customHeight="1">
      <c r="B376" s="69">
        <f t="shared" si="63"/>
        <v>373</v>
      </c>
      <c r="C376" s="49" t="str">
        <f t="shared" ca="1" si="64"/>
        <v/>
      </c>
      <c r="D376" s="50" t="str">
        <f t="shared" ca="1" si="65"/>
        <v/>
      </c>
      <c r="E376" s="51" t="str">
        <f t="shared" ca="1" si="66"/>
        <v/>
      </c>
      <c r="F376" s="51"/>
      <c r="G376" s="52" t="str">
        <f t="shared" ca="1" si="67"/>
        <v/>
      </c>
      <c r="H376" s="53"/>
      <c r="I376" s="54" t="str">
        <f>IF(H376="","",INDEX(D.1[Quy cách],MATCH(H376,D.1[Tên sản phẩm],0)))</f>
        <v/>
      </c>
      <c r="J376" s="20" t="str">
        <f>IF(H376="","",INDEX(D.1[ĐVT],MATCH(H376,D.1[Tên sản phẩm],0)))</f>
        <v/>
      </c>
      <c r="K376" s="56" t="str">
        <f>IF(H376="","",INDEX(#REF!,MATCH(H376,D.1[Tên sản phẩm],0)))</f>
        <v/>
      </c>
      <c r="L376" s="56"/>
      <c r="M376" s="53"/>
      <c r="N376" s="53"/>
      <c r="O376" s="53"/>
      <c r="P376" s="57" t="str">
        <f t="shared" si="68"/>
        <v/>
      </c>
      <c r="Q376" s="58"/>
      <c r="R376" s="56" t="str">
        <f t="shared" si="61"/>
        <v/>
      </c>
      <c r="S376" s="57" t="str">
        <f t="shared" si="69"/>
        <v/>
      </c>
      <c r="T376" s="58" t="str">
        <f t="shared" ca="1" si="70"/>
        <v/>
      </c>
      <c r="U376" s="57" t="str">
        <f t="shared" si="71"/>
        <v/>
      </c>
      <c r="V376" s="57" t="str">
        <f ca="1">IF(AND(C376&lt;&gt;"",C376&lt;&gt;OFFSET(C376,1,0)),SUMIFS([Giá có thuế],[Số ĐK],C376),"")</f>
        <v/>
      </c>
      <c r="W376" s="53"/>
      <c r="X376" s="55" t="str">
        <f>IF(W376="","",'Thông Tin Chung'!#REF!)</f>
        <v/>
      </c>
      <c r="Y376" s="57" t="str">
        <f t="shared" ca="1" si="72"/>
        <v/>
      </c>
      <c r="Z376" s="59"/>
      <c r="AA376" s="49" t="str">
        <f ca="1">IF(C376="","",IF(OR(D376&lt;NgayBatDau,D376&gt;NgayKetThuc),"Ngày tháng phải nằm trong kỳ báo cáo",IF(AND(G376&lt;&gt;"",COUNTIF(D.2[Tên khách hàng],G376)=0),"Tên KH chưa khai báo trong DSKH",IF(AND(H376&lt;&gt;"",COUNTIF(D.1[Tên sản phẩm],H376)=0),"SP này chưa khai báo trong DSSP",""))))</f>
        <v/>
      </c>
      <c r="AB376" s="28" t="str">
        <f t="shared" ca="1" si="62"/>
        <v/>
      </c>
      <c r="AC376" s="29" t="str">
        <f>IF(OR(H376="",S376=""),"",S376-(SUM(L376,M376)*INDEX(#REF!,MATCH(H376,D.1[Tên sản phẩm],0))))</f>
        <v/>
      </c>
    </row>
    <row r="377" spans="2:29" ht="27.75" customHeight="1">
      <c r="B377" s="69">
        <f t="shared" si="63"/>
        <v>374</v>
      </c>
      <c r="C377" s="49" t="str">
        <f t="shared" ca="1" si="64"/>
        <v/>
      </c>
      <c r="D377" s="50" t="str">
        <f t="shared" ca="1" si="65"/>
        <v/>
      </c>
      <c r="E377" s="51" t="str">
        <f t="shared" ca="1" si="66"/>
        <v/>
      </c>
      <c r="F377" s="51"/>
      <c r="G377" s="52" t="str">
        <f t="shared" ca="1" si="67"/>
        <v/>
      </c>
      <c r="H377" s="53"/>
      <c r="I377" s="54" t="str">
        <f>IF(H377="","",INDEX(D.1[Quy cách],MATCH(H377,D.1[Tên sản phẩm],0)))</f>
        <v/>
      </c>
      <c r="J377" s="20" t="str">
        <f>IF(H377="","",INDEX(D.1[ĐVT],MATCH(H377,D.1[Tên sản phẩm],0)))</f>
        <v/>
      </c>
      <c r="K377" s="56" t="str">
        <f>IF(H377="","",INDEX(#REF!,MATCH(H377,D.1[Tên sản phẩm],0)))</f>
        <v/>
      </c>
      <c r="L377" s="56"/>
      <c r="M377" s="53"/>
      <c r="N377" s="53"/>
      <c r="O377" s="53"/>
      <c r="P377" s="57" t="str">
        <f t="shared" si="68"/>
        <v/>
      </c>
      <c r="Q377" s="58"/>
      <c r="R377" s="56" t="str">
        <f t="shared" si="61"/>
        <v/>
      </c>
      <c r="S377" s="57" t="str">
        <f t="shared" si="69"/>
        <v/>
      </c>
      <c r="T377" s="58" t="str">
        <f t="shared" ca="1" si="70"/>
        <v/>
      </c>
      <c r="U377" s="57" t="str">
        <f t="shared" si="71"/>
        <v/>
      </c>
      <c r="V377" s="57" t="str">
        <f ca="1">IF(AND(C377&lt;&gt;"",C377&lt;&gt;OFFSET(C377,1,0)),SUMIFS([Giá có thuế],[Số ĐK],C377),"")</f>
        <v/>
      </c>
      <c r="W377" s="53"/>
      <c r="X377" s="55" t="str">
        <f>IF(W377="","",'Thông Tin Chung'!#REF!)</f>
        <v/>
      </c>
      <c r="Y377" s="57" t="str">
        <f t="shared" ca="1" si="72"/>
        <v/>
      </c>
      <c r="Z377" s="59"/>
      <c r="AA377" s="49" t="str">
        <f ca="1">IF(C377="","",IF(OR(D377&lt;NgayBatDau,D377&gt;NgayKetThuc),"Ngày tháng phải nằm trong kỳ báo cáo",IF(AND(G377&lt;&gt;"",COUNTIF(D.2[Tên khách hàng],G377)=0),"Tên KH chưa khai báo trong DSKH",IF(AND(H377&lt;&gt;"",COUNTIF(D.1[Tên sản phẩm],H377)=0),"SP này chưa khai báo trong DSSP",""))))</f>
        <v/>
      </c>
      <c r="AB377" s="28" t="str">
        <f t="shared" ca="1" si="62"/>
        <v/>
      </c>
      <c r="AC377" s="29" t="str">
        <f>IF(OR(H377="",S377=""),"",S377-(SUM(L377,M377)*INDEX(#REF!,MATCH(H377,D.1[Tên sản phẩm],0))))</f>
        <v/>
      </c>
    </row>
    <row r="378" spans="2:29" ht="27.75" customHeight="1">
      <c r="B378" s="69">
        <f t="shared" si="63"/>
        <v>375</v>
      </c>
      <c r="C378" s="49" t="str">
        <f t="shared" ca="1" si="64"/>
        <v/>
      </c>
      <c r="D378" s="50" t="str">
        <f t="shared" ca="1" si="65"/>
        <v/>
      </c>
      <c r="E378" s="51" t="str">
        <f t="shared" ca="1" si="66"/>
        <v/>
      </c>
      <c r="F378" s="51"/>
      <c r="G378" s="52" t="str">
        <f t="shared" ca="1" si="67"/>
        <v/>
      </c>
      <c r="H378" s="53"/>
      <c r="I378" s="54" t="str">
        <f>IF(H378="","",INDEX(D.1[Quy cách],MATCH(H378,D.1[Tên sản phẩm],0)))</f>
        <v/>
      </c>
      <c r="J378" s="20" t="str">
        <f>IF(H378="","",INDEX(D.1[ĐVT],MATCH(H378,D.1[Tên sản phẩm],0)))</f>
        <v/>
      </c>
      <c r="K378" s="56" t="str">
        <f>IF(H378="","",INDEX(#REF!,MATCH(H378,D.1[Tên sản phẩm],0)))</f>
        <v/>
      </c>
      <c r="L378" s="56"/>
      <c r="M378" s="53"/>
      <c r="N378" s="53"/>
      <c r="O378" s="53"/>
      <c r="P378" s="57" t="str">
        <f t="shared" si="68"/>
        <v/>
      </c>
      <c r="Q378" s="58"/>
      <c r="R378" s="56" t="str">
        <f t="shared" si="61"/>
        <v/>
      </c>
      <c r="S378" s="57" t="str">
        <f t="shared" si="69"/>
        <v/>
      </c>
      <c r="T378" s="58" t="str">
        <f t="shared" ca="1" si="70"/>
        <v/>
      </c>
      <c r="U378" s="57" t="str">
        <f t="shared" si="71"/>
        <v/>
      </c>
      <c r="V378" s="57" t="str">
        <f ca="1">IF(AND(C378&lt;&gt;"",C378&lt;&gt;OFFSET(C378,1,0)),SUMIFS([Giá có thuế],[Số ĐK],C378),"")</f>
        <v/>
      </c>
      <c r="W378" s="53"/>
      <c r="X378" s="55" t="str">
        <f>IF(W378="","",'Thông Tin Chung'!#REF!)</f>
        <v/>
      </c>
      <c r="Y378" s="57" t="str">
        <f t="shared" ca="1" si="72"/>
        <v/>
      </c>
      <c r="Z378" s="59"/>
      <c r="AA378" s="49" t="str">
        <f ca="1">IF(C378="","",IF(OR(D378&lt;NgayBatDau,D378&gt;NgayKetThuc),"Ngày tháng phải nằm trong kỳ báo cáo",IF(AND(G378&lt;&gt;"",COUNTIF(D.2[Tên khách hàng],G378)=0),"Tên KH chưa khai báo trong DSKH",IF(AND(H378&lt;&gt;"",COUNTIF(D.1[Tên sản phẩm],H378)=0),"SP này chưa khai báo trong DSSP",""))))</f>
        <v/>
      </c>
      <c r="AB378" s="28" t="str">
        <f t="shared" ca="1" si="62"/>
        <v/>
      </c>
      <c r="AC378" s="29" t="str">
        <f>IF(OR(H378="",S378=""),"",S378-(SUM(L378,M378)*INDEX(#REF!,MATCH(H378,D.1[Tên sản phẩm],0))))</f>
        <v/>
      </c>
    </row>
    <row r="379" spans="2:29" ht="27.75" customHeight="1">
      <c r="B379" s="69">
        <f t="shared" si="63"/>
        <v>376</v>
      </c>
      <c r="C379" s="49" t="str">
        <f t="shared" ca="1" si="64"/>
        <v/>
      </c>
      <c r="D379" s="50" t="str">
        <f t="shared" ca="1" si="65"/>
        <v/>
      </c>
      <c r="E379" s="51" t="str">
        <f t="shared" ca="1" si="66"/>
        <v/>
      </c>
      <c r="F379" s="51"/>
      <c r="G379" s="52" t="str">
        <f t="shared" ca="1" si="67"/>
        <v/>
      </c>
      <c r="H379" s="53"/>
      <c r="I379" s="54" t="str">
        <f>IF(H379="","",INDEX(D.1[Quy cách],MATCH(H379,D.1[Tên sản phẩm],0)))</f>
        <v/>
      </c>
      <c r="J379" s="20" t="str">
        <f>IF(H379="","",INDEX(D.1[ĐVT],MATCH(H379,D.1[Tên sản phẩm],0)))</f>
        <v/>
      </c>
      <c r="K379" s="56" t="str">
        <f>IF(H379="","",INDEX(#REF!,MATCH(H379,D.1[Tên sản phẩm],0)))</f>
        <v/>
      </c>
      <c r="L379" s="56"/>
      <c r="M379" s="53"/>
      <c r="N379" s="53"/>
      <c r="O379" s="53"/>
      <c r="P379" s="57" t="str">
        <f t="shared" si="68"/>
        <v/>
      </c>
      <c r="Q379" s="58"/>
      <c r="R379" s="56" t="str">
        <f t="shared" si="61"/>
        <v/>
      </c>
      <c r="S379" s="57" t="str">
        <f t="shared" si="69"/>
        <v/>
      </c>
      <c r="T379" s="58" t="str">
        <f t="shared" ca="1" si="70"/>
        <v/>
      </c>
      <c r="U379" s="57" t="str">
        <f t="shared" si="71"/>
        <v/>
      </c>
      <c r="V379" s="57" t="str">
        <f ca="1">IF(AND(C379&lt;&gt;"",C379&lt;&gt;OFFSET(C379,1,0)),SUMIFS([Giá có thuế],[Số ĐK],C379),"")</f>
        <v/>
      </c>
      <c r="W379" s="53"/>
      <c r="X379" s="55" t="str">
        <f>IF(W379="","",'Thông Tin Chung'!#REF!)</f>
        <v/>
      </c>
      <c r="Y379" s="57" t="str">
        <f t="shared" ca="1" si="72"/>
        <v/>
      </c>
      <c r="Z379" s="59"/>
      <c r="AA379" s="49" t="str">
        <f ca="1">IF(C379="","",IF(OR(D379&lt;NgayBatDau,D379&gt;NgayKetThuc),"Ngày tháng phải nằm trong kỳ báo cáo",IF(AND(G379&lt;&gt;"",COUNTIF(D.2[Tên khách hàng],G379)=0),"Tên KH chưa khai báo trong DSKH",IF(AND(H379&lt;&gt;"",COUNTIF(D.1[Tên sản phẩm],H379)=0),"SP này chưa khai báo trong DSSP",""))))</f>
        <v/>
      </c>
      <c r="AB379" s="28" t="str">
        <f t="shared" ca="1" si="62"/>
        <v/>
      </c>
      <c r="AC379" s="29" t="str">
        <f>IF(OR(H379="",S379=""),"",S379-(SUM(L379,M379)*INDEX(#REF!,MATCH(H379,D.1[Tên sản phẩm],0))))</f>
        <v/>
      </c>
    </row>
    <row r="380" spans="2:29" ht="27.75" customHeight="1">
      <c r="B380" s="69">
        <f t="shared" si="63"/>
        <v>377</v>
      </c>
      <c r="C380" s="49" t="str">
        <f t="shared" ca="1" si="64"/>
        <v/>
      </c>
      <c r="D380" s="50" t="str">
        <f t="shared" ca="1" si="65"/>
        <v/>
      </c>
      <c r="E380" s="51" t="str">
        <f t="shared" ca="1" si="66"/>
        <v/>
      </c>
      <c r="F380" s="51"/>
      <c r="G380" s="52" t="str">
        <f t="shared" ca="1" si="67"/>
        <v/>
      </c>
      <c r="H380" s="53"/>
      <c r="I380" s="54" t="str">
        <f>IF(H380="","",INDEX(D.1[Quy cách],MATCH(H380,D.1[Tên sản phẩm],0)))</f>
        <v/>
      </c>
      <c r="J380" s="20" t="str">
        <f>IF(H380="","",INDEX(D.1[ĐVT],MATCH(H380,D.1[Tên sản phẩm],0)))</f>
        <v/>
      </c>
      <c r="K380" s="56" t="str">
        <f>IF(H380="","",INDEX(#REF!,MATCH(H380,D.1[Tên sản phẩm],0)))</f>
        <v/>
      </c>
      <c r="L380" s="56"/>
      <c r="M380" s="53"/>
      <c r="N380" s="53"/>
      <c r="O380" s="53"/>
      <c r="P380" s="57" t="str">
        <f t="shared" si="68"/>
        <v/>
      </c>
      <c r="Q380" s="58"/>
      <c r="R380" s="56" t="str">
        <f t="shared" si="61"/>
        <v/>
      </c>
      <c r="S380" s="57" t="str">
        <f t="shared" si="69"/>
        <v/>
      </c>
      <c r="T380" s="58" t="str">
        <f t="shared" ca="1" si="70"/>
        <v/>
      </c>
      <c r="U380" s="57" t="str">
        <f t="shared" si="71"/>
        <v/>
      </c>
      <c r="V380" s="57" t="str">
        <f ca="1">IF(AND(C380&lt;&gt;"",C380&lt;&gt;OFFSET(C380,1,0)),SUMIFS([Giá có thuế],[Số ĐK],C380),"")</f>
        <v/>
      </c>
      <c r="W380" s="53"/>
      <c r="X380" s="55" t="str">
        <f>IF(W380="","",'Thông Tin Chung'!#REF!)</f>
        <v/>
      </c>
      <c r="Y380" s="57" t="str">
        <f t="shared" ca="1" si="72"/>
        <v/>
      </c>
      <c r="Z380" s="59"/>
      <c r="AA380" s="49" t="str">
        <f ca="1">IF(C380="","",IF(OR(D380&lt;NgayBatDau,D380&gt;NgayKetThuc),"Ngày tháng phải nằm trong kỳ báo cáo",IF(AND(G380&lt;&gt;"",COUNTIF(D.2[Tên khách hàng],G380)=0),"Tên KH chưa khai báo trong DSKH",IF(AND(H380&lt;&gt;"",COUNTIF(D.1[Tên sản phẩm],H380)=0),"SP này chưa khai báo trong DSSP",""))))</f>
        <v/>
      </c>
      <c r="AB380" s="28" t="str">
        <f t="shared" ca="1" si="62"/>
        <v/>
      </c>
      <c r="AC380" s="29" t="str">
        <f>IF(OR(H380="",S380=""),"",S380-(SUM(L380,M380)*INDEX(#REF!,MATCH(H380,D.1[Tên sản phẩm],0))))</f>
        <v/>
      </c>
    </row>
    <row r="381" spans="2:29" ht="27.75" customHeight="1">
      <c r="B381" s="69">
        <f t="shared" si="63"/>
        <v>378</v>
      </c>
      <c r="C381" s="49" t="str">
        <f t="shared" ca="1" si="64"/>
        <v/>
      </c>
      <c r="D381" s="50" t="str">
        <f t="shared" ca="1" si="65"/>
        <v/>
      </c>
      <c r="E381" s="51" t="str">
        <f t="shared" ca="1" si="66"/>
        <v/>
      </c>
      <c r="F381" s="51"/>
      <c r="G381" s="52" t="str">
        <f t="shared" ca="1" si="67"/>
        <v/>
      </c>
      <c r="H381" s="53"/>
      <c r="I381" s="54" t="str">
        <f>IF(H381="","",INDEX(D.1[Quy cách],MATCH(H381,D.1[Tên sản phẩm],0)))</f>
        <v/>
      </c>
      <c r="J381" s="20" t="str">
        <f>IF(H381="","",INDEX(D.1[ĐVT],MATCH(H381,D.1[Tên sản phẩm],0)))</f>
        <v/>
      </c>
      <c r="K381" s="56" t="str">
        <f>IF(H381="","",INDEX(#REF!,MATCH(H381,D.1[Tên sản phẩm],0)))</f>
        <v/>
      </c>
      <c r="L381" s="56"/>
      <c r="M381" s="53"/>
      <c r="N381" s="53"/>
      <c r="O381" s="53"/>
      <c r="P381" s="57" t="str">
        <f t="shared" si="68"/>
        <v/>
      </c>
      <c r="Q381" s="58"/>
      <c r="R381" s="56" t="str">
        <f t="shared" si="61"/>
        <v/>
      </c>
      <c r="S381" s="57" t="str">
        <f t="shared" si="69"/>
        <v/>
      </c>
      <c r="T381" s="58" t="str">
        <f t="shared" ca="1" si="70"/>
        <v/>
      </c>
      <c r="U381" s="57" t="str">
        <f t="shared" si="71"/>
        <v/>
      </c>
      <c r="V381" s="57" t="str">
        <f ca="1">IF(AND(C381&lt;&gt;"",C381&lt;&gt;OFFSET(C381,1,0)),SUMIFS([Giá có thuế],[Số ĐK],C381),"")</f>
        <v/>
      </c>
      <c r="W381" s="53"/>
      <c r="X381" s="55" t="str">
        <f>IF(W381="","",'Thông Tin Chung'!#REF!)</f>
        <v/>
      </c>
      <c r="Y381" s="57" t="str">
        <f t="shared" ca="1" si="72"/>
        <v/>
      </c>
      <c r="Z381" s="59"/>
      <c r="AA381" s="49" t="str">
        <f ca="1">IF(C381="","",IF(OR(D381&lt;NgayBatDau,D381&gt;NgayKetThuc),"Ngày tháng phải nằm trong kỳ báo cáo",IF(AND(G381&lt;&gt;"",COUNTIF(D.2[Tên khách hàng],G381)=0),"Tên KH chưa khai báo trong DSKH",IF(AND(H381&lt;&gt;"",COUNTIF(D.1[Tên sản phẩm],H381)=0),"SP này chưa khai báo trong DSSP",""))))</f>
        <v/>
      </c>
      <c r="AB381" s="28" t="str">
        <f t="shared" ca="1" si="62"/>
        <v/>
      </c>
      <c r="AC381" s="29" t="str">
        <f>IF(OR(H381="",S381=""),"",S381-(SUM(L381,M381)*INDEX(#REF!,MATCH(H381,D.1[Tên sản phẩm],0))))</f>
        <v/>
      </c>
    </row>
    <row r="382" spans="2:29" ht="27.75" customHeight="1">
      <c r="B382" s="69">
        <f t="shared" si="63"/>
        <v>379</v>
      </c>
      <c r="C382" s="49" t="str">
        <f t="shared" ca="1" si="64"/>
        <v/>
      </c>
      <c r="D382" s="50" t="str">
        <f t="shared" ca="1" si="65"/>
        <v/>
      </c>
      <c r="E382" s="51" t="str">
        <f t="shared" ca="1" si="66"/>
        <v/>
      </c>
      <c r="F382" s="51"/>
      <c r="G382" s="52" t="str">
        <f t="shared" ca="1" si="67"/>
        <v/>
      </c>
      <c r="H382" s="53"/>
      <c r="I382" s="54" t="str">
        <f>IF(H382="","",INDEX(D.1[Quy cách],MATCH(H382,D.1[Tên sản phẩm],0)))</f>
        <v/>
      </c>
      <c r="J382" s="20" t="str">
        <f>IF(H382="","",INDEX(D.1[ĐVT],MATCH(H382,D.1[Tên sản phẩm],0)))</f>
        <v/>
      </c>
      <c r="K382" s="56" t="str">
        <f>IF(H382="","",INDEX(#REF!,MATCH(H382,D.1[Tên sản phẩm],0)))</f>
        <v/>
      </c>
      <c r="L382" s="56"/>
      <c r="M382" s="53"/>
      <c r="N382" s="53"/>
      <c r="O382" s="53"/>
      <c r="P382" s="57" t="str">
        <f t="shared" si="68"/>
        <v/>
      </c>
      <c r="Q382" s="58"/>
      <c r="R382" s="56" t="str">
        <f t="shared" si="61"/>
        <v/>
      </c>
      <c r="S382" s="57" t="str">
        <f t="shared" si="69"/>
        <v/>
      </c>
      <c r="T382" s="58" t="str">
        <f t="shared" ca="1" si="70"/>
        <v/>
      </c>
      <c r="U382" s="57" t="str">
        <f t="shared" si="71"/>
        <v/>
      </c>
      <c r="V382" s="57" t="str">
        <f ca="1">IF(AND(C382&lt;&gt;"",C382&lt;&gt;OFFSET(C382,1,0)),SUMIFS([Giá có thuế],[Số ĐK],C382),"")</f>
        <v/>
      </c>
      <c r="W382" s="53"/>
      <c r="X382" s="55" t="str">
        <f>IF(W382="","",'Thông Tin Chung'!#REF!)</f>
        <v/>
      </c>
      <c r="Y382" s="57" t="str">
        <f t="shared" ca="1" si="72"/>
        <v/>
      </c>
      <c r="Z382" s="59"/>
      <c r="AA382" s="49" t="str">
        <f ca="1">IF(C382="","",IF(OR(D382&lt;NgayBatDau,D382&gt;NgayKetThuc),"Ngày tháng phải nằm trong kỳ báo cáo",IF(AND(G382&lt;&gt;"",COUNTIF(D.2[Tên khách hàng],G382)=0),"Tên KH chưa khai báo trong DSKH",IF(AND(H382&lt;&gt;"",COUNTIF(D.1[Tên sản phẩm],H382)=0),"SP này chưa khai báo trong DSSP",""))))</f>
        <v/>
      </c>
      <c r="AB382" s="28" t="str">
        <f t="shared" ca="1" si="62"/>
        <v/>
      </c>
      <c r="AC382" s="29" t="str">
        <f>IF(OR(H382="",S382=""),"",S382-(SUM(L382,M382)*INDEX(#REF!,MATCH(H382,D.1[Tên sản phẩm],0))))</f>
        <v/>
      </c>
    </row>
    <row r="383" spans="2:29" ht="27.75" customHeight="1">
      <c r="B383" s="69">
        <f t="shared" si="63"/>
        <v>380</v>
      </c>
      <c r="C383" s="49" t="str">
        <f t="shared" ca="1" si="64"/>
        <v/>
      </c>
      <c r="D383" s="50" t="str">
        <f t="shared" ca="1" si="65"/>
        <v/>
      </c>
      <c r="E383" s="51" t="str">
        <f t="shared" ca="1" si="66"/>
        <v/>
      </c>
      <c r="F383" s="51"/>
      <c r="G383" s="52" t="str">
        <f t="shared" ca="1" si="67"/>
        <v/>
      </c>
      <c r="H383" s="53"/>
      <c r="I383" s="54" t="str">
        <f>IF(H383="","",INDEX(D.1[Quy cách],MATCH(H383,D.1[Tên sản phẩm],0)))</f>
        <v/>
      </c>
      <c r="J383" s="20" t="str">
        <f>IF(H383="","",INDEX(D.1[ĐVT],MATCH(H383,D.1[Tên sản phẩm],0)))</f>
        <v/>
      </c>
      <c r="K383" s="56" t="str">
        <f>IF(H383="","",INDEX(#REF!,MATCH(H383,D.1[Tên sản phẩm],0)))</f>
        <v/>
      </c>
      <c r="L383" s="56"/>
      <c r="M383" s="53"/>
      <c r="N383" s="53"/>
      <c r="O383" s="53"/>
      <c r="P383" s="57" t="str">
        <f t="shared" si="68"/>
        <v/>
      </c>
      <c r="Q383" s="58"/>
      <c r="R383" s="56" t="str">
        <f t="shared" si="61"/>
        <v/>
      </c>
      <c r="S383" s="57" t="str">
        <f t="shared" si="69"/>
        <v/>
      </c>
      <c r="T383" s="58" t="str">
        <f t="shared" ca="1" si="70"/>
        <v/>
      </c>
      <c r="U383" s="57" t="str">
        <f t="shared" si="71"/>
        <v/>
      </c>
      <c r="V383" s="57" t="str">
        <f ca="1">IF(AND(C383&lt;&gt;"",C383&lt;&gt;OFFSET(C383,1,0)),SUMIFS([Giá có thuế],[Số ĐK],C383),"")</f>
        <v/>
      </c>
      <c r="W383" s="53"/>
      <c r="X383" s="55" t="str">
        <f>IF(W383="","",'Thông Tin Chung'!#REF!)</f>
        <v/>
      </c>
      <c r="Y383" s="57" t="str">
        <f t="shared" ca="1" si="72"/>
        <v/>
      </c>
      <c r="Z383" s="59"/>
      <c r="AA383" s="49" t="str">
        <f ca="1">IF(C383="","",IF(OR(D383&lt;NgayBatDau,D383&gt;NgayKetThuc),"Ngày tháng phải nằm trong kỳ báo cáo",IF(AND(G383&lt;&gt;"",COUNTIF(D.2[Tên khách hàng],G383)=0),"Tên KH chưa khai báo trong DSKH",IF(AND(H383&lt;&gt;"",COUNTIF(D.1[Tên sản phẩm],H383)=0),"SP này chưa khai báo trong DSSP",""))))</f>
        <v/>
      </c>
      <c r="AB383" s="28" t="str">
        <f t="shared" ca="1" si="62"/>
        <v/>
      </c>
      <c r="AC383" s="29" t="str">
        <f>IF(OR(H383="",S383=""),"",S383-(SUM(L383,M383)*INDEX(#REF!,MATCH(H383,D.1[Tên sản phẩm],0))))</f>
        <v/>
      </c>
    </row>
    <row r="384" spans="2:29" ht="27.75" customHeight="1">
      <c r="B384" s="69">
        <f t="shared" si="63"/>
        <v>381</v>
      </c>
      <c r="C384" s="49" t="str">
        <f t="shared" ca="1" si="64"/>
        <v/>
      </c>
      <c r="D384" s="50" t="str">
        <f t="shared" ca="1" si="65"/>
        <v/>
      </c>
      <c r="E384" s="51" t="str">
        <f t="shared" ca="1" si="66"/>
        <v/>
      </c>
      <c r="F384" s="51"/>
      <c r="G384" s="52" t="str">
        <f t="shared" ca="1" si="67"/>
        <v/>
      </c>
      <c r="H384" s="53"/>
      <c r="I384" s="54" t="str">
        <f>IF(H384="","",INDEX(D.1[Quy cách],MATCH(H384,D.1[Tên sản phẩm],0)))</f>
        <v/>
      </c>
      <c r="J384" s="20" t="str">
        <f>IF(H384="","",INDEX(D.1[ĐVT],MATCH(H384,D.1[Tên sản phẩm],0)))</f>
        <v/>
      </c>
      <c r="K384" s="56" t="str">
        <f>IF(H384="","",INDEX(#REF!,MATCH(H384,D.1[Tên sản phẩm],0)))</f>
        <v/>
      </c>
      <c r="L384" s="56"/>
      <c r="M384" s="53"/>
      <c r="N384" s="53"/>
      <c r="O384" s="53"/>
      <c r="P384" s="57" t="str">
        <f t="shared" si="68"/>
        <v/>
      </c>
      <c r="Q384" s="58"/>
      <c r="R384" s="56" t="str">
        <f t="shared" si="61"/>
        <v/>
      </c>
      <c r="S384" s="57" t="str">
        <f t="shared" si="69"/>
        <v/>
      </c>
      <c r="T384" s="58" t="str">
        <f t="shared" ca="1" si="70"/>
        <v/>
      </c>
      <c r="U384" s="57" t="str">
        <f t="shared" si="71"/>
        <v/>
      </c>
      <c r="V384" s="57" t="str">
        <f ca="1">IF(AND(C384&lt;&gt;"",C384&lt;&gt;OFFSET(C384,1,0)),SUMIFS([Giá có thuế],[Số ĐK],C384),"")</f>
        <v/>
      </c>
      <c r="W384" s="53"/>
      <c r="X384" s="55" t="str">
        <f>IF(W384="","",'Thông Tin Chung'!#REF!)</f>
        <v/>
      </c>
      <c r="Y384" s="57" t="str">
        <f t="shared" ca="1" si="72"/>
        <v/>
      </c>
      <c r="Z384" s="59"/>
      <c r="AA384" s="49" t="str">
        <f ca="1">IF(C384="","",IF(OR(D384&lt;NgayBatDau,D384&gt;NgayKetThuc),"Ngày tháng phải nằm trong kỳ báo cáo",IF(AND(G384&lt;&gt;"",COUNTIF(D.2[Tên khách hàng],G384)=0),"Tên KH chưa khai báo trong DSKH",IF(AND(H384&lt;&gt;"",COUNTIF(D.1[Tên sản phẩm],H384)=0),"SP này chưa khai báo trong DSSP",""))))</f>
        <v/>
      </c>
      <c r="AB384" s="28" t="str">
        <f t="shared" ca="1" si="62"/>
        <v/>
      </c>
      <c r="AC384" s="29" t="str">
        <f>IF(OR(H384="",S384=""),"",S384-(SUM(L384,M384)*INDEX(#REF!,MATCH(H384,D.1[Tên sản phẩm],0))))</f>
        <v/>
      </c>
    </row>
    <row r="385" spans="2:29" ht="27.75" customHeight="1">
      <c r="B385" s="69">
        <f t="shared" si="63"/>
        <v>382</v>
      </c>
      <c r="C385" s="49" t="str">
        <f t="shared" ca="1" si="64"/>
        <v/>
      </c>
      <c r="D385" s="50" t="str">
        <f t="shared" ca="1" si="65"/>
        <v/>
      </c>
      <c r="E385" s="51" t="str">
        <f t="shared" ca="1" si="66"/>
        <v/>
      </c>
      <c r="F385" s="51"/>
      <c r="G385" s="52" t="str">
        <f t="shared" ca="1" si="67"/>
        <v/>
      </c>
      <c r="H385" s="53"/>
      <c r="I385" s="54" t="str">
        <f>IF(H385="","",INDEX(D.1[Quy cách],MATCH(H385,D.1[Tên sản phẩm],0)))</f>
        <v/>
      </c>
      <c r="J385" s="20" t="str">
        <f>IF(H385="","",INDEX(D.1[ĐVT],MATCH(H385,D.1[Tên sản phẩm],0)))</f>
        <v/>
      </c>
      <c r="K385" s="56" t="str">
        <f>IF(H385="","",INDEX(#REF!,MATCH(H385,D.1[Tên sản phẩm],0)))</f>
        <v/>
      </c>
      <c r="L385" s="56"/>
      <c r="M385" s="53"/>
      <c r="N385" s="53"/>
      <c r="O385" s="53"/>
      <c r="P385" s="57" t="str">
        <f t="shared" si="68"/>
        <v/>
      </c>
      <c r="Q385" s="58"/>
      <c r="R385" s="56" t="str">
        <f t="shared" si="61"/>
        <v/>
      </c>
      <c r="S385" s="57" t="str">
        <f t="shared" si="69"/>
        <v/>
      </c>
      <c r="T385" s="58" t="str">
        <f t="shared" ca="1" si="70"/>
        <v/>
      </c>
      <c r="U385" s="57" t="str">
        <f t="shared" si="71"/>
        <v/>
      </c>
      <c r="V385" s="57" t="str">
        <f ca="1">IF(AND(C385&lt;&gt;"",C385&lt;&gt;OFFSET(C385,1,0)),SUMIFS([Giá có thuế],[Số ĐK],C385),"")</f>
        <v/>
      </c>
      <c r="W385" s="53"/>
      <c r="X385" s="55" t="str">
        <f>IF(W385="","",'Thông Tin Chung'!#REF!)</f>
        <v/>
      </c>
      <c r="Y385" s="57" t="str">
        <f t="shared" ca="1" si="72"/>
        <v/>
      </c>
      <c r="Z385" s="59"/>
      <c r="AA385" s="49" t="str">
        <f ca="1">IF(C385="","",IF(OR(D385&lt;NgayBatDau,D385&gt;NgayKetThuc),"Ngày tháng phải nằm trong kỳ báo cáo",IF(AND(G385&lt;&gt;"",COUNTIF(D.2[Tên khách hàng],G385)=0),"Tên KH chưa khai báo trong DSKH",IF(AND(H385&lt;&gt;"",COUNTIF(D.1[Tên sản phẩm],H385)=0),"SP này chưa khai báo trong DSSP",""))))</f>
        <v/>
      </c>
      <c r="AB385" s="28" t="str">
        <f t="shared" ca="1" si="62"/>
        <v/>
      </c>
      <c r="AC385" s="29" t="str">
        <f>IF(OR(H385="",S385=""),"",S385-(SUM(L385,M385)*INDEX(#REF!,MATCH(H385,D.1[Tên sản phẩm],0))))</f>
        <v/>
      </c>
    </row>
    <row r="386" spans="2:29" ht="27.75" customHeight="1">
      <c r="B386" s="69">
        <f t="shared" si="63"/>
        <v>383</v>
      </c>
      <c r="C386" s="49" t="str">
        <f t="shared" ca="1" si="64"/>
        <v/>
      </c>
      <c r="D386" s="50" t="str">
        <f t="shared" ca="1" si="65"/>
        <v/>
      </c>
      <c r="E386" s="51" t="str">
        <f t="shared" ca="1" si="66"/>
        <v/>
      </c>
      <c r="F386" s="51"/>
      <c r="G386" s="52" t="str">
        <f t="shared" ca="1" si="67"/>
        <v/>
      </c>
      <c r="H386" s="53"/>
      <c r="I386" s="54" t="str">
        <f>IF(H386="","",INDEX(D.1[Quy cách],MATCH(H386,D.1[Tên sản phẩm],0)))</f>
        <v/>
      </c>
      <c r="J386" s="20" t="str">
        <f>IF(H386="","",INDEX(D.1[ĐVT],MATCH(H386,D.1[Tên sản phẩm],0)))</f>
        <v/>
      </c>
      <c r="K386" s="56" t="str">
        <f>IF(H386="","",INDEX(#REF!,MATCH(H386,D.1[Tên sản phẩm],0)))</f>
        <v/>
      </c>
      <c r="L386" s="56"/>
      <c r="M386" s="53"/>
      <c r="N386" s="53"/>
      <c r="O386" s="53"/>
      <c r="P386" s="57" t="str">
        <f t="shared" si="68"/>
        <v/>
      </c>
      <c r="Q386" s="58"/>
      <c r="R386" s="56" t="str">
        <f t="shared" si="61"/>
        <v/>
      </c>
      <c r="S386" s="57" t="str">
        <f t="shared" si="69"/>
        <v/>
      </c>
      <c r="T386" s="58" t="str">
        <f t="shared" ca="1" si="70"/>
        <v/>
      </c>
      <c r="U386" s="57" t="str">
        <f t="shared" si="71"/>
        <v/>
      </c>
      <c r="V386" s="57" t="str">
        <f ca="1">IF(AND(C386&lt;&gt;"",C386&lt;&gt;OFFSET(C386,1,0)),SUMIFS([Giá có thuế],[Số ĐK],C386),"")</f>
        <v/>
      </c>
      <c r="W386" s="53"/>
      <c r="X386" s="55" t="str">
        <f>IF(W386="","",'Thông Tin Chung'!#REF!)</f>
        <v/>
      </c>
      <c r="Y386" s="57" t="str">
        <f t="shared" ca="1" si="72"/>
        <v/>
      </c>
      <c r="Z386" s="59"/>
      <c r="AA386" s="49" t="str">
        <f ca="1">IF(C386="","",IF(OR(D386&lt;NgayBatDau,D386&gt;NgayKetThuc),"Ngày tháng phải nằm trong kỳ báo cáo",IF(AND(G386&lt;&gt;"",COUNTIF(D.2[Tên khách hàng],G386)=0),"Tên KH chưa khai báo trong DSKH",IF(AND(H386&lt;&gt;"",COUNTIF(D.1[Tên sản phẩm],H386)=0),"SP này chưa khai báo trong DSSP",""))))</f>
        <v/>
      </c>
      <c r="AB386" s="28" t="str">
        <f t="shared" ca="1" si="62"/>
        <v/>
      </c>
      <c r="AC386" s="29" t="str">
        <f>IF(OR(H386="",S386=""),"",S386-(SUM(L386,M386)*INDEX(#REF!,MATCH(H386,D.1[Tên sản phẩm],0))))</f>
        <v/>
      </c>
    </row>
    <row r="387" spans="2:29" ht="27.75" customHeight="1">
      <c r="B387" s="69">
        <f t="shared" si="63"/>
        <v>384</v>
      </c>
      <c r="C387" s="49" t="str">
        <f t="shared" ca="1" si="64"/>
        <v/>
      </c>
      <c r="D387" s="50" t="str">
        <f t="shared" ca="1" si="65"/>
        <v/>
      </c>
      <c r="E387" s="51" t="str">
        <f t="shared" ca="1" si="66"/>
        <v/>
      </c>
      <c r="F387" s="51"/>
      <c r="G387" s="52" t="str">
        <f t="shared" ca="1" si="67"/>
        <v/>
      </c>
      <c r="H387" s="53"/>
      <c r="I387" s="54" t="str">
        <f>IF(H387="","",INDEX(D.1[Quy cách],MATCH(H387,D.1[Tên sản phẩm],0)))</f>
        <v/>
      </c>
      <c r="J387" s="20" t="str">
        <f>IF(H387="","",INDEX(D.1[ĐVT],MATCH(H387,D.1[Tên sản phẩm],0)))</f>
        <v/>
      </c>
      <c r="K387" s="56" t="str">
        <f>IF(H387="","",INDEX(#REF!,MATCH(H387,D.1[Tên sản phẩm],0)))</f>
        <v/>
      </c>
      <c r="L387" s="56"/>
      <c r="M387" s="53"/>
      <c r="N387" s="53"/>
      <c r="O387" s="53"/>
      <c r="P387" s="57" t="str">
        <f t="shared" si="68"/>
        <v/>
      </c>
      <c r="Q387" s="58"/>
      <c r="R387" s="56" t="str">
        <f t="shared" ref="R387:R450" si="73">IF(P387="","",P387*SUM(Q387))</f>
        <v/>
      </c>
      <c r="S387" s="57" t="str">
        <f t="shared" si="69"/>
        <v/>
      </c>
      <c r="T387" s="58" t="str">
        <f t="shared" ca="1" si="70"/>
        <v/>
      </c>
      <c r="U387" s="57" t="str">
        <f t="shared" si="71"/>
        <v/>
      </c>
      <c r="V387" s="57" t="str">
        <f ca="1">IF(AND(C387&lt;&gt;"",C387&lt;&gt;OFFSET(C387,1,0)),SUMIFS([Giá có thuế],[Số ĐK],C387),"")</f>
        <v/>
      </c>
      <c r="W387" s="53"/>
      <c r="X387" s="55" t="str">
        <f>IF(W387="","",'Thông Tin Chung'!#REF!)</f>
        <v/>
      </c>
      <c r="Y387" s="57" t="str">
        <f t="shared" ca="1" si="72"/>
        <v/>
      </c>
      <c r="Z387" s="59"/>
      <c r="AA387" s="49" t="str">
        <f ca="1">IF(C387="","",IF(OR(D387&lt;NgayBatDau,D387&gt;NgayKetThuc),"Ngày tháng phải nằm trong kỳ báo cáo",IF(AND(G387&lt;&gt;"",COUNTIF(D.2[Tên khách hàng],G387)=0),"Tên KH chưa khai báo trong DSKH",IF(AND(H387&lt;&gt;"",COUNTIF(D.1[Tên sản phẩm],H387)=0),"SP này chưa khai báo trong DSSP",""))))</f>
        <v/>
      </c>
      <c r="AB387" s="28" t="str">
        <f t="shared" ref="AB387:AB450" ca="1" si="74">IF(D387="","",MONTH(D387))</f>
        <v/>
      </c>
      <c r="AC387" s="29" t="str">
        <f>IF(OR(H387="",S387=""),"",S387-(SUM(L387,M387)*INDEX(#REF!,MATCH(H387,D.1[Tên sản phẩm],0))))</f>
        <v/>
      </c>
    </row>
    <row r="388" spans="2:29" ht="27.75" customHeight="1">
      <c r="B388" s="69">
        <f t="shared" ref="B388:B451" si="75">ROW(A388)-3</f>
        <v>385</v>
      </c>
      <c r="C388" s="49" t="str">
        <f t="shared" ref="C388:C451" ca="1" si="76">IF(AND(D388="",E388="",G388=""),"",IF(AND(D388=OFFSET(D388,-1,0),E388=OFFSET(E388,-1,0),G388=OFFSET(G388,-1,0)),OFFSET(B388,-1,1),B388))</f>
        <v/>
      </c>
      <c r="D388" s="50" t="str">
        <f t="shared" ref="D388:D451" ca="1" si="77">IF(AND($H388&lt;&gt;"",B388&lt;&gt;1),OFFSET(C388,-1,1),"")</f>
        <v/>
      </c>
      <c r="E388" s="51" t="str">
        <f t="shared" ref="E388:E451" ca="1" si="78">IF(AND($H388&lt;&gt;"",B388&lt;&gt;1),OFFSET(D388,-1,1),"")</f>
        <v/>
      </c>
      <c r="F388" s="51"/>
      <c r="G388" s="52" t="str">
        <f t="shared" ref="G388:G451" ca="1" si="79">IF(AND($H388&lt;&gt;"",B388&lt;&gt;1),OFFSET(F388,-1,1),"")</f>
        <v/>
      </c>
      <c r="H388" s="53"/>
      <c r="I388" s="54" t="str">
        <f>IF(H388="","",INDEX(D.1[Quy cách],MATCH(H388,D.1[Tên sản phẩm],0)))</f>
        <v/>
      </c>
      <c r="J388" s="20" t="str">
        <f>IF(H388="","",INDEX(D.1[ĐVT],MATCH(H388,D.1[Tên sản phẩm],0)))</f>
        <v/>
      </c>
      <c r="K388" s="56" t="str">
        <f>IF(H388="","",INDEX(#REF!,MATCH(H388,D.1[Tên sản phẩm],0)))</f>
        <v/>
      </c>
      <c r="L388" s="56"/>
      <c r="M388" s="53"/>
      <c r="N388" s="53"/>
      <c r="O388" s="53"/>
      <c r="P388" s="57" t="str">
        <f t="shared" ref="P388:P451" si="80">IF(AND(K388&lt;&gt;"",L388&lt;&gt;""),K388*L388,IF(AND(N388&lt;&gt;"",O388&lt;&gt;""),N388*O388,""))</f>
        <v/>
      </c>
      <c r="Q388" s="58"/>
      <c r="R388" s="56" t="str">
        <f t="shared" si="73"/>
        <v/>
      </c>
      <c r="S388" s="57" t="str">
        <f t="shared" ref="S388:S451" si="81">IF(P388="","",P388-SUM(R388))</f>
        <v/>
      </c>
      <c r="T388" s="58" t="str">
        <f t="shared" ref="T388:T451" ca="1" si="82">IF(AND(S388&lt;&gt;"",C388=OFFSET(C388,-1,0)),OFFSET(S388,-1,1),"")</f>
        <v/>
      </c>
      <c r="U388" s="57" t="str">
        <f t="shared" ref="U388:U451" si="83">IF(S388="","",S388*SUM(1,T388))</f>
        <v/>
      </c>
      <c r="V388" s="57" t="str">
        <f ca="1">IF(AND(C388&lt;&gt;"",C388&lt;&gt;OFFSET(C388,1,0)),SUMIFS([Giá có thuế],[Số ĐK],C388),"")</f>
        <v/>
      </c>
      <c r="W388" s="53"/>
      <c r="X388" s="55" t="str">
        <f>IF(W388="","",'Thông Tin Chung'!#REF!)</f>
        <v/>
      </c>
      <c r="Y388" s="57" t="str">
        <f t="shared" ref="Y388:Y451" ca="1" si="84">IF(AND(V388&lt;&gt;"",W388&lt;&gt;"",V388&lt;&gt;0),V388-W388,"")</f>
        <v/>
      </c>
      <c r="Z388" s="59"/>
      <c r="AA388" s="49" t="str">
        <f ca="1">IF(C388="","",IF(OR(D388&lt;NgayBatDau,D388&gt;NgayKetThuc),"Ngày tháng phải nằm trong kỳ báo cáo",IF(AND(G388&lt;&gt;"",COUNTIF(D.2[Tên khách hàng],G388)=0),"Tên KH chưa khai báo trong DSKH",IF(AND(H388&lt;&gt;"",COUNTIF(D.1[Tên sản phẩm],H388)=0),"SP này chưa khai báo trong DSSP",""))))</f>
        <v/>
      </c>
      <c r="AB388" s="28" t="str">
        <f t="shared" ca="1" si="74"/>
        <v/>
      </c>
      <c r="AC388" s="29" t="str">
        <f>IF(OR(H388="",S388=""),"",S388-(SUM(L388,M388)*INDEX(#REF!,MATCH(H388,D.1[Tên sản phẩm],0))))</f>
        <v/>
      </c>
    </row>
    <row r="389" spans="2:29" ht="27.75" customHeight="1">
      <c r="B389" s="69">
        <f t="shared" si="75"/>
        <v>386</v>
      </c>
      <c r="C389" s="49" t="str">
        <f t="shared" ca="1" si="76"/>
        <v/>
      </c>
      <c r="D389" s="50" t="str">
        <f t="shared" ca="1" si="77"/>
        <v/>
      </c>
      <c r="E389" s="51" t="str">
        <f t="shared" ca="1" si="78"/>
        <v/>
      </c>
      <c r="F389" s="51"/>
      <c r="G389" s="52" t="str">
        <f t="shared" ca="1" si="79"/>
        <v/>
      </c>
      <c r="H389" s="53"/>
      <c r="I389" s="54" t="str">
        <f>IF(H389="","",INDEX(D.1[Quy cách],MATCH(H389,D.1[Tên sản phẩm],0)))</f>
        <v/>
      </c>
      <c r="J389" s="20" t="str">
        <f>IF(H389="","",INDEX(D.1[ĐVT],MATCH(H389,D.1[Tên sản phẩm],0)))</f>
        <v/>
      </c>
      <c r="K389" s="56" t="str">
        <f>IF(H389="","",INDEX(#REF!,MATCH(H389,D.1[Tên sản phẩm],0)))</f>
        <v/>
      </c>
      <c r="L389" s="56"/>
      <c r="M389" s="53"/>
      <c r="N389" s="53"/>
      <c r="O389" s="53"/>
      <c r="P389" s="57" t="str">
        <f t="shared" si="80"/>
        <v/>
      </c>
      <c r="Q389" s="58"/>
      <c r="R389" s="56" t="str">
        <f t="shared" si="73"/>
        <v/>
      </c>
      <c r="S389" s="57" t="str">
        <f t="shared" si="81"/>
        <v/>
      </c>
      <c r="T389" s="58" t="str">
        <f t="shared" ca="1" si="82"/>
        <v/>
      </c>
      <c r="U389" s="57" t="str">
        <f t="shared" si="83"/>
        <v/>
      </c>
      <c r="V389" s="57" t="str">
        <f ca="1">IF(AND(C389&lt;&gt;"",C389&lt;&gt;OFFSET(C389,1,0)),SUMIFS([Giá có thuế],[Số ĐK],C389),"")</f>
        <v/>
      </c>
      <c r="W389" s="53"/>
      <c r="X389" s="55" t="str">
        <f>IF(W389="","",'Thông Tin Chung'!#REF!)</f>
        <v/>
      </c>
      <c r="Y389" s="57" t="str">
        <f t="shared" ca="1" si="84"/>
        <v/>
      </c>
      <c r="Z389" s="59"/>
      <c r="AA389" s="49" t="str">
        <f ca="1">IF(C389="","",IF(OR(D389&lt;NgayBatDau,D389&gt;NgayKetThuc),"Ngày tháng phải nằm trong kỳ báo cáo",IF(AND(G389&lt;&gt;"",COUNTIF(D.2[Tên khách hàng],G389)=0),"Tên KH chưa khai báo trong DSKH",IF(AND(H389&lt;&gt;"",COUNTIF(D.1[Tên sản phẩm],H389)=0),"SP này chưa khai báo trong DSSP",""))))</f>
        <v/>
      </c>
      <c r="AB389" s="28" t="str">
        <f t="shared" ca="1" si="74"/>
        <v/>
      </c>
      <c r="AC389" s="29" t="str">
        <f>IF(OR(H389="",S389=""),"",S389-(SUM(L389,M389)*INDEX(#REF!,MATCH(H389,D.1[Tên sản phẩm],0))))</f>
        <v/>
      </c>
    </row>
    <row r="390" spans="2:29" ht="27.75" customHeight="1">
      <c r="B390" s="69">
        <f t="shared" si="75"/>
        <v>387</v>
      </c>
      <c r="C390" s="49" t="str">
        <f t="shared" ca="1" si="76"/>
        <v/>
      </c>
      <c r="D390" s="50" t="str">
        <f t="shared" ca="1" si="77"/>
        <v/>
      </c>
      <c r="E390" s="51" t="str">
        <f t="shared" ca="1" si="78"/>
        <v/>
      </c>
      <c r="F390" s="51"/>
      <c r="G390" s="52" t="str">
        <f t="shared" ca="1" si="79"/>
        <v/>
      </c>
      <c r="H390" s="53"/>
      <c r="I390" s="54" t="str">
        <f>IF(H390="","",INDEX(D.1[Quy cách],MATCH(H390,D.1[Tên sản phẩm],0)))</f>
        <v/>
      </c>
      <c r="J390" s="20" t="str">
        <f>IF(H390="","",INDEX(D.1[ĐVT],MATCH(H390,D.1[Tên sản phẩm],0)))</f>
        <v/>
      </c>
      <c r="K390" s="56" t="str">
        <f>IF(H390="","",INDEX(#REF!,MATCH(H390,D.1[Tên sản phẩm],0)))</f>
        <v/>
      </c>
      <c r="L390" s="56"/>
      <c r="M390" s="53"/>
      <c r="N390" s="53"/>
      <c r="O390" s="53"/>
      <c r="P390" s="57" t="str">
        <f t="shared" si="80"/>
        <v/>
      </c>
      <c r="Q390" s="58"/>
      <c r="R390" s="56" t="str">
        <f t="shared" si="73"/>
        <v/>
      </c>
      <c r="S390" s="57" t="str">
        <f t="shared" si="81"/>
        <v/>
      </c>
      <c r="T390" s="58" t="str">
        <f t="shared" ca="1" si="82"/>
        <v/>
      </c>
      <c r="U390" s="57" t="str">
        <f t="shared" si="83"/>
        <v/>
      </c>
      <c r="V390" s="57" t="str">
        <f ca="1">IF(AND(C390&lt;&gt;"",C390&lt;&gt;OFFSET(C390,1,0)),SUMIFS([Giá có thuế],[Số ĐK],C390),"")</f>
        <v/>
      </c>
      <c r="W390" s="53"/>
      <c r="X390" s="55" t="str">
        <f>IF(W390="","",'Thông Tin Chung'!#REF!)</f>
        <v/>
      </c>
      <c r="Y390" s="57" t="str">
        <f t="shared" ca="1" si="84"/>
        <v/>
      </c>
      <c r="Z390" s="59"/>
      <c r="AA390" s="49" t="str">
        <f ca="1">IF(C390="","",IF(OR(D390&lt;NgayBatDau,D390&gt;NgayKetThuc),"Ngày tháng phải nằm trong kỳ báo cáo",IF(AND(G390&lt;&gt;"",COUNTIF(D.2[Tên khách hàng],G390)=0),"Tên KH chưa khai báo trong DSKH",IF(AND(H390&lt;&gt;"",COUNTIF(D.1[Tên sản phẩm],H390)=0),"SP này chưa khai báo trong DSSP",""))))</f>
        <v/>
      </c>
      <c r="AB390" s="28" t="str">
        <f t="shared" ca="1" si="74"/>
        <v/>
      </c>
      <c r="AC390" s="29" t="str">
        <f>IF(OR(H390="",S390=""),"",S390-(SUM(L390,M390)*INDEX(#REF!,MATCH(H390,D.1[Tên sản phẩm],0))))</f>
        <v/>
      </c>
    </row>
    <row r="391" spans="2:29" ht="27.75" customHeight="1">
      <c r="B391" s="69">
        <f t="shared" si="75"/>
        <v>388</v>
      </c>
      <c r="C391" s="49" t="str">
        <f t="shared" ca="1" si="76"/>
        <v/>
      </c>
      <c r="D391" s="50" t="str">
        <f t="shared" ca="1" si="77"/>
        <v/>
      </c>
      <c r="E391" s="51" t="str">
        <f t="shared" ca="1" si="78"/>
        <v/>
      </c>
      <c r="F391" s="51"/>
      <c r="G391" s="52" t="str">
        <f t="shared" ca="1" si="79"/>
        <v/>
      </c>
      <c r="H391" s="53"/>
      <c r="I391" s="54" t="str">
        <f>IF(H391="","",INDEX(D.1[Quy cách],MATCH(H391,D.1[Tên sản phẩm],0)))</f>
        <v/>
      </c>
      <c r="J391" s="20" t="str">
        <f>IF(H391="","",INDEX(D.1[ĐVT],MATCH(H391,D.1[Tên sản phẩm],0)))</f>
        <v/>
      </c>
      <c r="K391" s="56" t="str">
        <f>IF(H391="","",INDEX(#REF!,MATCH(H391,D.1[Tên sản phẩm],0)))</f>
        <v/>
      </c>
      <c r="L391" s="56"/>
      <c r="M391" s="53"/>
      <c r="N391" s="53"/>
      <c r="O391" s="53"/>
      <c r="P391" s="57" t="str">
        <f t="shared" si="80"/>
        <v/>
      </c>
      <c r="Q391" s="58"/>
      <c r="R391" s="56" t="str">
        <f t="shared" si="73"/>
        <v/>
      </c>
      <c r="S391" s="57" t="str">
        <f t="shared" si="81"/>
        <v/>
      </c>
      <c r="T391" s="58" t="str">
        <f t="shared" ca="1" si="82"/>
        <v/>
      </c>
      <c r="U391" s="57" t="str">
        <f t="shared" si="83"/>
        <v/>
      </c>
      <c r="V391" s="57" t="str">
        <f ca="1">IF(AND(C391&lt;&gt;"",C391&lt;&gt;OFFSET(C391,1,0)),SUMIFS([Giá có thuế],[Số ĐK],C391),"")</f>
        <v/>
      </c>
      <c r="W391" s="53"/>
      <c r="X391" s="55" t="str">
        <f>IF(W391="","",'Thông Tin Chung'!#REF!)</f>
        <v/>
      </c>
      <c r="Y391" s="57" t="str">
        <f t="shared" ca="1" si="84"/>
        <v/>
      </c>
      <c r="Z391" s="59"/>
      <c r="AA391" s="49" t="str">
        <f ca="1">IF(C391="","",IF(OR(D391&lt;NgayBatDau,D391&gt;NgayKetThuc),"Ngày tháng phải nằm trong kỳ báo cáo",IF(AND(G391&lt;&gt;"",COUNTIF(D.2[Tên khách hàng],G391)=0),"Tên KH chưa khai báo trong DSKH",IF(AND(H391&lt;&gt;"",COUNTIF(D.1[Tên sản phẩm],H391)=0),"SP này chưa khai báo trong DSSP",""))))</f>
        <v/>
      </c>
      <c r="AB391" s="28" t="str">
        <f t="shared" ca="1" si="74"/>
        <v/>
      </c>
      <c r="AC391" s="29" t="str">
        <f>IF(OR(H391="",S391=""),"",S391-(SUM(L391,M391)*INDEX(#REF!,MATCH(H391,D.1[Tên sản phẩm],0))))</f>
        <v/>
      </c>
    </row>
    <row r="392" spans="2:29" ht="27.75" customHeight="1">
      <c r="B392" s="69">
        <f t="shared" si="75"/>
        <v>389</v>
      </c>
      <c r="C392" s="49" t="str">
        <f t="shared" ca="1" si="76"/>
        <v/>
      </c>
      <c r="D392" s="50" t="str">
        <f t="shared" ca="1" si="77"/>
        <v/>
      </c>
      <c r="E392" s="51" t="str">
        <f t="shared" ca="1" si="78"/>
        <v/>
      </c>
      <c r="F392" s="51"/>
      <c r="G392" s="52" t="str">
        <f t="shared" ca="1" si="79"/>
        <v/>
      </c>
      <c r="H392" s="53"/>
      <c r="I392" s="54" t="str">
        <f>IF(H392="","",INDEX(D.1[Quy cách],MATCH(H392,D.1[Tên sản phẩm],0)))</f>
        <v/>
      </c>
      <c r="J392" s="20" t="str">
        <f>IF(H392="","",INDEX(D.1[ĐVT],MATCH(H392,D.1[Tên sản phẩm],0)))</f>
        <v/>
      </c>
      <c r="K392" s="56" t="str">
        <f>IF(H392="","",INDEX(#REF!,MATCH(H392,D.1[Tên sản phẩm],0)))</f>
        <v/>
      </c>
      <c r="L392" s="56"/>
      <c r="M392" s="53"/>
      <c r="N392" s="53"/>
      <c r="O392" s="53"/>
      <c r="P392" s="57" t="str">
        <f t="shared" si="80"/>
        <v/>
      </c>
      <c r="Q392" s="58"/>
      <c r="R392" s="56" t="str">
        <f t="shared" si="73"/>
        <v/>
      </c>
      <c r="S392" s="57" t="str">
        <f t="shared" si="81"/>
        <v/>
      </c>
      <c r="T392" s="58" t="str">
        <f t="shared" ca="1" si="82"/>
        <v/>
      </c>
      <c r="U392" s="57" t="str">
        <f t="shared" si="83"/>
        <v/>
      </c>
      <c r="V392" s="57" t="str">
        <f ca="1">IF(AND(C392&lt;&gt;"",C392&lt;&gt;OFFSET(C392,1,0)),SUMIFS([Giá có thuế],[Số ĐK],C392),"")</f>
        <v/>
      </c>
      <c r="W392" s="53"/>
      <c r="X392" s="55" t="str">
        <f>IF(W392="","",'Thông Tin Chung'!#REF!)</f>
        <v/>
      </c>
      <c r="Y392" s="57" t="str">
        <f t="shared" ca="1" si="84"/>
        <v/>
      </c>
      <c r="Z392" s="59"/>
      <c r="AA392" s="49" t="str">
        <f ca="1">IF(C392="","",IF(OR(D392&lt;NgayBatDau,D392&gt;NgayKetThuc),"Ngày tháng phải nằm trong kỳ báo cáo",IF(AND(G392&lt;&gt;"",COUNTIF(D.2[Tên khách hàng],G392)=0),"Tên KH chưa khai báo trong DSKH",IF(AND(H392&lt;&gt;"",COUNTIF(D.1[Tên sản phẩm],H392)=0),"SP này chưa khai báo trong DSSP",""))))</f>
        <v/>
      </c>
      <c r="AB392" s="28" t="str">
        <f t="shared" ca="1" si="74"/>
        <v/>
      </c>
      <c r="AC392" s="29" t="str">
        <f>IF(OR(H392="",S392=""),"",S392-(SUM(L392,M392)*INDEX(#REF!,MATCH(H392,D.1[Tên sản phẩm],0))))</f>
        <v/>
      </c>
    </row>
    <row r="393" spans="2:29" ht="27.75" customHeight="1">
      <c r="B393" s="69">
        <f t="shared" si="75"/>
        <v>390</v>
      </c>
      <c r="C393" s="49" t="str">
        <f t="shared" ca="1" si="76"/>
        <v/>
      </c>
      <c r="D393" s="50" t="str">
        <f t="shared" ca="1" si="77"/>
        <v/>
      </c>
      <c r="E393" s="51" t="str">
        <f t="shared" ca="1" si="78"/>
        <v/>
      </c>
      <c r="F393" s="51"/>
      <c r="G393" s="52" t="str">
        <f t="shared" ca="1" si="79"/>
        <v/>
      </c>
      <c r="H393" s="53"/>
      <c r="I393" s="54" t="str">
        <f>IF(H393="","",INDEX(D.1[Quy cách],MATCH(H393,D.1[Tên sản phẩm],0)))</f>
        <v/>
      </c>
      <c r="J393" s="20" t="str">
        <f>IF(H393="","",INDEX(D.1[ĐVT],MATCH(H393,D.1[Tên sản phẩm],0)))</f>
        <v/>
      </c>
      <c r="K393" s="56" t="str">
        <f>IF(H393="","",INDEX(#REF!,MATCH(H393,D.1[Tên sản phẩm],0)))</f>
        <v/>
      </c>
      <c r="L393" s="56"/>
      <c r="M393" s="53"/>
      <c r="N393" s="53"/>
      <c r="O393" s="53"/>
      <c r="P393" s="57" t="str">
        <f t="shared" si="80"/>
        <v/>
      </c>
      <c r="Q393" s="58"/>
      <c r="R393" s="56" t="str">
        <f t="shared" si="73"/>
        <v/>
      </c>
      <c r="S393" s="57" t="str">
        <f t="shared" si="81"/>
        <v/>
      </c>
      <c r="T393" s="58" t="str">
        <f t="shared" ca="1" si="82"/>
        <v/>
      </c>
      <c r="U393" s="57" t="str">
        <f t="shared" si="83"/>
        <v/>
      </c>
      <c r="V393" s="57" t="str">
        <f ca="1">IF(AND(C393&lt;&gt;"",C393&lt;&gt;OFFSET(C393,1,0)),SUMIFS([Giá có thuế],[Số ĐK],C393),"")</f>
        <v/>
      </c>
      <c r="W393" s="53"/>
      <c r="X393" s="55" t="str">
        <f>IF(W393="","",'Thông Tin Chung'!#REF!)</f>
        <v/>
      </c>
      <c r="Y393" s="57" t="str">
        <f t="shared" ca="1" si="84"/>
        <v/>
      </c>
      <c r="Z393" s="59"/>
      <c r="AA393" s="49" t="str">
        <f ca="1">IF(C393="","",IF(OR(D393&lt;NgayBatDau,D393&gt;NgayKetThuc),"Ngày tháng phải nằm trong kỳ báo cáo",IF(AND(G393&lt;&gt;"",COUNTIF(D.2[Tên khách hàng],G393)=0),"Tên KH chưa khai báo trong DSKH",IF(AND(H393&lt;&gt;"",COUNTIF(D.1[Tên sản phẩm],H393)=0),"SP này chưa khai báo trong DSSP",""))))</f>
        <v/>
      </c>
      <c r="AB393" s="28" t="str">
        <f t="shared" ca="1" si="74"/>
        <v/>
      </c>
      <c r="AC393" s="29" t="str">
        <f>IF(OR(H393="",S393=""),"",S393-(SUM(L393,M393)*INDEX(#REF!,MATCH(H393,D.1[Tên sản phẩm],0))))</f>
        <v/>
      </c>
    </row>
    <row r="394" spans="2:29" ht="27.75" customHeight="1">
      <c r="B394" s="69">
        <f t="shared" si="75"/>
        <v>391</v>
      </c>
      <c r="C394" s="49" t="str">
        <f t="shared" ca="1" si="76"/>
        <v/>
      </c>
      <c r="D394" s="50" t="str">
        <f t="shared" ca="1" si="77"/>
        <v/>
      </c>
      <c r="E394" s="51" t="str">
        <f t="shared" ca="1" si="78"/>
        <v/>
      </c>
      <c r="F394" s="51"/>
      <c r="G394" s="52" t="str">
        <f t="shared" ca="1" si="79"/>
        <v/>
      </c>
      <c r="H394" s="53"/>
      <c r="I394" s="54" t="str">
        <f>IF(H394="","",INDEX(D.1[Quy cách],MATCH(H394,D.1[Tên sản phẩm],0)))</f>
        <v/>
      </c>
      <c r="J394" s="20" t="str">
        <f>IF(H394="","",INDEX(D.1[ĐVT],MATCH(H394,D.1[Tên sản phẩm],0)))</f>
        <v/>
      </c>
      <c r="K394" s="56" t="str">
        <f>IF(H394="","",INDEX(#REF!,MATCH(H394,D.1[Tên sản phẩm],0)))</f>
        <v/>
      </c>
      <c r="L394" s="56"/>
      <c r="M394" s="53"/>
      <c r="N394" s="53"/>
      <c r="O394" s="53"/>
      <c r="P394" s="57" t="str">
        <f t="shared" si="80"/>
        <v/>
      </c>
      <c r="Q394" s="58"/>
      <c r="R394" s="56" t="str">
        <f t="shared" si="73"/>
        <v/>
      </c>
      <c r="S394" s="57" t="str">
        <f t="shared" si="81"/>
        <v/>
      </c>
      <c r="T394" s="58" t="str">
        <f t="shared" ca="1" si="82"/>
        <v/>
      </c>
      <c r="U394" s="57" t="str">
        <f t="shared" si="83"/>
        <v/>
      </c>
      <c r="V394" s="57" t="str">
        <f ca="1">IF(AND(C394&lt;&gt;"",C394&lt;&gt;OFFSET(C394,1,0)),SUMIFS([Giá có thuế],[Số ĐK],C394),"")</f>
        <v/>
      </c>
      <c r="W394" s="53"/>
      <c r="X394" s="55" t="str">
        <f>IF(W394="","",'Thông Tin Chung'!#REF!)</f>
        <v/>
      </c>
      <c r="Y394" s="57" t="str">
        <f t="shared" ca="1" si="84"/>
        <v/>
      </c>
      <c r="Z394" s="59"/>
      <c r="AA394" s="49" t="str">
        <f ca="1">IF(C394="","",IF(OR(D394&lt;NgayBatDau,D394&gt;NgayKetThuc),"Ngày tháng phải nằm trong kỳ báo cáo",IF(AND(G394&lt;&gt;"",COUNTIF(D.2[Tên khách hàng],G394)=0),"Tên KH chưa khai báo trong DSKH",IF(AND(H394&lt;&gt;"",COUNTIF(D.1[Tên sản phẩm],H394)=0),"SP này chưa khai báo trong DSSP",""))))</f>
        <v/>
      </c>
      <c r="AB394" s="28" t="str">
        <f t="shared" ca="1" si="74"/>
        <v/>
      </c>
      <c r="AC394" s="29" t="str">
        <f>IF(OR(H394="",S394=""),"",S394-(SUM(L394,M394)*INDEX(#REF!,MATCH(H394,D.1[Tên sản phẩm],0))))</f>
        <v/>
      </c>
    </row>
    <row r="395" spans="2:29" ht="27.75" customHeight="1">
      <c r="B395" s="69">
        <f t="shared" si="75"/>
        <v>392</v>
      </c>
      <c r="C395" s="49" t="str">
        <f t="shared" ca="1" si="76"/>
        <v/>
      </c>
      <c r="D395" s="50" t="str">
        <f t="shared" ca="1" si="77"/>
        <v/>
      </c>
      <c r="E395" s="51" t="str">
        <f t="shared" ca="1" si="78"/>
        <v/>
      </c>
      <c r="F395" s="51"/>
      <c r="G395" s="52" t="str">
        <f t="shared" ca="1" si="79"/>
        <v/>
      </c>
      <c r="H395" s="53"/>
      <c r="I395" s="54" t="str">
        <f>IF(H395="","",INDEX(D.1[Quy cách],MATCH(H395,D.1[Tên sản phẩm],0)))</f>
        <v/>
      </c>
      <c r="J395" s="20" t="str">
        <f>IF(H395="","",INDEX(D.1[ĐVT],MATCH(H395,D.1[Tên sản phẩm],0)))</f>
        <v/>
      </c>
      <c r="K395" s="56" t="str">
        <f>IF(H395="","",INDEX(#REF!,MATCH(H395,D.1[Tên sản phẩm],0)))</f>
        <v/>
      </c>
      <c r="L395" s="56"/>
      <c r="M395" s="53"/>
      <c r="N395" s="53"/>
      <c r="O395" s="53"/>
      <c r="P395" s="57" t="str">
        <f t="shared" si="80"/>
        <v/>
      </c>
      <c r="Q395" s="58"/>
      <c r="R395" s="56" t="str">
        <f t="shared" si="73"/>
        <v/>
      </c>
      <c r="S395" s="57" t="str">
        <f t="shared" si="81"/>
        <v/>
      </c>
      <c r="T395" s="58" t="str">
        <f t="shared" ca="1" si="82"/>
        <v/>
      </c>
      <c r="U395" s="57" t="str">
        <f t="shared" si="83"/>
        <v/>
      </c>
      <c r="V395" s="57" t="str">
        <f ca="1">IF(AND(C395&lt;&gt;"",C395&lt;&gt;OFFSET(C395,1,0)),SUMIFS([Giá có thuế],[Số ĐK],C395),"")</f>
        <v/>
      </c>
      <c r="W395" s="53"/>
      <c r="X395" s="55" t="str">
        <f>IF(W395="","",'Thông Tin Chung'!#REF!)</f>
        <v/>
      </c>
      <c r="Y395" s="57" t="str">
        <f t="shared" ca="1" si="84"/>
        <v/>
      </c>
      <c r="Z395" s="59"/>
      <c r="AA395" s="49" t="str">
        <f ca="1">IF(C395="","",IF(OR(D395&lt;NgayBatDau,D395&gt;NgayKetThuc),"Ngày tháng phải nằm trong kỳ báo cáo",IF(AND(G395&lt;&gt;"",COUNTIF(D.2[Tên khách hàng],G395)=0),"Tên KH chưa khai báo trong DSKH",IF(AND(H395&lt;&gt;"",COUNTIF(D.1[Tên sản phẩm],H395)=0),"SP này chưa khai báo trong DSSP",""))))</f>
        <v/>
      </c>
      <c r="AB395" s="28" t="str">
        <f t="shared" ca="1" si="74"/>
        <v/>
      </c>
      <c r="AC395" s="29" t="str">
        <f>IF(OR(H395="",S395=""),"",S395-(SUM(L395,M395)*INDEX(#REF!,MATCH(H395,D.1[Tên sản phẩm],0))))</f>
        <v/>
      </c>
    </row>
    <row r="396" spans="2:29" ht="27.75" customHeight="1">
      <c r="B396" s="69">
        <f t="shared" si="75"/>
        <v>393</v>
      </c>
      <c r="C396" s="49" t="str">
        <f t="shared" ca="1" si="76"/>
        <v/>
      </c>
      <c r="D396" s="50" t="str">
        <f t="shared" ca="1" si="77"/>
        <v/>
      </c>
      <c r="E396" s="51" t="str">
        <f t="shared" ca="1" si="78"/>
        <v/>
      </c>
      <c r="F396" s="51"/>
      <c r="G396" s="52" t="str">
        <f t="shared" ca="1" si="79"/>
        <v/>
      </c>
      <c r="H396" s="53"/>
      <c r="I396" s="54" t="str">
        <f>IF(H396="","",INDEX(D.1[Quy cách],MATCH(H396,D.1[Tên sản phẩm],0)))</f>
        <v/>
      </c>
      <c r="J396" s="20" t="str">
        <f>IF(H396="","",INDEX(D.1[ĐVT],MATCH(H396,D.1[Tên sản phẩm],0)))</f>
        <v/>
      </c>
      <c r="K396" s="56" t="str">
        <f>IF(H396="","",INDEX(#REF!,MATCH(H396,D.1[Tên sản phẩm],0)))</f>
        <v/>
      </c>
      <c r="L396" s="56"/>
      <c r="M396" s="53"/>
      <c r="N396" s="53"/>
      <c r="O396" s="53"/>
      <c r="P396" s="57" t="str">
        <f t="shared" si="80"/>
        <v/>
      </c>
      <c r="Q396" s="58"/>
      <c r="R396" s="56" t="str">
        <f t="shared" si="73"/>
        <v/>
      </c>
      <c r="S396" s="57" t="str">
        <f t="shared" si="81"/>
        <v/>
      </c>
      <c r="T396" s="58" t="str">
        <f t="shared" ca="1" si="82"/>
        <v/>
      </c>
      <c r="U396" s="57" t="str">
        <f t="shared" si="83"/>
        <v/>
      </c>
      <c r="V396" s="57" t="str">
        <f ca="1">IF(AND(C396&lt;&gt;"",C396&lt;&gt;OFFSET(C396,1,0)),SUMIFS([Giá có thuế],[Số ĐK],C396),"")</f>
        <v/>
      </c>
      <c r="W396" s="53"/>
      <c r="X396" s="55" t="str">
        <f>IF(W396="","",'Thông Tin Chung'!#REF!)</f>
        <v/>
      </c>
      <c r="Y396" s="57" t="str">
        <f t="shared" ca="1" si="84"/>
        <v/>
      </c>
      <c r="Z396" s="59"/>
      <c r="AA396" s="49" t="str">
        <f ca="1">IF(C396="","",IF(OR(D396&lt;NgayBatDau,D396&gt;NgayKetThuc),"Ngày tháng phải nằm trong kỳ báo cáo",IF(AND(G396&lt;&gt;"",COUNTIF(D.2[Tên khách hàng],G396)=0),"Tên KH chưa khai báo trong DSKH",IF(AND(H396&lt;&gt;"",COUNTIF(D.1[Tên sản phẩm],H396)=0),"SP này chưa khai báo trong DSSP",""))))</f>
        <v/>
      </c>
      <c r="AB396" s="28" t="str">
        <f t="shared" ca="1" si="74"/>
        <v/>
      </c>
      <c r="AC396" s="29" t="str">
        <f>IF(OR(H396="",S396=""),"",S396-(SUM(L396,M396)*INDEX(#REF!,MATCH(H396,D.1[Tên sản phẩm],0))))</f>
        <v/>
      </c>
    </row>
    <row r="397" spans="2:29" ht="27.75" customHeight="1">
      <c r="B397" s="69">
        <f t="shared" si="75"/>
        <v>394</v>
      </c>
      <c r="C397" s="49" t="str">
        <f t="shared" ca="1" si="76"/>
        <v/>
      </c>
      <c r="D397" s="50" t="str">
        <f t="shared" ca="1" si="77"/>
        <v/>
      </c>
      <c r="E397" s="51" t="str">
        <f t="shared" ca="1" si="78"/>
        <v/>
      </c>
      <c r="F397" s="51"/>
      <c r="G397" s="52" t="str">
        <f t="shared" ca="1" si="79"/>
        <v/>
      </c>
      <c r="H397" s="53"/>
      <c r="I397" s="54" t="str">
        <f>IF(H397="","",INDEX(D.1[Quy cách],MATCH(H397,D.1[Tên sản phẩm],0)))</f>
        <v/>
      </c>
      <c r="J397" s="20" t="str">
        <f>IF(H397="","",INDEX(D.1[ĐVT],MATCH(H397,D.1[Tên sản phẩm],0)))</f>
        <v/>
      </c>
      <c r="K397" s="56" t="str">
        <f>IF(H397="","",INDEX(#REF!,MATCH(H397,D.1[Tên sản phẩm],0)))</f>
        <v/>
      </c>
      <c r="L397" s="56"/>
      <c r="M397" s="53"/>
      <c r="N397" s="53"/>
      <c r="O397" s="53"/>
      <c r="P397" s="57" t="str">
        <f t="shared" si="80"/>
        <v/>
      </c>
      <c r="Q397" s="58"/>
      <c r="R397" s="56" t="str">
        <f t="shared" si="73"/>
        <v/>
      </c>
      <c r="S397" s="57" t="str">
        <f t="shared" si="81"/>
        <v/>
      </c>
      <c r="T397" s="58" t="str">
        <f t="shared" ca="1" si="82"/>
        <v/>
      </c>
      <c r="U397" s="57" t="str">
        <f t="shared" si="83"/>
        <v/>
      </c>
      <c r="V397" s="57" t="str">
        <f ca="1">IF(AND(C397&lt;&gt;"",C397&lt;&gt;OFFSET(C397,1,0)),SUMIFS([Giá có thuế],[Số ĐK],C397),"")</f>
        <v/>
      </c>
      <c r="W397" s="53"/>
      <c r="X397" s="55" t="str">
        <f>IF(W397="","",'Thông Tin Chung'!#REF!)</f>
        <v/>
      </c>
      <c r="Y397" s="57" t="str">
        <f t="shared" ca="1" si="84"/>
        <v/>
      </c>
      <c r="Z397" s="59"/>
      <c r="AA397" s="49" t="str">
        <f ca="1">IF(C397="","",IF(OR(D397&lt;NgayBatDau,D397&gt;NgayKetThuc),"Ngày tháng phải nằm trong kỳ báo cáo",IF(AND(G397&lt;&gt;"",COUNTIF(D.2[Tên khách hàng],G397)=0),"Tên KH chưa khai báo trong DSKH",IF(AND(H397&lt;&gt;"",COUNTIF(D.1[Tên sản phẩm],H397)=0),"SP này chưa khai báo trong DSSP",""))))</f>
        <v/>
      </c>
      <c r="AB397" s="28" t="str">
        <f t="shared" ca="1" si="74"/>
        <v/>
      </c>
      <c r="AC397" s="29" t="str">
        <f>IF(OR(H397="",S397=""),"",S397-(SUM(L397,M397)*INDEX(#REF!,MATCH(H397,D.1[Tên sản phẩm],0))))</f>
        <v/>
      </c>
    </row>
    <row r="398" spans="2:29" ht="27.75" customHeight="1">
      <c r="B398" s="69">
        <f t="shared" si="75"/>
        <v>395</v>
      </c>
      <c r="C398" s="49" t="str">
        <f t="shared" ca="1" si="76"/>
        <v/>
      </c>
      <c r="D398" s="50" t="str">
        <f t="shared" ca="1" si="77"/>
        <v/>
      </c>
      <c r="E398" s="51" t="str">
        <f t="shared" ca="1" si="78"/>
        <v/>
      </c>
      <c r="F398" s="51"/>
      <c r="G398" s="52" t="str">
        <f t="shared" ca="1" si="79"/>
        <v/>
      </c>
      <c r="H398" s="53"/>
      <c r="I398" s="54" t="str">
        <f>IF(H398="","",INDEX(D.1[Quy cách],MATCH(H398,D.1[Tên sản phẩm],0)))</f>
        <v/>
      </c>
      <c r="J398" s="20" t="str">
        <f>IF(H398="","",INDEX(D.1[ĐVT],MATCH(H398,D.1[Tên sản phẩm],0)))</f>
        <v/>
      </c>
      <c r="K398" s="56" t="str">
        <f>IF(H398="","",INDEX(#REF!,MATCH(H398,D.1[Tên sản phẩm],0)))</f>
        <v/>
      </c>
      <c r="L398" s="56"/>
      <c r="M398" s="53"/>
      <c r="N398" s="53"/>
      <c r="O398" s="53"/>
      <c r="P398" s="57" t="str">
        <f t="shared" si="80"/>
        <v/>
      </c>
      <c r="Q398" s="58"/>
      <c r="R398" s="56" t="str">
        <f t="shared" si="73"/>
        <v/>
      </c>
      <c r="S398" s="57" t="str">
        <f t="shared" si="81"/>
        <v/>
      </c>
      <c r="T398" s="58" t="str">
        <f t="shared" ca="1" si="82"/>
        <v/>
      </c>
      <c r="U398" s="57" t="str">
        <f t="shared" si="83"/>
        <v/>
      </c>
      <c r="V398" s="57" t="str">
        <f ca="1">IF(AND(C398&lt;&gt;"",C398&lt;&gt;OFFSET(C398,1,0)),SUMIFS([Giá có thuế],[Số ĐK],C398),"")</f>
        <v/>
      </c>
      <c r="W398" s="53"/>
      <c r="X398" s="55" t="str">
        <f>IF(W398="","",'Thông Tin Chung'!#REF!)</f>
        <v/>
      </c>
      <c r="Y398" s="57" t="str">
        <f t="shared" ca="1" si="84"/>
        <v/>
      </c>
      <c r="Z398" s="59"/>
      <c r="AA398" s="49" t="str">
        <f ca="1">IF(C398="","",IF(OR(D398&lt;NgayBatDau,D398&gt;NgayKetThuc),"Ngày tháng phải nằm trong kỳ báo cáo",IF(AND(G398&lt;&gt;"",COUNTIF(D.2[Tên khách hàng],G398)=0),"Tên KH chưa khai báo trong DSKH",IF(AND(H398&lt;&gt;"",COUNTIF(D.1[Tên sản phẩm],H398)=0),"SP này chưa khai báo trong DSSP",""))))</f>
        <v/>
      </c>
      <c r="AB398" s="28" t="str">
        <f t="shared" ca="1" si="74"/>
        <v/>
      </c>
      <c r="AC398" s="29" t="str">
        <f>IF(OR(H398="",S398=""),"",S398-(SUM(L398,M398)*INDEX(#REF!,MATCH(H398,D.1[Tên sản phẩm],0))))</f>
        <v/>
      </c>
    </row>
    <row r="399" spans="2:29" ht="27.75" customHeight="1">
      <c r="B399" s="69">
        <f t="shared" si="75"/>
        <v>396</v>
      </c>
      <c r="C399" s="49" t="str">
        <f t="shared" ca="1" si="76"/>
        <v/>
      </c>
      <c r="D399" s="50" t="str">
        <f t="shared" ca="1" si="77"/>
        <v/>
      </c>
      <c r="E399" s="51" t="str">
        <f t="shared" ca="1" si="78"/>
        <v/>
      </c>
      <c r="F399" s="51"/>
      <c r="G399" s="52" t="str">
        <f t="shared" ca="1" si="79"/>
        <v/>
      </c>
      <c r="H399" s="53"/>
      <c r="I399" s="54" t="str">
        <f>IF(H399="","",INDEX(D.1[Quy cách],MATCH(H399,D.1[Tên sản phẩm],0)))</f>
        <v/>
      </c>
      <c r="J399" s="20" t="str">
        <f>IF(H399="","",INDEX(D.1[ĐVT],MATCH(H399,D.1[Tên sản phẩm],0)))</f>
        <v/>
      </c>
      <c r="K399" s="56" t="str">
        <f>IF(H399="","",INDEX(#REF!,MATCH(H399,D.1[Tên sản phẩm],0)))</f>
        <v/>
      </c>
      <c r="L399" s="56"/>
      <c r="M399" s="53"/>
      <c r="N399" s="53"/>
      <c r="O399" s="53"/>
      <c r="P399" s="57" t="str">
        <f t="shared" si="80"/>
        <v/>
      </c>
      <c r="Q399" s="58"/>
      <c r="R399" s="56" t="str">
        <f t="shared" si="73"/>
        <v/>
      </c>
      <c r="S399" s="57" t="str">
        <f t="shared" si="81"/>
        <v/>
      </c>
      <c r="T399" s="58" t="str">
        <f t="shared" ca="1" si="82"/>
        <v/>
      </c>
      <c r="U399" s="57" t="str">
        <f t="shared" si="83"/>
        <v/>
      </c>
      <c r="V399" s="57" t="str">
        <f ca="1">IF(AND(C399&lt;&gt;"",C399&lt;&gt;OFFSET(C399,1,0)),SUMIFS([Giá có thuế],[Số ĐK],C399),"")</f>
        <v/>
      </c>
      <c r="W399" s="53"/>
      <c r="X399" s="55" t="str">
        <f>IF(W399="","",'Thông Tin Chung'!#REF!)</f>
        <v/>
      </c>
      <c r="Y399" s="57" t="str">
        <f t="shared" ca="1" si="84"/>
        <v/>
      </c>
      <c r="Z399" s="59"/>
      <c r="AA399" s="49" t="str">
        <f ca="1">IF(C399="","",IF(OR(D399&lt;NgayBatDau,D399&gt;NgayKetThuc),"Ngày tháng phải nằm trong kỳ báo cáo",IF(AND(G399&lt;&gt;"",COUNTIF(D.2[Tên khách hàng],G399)=0),"Tên KH chưa khai báo trong DSKH",IF(AND(H399&lt;&gt;"",COUNTIF(D.1[Tên sản phẩm],H399)=0),"SP này chưa khai báo trong DSSP",""))))</f>
        <v/>
      </c>
      <c r="AB399" s="28" t="str">
        <f t="shared" ca="1" si="74"/>
        <v/>
      </c>
      <c r="AC399" s="29" t="str">
        <f>IF(OR(H399="",S399=""),"",S399-(SUM(L399,M399)*INDEX(#REF!,MATCH(H399,D.1[Tên sản phẩm],0))))</f>
        <v/>
      </c>
    </row>
    <row r="400" spans="2:29" ht="27.75" customHeight="1">
      <c r="B400" s="69">
        <f t="shared" si="75"/>
        <v>397</v>
      </c>
      <c r="C400" s="49" t="str">
        <f t="shared" ca="1" si="76"/>
        <v/>
      </c>
      <c r="D400" s="50" t="str">
        <f t="shared" ca="1" si="77"/>
        <v/>
      </c>
      <c r="E400" s="51" t="str">
        <f t="shared" ca="1" si="78"/>
        <v/>
      </c>
      <c r="F400" s="51"/>
      <c r="G400" s="52" t="str">
        <f t="shared" ca="1" si="79"/>
        <v/>
      </c>
      <c r="H400" s="53"/>
      <c r="I400" s="54" t="str">
        <f>IF(H400="","",INDEX(D.1[Quy cách],MATCH(H400,D.1[Tên sản phẩm],0)))</f>
        <v/>
      </c>
      <c r="J400" s="20" t="str">
        <f>IF(H400="","",INDEX(D.1[ĐVT],MATCH(H400,D.1[Tên sản phẩm],0)))</f>
        <v/>
      </c>
      <c r="K400" s="56" t="str">
        <f>IF(H400="","",INDEX(#REF!,MATCH(H400,D.1[Tên sản phẩm],0)))</f>
        <v/>
      </c>
      <c r="L400" s="56"/>
      <c r="M400" s="53"/>
      <c r="N400" s="53"/>
      <c r="O400" s="53"/>
      <c r="P400" s="57" t="str">
        <f t="shared" si="80"/>
        <v/>
      </c>
      <c r="Q400" s="58"/>
      <c r="R400" s="56" t="str">
        <f t="shared" si="73"/>
        <v/>
      </c>
      <c r="S400" s="57" t="str">
        <f t="shared" si="81"/>
        <v/>
      </c>
      <c r="T400" s="58" t="str">
        <f t="shared" ca="1" si="82"/>
        <v/>
      </c>
      <c r="U400" s="57" t="str">
        <f t="shared" si="83"/>
        <v/>
      </c>
      <c r="V400" s="57" t="str">
        <f ca="1">IF(AND(C400&lt;&gt;"",C400&lt;&gt;OFFSET(C400,1,0)),SUMIFS([Giá có thuế],[Số ĐK],C400),"")</f>
        <v/>
      </c>
      <c r="W400" s="53"/>
      <c r="X400" s="55" t="str">
        <f>IF(W400="","",'Thông Tin Chung'!#REF!)</f>
        <v/>
      </c>
      <c r="Y400" s="57" t="str">
        <f t="shared" ca="1" si="84"/>
        <v/>
      </c>
      <c r="Z400" s="59"/>
      <c r="AA400" s="49" t="str">
        <f ca="1">IF(C400="","",IF(OR(D400&lt;NgayBatDau,D400&gt;NgayKetThuc),"Ngày tháng phải nằm trong kỳ báo cáo",IF(AND(G400&lt;&gt;"",COUNTIF(D.2[Tên khách hàng],G400)=0),"Tên KH chưa khai báo trong DSKH",IF(AND(H400&lt;&gt;"",COUNTIF(D.1[Tên sản phẩm],H400)=0),"SP này chưa khai báo trong DSSP",""))))</f>
        <v/>
      </c>
      <c r="AB400" s="28" t="str">
        <f t="shared" ca="1" si="74"/>
        <v/>
      </c>
      <c r="AC400" s="29" t="str">
        <f>IF(OR(H400="",S400=""),"",S400-(SUM(L400,M400)*INDEX(#REF!,MATCH(H400,D.1[Tên sản phẩm],0))))</f>
        <v/>
      </c>
    </row>
    <row r="401" spans="2:29" ht="27.75" customHeight="1">
      <c r="B401" s="69">
        <f t="shared" si="75"/>
        <v>398</v>
      </c>
      <c r="C401" s="49" t="str">
        <f t="shared" ca="1" si="76"/>
        <v/>
      </c>
      <c r="D401" s="50" t="str">
        <f t="shared" ca="1" si="77"/>
        <v/>
      </c>
      <c r="E401" s="51" t="str">
        <f t="shared" ca="1" si="78"/>
        <v/>
      </c>
      <c r="F401" s="51"/>
      <c r="G401" s="52" t="str">
        <f t="shared" ca="1" si="79"/>
        <v/>
      </c>
      <c r="H401" s="53"/>
      <c r="I401" s="54" t="str">
        <f>IF(H401="","",INDEX(D.1[Quy cách],MATCH(H401,D.1[Tên sản phẩm],0)))</f>
        <v/>
      </c>
      <c r="J401" s="20" t="str">
        <f>IF(H401="","",INDEX(D.1[ĐVT],MATCH(H401,D.1[Tên sản phẩm],0)))</f>
        <v/>
      </c>
      <c r="K401" s="56" t="str">
        <f>IF(H401="","",INDEX(#REF!,MATCH(H401,D.1[Tên sản phẩm],0)))</f>
        <v/>
      </c>
      <c r="L401" s="56"/>
      <c r="M401" s="53"/>
      <c r="N401" s="53"/>
      <c r="O401" s="53"/>
      <c r="P401" s="57" t="str">
        <f t="shared" si="80"/>
        <v/>
      </c>
      <c r="Q401" s="58"/>
      <c r="R401" s="56" t="str">
        <f t="shared" si="73"/>
        <v/>
      </c>
      <c r="S401" s="57" t="str">
        <f t="shared" si="81"/>
        <v/>
      </c>
      <c r="T401" s="58" t="str">
        <f t="shared" ca="1" si="82"/>
        <v/>
      </c>
      <c r="U401" s="57" t="str">
        <f t="shared" si="83"/>
        <v/>
      </c>
      <c r="V401" s="57" t="str">
        <f ca="1">IF(AND(C401&lt;&gt;"",C401&lt;&gt;OFFSET(C401,1,0)),SUMIFS([Giá có thuế],[Số ĐK],C401),"")</f>
        <v/>
      </c>
      <c r="W401" s="53"/>
      <c r="X401" s="55" t="str">
        <f>IF(W401="","",'Thông Tin Chung'!#REF!)</f>
        <v/>
      </c>
      <c r="Y401" s="57" t="str">
        <f t="shared" ca="1" si="84"/>
        <v/>
      </c>
      <c r="Z401" s="59"/>
      <c r="AA401" s="49" t="str">
        <f ca="1">IF(C401="","",IF(OR(D401&lt;NgayBatDau,D401&gt;NgayKetThuc),"Ngày tháng phải nằm trong kỳ báo cáo",IF(AND(G401&lt;&gt;"",COUNTIF(D.2[Tên khách hàng],G401)=0),"Tên KH chưa khai báo trong DSKH",IF(AND(H401&lt;&gt;"",COUNTIF(D.1[Tên sản phẩm],H401)=0),"SP này chưa khai báo trong DSSP",""))))</f>
        <v/>
      </c>
      <c r="AB401" s="28" t="str">
        <f t="shared" ca="1" si="74"/>
        <v/>
      </c>
      <c r="AC401" s="29" t="str">
        <f>IF(OR(H401="",S401=""),"",S401-(SUM(L401,M401)*INDEX(#REF!,MATCH(H401,D.1[Tên sản phẩm],0))))</f>
        <v/>
      </c>
    </row>
    <row r="402" spans="2:29" ht="27.75" customHeight="1">
      <c r="B402" s="69">
        <f t="shared" si="75"/>
        <v>399</v>
      </c>
      <c r="C402" s="49" t="str">
        <f t="shared" ca="1" si="76"/>
        <v/>
      </c>
      <c r="D402" s="50" t="str">
        <f t="shared" ca="1" si="77"/>
        <v/>
      </c>
      <c r="E402" s="51" t="str">
        <f t="shared" ca="1" si="78"/>
        <v/>
      </c>
      <c r="F402" s="51"/>
      <c r="G402" s="52" t="str">
        <f t="shared" ca="1" si="79"/>
        <v/>
      </c>
      <c r="H402" s="53"/>
      <c r="I402" s="54" t="str">
        <f>IF(H402="","",INDEX(D.1[Quy cách],MATCH(H402,D.1[Tên sản phẩm],0)))</f>
        <v/>
      </c>
      <c r="J402" s="20" t="str">
        <f>IF(H402="","",INDEX(D.1[ĐVT],MATCH(H402,D.1[Tên sản phẩm],0)))</f>
        <v/>
      </c>
      <c r="K402" s="56" t="str">
        <f>IF(H402="","",INDEX(#REF!,MATCH(H402,D.1[Tên sản phẩm],0)))</f>
        <v/>
      </c>
      <c r="L402" s="56"/>
      <c r="M402" s="53"/>
      <c r="N402" s="53"/>
      <c r="O402" s="53"/>
      <c r="P402" s="57" t="str">
        <f t="shared" si="80"/>
        <v/>
      </c>
      <c r="Q402" s="58"/>
      <c r="R402" s="56" t="str">
        <f t="shared" si="73"/>
        <v/>
      </c>
      <c r="S402" s="57" t="str">
        <f t="shared" si="81"/>
        <v/>
      </c>
      <c r="T402" s="58" t="str">
        <f t="shared" ca="1" si="82"/>
        <v/>
      </c>
      <c r="U402" s="57" t="str">
        <f t="shared" si="83"/>
        <v/>
      </c>
      <c r="V402" s="57" t="str">
        <f ca="1">IF(AND(C402&lt;&gt;"",C402&lt;&gt;OFFSET(C402,1,0)),SUMIFS([Giá có thuế],[Số ĐK],C402),"")</f>
        <v/>
      </c>
      <c r="W402" s="53"/>
      <c r="X402" s="55" t="str">
        <f>IF(W402="","",'Thông Tin Chung'!#REF!)</f>
        <v/>
      </c>
      <c r="Y402" s="57" t="str">
        <f t="shared" ca="1" si="84"/>
        <v/>
      </c>
      <c r="Z402" s="59"/>
      <c r="AA402" s="49" t="str">
        <f ca="1">IF(C402="","",IF(OR(D402&lt;NgayBatDau,D402&gt;NgayKetThuc),"Ngày tháng phải nằm trong kỳ báo cáo",IF(AND(G402&lt;&gt;"",COUNTIF(D.2[Tên khách hàng],G402)=0),"Tên KH chưa khai báo trong DSKH",IF(AND(H402&lt;&gt;"",COUNTIF(D.1[Tên sản phẩm],H402)=0),"SP này chưa khai báo trong DSSP",""))))</f>
        <v/>
      </c>
      <c r="AB402" s="28" t="str">
        <f t="shared" ca="1" si="74"/>
        <v/>
      </c>
      <c r="AC402" s="29" t="str">
        <f>IF(OR(H402="",S402=""),"",S402-(SUM(L402,M402)*INDEX(#REF!,MATCH(H402,D.1[Tên sản phẩm],0))))</f>
        <v/>
      </c>
    </row>
    <row r="403" spans="2:29" ht="27.75" customHeight="1">
      <c r="B403" s="69">
        <f t="shared" si="75"/>
        <v>400</v>
      </c>
      <c r="C403" s="49" t="str">
        <f t="shared" ca="1" si="76"/>
        <v/>
      </c>
      <c r="D403" s="50" t="str">
        <f t="shared" ca="1" si="77"/>
        <v/>
      </c>
      <c r="E403" s="51" t="str">
        <f t="shared" ca="1" si="78"/>
        <v/>
      </c>
      <c r="F403" s="51"/>
      <c r="G403" s="52" t="str">
        <f t="shared" ca="1" si="79"/>
        <v/>
      </c>
      <c r="H403" s="53"/>
      <c r="I403" s="54" t="str">
        <f>IF(H403="","",INDEX(D.1[Quy cách],MATCH(H403,D.1[Tên sản phẩm],0)))</f>
        <v/>
      </c>
      <c r="J403" s="20" t="str">
        <f>IF(H403="","",INDEX(D.1[ĐVT],MATCH(H403,D.1[Tên sản phẩm],0)))</f>
        <v/>
      </c>
      <c r="K403" s="56" t="str">
        <f>IF(H403="","",INDEX(#REF!,MATCH(H403,D.1[Tên sản phẩm],0)))</f>
        <v/>
      </c>
      <c r="L403" s="56"/>
      <c r="M403" s="53"/>
      <c r="N403" s="53"/>
      <c r="O403" s="53"/>
      <c r="P403" s="57" t="str">
        <f t="shared" si="80"/>
        <v/>
      </c>
      <c r="Q403" s="58"/>
      <c r="R403" s="56" t="str">
        <f t="shared" si="73"/>
        <v/>
      </c>
      <c r="S403" s="57" t="str">
        <f t="shared" si="81"/>
        <v/>
      </c>
      <c r="T403" s="58" t="str">
        <f t="shared" ca="1" si="82"/>
        <v/>
      </c>
      <c r="U403" s="57" t="str">
        <f t="shared" si="83"/>
        <v/>
      </c>
      <c r="V403" s="57" t="str">
        <f ca="1">IF(AND(C403&lt;&gt;"",C403&lt;&gt;OFFSET(C403,1,0)),SUMIFS([Giá có thuế],[Số ĐK],C403),"")</f>
        <v/>
      </c>
      <c r="W403" s="53"/>
      <c r="X403" s="55" t="str">
        <f>IF(W403="","",'Thông Tin Chung'!#REF!)</f>
        <v/>
      </c>
      <c r="Y403" s="57" t="str">
        <f t="shared" ca="1" si="84"/>
        <v/>
      </c>
      <c r="Z403" s="59"/>
      <c r="AA403" s="49" t="str">
        <f ca="1">IF(C403="","",IF(OR(D403&lt;NgayBatDau,D403&gt;NgayKetThuc),"Ngày tháng phải nằm trong kỳ báo cáo",IF(AND(G403&lt;&gt;"",COUNTIF(D.2[Tên khách hàng],G403)=0),"Tên KH chưa khai báo trong DSKH",IF(AND(H403&lt;&gt;"",COUNTIF(D.1[Tên sản phẩm],H403)=0),"SP này chưa khai báo trong DSSP",""))))</f>
        <v/>
      </c>
      <c r="AB403" s="28" t="str">
        <f t="shared" ca="1" si="74"/>
        <v/>
      </c>
      <c r="AC403" s="29" t="str">
        <f>IF(OR(H403="",S403=""),"",S403-(SUM(L403,M403)*INDEX(#REF!,MATCH(H403,D.1[Tên sản phẩm],0))))</f>
        <v/>
      </c>
    </row>
    <row r="404" spans="2:29" ht="27.75" customHeight="1">
      <c r="B404" s="69">
        <f t="shared" si="75"/>
        <v>401</v>
      </c>
      <c r="C404" s="49" t="str">
        <f t="shared" ca="1" si="76"/>
        <v/>
      </c>
      <c r="D404" s="50" t="str">
        <f t="shared" ca="1" si="77"/>
        <v/>
      </c>
      <c r="E404" s="51" t="str">
        <f t="shared" ca="1" si="78"/>
        <v/>
      </c>
      <c r="F404" s="51"/>
      <c r="G404" s="52" t="str">
        <f t="shared" ca="1" si="79"/>
        <v/>
      </c>
      <c r="H404" s="53"/>
      <c r="I404" s="54" t="str">
        <f>IF(H404="","",INDEX(D.1[Quy cách],MATCH(H404,D.1[Tên sản phẩm],0)))</f>
        <v/>
      </c>
      <c r="J404" s="20" t="str">
        <f>IF(H404="","",INDEX(D.1[ĐVT],MATCH(H404,D.1[Tên sản phẩm],0)))</f>
        <v/>
      </c>
      <c r="K404" s="56" t="str">
        <f>IF(H404="","",INDEX(#REF!,MATCH(H404,D.1[Tên sản phẩm],0)))</f>
        <v/>
      </c>
      <c r="L404" s="56"/>
      <c r="M404" s="53"/>
      <c r="N404" s="53"/>
      <c r="O404" s="53"/>
      <c r="P404" s="57" t="str">
        <f t="shared" si="80"/>
        <v/>
      </c>
      <c r="Q404" s="58"/>
      <c r="R404" s="56" t="str">
        <f t="shared" si="73"/>
        <v/>
      </c>
      <c r="S404" s="57" t="str">
        <f t="shared" si="81"/>
        <v/>
      </c>
      <c r="T404" s="58" t="str">
        <f t="shared" ca="1" si="82"/>
        <v/>
      </c>
      <c r="U404" s="57" t="str">
        <f t="shared" si="83"/>
        <v/>
      </c>
      <c r="V404" s="57" t="str">
        <f ca="1">IF(AND(C404&lt;&gt;"",C404&lt;&gt;OFFSET(C404,1,0)),SUMIFS([Giá có thuế],[Số ĐK],C404),"")</f>
        <v/>
      </c>
      <c r="W404" s="53"/>
      <c r="X404" s="55" t="str">
        <f>IF(W404="","",'Thông Tin Chung'!#REF!)</f>
        <v/>
      </c>
      <c r="Y404" s="57" t="str">
        <f t="shared" ca="1" si="84"/>
        <v/>
      </c>
      <c r="Z404" s="59"/>
      <c r="AA404" s="49" t="str">
        <f ca="1">IF(C404="","",IF(OR(D404&lt;NgayBatDau,D404&gt;NgayKetThuc),"Ngày tháng phải nằm trong kỳ báo cáo",IF(AND(G404&lt;&gt;"",COUNTIF(D.2[Tên khách hàng],G404)=0),"Tên KH chưa khai báo trong DSKH",IF(AND(H404&lt;&gt;"",COUNTIF(D.1[Tên sản phẩm],H404)=0),"SP này chưa khai báo trong DSSP",""))))</f>
        <v/>
      </c>
      <c r="AB404" s="28" t="str">
        <f t="shared" ca="1" si="74"/>
        <v/>
      </c>
      <c r="AC404" s="29" t="str">
        <f>IF(OR(H404="",S404=""),"",S404-(SUM(L404,M404)*INDEX(#REF!,MATCH(H404,D.1[Tên sản phẩm],0))))</f>
        <v/>
      </c>
    </row>
    <row r="405" spans="2:29" ht="27.75" customHeight="1">
      <c r="B405" s="69">
        <f t="shared" si="75"/>
        <v>402</v>
      </c>
      <c r="C405" s="49" t="str">
        <f t="shared" ca="1" si="76"/>
        <v/>
      </c>
      <c r="D405" s="50" t="str">
        <f t="shared" ca="1" si="77"/>
        <v/>
      </c>
      <c r="E405" s="51" t="str">
        <f t="shared" ca="1" si="78"/>
        <v/>
      </c>
      <c r="F405" s="51"/>
      <c r="G405" s="52" t="str">
        <f t="shared" ca="1" si="79"/>
        <v/>
      </c>
      <c r="H405" s="53"/>
      <c r="I405" s="54" t="str">
        <f>IF(H405="","",INDEX(D.1[Quy cách],MATCH(H405,D.1[Tên sản phẩm],0)))</f>
        <v/>
      </c>
      <c r="J405" s="20" t="str">
        <f>IF(H405="","",INDEX(D.1[ĐVT],MATCH(H405,D.1[Tên sản phẩm],0)))</f>
        <v/>
      </c>
      <c r="K405" s="56" t="str">
        <f>IF(H405="","",INDEX(#REF!,MATCH(H405,D.1[Tên sản phẩm],0)))</f>
        <v/>
      </c>
      <c r="L405" s="56"/>
      <c r="M405" s="53"/>
      <c r="N405" s="53"/>
      <c r="O405" s="53"/>
      <c r="P405" s="57" t="str">
        <f t="shared" si="80"/>
        <v/>
      </c>
      <c r="Q405" s="58"/>
      <c r="R405" s="56" t="str">
        <f t="shared" si="73"/>
        <v/>
      </c>
      <c r="S405" s="57" t="str">
        <f t="shared" si="81"/>
        <v/>
      </c>
      <c r="T405" s="58" t="str">
        <f t="shared" ca="1" si="82"/>
        <v/>
      </c>
      <c r="U405" s="57" t="str">
        <f t="shared" si="83"/>
        <v/>
      </c>
      <c r="V405" s="57" t="str">
        <f ca="1">IF(AND(C405&lt;&gt;"",C405&lt;&gt;OFFSET(C405,1,0)),SUMIFS([Giá có thuế],[Số ĐK],C405),"")</f>
        <v/>
      </c>
      <c r="W405" s="53"/>
      <c r="X405" s="55" t="str">
        <f>IF(W405="","",'Thông Tin Chung'!#REF!)</f>
        <v/>
      </c>
      <c r="Y405" s="57" t="str">
        <f t="shared" ca="1" si="84"/>
        <v/>
      </c>
      <c r="Z405" s="59"/>
      <c r="AA405" s="49" t="str">
        <f ca="1">IF(C405="","",IF(OR(D405&lt;NgayBatDau,D405&gt;NgayKetThuc),"Ngày tháng phải nằm trong kỳ báo cáo",IF(AND(G405&lt;&gt;"",COUNTIF(D.2[Tên khách hàng],G405)=0),"Tên KH chưa khai báo trong DSKH",IF(AND(H405&lt;&gt;"",COUNTIF(D.1[Tên sản phẩm],H405)=0),"SP này chưa khai báo trong DSSP",""))))</f>
        <v/>
      </c>
      <c r="AB405" s="28" t="str">
        <f t="shared" ca="1" si="74"/>
        <v/>
      </c>
      <c r="AC405" s="29" t="str">
        <f>IF(OR(H405="",S405=""),"",S405-(SUM(L405,M405)*INDEX(#REF!,MATCH(H405,D.1[Tên sản phẩm],0))))</f>
        <v/>
      </c>
    </row>
    <row r="406" spans="2:29" ht="27.75" customHeight="1">
      <c r="B406" s="69">
        <f t="shared" si="75"/>
        <v>403</v>
      </c>
      <c r="C406" s="49" t="str">
        <f t="shared" ca="1" si="76"/>
        <v/>
      </c>
      <c r="D406" s="50" t="str">
        <f t="shared" ca="1" si="77"/>
        <v/>
      </c>
      <c r="E406" s="51" t="str">
        <f t="shared" ca="1" si="78"/>
        <v/>
      </c>
      <c r="F406" s="51"/>
      <c r="G406" s="52" t="str">
        <f t="shared" ca="1" si="79"/>
        <v/>
      </c>
      <c r="H406" s="53"/>
      <c r="I406" s="54" t="str">
        <f>IF(H406="","",INDEX(D.1[Quy cách],MATCH(H406,D.1[Tên sản phẩm],0)))</f>
        <v/>
      </c>
      <c r="J406" s="20" t="str">
        <f>IF(H406="","",INDEX(D.1[ĐVT],MATCH(H406,D.1[Tên sản phẩm],0)))</f>
        <v/>
      </c>
      <c r="K406" s="56" t="str">
        <f>IF(H406="","",INDEX(#REF!,MATCH(H406,D.1[Tên sản phẩm],0)))</f>
        <v/>
      </c>
      <c r="L406" s="56"/>
      <c r="M406" s="53"/>
      <c r="N406" s="53"/>
      <c r="O406" s="53"/>
      <c r="P406" s="57" t="str">
        <f t="shared" si="80"/>
        <v/>
      </c>
      <c r="Q406" s="58"/>
      <c r="R406" s="56" t="str">
        <f t="shared" si="73"/>
        <v/>
      </c>
      <c r="S406" s="57" t="str">
        <f t="shared" si="81"/>
        <v/>
      </c>
      <c r="T406" s="58" t="str">
        <f t="shared" ca="1" si="82"/>
        <v/>
      </c>
      <c r="U406" s="57" t="str">
        <f t="shared" si="83"/>
        <v/>
      </c>
      <c r="V406" s="57" t="str">
        <f ca="1">IF(AND(C406&lt;&gt;"",C406&lt;&gt;OFFSET(C406,1,0)),SUMIFS([Giá có thuế],[Số ĐK],C406),"")</f>
        <v/>
      </c>
      <c r="W406" s="53"/>
      <c r="X406" s="55" t="str">
        <f>IF(W406="","",'Thông Tin Chung'!#REF!)</f>
        <v/>
      </c>
      <c r="Y406" s="57" t="str">
        <f t="shared" ca="1" si="84"/>
        <v/>
      </c>
      <c r="Z406" s="59"/>
      <c r="AA406" s="49" t="str">
        <f ca="1">IF(C406="","",IF(OR(D406&lt;NgayBatDau,D406&gt;NgayKetThuc),"Ngày tháng phải nằm trong kỳ báo cáo",IF(AND(G406&lt;&gt;"",COUNTIF(D.2[Tên khách hàng],G406)=0),"Tên KH chưa khai báo trong DSKH",IF(AND(H406&lt;&gt;"",COUNTIF(D.1[Tên sản phẩm],H406)=0),"SP này chưa khai báo trong DSSP",""))))</f>
        <v/>
      </c>
      <c r="AB406" s="28" t="str">
        <f t="shared" ca="1" si="74"/>
        <v/>
      </c>
      <c r="AC406" s="29" t="str">
        <f>IF(OR(H406="",S406=""),"",S406-(SUM(L406,M406)*INDEX(#REF!,MATCH(H406,D.1[Tên sản phẩm],0))))</f>
        <v/>
      </c>
    </row>
    <row r="407" spans="2:29" ht="27.75" customHeight="1">
      <c r="B407" s="69">
        <f t="shared" si="75"/>
        <v>404</v>
      </c>
      <c r="C407" s="49" t="str">
        <f t="shared" ca="1" si="76"/>
        <v/>
      </c>
      <c r="D407" s="50" t="str">
        <f t="shared" ca="1" si="77"/>
        <v/>
      </c>
      <c r="E407" s="51" t="str">
        <f t="shared" ca="1" si="78"/>
        <v/>
      </c>
      <c r="F407" s="51"/>
      <c r="G407" s="52" t="str">
        <f t="shared" ca="1" si="79"/>
        <v/>
      </c>
      <c r="H407" s="53"/>
      <c r="I407" s="54" t="str">
        <f>IF(H407="","",INDEX(D.1[Quy cách],MATCH(H407,D.1[Tên sản phẩm],0)))</f>
        <v/>
      </c>
      <c r="J407" s="20" t="str">
        <f>IF(H407="","",INDEX(D.1[ĐVT],MATCH(H407,D.1[Tên sản phẩm],0)))</f>
        <v/>
      </c>
      <c r="K407" s="56" t="str">
        <f>IF(H407="","",INDEX(#REF!,MATCH(H407,D.1[Tên sản phẩm],0)))</f>
        <v/>
      </c>
      <c r="L407" s="56"/>
      <c r="M407" s="53"/>
      <c r="N407" s="53"/>
      <c r="O407" s="53"/>
      <c r="P407" s="57" t="str">
        <f t="shared" si="80"/>
        <v/>
      </c>
      <c r="Q407" s="58"/>
      <c r="R407" s="56" t="str">
        <f t="shared" si="73"/>
        <v/>
      </c>
      <c r="S407" s="57" t="str">
        <f t="shared" si="81"/>
        <v/>
      </c>
      <c r="T407" s="58" t="str">
        <f t="shared" ca="1" si="82"/>
        <v/>
      </c>
      <c r="U407" s="57" t="str">
        <f t="shared" si="83"/>
        <v/>
      </c>
      <c r="V407" s="57" t="str">
        <f ca="1">IF(AND(C407&lt;&gt;"",C407&lt;&gt;OFFSET(C407,1,0)),SUMIFS([Giá có thuế],[Số ĐK],C407),"")</f>
        <v/>
      </c>
      <c r="W407" s="53"/>
      <c r="X407" s="55" t="str">
        <f>IF(W407="","",'Thông Tin Chung'!#REF!)</f>
        <v/>
      </c>
      <c r="Y407" s="57" t="str">
        <f t="shared" ca="1" si="84"/>
        <v/>
      </c>
      <c r="Z407" s="59"/>
      <c r="AA407" s="49" t="str">
        <f ca="1">IF(C407="","",IF(OR(D407&lt;NgayBatDau,D407&gt;NgayKetThuc),"Ngày tháng phải nằm trong kỳ báo cáo",IF(AND(G407&lt;&gt;"",COUNTIF(D.2[Tên khách hàng],G407)=0),"Tên KH chưa khai báo trong DSKH",IF(AND(H407&lt;&gt;"",COUNTIF(D.1[Tên sản phẩm],H407)=0),"SP này chưa khai báo trong DSSP",""))))</f>
        <v/>
      </c>
      <c r="AB407" s="28" t="str">
        <f t="shared" ca="1" si="74"/>
        <v/>
      </c>
      <c r="AC407" s="29" t="str">
        <f>IF(OR(H407="",S407=""),"",S407-(SUM(L407,M407)*INDEX(#REF!,MATCH(H407,D.1[Tên sản phẩm],0))))</f>
        <v/>
      </c>
    </row>
    <row r="408" spans="2:29" ht="27.75" customHeight="1">
      <c r="B408" s="69">
        <f t="shared" si="75"/>
        <v>405</v>
      </c>
      <c r="C408" s="49" t="str">
        <f t="shared" ca="1" si="76"/>
        <v/>
      </c>
      <c r="D408" s="50" t="str">
        <f t="shared" ca="1" si="77"/>
        <v/>
      </c>
      <c r="E408" s="51" t="str">
        <f t="shared" ca="1" si="78"/>
        <v/>
      </c>
      <c r="F408" s="51"/>
      <c r="G408" s="52" t="str">
        <f t="shared" ca="1" si="79"/>
        <v/>
      </c>
      <c r="H408" s="53"/>
      <c r="I408" s="54" t="str">
        <f>IF(H408="","",INDEX(D.1[Quy cách],MATCH(H408,D.1[Tên sản phẩm],0)))</f>
        <v/>
      </c>
      <c r="J408" s="20" t="str">
        <f>IF(H408="","",INDEX(D.1[ĐVT],MATCH(H408,D.1[Tên sản phẩm],0)))</f>
        <v/>
      </c>
      <c r="K408" s="56" t="str">
        <f>IF(H408="","",INDEX(#REF!,MATCH(H408,D.1[Tên sản phẩm],0)))</f>
        <v/>
      </c>
      <c r="L408" s="56"/>
      <c r="M408" s="53"/>
      <c r="N408" s="53"/>
      <c r="O408" s="53"/>
      <c r="P408" s="57" t="str">
        <f t="shared" si="80"/>
        <v/>
      </c>
      <c r="Q408" s="58"/>
      <c r="R408" s="56" t="str">
        <f t="shared" si="73"/>
        <v/>
      </c>
      <c r="S408" s="57" t="str">
        <f t="shared" si="81"/>
        <v/>
      </c>
      <c r="T408" s="58" t="str">
        <f t="shared" ca="1" si="82"/>
        <v/>
      </c>
      <c r="U408" s="57" t="str">
        <f t="shared" si="83"/>
        <v/>
      </c>
      <c r="V408" s="57" t="str">
        <f ca="1">IF(AND(C408&lt;&gt;"",C408&lt;&gt;OFFSET(C408,1,0)),SUMIFS([Giá có thuế],[Số ĐK],C408),"")</f>
        <v/>
      </c>
      <c r="W408" s="53"/>
      <c r="X408" s="55" t="str">
        <f>IF(W408="","",'Thông Tin Chung'!#REF!)</f>
        <v/>
      </c>
      <c r="Y408" s="57" t="str">
        <f t="shared" ca="1" si="84"/>
        <v/>
      </c>
      <c r="Z408" s="59"/>
      <c r="AA408" s="49" t="str">
        <f ca="1">IF(C408="","",IF(OR(D408&lt;NgayBatDau,D408&gt;NgayKetThuc),"Ngày tháng phải nằm trong kỳ báo cáo",IF(AND(G408&lt;&gt;"",COUNTIF(D.2[Tên khách hàng],G408)=0),"Tên KH chưa khai báo trong DSKH",IF(AND(H408&lt;&gt;"",COUNTIF(D.1[Tên sản phẩm],H408)=0),"SP này chưa khai báo trong DSSP",""))))</f>
        <v/>
      </c>
      <c r="AB408" s="28" t="str">
        <f t="shared" ca="1" si="74"/>
        <v/>
      </c>
      <c r="AC408" s="29" t="str">
        <f>IF(OR(H408="",S408=""),"",S408-(SUM(L408,M408)*INDEX(#REF!,MATCH(H408,D.1[Tên sản phẩm],0))))</f>
        <v/>
      </c>
    </row>
    <row r="409" spans="2:29" ht="27.75" customHeight="1">
      <c r="B409" s="69">
        <f t="shared" si="75"/>
        <v>406</v>
      </c>
      <c r="C409" s="49" t="str">
        <f t="shared" ca="1" si="76"/>
        <v/>
      </c>
      <c r="D409" s="50" t="str">
        <f t="shared" ca="1" si="77"/>
        <v/>
      </c>
      <c r="E409" s="51" t="str">
        <f t="shared" ca="1" si="78"/>
        <v/>
      </c>
      <c r="F409" s="51"/>
      <c r="G409" s="52" t="str">
        <f t="shared" ca="1" si="79"/>
        <v/>
      </c>
      <c r="H409" s="53"/>
      <c r="I409" s="54" t="str">
        <f>IF(H409="","",INDEX(D.1[Quy cách],MATCH(H409,D.1[Tên sản phẩm],0)))</f>
        <v/>
      </c>
      <c r="J409" s="20" t="str">
        <f>IF(H409="","",INDEX(D.1[ĐVT],MATCH(H409,D.1[Tên sản phẩm],0)))</f>
        <v/>
      </c>
      <c r="K409" s="56" t="str">
        <f>IF(H409="","",INDEX(#REF!,MATCH(H409,D.1[Tên sản phẩm],0)))</f>
        <v/>
      </c>
      <c r="L409" s="56"/>
      <c r="M409" s="53"/>
      <c r="N409" s="53"/>
      <c r="O409" s="53"/>
      <c r="P409" s="57" t="str">
        <f t="shared" si="80"/>
        <v/>
      </c>
      <c r="Q409" s="58"/>
      <c r="R409" s="56" t="str">
        <f t="shared" si="73"/>
        <v/>
      </c>
      <c r="S409" s="57" t="str">
        <f t="shared" si="81"/>
        <v/>
      </c>
      <c r="T409" s="58" t="str">
        <f t="shared" ca="1" si="82"/>
        <v/>
      </c>
      <c r="U409" s="57" t="str">
        <f t="shared" si="83"/>
        <v/>
      </c>
      <c r="V409" s="57" t="str">
        <f ca="1">IF(AND(C409&lt;&gt;"",C409&lt;&gt;OFFSET(C409,1,0)),SUMIFS([Giá có thuế],[Số ĐK],C409),"")</f>
        <v/>
      </c>
      <c r="W409" s="53"/>
      <c r="X409" s="55" t="str">
        <f>IF(W409="","",'Thông Tin Chung'!#REF!)</f>
        <v/>
      </c>
      <c r="Y409" s="57" t="str">
        <f t="shared" ca="1" si="84"/>
        <v/>
      </c>
      <c r="Z409" s="59"/>
      <c r="AA409" s="49" t="str">
        <f ca="1">IF(C409="","",IF(OR(D409&lt;NgayBatDau,D409&gt;NgayKetThuc),"Ngày tháng phải nằm trong kỳ báo cáo",IF(AND(G409&lt;&gt;"",COUNTIF(D.2[Tên khách hàng],G409)=0),"Tên KH chưa khai báo trong DSKH",IF(AND(H409&lt;&gt;"",COUNTIF(D.1[Tên sản phẩm],H409)=0),"SP này chưa khai báo trong DSSP",""))))</f>
        <v/>
      </c>
      <c r="AB409" s="28" t="str">
        <f t="shared" ca="1" si="74"/>
        <v/>
      </c>
      <c r="AC409" s="29" t="str">
        <f>IF(OR(H409="",S409=""),"",S409-(SUM(L409,M409)*INDEX(#REF!,MATCH(H409,D.1[Tên sản phẩm],0))))</f>
        <v/>
      </c>
    </row>
    <row r="410" spans="2:29" ht="27.75" customHeight="1">
      <c r="B410" s="69">
        <f t="shared" si="75"/>
        <v>407</v>
      </c>
      <c r="C410" s="49" t="str">
        <f t="shared" ca="1" si="76"/>
        <v/>
      </c>
      <c r="D410" s="50" t="str">
        <f t="shared" ca="1" si="77"/>
        <v/>
      </c>
      <c r="E410" s="51" t="str">
        <f t="shared" ca="1" si="78"/>
        <v/>
      </c>
      <c r="F410" s="51"/>
      <c r="G410" s="52" t="str">
        <f t="shared" ca="1" si="79"/>
        <v/>
      </c>
      <c r="H410" s="53"/>
      <c r="I410" s="54" t="str">
        <f>IF(H410="","",INDEX(D.1[Quy cách],MATCH(H410,D.1[Tên sản phẩm],0)))</f>
        <v/>
      </c>
      <c r="J410" s="20" t="str">
        <f>IF(H410="","",INDEX(D.1[ĐVT],MATCH(H410,D.1[Tên sản phẩm],0)))</f>
        <v/>
      </c>
      <c r="K410" s="56" t="str">
        <f>IF(H410="","",INDEX(#REF!,MATCH(H410,D.1[Tên sản phẩm],0)))</f>
        <v/>
      </c>
      <c r="L410" s="56"/>
      <c r="M410" s="53"/>
      <c r="N410" s="53"/>
      <c r="O410" s="53"/>
      <c r="P410" s="57" t="str">
        <f t="shared" si="80"/>
        <v/>
      </c>
      <c r="Q410" s="58"/>
      <c r="R410" s="56" t="str">
        <f t="shared" si="73"/>
        <v/>
      </c>
      <c r="S410" s="57" t="str">
        <f t="shared" si="81"/>
        <v/>
      </c>
      <c r="T410" s="58" t="str">
        <f t="shared" ca="1" si="82"/>
        <v/>
      </c>
      <c r="U410" s="57" t="str">
        <f t="shared" si="83"/>
        <v/>
      </c>
      <c r="V410" s="57" t="str">
        <f ca="1">IF(AND(C410&lt;&gt;"",C410&lt;&gt;OFFSET(C410,1,0)),SUMIFS([Giá có thuế],[Số ĐK],C410),"")</f>
        <v/>
      </c>
      <c r="W410" s="53"/>
      <c r="X410" s="55" t="str">
        <f>IF(W410="","",'Thông Tin Chung'!#REF!)</f>
        <v/>
      </c>
      <c r="Y410" s="57" t="str">
        <f t="shared" ca="1" si="84"/>
        <v/>
      </c>
      <c r="Z410" s="59"/>
      <c r="AA410" s="49" t="str">
        <f ca="1">IF(C410="","",IF(OR(D410&lt;NgayBatDau,D410&gt;NgayKetThuc),"Ngày tháng phải nằm trong kỳ báo cáo",IF(AND(G410&lt;&gt;"",COUNTIF(D.2[Tên khách hàng],G410)=0),"Tên KH chưa khai báo trong DSKH",IF(AND(H410&lt;&gt;"",COUNTIF(D.1[Tên sản phẩm],H410)=0),"SP này chưa khai báo trong DSSP",""))))</f>
        <v/>
      </c>
      <c r="AB410" s="28" t="str">
        <f t="shared" ca="1" si="74"/>
        <v/>
      </c>
      <c r="AC410" s="29" t="str">
        <f>IF(OR(H410="",S410=""),"",S410-(SUM(L410,M410)*INDEX(#REF!,MATCH(H410,D.1[Tên sản phẩm],0))))</f>
        <v/>
      </c>
    </row>
    <row r="411" spans="2:29" ht="27.75" customHeight="1">
      <c r="B411" s="69">
        <f t="shared" si="75"/>
        <v>408</v>
      </c>
      <c r="C411" s="49" t="str">
        <f t="shared" ca="1" si="76"/>
        <v/>
      </c>
      <c r="D411" s="50" t="str">
        <f t="shared" ca="1" si="77"/>
        <v/>
      </c>
      <c r="E411" s="51" t="str">
        <f t="shared" ca="1" si="78"/>
        <v/>
      </c>
      <c r="F411" s="51"/>
      <c r="G411" s="52" t="str">
        <f t="shared" ca="1" si="79"/>
        <v/>
      </c>
      <c r="H411" s="53"/>
      <c r="I411" s="54" t="str">
        <f>IF(H411="","",INDEX(D.1[Quy cách],MATCH(H411,D.1[Tên sản phẩm],0)))</f>
        <v/>
      </c>
      <c r="J411" s="20" t="str">
        <f>IF(H411="","",INDEX(D.1[ĐVT],MATCH(H411,D.1[Tên sản phẩm],0)))</f>
        <v/>
      </c>
      <c r="K411" s="56" t="str">
        <f>IF(H411="","",INDEX(#REF!,MATCH(H411,D.1[Tên sản phẩm],0)))</f>
        <v/>
      </c>
      <c r="L411" s="56"/>
      <c r="M411" s="53"/>
      <c r="N411" s="53"/>
      <c r="O411" s="53"/>
      <c r="P411" s="57" t="str">
        <f t="shared" si="80"/>
        <v/>
      </c>
      <c r="Q411" s="58"/>
      <c r="R411" s="56" t="str">
        <f t="shared" si="73"/>
        <v/>
      </c>
      <c r="S411" s="57" t="str">
        <f t="shared" si="81"/>
        <v/>
      </c>
      <c r="T411" s="58" t="str">
        <f t="shared" ca="1" si="82"/>
        <v/>
      </c>
      <c r="U411" s="57" t="str">
        <f t="shared" si="83"/>
        <v/>
      </c>
      <c r="V411" s="57" t="str">
        <f ca="1">IF(AND(C411&lt;&gt;"",C411&lt;&gt;OFFSET(C411,1,0)),SUMIFS([Giá có thuế],[Số ĐK],C411),"")</f>
        <v/>
      </c>
      <c r="W411" s="53"/>
      <c r="X411" s="55" t="str">
        <f>IF(W411="","",'Thông Tin Chung'!#REF!)</f>
        <v/>
      </c>
      <c r="Y411" s="57" t="str">
        <f t="shared" ca="1" si="84"/>
        <v/>
      </c>
      <c r="Z411" s="59"/>
      <c r="AA411" s="49" t="str">
        <f ca="1">IF(C411="","",IF(OR(D411&lt;NgayBatDau,D411&gt;NgayKetThuc),"Ngày tháng phải nằm trong kỳ báo cáo",IF(AND(G411&lt;&gt;"",COUNTIF(D.2[Tên khách hàng],G411)=0),"Tên KH chưa khai báo trong DSKH",IF(AND(H411&lt;&gt;"",COUNTIF(D.1[Tên sản phẩm],H411)=0),"SP này chưa khai báo trong DSSP",""))))</f>
        <v/>
      </c>
      <c r="AB411" s="28" t="str">
        <f t="shared" ca="1" si="74"/>
        <v/>
      </c>
      <c r="AC411" s="29" t="str">
        <f>IF(OR(H411="",S411=""),"",S411-(SUM(L411,M411)*INDEX(#REF!,MATCH(H411,D.1[Tên sản phẩm],0))))</f>
        <v/>
      </c>
    </row>
    <row r="412" spans="2:29" ht="27.75" customHeight="1">
      <c r="B412" s="69">
        <f t="shared" si="75"/>
        <v>409</v>
      </c>
      <c r="C412" s="49" t="str">
        <f t="shared" ca="1" si="76"/>
        <v/>
      </c>
      <c r="D412" s="50" t="str">
        <f t="shared" ca="1" si="77"/>
        <v/>
      </c>
      <c r="E412" s="51" t="str">
        <f t="shared" ca="1" si="78"/>
        <v/>
      </c>
      <c r="F412" s="51"/>
      <c r="G412" s="52" t="str">
        <f t="shared" ca="1" si="79"/>
        <v/>
      </c>
      <c r="H412" s="53"/>
      <c r="I412" s="54" t="str">
        <f>IF(H412="","",INDEX(D.1[Quy cách],MATCH(H412,D.1[Tên sản phẩm],0)))</f>
        <v/>
      </c>
      <c r="J412" s="20" t="str">
        <f>IF(H412="","",INDEX(D.1[ĐVT],MATCH(H412,D.1[Tên sản phẩm],0)))</f>
        <v/>
      </c>
      <c r="K412" s="56" t="str">
        <f>IF(H412="","",INDEX(#REF!,MATCH(H412,D.1[Tên sản phẩm],0)))</f>
        <v/>
      </c>
      <c r="L412" s="56"/>
      <c r="M412" s="53"/>
      <c r="N412" s="53"/>
      <c r="O412" s="53"/>
      <c r="P412" s="57" t="str">
        <f t="shared" si="80"/>
        <v/>
      </c>
      <c r="Q412" s="58"/>
      <c r="R412" s="56" t="str">
        <f t="shared" si="73"/>
        <v/>
      </c>
      <c r="S412" s="57" t="str">
        <f t="shared" si="81"/>
        <v/>
      </c>
      <c r="T412" s="58" t="str">
        <f t="shared" ca="1" si="82"/>
        <v/>
      </c>
      <c r="U412" s="57" t="str">
        <f t="shared" si="83"/>
        <v/>
      </c>
      <c r="V412" s="57" t="str">
        <f ca="1">IF(AND(C412&lt;&gt;"",C412&lt;&gt;OFFSET(C412,1,0)),SUMIFS([Giá có thuế],[Số ĐK],C412),"")</f>
        <v/>
      </c>
      <c r="W412" s="53"/>
      <c r="X412" s="55" t="str">
        <f>IF(W412="","",'Thông Tin Chung'!#REF!)</f>
        <v/>
      </c>
      <c r="Y412" s="57" t="str">
        <f t="shared" ca="1" si="84"/>
        <v/>
      </c>
      <c r="Z412" s="59"/>
      <c r="AA412" s="49" t="str">
        <f ca="1">IF(C412="","",IF(OR(D412&lt;NgayBatDau,D412&gt;NgayKetThuc),"Ngày tháng phải nằm trong kỳ báo cáo",IF(AND(G412&lt;&gt;"",COUNTIF(D.2[Tên khách hàng],G412)=0),"Tên KH chưa khai báo trong DSKH",IF(AND(H412&lt;&gt;"",COUNTIF(D.1[Tên sản phẩm],H412)=0),"SP này chưa khai báo trong DSSP",""))))</f>
        <v/>
      </c>
      <c r="AB412" s="28" t="str">
        <f t="shared" ca="1" si="74"/>
        <v/>
      </c>
      <c r="AC412" s="29" t="str">
        <f>IF(OR(H412="",S412=""),"",S412-(SUM(L412,M412)*INDEX(#REF!,MATCH(H412,D.1[Tên sản phẩm],0))))</f>
        <v/>
      </c>
    </row>
    <row r="413" spans="2:29" ht="27.75" customHeight="1">
      <c r="B413" s="69">
        <f t="shared" si="75"/>
        <v>410</v>
      </c>
      <c r="C413" s="49" t="str">
        <f t="shared" ca="1" si="76"/>
        <v/>
      </c>
      <c r="D413" s="50" t="str">
        <f t="shared" ca="1" si="77"/>
        <v/>
      </c>
      <c r="E413" s="51" t="str">
        <f t="shared" ca="1" si="78"/>
        <v/>
      </c>
      <c r="F413" s="51"/>
      <c r="G413" s="52" t="str">
        <f t="shared" ca="1" si="79"/>
        <v/>
      </c>
      <c r="H413" s="53"/>
      <c r="I413" s="54" t="str">
        <f>IF(H413="","",INDEX(D.1[Quy cách],MATCH(H413,D.1[Tên sản phẩm],0)))</f>
        <v/>
      </c>
      <c r="J413" s="20" t="str">
        <f>IF(H413="","",INDEX(D.1[ĐVT],MATCH(H413,D.1[Tên sản phẩm],0)))</f>
        <v/>
      </c>
      <c r="K413" s="56" t="str">
        <f>IF(H413="","",INDEX(#REF!,MATCH(H413,D.1[Tên sản phẩm],0)))</f>
        <v/>
      </c>
      <c r="L413" s="56"/>
      <c r="M413" s="53"/>
      <c r="N413" s="53"/>
      <c r="O413" s="53"/>
      <c r="P413" s="57" t="str">
        <f t="shared" si="80"/>
        <v/>
      </c>
      <c r="Q413" s="58"/>
      <c r="R413" s="56" t="str">
        <f t="shared" si="73"/>
        <v/>
      </c>
      <c r="S413" s="57" t="str">
        <f t="shared" si="81"/>
        <v/>
      </c>
      <c r="T413" s="58" t="str">
        <f t="shared" ca="1" si="82"/>
        <v/>
      </c>
      <c r="U413" s="57" t="str">
        <f t="shared" si="83"/>
        <v/>
      </c>
      <c r="V413" s="57" t="str">
        <f ca="1">IF(AND(C413&lt;&gt;"",C413&lt;&gt;OFFSET(C413,1,0)),SUMIFS([Giá có thuế],[Số ĐK],C413),"")</f>
        <v/>
      </c>
      <c r="W413" s="53"/>
      <c r="X413" s="55" t="str">
        <f>IF(W413="","",'Thông Tin Chung'!#REF!)</f>
        <v/>
      </c>
      <c r="Y413" s="57" t="str">
        <f t="shared" ca="1" si="84"/>
        <v/>
      </c>
      <c r="Z413" s="59"/>
      <c r="AA413" s="49" t="str">
        <f ca="1">IF(C413="","",IF(OR(D413&lt;NgayBatDau,D413&gt;NgayKetThuc),"Ngày tháng phải nằm trong kỳ báo cáo",IF(AND(G413&lt;&gt;"",COUNTIF(D.2[Tên khách hàng],G413)=0),"Tên KH chưa khai báo trong DSKH",IF(AND(H413&lt;&gt;"",COUNTIF(D.1[Tên sản phẩm],H413)=0),"SP này chưa khai báo trong DSSP",""))))</f>
        <v/>
      </c>
      <c r="AB413" s="28" t="str">
        <f t="shared" ca="1" si="74"/>
        <v/>
      </c>
      <c r="AC413" s="29" t="str">
        <f>IF(OR(H413="",S413=""),"",S413-(SUM(L413,M413)*INDEX(#REF!,MATCH(H413,D.1[Tên sản phẩm],0))))</f>
        <v/>
      </c>
    </row>
    <row r="414" spans="2:29" ht="27.75" customHeight="1">
      <c r="B414" s="69">
        <f t="shared" si="75"/>
        <v>411</v>
      </c>
      <c r="C414" s="49" t="str">
        <f t="shared" ca="1" si="76"/>
        <v/>
      </c>
      <c r="D414" s="50" t="str">
        <f t="shared" ca="1" si="77"/>
        <v/>
      </c>
      <c r="E414" s="51" t="str">
        <f t="shared" ca="1" si="78"/>
        <v/>
      </c>
      <c r="F414" s="51"/>
      <c r="G414" s="52" t="str">
        <f t="shared" ca="1" si="79"/>
        <v/>
      </c>
      <c r="H414" s="53"/>
      <c r="I414" s="54" t="str">
        <f>IF(H414="","",INDEX(D.1[Quy cách],MATCH(H414,D.1[Tên sản phẩm],0)))</f>
        <v/>
      </c>
      <c r="J414" s="20" t="str">
        <f>IF(H414="","",INDEX(D.1[ĐVT],MATCH(H414,D.1[Tên sản phẩm],0)))</f>
        <v/>
      </c>
      <c r="K414" s="56" t="str">
        <f>IF(H414="","",INDEX(#REF!,MATCH(H414,D.1[Tên sản phẩm],0)))</f>
        <v/>
      </c>
      <c r="L414" s="56"/>
      <c r="M414" s="53"/>
      <c r="N414" s="53"/>
      <c r="O414" s="53"/>
      <c r="P414" s="57" t="str">
        <f t="shared" si="80"/>
        <v/>
      </c>
      <c r="Q414" s="58"/>
      <c r="R414" s="56" t="str">
        <f t="shared" si="73"/>
        <v/>
      </c>
      <c r="S414" s="57" t="str">
        <f t="shared" si="81"/>
        <v/>
      </c>
      <c r="T414" s="58" t="str">
        <f t="shared" ca="1" si="82"/>
        <v/>
      </c>
      <c r="U414" s="57" t="str">
        <f t="shared" si="83"/>
        <v/>
      </c>
      <c r="V414" s="57" t="str">
        <f ca="1">IF(AND(C414&lt;&gt;"",C414&lt;&gt;OFFSET(C414,1,0)),SUMIFS([Giá có thuế],[Số ĐK],C414),"")</f>
        <v/>
      </c>
      <c r="W414" s="53"/>
      <c r="X414" s="55" t="str">
        <f>IF(W414="","",'Thông Tin Chung'!#REF!)</f>
        <v/>
      </c>
      <c r="Y414" s="57" t="str">
        <f t="shared" ca="1" si="84"/>
        <v/>
      </c>
      <c r="Z414" s="59"/>
      <c r="AA414" s="49" t="str">
        <f ca="1">IF(C414="","",IF(OR(D414&lt;NgayBatDau,D414&gt;NgayKetThuc),"Ngày tháng phải nằm trong kỳ báo cáo",IF(AND(G414&lt;&gt;"",COUNTIF(D.2[Tên khách hàng],G414)=0),"Tên KH chưa khai báo trong DSKH",IF(AND(H414&lt;&gt;"",COUNTIF(D.1[Tên sản phẩm],H414)=0),"SP này chưa khai báo trong DSSP",""))))</f>
        <v/>
      </c>
      <c r="AB414" s="28" t="str">
        <f t="shared" ca="1" si="74"/>
        <v/>
      </c>
      <c r="AC414" s="29" t="str">
        <f>IF(OR(H414="",S414=""),"",S414-(SUM(L414,M414)*INDEX(#REF!,MATCH(H414,D.1[Tên sản phẩm],0))))</f>
        <v/>
      </c>
    </row>
    <row r="415" spans="2:29" ht="27.75" customHeight="1">
      <c r="B415" s="69">
        <f t="shared" si="75"/>
        <v>412</v>
      </c>
      <c r="C415" s="49" t="str">
        <f t="shared" ca="1" si="76"/>
        <v/>
      </c>
      <c r="D415" s="50" t="str">
        <f t="shared" ca="1" si="77"/>
        <v/>
      </c>
      <c r="E415" s="51" t="str">
        <f t="shared" ca="1" si="78"/>
        <v/>
      </c>
      <c r="F415" s="51"/>
      <c r="G415" s="52" t="str">
        <f t="shared" ca="1" si="79"/>
        <v/>
      </c>
      <c r="H415" s="53"/>
      <c r="I415" s="54" t="str">
        <f>IF(H415="","",INDEX(D.1[Quy cách],MATCH(H415,D.1[Tên sản phẩm],0)))</f>
        <v/>
      </c>
      <c r="J415" s="20" t="str">
        <f>IF(H415="","",INDEX(D.1[ĐVT],MATCH(H415,D.1[Tên sản phẩm],0)))</f>
        <v/>
      </c>
      <c r="K415" s="56" t="str">
        <f>IF(H415="","",INDEX(#REF!,MATCH(H415,D.1[Tên sản phẩm],0)))</f>
        <v/>
      </c>
      <c r="L415" s="56"/>
      <c r="M415" s="53"/>
      <c r="N415" s="53"/>
      <c r="O415" s="53"/>
      <c r="P415" s="57" t="str">
        <f t="shared" si="80"/>
        <v/>
      </c>
      <c r="Q415" s="58"/>
      <c r="R415" s="56" t="str">
        <f t="shared" si="73"/>
        <v/>
      </c>
      <c r="S415" s="57" t="str">
        <f t="shared" si="81"/>
        <v/>
      </c>
      <c r="T415" s="58" t="str">
        <f t="shared" ca="1" si="82"/>
        <v/>
      </c>
      <c r="U415" s="57" t="str">
        <f t="shared" si="83"/>
        <v/>
      </c>
      <c r="V415" s="57" t="str">
        <f ca="1">IF(AND(C415&lt;&gt;"",C415&lt;&gt;OFFSET(C415,1,0)),SUMIFS([Giá có thuế],[Số ĐK],C415),"")</f>
        <v/>
      </c>
      <c r="W415" s="53"/>
      <c r="X415" s="55" t="str">
        <f>IF(W415="","",'Thông Tin Chung'!#REF!)</f>
        <v/>
      </c>
      <c r="Y415" s="57" t="str">
        <f t="shared" ca="1" si="84"/>
        <v/>
      </c>
      <c r="Z415" s="59"/>
      <c r="AA415" s="49" t="str">
        <f ca="1">IF(C415="","",IF(OR(D415&lt;NgayBatDau,D415&gt;NgayKetThuc),"Ngày tháng phải nằm trong kỳ báo cáo",IF(AND(G415&lt;&gt;"",COUNTIF(D.2[Tên khách hàng],G415)=0),"Tên KH chưa khai báo trong DSKH",IF(AND(H415&lt;&gt;"",COUNTIF(D.1[Tên sản phẩm],H415)=0),"SP này chưa khai báo trong DSSP",""))))</f>
        <v/>
      </c>
      <c r="AB415" s="28" t="str">
        <f t="shared" ca="1" si="74"/>
        <v/>
      </c>
      <c r="AC415" s="29" t="str">
        <f>IF(OR(H415="",S415=""),"",S415-(SUM(L415,M415)*INDEX(#REF!,MATCH(H415,D.1[Tên sản phẩm],0))))</f>
        <v/>
      </c>
    </row>
    <row r="416" spans="2:29" ht="27.75" customHeight="1">
      <c r="B416" s="69">
        <f t="shared" si="75"/>
        <v>413</v>
      </c>
      <c r="C416" s="49" t="str">
        <f t="shared" ca="1" si="76"/>
        <v/>
      </c>
      <c r="D416" s="50" t="str">
        <f t="shared" ca="1" si="77"/>
        <v/>
      </c>
      <c r="E416" s="51" t="str">
        <f t="shared" ca="1" si="78"/>
        <v/>
      </c>
      <c r="F416" s="51"/>
      <c r="G416" s="52" t="str">
        <f t="shared" ca="1" si="79"/>
        <v/>
      </c>
      <c r="H416" s="53"/>
      <c r="I416" s="54" t="str">
        <f>IF(H416="","",INDEX(D.1[Quy cách],MATCH(H416,D.1[Tên sản phẩm],0)))</f>
        <v/>
      </c>
      <c r="J416" s="20" t="str">
        <f>IF(H416="","",INDEX(D.1[ĐVT],MATCH(H416,D.1[Tên sản phẩm],0)))</f>
        <v/>
      </c>
      <c r="K416" s="56" t="str">
        <f>IF(H416="","",INDEX(#REF!,MATCH(H416,D.1[Tên sản phẩm],0)))</f>
        <v/>
      </c>
      <c r="L416" s="56"/>
      <c r="M416" s="53"/>
      <c r="N416" s="53"/>
      <c r="O416" s="53"/>
      <c r="P416" s="57" t="str">
        <f t="shared" si="80"/>
        <v/>
      </c>
      <c r="Q416" s="58"/>
      <c r="R416" s="56" t="str">
        <f t="shared" si="73"/>
        <v/>
      </c>
      <c r="S416" s="57" t="str">
        <f t="shared" si="81"/>
        <v/>
      </c>
      <c r="T416" s="58" t="str">
        <f t="shared" ca="1" si="82"/>
        <v/>
      </c>
      <c r="U416" s="57" t="str">
        <f t="shared" si="83"/>
        <v/>
      </c>
      <c r="V416" s="57" t="str">
        <f ca="1">IF(AND(C416&lt;&gt;"",C416&lt;&gt;OFFSET(C416,1,0)),SUMIFS([Giá có thuế],[Số ĐK],C416),"")</f>
        <v/>
      </c>
      <c r="W416" s="53"/>
      <c r="X416" s="55" t="str">
        <f>IF(W416="","",'Thông Tin Chung'!#REF!)</f>
        <v/>
      </c>
      <c r="Y416" s="57" t="str">
        <f t="shared" ca="1" si="84"/>
        <v/>
      </c>
      <c r="Z416" s="59"/>
      <c r="AA416" s="49" t="str">
        <f ca="1">IF(C416="","",IF(OR(D416&lt;NgayBatDau,D416&gt;NgayKetThuc),"Ngày tháng phải nằm trong kỳ báo cáo",IF(AND(G416&lt;&gt;"",COUNTIF(D.2[Tên khách hàng],G416)=0),"Tên KH chưa khai báo trong DSKH",IF(AND(H416&lt;&gt;"",COUNTIF(D.1[Tên sản phẩm],H416)=0),"SP này chưa khai báo trong DSSP",""))))</f>
        <v/>
      </c>
      <c r="AB416" s="28" t="str">
        <f t="shared" ca="1" si="74"/>
        <v/>
      </c>
      <c r="AC416" s="29" t="str">
        <f>IF(OR(H416="",S416=""),"",S416-(SUM(L416,M416)*INDEX(#REF!,MATCH(H416,D.1[Tên sản phẩm],0))))</f>
        <v/>
      </c>
    </row>
    <row r="417" spans="2:29" ht="27.75" customHeight="1">
      <c r="B417" s="69">
        <f t="shared" si="75"/>
        <v>414</v>
      </c>
      <c r="C417" s="49" t="str">
        <f t="shared" ca="1" si="76"/>
        <v/>
      </c>
      <c r="D417" s="50" t="str">
        <f t="shared" ca="1" si="77"/>
        <v/>
      </c>
      <c r="E417" s="51" t="str">
        <f t="shared" ca="1" si="78"/>
        <v/>
      </c>
      <c r="F417" s="51"/>
      <c r="G417" s="52" t="str">
        <f t="shared" ca="1" si="79"/>
        <v/>
      </c>
      <c r="H417" s="53"/>
      <c r="I417" s="54" t="str">
        <f>IF(H417="","",INDEX(D.1[Quy cách],MATCH(H417,D.1[Tên sản phẩm],0)))</f>
        <v/>
      </c>
      <c r="J417" s="20" t="str">
        <f>IF(H417="","",INDEX(D.1[ĐVT],MATCH(H417,D.1[Tên sản phẩm],0)))</f>
        <v/>
      </c>
      <c r="K417" s="56" t="str">
        <f>IF(H417="","",INDEX(#REF!,MATCH(H417,D.1[Tên sản phẩm],0)))</f>
        <v/>
      </c>
      <c r="L417" s="56"/>
      <c r="M417" s="53"/>
      <c r="N417" s="53"/>
      <c r="O417" s="53"/>
      <c r="P417" s="57" t="str">
        <f t="shared" si="80"/>
        <v/>
      </c>
      <c r="Q417" s="58"/>
      <c r="R417" s="56" t="str">
        <f t="shared" si="73"/>
        <v/>
      </c>
      <c r="S417" s="57" t="str">
        <f t="shared" si="81"/>
        <v/>
      </c>
      <c r="T417" s="58" t="str">
        <f t="shared" ca="1" si="82"/>
        <v/>
      </c>
      <c r="U417" s="57" t="str">
        <f t="shared" si="83"/>
        <v/>
      </c>
      <c r="V417" s="57" t="str">
        <f ca="1">IF(AND(C417&lt;&gt;"",C417&lt;&gt;OFFSET(C417,1,0)),SUMIFS([Giá có thuế],[Số ĐK],C417),"")</f>
        <v/>
      </c>
      <c r="W417" s="53"/>
      <c r="X417" s="55" t="str">
        <f>IF(W417="","",'Thông Tin Chung'!#REF!)</f>
        <v/>
      </c>
      <c r="Y417" s="57" t="str">
        <f t="shared" ca="1" si="84"/>
        <v/>
      </c>
      <c r="Z417" s="59"/>
      <c r="AA417" s="49" t="str">
        <f ca="1">IF(C417="","",IF(OR(D417&lt;NgayBatDau,D417&gt;NgayKetThuc),"Ngày tháng phải nằm trong kỳ báo cáo",IF(AND(G417&lt;&gt;"",COUNTIF(D.2[Tên khách hàng],G417)=0),"Tên KH chưa khai báo trong DSKH",IF(AND(H417&lt;&gt;"",COUNTIF(D.1[Tên sản phẩm],H417)=0),"SP này chưa khai báo trong DSSP",""))))</f>
        <v/>
      </c>
      <c r="AB417" s="28" t="str">
        <f t="shared" ca="1" si="74"/>
        <v/>
      </c>
      <c r="AC417" s="29" t="str">
        <f>IF(OR(H417="",S417=""),"",S417-(SUM(L417,M417)*INDEX(#REF!,MATCH(H417,D.1[Tên sản phẩm],0))))</f>
        <v/>
      </c>
    </row>
    <row r="418" spans="2:29" ht="27.75" customHeight="1">
      <c r="B418" s="69">
        <f t="shared" si="75"/>
        <v>415</v>
      </c>
      <c r="C418" s="49" t="str">
        <f t="shared" ca="1" si="76"/>
        <v/>
      </c>
      <c r="D418" s="50" t="str">
        <f t="shared" ca="1" si="77"/>
        <v/>
      </c>
      <c r="E418" s="51" t="str">
        <f t="shared" ca="1" si="78"/>
        <v/>
      </c>
      <c r="F418" s="51"/>
      <c r="G418" s="52" t="str">
        <f t="shared" ca="1" si="79"/>
        <v/>
      </c>
      <c r="H418" s="53"/>
      <c r="I418" s="54" t="str">
        <f>IF(H418="","",INDEX(D.1[Quy cách],MATCH(H418,D.1[Tên sản phẩm],0)))</f>
        <v/>
      </c>
      <c r="J418" s="20" t="str">
        <f>IF(H418="","",INDEX(D.1[ĐVT],MATCH(H418,D.1[Tên sản phẩm],0)))</f>
        <v/>
      </c>
      <c r="K418" s="56" t="str">
        <f>IF(H418="","",INDEX(#REF!,MATCH(H418,D.1[Tên sản phẩm],0)))</f>
        <v/>
      </c>
      <c r="L418" s="56"/>
      <c r="M418" s="53"/>
      <c r="N418" s="53"/>
      <c r="O418" s="53"/>
      <c r="P418" s="57" t="str">
        <f t="shared" si="80"/>
        <v/>
      </c>
      <c r="Q418" s="58"/>
      <c r="R418" s="56" t="str">
        <f t="shared" si="73"/>
        <v/>
      </c>
      <c r="S418" s="57" t="str">
        <f t="shared" si="81"/>
        <v/>
      </c>
      <c r="T418" s="58" t="str">
        <f t="shared" ca="1" si="82"/>
        <v/>
      </c>
      <c r="U418" s="57" t="str">
        <f t="shared" si="83"/>
        <v/>
      </c>
      <c r="V418" s="57" t="str">
        <f ca="1">IF(AND(C418&lt;&gt;"",C418&lt;&gt;OFFSET(C418,1,0)),SUMIFS([Giá có thuế],[Số ĐK],C418),"")</f>
        <v/>
      </c>
      <c r="W418" s="53"/>
      <c r="X418" s="55" t="str">
        <f>IF(W418="","",'Thông Tin Chung'!#REF!)</f>
        <v/>
      </c>
      <c r="Y418" s="57" t="str">
        <f t="shared" ca="1" si="84"/>
        <v/>
      </c>
      <c r="Z418" s="59"/>
      <c r="AA418" s="49" t="str">
        <f ca="1">IF(C418="","",IF(OR(D418&lt;NgayBatDau,D418&gt;NgayKetThuc),"Ngày tháng phải nằm trong kỳ báo cáo",IF(AND(G418&lt;&gt;"",COUNTIF(D.2[Tên khách hàng],G418)=0),"Tên KH chưa khai báo trong DSKH",IF(AND(H418&lt;&gt;"",COUNTIF(D.1[Tên sản phẩm],H418)=0),"SP này chưa khai báo trong DSSP",""))))</f>
        <v/>
      </c>
      <c r="AB418" s="28" t="str">
        <f t="shared" ca="1" si="74"/>
        <v/>
      </c>
      <c r="AC418" s="29" t="str">
        <f>IF(OR(H418="",S418=""),"",S418-(SUM(L418,M418)*INDEX(#REF!,MATCH(H418,D.1[Tên sản phẩm],0))))</f>
        <v/>
      </c>
    </row>
    <row r="419" spans="2:29" ht="27.75" customHeight="1">
      <c r="B419" s="69">
        <f t="shared" si="75"/>
        <v>416</v>
      </c>
      <c r="C419" s="49" t="str">
        <f t="shared" ca="1" si="76"/>
        <v/>
      </c>
      <c r="D419" s="50" t="str">
        <f t="shared" ca="1" si="77"/>
        <v/>
      </c>
      <c r="E419" s="51" t="str">
        <f t="shared" ca="1" si="78"/>
        <v/>
      </c>
      <c r="F419" s="51"/>
      <c r="G419" s="52" t="str">
        <f t="shared" ca="1" si="79"/>
        <v/>
      </c>
      <c r="H419" s="53"/>
      <c r="I419" s="54" t="str">
        <f>IF(H419="","",INDEX(D.1[Quy cách],MATCH(H419,D.1[Tên sản phẩm],0)))</f>
        <v/>
      </c>
      <c r="J419" s="20" t="str">
        <f>IF(H419="","",INDEX(D.1[ĐVT],MATCH(H419,D.1[Tên sản phẩm],0)))</f>
        <v/>
      </c>
      <c r="K419" s="56" t="str">
        <f>IF(H419="","",INDEX(#REF!,MATCH(H419,D.1[Tên sản phẩm],0)))</f>
        <v/>
      </c>
      <c r="L419" s="56"/>
      <c r="M419" s="53"/>
      <c r="N419" s="53"/>
      <c r="O419" s="53"/>
      <c r="P419" s="57" t="str">
        <f t="shared" si="80"/>
        <v/>
      </c>
      <c r="Q419" s="58"/>
      <c r="R419" s="56" t="str">
        <f t="shared" si="73"/>
        <v/>
      </c>
      <c r="S419" s="57" t="str">
        <f t="shared" si="81"/>
        <v/>
      </c>
      <c r="T419" s="58" t="str">
        <f t="shared" ca="1" si="82"/>
        <v/>
      </c>
      <c r="U419" s="57" t="str">
        <f t="shared" si="83"/>
        <v/>
      </c>
      <c r="V419" s="57" t="str">
        <f ca="1">IF(AND(C419&lt;&gt;"",C419&lt;&gt;OFFSET(C419,1,0)),SUMIFS([Giá có thuế],[Số ĐK],C419),"")</f>
        <v/>
      </c>
      <c r="W419" s="53"/>
      <c r="X419" s="55" t="str">
        <f>IF(W419="","",'Thông Tin Chung'!#REF!)</f>
        <v/>
      </c>
      <c r="Y419" s="57" t="str">
        <f t="shared" ca="1" si="84"/>
        <v/>
      </c>
      <c r="Z419" s="59"/>
      <c r="AA419" s="49" t="str">
        <f ca="1">IF(C419="","",IF(OR(D419&lt;NgayBatDau,D419&gt;NgayKetThuc),"Ngày tháng phải nằm trong kỳ báo cáo",IF(AND(G419&lt;&gt;"",COUNTIF(D.2[Tên khách hàng],G419)=0),"Tên KH chưa khai báo trong DSKH",IF(AND(H419&lt;&gt;"",COUNTIF(D.1[Tên sản phẩm],H419)=0),"SP này chưa khai báo trong DSSP",""))))</f>
        <v/>
      </c>
      <c r="AB419" s="28" t="str">
        <f t="shared" ca="1" si="74"/>
        <v/>
      </c>
      <c r="AC419" s="29" t="str">
        <f>IF(OR(H419="",S419=""),"",S419-(SUM(L419,M419)*INDEX(#REF!,MATCH(H419,D.1[Tên sản phẩm],0))))</f>
        <v/>
      </c>
    </row>
    <row r="420" spans="2:29" ht="27.75" customHeight="1">
      <c r="B420" s="69">
        <f t="shared" si="75"/>
        <v>417</v>
      </c>
      <c r="C420" s="49" t="str">
        <f t="shared" ca="1" si="76"/>
        <v/>
      </c>
      <c r="D420" s="50" t="str">
        <f t="shared" ca="1" si="77"/>
        <v/>
      </c>
      <c r="E420" s="51" t="str">
        <f t="shared" ca="1" si="78"/>
        <v/>
      </c>
      <c r="F420" s="51"/>
      <c r="G420" s="52" t="str">
        <f t="shared" ca="1" si="79"/>
        <v/>
      </c>
      <c r="H420" s="53"/>
      <c r="I420" s="54" t="str">
        <f>IF(H420="","",INDEX(D.1[Quy cách],MATCH(H420,D.1[Tên sản phẩm],0)))</f>
        <v/>
      </c>
      <c r="J420" s="20" t="str">
        <f>IF(H420="","",INDEX(D.1[ĐVT],MATCH(H420,D.1[Tên sản phẩm],0)))</f>
        <v/>
      </c>
      <c r="K420" s="56" t="str">
        <f>IF(H420="","",INDEX(#REF!,MATCH(H420,D.1[Tên sản phẩm],0)))</f>
        <v/>
      </c>
      <c r="L420" s="56"/>
      <c r="M420" s="53"/>
      <c r="N420" s="53"/>
      <c r="O420" s="53"/>
      <c r="P420" s="57" t="str">
        <f t="shared" si="80"/>
        <v/>
      </c>
      <c r="Q420" s="58"/>
      <c r="R420" s="56" t="str">
        <f t="shared" si="73"/>
        <v/>
      </c>
      <c r="S420" s="57" t="str">
        <f t="shared" si="81"/>
        <v/>
      </c>
      <c r="T420" s="58" t="str">
        <f t="shared" ca="1" si="82"/>
        <v/>
      </c>
      <c r="U420" s="57" t="str">
        <f t="shared" si="83"/>
        <v/>
      </c>
      <c r="V420" s="57" t="str">
        <f ca="1">IF(AND(C420&lt;&gt;"",C420&lt;&gt;OFFSET(C420,1,0)),SUMIFS([Giá có thuế],[Số ĐK],C420),"")</f>
        <v/>
      </c>
      <c r="W420" s="53"/>
      <c r="X420" s="55" t="str">
        <f>IF(W420="","",'Thông Tin Chung'!#REF!)</f>
        <v/>
      </c>
      <c r="Y420" s="57" t="str">
        <f t="shared" ca="1" si="84"/>
        <v/>
      </c>
      <c r="Z420" s="59"/>
      <c r="AA420" s="49" t="str">
        <f ca="1">IF(C420="","",IF(OR(D420&lt;NgayBatDau,D420&gt;NgayKetThuc),"Ngày tháng phải nằm trong kỳ báo cáo",IF(AND(G420&lt;&gt;"",COUNTIF(D.2[Tên khách hàng],G420)=0),"Tên KH chưa khai báo trong DSKH",IF(AND(H420&lt;&gt;"",COUNTIF(D.1[Tên sản phẩm],H420)=0),"SP này chưa khai báo trong DSSP",""))))</f>
        <v/>
      </c>
      <c r="AB420" s="28" t="str">
        <f t="shared" ca="1" si="74"/>
        <v/>
      </c>
      <c r="AC420" s="29" t="str">
        <f>IF(OR(H420="",S420=""),"",S420-(SUM(L420,M420)*INDEX(#REF!,MATCH(H420,D.1[Tên sản phẩm],0))))</f>
        <v/>
      </c>
    </row>
    <row r="421" spans="2:29" ht="27.75" customHeight="1">
      <c r="B421" s="69">
        <f t="shared" si="75"/>
        <v>418</v>
      </c>
      <c r="C421" s="49" t="str">
        <f t="shared" ca="1" si="76"/>
        <v/>
      </c>
      <c r="D421" s="50" t="str">
        <f t="shared" ca="1" si="77"/>
        <v/>
      </c>
      <c r="E421" s="51" t="str">
        <f t="shared" ca="1" si="78"/>
        <v/>
      </c>
      <c r="F421" s="51"/>
      <c r="G421" s="52" t="str">
        <f t="shared" ca="1" si="79"/>
        <v/>
      </c>
      <c r="H421" s="53"/>
      <c r="I421" s="54" t="str">
        <f>IF(H421="","",INDEX(D.1[Quy cách],MATCH(H421,D.1[Tên sản phẩm],0)))</f>
        <v/>
      </c>
      <c r="J421" s="20" t="str">
        <f>IF(H421="","",INDEX(D.1[ĐVT],MATCH(H421,D.1[Tên sản phẩm],0)))</f>
        <v/>
      </c>
      <c r="K421" s="56" t="str">
        <f>IF(H421="","",INDEX(#REF!,MATCH(H421,D.1[Tên sản phẩm],0)))</f>
        <v/>
      </c>
      <c r="L421" s="56"/>
      <c r="M421" s="53"/>
      <c r="N421" s="53"/>
      <c r="O421" s="53"/>
      <c r="P421" s="57" t="str">
        <f t="shared" si="80"/>
        <v/>
      </c>
      <c r="Q421" s="58"/>
      <c r="R421" s="56" t="str">
        <f t="shared" si="73"/>
        <v/>
      </c>
      <c r="S421" s="57" t="str">
        <f t="shared" si="81"/>
        <v/>
      </c>
      <c r="T421" s="58" t="str">
        <f t="shared" ca="1" si="82"/>
        <v/>
      </c>
      <c r="U421" s="57" t="str">
        <f t="shared" si="83"/>
        <v/>
      </c>
      <c r="V421" s="57" t="str">
        <f ca="1">IF(AND(C421&lt;&gt;"",C421&lt;&gt;OFFSET(C421,1,0)),SUMIFS([Giá có thuế],[Số ĐK],C421),"")</f>
        <v/>
      </c>
      <c r="W421" s="53"/>
      <c r="X421" s="55" t="str">
        <f>IF(W421="","",'Thông Tin Chung'!#REF!)</f>
        <v/>
      </c>
      <c r="Y421" s="57" t="str">
        <f t="shared" ca="1" si="84"/>
        <v/>
      </c>
      <c r="Z421" s="59"/>
      <c r="AA421" s="49" t="str">
        <f ca="1">IF(C421="","",IF(OR(D421&lt;NgayBatDau,D421&gt;NgayKetThuc),"Ngày tháng phải nằm trong kỳ báo cáo",IF(AND(G421&lt;&gt;"",COUNTIF(D.2[Tên khách hàng],G421)=0),"Tên KH chưa khai báo trong DSKH",IF(AND(H421&lt;&gt;"",COUNTIF(D.1[Tên sản phẩm],H421)=0),"SP này chưa khai báo trong DSSP",""))))</f>
        <v/>
      </c>
      <c r="AB421" s="28" t="str">
        <f t="shared" ca="1" si="74"/>
        <v/>
      </c>
      <c r="AC421" s="29" t="str">
        <f>IF(OR(H421="",S421=""),"",S421-(SUM(L421,M421)*INDEX(#REF!,MATCH(H421,D.1[Tên sản phẩm],0))))</f>
        <v/>
      </c>
    </row>
    <row r="422" spans="2:29" ht="27.75" customHeight="1">
      <c r="B422" s="69">
        <f t="shared" si="75"/>
        <v>419</v>
      </c>
      <c r="C422" s="49" t="str">
        <f t="shared" ca="1" si="76"/>
        <v/>
      </c>
      <c r="D422" s="50" t="str">
        <f t="shared" ca="1" si="77"/>
        <v/>
      </c>
      <c r="E422" s="51" t="str">
        <f t="shared" ca="1" si="78"/>
        <v/>
      </c>
      <c r="F422" s="51"/>
      <c r="G422" s="52" t="str">
        <f t="shared" ca="1" si="79"/>
        <v/>
      </c>
      <c r="H422" s="53"/>
      <c r="I422" s="54" t="str">
        <f>IF(H422="","",INDEX(D.1[Quy cách],MATCH(H422,D.1[Tên sản phẩm],0)))</f>
        <v/>
      </c>
      <c r="J422" s="20" t="str">
        <f>IF(H422="","",INDEX(D.1[ĐVT],MATCH(H422,D.1[Tên sản phẩm],0)))</f>
        <v/>
      </c>
      <c r="K422" s="56" t="str">
        <f>IF(H422="","",INDEX(#REF!,MATCH(H422,D.1[Tên sản phẩm],0)))</f>
        <v/>
      </c>
      <c r="L422" s="56"/>
      <c r="M422" s="53"/>
      <c r="N422" s="53"/>
      <c r="O422" s="53"/>
      <c r="P422" s="57" t="str">
        <f t="shared" si="80"/>
        <v/>
      </c>
      <c r="Q422" s="58"/>
      <c r="R422" s="56" t="str">
        <f t="shared" si="73"/>
        <v/>
      </c>
      <c r="S422" s="57" t="str">
        <f t="shared" si="81"/>
        <v/>
      </c>
      <c r="T422" s="58" t="str">
        <f t="shared" ca="1" si="82"/>
        <v/>
      </c>
      <c r="U422" s="57" t="str">
        <f t="shared" si="83"/>
        <v/>
      </c>
      <c r="V422" s="57" t="str">
        <f ca="1">IF(AND(C422&lt;&gt;"",C422&lt;&gt;OFFSET(C422,1,0)),SUMIFS([Giá có thuế],[Số ĐK],C422),"")</f>
        <v/>
      </c>
      <c r="W422" s="53"/>
      <c r="X422" s="55" t="str">
        <f>IF(W422="","",'Thông Tin Chung'!#REF!)</f>
        <v/>
      </c>
      <c r="Y422" s="57" t="str">
        <f t="shared" ca="1" si="84"/>
        <v/>
      </c>
      <c r="Z422" s="59"/>
      <c r="AA422" s="49" t="str">
        <f ca="1">IF(C422="","",IF(OR(D422&lt;NgayBatDau,D422&gt;NgayKetThuc),"Ngày tháng phải nằm trong kỳ báo cáo",IF(AND(G422&lt;&gt;"",COUNTIF(D.2[Tên khách hàng],G422)=0),"Tên KH chưa khai báo trong DSKH",IF(AND(H422&lt;&gt;"",COUNTIF(D.1[Tên sản phẩm],H422)=0),"SP này chưa khai báo trong DSSP",""))))</f>
        <v/>
      </c>
      <c r="AB422" s="28" t="str">
        <f t="shared" ca="1" si="74"/>
        <v/>
      </c>
      <c r="AC422" s="29" t="str">
        <f>IF(OR(H422="",S422=""),"",S422-(SUM(L422,M422)*INDEX(#REF!,MATCH(H422,D.1[Tên sản phẩm],0))))</f>
        <v/>
      </c>
    </row>
    <row r="423" spans="2:29" ht="27.75" customHeight="1">
      <c r="B423" s="69">
        <f t="shared" si="75"/>
        <v>420</v>
      </c>
      <c r="C423" s="49" t="str">
        <f t="shared" ca="1" si="76"/>
        <v/>
      </c>
      <c r="D423" s="50" t="str">
        <f t="shared" ca="1" si="77"/>
        <v/>
      </c>
      <c r="E423" s="51" t="str">
        <f t="shared" ca="1" si="78"/>
        <v/>
      </c>
      <c r="F423" s="51"/>
      <c r="G423" s="52" t="str">
        <f t="shared" ca="1" si="79"/>
        <v/>
      </c>
      <c r="H423" s="53"/>
      <c r="I423" s="54" t="str">
        <f>IF(H423="","",INDEX(D.1[Quy cách],MATCH(H423,D.1[Tên sản phẩm],0)))</f>
        <v/>
      </c>
      <c r="J423" s="20" t="str">
        <f>IF(H423="","",INDEX(D.1[ĐVT],MATCH(H423,D.1[Tên sản phẩm],0)))</f>
        <v/>
      </c>
      <c r="K423" s="56" t="str">
        <f>IF(H423="","",INDEX(#REF!,MATCH(H423,D.1[Tên sản phẩm],0)))</f>
        <v/>
      </c>
      <c r="L423" s="56"/>
      <c r="M423" s="53"/>
      <c r="N423" s="53"/>
      <c r="O423" s="53"/>
      <c r="P423" s="57" t="str">
        <f t="shared" si="80"/>
        <v/>
      </c>
      <c r="Q423" s="58"/>
      <c r="R423" s="56" t="str">
        <f t="shared" si="73"/>
        <v/>
      </c>
      <c r="S423" s="57" t="str">
        <f t="shared" si="81"/>
        <v/>
      </c>
      <c r="T423" s="58" t="str">
        <f t="shared" ca="1" si="82"/>
        <v/>
      </c>
      <c r="U423" s="57" t="str">
        <f t="shared" si="83"/>
        <v/>
      </c>
      <c r="V423" s="57" t="str">
        <f ca="1">IF(AND(C423&lt;&gt;"",C423&lt;&gt;OFFSET(C423,1,0)),SUMIFS([Giá có thuế],[Số ĐK],C423),"")</f>
        <v/>
      </c>
      <c r="W423" s="53"/>
      <c r="X423" s="55" t="str">
        <f>IF(W423="","",'Thông Tin Chung'!#REF!)</f>
        <v/>
      </c>
      <c r="Y423" s="57" t="str">
        <f t="shared" ca="1" si="84"/>
        <v/>
      </c>
      <c r="Z423" s="59"/>
      <c r="AA423" s="49" t="str">
        <f ca="1">IF(C423="","",IF(OR(D423&lt;NgayBatDau,D423&gt;NgayKetThuc),"Ngày tháng phải nằm trong kỳ báo cáo",IF(AND(G423&lt;&gt;"",COUNTIF(D.2[Tên khách hàng],G423)=0),"Tên KH chưa khai báo trong DSKH",IF(AND(H423&lt;&gt;"",COUNTIF(D.1[Tên sản phẩm],H423)=0),"SP này chưa khai báo trong DSSP",""))))</f>
        <v/>
      </c>
      <c r="AB423" s="28" t="str">
        <f t="shared" ca="1" si="74"/>
        <v/>
      </c>
      <c r="AC423" s="29" t="str">
        <f>IF(OR(H423="",S423=""),"",S423-(SUM(L423,M423)*INDEX(#REF!,MATCH(H423,D.1[Tên sản phẩm],0))))</f>
        <v/>
      </c>
    </row>
    <row r="424" spans="2:29" ht="27.75" customHeight="1">
      <c r="B424" s="69">
        <f t="shared" si="75"/>
        <v>421</v>
      </c>
      <c r="C424" s="49" t="str">
        <f t="shared" ca="1" si="76"/>
        <v/>
      </c>
      <c r="D424" s="50" t="str">
        <f t="shared" ca="1" si="77"/>
        <v/>
      </c>
      <c r="E424" s="51" t="str">
        <f t="shared" ca="1" si="78"/>
        <v/>
      </c>
      <c r="F424" s="51"/>
      <c r="G424" s="52" t="str">
        <f t="shared" ca="1" si="79"/>
        <v/>
      </c>
      <c r="H424" s="53"/>
      <c r="I424" s="54" t="str">
        <f>IF(H424="","",INDEX(D.1[Quy cách],MATCH(H424,D.1[Tên sản phẩm],0)))</f>
        <v/>
      </c>
      <c r="J424" s="20" t="str">
        <f>IF(H424="","",INDEX(D.1[ĐVT],MATCH(H424,D.1[Tên sản phẩm],0)))</f>
        <v/>
      </c>
      <c r="K424" s="56" t="str">
        <f>IF(H424="","",INDEX(#REF!,MATCH(H424,D.1[Tên sản phẩm],0)))</f>
        <v/>
      </c>
      <c r="L424" s="56"/>
      <c r="M424" s="53"/>
      <c r="N424" s="53"/>
      <c r="O424" s="53"/>
      <c r="P424" s="57" t="str">
        <f t="shared" si="80"/>
        <v/>
      </c>
      <c r="Q424" s="58"/>
      <c r="R424" s="56" t="str">
        <f t="shared" si="73"/>
        <v/>
      </c>
      <c r="S424" s="57" t="str">
        <f t="shared" si="81"/>
        <v/>
      </c>
      <c r="T424" s="58" t="str">
        <f t="shared" ca="1" si="82"/>
        <v/>
      </c>
      <c r="U424" s="57" t="str">
        <f t="shared" si="83"/>
        <v/>
      </c>
      <c r="V424" s="57" t="str">
        <f ca="1">IF(AND(C424&lt;&gt;"",C424&lt;&gt;OFFSET(C424,1,0)),SUMIFS([Giá có thuế],[Số ĐK],C424),"")</f>
        <v/>
      </c>
      <c r="W424" s="53"/>
      <c r="X424" s="55" t="str">
        <f>IF(W424="","",'Thông Tin Chung'!#REF!)</f>
        <v/>
      </c>
      <c r="Y424" s="57" t="str">
        <f t="shared" ca="1" si="84"/>
        <v/>
      </c>
      <c r="Z424" s="59"/>
      <c r="AA424" s="49" t="str">
        <f ca="1">IF(C424="","",IF(OR(D424&lt;NgayBatDau,D424&gt;NgayKetThuc),"Ngày tháng phải nằm trong kỳ báo cáo",IF(AND(G424&lt;&gt;"",COUNTIF(D.2[Tên khách hàng],G424)=0),"Tên KH chưa khai báo trong DSKH",IF(AND(H424&lt;&gt;"",COUNTIF(D.1[Tên sản phẩm],H424)=0),"SP này chưa khai báo trong DSSP",""))))</f>
        <v/>
      </c>
      <c r="AB424" s="28" t="str">
        <f t="shared" ca="1" si="74"/>
        <v/>
      </c>
      <c r="AC424" s="29" t="str">
        <f>IF(OR(H424="",S424=""),"",S424-(SUM(L424,M424)*INDEX(#REF!,MATCH(H424,D.1[Tên sản phẩm],0))))</f>
        <v/>
      </c>
    </row>
    <row r="425" spans="2:29" ht="27.75" customHeight="1">
      <c r="B425" s="69">
        <f t="shared" si="75"/>
        <v>422</v>
      </c>
      <c r="C425" s="49" t="str">
        <f t="shared" ca="1" si="76"/>
        <v/>
      </c>
      <c r="D425" s="50" t="str">
        <f t="shared" ca="1" si="77"/>
        <v/>
      </c>
      <c r="E425" s="51" t="str">
        <f t="shared" ca="1" si="78"/>
        <v/>
      </c>
      <c r="F425" s="51"/>
      <c r="G425" s="52" t="str">
        <f t="shared" ca="1" si="79"/>
        <v/>
      </c>
      <c r="H425" s="53"/>
      <c r="I425" s="54" t="str">
        <f>IF(H425="","",INDEX(D.1[Quy cách],MATCH(H425,D.1[Tên sản phẩm],0)))</f>
        <v/>
      </c>
      <c r="J425" s="20" t="str">
        <f>IF(H425="","",INDEX(D.1[ĐVT],MATCH(H425,D.1[Tên sản phẩm],0)))</f>
        <v/>
      </c>
      <c r="K425" s="56" t="str">
        <f>IF(H425="","",INDEX(#REF!,MATCH(H425,D.1[Tên sản phẩm],0)))</f>
        <v/>
      </c>
      <c r="L425" s="56"/>
      <c r="M425" s="53"/>
      <c r="N425" s="53"/>
      <c r="O425" s="53"/>
      <c r="P425" s="57" t="str">
        <f t="shared" si="80"/>
        <v/>
      </c>
      <c r="Q425" s="58"/>
      <c r="R425" s="56" t="str">
        <f t="shared" si="73"/>
        <v/>
      </c>
      <c r="S425" s="57" t="str">
        <f t="shared" si="81"/>
        <v/>
      </c>
      <c r="T425" s="58" t="str">
        <f t="shared" ca="1" si="82"/>
        <v/>
      </c>
      <c r="U425" s="57" t="str">
        <f t="shared" si="83"/>
        <v/>
      </c>
      <c r="V425" s="57" t="str">
        <f ca="1">IF(AND(C425&lt;&gt;"",C425&lt;&gt;OFFSET(C425,1,0)),SUMIFS([Giá có thuế],[Số ĐK],C425),"")</f>
        <v/>
      </c>
      <c r="W425" s="53"/>
      <c r="X425" s="55" t="str">
        <f>IF(W425="","",'Thông Tin Chung'!#REF!)</f>
        <v/>
      </c>
      <c r="Y425" s="57" t="str">
        <f t="shared" ca="1" si="84"/>
        <v/>
      </c>
      <c r="Z425" s="59"/>
      <c r="AA425" s="49" t="str">
        <f ca="1">IF(C425="","",IF(OR(D425&lt;NgayBatDau,D425&gt;NgayKetThuc),"Ngày tháng phải nằm trong kỳ báo cáo",IF(AND(G425&lt;&gt;"",COUNTIF(D.2[Tên khách hàng],G425)=0),"Tên KH chưa khai báo trong DSKH",IF(AND(H425&lt;&gt;"",COUNTIF(D.1[Tên sản phẩm],H425)=0),"SP này chưa khai báo trong DSSP",""))))</f>
        <v/>
      </c>
      <c r="AB425" s="28" t="str">
        <f t="shared" ca="1" si="74"/>
        <v/>
      </c>
      <c r="AC425" s="29" t="str">
        <f>IF(OR(H425="",S425=""),"",S425-(SUM(L425,M425)*INDEX(#REF!,MATCH(H425,D.1[Tên sản phẩm],0))))</f>
        <v/>
      </c>
    </row>
    <row r="426" spans="2:29" ht="27.75" customHeight="1">
      <c r="B426" s="69">
        <f t="shared" si="75"/>
        <v>423</v>
      </c>
      <c r="C426" s="49" t="str">
        <f t="shared" ca="1" si="76"/>
        <v/>
      </c>
      <c r="D426" s="50" t="str">
        <f t="shared" ca="1" si="77"/>
        <v/>
      </c>
      <c r="E426" s="51" t="str">
        <f t="shared" ca="1" si="78"/>
        <v/>
      </c>
      <c r="F426" s="51"/>
      <c r="G426" s="52" t="str">
        <f t="shared" ca="1" si="79"/>
        <v/>
      </c>
      <c r="H426" s="53"/>
      <c r="I426" s="54" t="str">
        <f>IF(H426="","",INDEX(D.1[Quy cách],MATCH(H426,D.1[Tên sản phẩm],0)))</f>
        <v/>
      </c>
      <c r="J426" s="20" t="str">
        <f>IF(H426="","",INDEX(D.1[ĐVT],MATCH(H426,D.1[Tên sản phẩm],0)))</f>
        <v/>
      </c>
      <c r="K426" s="56" t="str">
        <f>IF(H426="","",INDEX(#REF!,MATCH(H426,D.1[Tên sản phẩm],0)))</f>
        <v/>
      </c>
      <c r="L426" s="56"/>
      <c r="M426" s="53"/>
      <c r="N426" s="53"/>
      <c r="O426" s="53"/>
      <c r="P426" s="57" t="str">
        <f t="shared" si="80"/>
        <v/>
      </c>
      <c r="Q426" s="58"/>
      <c r="R426" s="56" t="str">
        <f t="shared" si="73"/>
        <v/>
      </c>
      <c r="S426" s="57" t="str">
        <f t="shared" si="81"/>
        <v/>
      </c>
      <c r="T426" s="58" t="str">
        <f t="shared" ca="1" si="82"/>
        <v/>
      </c>
      <c r="U426" s="57" t="str">
        <f t="shared" si="83"/>
        <v/>
      </c>
      <c r="V426" s="57" t="str">
        <f ca="1">IF(AND(C426&lt;&gt;"",C426&lt;&gt;OFFSET(C426,1,0)),SUMIFS([Giá có thuế],[Số ĐK],C426),"")</f>
        <v/>
      </c>
      <c r="W426" s="53"/>
      <c r="X426" s="55" t="str">
        <f>IF(W426="","",'Thông Tin Chung'!#REF!)</f>
        <v/>
      </c>
      <c r="Y426" s="57" t="str">
        <f t="shared" ca="1" si="84"/>
        <v/>
      </c>
      <c r="Z426" s="59"/>
      <c r="AA426" s="49" t="str">
        <f ca="1">IF(C426="","",IF(OR(D426&lt;NgayBatDau,D426&gt;NgayKetThuc),"Ngày tháng phải nằm trong kỳ báo cáo",IF(AND(G426&lt;&gt;"",COUNTIF(D.2[Tên khách hàng],G426)=0),"Tên KH chưa khai báo trong DSKH",IF(AND(H426&lt;&gt;"",COUNTIF(D.1[Tên sản phẩm],H426)=0),"SP này chưa khai báo trong DSSP",""))))</f>
        <v/>
      </c>
      <c r="AB426" s="28" t="str">
        <f t="shared" ca="1" si="74"/>
        <v/>
      </c>
      <c r="AC426" s="29" t="str">
        <f>IF(OR(H426="",S426=""),"",S426-(SUM(L426,M426)*INDEX(#REF!,MATCH(H426,D.1[Tên sản phẩm],0))))</f>
        <v/>
      </c>
    </row>
    <row r="427" spans="2:29" ht="27.75" customHeight="1">
      <c r="B427" s="69">
        <f t="shared" si="75"/>
        <v>424</v>
      </c>
      <c r="C427" s="49" t="str">
        <f t="shared" ca="1" si="76"/>
        <v/>
      </c>
      <c r="D427" s="50" t="str">
        <f t="shared" ca="1" si="77"/>
        <v/>
      </c>
      <c r="E427" s="51" t="str">
        <f t="shared" ca="1" si="78"/>
        <v/>
      </c>
      <c r="F427" s="51"/>
      <c r="G427" s="52" t="str">
        <f t="shared" ca="1" si="79"/>
        <v/>
      </c>
      <c r="H427" s="53"/>
      <c r="I427" s="54" t="str">
        <f>IF(H427="","",INDEX(D.1[Quy cách],MATCH(H427,D.1[Tên sản phẩm],0)))</f>
        <v/>
      </c>
      <c r="J427" s="20" t="str">
        <f>IF(H427="","",INDEX(D.1[ĐVT],MATCH(H427,D.1[Tên sản phẩm],0)))</f>
        <v/>
      </c>
      <c r="K427" s="56" t="str">
        <f>IF(H427="","",INDEX(#REF!,MATCH(H427,D.1[Tên sản phẩm],0)))</f>
        <v/>
      </c>
      <c r="L427" s="56"/>
      <c r="M427" s="53"/>
      <c r="N427" s="53"/>
      <c r="O427" s="53"/>
      <c r="P427" s="57" t="str">
        <f t="shared" si="80"/>
        <v/>
      </c>
      <c r="Q427" s="58"/>
      <c r="R427" s="56" t="str">
        <f t="shared" si="73"/>
        <v/>
      </c>
      <c r="S427" s="57" t="str">
        <f t="shared" si="81"/>
        <v/>
      </c>
      <c r="T427" s="58" t="str">
        <f t="shared" ca="1" si="82"/>
        <v/>
      </c>
      <c r="U427" s="57" t="str">
        <f t="shared" si="83"/>
        <v/>
      </c>
      <c r="V427" s="57" t="str">
        <f ca="1">IF(AND(C427&lt;&gt;"",C427&lt;&gt;OFFSET(C427,1,0)),SUMIFS([Giá có thuế],[Số ĐK],C427),"")</f>
        <v/>
      </c>
      <c r="W427" s="53"/>
      <c r="X427" s="55" t="str">
        <f>IF(W427="","",'Thông Tin Chung'!#REF!)</f>
        <v/>
      </c>
      <c r="Y427" s="57" t="str">
        <f t="shared" ca="1" si="84"/>
        <v/>
      </c>
      <c r="Z427" s="59"/>
      <c r="AA427" s="49" t="str">
        <f ca="1">IF(C427="","",IF(OR(D427&lt;NgayBatDau,D427&gt;NgayKetThuc),"Ngày tháng phải nằm trong kỳ báo cáo",IF(AND(G427&lt;&gt;"",COUNTIF(D.2[Tên khách hàng],G427)=0),"Tên KH chưa khai báo trong DSKH",IF(AND(H427&lt;&gt;"",COUNTIF(D.1[Tên sản phẩm],H427)=0),"SP này chưa khai báo trong DSSP",""))))</f>
        <v/>
      </c>
      <c r="AB427" s="28" t="str">
        <f t="shared" ca="1" si="74"/>
        <v/>
      </c>
      <c r="AC427" s="29" t="str">
        <f>IF(OR(H427="",S427=""),"",S427-(SUM(L427,M427)*INDEX(#REF!,MATCH(H427,D.1[Tên sản phẩm],0))))</f>
        <v/>
      </c>
    </row>
    <row r="428" spans="2:29" ht="27.75" customHeight="1">
      <c r="B428" s="69">
        <f t="shared" si="75"/>
        <v>425</v>
      </c>
      <c r="C428" s="49" t="str">
        <f t="shared" ca="1" si="76"/>
        <v/>
      </c>
      <c r="D428" s="50" t="str">
        <f t="shared" ca="1" si="77"/>
        <v/>
      </c>
      <c r="E428" s="51" t="str">
        <f t="shared" ca="1" si="78"/>
        <v/>
      </c>
      <c r="F428" s="51"/>
      <c r="G428" s="52" t="str">
        <f t="shared" ca="1" si="79"/>
        <v/>
      </c>
      <c r="H428" s="53"/>
      <c r="I428" s="54" t="str">
        <f>IF(H428="","",INDEX(D.1[Quy cách],MATCH(H428,D.1[Tên sản phẩm],0)))</f>
        <v/>
      </c>
      <c r="J428" s="20" t="str">
        <f>IF(H428="","",INDEX(D.1[ĐVT],MATCH(H428,D.1[Tên sản phẩm],0)))</f>
        <v/>
      </c>
      <c r="K428" s="56" t="str">
        <f>IF(H428="","",INDEX(#REF!,MATCH(H428,D.1[Tên sản phẩm],0)))</f>
        <v/>
      </c>
      <c r="L428" s="56"/>
      <c r="M428" s="53"/>
      <c r="N428" s="53"/>
      <c r="O428" s="53"/>
      <c r="P428" s="57" t="str">
        <f t="shared" si="80"/>
        <v/>
      </c>
      <c r="Q428" s="58"/>
      <c r="R428" s="56" t="str">
        <f t="shared" si="73"/>
        <v/>
      </c>
      <c r="S428" s="57" t="str">
        <f t="shared" si="81"/>
        <v/>
      </c>
      <c r="T428" s="58" t="str">
        <f t="shared" ca="1" si="82"/>
        <v/>
      </c>
      <c r="U428" s="57" t="str">
        <f t="shared" si="83"/>
        <v/>
      </c>
      <c r="V428" s="57" t="str">
        <f ca="1">IF(AND(C428&lt;&gt;"",C428&lt;&gt;OFFSET(C428,1,0)),SUMIFS([Giá có thuế],[Số ĐK],C428),"")</f>
        <v/>
      </c>
      <c r="W428" s="53"/>
      <c r="X428" s="55" t="str">
        <f>IF(W428="","",'Thông Tin Chung'!#REF!)</f>
        <v/>
      </c>
      <c r="Y428" s="57" t="str">
        <f t="shared" ca="1" si="84"/>
        <v/>
      </c>
      <c r="Z428" s="59"/>
      <c r="AA428" s="49" t="str">
        <f ca="1">IF(C428="","",IF(OR(D428&lt;NgayBatDau,D428&gt;NgayKetThuc),"Ngày tháng phải nằm trong kỳ báo cáo",IF(AND(G428&lt;&gt;"",COUNTIF(D.2[Tên khách hàng],G428)=0),"Tên KH chưa khai báo trong DSKH",IF(AND(H428&lt;&gt;"",COUNTIF(D.1[Tên sản phẩm],H428)=0),"SP này chưa khai báo trong DSSP",""))))</f>
        <v/>
      </c>
      <c r="AB428" s="28" t="str">
        <f t="shared" ca="1" si="74"/>
        <v/>
      </c>
      <c r="AC428" s="29" t="str">
        <f>IF(OR(H428="",S428=""),"",S428-(SUM(L428,M428)*INDEX(#REF!,MATCH(H428,D.1[Tên sản phẩm],0))))</f>
        <v/>
      </c>
    </row>
    <row r="429" spans="2:29" ht="27.75" customHeight="1">
      <c r="B429" s="69">
        <f t="shared" si="75"/>
        <v>426</v>
      </c>
      <c r="C429" s="49" t="str">
        <f t="shared" ca="1" si="76"/>
        <v/>
      </c>
      <c r="D429" s="50" t="str">
        <f t="shared" ca="1" si="77"/>
        <v/>
      </c>
      <c r="E429" s="51" t="str">
        <f t="shared" ca="1" si="78"/>
        <v/>
      </c>
      <c r="F429" s="51"/>
      <c r="G429" s="52" t="str">
        <f t="shared" ca="1" si="79"/>
        <v/>
      </c>
      <c r="H429" s="53"/>
      <c r="I429" s="54" t="str">
        <f>IF(H429="","",INDEX(D.1[Quy cách],MATCH(H429,D.1[Tên sản phẩm],0)))</f>
        <v/>
      </c>
      <c r="J429" s="20" t="str">
        <f>IF(H429="","",INDEX(D.1[ĐVT],MATCH(H429,D.1[Tên sản phẩm],0)))</f>
        <v/>
      </c>
      <c r="K429" s="56" t="str">
        <f>IF(H429="","",INDEX(#REF!,MATCH(H429,D.1[Tên sản phẩm],0)))</f>
        <v/>
      </c>
      <c r="L429" s="56"/>
      <c r="M429" s="53"/>
      <c r="N429" s="53"/>
      <c r="O429" s="53"/>
      <c r="P429" s="57" t="str">
        <f t="shared" si="80"/>
        <v/>
      </c>
      <c r="Q429" s="58"/>
      <c r="R429" s="56" t="str">
        <f t="shared" si="73"/>
        <v/>
      </c>
      <c r="S429" s="57" t="str">
        <f t="shared" si="81"/>
        <v/>
      </c>
      <c r="T429" s="58" t="str">
        <f t="shared" ca="1" si="82"/>
        <v/>
      </c>
      <c r="U429" s="57" t="str">
        <f t="shared" si="83"/>
        <v/>
      </c>
      <c r="V429" s="57" t="str">
        <f ca="1">IF(AND(C429&lt;&gt;"",C429&lt;&gt;OFFSET(C429,1,0)),SUMIFS([Giá có thuế],[Số ĐK],C429),"")</f>
        <v/>
      </c>
      <c r="W429" s="53"/>
      <c r="X429" s="55" t="str">
        <f>IF(W429="","",'Thông Tin Chung'!#REF!)</f>
        <v/>
      </c>
      <c r="Y429" s="57" t="str">
        <f t="shared" ca="1" si="84"/>
        <v/>
      </c>
      <c r="Z429" s="59"/>
      <c r="AA429" s="49" t="str">
        <f ca="1">IF(C429="","",IF(OR(D429&lt;NgayBatDau,D429&gt;NgayKetThuc),"Ngày tháng phải nằm trong kỳ báo cáo",IF(AND(G429&lt;&gt;"",COUNTIF(D.2[Tên khách hàng],G429)=0),"Tên KH chưa khai báo trong DSKH",IF(AND(H429&lt;&gt;"",COUNTIF(D.1[Tên sản phẩm],H429)=0),"SP này chưa khai báo trong DSSP",""))))</f>
        <v/>
      </c>
      <c r="AB429" s="28" t="str">
        <f t="shared" ca="1" si="74"/>
        <v/>
      </c>
      <c r="AC429" s="29" t="str">
        <f>IF(OR(H429="",S429=""),"",S429-(SUM(L429,M429)*INDEX(#REF!,MATCH(H429,D.1[Tên sản phẩm],0))))</f>
        <v/>
      </c>
    </row>
    <row r="430" spans="2:29" ht="27.75" customHeight="1">
      <c r="B430" s="69">
        <f t="shared" si="75"/>
        <v>427</v>
      </c>
      <c r="C430" s="49" t="str">
        <f t="shared" ca="1" si="76"/>
        <v/>
      </c>
      <c r="D430" s="50" t="str">
        <f t="shared" ca="1" si="77"/>
        <v/>
      </c>
      <c r="E430" s="51" t="str">
        <f t="shared" ca="1" si="78"/>
        <v/>
      </c>
      <c r="F430" s="51"/>
      <c r="G430" s="52" t="str">
        <f t="shared" ca="1" si="79"/>
        <v/>
      </c>
      <c r="H430" s="53"/>
      <c r="I430" s="54" t="str">
        <f>IF(H430="","",INDEX(D.1[Quy cách],MATCH(H430,D.1[Tên sản phẩm],0)))</f>
        <v/>
      </c>
      <c r="J430" s="20" t="str">
        <f>IF(H430="","",INDEX(D.1[ĐVT],MATCH(H430,D.1[Tên sản phẩm],0)))</f>
        <v/>
      </c>
      <c r="K430" s="56" t="str">
        <f>IF(H430="","",INDEX(#REF!,MATCH(H430,D.1[Tên sản phẩm],0)))</f>
        <v/>
      </c>
      <c r="L430" s="56"/>
      <c r="M430" s="53"/>
      <c r="N430" s="53"/>
      <c r="O430" s="53"/>
      <c r="P430" s="57" t="str">
        <f t="shared" si="80"/>
        <v/>
      </c>
      <c r="Q430" s="58"/>
      <c r="R430" s="56" t="str">
        <f t="shared" si="73"/>
        <v/>
      </c>
      <c r="S430" s="57" t="str">
        <f t="shared" si="81"/>
        <v/>
      </c>
      <c r="T430" s="58" t="str">
        <f t="shared" ca="1" si="82"/>
        <v/>
      </c>
      <c r="U430" s="57" t="str">
        <f t="shared" si="83"/>
        <v/>
      </c>
      <c r="V430" s="57" t="str">
        <f ca="1">IF(AND(C430&lt;&gt;"",C430&lt;&gt;OFFSET(C430,1,0)),SUMIFS([Giá có thuế],[Số ĐK],C430),"")</f>
        <v/>
      </c>
      <c r="W430" s="53"/>
      <c r="X430" s="55" t="str">
        <f>IF(W430="","",'Thông Tin Chung'!#REF!)</f>
        <v/>
      </c>
      <c r="Y430" s="57" t="str">
        <f t="shared" ca="1" si="84"/>
        <v/>
      </c>
      <c r="Z430" s="59"/>
      <c r="AA430" s="49" t="str">
        <f ca="1">IF(C430="","",IF(OR(D430&lt;NgayBatDau,D430&gt;NgayKetThuc),"Ngày tháng phải nằm trong kỳ báo cáo",IF(AND(G430&lt;&gt;"",COUNTIF(D.2[Tên khách hàng],G430)=0),"Tên KH chưa khai báo trong DSKH",IF(AND(H430&lt;&gt;"",COUNTIF(D.1[Tên sản phẩm],H430)=0),"SP này chưa khai báo trong DSSP",""))))</f>
        <v/>
      </c>
      <c r="AB430" s="28" t="str">
        <f t="shared" ca="1" si="74"/>
        <v/>
      </c>
      <c r="AC430" s="29" t="str">
        <f>IF(OR(H430="",S430=""),"",S430-(SUM(L430,M430)*INDEX(#REF!,MATCH(H430,D.1[Tên sản phẩm],0))))</f>
        <v/>
      </c>
    </row>
    <row r="431" spans="2:29" ht="27.75" customHeight="1">
      <c r="B431" s="69">
        <f t="shared" si="75"/>
        <v>428</v>
      </c>
      <c r="C431" s="49" t="str">
        <f t="shared" ca="1" si="76"/>
        <v/>
      </c>
      <c r="D431" s="50" t="str">
        <f t="shared" ca="1" si="77"/>
        <v/>
      </c>
      <c r="E431" s="51" t="str">
        <f t="shared" ca="1" si="78"/>
        <v/>
      </c>
      <c r="F431" s="51"/>
      <c r="G431" s="52" t="str">
        <f t="shared" ca="1" si="79"/>
        <v/>
      </c>
      <c r="H431" s="53"/>
      <c r="I431" s="54" t="str">
        <f>IF(H431="","",INDEX(D.1[Quy cách],MATCH(H431,D.1[Tên sản phẩm],0)))</f>
        <v/>
      </c>
      <c r="J431" s="20" t="str">
        <f>IF(H431="","",INDEX(D.1[ĐVT],MATCH(H431,D.1[Tên sản phẩm],0)))</f>
        <v/>
      </c>
      <c r="K431" s="56" t="str">
        <f>IF(H431="","",INDEX(#REF!,MATCH(H431,D.1[Tên sản phẩm],0)))</f>
        <v/>
      </c>
      <c r="L431" s="56"/>
      <c r="M431" s="53"/>
      <c r="N431" s="53"/>
      <c r="O431" s="53"/>
      <c r="P431" s="57" t="str">
        <f t="shared" si="80"/>
        <v/>
      </c>
      <c r="Q431" s="58"/>
      <c r="R431" s="56" t="str">
        <f t="shared" si="73"/>
        <v/>
      </c>
      <c r="S431" s="57" t="str">
        <f t="shared" si="81"/>
        <v/>
      </c>
      <c r="T431" s="58" t="str">
        <f t="shared" ca="1" si="82"/>
        <v/>
      </c>
      <c r="U431" s="57" t="str">
        <f t="shared" si="83"/>
        <v/>
      </c>
      <c r="V431" s="57" t="str">
        <f ca="1">IF(AND(C431&lt;&gt;"",C431&lt;&gt;OFFSET(C431,1,0)),SUMIFS([Giá có thuế],[Số ĐK],C431),"")</f>
        <v/>
      </c>
      <c r="W431" s="53"/>
      <c r="X431" s="55" t="str">
        <f>IF(W431="","",'Thông Tin Chung'!#REF!)</f>
        <v/>
      </c>
      <c r="Y431" s="57" t="str">
        <f t="shared" ca="1" si="84"/>
        <v/>
      </c>
      <c r="Z431" s="59"/>
      <c r="AA431" s="49" t="str">
        <f ca="1">IF(C431="","",IF(OR(D431&lt;NgayBatDau,D431&gt;NgayKetThuc),"Ngày tháng phải nằm trong kỳ báo cáo",IF(AND(G431&lt;&gt;"",COUNTIF(D.2[Tên khách hàng],G431)=0),"Tên KH chưa khai báo trong DSKH",IF(AND(H431&lt;&gt;"",COUNTIF(D.1[Tên sản phẩm],H431)=0),"SP này chưa khai báo trong DSSP",""))))</f>
        <v/>
      </c>
      <c r="AB431" s="28" t="str">
        <f t="shared" ca="1" si="74"/>
        <v/>
      </c>
      <c r="AC431" s="29" t="str">
        <f>IF(OR(H431="",S431=""),"",S431-(SUM(L431,M431)*INDEX(#REF!,MATCH(H431,D.1[Tên sản phẩm],0))))</f>
        <v/>
      </c>
    </row>
    <row r="432" spans="2:29" ht="27.75" customHeight="1">
      <c r="B432" s="69">
        <f t="shared" si="75"/>
        <v>429</v>
      </c>
      <c r="C432" s="49" t="str">
        <f t="shared" ca="1" si="76"/>
        <v/>
      </c>
      <c r="D432" s="50" t="str">
        <f t="shared" ca="1" si="77"/>
        <v/>
      </c>
      <c r="E432" s="51" t="str">
        <f t="shared" ca="1" si="78"/>
        <v/>
      </c>
      <c r="F432" s="51"/>
      <c r="G432" s="52" t="str">
        <f t="shared" ca="1" si="79"/>
        <v/>
      </c>
      <c r="H432" s="53"/>
      <c r="I432" s="54" t="str">
        <f>IF(H432="","",INDEX(D.1[Quy cách],MATCH(H432,D.1[Tên sản phẩm],0)))</f>
        <v/>
      </c>
      <c r="J432" s="20" t="str">
        <f>IF(H432="","",INDEX(D.1[ĐVT],MATCH(H432,D.1[Tên sản phẩm],0)))</f>
        <v/>
      </c>
      <c r="K432" s="56" t="str">
        <f>IF(H432="","",INDEX(#REF!,MATCH(H432,D.1[Tên sản phẩm],0)))</f>
        <v/>
      </c>
      <c r="L432" s="56"/>
      <c r="M432" s="53"/>
      <c r="N432" s="53"/>
      <c r="O432" s="53"/>
      <c r="P432" s="57" t="str">
        <f t="shared" si="80"/>
        <v/>
      </c>
      <c r="Q432" s="58"/>
      <c r="R432" s="56" t="str">
        <f t="shared" si="73"/>
        <v/>
      </c>
      <c r="S432" s="57" t="str">
        <f t="shared" si="81"/>
        <v/>
      </c>
      <c r="T432" s="58" t="str">
        <f t="shared" ca="1" si="82"/>
        <v/>
      </c>
      <c r="U432" s="57" t="str">
        <f t="shared" si="83"/>
        <v/>
      </c>
      <c r="V432" s="57" t="str">
        <f ca="1">IF(AND(C432&lt;&gt;"",C432&lt;&gt;OFFSET(C432,1,0)),SUMIFS([Giá có thuế],[Số ĐK],C432),"")</f>
        <v/>
      </c>
      <c r="W432" s="53"/>
      <c r="X432" s="55" t="str">
        <f>IF(W432="","",'Thông Tin Chung'!#REF!)</f>
        <v/>
      </c>
      <c r="Y432" s="57" t="str">
        <f t="shared" ca="1" si="84"/>
        <v/>
      </c>
      <c r="Z432" s="59"/>
      <c r="AA432" s="49" t="str">
        <f ca="1">IF(C432="","",IF(OR(D432&lt;NgayBatDau,D432&gt;NgayKetThuc),"Ngày tháng phải nằm trong kỳ báo cáo",IF(AND(G432&lt;&gt;"",COUNTIF(D.2[Tên khách hàng],G432)=0),"Tên KH chưa khai báo trong DSKH",IF(AND(H432&lt;&gt;"",COUNTIF(D.1[Tên sản phẩm],H432)=0),"SP này chưa khai báo trong DSSP",""))))</f>
        <v/>
      </c>
      <c r="AB432" s="28" t="str">
        <f t="shared" ca="1" si="74"/>
        <v/>
      </c>
      <c r="AC432" s="29" t="str">
        <f>IF(OR(H432="",S432=""),"",S432-(SUM(L432,M432)*INDEX(#REF!,MATCH(H432,D.1[Tên sản phẩm],0))))</f>
        <v/>
      </c>
    </row>
    <row r="433" spans="2:29" ht="27.75" customHeight="1">
      <c r="B433" s="69">
        <f t="shared" si="75"/>
        <v>430</v>
      </c>
      <c r="C433" s="49" t="str">
        <f t="shared" ca="1" si="76"/>
        <v/>
      </c>
      <c r="D433" s="50" t="str">
        <f t="shared" ca="1" si="77"/>
        <v/>
      </c>
      <c r="E433" s="51" t="str">
        <f t="shared" ca="1" si="78"/>
        <v/>
      </c>
      <c r="F433" s="51"/>
      <c r="G433" s="52" t="str">
        <f t="shared" ca="1" si="79"/>
        <v/>
      </c>
      <c r="H433" s="53"/>
      <c r="I433" s="54" t="str">
        <f>IF(H433="","",INDEX(D.1[Quy cách],MATCH(H433,D.1[Tên sản phẩm],0)))</f>
        <v/>
      </c>
      <c r="J433" s="20" t="str">
        <f>IF(H433="","",INDEX(D.1[ĐVT],MATCH(H433,D.1[Tên sản phẩm],0)))</f>
        <v/>
      </c>
      <c r="K433" s="56" t="str">
        <f>IF(H433="","",INDEX(#REF!,MATCH(H433,D.1[Tên sản phẩm],0)))</f>
        <v/>
      </c>
      <c r="L433" s="56"/>
      <c r="M433" s="53"/>
      <c r="N433" s="53"/>
      <c r="O433" s="53"/>
      <c r="P433" s="57" t="str">
        <f t="shared" si="80"/>
        <v/>
      </c>
      <c r="Q433" s="58"/>
      <c r="R433" s="56" t="str">
        <f t="shared" si="73"/>
        <v/>
      </c>
      <c r="S433" s="57" t="str">
        <f t="shared" si="81"/>
        <v/>
      </c>
      <c r="T433" s="58" t="str">
        <f t="shared" ca="1" si="82"/>
        <v/>
      </c>
      <c r="U433" s="57" t="str">
        <f t="shared" si="83"/>
        <v/>
      </c>
      <c r="V433" s="57" t="str">
        <f ca="1">IF(AND(C433&lt;&gt;"",C433&lt;&gt;OFFSET(C433,1,0)),SUMIFS([Giá có thuế],[Số ĐK],C433),"")</f>
        <v/>
      </c>
      <c r="W433" s="53"/>
      <c r="X433" s="55" t="str">
        <f>IF(W433="","",'Thông Tin Chung'!#REF!)</f>
        <v/>
      </c>
      <c r="Y433" s="57" t="str">
        <f t="shared" ca="1" si="84"/>
        <v/>
      </c>
      <c r="Z433" s="59"/>
      <c r="AA433" s="49" t="str">
        <f ca="1">IF(C433="","",IF(OR(D433&lt;NgayBatDau,D433&gt;NgayKetThuc),"Ngày tháng phải nằm trong kỳ báo cáo",IF(AND(G433&lt;&gt;"",COUNTIF(D.2[Tên khách hàng],G433)=0),"Tên KH chưa khai báo trong DSKH",IF(AND(H433&lt;&gt;"",COUNTIF(D.1[Tên sản phẩm],H433)=0),"SP này chưa khai báo trong DSSP",""))))</f>
        <v/>
      </c>
      <c r="AB433" s="28" t="str">
        <f t="shared" ca="1" si="74"/>
        <v/>
      </c>
      <c r="AC433" s="29" t="str">
        <f>IF(OR(H433="",S433=""),"",S433-(SUM(L433,M433)*INDEX(#REF!,MATCH(H433,D.1[Tên sản phẩm],0))))</f>
        <v/>
      </c>
    </row>
    <row r="434" spans="2:29" ht="27.75" customHeight="1">
      <c r="B434" s="69">
        <f t="shared" si="75"/>
        <v>431</v>
      </c>
      <c r="C434" s="49" t="str">
        <f t="shared" ca="1" si="76"/>
        <v/>
      </c>
      <c r="D434" s="50" t="str">
        <f t="shared" ca="1" si="77"/>
        <v/>
      </c>
      <c r="E434" s="51" t="str">
        <f t="shared" ca="1" si="78"/>
        <v/>
      </c>
      <c r="F434" s="51"/>
      <c r="G434" s="52" t="str">
        <f t="shared" ca="1" si="79"/>
        <v/>
      </c>
      <c r="H434" s="53"/>
      <c r="I434" s="54" t="str">
        <f>IF(H434="","",INDEX(D.1[Quy cách],MATCH(H434,D.1[Tên sản phẩm],0)))</f>
        <v/>
      </c>
      <c r="J434" s="20" t="str">
        <f>IF(H434="","",INDEX(D.1[ĐVT],MATCH(H434,D.1[Tên sản phẩm],0)))</f>
        <v/>
      </c>
      <c r="K434" s="56" t="str">
        <f>IF(H434="","",INDEX(#REF!,MATCH(H434,D.1[Tên sản phẩm],0)))</f>
        <v/>
      </c>
      <c r="L434" s="56"/>
      <c r="M434" s="53"/>
      <c r="N434" s="53"/>
      <c r="O434" s="53"/>
      <c r="P434" s="57" t="str">
        <f t="shared" si="80"/>
        <v/>
      </c>
      <c r="Q434" s="58"/>
      <c r="R434" s="56" t="str">
        <f t="shared" si="73"/>
        <v/>
      </c>
      <c r="S434" s="57" t="str">
        <f t="shared" si="81"/>
        <v/>
      </c>
      <c r="T434" s="58" t="str">
        <f t="shared" ca="1" si="82"/>
        <v/>
      </c>
      <c r="U434" s="57" t="str">
        <f t="shared" si="83"/>
        <v/>
      </c>
      <c r="V434" s="57" t="str">
        <f ca="1">IF(AND(C434&lt;&gt;"",C434&lt;&gt;OFFSET(C434,1,0)),SUMIFS([Giá có thuế],[Số ĐK],C434),"")</f>
        <v/>
      </c>
      <c r="W434" s="53"/>
      <c r="X434" s="55" t="str">
        <f>IF(W434="","",'Thông Tin Chung'!#REF!)</f>
        <v/>
      </c>
      <c r="Y434" s="57" t="str">
        <f t="shared" ca="1" si="84"/>
        <v/>
      </c>
      <c r="Z434" s="59"/>
      <c r="AA434" s="49" t="str">
        <f ca="1">IF(C434="","",IF(OR(D434&lt;NgayBatDau,D434&gt;NgayKetThuc),"Ngày tháng phải nằm trong kỳ báo cáo",IF(AND(G434&lt;&gt;"",COUNTIF(D.2[Tên khách hàng],G434)=0),"Tên KH chưa khai báo trong DSKH",IF(AND(H434&lt;&gt;"",COUNTIF(D.1[Tên sản phẩm],H434)=0),"SP này chưa khai báo trong DSSP",""))))</f>
        <v/>
      </c>
      <c r="AB434" s="28" t="str">
        <f t="shared" ca="1" si="74"/>
        <v/>
      </c>
      <c r="AC434" s="29" t="str">
        <f>IF(OR(H434="",S434=""),"",S434-(SUM(L434,M434)*INDEX(#REF!,MATCH(H434,D.1[Tên sản phẩm],0))))</f>
        <v/>
      </c>
    </row>
    <row r="435" spans="2:29" ht="27.75" customHeight="1">
      <c r="B435" s="69">
        <f t="shared" si="75"/>
        <v>432</v>
      </c>
      <c r="C435" s="49" t="str">
        <f t="shared" ca="1" si="76"/>
        <v/>
      </c>
      <c r="D435" s="50" t="str">
        <f t="shared" ca="1" si="77"/>
        <v/>
      </c>
      <c r="E435" s="51" t="str">
        <f t="shared" ca="1" si="78"/>
        <v/>
      </c>
      <c r="F435" s="51"/>
      <c r="G435" s="52" t="str">
        <f t="shared" ca="1" si="79"/>
        <v/>
      </c>
      <c r="H435" s="53"/>
      <c r="I435" s="54" t="str">
        <f>IF(H435="","",INDEX(D.1[Quy cách],MATCH(H435,D.1[Tên sản phẩm],0)))</f>
        <v/>
      </c>
      <c r="J435" s="20" t="str">
        <f>IF(H435="","",INDEX(D.1[ĐVT],MATCH(H435,D.1[Tên sản phẩm],0)))</f>
        <v/>
      </c>
      <c r="K435" s="56" t="str">
        <f>IF(H435="","",INDEX(#REF!,MATCH(H435,D.1[Tên sản phẩm],0)))</f>
        <v/>
      </c>
      <c r="L435" s="56"/>
      <c r="M435" s="53"/>
      <c r="N435" s="53"/>
      <c r="O435" s="53"/>
      <c r="P435" s="57" t="str">
        <f t="shared" si="80"/>
        <v/>
      </c>
      <c r="Q435" s="58"/>
      <c r="R435" s="56" t="str">
        <f t="shared" si="73"/>
        <v/>
      </c>
      <c r="S435" s="57" t="str">
        <f t="shared" si="81"/>
        <v/>
      </c>
      <c r="T435" s="58" t="str">
        <f t="shared" ca="1" si="82"/>
        <v/>
      </c>
      <c r="U435" s="57" t="str">
        <f t="shared" si="83"/>
        <v/>
      </c>
      <c r="V435" s="57" t="str">
        <f ca="1">IF(AND(C435&lt;&gt;"",C435&lt;&gt;OFFSET(C435,1,0)),SUMIFS([Giá có thuế],[Số ĐK],C435),"")</f>
        <v/>
      </c>
      <c r="W435" s="53"/>
      <c r="X435" s="55" t="str">
        <f>IF(W435="","",'Thông Tin Chung'!#REF!)</f>
        <v/>
      </c>
      <c r="Y435" s="57" t="str">
        <f t="shared" ca="1" si="84"/>
        <v/>
      </c>
      <c r="Z435" s="59"/>
      <c r="AA435" s="49" t="str">
        <f ca="1">IF(C435="","",IF(OR(D435&lt;NgayBatDau,D435&gt;NgayKetThuc),"Ngày tháng phải nằm trong kỳ báo cáo",IF(AND(G435&lt;&gt;"",COUNTIF(D.2[Tên khách hàng],G435)=0),"Tên KH chưa khai báo trong DSKH",IF(AND(H435&lt;&gt;"",COUNTIF(D.1[Tên sản phẩm],H435)=0),"SP này chưa khai báo trong DSSP",""))))</f>
        <v/>
      </c>
      <c r="AB435" s="28" t="str">
        <f t="shared" ca="1" si="74"/>
        <v/>
      </c>
      <c r="AC435" s="29" t="str">
        <f>IF(OR(H435="",S435=""),"",S435-(SUM(L435,M435)*INDEX(#REF!,MATCH(H435,D.1[Tên sản phẩm],0))))</f>
        <v/>
      </c>
    </row>
    <row r="436" spans="2:29" ht="27.75" customHeight="1">
      <c r="B436" s="69">
        <f t="shared" si="75"/>
        <v>433</v>
      </c>
      <c r="C436" s="49" t="str">
        <f t="shared" ca="1" si="76"/>
        <v/>
      </c>
      <c r="D436" s="50" t="str">
        <f t="shared" ca="1" si="77"/>
        <v/>
      </c>
      <c r="E436" s="51" t="str">
        <f t="shared" ca="1" si="78"/>
        <v/>
      </c>
      <c r="F436" s="51"/>
      <c r="G436" s="52" t="str">
        <f t="shared" ca="1" si="79"/>
        <v/>
      </c>
      <c r="H436" s="53"/>
      <c r="I436" s="54" t="str">
        <f>IF(H436="","",INDEX(D.1[Quy cách],MATCH(H436,D.1[Tên sản phẩm],0)))</f>
        <v/>
      </c>
      <c r="J436" s="20" t="str">
        <f>IF(H436="","",INDEX(D.1[ĐVT],MATCH(H436,D.1[Tên sản phẩm],0)))</f>
        <v/>
      </c>
      <c r="K436" s="56" t="str">
        <f>IF(H436="","",INDEX(#REF!,MATCH(H436,D.1[Tên sản phẩm],0)))</f>
        <v/>
      </c>
      <c r="L436" s="56"/>
      <c r="M436" s="53"/>
      <c r="N436" s="53"/>
      <c r="O436" s="53"/>
      <c r="P436" s="57" t="str">
        <f t="shared" si="80"/>
        <v/>
      </c>
      <c r="Q436" s="58"/>
      <c r="R436" s="56" t="str">
        <f t="shared" si="73"/>
        <v/>
      </c>
      <c r="S436" s="57" t="str">
        <f t="shared" si="81"/>
        <v/>
      </c>
      <c r="T436" s="58" t="str">
        <f t="shared" ca="1" si="82"/>
        <v/>
      </c>
      <c r="U436" s="57" t="str">
        <f t="shared" si="83"/>
        <v/>
      </c>
      <c r="V436" s="57" t="str">
        <f ca="1">IF(AND(C436&lt;&gt;"",C436&lt;&gt;OFFSET(C436,1,0)),SUMIFS([Giá có thuế],[Số ĐK],C436),"")</f>
        <v/>
      </c>
      <c r="W436" s="53"/>
      <c r="X436" s="55" t="str">
        <f>IF(W436="","",'Thông Tin Chung'!#REF!)</f>
        <v/>
      </c>
      <c r="Y436" s="57" t="str">
        <f t="shared" ca="1" si="84"/>
        <v/>
      </c>
      <c r="Z436" s="59"/>
      <c r="AA436" s="49" t="str">
        <f ca="1">IF(C436="","",IF(OR(D436&lt;NgayBatDau,D436&gt;NgayKetThuc),"Ngày tháng phải nằm trong kỳ báo cáo",IF(AND(G436&lt;&gt;"",COUNTIF(D.2[Tên khách hàng],G436)=0),"Tên KH chưa khai báo trong DSKH",IF(AND(H436&lt;&gt;"",COUNTIF(D.1[Tên sản phẩm],H436)=0),"SP này chưa khai báo trong DSSP",""))))</f>
        <v/>
      </c>
      <c r="AB436" s="28" t="str">
        <f t="shared" ca="1" si="74"/>
        <v/>
      </c>
      <c r="AC436" s="29" t="str">
        <f>IF(OR(H436="",S436=""),"",S436-(SUM(L436,M436)*INDEX(#REF!,MATCH(H436,D.1[Tên sản phẩm],0))))</f>
        <v/>
      </c>
    </row>
    <row r="437" spans="2:29" ht="27.75" customHeight="1">
      <c r="B437" s="69">
        <f t="shared" si="75"/>
        <v>434</v>
      </c>
      <c r="C437" s="49" t="str">
        <f t="shared" ca="1" si="76"/>
        <v/>
      </c>
      <c r="D437" s="50" t="str">
        <f t="shared" ca="1" si="77"/>
        <v/>
      </c>
      <c r="E437" s="51" t="str">
        <f t="shared" ca="1" si="78"/>
        <v/>
      </c>
      <c r="F437" s="51"/>
      <c r="G437" s="52" t="str">
        <f t="shared" ca="1" si="79"/>
        <v/>
      </c>
      <c r="H437" s="53"/>
      <c r="I437" s="54" t="str">
        <f>IF(H437="","",INDEX(D.1[Quy cách],MATCH(H437,D.1[Tên sản phẩm],0)))</f>
        <v/>
      </c>
      <c r="J437" s="20" t="str">
        <f>IF(H437="","",INDEX(D.1[ĐVT],MATCH(H437,D.1[Tên sản phẩm],0)))</f>
        <v/>
      </c>
      <c r="K437" s="56" t="str">
        <f>IF(H437="","",INDEX(#REF!,MATCH(H437,D.1[Tên sản phẩm],0)))</f>
        <v/>
      </c>
      <c r="L437" s="56"/>
      <c r="M437" s="53"/>
      <c r="N437" s="53"/>
      <c r="O437" s="53"/>
      <c r="P437" s="57" t="str">
        <f t="shared" si="80"/>
        <v/>
      </c>
      <c r="Q437" s="58"/>
      <c r="R437" s="56" t="str">
        <f t="shared" si="73"/>
        <v/>
      </c>
      <c r="S437" s="57" t="str">
        <f t="shared" si="81"/>
        <v/>
      </c>
      <c r="T437" s="58" t="str">
        <f t="shared" ca="1" si="82"/>
        <v/>
      </c>
      <c r="U437" s="57" t="str">
        <f t="shared" si="83"/>
        <v/>
      </c>
      <c r="V437" s="57" t="str">
        <f ca="1">IF(AND(C437&lt;&gt;"",C437&lt;&gt;OFFSET(C437,1,0)),SUMIFS([Giá có thuế],[Số ĐK],C437),"")</f>
        <v/>
      </c>
      <c r="W437" s="53"/>
      <c r="X437" s="55" t="str">
        <f>IF(W437="","",'Thông Tin Chung'!#REF!)</f>
        <v/>
      </c>
      <c r="Y437" s="57" t="str">
        <f t="shared" ca="1" si="84"/>
        <v/>
      </c>
      <c r="Z437" s="59"/>
      <c r="AA437" s="49" t="str">
        <f ca="1">IF(C437="","",IF(OR(D437&lt;NgayBatDau,D437&gt;NgayKetThuc),"Ngày tháng phải nằm trong kỳ báo cáo",IF(AND(G437&lt;&gt;"",COUNTIF(D.2[Tên khách hàng],G437)=0),"Tên KH chưa khai báo trong DSKH",IF(AND(H437&lt;&gt;"",COUNTIF(D.1[Tên sản phẩm],H437)=0),"SP này chưa khai báo trong DSSP",""))))</f>
        <v/>
      </c>
      <c r="AB437" s="28" t="str">
        <f t="shared" ca="1" si="74"/>
        <v/>
      </c>
      <c r="AC437" s="29" t="str">
        <f>IF(OR(H437="",S437=""),"",S437-(SUM(L437,M437)*INDEX(#REF!,MATCH(H437,D.1[Tên sản phẩm],0))))</f>
        <v/>
      </c>
    </row>
    <row r="438" spans="2:29" ht="27.75" customHeight="1">
      <c r="B438" s="69">
        <f t="shared" si="75"/>
        <v>435</v>
      </c>
      <c r="C438" s="49" t="str">
        <f t="shared" ca="1" si="76"/>
        <v/>
      </c>
      <c r="D438" s="50" t="str">
        <f t="shared" ca="1" si="77"/>
        <v/>
      </c>
      <c r="E438" s="51" t="str">
        <f t="shared" ca="1" si="78"/>
        <v/>
      </c>
      <c r="F438" s="51"/>
      <c r="G438" s="52" t="str">
        <f t="shared" ca="1" si="79"/>
        <v/>
      </c>
      <c r="H438" s="53"/>
      <c r="I438" s="54" t="str">
        <f>IF(H438="","",INDEX(D.1[Quy cách],MATCH(H438,D.1[Tên sản phẩm],0)))</f>
        <v/>
      </c>
      <c r="J438" s="20" t="str">
        <f>IF(H438="","",INDEX(D.1[ĐVT],MATCH(H438,D.1[Tên sản phẩm],0)))</f>
        <v/>
      </c>
      <c r="K438" s="56" t="str">
        <f>IF(H438="","",INDEX(#REF!,MATCH(H438,D.1[Tên sản phẩm],0)))</f>
        <v/>
      </c>
      <c r="L438" s="56"/>
      <c r="M438" s="53"/>
      <c r="N438" s="53"/>
      <c r="O438" s="53"/>
      <c r="P438" s="57" t="str">
        <f t="shared" si="80"/>
        <v/>
      </c>
      <c r="Q438" s="58"/>
      <c r="R438" s="56" t="str">
        <f t="shared" si="73"/>
        <v/>
      </c>
      <c r="S438" s="57" t="str">
        <f t="shared" si="81"/>
        <v/>
      </c>
      <c r="T438" s="58" t="str">
        <f t="shared" ca="1" si="82"/>
        <v/>
      </c>
      <c r="U438" s="57" t="str">
        <f t="shared" si="83"/>
        <v/>
      </c>
      <c r="V438" s="57" t="str">
        <f ca="1">IF(AND(C438&lt;&gt;"",C438&lt;&gt;OFFSET(C438,1,0)),SUMIFS([Giá có thuế],[Số ĐK],C438),"")</f>
        <v/>
      </c>
      <c r="W438" s="53"/>
      <c r="X438" s="55" t="str">
        <f>IF(W438="","",'Thông Tin Chung'!#REF!)</f>
        <v/>
      </c>
      <c r="Y438" s="57" t="str">
        <f t="shared" ca="1" si="84"/>
        <v/>
      </c>
      <c r="Z438" s="59"/>
      <c r="AA438" s="49" t="str">
        <f ca="1">IF(C438="","",IF(OR(D438&lt;NgayBatDau,D438&gt;NgayKetThuc),"Ngày tháng phải nằm trong kỳ báo cáo",IF(AND(G438&lt;&gt;"",COUNTIF(D.2[Tên khách hàng],G438)=0),"Tên KH chưa khai báo trong DSKH",IF(AND(H438&lt;&gt;"",COUNTIF(D.1[Tên sản phẩm],H438)=0),"SP này chưa khai báo trong DSSP",""))))</f>
        <v/>
      </c>
      <c r="AB438" s="28" t="str">
        <f t="shared" ca="1" si="74"/>
        <v/>
      </c>
      <c r="AC438" s="29" t="str">
        <f>IF(OR(H438="",S438=""),"",S438-(SUM(L438,M438)*INDEX(#REF!,MATCH(H438,D.1[Tên sản phẩm],0))))</f>
        <v/>
      </c>
    </row>
    <row r="439" spans="2:29" ht="27.75" customHeight="1">
      <c r="B439" s="69">
        <f t="shared" si="75"/>
        <v>436</v>
      </c>
      <c r="C439" s="49" t="str">
        <f t="shared" ca="1" si="76"/>
        <v/>
      </c>
      <c r="D439" s="50" t="str">
        <f t="shared" ca="1" si="77"/>
        <v/>
      </c>
      <c r="E439" s="51" t="str">
        <f t="shared" ca="1" si="78"/>
        <v/>
      </c>
      <c r="F439" s="51"/>
      <c r="G439" s="52" t="str">
        <f t="shared" ca="1" si="79"/>
        <v/>
      </c>
      <c r="H439" s="53"/>
      <c r="I439" s="54" t="str">
        <f>IF(H439="","",INDEX(D.1[Quy cách],MATCH(H439,D.1[Tên sản phẩm],0)))</f>
        <v/>
      </c>
      <c r="J439" s="20" t="str">
        <f>IF(H439="","",INDEX(D.1[ĐVT],MATCH(H439,D.1[Tên sản phẩm],0)))</f>
        <v/>
      </c>
      <c r="K439" s="56" t="str">
        <f>IF(H439="","",INDEX(#REF!,MATCH(H439,D.1[Tên sản phẩm],0)))</f>
        <v/>
      </c>
      <c r="L439" s="56"/>
      <c r="M439" s="53"/>
      <c r="N439" s="53"/>
      <c r="O439" s="53"/>
      <c r="P439" s="57" t="str">
        <f t="shared" si="80"/>
        <v/>
      </c>
      <c r="Q439" s="58"/>
      <c r="R439" s="56" t="str">
        <f t="shared" si="73"/>
        <v/>
      </c>
      <c r="S439" s="57" t="str">
        <f t="shared" si="81"/>
        <v/>
      </c>
      <c r="T439" s="58" t="str">
        <f t="shared" ca="1" si="82"/>
        <v/>
      </c>
      <c r="U439" s="57" t="str">
        <f t="shared" si="83"/>
        <v/>
      </c>
      <c r="V439" s="57" t="str">
        <f ca="1">IF(AND(C439&lt;&gt;"",C439&lt;&gt;OFFSET(C439,1,0)),SUMIFS([Giá có thuế],[Số ĐK],C439),"")</f>
        <v/>
      </c>
      <c r="W439" s="53"/>
      <c r="X439" s="55" t="str">
        <f>IF(W439="","",'Thông Tin Chung'!#REF!)</f>
        <v/>
      </c>
      <c r="Y439" s="57" t="str">
        <f t="shared" ca="1" si="84"/>
        <v/>
      </c>
      <c r="Z439" s="59"/>
      <c r="AA439" s="49" t="str">
        <f ca="1">IF(C439="","",IF(OR(D439&lt;NgayBatDau,D439&gt;NgayKetThuc),"Ngày tháng phải nằm trong kỳ báo cáo",IF(AND(G439&lt;&gt;"",COUNTIF(D.2[Tên khách hàng],G439)=0),"Tên KH chưa khai báo trong DSKH",IF(AND(H439&lt;&gt;"",COUNTIF(D.1[Tên sản phẩm],H439)=0),"SP này chưa khai báo trong DSSP",""))))</f>
        <v/>
      </c>
      <c r="AB439" s="28" t="str">
        <f t="shared" ca="1" si="74"/>
        <v/>
      </c>
      <c r="AC439" s="29" t="str">
        <f>IF(OR(H439="",S439=""),"",S439-(SUM(L439,M439)*INDEX(#REF!,MATCH(H439,D.1[Tên sản phẩm],0))))</f>
        <v/>
      </c>
    </row>
    <row r="440" spans="2:29" ht="27.75" customHeight="1">
      <c r="B440" s="69">
        <f t="shared" si="75"/>
        <v>437</v>
      </c>
      <c r="C440" s="49" t="str">
        <f t="shared" ca="1" si="76"/>
        <v/>
      </c>
      <c r="D440" s="50" t="str">
        <f t="shared" ca="1" si="77"/>
        <v/>
      </c>
      <c r="E440" s="51" t="str">
        <f t="shared" ca="1" si="78"/>
        <v/>
      </c>
      <c r="F440" s="51"/>
      <c r="G440" s="52" t="str">
        <f t="shared" ca="1" si="79"/>
        <v/>
      </c>
      <c r="H440" s="53"/>
      <c r="I440" s="54" t="str">
        <f>IF(H440="","",INDEX(D.1[Quy cách],MATCH(H440,D.1[Tên sản phẩm],0)))</f>
        <v/>
      </c>
      <c r="J440" s="20" t="str">
        <f>IF(H440="","",INDEX(D.1[ĐVT],MATCH(H440,D.1[Tên sản phẩm],0)))</f>
        <v/>
      </c>
      <c r="K440" s="56" t="str">
        <f>IF(H440="","",INDEX(#REF!,MATCH(H440,D.1[Tên sản phẩm],0)))</f>
        <v/>
      </c>
      <c r="L440" s="56"/>
      <c r="M440" s="53"/>
      <c r="N440" s="53"/>
      <c r="O440" s="53"/>
      <c r="P440" s="57" t="str">
        <f t="shared" si="80"/>
        <v/>
      </c>
      <c r="Q440" s="58"/>
      <c r="R440" s="56" t="str">
        <f t="shared" si="73"/>
        <v/>
      </c>
      <c r="S440" s="57" t="str">
        <f t="shared" si="81"/>
        <v/>
      </c>
      <c r="T440" s="58" t="str">
        <f t="shared" ca="1" si="82"/>
        <v/>
      </c>
      <c r="U440" s="57" t="str">
        <f t="shared" si="83"/>
        <v/>
      </c>
      <c r="V440" s="57" t="str">
        <f ca="1">IF(AND(C440&lt;&gt;"",C440&lt;&gt;OFFSET(C440,1,0)),SUMIFS([Giá có thuế],[Số ĐK],C440),"")</f>
        <v/>
      </c>
      <c r="W440" s="53"/>
      <c r="X440" s="55" t="str">
        <f>IF(W440="","",'Thông Tin Chung'!#REF!)</f>
        <v/>
      </c>
      <c r="Y440" s="57" t="str">
        <f t="shared" ca="1" si="84"/>
        <v/>
      </c>
      <c r="Z440" s="59"/>
      <c r="AA440" s="49" t="str">
        <f ca="1">IF(C440="","",IF(OR(D440&lt;NgayBatDau,D440&gt;NgayKetThuc),"Ngày tháng phải nằm trong kỳ báo cáo",IF(AND(G440&lt;&gt;"",COUNTIF(D.2[Tên khách hàng],G440)=0),"Tên KH chưa khai báo trong DSKH",IF(AND(H440&lt;&gt;"",COUNTIF(D.1[Tên sản phẩm],H440)=0),"SP này chưa khai báo trong DSSP",""))))</f>
        <v/>
      </c>
      <c r="AB440" s="28" t="str">
        <f t="shared" ca="1" si="74"/>
        <v/>
      </c>
      <c r="AC440" s="29" t="str">
        <f>IF(OR(H440="",S440=""),"",S440-(SUM(L440,M440)*INDEX(#REF!,MATCH(H440,D.1[Tên sản phẩm],0))))</f>
        <v/>
      </c>
    </row>
    <row r="441" spans="2:29" ht="27.75" customHeight="1">
      <c r="B441" s="69">
        <f t="shared" si="75"/>
        <v>438</v>
      </c>
      <c r="C441" s="49" t="str">
        <f t="shared" ca="1" si="76"/>
        <v/>
      </c>
      <c r="D441" s="50" t="str">
        <f t="shared" ca="1" si="77"/>
        <v/>
      </c>
      <c r="E441" s="51" t="str">
        <f t="shared" ca="1" si="78"/>
        <v/>
      </c>
      <c r="F441" s="51"/>
      <c r="G441" s="52" t="str">
        <f t="shared" ca="1" si="79"/>
        <v/>
      </c>
      <c r="H441" s="53"/>
      <c r="I441" s="54" t="str">
        <f>IF(H441="","",INDEX(D.1[Quy cách],MATCH(H441,D.1[Tên sản phẩm],0)))</f>
        <v/>
      </c>
      <c r="J441" s="20" t="str">
        <f>IF(H441="","",INDEX(D.1[ĐVT],MATCH(H441,D.1[Tên sản phẩm],0)))</f>
        <v/>
      </c>
      <c r="K441" s="56" t="str">
        <f>IF(H441="","",INDEX(#REF!,MATCH(H441,D.1[Tên sản phẩm],0)))</f>
        <v/>
      </c>
      <c r="L441" s="56"/>
      <c r="M441" s="53"/>
      <c r="N441" s="53"/>
      <c r="O441" s="53"/>
      <c r="P441" s="57" t="str">
        <f t="shared" si="80"/>
        <v/>
      </c>
      <c r="Q441" s="58"/>
      <c r="R441" s="56" t="str">
        <f t="shared" si="73"/>
        <v/>
      </c>
      <c r="S441" s="57" t="str">
        <f t="shared" si="81"/>
        <v/>
      </c>
      <c r="T441" s="58" t="str">
        <f t="shared" ca="1" si="82"/>
        <v/>
      </c>
      <c r="U441" s="57" t="str">
        <f t="shared" si="83"/>
        <v/>
      </c>
      <c r="V441" s="57" t="str">
        <f ca="1">IF(AND(C441&lt;&gt;"",C441&lt;&gt;OFFSET(C441,1,0)),SUMIFS([Giá có thuế],[Số ĐK],C441),"")</f>
        <v/>
      </c>
      <c r="W441" s="53"/>
      <c r="X441" s="55" t="str">
        <f>IF(W441="","",'Thông Tin Chung'!#REF!)</f>
        <v/>
      </c>
      <c r="Y441" s="57" t="str">
        <f t="shared" ca="1" si="84"/>
        <v/>
      </c>
      <c r="Z441" s="59"/>
      <c r="AA441" s="49" t="str">
        <f ca="1">IF(C441="","",IF(OR(D441&lt;NgayBatDau,D441&gt;NgayKetThuc),"Ngày tháng phải nằm trong kỳ báo cáo",IF(AND(G441&lt;&gt;"",COUNTIF(D.2[Tên khách hàng],G441)=0),"Tên KH chưa khai báo trong DSKH",IF(AND(H441&lt;&gt;"",COUNTIF(D.1[Tên sản phẩm],H441)=0),"SP này chưa khai báo trong DSSP",""))))</f>
        <v/>
      </c>
      <c r="AB441" s="28" t="str">
        <f t="shared" ca="1" si="74"/>
        <v/>
      </c>
      <c r="AC441" s="29" t="str">
        <f>IF(OR(H441="",S441=""),"",S441-(SUM(L441,M441)*INDEX(#REF!,MATCH(H441,D.1[Tên sản phẩm],0))))</f>
        <v/>
      </c>
    </row>
    <row r="442" spans="2:29" ht="27.75" customHeight="1">
      <c r="B442" s="69">
        <f t="shared" si="75"/>
        <v>439</v>
      </c>
      <c r="C442" s="49" t="str">
        <f t="shared" ca="1" si="76"/>
        <v/>
      </c>
      <c r="D442" s="50" t="str">
        <f t="shared" ca="1" si="77"/>
        <v/>
      </c>
      <c r="E442" s="51" t="str">
        <f t="shared" ca="1" si="78"/>
        <v/>
      </c>
      <c r="F442" s="51"/>
      <c r="G442" s="52" t="str">
        <f t="shared" ca="1" si="79"/>
        <v/>
      </c>
      <c r="H442" s="53"/>
      <c r="I442" s="54" t="str">
        <f>IF(H442="","",INDEX(D.1[Quy cách],MATCH(H442,D.1[Tên sản phẩm],0)))</f>
        <v/>
      </c>
      <c r="J442" s="20" t="str">
        <f>IF(H442="","",INDEX(D.1[ĐVT],MATCH(H442,D.1[Tên sản phẩm],0)))</f>
        <v/>
      </c>
      <c r="K442" s="56" t="str">
        <f>IF(H442="","",INDEX(#REF!,MATCH(H442,D.1[Tên sản phẩm],0)))</f>
        <v/>
      </c>
      <c r="L442" s="56"/>
      <c r="M442" s="53"/>
      <c r="N442" s="53"/>
      <c r="O442" s="53"/>
      <c r="P442" s="57" t="str">
        <f t="shared" si="80"/>
        <v/>
      </c>
      <c r="Q442" s="58"/>
      <c r="R442" s="56" t="str">
        <f t="shared" si="73"/>
        <v/>
      </c>
      <c r="S442" s="57" t="str">
        <f t="shared" si="81"/>
        <v/>
      </c>
      <c r="T442" s="58" t="str">
        <f t="shared" ca="1" si="82"/>
        <v/>
      </c>
      <c r="U442" s="57" t="str">
        <f t="shared" si="83"/>
        <v/>
      </c>
      <c r="V442" s="57" t="str">
        <f ca="1">IF(AND(C442&lt;&gt;"",C442&lt;&gt;OFFSET(C442,1,0)),SUMIFS([Giá có thuế],[Số ĐK],C442),"")</f>
        <v/>
      </c>
      <c r="W442" s="53"/>
      <c r="X442" s="55" t="str">
        <f>IF(W442="","",'Thông Tin Chung'!#REF!)</f>
        <v/>
      </c>
      <c r="Y442" s="57" t="str">
        <f t="shared" ca="1" si="84"/>
        <v/>
      </c>
      <c r="Z442" s="59"/>
      <c r="AA442" s="49" t="str">
        <f ca="1">IF(C442="","",IF(OR(D442&lt;NgayBatDau,D442&gt;NgayKetThuc),"Ngày tháng phải nằm trong kỳ báo cáo",IF(AND(G442&lt;&gt;"",COUNTIF(D.2[Tên khách hàng],G442)=0),"Tên KH chưa khai báo trong DSKH",IF(AND(H442&lt;&gt;"",COUNTIF(D.1[Tên sản phẩm],H442)=0),"SP này chưa khai báo trong DSSP",""))))</f>
        <v/>
      </c>
      <c r="AB442" s="28" t="str">
        <f t="shared" ca="1" si="74"/>
        <v/>
      </c>
      <c r="AC442" s="29" t="str">
        <f>IF(OR(H442="",S442=""),"",S442-(SUM(L442,M442)*INDEX(#REF!,MATCH(H442,D.1[Tên sản phẩm],0))))</f>
        <v/>
      </c>
    </row>
    <row r="443" spans="2:29" ht="27.75" customHeight="1">
      <c r="B443" s="69">
        <f t="shared" si="75"/>
        <v>440</v>
      </c>
      <c r="C443" s="49" t="str">
        <f t="shared" ca="1" si="76"/>
        <v/>
      </c>
      <c r="D443" s="50" t="str">
        <f t="shared" ca="1" si="77"/>
        <v/>
      </c>
      <c r="E443" s="51" t="str">
        <f t="shared" ca="1" si="78"/>
        <v/>
      </c>
      <c r="F443" s="51"/>
      <c r="G443" s="52" t="str">
        <f t="shared" ca="1" si="79"/>
        <v/>
      </c>
      <c r="H443" s="53"/>
      <c r="I443" s="54" t="str">
        <f>IF(H443="","",INDEX(D.1[Quy cách],MATCH(H443,D.1[Tên sản phẩm],0)))</f>
        <v/>
      </c>
      <c r="J443" s="20" t="str">
        <f>IF(H443="","",INDEX(D.1[ĐVT],MATCH(H443,D.1[Tên sản phẩm],0)))</f>
        <v/>
      </c>
      <c r="K443" s="56" t="str">
        <f>IF(H443="","",INDEX(#REF!,MATCH(H443,D.1[Tên sản phẩm],0)))</f>
        <v/>
      </c>
      <c r="L443" s="56"/>
      <c r="M443" s="53"/>
      <c r="N443" s="53"/>
      <c r="O443" s="53"/>
      <c r="P443" s="57" t="str">
        <f t="shared" si="80"/>
        <v/>
      </c>
      <c r="Q443" s="58"/>
      <c r="R443" s="56" t="str">
        <f t="shared" si="73"/>
        <v/>
      </c>
      <c r="S443" s="57" t="str">
        <f t="shared" si="81"/>
        <v/>
      </c>
      <c r="T443" s="58" t="str">
        <f t="shared" ca="1" si="82"/>
        <v/>
      </c>
      <c r="U443" s="57" t="str">
        <f t="shared" si="83"/>
        <v/>
      </c>
      <c r="V443" s="57" t="str">
        <f ca="1">IF(AND(C443&lt;&gt;"",C443&lt;&gt;OFFSET(C443,1,0)),SUMIFS([Giá có thuế],[Số ĐK],C443),"")</f>
        <v/>
      </c>
      <c r="W443" s="53"/>
      <c r="X443" s="55" t="str">
        <f>IF(W443="","",'Thông Tin Chung'!#REF!)</f>
        <v/>
      </c>
      <c r="Y443" s="57" t="str">
        <f t="shared" ca="1" si="84"/>
        <v/>
      </c>
      <c r="Z443" s="59"/>
      <c r="AA443" s="49" t="str">
        <f ca="1">IF(C443="","",IF(OR(D443&lt;NgayBatDau,D443&gt;NgayKetThuc),"Ngày tháng phải nằm trong kỳ báo cáo",IF(AND(G443&lt;&gt;"",COUNTIF(D.2[Tên khách hàng],G443)=0),"Tên KH chưa khai báo trong DSKH",IF(AND(H443&lt;&gt;"",COUNTIF(D.1[Tên sản phẩm],H443)=0),"SP này chưa khai báo trong DSSP",""))))</f>
        <v/>
      </c>
      <c r="AB443" s="28" t="str">
        <f t="shared" ca="1" si="74"/>
        <v/>
      </c>
      <c r="AC443" s="29" t="str">
        <f>IF(OR(H443="",S443=""),"",S443-(SUM(L443,M443)*INDEX(#REF!,MATCH(H443,D.1[Tên sản phẩm],0))))</f>
        <v/>
      </c>
    </row>
    <row r="444" spans="2:29" ht="27.75" customHeight="1">
      <c r="B444" s="69">
        <f t="shared" si="75"/>
        <v>441</v>
      </c>
      <c r="C444" s="49" t="str">
        <f t="shared" ca="1" si="76"/>
        <v/>
      </c>
      <c r="D444" s="50" t="str">
        <f t="shared" ca="1" si="77"/>
        <v/>
      </c>
      <c r="E444" s="51" t="str">
        <f t="shared" ca="1" si="78"/>
        <v/>
      </c>
      <c r="F444" s="51"/>
      <c r="G444" s="52" t="str">
        <f t="shared" ca="1" si="79"/>
        <v/>
      </c>
      <c r="H444" s="53"/>
      <c r="I444" s="54" t="str">
        <f>IF(H444="","",INDEX(D.1[Quy cách],MATCH(H444,D.1[Tên sản phẩm],0)))</f>
        <v/>
      </c>
      <c r="J444" s="20" t="str">
        <f>IF(H444="","",INDEX(D.1[ĐVT],MATCH(H444,D.1[Tên sản phẩm],0)))</f>
        <v/>
      </c>
      <c r="K444" s="56" t="str">
        <f>IF(H444="","",INDEX(#REF!,MATCH(H444,D.1[Tên sản phẩm],0)))</f>
        <v/>
      </c>
      <c r="L444" s="56"/>
      <c r="M444" s="53"/>
      <c r="N444" s="53"/>
      <c r="O444" s="53"/>
      <c r="P444" s="57" t="str">
        <f t="shared" si="80"/>
        <v/>
      </c>
      <c r="Q444" s="58"/>
      <c r="R444" s="56" t="str">
        <f t="shared" si="73"/>
        <v/>
      </c>
      <c r="S444" s="57" t="str">
        <f t="shared" si="81"/>
        <v/>
      </c>
      <c r="T444" s="58" t="str">
        <f t="shared" ca="1" si="82"/>
        <v/>
      </c>
      <c r="U444" s="57" t="str">
        <f t="shared" si="83"/>
        <v/>
      </c>
      <c r="V444" s="57" t="str">
        <f ca="1">IF(AND(C444&lt;&gt;"",C444&lt;&gt;OFFSET(C444,1,0)),SUMIFS([Giá có thuế],[Số ĐK],C444),"")</f>
        <v/>
      </c>
      <c r="W444" s="53"/>
      <c r="X444" s="55" t="str">
        <f>IF(W444="","",'Thông Tin Chung'!#REF!)</f>
        <v/>
      </c>
      <c r="Y444" s="57" t="str">
        <f t="shared" ca="1" si="84"/>
        <v/>
      </c>
      <c r="Z444" s="59"/>
      <c r="AA444" s="49" t="str">
        <f ca="1">IF(C444="","",IF(OR(D444&lt;NgayBatDau,D444&gt;NgayKetThuc),"Ngày tháng phải nằm trong kỳ báo cáo",IF(AND(G444&lt;&gt;"",COUNTIF(D.2[Tên khách hàng],G444)=0),"Tên KH chưa khai báo trong DSKH",IF(AND(H444&lt;&gt;"",COUNTIF(D.1[Tên sản phẩm],H444)=0),"SP này chưa khai báo trong DSSP",""))))</f>
        <v/>
      </c>
      <c r="AB444" s="28" t="str">
        <f t="shared" ca="1" si="74"/>
        <v/>
      </c>
      <c r="AC444" s="29" t="str">
        <f>IF(OR(H444="",S444=""),"",S444-(SUM(L444,M444)*INDEX(#REF!,MATCH(H444,D.1[Tên sản phẩm],0))))</f>
        <v/>
      </c>
    </row>
    <row r="445" spans="2:29" ht="27.75" customHeight="1">
      <c r="B445" s="69">
        <f t="shared" si="75"/>
        <v>442</v>
      </c>
      <c r="C445" s="49" t="str">
        <f t="shared" ca="1" si="76"/>
        <v/>
      </c>
      <c r="D445" s="50" t="str">
        <f t="shared" ca="1" si="77"/>
        <v/>
      </c>
      <c r="E445" s="51" t="str">
        <f t="shared" ca="1" si="78"/>
        <v/>
      </c>
      <c r="F445" s="51"/>
      <c r="G445" s="52" t="str">
        <f t="shared" ca="1" si="79"/>
        <v/>
      </c>
      <c r="H445" s="53"/>
      <c r="I445" s="54" t="str">
        <f>IF(H445="","",INDEX(D.1[Quy cách],MATCH(H445,D.1[Tên sản phẩm],0)))</f>
        <v/>
      </c>
      <c r="J445" s="20" t="str">
        <f>IF(H445="","",INDEX(D.1[ĐVT],MATCH(H445,D.1[Tên sản phẩm],0)))</f>
        <v/>
      </c>
      <c r="K445" s="56" t="str">
        <f>IF(H445="","",INDEX(#REF!,MATCH(H445,D.1[Tên sản phẩm],0)))</f>
        <v/>
      </c>
      <c r="L445" s="56"/>
      <c r="M445" s="53"/>
      <c r="N445" s="53"/>
      <c r="O445" s="53"/>
      <c r="P445" s="57" t="str">
        <f t="shared" si="80"/>
        <v/>
      </c>
      <c r="Q445" s="58"/>
      <c r="R445" s="56" t="str">
        <f t="shared" si="73"/>
        <v/>
      </c>
      <c r="S445" s="57" t="str">
        <f t="shared" si="81"/>
        <v/>
      </c>
      <c r="T445" s="58" t="str">
        <f t="shared" ca="1" si="82"/>
        <v/>
      </c>
      <c r="U445" s="57" t="str">
        <f t="shared" si="83"/>
        <v/>
      </c>
      <c r="V445" s="57" t="str">
        <f ca="1">IF(AND(C445&lt;&gt;"",C445&lt;&gt;OFFSET(C445,1,0)),SUMIFS([Giá có thuế],[Số ĐK],C445),"")</f>
        <v/>
      </c>
      <c r="W445" s="53"/>
      <c r="X445" s="55" t="str">
        <f>IF(W445="","",'Thông Tin Chung'!#REF!)</f>
        <v/>
      </c>
      <c r="Y445" s="57" t="str">
        <f t="shared" ca="1" si="84"/>
        <v/>
      </c>
      <c r="Z445" s="59"/>
      <c r="AA445" s="49" t="str">
        <f ca="1">IF(C445="","",IF(OR(D445&lt;NgayBatDau,D445&gt;NgayKetThuc),"Ngày tháng phải nằm trong kỳ báo cáo",IF(AND(G445&lt;&gt;"",COUNTIF(D.2[Tên khách hàng],G445)=0),"Tên KH chưa khai báo trong DSKH",IF(AND(H445&lt;&gt;"",COUNTIF(D.1[Tên sản phẩm],H445)=0),"SP này chưa khai báo trong DSSP",""))))</f>
        <v/>
      </c>
      <c r="AB445" s="28" t="str">
        <f t="shared" ca="1" si="74"/>
        <v/>
      </c>
      <c r="AC445" s="29" t="str">
        <f>IF(OR(H445="",S445=""),"",S445-(SUM(L445,M445)*INDEX(#REF!,MATCH(H445,D.1[Tên sản phẩm],0))))</f>
        <v/>
      </c>
    </row>
    <row r="446" spans="2:29" ht="27.75" customHeight="1">
      <c r="B446" s="69">
        <f t="shared" si="75"/>
        <v>443</v>
      </c>
      <c r="C446" s="49" t="str">
        <f t="shared" ca="1" si="76"/>
        <v/>
      </c>
      <c r="D446" s="50" t="str">
        <f t="shared" ca="1" si="77"/>
        <v/>
      </c>
      <c r="E446" s="51" t="str">
        <f t="shared" ca="1" si="78"/>
        <v/>
      </c>
      <c r="F446" s="51"/>
      <c r="G446" s="52" t="str">
        <f t="shared" ca="1" si="79"/>
        <v/>
      </c>
      <c r="H446" s="53"/>
      <c r="I446" s="54" t="str">
        <f>IF(H446="","",INDEX(D.1[Quy cách],MATCH(H446,D.1[Tên sản phẩm],0)))</f>
        <v/>
      </c>
      <c r="J446" s="20" t="str">
        <f>IF(H446="","",INDEX(D.1[ĐVT],MATCH(H446,D.1[Tên sản phẩm],0)))</f>
        <v/>
      </c>
      <c r="K446" s="56" t="str">
        <f>IF(H446="","",INDEX(#REF!,MATCH(H446,D.1[Tên sản phẩm],0)))</f>
        <v/>
      </c>
      <c r="L446" s="56"/>
      <c r="M446" s="53"/>
      <c r="N446" s="53"/>
      <c r="O446" s="53"/>
      <c r="P446" s="57" t="str">
        <f t="shared" si="80"/>
        <v/>
      </c>
      <c r="Q446" s="58"/>
      <c r="R446" s="56" t="str">
        <f t="shared" si="73"/>
        <v/>
      </c>
      <c r="S446" s="57" t="str">
        <f t="shared" si="81"/>
        <v/>
      </c>
      <c r="T446" s="58" t="str">
        <f t="shared" ca="1" si="82"/>
        <v/>
      </c>
      <c r="U446" s="57" t="str">
        <f t="shared" si="83"/>
        <v/>
      </c>
      <c r="V446" s="57" t="str">
        <f ca="1">IF(AND(C446&lt;&gt;"",C446&lt;&gt;OFFSET(C446,1,0)),SUMIFS([Giá có thuế],[Số ĐK],C446),"")</f>
        <v/>
      </c>
      <c r="W446" s="53"/>
      <c r="X446" s="55" t="str">
        <f>IF(W446="","",'Thông Tin Chung'!#REF!)</f>
        <v/>
      </c>
      <c r="Y446" s="57" t="str">
        <f t="shared" ca="1" si="84"/>
        <v/>
      </c>
      <c r="Z446" s="59"/>
      <c r="AA446" s="49" t="str">
        <f ca="1">IF(C446="","",IF(OR(D446&lt;NgayBatDau,D446&gt;NgayKetThuc),"Ngày tháng phải nằm trong kỳ báo cáo",IF(AND(G446&lt;&gt;"",COUNTIF(D.2[Tên khách hàng],G446)=0),"Tên KH chưa khai báo trong DSKH",IF(AND(H446&lt;&gt;"",COUNTIF(D.1[Tên sản phẩm],H446)=0),"SP này chưa khai báo trong DSSP",""))))</f>
        <v/>
      </c>
      <c r="AB446" s="28" t="str">
        <f t="shared" ca="1" si="74"/>
        <v/>
      </c>
      <c r="AC446" s="29" t="str">
        <f>IF(OR(H446="",S446=""),"",S446-(SUM(L446,M446)*INDEX(#REF!,MATCH(H446,D.1[Tên sản phẩm],0))))</f>
        <v/>
      </c>
    </row>
    <row r="447" spans="2:29" ht="27.75" customHeight="1">
      <c r="B447" s="69">
        <f t="shared" si="75"/>
        <v>444</v>
      </c>
      <c r="C447" s="49" t="str">
        <f t="shared" ca="1" si="76"/>
        <v/>
      </c>
      <c r="D447" s="50" t="str">
        <f t="shared" ca="1" si="77"/>
        <v/>
      </c>
      <c r="E447" s="51" t="str">
        <f t="shared" ca="1" si="78"/>
        <v/>
      </c>
      <c r="F447" s="51"/>
      <c r="G447" s="52" t="str">
        <f t="shared" ca="1" si="79"/>
        <v/>
      </c>
      <c r="H447" s="53"/>
      <c r="I447" s="54" t="str">
        <f>IF(H447="","",INDEX(D.1[Quy cách],MATCH(H447,D.1[Tên sản phẩm],0)))</f>
        <v/>
      </c>
      <c r="J447" s="20" t="str">
        <f>IF(H447="","",INDEX(D.1[ĐVT],MATCH(H447,D.1[Tên sản phẩm],0)))</f>
        <v/>
      </c>
      <c r="K447" s="56" t="str">
        <f>IF(H447="","",INDEX(#REF!,MATCH(H447,D.1[Tên sản phẩm],0)))</f>
        <v/>
      </c>
      <c r="L447" s="56"/>
      <c r="M447" s="53"/>
      <c r="N447" s="53"/>
      <c r="O447" s="53"/>
      <c r="P447" s="57" t="str">
        <f t="shared" si="80"/>
        <v/>
      </c>
      <c r="Q447" s="58"/>
      <c r="R447" s="56" t="str">
        <f t="shared" si="73"/>
        <v/>
      </c>
      <c r="S447" s="57" t="str">
        <f t="shared" si="81"/>
        <v/>
      </c>
      <c r="T447" s="58" t="str">
        <f t="shared" ca="1" si="82"/>
        <v/>
      </c>
      <c r="U447" s="57" t="str">
        <f t="shared" si="83"/>
        <v/>
      </c>
      <c r="V447" s="57" t="str">
        <f ca="1">IF(AND(C447&lt;&gt;"",C447&lt;&gt;OFFSET(C447,1,0)),SUMIFS([Giá có thuế],[Số ĐK],C447),"")</f>
        <v/>
      </c>
      <c r="W447" s="53"/>
      <c r="X447" s="55" t="str">
        <f>IF(W447="","",'Thông Tin Chung'!#REF!)</f>
        <v/>
      </c>
      <c r="Y447" s="57" t="str">
        <f t="shared" ca="1" si="84"/>
        <v/>
      </c>
      <c r="Z447" s="59"/>
      <c r="AA447" s="49" t="str">
        <f ca="1">IF(C447="","",IF(OR(D447&lt;NgayBatDau,D447&gt;NgayKetThuc),"Ngày tháng phải nằm trong kỳ báo cáo",IF(AND(G447&lt;&gt;"",COUNTIF(D.2[Tên khách hàng],G447)=0),"Tên KH chưa khai báo trong DSKH",IF(AND(H447&lt;&gt;"",COUNTIF(D.1[Tên sản phẩm],H447)=0),"SP này chưa khai báo trong DSSP",""))))</f>
        <v/>
      </c>
      <c r="AB447" s="28" t="str">
        <f t="shared" ca="1" si="74"/>
        <v/>
      </c>
      <c r="AC447" s="29" t="str">
        <f>IF(OR(H447="",S447=""),"",S447-(SUM(L447,M447)*INDEX(#REF!,MATCH(H447,D.1[Tên sản phẩm],0))))</f>
        <v/>
      </c>
    </row>
    <row r="448" spans="2:29" ht="27.75" customHeight="1">
      <c r="B448" s="69">
        <f t="shared" si="75"/>
        <v>445</v>
      </c>
      <c r="C448" s="49" t="str">
        <f t="shared" ca="1" si="76"/>
        <v/>
      </c>
      <c r="D448" s="50" t="str">
        <f t="shared" ca="1" si="77"/>
        <v/>
      </c>
      <c r="E448" s="51" t="str">
        <f t="shared" ca="1" si="78"/>
        <v/>
      </c>
      <c r="F448" s="51"/>
      <c r="G448" s="52" t="str">
        <f t="shared" ca="1" si="79"/>
        <v/>
      </c>
      <c r="H448" s="53"/>
      <c r="I448" s="54" t="str">
        <f>IF(H448="","",INDEX(D.1[Quy cách],MATCH(H448,D.1[Tên sản phẩm],0)))</f>
        <v/>
      </c>
      <c r="J448" s="20" t="str">
        <f>IF(H448="","",INDEX(D.1[ĐVT],MATCH(H448,D.1[Tên sản phẩm],0)))</f>
        <v/>
      </c>
      <c r="K448" s="56" t="str">
        <f>IF(H448="","",INDEX(#REF!,MATCH(H448,D.1[Tên sản phẩm],0)))</f>
        <v/>
      </c>
      <c r="L448" s="56"/>
      <c r="M448" s="53"/>
      <c r="N448" s="53"/>
      <c r="O448" s="53"/>
      <c r="P448" s="57" t="str">
        <f t="shared" si="80"/>
        <v/>
      </c>
      <c r="Q448" s="58"/>
      <c r="R448" s="56" t="str">
        <f t="shared" si="73"/>
        <v/>
      </c>
      <c r="S448" s="57" t="str">
        <f t="shared" si="81"/>
        <v/>
      </c>
      <c r="T448" s="58" t="str">
        <f t="shared" ca="1" si="82"/>
        <v/>
      </c>
      <c r="U448" s="57" t="str">
        <f t="shared" si="83"/>
        <v/>
      </c>
      <c r="V448" s="57" t="str">
        <f ca="1">IF(AND(C448&lt;&gt;"",C448&lt;&gt;OFFSET(C448,1,0)),SUMIFS([Giá có thuế],[Số ĐK],C448),"")</f>
        <v/>
      </c>
      <c r="W448" s="53"/>
      <c r="X448" s="55" t="str">
        <f>IF(W448="","",'Thông Tin Chung'!#REF!)</f>
        <v/>
      </c>
      <c r="Y448" s="57" t="str">
        <f t="shared" ca="1" si="84"/>
        <v/>
      </c>
      <c r="Z448" s="59"/>
      <c r="AA448" s="49" t="str">
        <f ca="1">IF(C448="","",IF(OR(D448&lt;NgayBatDau,D448&gt;NgayKetThuc),"Ngày tháng phải nằm trong kỳ báo cáo",IF(AND(G448&lt;&gt;"",COUNTIF(D.2[Tên khách hàng],G448)=0),"Tên KH chưa khai báo trong DSKH",IF(AND(H448&lt;&gt;"",COUNTIF(D.1[Tên sản phẩm],H448)=0),"SP này chưa khai báo trong DSSP",""))))</f>
        <v/>
      </c>
      <c r="AB448" s="28" t="str">
        <f t="shared" ca="1" si="74"/>
        <v/>
      </c>
      <c r="AC448" s="29" t="str">
        <f>IF(OR(H448="",S448=""),"",S448-(SUM(L448,M448)*INDEX(#REF!,MATCH(H448,D.1[Tên sản phẩm],0))))</f>
        <v/>
      </c>
    </row>
    <row r="449" spans="2:29" ht="27.75" customHeight="1">
      <c r="B449" s="69">
        <f t="shared" si="75"/>
        <v>446</v>
      </c>
      <c r="C449" s="49" t="str">
        <f t="shared" ca="1" si="76"/>
        <v/>
      </c>
      <c r="D449" s="50" t="str">
        <f t="shared" ca="1" si="77"/>
        <v/>
      </c>
      <c r="E449" s="51" t="str">
        <f t="shared" ca="1" si="78"/>
        <v/>
      </c>
      <c r="F449" s="51"/>
      <c r="G449" s="52" t="str">
        <f t="shared" ca="1" si="79"/>
        <v/>
      </c>
      <c r="H449" s="53"/>
      <c r="I449" s="54" t="str">
        <f>IF(H449="","",INDEX(D.1[Quy cách],MATCH(H449,D.1[Tên sản phẩm],0)))</f>
        <v/>
      </c>
      <c r="J449" s="20" t="str">
        <f>IF(H449="","",INDEX(D.1[ĐVT],MATCH(H449,D.1[Tên sản phẩm],0)))</f>
        <v/>
      </c>
      <c r="K449" s="56" t="str">
        <f>IF(H449="","",INDEX(#REF!,MATCH(H449,D.1[Tên sản phẩm],0)))</f>
        <v/>
      </c>
      <c r="L449" s="56"/>
      <c r="M449" s="53"/>
      <c r="N449" s="53"/>
      <c r="O449" s="53"/>
      <c r="P449" s="57" t="str">
        <f t="shared" si="80"/>
        <v/>
      </c>
      <c r="Q449" s="58"/>
      <c r="R449" s="56" t="str">
        <f t="shared" si="73"/>
        <v/>
      </c>
      <c r="S449" s="57" t="str">
        <f t="shared" si="81"/>
        <v/>
      </c>
      <c r="T449" s="58" t="str">
        <f t="shared" ca="1" si="82"/>
        <v/>
      </c>
      <c r="U449" s="57" t="str">
        <f t="shared" si="83"/>
        <v/>
      </c>
      <c r="V449" s="57" t="str">
        <f ca="1">IF(AND(C449&lt;&gt;"",C449&lt;&gt;OFFSET(C449,1,0)),SUMIFS([Giá có thuế],[Số ĐK],C449),"")</f>
        <v/>
      </c>
      <c r="W449" s="53"/>
      <c r="X449" s="55" t="str">
        <f>IF(W449="","",'Thông Tin Chung'!#REF!)</f>
        <v/>
      </c>
      <c r="Y449" s="57" t="str">
        <f t="shared" ca="1" si="84"/>
        <v/>
      </c>
      <c r="Z449" s="59"/>
      <c r="AA449" s="49" t="str">
        <f ca="1">IF(C449="","",IF(OR(D449&lt;NgayBatDau,D449&gt;NgayKetThuc),"Ngày tháng phải nằm trong kỳ báo cáo",IF(AND(G449&lt;&gt;"",COUNTIF(D.2[Tên khách hàng],G449)=0),"Tên KH chưa khai báo trong DSKH",IF(AND(H449&lt;&gt;"",COUNTIF(D.1[Tên sản phẩm],H449)=0),"SP này chưa khai báo trong DSSP",""))))</f>
        <v/>
      </c>
      <c r="AB449" s="28" t="str">
        <f t="shared" ca="1" si="74"/>
        <v/>
      </c>
      <c r="AC449" s="29" t="str">
        <f>IF(OR(H449="",S449=""),"",S449-(SUM(L449,M449)*INDEX(#REF!,MATCH(H449,D.1[Tên sản phẩm],0))))</f>
        <v/>
      </c>
    </row>
    <row r="450" spans="2:29" ht="27.75" customHeight="1">
      <c r="B450" s="69">
        <f t="shared" si="75"/>
        <v>447</v>
      </c>
      <c r="C450" s="49" t="str">
        <f t="shared" ca="1" si="76"/>
        <v/>
      </c>
      <c r="D450" s="50" t="str">
        <f t="shared" ca="1" si="77"/>
        <v/>
      </c>
      <c r="E450" s="51" t="str">
        <f t="shared" ca="1" si="78"/>
        <v/>
      </c>
      <c r="F450" s="51"/>
      <c r="G450" s="52" t="str">
        <f t="shared" ca="1" si="79"/>
        <v/>
      </c>
      <c r="H450" s="53"/>
      <c r="I450" s="54" t="str">
        <f>IF(H450="","",INDEX(D.1[Quy cách],MATCH(H450,D.1[Tên sản phẩm],0)))</f>
        <v/>
      </c>
      <c r="J450" s="20" t="str">
        <f>IF(H450="","",INDEX(D.1[ĐVT],MATCH(H450,D.1[Tên sản phẩm],0)))</f>
        <v/>
      </c>
      <c r="K450" s="56" t="str">
        <f>IF(H450="","",INDEX(#REF!,MATCH(H450,D.1[Tên sản phẩm],0)))</f>
        <v/>
      </c>
      <c r="L450" s="56"/>
      <c r="M450" s="53"/>
      <c r="N450" s="53"/>
      <c r="O450" s="53"/>
      <c r="P450" s="57" t="str">
        <f t="shared" si="80"/>
        <v/>
      </c>
      <c r="Q450" s="58"/>
      <c r="R450" s="56" t="str">
        <f t="shared" si="73"/>
        <v/>
      </c>
      <c r="S450" s="57" t="str">
        <f t="shared" si="81"/>
        <v/>
      </c>
      <c r="T450" s="58" t="str">
        <f t="shared" ca="1" si="82"/>
        <v/>
      </c>
      <c r="U450" s="57" t="str">
        <f t="shared" si="83"/>
        <v/>
      </c>
      <c r="V450" s="57" t="str">
        <f ca="1">IF(AND(C450&lt;&gt;"",C450&lt;&gt;OFFSET(C450,1,0)),SUMIFS([Giá có thuế],[Số ĐK],C450),"")</f>
        <v/>
      </c>
      <c r="W450" s="53"/>
      <c r="X450" s="55" t="str">
        <f>IF(W450="","",'Thông Tin Chung'!#REF!)</f>
        <v/>
      </c>
      <c r="Y450" s="57" t="str">
        <f t="shared" ca="1" si="84"/>
        <v/>
      </c>
      <c r="Z450" s="59"/>
      <c r="AA450" s="49" t="str">
        <f ca="1">IF(C450="","",IF(OR(D450&lt;NgayBatDau,D450&gt;NgayKetThuc),"Ngày tháng phải nằm trong kỳ báo cáo",IF(AND(G450&lt;&gt;"",COUNTIF(D.2[Tên khách hàng],G450)=0),"Tên KH chưa khai báo trong DSKH",IF(AND(H450&lt;&gt;"",COUNTIF(D.1[Tên sản phẩm],H450)=0),"SP này chưa khai báo trong DSSP",""))))</f>
        <v/>
      </c>
      <c r="AB450" s="28" t="str">
        <f t="shared" ca="1" si="74"/>
        <v/>
      </c>
      <c r="AC450" s="29" t="str">
        <f>IF(OR(H450="",S450=""),"",S450-(SUM(L450,M450)*INDEX(#REF!,MATCH(H450,D.1[Tên sản phẩm],0))))</f>
        <v/>
      </c>
    </row>
    <row r="451" spans="2:29" ht="27.75" customHeight="1">
      <c r="B451" s="69">
        <f t="shared" si="75"/>
        <v>448</v>
      </c>
      <c r="C451" s="49" t="str">
        <f t="shared" ca="1" si="76"/>
        <v/>
      </c>
      <c r="D451" s="50" t="str">
        <f t="shared" ca="1" si="77"/>
        <v/>
      </c>
      <c r="E451" s="51" t="str">
        <f t="shared" ca="1" si="78"/>
        <v/>
      </c>
      <c r="F451" s="51"/>
      <c r="G451" s="52" t="str">
        <f t="shared" ca="1" si="79"/>
        <v/>
      </c>
      <c r="H451" s="53"/>
      <c r="I451" s="54" t="str">
        <f>IF(H451="","",INDEX(D.1[Quy cách],MATCH(H451,D.1[Tên sản phẩm],0)))</f>
        <v/>
      </c>
      <c r="J451" s="20" t="str">
        <f>IF(H451="","",INDEX(D.1[ĐVT],MATCH(H451,D.1[Tên sản phẩm],0)))</f>
        <v/>
      </c>
      <c r="K451" s="56" t="str">
        <f>IF(H451="","",INDEX(#REF!,MATCH(H451,D.1[Tên sản phẩm],0)))</f>
        <v/>
      </c>
      <c r="L451" s="56"/>
      <c r="M451" s="53"/>
      <c r="N451" s="53"/>
      <c r="O451" s="53"/>
      <c r="P451" s="57" t="str">
        <f t="shared" si="80"/>
        <v/>
      </c>
      <c r="Q451" s="58"/>
      <c r="R451" s="56" t="str">
        <f t="shared" ref="R451:R514" si="85">IF(P451="","",P451*SUM(Q451))</f>
        <v/>
      </c>
      <c r="S451" s="57" t="str">
        <f t="shared" si="81"/>
        <v/>
      </c>
      <c r="T451" s="58" t="str">
        <f t="shared" ca="1" si="82"/>
        <v/>
      </c>
      <c r="U451" s="57" t="str">
        <f t="shared" si="83"/>
        <v/>
      </c>
      <c r="V451" s="57" t="str">
        <f ca="1">IF(AND(C451&lt;&gt;"",C451&lt;&gt;OFFSET(C451,1,0)),SUMIFS([Giá có thuế],[Số ĐK],C451),"")</f>
        <v/>
      </c>
      <c r="W451" s="53"/>
      <c r="X451" s="55" t="str">
        <f>IF(W451="","",'Thông Tin Chung'!#REF!)</f>
        <v/>
      </c>
      <c r="Y451" s="57" t="str">
        <f t="shared" ca="1" si="84"/>
        <v/>
      </c>
      <c r="Z451" s="59"/>
      <c r="AA451" s="49" t="str">
        <f ca="1">IF(C451="","",IF(OR(D451&lt;NgayBatDau,D451&gt;NgayKetThuc),"Ngày tháng phải nằm trong kỳ báo cáo",IF(AND(G451&lt;&gt;"",COUNTIF(D.2[Tên khách hàng],G451)=0),"Tên KH chưa khai báo trong DSKH",IF(AND(H451&lt;&gt;"",COUNTIF(D.1[Tên sản phẩm],H451)=0),"SP này chưa khai báo trong DSSP",""))))</f>
        <v/>
      </c>
      <c r="AB451" s="28" t="str">
        <f t="shared" ref="AB451:AB514" ca="1" si="86">IF(D451="","",MONTH(D451))</f>
        <v/>
      </c>
      <c r="AC451" s="29" t="str">
        <f>IF(OR(H451="",S451=""),"",S451-(SUM(L451,M451)*INDEX(#REF!,MATCH(H451,D.1[Tên sản phẩm],0))))</f>
        <v/>
      </c>
    </row>
    <row r="452" spans="2:29" ht="27.75" customHeight="1">
      <c r="B452" s="69">
        <f t="shared" ref="B452:B515" si="87">ROW(A452)-3</f>
        <v>449</v>
      </c>
      <c r="C452" s="49" t="str">
        <f t="shared" ref="C452:C515" ca="1" si="88">IF(AND(D452="",E452="",G452=""),"",IF(AND(D452=OFFSET(D452,-1,0),E452=OFFSET(E452,-1,0),G452=OFFSET(G452,-1,0)),OFFSET(B452,-1,1),B452))</f>
        <v/>
      </c>
      <c r="D452" s="50" t="str">
        <f t="shared" ref="D452:D515" ca="1" si="89">IF(AND($H452&lt;&gt;"",B452&lt;&gt;1),OFFSET(C452,-1,1),"")</f>
        <v/>
      </c>
      <c r="E452" s="51" t="str">
        <f t="shared" ref="E452:E515" ca="1" si="90">IF(AND($H452&lt;&gt;"",B452&lt;&gt;1),OFFSET(D452,-1,1),"")</f>
        <v/>
      </c>
      <c r="F452" s="51"/>
      <c r="G452" s="52" t="str">
        <f t="shared" ref="G452:G515" ca="1" si="91">IF(AND($H452&lt;&gt;"",B452&lt;&gt;1),OFFSET(F452,-1,1),"")</f>
        <v/>
      </c>
      <c r="H452" s="53"/>
      <c r="I452" s="54" t="str">
        <f>IF(H452="","",INDEX(D.1[Quy cách],MATCH(H452,D.1[Tên sản phẩm],0)))</f>
        <v/>
      </c>
      <c r="J452" s="20" t="str">
        <f>IF(H452="","",INDEX(D.1[ĐVT],MATCH(H452,D.1[Tên sản phẩm],0)))</f>
        <v/>
      </c>
      <c r="K452" s="56" t="str">
        <f>IF(H452="","",INDEX(#REF!,MATCH(H452,D.1[Tên sản phẩm],0)))</f>
        <v/>
      </c>
      <c r="L452" s="56"/>
      <c r="M452" s="53"/>
      <c r="N452" s="53"/>
      <c r="O452" s="53"/>
      <c r="P452" s="57" t="str">
        <f t="shared" ref="P452:P515" si="92">IF(AND(K452&lt;&gt;"",L452&lt;&gt;""),K452*L452,IF(AND(N452&lt;&gt;"",O452&lt;&gt;""),N452*O452,""))</f>
        <v/>
      </c>
      <c r="Q452" s="58"/>
      <c r="R452" s="56" t="str">
        <f t="shared" si="85"/>
        <v/>
      </c>
      <c r="S452" s="57" t="str">
        <f t="shared" ref="S452:S515" si="93">IF(P452="","",P452-SUM(R452))</f>
        <v/>
      </c>
      <c r="T452" s="58" t="str">
        <f t="shared" ref="T452:T515" ca="1" si="94">IF(AND(S452&lt;&gt;"",C452=OFFSET(C452,-1,0)),OFFSET(S452,-1,1),"")</f>
        <v/>
      </c>
      <c r="U452" s="57" t="str">
        <f t="shared" ref="U452:U515" si="95">IF(S452="","",S452*SUM(1,T452))</f>
        <v/>
      </c>
      <c r="V452" s="57" t="str">
        <f ca="1">IF(AND(C452&lt;&gt;"",C452&lt;&gt;OFFSET(C452,1,0)),SUMIFS([Giá có thuế],[Số ĐK],C452),"")</f>
        <v/>
      </c>
      <c r="W452" s="53"/>
      <c r="X452" s="55" t="str">
        <f>IF(W452="","",'Thông Tin Chung'!#REF!)</f>
        <v/>
      </c>
      <c r="Y452" s="57" t="str">
        <f t="shared" ref="Y452:Y515" ca="1" si="96">IF(AND(V452&lt;&gt;"",W452&lt;&gt;"",V452&lt;&gt;0),V452-W452,"")</f>
        <v/>
      </c>
      <c r="Z452" s="59"/>
      <c r="AA452" s="49" t="str">
        <f ca="1">IF(C452="","",IF(OR(D452&lt;NgayBatDau,D452&gt;NgayKetThuc),"Ngày tháng phải nằm trong kỳ báo cáo",IF(AND(G452&lt;&gt;"",COUNTIF(D.2[Tên khách hàng],G452)=0),"Tên KH chưa khai báo trong DSKH",IF(AND(H452&lt;&gt;"",COUNTIF(D.1[Tên sản phẩm],H452)=0),"SP này chưa khai báo trong DSSP",""))))</f>
        <v/>
      </c>
      <c r="AB452" s="28" t="str">
        <f t="shared" ca="1" si="86"/>
        <v/>
      </c>
      <c r="AC452" s="29" t="str">
        <f>IF(OR(H452="",S452=""),"",S452-(SUM(L452,M452)*INDEX(#REF!,MATCH(H452,D.1[Tên sản phẩm],0))))</f>
        <v/>
      </c>
    </row>
    <row r="453" spans="2:29" ht="27.75" customHeight="1">
      <c r="B453" s="69">
        <f t="shared" si="87"/>
        <v>450</v>
      </c>
      <c r="C453" s="49" t="str">
        <f t="shared" ca="1" si="88"/>
        <v/>
      </c>
      <c r="D453" s="50" t="str">
        <f t="shared" ca="1" si="89"/>
        <v/>
      </c>
      <c r="E453" s="51" t="str">
        <f t="shared" ca="1" si="90"/>
        <v/>
      </c>
      <c r="F453" s="51"/>
      <c r="G453" s="52" t="str">
        <f t="shared" ca="1" si="91"/>
        <v/>
      </c>
      <c r="H453" s="53"/>
      <c r="I453" s="54" t="str">
        <f>IF(H453="","",INDEX(D.1[Quy cách],MATCH(H453,D.1[Tên sản phẩm],0)))</f>
        <v/>
      </c>
      <c r="J453" s="20" t="str">
        <f>IF(H453="","",INDEX(D.1[ĐVT],MATCH(H453,D.1[Tên sản phẩm],0)))</f>
        <v/>
      </c>
      <c r="K453" s="56" t="str">
        <f>IF(H453="","",INDEX(#REF!,MATCH(H453,D.1[Tên sản phẩm],0)))</f>
        <v/>
      </c>
      <c r="L453" s="56"/>
      <c r="M453" s="53"/>
      <c r="N453" s="53"/>
      <c r="O453" s="53"/>
      <c r="P453" s="57" t="str">
        <f t="shared" si="92"/>
        <v/>
      </c>
      <c r="Q453" s="58"/>
      <c r="R453" s="56" t="str">
        <f t="shared" si="85"/>
        <v/>
      </c>
      <c r="S453" s="57" t="str">
        <f t="shared" si="93"/>
        <v/>
      </c>
      <c r="T453" s="58" t="str">
        <f t="shared" ca="1" si="94"/>
        <v/>
      </c>
      <c r="U453" s="57" t="str">
        <f t="shared" si="95"/>
        <v/>
      </c>
      <c r="V453" s="57" t="str">
        <f ca="1">IF(AND(C453&lt;&gt;"",C453&lt;&gt;OFFSET(C453,1,0)),SUMIFS([Giá có thuế],[Số ĐK],C453),"")</f>
        <v/>
      </c>
      <c r="W453" s="53"/>
      <c r="X453" s="55" t="str">
        <f>IF(W453="","",'Thông Tin Chung'!#REF!)</f>
        <v/>
      </c>
      <c r="Y453" s="57" t="str">
        <f t="shared" ca="1" si="96"/>
        <v/>
      </c>
      <c r="Z453" s="59"/>
      <c r="AA453" s="49" t="str">
        <f ca="1">IF(C453="","",IF(OR(D453&lt;NgayBatDau,D453&gt;NgayKetThuc),"Ngày tháng phải nằm trong kỳ báo cáo",IF(AND(G453&lt;&gt;"",COUNTIF(D.2[Tên khách hàng],G453)=0),"Tên KH chưa khai báo trong DSKH",IF(AND(H453&lt;&gt;"",COUNTIF(D.1[Tên sản phẩm],H453)=0),"SP này chưa khai báo trong DSSP",""))))</f>
        <v/>
      </c>
      <c r="AB453" s="28" t="str">
        <f t="shared" ca="1" si="86"/>
        <v/>
      </c>
      <c r="AC453" s="29" t="str">
        <f>IF(OR(H453="",S453=""),"",S453-(SUM(L453,M453)*INDEX(#REF!,MATCH(H453,D.1[Tên sản phẩm],0))))</f>
        <v/>
      </c>
    </row>
    <row r="454" spans="2:29" ht="27.75" customHeight="1">
      <c r="B454" s="69">
        <f t="shared" si="87"/>
        <v>451</v>
      </c>
      <c r="C454" s="49" t="str">
        <f t="shared" ca="1" si="88"/>
        <v/>
      </c>
      <c r="D454" s="50" t="str">
        <f t="shared" ca="1" si="89"/>
        <v/>
      </c>
      <c r="E454" s="51" t="str">
        <f t="shared" ca="1" si="90"/>
        <v/>
      </c>
      <c r="F454" s="51"/>
      <c r="G454" s="52" t="str">
        <f t="shared" ca="1" si="91"/>
        <v/>
      </c>
      <c r="H454" s="53"/>
      <c r="I454" s="54" t="str">
        <f>IF(H454="","",INDEX(D.1[Quy cách],MATCH(H454,D.1[Tên sản phẩm],0)))</f>
        <v/>
      </c>
      <c r="J454" s="20" t="str">
        <f>IF(H454="","",INDEX(D.1[ĐVT],MATCH(H454,D.1[Tên sản phẩm],0)))</f>
        <v/>
      </c>
      <c r="K454" s="56" t="str">
        <f>IF(H454="","",INDEX(#REF!,MATCH(H454,D.1[Tên sản phẩm],0)))</f>
        <v/>
      </c>
      <c r="L454" s="56"/>
      <c r="M454" s="53"/>
      <c r="N454" s="53"/>
      <c r="O454" s="53"/>
      <c r="P454" s="57" t="str">
        <f t="shared" si="92"/>
        <v/>
      </c>
      <c r="Q454" s="58"/>
      <c r="R454" s="56" t="str">
        <f t="shared" si="85"/>
        <v/>
      </c>
      <c r="S454" s="57" t="str">
        <f t="shared" si="93"/>
        <v/>
      </c>
      <c r="T454" s="58" t="str">
        <f t="shared" ca="1" si="94"/>
        <v/>
      </c>
      <c r="U454" s="57" t="str">
        <f t="shared" si="95"/>
        <v/>
      </c>
      <c r="V454" s="57" t="str">
        <f ca="1">IF(AND(C454&lt;&gt;"",C454&lt;&gt;OFFSET(C454,1,0)),SUMIFS([Giá có thuế],[Số ĐK],C454),"")</f>
        <v/>
      </c>
      <c r="W454" s="53"/>
      <c r="X454" s="55" t="str">
        <f>IF(W454="","",'Thông Tin Chung'!#REF!)</f>
        <v/>
      </c>
      <c r="Y454" s="57" t="str">
        <f t="shared" ca="1" si="96"/>
        <v/>
      </c>
      <c r="Z454" s="59"/>
      <c r="AA454" s="49" t="str">
        <f ca="1">IF(C454="","",IF(OR(D454&lt;NgayBatDau,D454&gt;NgayKetThuc),"Ngày tháng phải nằm trong kỳ báo cáo",IF(AND(G454&lt;&gt;"",COUNTIF(D.2[Tên khách hàng],G454)=0),"Tên KH chưa khai báo trong DSKH",IF(AND(H454&lt;&gt;"",COUNTIF(D.1[Tên sản phẩm],H454)=0),"SP này chưa khai báo trong DSSP",""))))</f>
        <v/>
      </c>
      <c r="AB454" s="28" t="str">
        <f t="shared" ca="1" si="86"/>
        <v/>
      </c>
      <c r="AC454" s="29" t="str">
        <f>IF(OR(H454="",S454=""),"",S454-(SUM(L454,M454)*INDEX(#REF!,MATCH(H454,D.1[Tên sản phẩm],0))))</f>
        <v/>
      </c>
    </row>
    <row r="455" spans="2:29" ht="27.75" customHeight="1">
      <c r="B455" s="69">
        <f t="shared" si="87"/>
        <v>452</v>
      </c>
      <c r="C455" s="49" t="str">
        <f t="shared" ca="1" si="88"/>
        <v/>
      </c>
      <c r="D455" s="50" t="str">
        <f t="shared" ca="1" si="89"/>
        <v/>
      </c>
      <c r="E455" s="51" t="str">
        <f t="shared" ca="1" si="90"/>
        <v/>
      </c>
      <c r="F455" s="51"/>
      <c r="G455" s="52" t="str">
        <f t="shared" ca="1" si="91"/>
        <v/>
      </c>
      <c r="H455" s="53"/>
      <c r="I455" s="54" t="str">
        <f>IF(H455="","",INDEX(D.1[Quy cách],MATCH(H455,D.1[Tên sản phẩm],0)))</f>
        <v/>
      </c>
      <c r="J455" s="20" t="str">
        <f>IF(H455="","",INDEX(D.1[ĐVT],MATCH(H455,D.1[Tên sản phẩm],0)))</f>
        <v/>
      </c>
      <c r="K455" s="56" t="str">
        <f>IF(H455="","",INDEX(#REF!,MATCH(H455,D.1[Tên sản phẩm],0)))</f>
        <v/>
      </c>
      <c r="L455" s="56"/>
      <c r="M455" s="53"/>
      <c r="N455" s="53"/>
      <c r="O455" s="53"/>
      <c r="P455" s="57" t="str">
        <f t="shared" si="92"/>
        <v/>
      </c>
      <c r="Q455" s="58"/>
      <c r="R455" s="56" t="str">
        <f t="shared" si="85"/>
        <v/>
      </c>
      <c r="S455" s="57" t="str">
        <f t="shared" si="93"/>
        <v/>
      </c>
      <c r="T455" s="58" t="str">
        <f t="shared" ca="1" si="94"/>
        <v/>
      </c>
      <c r="U455" s="57" t="str">
        <f t="shared" si="95"/>
        <v/>
      </c>
      <c r="V455" s="57" t="str">
        <f ca="1">IF(AND(C455&lt;&gt;"",C455&lt;&gt;OFFSET(C455,1,0)),SUMIFS([Giá có thuế],[Số ĐK],C455),"")</f>
        <v/>
      </c>
      <c r="W455" s="53"/>
      <c r="X455" s="55" t="str">
        <f>IF(W455="","",'Thông Tin Chung'!#REF!)</f>
        <v/>
      </c>
      <c r="Y455" s="57" t="str">
        <f t="shared" ca="1" si="96"/>
        <v/>
      </c>
      <c r="Z455" s="59"/>
      <c r="AA455" s="49" t="str">
        <f ca="1">IF(C455="","",IF(OR(D455&lt;NgayBatDau,D455&gt;NgayKetThuc),"Ngày tháng phải nằm trong kỳ báo cáo",IF(AND(G455&lt;&gt;"",COUNTIF(D.2[Tên khách hàng],G455)=0),"Tên KH chưa khai báo trong DSKH",IF(AND(H455&lt;&gt;"",COUNTIF(D.1[Tên sản phẩm],H455)=0),"SP này chưa khai báo trong DSSP",""))))</f>
        <v/>
      </c>
      <c r="AB455" s="28" t="str">
        <f t="shared" ca="1" si="86"/>
        <v/>
      </c>
      <c r="AC455" s="29" t="str">
        <f>IF(OR(H455="",S455=""),"",S455-(SUM(L455,M455)*INDEX(#REF!,MATCH(H455,D.1[Tên sản phẩm],0))))</f>
        <v/>
      </c>
    </row>
    <row r="456" spans="2:29" ht="27.75" customHeight="1">
      <c r="B456" s="69">
        <f t="shared" si="87"/>
        <v>453</v>
      </c>
      <c r="C456" s="49" t="str">
        <f t="shared" ca="1" si="88"/>
        <v/>
      </c>
      <c r="D456" s="50" t="str">
        <f t="shared" ca="1" si="89"/>
        <v/>
      </c>
      <c r="E456" s="51" t="str">
        <f t="shared" ca="1" si="90"/>
        <v/>
      </c>
      <c r="F456" s="51"/>
      <c r="G456" s="52" t="str">
        <f t="shared" ca="1" si="91"/>
        <v/>
      </c>
      <c r="H456" s="53"/>
      <c r="I456" s="54" t="str">
        <f>IF(H456="","",INDEX(D.1[Quy cách],MATCH(H456,D.1[Tên sản phẩm],0)))</f>
        <v/>
      </c>
      <c r="J456" s="20" t="str">
        <f>IF(H456="","",INDEX(D.1[ĐVT],MATCH(H456,D.1[Tên sản phẩm],0)))</f>
        <v/>
      </c>
      <c r="K456" s="56" t="str">
        <f>IF(H456="","",INDEX(#REF!,MATCH(H456,D.1[Tên sản phẩm],0)))</f>
        <v/>
      </c>
      <c r="L456" s="56"/>
      <c r="M456" s="53"/>
      <c r="N456" s="53"/>
      <c r="O456" s="53"/>
      <c r="P456" s="57" t="str">
        <f t="shared" si="92"/>
        <v/>
      </c>
      <c r="Q456" s="58"/>
      <c r="R456" s="56" t="str">
        <f t="shared" si="85"/>
        <v/>
      </c>
      <c r="S456" s="57" t="str">
        <f t="shared" si="93"/>
        <v/>
      </c>
      <c r="T456" s="58" t="str">
        <f t="shared" ca="1" si="94"/>
        <v/>
      </c>
      <c r="U456" s="57" t="str">
        <f t="shared" si="95"/>
        <v/>
      </c>
      <c r="V456" s="57" t="str">
        <f ca="1">IF(AND(C456&lt;&gt;"",C456&lt;&gt;OFFSET(C456,1,0)),SUMIFS([Giá có thuế],[Số ĐK],C456),"")</f>
        <v/>
      </c>
      <c r="W456" s="53"/>
      <c r="X456" s="55" t="str">
        <f>IF(W456="","",'Thông Tin Chung'!#REF!)</f>
        <v/>
      </c>
      <c r="Y456" s="57" t="str">
        <f t="shared" ca="1" si="96"/>
        <v/>
      </c>
      <c r="Z456" s="59"/>
      <c r="AA456" s="49" t="str">
        <f ca="1">IF(C456="","",IF(OR(D456&lt;NgayBatDau,D456&gt;NgayKetThuc),"Ngày tháng phải nằm trong kỳ báo cáo",IF(AND(G456&lt;&gt;"",COUNTIF(D.2[Tên khách hàng],G456)=0),"Tên KH chưa khai báo trong DSKH",IF(AND(H456&lt;&gt;"",COUNTIF(D.1[Tên sản phẩm],H456)=0),"SP này chưa khai báo trong DSSP",""))))</f>
        <v/>
      </c>
      <c r="AB456" s="28" t="str">
        <f t="shared" ca="1" si="86"/>
        <v/>
      </c>
      <c r="AC456" s="29" t="str">
        <f>IF(OR(H456="",S456=""),"",S456-(SUM(L456,M456)*INDEX(#REF!,MATCH(H456,D.1[Tên sản phẩm],0))))</f>
        <v/>
      </c>
    </row>
    <row r="457" spans="2:29" ht="27.75" customHeight="1">
      <c r="B457" s="69">
        <f t="shared" si="87"/>
        <v>454</v>
      </c>
      <c r="C457" s="49" t="str">
        <f t="shared" ca="1" si="88"/>
        <v/>
      </c>
      <c r="D457" s="50" t="str">
        <f t="shared" ca="1" si="89"/>
        <v/>
      </c>
      <c r="E457" s="51" t="str">
        <f t="shared" ca="1" si="90"/>
        <v/>
      </c>
      <c r="F457" s="51"/>
      <c r="G457" s="52" t="str">
        <f t="shared" ca="1" si="91"/>
        <v/>
      </c>
      <c r="H457" s="53"/>
      <c r="I457" s="54" t="str">
        <f>IF(H457="","",INDEX(D.1[Quy cách],MATCH(H457,D.1[Tên sản phẩm],0)))</f>
        <v/>
      </c>
      <c r="J457" s="20" t="str">
        <f>IF(H457="","",INDEX(D.1[ĐVT],MATCH(H457,D.1[Tên sản phẩm],0)))</f>
        <v/>
      </c>
      <c r="K457" s="56" t="str">
        <f>IF(H457="","",INDEX(#REF!,MATCH(H457,D.1[Tên sản phẩm],0)))</f>
        <v/>
      </c>
      <c r="L457" s="56"/>
      <c r="M457" s="53"/>
      <c r="N457" s="53"/>
      <c r="O457" s="53"/>
      <c r="P457" s="57" t="str">
        <f t="shared" si="92"/>
        <v/>
      </c>
      <c r="Q457" s="58"/>
      <c r="R457" s="56" t="str">
        <f t="shared" si="85"/>
        <v/>
      </c>
      <c r="S457" s="57" t="str">
        <f t="shared" si="93"/>
        <v/>
      </c>
      <c r="T457" s="58" t="str">
        <f t="shared" ca="1" si="94"/>
        <v/>
      </c>
      <c r="U457" s="57" t="str">
        <f t="shared" si="95"/>
        <v/>
      </c>
      <c r="V457" s="57" t="str">
        <f ca="1">IF(AND(C457&lt;&gt;"",C457&lt;&gt;OFFSET(C457,1,0)),SUMIFS([Giá có thuế],[Số ĐK],C457),"")</f>
        <v/>
      </c>
      <c r="W457" s="53"/>
      <c r="X457" s="55" t="str">
        <f>IF(W457="","",'Thông Tin Chung'!#REF!)</f>
        <v/>
      </c>
      <c r="Y457" s="57" t="str">
        <f t="shared" ca="1" si="96"/>
        <v/>
      </c>
      <c r="Z457" s="59"/>
      <c r="AA457" s="49" t="str">
        <f ca="1">IF(C457="","",IF(OR(D457&lt;NgayBatDau,D457&gt;NgayKetThuc),"Ngày tháng phải nằm trong kỳ báo cáo",IF(AND(G457&lt;&gt;"",COUNTIF(D.2[Tên khách hàng],G457)=0),"Tên KH chưa khai báo trong DSKH",IF(AND(H457&lt;&gt;"",COUNTIF(D.1[Tên sản phẩm],H457)=0),"SP này chưa khai báo trong DSSP",""))))</f>
        <v/>
      </c>
      <c r="AB457" s="28" t="str">
        <f t="shared" ca="1" si="86"/>
        <v/>
      </c>
      <c r="AC457" s="29" t="str">
        <f>IF(OR(H457="",S457=""),"",S457-(SUM(L457,M457)*INDEX(#REF!,MATCH(H457,D.1[Tên sản phẩm],0))))</f>
        <v/>
      </c>
    </row>
    <row r="458" spans="2:29" ht="27.75" customHeight="1">
      <c r="B458" s="69">
        <f t="shared" si="87"/>
        <v>455</v>
      </c>
      <c r="C458" s="49" t="str">
        <f t="shared" ca="1" si="88"/>
        <v/>
      </c>
      <c r="D458" s="50" t="str">
        <f t="shared" ca="1" si="89"/>
        <v/>
      </c>
      <c r="E458" s="51" t="str">
        <f t="shared" ca="1" si="90"/>
        <v/>
      </c>
      <c r="F458" s="51"/>
      <c r="G458" s="52" t="str">
        <f t="shared" ca="1" si="91"/>
        <v/>
      </c>
      <c r="H458" s="53"/>
      <c r="I458" s="54" t="str">
        <f>IF(H458="","",INDEX(D.1[Quy cách],MATCH(H458,D.1[Tên sản phẩm],0)))</f>
        <v/>
      </c>
      <c r="J458" s="20" t="str">
        <f>IF(H458="","",INDEX(D.1[ĐVT],MATCH(H458,D.1[Tên sản phẩm],0)))</f>
        <v/>
      </c>
      <c r="K458" s="56" t="str">
        <f>IF(H458="","",INDEX(#REF!,MATCH(H458,D.1[Tên sản phẩm],0)))</f>
        <v/>
      </c>
      <c r="L458" s="56"/>
      <c r="M458" s="53"/>
      <c r="N458" s="53"/>
      <c r="O458" s="53"/>
      <c r="P458" s="57" t="str">
        <f t="shared" si="92"/>
        <v/>
      </c>
      <c r="Q458" s="58"/>
      <c r="R458" s="56" t="str">
        <f t="shared" si="85"/>
        <v/>
      </c>
      <c r="S458" s="57" t="str">
        <f t="shared" si="93"/>
        <v/>
      </c>
      <c r="T458" s="58" t="str">
        <f t="shared" ca="1" si="94"/>
        <v/>
      </c>
      <c r="U458" s="57" t="str">
        <f t="shared" si="95"/>
        <v/>
      </c>
      <c r="V458" s="57" t="str">
        <f ca="1">IF(AND(C458&lt;&gt;"",C458&lt;&gt;OFFSET(C458,1,0)),SUMIFS([Giá có thuế],[Số ĐK],C458),"")</f>
        <v/>
      </c>
      <c r="W458" s="53"/>
      <c r="X458" s="55" t="str">
        <f>IF(W458="","",'Thông Tin Chung'!#REF!)</f>
        <v/>
      </c>
      <c r="Y458" s="57" t="str">
        <f t="shared" ca="1" si="96"/>
        <v/>
      </c>
      <c r="Z458" s="59"/>
      <c r="AA458" s="49" t="str">
        <f ca="1">IF(C458="","",IF(OR(D458&lt;NgayBatDau,D458&gt;NgayKetThuc),"Ngày tháng phải nằm trong kỳ báo cáo",IF(AND(G458&lt;&gt;"",COUNTIF(D.2[Tên khách hàng],G458)=0),"Tên KH chưa khai báo trong DSKH",IF(AND(H458&lt;&gt;"",COUNTIF(D.1[Tên sản phẩm],H458)=0),"SP này chưa khai báo trong DSSP",""))))</f>
        <v/>
      </c>
      <c r="AB458" s="28" t="str">
        <f t="shared" ca="1" si="86"/>
        <v/>
      </c>
      <c r="AC458" s="29" t="str">
        <f>IF(OR(H458="",S458=""),"",S458-(SUM(L458,M458)*INDEX(#REF!,MATCH(H458,D.1[Tên sản phẩm],0))))</f>
        <v/>
      </c>
    </row>
    <row r="459" spans="2:29" ht="27.75" customHeight="1">
      <c r="B459" s="69">
        <f t="shared" si="87"/>
        <v>456</v>
      </c>
      <c r="C459" s="49" t="str">
        <f t="shared" ca="1" si="88"/>
        <v/>
      </c>
      <c r="D459" s="50" t="str">
        <f t="shared" ca="1" si="89"/>
        <v/>
      </c>
      <c r="E459" s="51" t="str">
        <f t="shared" ca="1" si="90"/>
        <v/>
      </c>
      <c r="F459" s="51"/>
      <c r="G459" s="52" t="str">
        <f t="shared" ca="1" si="91"/>
        <v/>
      </c>
      <c r="H459" s="53"/>
      <c r="I459" s="54" t="str">
        <f>IF(H459="","",INDEX(D.1[Quy cách],MATCH(H459,D.1[Tên sản phẩm],0)))</f>
        <v/>
      </c>
      <c r="J459" s="20" t="str">
        <f>IF(H459="","",INDEX(D.1[ĐVT],MATCH(H459,D.1[Tên sản phẩm],0)))</f>
        <v/>
      </c>
      <c r="K459" s="56" t="str">
        <f>IF(H459="","",INDEX(#REF!,MATCH(H459,D.1[Tên sản phẩm],0)))</f>
        <v/>
      </c>
      <c r="L459" s="56"/>
      <c r="M459" s="53"/>
      <c r="N459" s="53"/>
      <c r="O459" s="53"/>
      <c r="P459" s="57" t="str">
        <f t="shared" si="92"/>
        <v/>
      </c>
      <c r="Q459" s="58"/>
      <c r="R459" s="56" t="str">
        <f t="shared" si="85"/>
        <v/>
      </c>
      <c r="S459" s="57" t="str">
        <f t="shared" si="93"/>
        <v/>
      </c>
      <c r="T459" s="58" t="str">
        <f t="shared" ca="1" si="94"/>
        <v/>
      </c>
      <c r="U459" s="57" t="str">
        <f t="shared" si="95"/>
        <v/>
      </c>
      <c r="V459" s="57" t="str">
        <f ca="1">IF(AND(C459&lt;&gt;"",C459&lt;&gt;OFFSET(C459,1,0)),SUMIFS([Giá có thuế],[Số ĐK],C459),"")</f>
        <v/>
      </c>
      <c r="W459" s="53"/>
      <c r="X459" s="55" t="str">
        <f>IF(W459="","",'Thông Tin Chung'!#REF!)</f>
        <v/>
      </c>
      <c r="Y459" s="57" t="str">
        <f t="shared" ca="1" si="96"/>
        <v/>
      </c>
      <c r="Z459" s="59"/>
      <c r="AA459" s="49" t="str">
        <f ca="1">IF(C459="","",IF(OR(D459&lt;NgayBatDau,D459&gt;NgayKetThuc),"Ngày tháng phải nằm trong kỳ báo cáo",IF(AND(G459&lt;&gt;"",COUNTIF(D.2[Tên khách hàng],G459)=0),"Tên KH chưa khai báo trong DSKH",IF(AND(H459&lt;&gt;"",COUNTIF(D.1[Tên sản phẩm],H459)=0),"SP này chưa khai báo trong DSSP",""))))</f>
        <v/>
      </c>
      <c r="AB459" s="28" t="str">
        <f t="shared" ca="1" si="86"/>
        <v/>
      </c>
      <c r="AC459" s="29" t="str">
        <f>IF(OR(H459="",S459=""),"",S459-(SUM(L459,M459)*INDEX(#REF!,MATCH(H459,D.1[Tên sản phẩm],0))))</f>
        <v/>
      </c>
    </row>
    <row r="460" spans="2:29" ht="27.75" customHeight="1">
      <c r="B460" s="69">
        <f t="shared" si="87"/>
        <v>457</v>
      </c>
      <c r="C460" s="49" t="str">
        <f t="shared" ca="1" si="88"/>
        <v/>
      </c>
      <c r="D460" s="50" t="str">
        <f t="shared" ca="1" si="89"/>
        <v/>
      </c>
      <c r="E460" s="51" t="str">
        <f t="shared" ca="1" si="90"/>
        <v/>
      </c>
      <c r="F460" s="51"/>
      <c r="G460" s="52" t="str">
        <f t="shared" ca="1" si="91"/>
        <v/>
      </c>
      <c r="H460" s="53"/>
      <c r="I460" s="54" t="str">
        <f>IF(H460="","",INDEX(D.1[Quy cách],MATCH(H460,D.1[Tên sản phẩm],0)))</f>
        <v/>
      </c>
      <c r="J460" s="20" t="str">
        <f>IF(H460="","",INDEX(D.1[ĐVT],MATCH(H460,D.1[Tên sản phẩm],0)))</f>
        <v/>
      </c>
      <c r="K460" s="56" t="str">
        <f>IF(H460="","",INDEX(#REF!,MATCH(H460,D.1[Tên sản phẩm],0)))</f>
        <v/>
      </c>
      <c r="L460" s="56"/>
      <c r="M460" s="53"/>
      <c r="N460" s="53"/>
      <c r="O460" s="53"/>
      <c r="P460" s="57" t="str">
        <f t="shared" si="92"/>
        <v/>
      </c>
      <c r="Q460" s="58"/>
      <c r="R460" s="56" t="str">
        <f t="shared" si="85"/>
        <v/>
      </c>
      <c r="S460" s="57" t="str">
        <f t="shared" si="93"/>
        <v/>
      </c>
      <c r="T460" s="58" t="str">
        <f t="shared" ca="1" si="94"/>
        <v/>
      </c>
      <c r="U460" s="57" t="str">
        <f t="shared" si="95"/>
        <v/>
      </c>
      <c r="V460" s="57" t="str">
        <f ca="1">IF(AND(C460&lt;&gt;"",C460&lt;&gt;OFFSET(C460,1,0)),SUMIFS([Giá có thuế],[Số ĐK],C460),"")</f>
        <v/>
      </c>
      <c r="W460" s="53"/>
      <c r="X460" s="55" t="str">
        <f>IF(W460="","",'Thông Tin Chung'!#REF!)</f>
        <v/>
      </c>
      <c r="Y460" s="57" t="str">
        <f t="shared" ca="1" si="96"/>
        <v/>
      </c>
      <c r="Z460" s="59"/>
      <c r="AA460" s="49" t="str">
        <f ca="1">IF(C460="","",IF(OR(D460&lt;NgayBatDau,D460&gt;NgayKetThuc),"Ngày tháng phải nằm trong kỳ báo cáo",IF(AND(G460&lt;&gt;"",COUNTIF(D.2[Tên khách hàng],G460)=0),"Tên KH chưa khai báo trong DSKH",IF(AND(H460&lt;&gt;"",COUNTIF(D.1[Tên sản phẩm],H460)=0),"SP này chưa khai báo trong DSSP",""))))</f>
        <v/>
      </c>
      <c r="AB460" s="28" t="str">
        <f t="shared" ca="1" si="86"/>
        <v/>
      </c>
      <c r="AC460" s="29" t="str">
        <f>IF(OR(H460="",S460=""),"",S460-(SUM(L460,M460)*INDEX(#REF!,MATCH(H460,D.1[Tên sản phẩm],0))))</f>
        <v/>
      </c>
    </row>
    <row r="461" spans="2:29" ht="27.75" customHeight="1">
      <c r="B461" s="69">
        <f t="shared" si="87"/>
        <v>458</v>
      </c>
      <c r="C461" s="49" t="str">
        <f t="shared" ca="1" si="88"/>
        <v/>
      </c>
      <c r="D461" s="50" t="str">
        <f t="shared" ca="1" si="89"/>
        <v/>
      </c>
      <c r="E461" s="51" t="str">
        <f t="shared" ca="1" si="90"/>
        <v/>
      </c>
      <c r="F461" s="51"/>
      <c r="G461" s="52" t="str">
        <f t="shared" ca="1" si="91"/>
        <v/>
      </c>
      <c r="H461" s="53"/>
      <c r="I461" s="54" t="str">
        <f>IF(H461="","",INDEX(D.1[Quy cách],MATCH(H461,D.1[Tên sản phẩm],0)))</f>
        <v/>
      </c>
      <c r="J461" s="20" t="str">
        <f>IF(H461="","",INDEX(D.1[ĐVT],MATCH(H461,D.1[Tên sản phẩm],0)))</f>
        <v/>
      </c>
      <c r="K461" s="56" t="str">
        <f>IF(H461="","",INDEX(#REF!,MATCH(H461,D.1[Tên sản phẩm],0)))</f>
        <v/>
      </c>
      <c r="L461" s="56"/>
      <c r="M461" s="53"/>
      <c r="N461" s="53"/>
      <c r="O461" s="53"/>
      <c r="P461" s="57" t="str">
        <f t="shared" si="92"/>
        <v/>
      </c>
      <c r="Q461" s="58"/>
      <c r="R461" s="56" t="str">
        <f t="shared" si="85"/>
        <v/>
      </c>
      <c r="S461" s="57" t="str">
        <f t="shared" si="93"/>
        <v/>
      </c>
      <c r="T461" s="58" t="str">
        <f t="shared" ca="1" si="94"/>
        <v/>
      </c>
      <c r="U461" s="57" t="str">
        <f t="shared" si="95"/>
        <v/>
      </c>
      <c r="V461" s="57" t="str">
        <f ca="1">IF(AND(C461&lt;&gt;"",C461&lt;&gt;OFFSET(C461,1,0)),SUMIFS([Giá có thuế],[Số ĐK],C461),"")</f>
        <v/>
      </c>
      <c r="W461" s="53"/>
      <c r="X461" s="55" t="str">
        <f>IF(W461="","",'Thông Tin Chung'!#REF!)</f>
        <v/>
      </c>
      <c r="Y461" s="57" t="str">
        <f t="shared" ca="1" si="96"/>
        <v/>
      </c>
      <c r="Z461" s="59"/>
      <c r="AA461" s="49" t="str">
        <f ca="1">IF(C461="","",IF(OR(D461&lt;NgayBatDau,D461&gt;NgayKetThuc),"Ngày tháng phải nằm trong kỳ báo cáo",IF(AND(G461&lt;&gt;"",COUNTIF(D.2[Tên khách hàng],G461)=0),"Tên KH chưa khai báo trong DSKH",IF(AND(H461&lt;&gt;"",COUNTIF(D.1[Tên sản phẩm],H461)=0),"SP này chưa khai báo trong DSSP",""))))</f>
        <v/>
      </c>
      <c r="AB461" s="28" t="str">
        <f t="shared" ca="1" si="86"/>
        <v/>
      </c>
      <c r="AC461" s="29" t="str">
        <f>IF(OR(H461="",S461=""),"",S461-(SUM(L461,M461)*INDEX(#REF!,MATCH(H461,D.1[Tên sản phẩm],0))))</f>
        <v/>
      </c>
    </row>
    <row r="462" spans="2:29" ht="27.75" customHeight="1">
      <c r="B462" s="69">
        <f t="shared" si="87"/>
        <v>459</v>
      </c>
      <c r="C462" s="49" t="str">
        <f t="shared" ca="1" si="88"/>
        <v/>
      </c>
      <c r="D462" s="50" t="str">
        <f t="shared" ca="1" si="89"/>
        <v/>
      </c>
      <c r="E462" s="51" t="str">
        <f t="shared" ca="1" si="90"/>
        <v/>
      </c>
      <c r="F462" s="51"/>
      <c r="G462" s="52" t="str">
        <f t="shared" ca="1" si="91"/>
        <v/>
      </c>
      <c r="H462" s="53"/>
      <c r="I462" s="54" t="str">
        <f>IF(H462="","",INDEX(D.1[Quy cách],MATCH(H462,D.1[Tên sản phẩm],0)))</f>
        <v/>
      </c>
      <c r="J462" s="20" t="str">
        <f>IF(H462="","",INDEX(D.1[ĐVT],MATCH(H462,D.1[Tên sản phẩm],0)))</f>
        <v/>
      </c>
      <c r="K462" s="56" t="str">
        <f>IF(H462="","",INDEX(#REF!,MATCH(H462,D.1[Tên sản phẩm],0)))</f>
        <v/>
      </c>
      <c r="L462" s="56"/>
      <c r="M462" s="53"/>
      <c r="N462" s="53"/>
      <c r="O462" s="53"/>
      <c r="P462" s="57" t="str">
        <f t="shared" si="92"/>
        <v/>
      </c>
      <c r="Q462" s="58"/>
      <c r="R462" s="56" t="str">
        <f t="shared" si="85"/>
        <v/>
      </c>
      <c r="S462" s="57" t="str">
        <f t="shared" si="93"/>
        <v/>
      </c>
      <c r="T462" s="58" t="str">
        <f t="shared" ca="1" si="94"/>
        <v/>
      </c>
      <c r="U462" s="57" t="str">
        <f t="shared" si="95"/>
        <v/>
      </c>
      <c r="V462" s="57" t="str">
        <f ca="1">IF(AND(C462&lt;&gt;"",C462&lt;&gt;OFFSET(C462,1,0)),SUMIFS([Giá có thuế],[Số ĐK],C462),"")</f>
        <v/>
      </c>
      <c r="W462" s="53"/>
      <c r="X462" s="55" t="str">
        <f>IF(W462="","",'Thông Tin Chung'!#REF!)</f>
        <v/>
      </c>
      <c r="Y462" s="57" t="str">
        <f t="shared" ca="1" si="96"/>
        <v/>
      </c>
      <c r="Z462" s="59"/>
      <c r="AA462" s="49" t="str">
        <f ca="1">IF(C462="","",IF(OR(D462&lt;NgayBatDau,D462&gt;NgayKetThuc),"Ngày tháng phải nằm trong kỳ báo cáo",IF(AND(G462&lt;&gt;"",COUNTIF(D.2[Tên khách hàng],G462)=0),"Tên KH chưa khai báo trong DSKH",IF(AND(H462&lt;&gt;"",COUNTIF(D.1[Tên sản phẩm],H462)=0),"SP này chưa khai báo trong DSSP",""))))</f>
        <v/>
      </c>
      <c r="AB462" s="28" t="str">
        <f t="shared" ca="1" si="86"/>
        <v/>
      </c>
      <c r="AC462" s="29" t="str">
        <f>IF(OR(H462="",S462=""),"",S462-(SUM(L462,M462)*INDEX(#REF!,MATCH(H462,D.1[Tên sản phẩm],0))))</f>
        <v/>
      </c>
    </row>
    <row r="463" spans="2:29" ht="27.75" customHeight="1">
      <c r="B463" s="69">
        <f t="shared" si="87"/>
        <v>460</v>
      </c>
      <c r="C463" s="49" t="str">
        <f t="shared" ca="1" si="88"/>
        <v/>
      </c>
      <c r="D463" s="50" t="str">
        <f t="shared" ca="1" si="89"/>
        <v/>
      </c>
      <c r="E463" s="51" t="str">
        <f t="shared" ca="1" si="90"/>
        <v/>
      </c>
      <c r="F463" s="51"/>
      <c r="G463" s="52" t="str">
        <f t="shared" ca="1" si="91"/>
        <v/>
      </c>
      <c r="H463" s="53"/>
      <c r="I463" s="54" t="str">
        <f>IF(H463="","",INDEX(D.1[Quy cách],MATCH(H463,D.1[Tên sản phẩm],0)))</f>
        <v/>
      </c>
      <c r="J463" s="20" t="str">
        <f>IF(H463="","",INDEX(D.1[ĐVT],MATCH(H463,D.1[Tên sản phẩm],0)))</f>
        <v/>
      </c>
      <c r="K463" s="56" t="str">
        <f>IF(H463="","",INDEX(#REF!,MATCH(H463,D.1[Tên sản phẩm],0)))</f>
        <v/>
      </c>
      <c r="L463" s="56"/>
      <c r="M463" s="53"/>
      <c r="N463" s="53"/>
      <c r="O463" s="53"/>
      <c r="P463" s="57" t="str">
        <f t="shared" si="92"/>
        <v/>
      </c>
      <c r="Q463" s="58"/>
      <c r="R463" s="56" t="str">
        <f t="shared" si="85"/>
        <v/>
      </c>
      <c r="S463" s="57" t="str">
        <f t="shared" si="93"/>
        <v/>
      </c>
      <c r="T463" s="58" t="str">
        <f t="shared" ca="1" si="94"/>
        <v/>
      </c>
      <c r="U463" s="57" t="str">
        <f t="shared" si="95"/>
        <v/>
      </c>
      <c r="V463" s="57" t="str">
        <f ca="1">IF(AND(C463&lt;&gt;"",C463&lt;&gt;OFFSET(C463,1,0)),SUMIFS([Giá có thuế],[Số ĐK],C463),"")</f>
        <v/>
      </c>
      <c r="W463" s="53"/>
      <c r="X463" s="55" t="str">
        <f>IF(W463="","",'Thông Tin Chung'!#REF!)</f>
        <v/>
      </c>
      <c r="Y463" s="57" t="str">
        <f t="shared" ca="1" si="96"/>
        <v/>
      </c>
      <c r="Z463" s="59"/>
      <c r="AA463" s="49" t="str">
        <f ca="1">IF(C463="","",IF(OR(D463&lt;NgayBatDau,D463&gt;NgayKetThuc),"Ngày tháng phải nằm trong kỳ báo cáo",IF(AND(G463&lt;&gt;"",COUNTIF(D.2[Tên khách hàng],G463)=0),"Tên KH chưa khai báo trong DSKH",IF(AND(H463&lt;&gt;"",COUNTIF(D.1[Tên sản phẩm],H463)=0),"SP này chưa khai báo trong DSSP",""))))</f>
        <v/>
      </c>
      <c r="AB463" s="28" t="str">
        <f t="shared" ca="1" si="86"/>
        <v/>
      </c>
      <c r="AC463" s="29" t="str">
        <f>IF(OR(H463="",S463=""),"",S463-(SUM(L463,M463)*INDEX(#REF!,MATCH(H463,D.1[Tên sản phẩm],0))))</f>
        <v/>
      </c>
    </row>
    <row r="464" spans="2:29" ht="27.75" customHeight="1">
      <c r="B464" s="69">
        <f t="shared" si="87"/>
        <v>461</v>
      </c>
      <c r="C464" s="49" t="str">
        <f t="shared" ca="1" si="88"/>
        <v/>
      </c>
      <c r="D464" s="50" t="str">
        <f t="shared" ca="1" si="89"/>
        <v/>
      </c>
      <c r="E464" s="51" t="str">
        <f t="shared" ca="1" si="90"/>
        <v/>
      </c>
      <c r="F464" s="51"/>
      <c r="G464" s="52" t="str">
        <f t="shared" ca="1" si="91"/>
        <v/>
      </c>
      <c r="H464" s="53"/>
      <c r="I464" s="54" t="str">
        <f>IF(H464="","",INDEX(D.1[Quy cách],MATCH(H464,D.1[Tên sản phẩm],0)))</f>
        <v/>
      </c>
      <c r="J464" s="20" t="str">
        <f>IF(H464="","",INDEX(D.1[ĐVT],MATCH(H464,D.1[Tên sản phẩm],0)))</f>
        <v/>
      </c>
      <c r="K464" s="56" t="str">
        <f>IF(H464="","",INDEX(#REF!,MATCH(H464,D.1[Tên sản phẩm],0)))</f>
        <v/>
      </c>
      <c r="L464" s="56"/>
      <c r="M464" s="53"/>
      <c r="N464" s="53"/>
      <c r="O464" s="53"/>
      <c r="P464" s="57" t="str">
        <f t="shared" si="92"/>
        <v/>
      </c>
      <c r="Q464" s="58"/>
      <c r="R464" s="56" t="str">
        <f t="shared" si="85"/>
        <v/>
      </c>
      <c r="S464" s="57" t="str">
        <f t="shared" si="93"/>
        <v/>
      </c>
      <c r="T464" s="58" t="str">
        <f t="shared" ca="1" si="94"/>
        <v/>
      </c>
      <c r="U464" s="57" t="str">
        <f t="shared" si="95"/>
        <v/>
      </c>
      <c r="V464" s="57" t="str">
        <f ca="1">IF(AND(C464&lt;&gt;"",C464&lt;&gt;OFFSET(C464,1,0)),SUMIFS([Giá có thuế],[Số ĐK],C464),"")</f>
        <v/>
      </c>
      <c r="W464" s="53"/>
      <c r="X464" s="55" t="str">
        <f>IF(W464="","",'Thông Tin Chung'!#REF!)</f>
        <v/>
      </c>
      <c r="Y464" s="57" t="str">
        <f t="shared" ca="1" si="96"/>
        <v/>
      </c>
      <c r="Z464" s="59"/>
      <c r="AA464" s="49" t="str">
        <f ca="1">IF(C464="","",IF(OR(D464&lt;NgayBatDau,D464&gt;NgayKetThuc),"Ngày tháng phải nằm trong kỳ báo cáo",IF(AND(G464&lt;&gt;"",COUNTIF(D.2[Tên khách hàng],G464)=0),"Tên KH chưa khai báo trong DSKH",IF(AND(H464&lt;&gt;"",COUNTIF(D.1[Tên sản phẩm],H464)=0),"SP này chưa khai báo trong DSSP",""))))</f>
        <v/>
      </c>
      <c r="AB464" s="28" t="str">
        <f t="shared" ca="1" si="86"/>
        <v/>
      </c>
      <c r="AC464" s="29" t="str">
        <f>IF(OR(H464="",S464=""),"",S464-(SUM(L464,M464)*INDEX(#REF!,MATCH(H464,D.1[Tên sản phẩm],0))))</f>
        <v/>
      </c>
    </row>
    <row r="465" spans="2:29" ht="27.75" customHeight="1">
      <c r="B465" s="69">
        <f t="shared" si="87"/>
        <v>462</v>
      </c>
      <c r="C465" s="49" t="str">
        <f t="shared" ca="1" si="88"/>
        <v/>
      </c>
      <c r="D465" s="50" t="str">
        <f t="shared" ca="1" si="89"/>
        <v/>
      </c>
      <c r="E465" s="51" t="str">
        <f t="shared" ca="1" si="90"/>
        <v/>
      </c>
      <c r="F465" s="51"/>
      <c r="G465" s="52" t="str">
        <f t="shared" ca="1" si="91"/>
        <v/>
      </c>
      <c r="H465" s="53"/>
      <c r="I465" s="54" t="str">
        <f>IF(H465="","",INDEX(D.1[Quy cách],MATCH(H465,D.1[Tên sản phẩm],0)))</f>
        <v/>
      </c>
      <c r="J465" s="20" t="str">
        <f>IF(H465="","",INDEX(D.1[ĐVT],MATCH(H465,D.1[Tên sản phẩm],0)))</f>
        <v/>
      </c>
      <c r="K465" s="56" t="str">
        <f>IF(H465="","",INDEX(#REF!,MATCH(H465,D.1[Tên sản phẩm],0)))</f>
        <v/>
      </c>
      <c r="L465" s="56"/>
      <c r="M465" s="53"/>
      <c r="N465" s="53"/>
      <c r="O465" s="53"/>
      <c r="P465" s="57" t="str">
        <f t="shared" si="92"/>
        <v/>
      </c>
      <c r="Q465" s="58"/>
      <c r="R465" s="56" t="str">
        <f t="shared" si="85"/>
        <v/>
      </c>
      <c r="S465" s="57" t="str">
        <f t="shared" si="93"/>
        <v/>
      </c>
      <c r="T465" s="58" t="str">
        <f t="shared" ca="1" si="94"/>
        <v/>
      </c>
      <c r="U465" s="57" t="str">
        <f t="shared" si="95"/>
        <v/>
      </c>
      <c r="V465" s="57" t="str">
        <f ca="1">IF(AND(C465&lt;&gt;"",C465&lt;&gt;OFFSET(C465,1,0)),SUMIFS([Giá có thuế],[Số ĐK],C465),"")</f>
        <v/>
      </c>
      <c r="W465" s="53"/>
      <c r="X465" s="55" t="str">
        <f>IF(W465="","",'Thông Tin Chung'!#REF!)</f>
        <v/>
      </c>
      <c r="Y465" s="57" t="str">
        <f t="shared" ca="1" si="96"/>
        <v/>
      </c>
      <c r="Z465" s="59"/>
      <c r="AA465" s="49" t="str">
        <f ca="1">IF(C465="","",IF(OR(D465&lt;NgayBatDau,D465&gt;NgayKetThuc),"Ngày tháng phải nằm trong kỳ báo cáo",IF(AND(G465&lt;&gt;"",COUNTIF(D.2[Tên khách hàng],G465)=0),"Tên KH chưa khai báo trong DSKH",IF(AND(H465&lt;&gt;"",COUNTIF(D.1[Tên sản phẩm],H465)=0),"SP này chưa khai báo trong DSSP",""))))</f>
        <v/>
      </c>
      <c r="AB465" s="28" t="str">
        <f t="shared" ca="1" si="86"/>
        <v/>
      </c>
      <c r="AC465" s="29" t="str">
        <f>IF(OR(H465="",S465=""),"",S465-(SUM(L465,M465)*INDEX(#REF!,MATCH(H465,D.1[Tên sản phẩm],0))))</f>
        <v/>
      </c>
    </row>
    <row r="466" spans="2:29" ht="27.75" customHeight="1">
      <c r="B466" s="69">
        <f t="shared" si="87"/>
        <v>463</v>
      </c>
      <c r="C466" s="49" t="str">
        <f t="shared" ca="1" si="88"/>
        <v/>
      </c>
      <c r="D466" s="50" t="str">
        <f t="shared" ca="1" si="89"/>
        <v/>
      </c>
      <c r="E466" s="51" t="str">
        <f t="shared" ca="1" si="90"/>
        <v/>
      </c>
      <c r="F466" s="51"/>
      <c r="G466" s="52" t="str">
        <f t="shared" ca="1" si="91"/>
        <v/>
      </c>
      <c r="H466" s="53"/>
      <c r="I466" s="54" t="str">
        <f>IF(H466="","",INDEX(D.1[Quy cách],MATCH(H466,D.1[Tên sản phẩm],0)))</f>
        <v/>
      </c>
      <c r="J466" s="20" t="str">
        <f>IF(H466="","",INDEX(D.1[ĐVT],MATCH(H466,D.1[Tên sản phẩm],0)))</f>
        <v/>
      </c>
      <c r="K466" s="56" t="str">
        <f>IF(H466="","",INDEX(#REF!,MATCH(H466,D.1[Tên sản phẩm],0)))</f>
        <v/>
      </c>
      <c r="L466" s="56"/>
      <c r="M466" s="53"/>
      <c r="N466" s="53"/>
      <c r="O466" s="53"/>
      <c r="P466" s="57" t="str">
        <f t="shared" si="92"/>
        <v/>
      </c>
      <c r="Q466" s="58"/>
      <c r="R466" s="56" t="str">
        <f t="shared" si="85"/>
        <v/>
      </c>
      <c r="S466" s="57" t="str">
        <f t="shared" si="93"/>
        <v/>
      </c>
      <c r="T466" s="58" t="str">
        <f t="shared" ca="1" si="94"/>
        <v/>
      </c>
      <c r="U466" s="57" t="str">
        <f t="shared" si="95"/>
        <v/>
      </c>
      <c r="V466" s="57" t="str">
        <f ca="1">IF(AND(C466&lt;&gt;"",C466&lt;&gt;OFFSET(C466,1,0)),SUMIFS([Giá có thuế],[Số ĐK],C466),"")</f>
        <v/>
      </c>
      <c r="W466" s="53"/>
      <c r="X466" s="55" t="str">
        <f>IF(W466="","",'Thông Tin Chung'!#REF!)</f>
        <v/>
      </c>
      <c r="Y466" s="57" t="str">
        <f t="shared" ca="1" si="96"/>
        <v/>
      </c>
      <c r="Z466" s="59"/>
      <c r="AA466" s="49" t="str">
        <f ca="1">IF(C466="","",IF(OR(D466&lt;NgayBatDau,D466&gt;NgayKetThuc),"Ngày tháng phải nằm trong kỳ báo cáo",IF(AND(G466&lt;&gt;"",COUNTIF(D.2[Tên khách hàng],G466)=0),"Tên KH chưa khai báo trong DSKH",IF(AND(H466&lt;&gt;"",COUNTIF(D.1[Tên sản phẩm],H466)=0),"SP này chưa khai báo trong DSSP",""))))</f>
        <v/>
      </c>
      <c r="AB466" s="28" t="str">
        <f t="shared" ca="1" si="86"/>
        <v/>
      </c>
      <c r="AC466" s="29" t="str">
        <f>IF(OR(H466="",S466=""),"",S466-(SUM(L466,M466)*INDEX(#REF!,MATCH(H466,D.1[Tên sản phẩm],0))))</f>
        <v/>
      </c>
    </row>
    <row r="467" spans="2:29" ht="27.75" customHeight="1">
      <c r="B467" s="69">
        <f t="shared" si="87"/>
        <v>464</v>
      </c>
      <c r="C467" s="49" t="str">
        <f t="shared" ca="1" si="88"/>
        <v/>
      </c>
      <c r="D467" s="50" t="str">
        <f t="shared" ca="1" si="89"/>
        <v/>
      </c>
      <c r="E467" s="51" t="str">
        <f t="shared" ca="1" si="90"/>
        <v/>
      </c>
      <c r="F467" s="51"/>
      <c r="G467" s="52" t="str">
        <f t="shared" ca="1" si="91"/>
        <v/>
      </c>
      <c r="H467" s="53"/>
      <c r="I467" s="54" t="str">
        <f>IF(H467="","",INDEX(D.1[Quy cách],MATCH(H467,D.1[Tên sản phẩm],0)))</f>
        <v/>
      </c>
      <c r="J467" s="20" t="str">
        <f>IF(H467="","",INDEX(D.1[ĐVT],MATCH(H467,D.1[Tên sản phẩm],0)))</f>
        <v/>
      </c>
      <c r="K467" s="56" t="str">
        <f>IF(H467="","",INDEX(#REF!,MATCH(H467,D.1[Tên sản phẩm],0)))</f>
        <v/>
      </c>
      <c r="L467" s="56"/>
      <c r="M467" s="53"/>
      <c r="N467" s="53"/>
      <c r="O467" s="53"/>
      <c r="P467" s="57" t="str">
        <f t="shared" si="92"/>
        <v/>
      </c>
      <c r="Q467" s="58"/>
      <c r="R467" s="56" t="str">
        <f t="shared" si="85"/>
        <v/>
      </c>
      <c r="S467" s="57" t="str">
        <f t="shared" si="93"/>
        <v/>
      </c>
      <c r="T467" s="58" t="str">
        <f t="shared" ca="1" si="94"/>
        <v/>
      </c>
      <c r="U467" s="57" t="str">
        <f t="shared" si="95"/>
        <v/>
      </c>
      <c r="V467" s="57" t="str">
        <f ca="1">IF(AND(C467&lt;&gt;"",C467&lt;&gt;OFFSET(C467,1,0)),SUMIFS([Giá có thuế],[Số ĐK],C467),"")</f>
        <v/>
      </c>
      <c r="W467" s="53"/>
      <c r="X467" s="55" t="str">
        <f>IF(W467="","",'Thông Tin Chung'!#REF!)</f>
        <v/>
      </c>
      <c r="Y467" s="57" t="str">
        <f t="shared" ca="1" si="96"/>
        <v/>
      </c>
      <c r="Z467" s="59"/>
      <c r="AA467" s="49" t="str">
        <f ca="1">IF(C467="","",IF(OR(D467&lt;NgayBatDau,D467&gt;NgayKetThuc),"Ngày tháng phải nằm trong kỳ báo cáo",IF(AND(G467&lt;&gt;"",COUNTIF(D.2[Tên khách hàng],G467)=0),"Tên KH chưa khai báo trong DSKH",IF(AND(H467&lt;&gt;"",COUNTIF(D.1[Tên sản phẩm],H467)=0),"SP này chưa khai báo trong DSSP",""))))</f>
        <v/>
      </c>
      <c r="AB467" s="28" t="str">
        <f t="shared" ca="1" si="86"/>
        <v/>
      </c>
      <c r="AC467" s="29" t="str">
        <f>IF(OR(H467="",S467=""),"",S467-(SUM(L467,M467)*INDEX(#REF!,MATCH(H467,D.1[Tên sản phẩm],0))))</f>
        <v/>
      </c>
    </row>
    <row r="468" spans="2:29" ht="27.75" customHeight="1">
      <c r="B468" s="69">
        <f t="shared" si="87"/>
        <v>465</v>
      </c>
      <c r="C468" s="49" t="str">
        <f t="shared" ca="1" si="88"/>
        <v/>
      </c>
      <c r="D468" s="50" t="str">
        <f t="shared" ca="1" si="89"/>
        <v/>
      </c>
      <c r="E468" s="51" t="str">
        <f t="shared" ca="1" si="90"/>
        <v/>
      </c>
      <c r="F468" s="51"/>
      <c r="G468" s="52" t="str">
        <f t="shared" ca="1" si="91"/>
        <v/>
      </c>
      <c r="H468" s="53"/>
      <c r="I468" s="54" t="str">
        <f>IF(H468="","",INDEX(D.1[Quy cách],MATCH(H468,D.1[Tên sản phẩm],0)))</f>
        <v/>
      </c>
      <c r="J468" s="20" t="str">
        <f>IF(H468="","",INDEX(D.1[ĐVT],MATCH(H468,D.1[Tên sản phẩm],0)))</f>
        <v/>
      </c>
      <c r="K468" s="56" t="str">
        <f>IF(H468="","",INDEX(#REF!,MATCH(H468,D.1[Tên sản phẩm],0)))</f>
        <v/>
      </c>
      <c r="L468" s="56"/>
      <c r="M468" s="53"/>
      <c r="N468" s="53"/>
      <c r="O468" s="53"/>
      <c r="P468" s="57" t="str">
        <f t="shared" si="92"/>
        <v/>
      </c>
      <c r="Q468" s="58"/>
      <c r="R468" s="56" t="str">
        <f t="shared" si="85"/>
        <v/>
      </c>
      <c r="S468" s="57" t="str">
        <f t="shared" si="93"/>
        <v/>
      </c>
      <c r="T468" s="58" t="str">
        <f t="shared" ca="1" si="94"/>
        <v/>
      </c>
      <c r="U468" s="57" t="str">
        <f t="shared" si="95"/>
        <v/>
      </c>
      <c r="V468" s="57" t="str">
        <f ca="1">IF(AND(C468&lt;&gt;"",C468&lt;&gt;OFFSET(C468,1,0)),SUMIFS([Giá có thuế],[Số ĐK],C468),"")</f>
        <v/>
      </c>
      <c r="W468" s="53"/>
      <c r="X468" s="55" t="str">
        <f>IF(W468="","",'Thông Tin Chung'!#REF!)</f>
        <v/>
      </c>
      <c r="Y468" s="57" t="str">
        <f t="shared" ca="1" si="96"/>
        <v/>
      </c>
      <c r="Z468" s="59"/>
      <c r="AA468" s="49" t="str">
        <f ca="1">IF(C468="","",IF(OR(D468&lt;NgayBatDau,D468&gt;NgayKetThuc),"Ngày tháng phải nằm trong kỳ báo cáo",IF(AND(G468&lt;&gt;"",COUNTIF(D.2[Tên khách hàng],G468)=0),"Tên KH chưa khai báo trong DSKH",IF(AND(H468&lt;&gt;"",COUNTIF(D.1[Tên sản phẩm],H468)=0),"SP này chưa khai báo trong DSSP",""))))</f>
        <v/>
      </c>
      <c r="AB468" s="28" t="str">
        <f t="shared" ca="1" si="86"/>
        <v/>
      </c>
      <c r="AC468" s="29" t="str">
        <f>IF(OR(H468="",S468=""),"",S468-(SUM(L468,M468)*INDEX(#REF!,MATCH(H468,D.1[Tên sản phẩm],0))))</f>
        <v/>
      </c>
    </row>
    <row r="469" spans="2:29" ht="27.75" customHeight="1">
      <c r="B469" s="69">
        <f t="shared" si="87"/>
        <v>466</v>
      </c>
      <c r="C469" s="49" t="str">
        <f t="shared" ca="1" si="88"/>
        <v/>
      </c>
      <c r="D469" s="50" t="str">
        <f t="shared" ca="1" si="89"/>
        <v/>
      </c>
      <c r="E469" s="51" t="str">
        <f t="shared" ca="1" si="90"/>
        <v/>
      </c>
      <c r="F469" s="51"/>
      <c r="G469" s="52" t="str">
        <f t="shared" ca="1" si="91"/>
        <v/>
      </c>
      <c r="H469" s="53"/>
      <c r="I469" s="54" t="str">
        <f>IF(H469="","",INDEX(D.1[Quy cách],MATCH(H469,D.1[Tên sản phẩm],0)))</f>
        <v/>
      </c>
      <c r="J469" s="20" t="str">
        <f>IF(H469="","",INDEX(D.1[ĐVT],MATCH(H469,D.1[Tên sản phẩm],0)))</f>
        <v/>
      </c>
      <c r="K469" s="56" t="str">
        <f>IF(H469="","",INDEX(#REF!,MATCH(H469,D.1[Tên sản phẩm],0)))</f>
        <v/>
      </c>
      <c r="L469" s="56"/>
      <c r="M469" s="53"/>
      <c r="N469" s="53"/>
      <c r="O469" s="53"/>
      <c r="P469" s="57" t="str">
        <f t="shared" si="92"/>
        <v/>
      </c>
      <c r="Q469" s="58"/>
      <c r="R469" s="56" t="str">
        <f t="shared" si="85"/>
        <v/>
      </c>
      <c r="S469" s="57" t="str">
        <f t="shared" si="93"/>
        <v/>
      </c>
      <c r="T469" s="58" t="str">
        <f t="shared" ca="1" si="94"/>
        <v/>
      </c>
      <c r="U469" s="57" t="str">
        <f t="shared" si="95"/>
        <v/>
      </c>
      <c r="V469" s="57" t="str">
        <f ca="1">IF(AND(C469&lt;&gt;"",C469&lt;&gt;OFFSET(C469,1,0)),SUMIFS([Giá có thuế],[Số ĐK],C469),"")</f>
        <v/>
      </c>
      <c r="W469" s="53"/>
      <c r="X469" s="55" t="str">
        <f>IF(W469="","",'Thông Tin Chung'!#REF!)</f>
        <v/>
      </c>
      <c r="Y469" s="57" t="str">
        <f t="shared" ca="1" si="96"/>
        <v/>
      </c>
      <c r="Z469" s="59"/>
      <c r="AA469" s="49" t="str">
        <f ca="1">IF(C469="","",IF(OR(D469&lt;NgayBatDau,D469&gt;NgayKetThuc),"Ngày tháng phải nằm trong kỳ báo cáo",IF(AND(G469&lt;&gt;"",COUNTIF(D.2[Tên khách hàng],G469)=0),"Tên KH chưa khai báo trong DSKH",IF(AND(H469&lt;&gt;"",COUNTIF(D.1[Tên sản phẩm],H469)=0),"SP này chưa khai báo trong DSSP",""))))</f>
        <v/>
      </c>
      <c r="AB469" s="28" t="str">
        <f t="shared" ca="1" si="86"/>
        <v/>
      </c>
      <c r="AC469" s="29" t="str">
        <f>IF(OR(H469="",S469=""),"",S469-(SUM(L469,M469)*INDEX(#REF!,MATCH(H469,D.1[Tên sản phẩm],0))))</f>
        <v/>
      </c>
    </row>
    <row r="470" spans="2:29" ht="27.75" customHeight="1">
      <c r="B470" s="69">
        <f t="shared" si="87"/>
        <v>467</v>
      </c>
      <c r="C470" s="49" t="str">
        <f t="shared" ca="1" si="88"/>
        <v/>
      </c>
      <c r="D470" s="50" t="str">
        <f t="shared" ca="1" si="89"/>
        <v/>
      </c>
      <c r="E470" s="51" t="str">
        <f t="shared" ca="1" si="90"/>
        <v/>
      </c>
      <c r="F470" s="51"/>
      <c r="G470" s="52" t="str">
        <f t="shared" ca="1" si="91"/>
        <v/>
      </c>
      <c r="H470" s="53"/>
      <c r="I470" s="54" t="str">
        <f>IF(H470="","",INDEX(D.1[Quy cách],MATCH(H470,D.1[Tên sản phẩm],0)))</f>
        <v/>
      </c>
      <c r="J470" s="20" t="str">
        <f>IF(H470="","",INDEX(D.1[ĐVT],MATCH(H470,D.1[Tên sản phẩm],0)))</f>
        <v/>
      </c>
      <c r="K470" s="56" t="str">
        <f>IF(H470="","",INDEX(#REF!,MATCH(H470,D.1[Tên sản phẩm],0)))</f>
        <v/>
      </c>
      <c r="L470" s="56"/>
      <c r="M470" s="53"/>
      <c r="N470" s="53"/>
      <c r="O470" s="53"/>
      <c r="P470" s="57" t="str">
        <f t="shared" si="92"/>
        <v/>
      </c>
      <c r="Q470" s="58"/>
      <c r="R470" s="56" t="str">
        <f t="shared" si="85"/>
        <v/>
      </c>
      <c r="S470" s="57" t="str">
        <f t="shared" si="93"/>
        <v/>
      </c>
      <c r="T470" s="58" t="str">
        <f t="shared" ca="1" si="94"/>
        <v/>
      </c>
      <c r="U470" s="57" t="str">
        <f t="shared" si="95"/>
        <v/>
      </c>
      <c r="V470" s="57" t="str">
        <f ca="1">IF(AND(C470&lt;&gt;"",C470&lt;&gt;OFFSET(C470,1,0)),SUMIFS([Giá có thuế],[Số ĐK],C470),"")</f>
        <v/>
      </c>
      <c r="W470" s="53"/>
      <c r="X470" s="55" t="str">
        <f>IF(W470="","",'Thông Tin Chung'!#REF!)</f>
        <v/>
      </c>
      <c r="Y470" s="57" t="str">
        <f t="shared" ca="1" si="96"/>
        <v/>
      </c>
      <c r="Z470" s="59"/>
      <c r="AA470" s="49" t="str">
        <f ca="1">IF(C470="","",IF(OR(D470&lt;NgayBatDau,D470&gt;NgayKetThuc),"Ngày tháng phải nằm trong kỳ báo cáo",IF(AND(G470&lt;&gt;"",COUNTIF(D.2[Tên khách hàng],G470)=0),"Tên KH chưa khai báo trong DSKH",IF(AND(H470&lt;&gt;"",COUNTIF(D.1[Tên sản phẩm],H470)=0),"SP này chưa khai báo trong DSSP",""))))</f>
        <v/>
      </c>
      <c r="AB470" s="28" t="str">
        <f t="shared" ca="1" si="86"/>
        <v/>
      </c>
      <c r="AC470" s="29" t="str">
        <f>IF(OR(H470="",S470=""),"",S470-(SUM(L470,M470)*INDEX(#REF!,MATCH(H470,D.1[Tên sản phẩm],0))))</f>
        <v/>
      </c>
    </row>
    <row r="471" spans="2:29" ht="27.75" customHeight="1">
      <c r="B471" s="69">
        <f t="shared" si="87"/>
        <v>468</v>
      </c>
      <c r="C471" s="49" t="str">
        <f t="shared" ca="1" si="88"/>
        <v/>
      </c>
      <c r="D471" s="50" t="str">
        <f t="shared" ca="1" si="89"/>
        <v/>
      </c>
      <c r="E471" s="51" t="str">
        <f t="shared" ca="1" si="90"/>
        <v/>
      </c>
      <c r="F471" s="51"/>
      <c r="G471" s="52" t="str">
        <f t="shared" ca="1" si="91"/>
        <v/>
      </c>
      <c r="H471" s="53"/>
      <c r="I471" s="54" t="str">
        <f>IF(H471="","",INDEX(D.1[Quy cách],MATCH(H471,D.1[Tên sản phẩm],0)))</f>
        <v/>
      </c>
      <c r="J471" s="20" t="str">
        <f>IF(H471="","",INDEX(D.1[ĐVT],MATCH(H471,D.1[Tên sản phẩm],0)))</f>
        <v/>
      </c>
      <c r="K471" s="56" t="str">
        <f>IF(H471="","",INDEX(#REF!,MATCH(H471,D.1[Tên sản phẩm],0)))</f>
        <v/>
      </c>
      <c r="L471" s="56"/>
      <c r="M471" s="53"/>
      <c r="N471" s="53"/>
      <c r="O471" s="53"/>
      <c r="P471" s="57" t="str">
        <f t="shared" si="92"/>
        <v/>
      </c>
      <c r="Q471" s="58"/>
      <c r="R471" s="56" t="str">
        <f t="shared" si="85"/>
        <v/>
      </c>
      <c r="S471" s="57" t="str">
        <f t="shared" si="93"/>
        <v/>
      </c>
      <c r="T471" s="58" t="str">
        <f t="shared" ca="1" si="94"/>
        <v/>
      </c>
      <c r="U471" s="57" t="str">
        <f t="shared" si="95"/>
        <v/>
      </c>
      <c r="V471" s="57" t="str">
        <f ca="1">IF(AND(C471&lt;&gt;"",C471&lt;&gt;OFFSET(C471,1,0)),SUMIFS([Giá có thuế],[Số ĐK],C471),"")</f>
        <v/>
      </c>
      <c r="W471" s="53"/>
      <c r="X471" s="55" t="str">
        <f>IF(W471="","",'Thông Tin Chung'!#REF!)</f>
        <v/>
      </c>
      <c r="Y471" s="57" t="str">
        <f t="shared" ca="1" si="96"/>
        <v/>
      </c>
      <c r="Z471" s="59"/>
      <c r="AA471" s="49" t="str">
        <f ca="1">IF(C471="","",IF(OR(D471&lt;NgayBatDau,D471&gt;NgayKetThuc),"Ngày tháng phải nằm trong kỳ báo cáo",IF(AND(G471&lt;&gt;"",COUNTIF(D.2[Tên khách hàng],G471)=0),"Tên KH chưa khai báo trong DSKH",IF(AND(H471&lt;&gt;"",COUNTIF(D.1[Tên sản phẩm],H471)=0),"SP này chưa khai báo trong DSSP",""))))</f>
        <v/>
      </c>
      <c r="AB471" s="28" t="str">
        <f t="shared" ca="1" si="86"/>
        <v/>
      </c>
      <c r="AC471" s="29" t="str">
        <f>IF(OR(H471="",S471=""),"",S471-(SUM(L471,M471)*INDEX(#REF!,MATCH(H471,D.1[Tên sản phẩm],0))))</f>
        <v/>
      </c>
    </row>
    <row r="472" spans="2:29" ht="27.75" customHeight="1">
      <c r="B472" s="69">
        <f t="shared" si="87"/>
        <v>469</v>
      </c>
      <c r="C472" s="49" t="str">
        <f t="shared" ca="1" si="88"/>
        <v/>
      </c>
      <c r="D472" s="50" t="str">
        <f t="shared" ca="1" si="89"/>
        <v/>
      </c>
      <c r="E472" s="51" t="str">
        <f t="shared" ca="1" si="90"/>
        <v/>
      </c>
      <c r="F472" s="51"/>
      <c r="G472" s="52" t="str">
        <f t="shared" ca="1" si="91"/>
        <v/>
      </c>
      <c r="H472" s="53"/>
      <c r="I472" s="54" t="str">
        <f>IF(H472="","",INDEX(D.1[Quy cách],MATCH(H472,D.1[Tên sản phẩm],0)))</f>
        <v/>
      </c>
      <c r="J472" s="20" t="str">
        <f>IF(H472="","",INDEX(D.1[ĐVT],MATCH(H472,D.1[Tên sản phẩm],0)))</f>
        <v/>
      </c>
      <c r="K472" s="56" t="str">
        <f>IF(H472="","",INDEX(#REF!,MATCH(H472,D.1[Tên sản phẩm],0)))</f>
        <v/>
      </c>
      <c r="L472" s="56"/>
      <c r="M472" s="53"/>
      <c r="N472" s="53"/>
      <c r="O472" s="53"/>
      <c r="P472" s="57" t="str">
        <f t="shared" si="92"/>
        <v/>
      </c>
      <c r="Q472" s="58"/>
      <c r="R472" s="56" t="str">
        <f t="shared" si="85"/>
        <v/>
      </c>
      <c r="S472" s="57" t="str">
        <f t="shared" si="93"/>
        <v/>
      </c>
      <c r="T472" s="58" t="str">
        <f t="shared" ca="1" si="94"/>
        <v/>
      </c>
      <c r="U472" s="57" t="str">
        <f t="shared" si="95"/>
        <v/>
      </c>
      <c r="V472" s="57" t="str">
        <f ca="1">IF(AND(C472&lt;&gt;"",C472&lt;&gt;OFFSET(C472,1,0)),SUMIFS([Giá có thuế],[Số ĐK],C472),"")</f>
        <v/>
      </c>
      <c r="W472" s="53"/>
      <c r="X472" s="55" t="str">
        <f>IF(W472="","",'Thông Tin Chung'!#REF!)</f>
        <v/>
      </c>
      <c r="Y472" s="57" t="str">
        <f t="shared" ca="1" si="96"/>
        <v/>
      </c>
      <c r="Z472" s="59"/>
      <c r="AA472" s="49" t="str">
        <f ca="1">IF(C472="","",IF(OR(D472&lt;NgayBatDau,D472&gt;NgayKetThuc),"Ngày tháng phải nằm trong kỳ báo cáo",IF(AND(G472&lt;&gt;"",COUNTIF(D.2[Tên khách hàng],G472)=0),"Tên KH chưa khai báo trong DSKH",IF(AND(H472&lt;&gt;"",COUNTIF(D.1[Tên sản phẩm],H472)=0),"SP này chưa khai báo trong DSSP",""))))</f>
        <v/>
      </c>
      <c r="AB472" s="28" t="str">
        <f t="shared" ca="1" si="86"/>
        <v/>
      </c>
      <c r="AC472" s="29" t="str">
        <f>IF(OR(H472="",S472=""),"",S472-(SUM(L472,M472)*INDEX(#REF!,MATCH(H472,D.1[Tên sản phẩm],0))))</f>
        <v/>
      </c>
    </row>
    <row r="473" spans="2:29" ht="27.75" customHeight="1">
      <c r="B473" s="69">
        <f t="shared" si="87"/>
        <v>470</v>
      </c>
      <c r="C473" s="49" t="str">
        <f t="shared" ca="1" si="88"/>
        <v/>
      </c>
      <c r="D473" s="50" t="str">
        <f t="shared" ca="1" si="89"/>
        <v/>
      </c>
      <c r="E473" s="51" t="str">
        <f t="shared" ca="1" si="90"/>
        <v/>
      </c>
      <c r="F473" s="51"/>
      <c r="G473" s="52" t="str">
        <f t="shared" ca="1" si="91"/>
        <v/>
      </c>
      <c r="H473" s="53"/>
      <c r="I473" s="54" t="str">
        <f>IF(H473="","",INDEX(D.1[Quy cách],MATCH(H473,D.1[Tên sản phẩm],0)))</f>
        <v/>
      </c>
      <c r="J473" s="20" t="str">
        <f>IF(H473="","",INDEX(D.1[ĐVT],MATCH(H473,D.1[Tên sản phẩm],0)))</f>
        <v/>
      </c>
      <c r="K473" s="56" t="str">
        <f>IF(H473="","",INDEX(#REF!,MATCH(H473,D.1[Tên sản phẩm],0)))</f>
        <v/>
      </c>
      <c r="L473" s="56"/>
      <c r="M473" s="53"/>
      <c r="N473" s="53"/>
      <c r="O473" s="53"/>
      <c r="P473" s="57" t="str">
        <f t="shared" si="92"/>
        <v/>
      </c>
      <c r="Q473" s="58"/>
      <c r="R473" s="56" t="str">
        <f t="shared" si="85"/>
        <v/>
      </c>
      <c r="S473" s="57" t="str">
        <f t="shared" si="93"/>
        <v/>
      </c>
      <c r="T473" s="58" t="str">
        <f t="shared" ca="1" si="94"/>
        <v/>
      </c>
      <c r="U473" s="57" t="str">
        <f t="shared" si="95"/>
        <v/>
      </c>
      <c r="V473" s="57" t="str">
        <f ca="1">IF(AND(C473&lt;&gt;"",C473&lt;&gt;OFFSET(C473,1,0)),SUMIFS([Giá có thuế],[Số ĐK],C473),"")</f>
        <v/>
      </c>
      <c r="W473" s="53"/>
      <c r="X473" s="55" t="str">
        <f>IF(W473="","",'Thông Tin Chung'!#REF!)</f>
        <v/>
      </c>
      <c r="Y473" s="57" t="str">
        <f t="shared" ca="1" si="96"/>
        <v/>
      </c>
      <c r="Z473" s="59"/>
      <c r="AA473" s="49" t="str">
        <f ca="1">IF(C473="","",IF(OR(D473&lt;NgayBatDau,D473&gt;NgayKetThuc),"Ngày tháng phải nằm trong kỳ báo cáo",IF(AND(G473&lt;&gt;"",COUNTIF(D.2[Tên khách hàng],G473)=0),"Tên KH chưa khai báo trong DSKH",IF(AND(H473&lt;&gt;"",COUNTIF(D.1[Tên sản phẩm],H473)=0),"SP này chưa khai báo trong DSSP",""))))</f>
        <v/>
      </c>
      <c r="AB473" s="28" t="str">
        <f t="shared" ca="1" si="86"/>
        <v/>
      </c>
      <c r="AC473" s="29" t="str">
        <f>IF(OR(H473="",S473=""),"",S473-(SUM(L473,M473)*INDEX(#REF!,MATCH(H473,D.1[Tên sản phẩm],0))))</f>
        <v/>
      </c>
    </row>
    <row r="474" spans="2:29" ht="27.75" customHeight="1">
      <c r="B474" s="69">
        <f t="shared" si="87"/>
        <v>471</v>
      </c>
      <c r="C474" s="49" t="str">
        <f t="shared" ca="1" si="88"/>
        <v/>
      </c>
      <c r="D474" s="50" t="str">
        <f t="shared" ca="1" si="89"/>
        <v/>
      </c>
      <c r="E474" s="51" t="str">
        <f t="shared" ca="1" si="90"/>
        <v/>
      </c>
      <c r="F474" s="51"/>
      <c r="G474" s="52" t="str">
        <f t="shared" ca="1" si="91"/>
        <v/>
      </c>
      <c r="H474" s="53"/>
      <c r="I474" s="54" t="str">
        <f>IF(H474="","",INDEX(D.1[Quy cách],MATCH(H474,D.1[Tên sản phẩm],0)))</f>
        <v/>
      </c>
      <c r="J474" s="20" t="str">
        <f>IF(H474="","",INDEX(D.1[ĐVT],MATCH(H474,D.1[Tên sản phẩm],0)))</f>
        <v/>
      </c>
      <c r="K474" s="56" t="str">
        <f>IF(H474="","",INDEX(#REF!,MATCH(H474,D.1[Tên sản phẩm],0)))</f>
        <v/>
      </c>
      <c r="L474" s="56"/>
      <c r="M474" s="53"/>
      <c r="N474" s="53"/>
      <c r="O474" s="53"/>
      <c r="P474" s="57" t="str">
        <f t="shared" si="92"/>
        <v/>
      </c>
      <c r="Q474" s="58"/>
      <c r="R474" s="56" t="str">
        <f t="shared" si="85"/>
        <v/>
      </c>
      <c r="S474" s="57" t="str">
        <f t="shared" si="93"/>
        <v/>
      </c>
      <c r="T474" s="58" t="str">
        <f t="shared" ca="1" si="94"/>
        <v/>
      </c>
      <c r="U474" s="57" t="str">
        <f t="shared" si="95"/>
        <v/>
      </c>
      <c r="V474" s="57" t="str">
        <f ca="1">IF(AND(C474&lt;&gt;"",C474&lt;&gt;OFFSET(C474,1,0)),SUMIFS([Giá có thuế],[Số ĐK],C474),"")</f>
        <v/>
      </c>
      <c r="W474" s="53"/>
      <c r="X474" s="55" t="str">
        <f>IF(W474="","",'Thông Tin Chung'!#REF!)</f>
        <v/>
      </c>
      <c r="Y474" s="57" t="str">
        <f t="shared" ca="1" si="96"/>
        <v/>
      </c>
      <c r="Z474" s="59"/>
      <c r="AA474" s="49" t="str">
        <f ca="1">IF(C474="","",IF(OR(D474&lt;NgayBatDau,D474&gt;NgayKetThuc),"Ngày tháng phải nằm trong kỳ báo cáo",IF(AND(G474&lt;&gt;"",COUNTIF(D.2[Tên khách hàng],G474)=0),"Tên KH chưa khai báo trong DSKH",IF(AND(H474&lt;&gt;"",COUNTIF(D.1[Tên sản phẩm],H474)=0),"SP này chưa khai báo trong DSSP",""))))</f>
        <v/>
      </c>
      <c r="AB474" s="28" t="str">
        <f t="shared" ca="1" si="86"/>
        <v/>
      </c>
      <c r="AC474" s="29" t="str">
        <f>IF(OR(H474="",S474=""),"",S474-(SUM(L474,M474)*INDEX(#REF!,MATCH(H474,D.1[Tên sản phẩm],0))))</f>
        <v/>
      </c>
    </row>
    <row r="475" spans="2:29" ht="27.75" customHeight="1">
      <c r="B475" s="69">
        <f t="shared" si="87"/>
        <v>472</v>
      </c>
      <c r="C475" s="49" t="str">
        <f t="shared" ca="1" si="88"/>
        <v/>
      </c>
      <c r="D475" s="50" t="str">
        <f t="shared" ca="1" si="89"/>
        <v/>
      </c>
      <c r="E475" s="51" t="str">
        <f t="shared" ca="1" si="90"/>
        <v/>
      </c>
      <c r="F475" s="51"/>
      <c r="G475" s="52" t="str">
        <f t="shared" ca="1" si="91"/>
        <v/>
      </c>
      <c r="H475" s="53"/>
      <c r="I475" s="54" t="str">
        <f>IF(H475="","",INDEX(D.1[Quy cách],MATCH(H475,D.1[Tên sản phẩm],0)))</f>
        <v/>
      </c>
      <c r="J475" s="20" t="str">
        <f>IF(H475="","",INDEX(D.1[ĐVT],MATCH(H475,D.1[Tên sản phẩm],0)))</f>
        <v/>
      </c>
      <c r="K475" s="56" t="str">
        <f>IF(H475="","",INDEX(#REF!,MATCH(H475,D.1[Tên sản phẩm],0)))</f>
        <v/>
      </c>
      <c r="L475" s="56"/>
      <c r="M475" s="53"/>
      <c r="N475" s="53"/>
      <c r="O475" s="53"/>
      <c r="P475" s="57" t="str">
        <f t="shared" si="92"/>
        <v/>
      </c>
      <c r="Q475" s="58"/>
      <c r="R475" s="56" t="str">
        <f t="shared" si="85"/>
        <v/>
      </c>
      <c r="S475" s="57" t="str">
        <f t="shared" si="93"/>
        <v/>
      </c>
      <c r="T475" s="58" t="str">
        <f t="shared" ca="1" si="94"/>
        <v/>
      </c>
      <c r="U475" s="57" t="str">
        <f t="shared" si="95"/>
        <v/>
      </c>
      <c r="V475" s="57" t="str">
        <f ca="1">IF(AND(C475&lt;&gt;"",C475&lt;&gt;OFFSET(C475,1,0)),SUMIFS([Giá có thuế],[Số ĐK],C475),"")</f>
        <v/>
      </c>
      <c r="W475" s="53"/>
      <c r="X475" s="55" t="str">
        <f>IF(W475="","",'Thông Tin Chung'!#REF!)</f>
        <v/>
      </c>
      <c r="Y475" s="57" t="str">
        <f t="shared" ca="1" si="96"/>
        <v/>
      </c>
      <c r="Z475" s="59"/>
      <c r="AA475" s="49" t="str">
        <f ca="1">IF(C475="","",IF(OR(D475&lt;NgayBatDau,D475&gt;NgayKetThuc),"Ngày tháng phải nằm trong kỳ báo cáo",IF(AND(G475&lt;&gt;"",COUNTIF(D.2[Tên khách hàng],G475)=0),"Tên KH chưa khai báo trong DSKH",IF(AND(H475&lt;&gt;"",COUNTIF(D.1[Tên sản phẩm],H475)=0),"SP này chưa khai báo trong DSSP",""))))</f>
        <v/>
      </c>
      <c r="AB475" s="28" t="str">
        <f t="shared" ca="1" si="86"/>
        <v/>
      </c>
      <c r="AC475" s="29" t="str">
        <f>IF(OR(H475="",S475=""),"",S475-(SUM(L475,M475)*INDEX(#REF!,MATCH(H475,D.1[Tên sản phẩm],0))))</f>
        <v/>
      </c>
    </row>
    <row r="476" spans="2:29" ht="27.75" customHeight="1">
      <c r="B476" s="69">
        <f t="shared" si="87"/>
        <v>473</v>
      </c>
      <c r="C476" s="49" t="str">
        <f t="shared" ca="1" si="88"/>
        <v/>
      </c>
      <c r="D476" s="50" t="str">
        <f t="shared" ca="1" si="89"/>
        <v/>
      </c>
      <c r="E476" s="51" t="str">
        <f t="shared" ca="1" si="90"/>
        <v/>
      </c>
      <c r="F476" s="51"/>
      <c r="G476" s="52" t="str">
        <f t="shared" ca="1" si="91"/>
        <v/>
      </c>
      <c r="H476" s="53"/>
      <c r="I476" s="54" t="str">
        <f>IF(H476="","",INDEX(D.1[Quy cách],MATCH(H476,D.1[Tên sản phẩm],0)))</f>
        <v/>
      </c>
      <c r="J476" s="20" t="str">
        <f>IF(H476="","",INDEX(D.1[ĐVT],MATCH(H476,D.1[Tên sản phẩm],0)))</f>
        <v/>
      </c>
      <c r="K476" s="56" t="str">
        <f>IF(H476="","",INDEX(#REF!,MATCH(H476,D.1[Tên sản phẩm],0)))</f>
        <v/>
      </c>
      <c r="L476" s="56"/>
      <c r="M476" s="53"/>
      <c r="N476" s="53"/>
      <c r="O476" s="53"/>
      <c r="P476" s="57" t="str">
        <f t="shared" si="92"/>
        <v/>
      </c>
      <c r="Q476" s="58"/>
      <c r="R476" s="56" t="str">
        <f t="shared" si="85"/>
        <v/>
      </c>
      <c r="S476" s="57" t="str">
        <f t="shared" si="93"/>
        <v/>
      </c>
      <c r="T476" s="58" t="str">
        <f t="shared" ca="1" si="94"/>
        <v/>
      </c>
      <c r="U476" s="57" t="str">
        <f t="shared" si="95"/>
        <v/>
      </c>
      <c r="V476" s="57" t="str">
        <f ca="1">IF(AND(C476&lt;&gt;"",C476&lt;&gt;OFFSET(C476,1,0)),SUMIFS([Giá có thuế],[Số ĐK],C476),"")</f>
        <v/>
      </c>
      <c r="W476" s="53"/>
      <c r="X476" s="55" t="str">
        <f>IF(W476="","",'Thông Tin Chung'!#REF!)</f>
        <v/>
      </c>
      <c r="Y476" s="57" t="str">
        <f t="shared" ca="1" si="96"/>
        <v/>
      </c>
      <c r="Z476" s="59"/>
      <c r="AA476" s="49" t="str">
        <f ca="1">IF(C476="","",IF(OR(D476&lt;NgayBatDau,D476&gt;NgayKetThuc),"Ngày tháng phải nằm trong kỳ báo cáo",IF(AND(G476&lt;&gt;"",COUNTIF(D.2[Tên khách hàng],G476)=0),"Tên KH chưa khai báo trong DSKH",IF(AND(H476&lt;&gt;"",COUNTIF(D.1[Tên sản phẩm],H476)=0),"SP này chưa khai báo trong DSSP",""))))</f>
        <v/>
      </c>
      <c r="AB476" s="28" t="str">
        <f t="shared" ca="1" si="86"/>
        <v/>
      </c>
      <c r="AC476" s="29" t="str">
        <f>IF(OR(H476="",S476=""),"",S476-(SUM(L476,M476)*INDEX(#REF!,MATCH(H476,D.1[Tên sản phẩm],0))))</f>
        <v/>
      </c>
    </row>
    <row r="477" spans="2:29" ht="27.75" customHeight="1">
      <c r="B477" s="69">
        <f t="shared" si="87"/>
        <v>474</v>
      </c>
      <c r="C477" s="49" t="str">
        <f t="shared" ca="1" si="88"/>
        <v/>
      </c>
      <c r="D477" s="50" t="str">
        <f t="shared" ca="1" si="89"/>
        <v/>
      </c>
      <c r="E477" s="51" t="str">
        <f t="shared" ca="1" si="90"/>
        <v/>
      </c>
      <c r="F477" s="51"/>
      <c r="G477" s="52" t="str">
        <f t="shared" ca="1" si="91"/>
        <v/>
      </c>
      <c r="H477" s="53"/>
      <c r="I477" s="54" t="str">
        <f>IF(H477="","",INDEX(D.1[Quy cách],MATCH(H477,D.1[Tên sản phẩm],0)))</f>
        <v/>
      </c>
      <c r="J477" s="20" t="str">
        <f>IF(H477="","",INDEX(D.1[ĐVT],MATCH(H477,D.1[Tên sản phẩm],0)))</f>
        <v/>
      </c>
      <c r="K477" s="56" t="str">
        <f>IF(H477="","",INDEX(#REF!,MATCH(H477,D.1[Tên sản phẩm],0)))</f>
        <v/>
      </c>
      <c r="L477" s="56"/>
      <c r="M477" s="53"/>
      <c r="N477" s="53"/>
      <c r="O477" s="53"/>
      <c r="P477" s="57" t="str">
        <f t="shared" si="92"/>
        <v/>
      </c>
      <c r="Q477" s="58"/>
      <c r="R477" s="56" t="str">
        <f t="shared" si="85"/>
        <v/>
      </c>
      <c r="S477" s="57" t="str">
        <f t="shared" si="93"/>
        <v/>
      </c>
      <c r="T477" s="58" t="str">
        <f t="shared" ca="1" si="94"/>
        <v/>
      </c>
      <c r="U477" s="57" t="str">
        <f t="shared" si="95"/>
        <v/>
      </c>
      <c r="V477" s="57" t="str">
        <f ca="1">IF(AND(C477&lt;&gt;"",C477&lt;&gt;OFFSET(C477,1,0)),SUMIFS([Giá có thuế],[Số ĐK],C477),"")</f>
        <v/>
      </c>
      <c r="W477" s="53"/>
      <c r="X477" s="55" t="str">
        <f>IF(W477="","",'Thông Tin Chung'!#REF!)</f>
        <v/>
      </c>
      <c r="Y477" s="57" t="str">
        <f t="shared" ca="1" si="96"/>
        <v/>
      </c>
      <c r="Z477" s="59"/>
      <c r="AA477" s="49" t="str">
        <f ca="1">IF(C477="","",IF(OR(D477&lt;NgayBatDau,D477&gt;NgayKetThuc),"Ngày tháng phải nằm trong kỳ báo cáo",IF(AND(G477&lt;&gt;"",COUNTIF(D.2[Tên khách hàng],G477)=0),"Tên KH chưa khai báo trong DSKH",IF(AND(H477&lt;&gt;"",COUNTIF(D.1[Tên sản phẩm],H477)=0),"SP này chưa khai báo trong DSSP",""))))</f>
        <v/>
      </c>
      <c r="AB477" s="28" t="str">
        <f t="shared" ca="1" si="86"/>
        <v/>
      </c>
      <c r="AC477" s="29" t="str">
        <f>IF(OR(H477="",S477=""),"",S477-(SUM(L477,M477)*INDEX(#REF!,MATCH(H477,D.1[Tên sản phẩm],0))))</f>
        <v/>
      </c>
    </row>
    <row r="478" spans="2:29" ht="27.75" customHeight="1">
      <c r="B478" s="69">
        <f t="shared" si="87"/>
        <v>475</v>
      </c>
      <c r="C478" s="49" t="str">
        <f t="shared" ca="1" si="88"/>
        <v/>
      </c>
      <c r="D478" s="50" t="str">
        <f t="shared" ca="1" si="89"/>
        <v/>
      </c>
      <c r="E478" s="51" t="str">
        <f t="shared" ca="1" si="90"/>
        <v/>
      </c>
      <c r="F478" s="51"/>
      <c r="G478" s="52" t="str">
        <f t="shared" ca="1" si="91"/>
        <v/>
      </c>
      <c r="H478" s="53"/>
      <c r="I478" s="54" t="str">
        <f>IF(H478="","",INDEX(D.1[Quy cách],MATCH(H478,D.1[Tên sản phẩm],0)))</f>
        <v/>
      </c>
      <c r="J478" s="20" t="str">
        <f>IF(H478="","",INDEX(D.1[ĐVT],MATCH(H478,D.1[Tên sản phẩm],0)))</f>
        <v/>
      </c>
      <c r="K478" s="56" t="str">
        <f>IF(H478="","",INDEX(#REF!,MATCH(H478,D.1[Tên sản phẩm],0)))</f>
        <v/>
      </c>
      <c r="L478" s="56"/>
      <c r="M478" s="53"/>
      <c r="N478" s="53"/>
      <c r="O478" s="53"/>
      <c r="P478" s="57" t="str">
        <f t="shared" si="92"/>
        <v/>
      </c>
      <c r="Q478" s="58"/>
      <c r="R478" s="56" t="str">
        <f t="shared" si="85"/>
        <v/>
      </c>
      <c r="S478" s="57" t="str">
        <f t="shared" si="93"/>
        <v/>
      </c>
      <c r="T478" s="58" t="str">
        <f t="shared" ca="1" si="94"/>
        <v/>
      </c>
      <c r="U478" s="57" t="str">
        <f t="shared" si="95"/>
        <v/>
      </c>
      <c r="V478" s="57" t="str">
        <f ca="1">IF(AND(C478&lt;&gt;"",C478&lt;&gt;OFFSET(C478,1,0)),SUMIFS([Giá có thuế],[Số ĐK],C478),"")</f>
        <v/>
      </c>
      <c r="W478" s="53"/>
      <c r="X478" s="55" t="str">
        <f>IF(W478="","",'Thông Tin Chung'!#REF!)</f>
        <v/>
      </c>
      <c r="Y478" s="57" t="str">
        <f t="shared" ca="1" si="96"/>
        <v/>
      </c>
      <c r="Z478" s="59"/>
      <c r="AA478" s="49" t="str">
        <f ca="1">IF(C478="","",IF(OR(D478&lt;NgayBatDau,D478&gt;NgayKetThuc),"Ngày tháng phải nằm trong kỳ báo cáo",IF(AND(G478&lt;&gt;"",COUNTIF(D.2[Tên khách hàng],G478)=0),"Tên KH chưa khai báo trong DSKH",IF(AND(H478&lt;&gt;"",COUNTIF(D.1[Tên sản phẩm],H478)=0),"SP này chưa khai báo trong DSSP",""))))</f>
        <v/>
      </c>
      <c r="AB478" s="28" t="str">
        <f t="shared" ca="1" si="86"/>
        <v/>
      </c>
      <c r="AC478" s="29" t="str">
        <f>IF(OR(H478="",S478=""),"",S478-(SUM(L478,M478)*INDEX(#REF!,MATCH(H478,D.1[Tên sản phẩm],0))))</f>
        <v/>
      </c>
    </row>
    <row r="479" spans="2:29" ht="27.75" customHeight="1">
      <c r="B479" s="69">
        <f t="shared" si="87"/>
        <v>476</v>
      </c>
      <c r="C479" s="49" t="str">
        <f t="shared" ca="1" si="88"/>
        <v/>
      </c>
      <c r="D479" s="50" t="str">
        <f t="shared" ca="1" si="89"/>
        <v/>
      </c>
      <c r="E479" s="51" t="str">
        <f t="shared" ca="1" si="90"/>
        <v/>
      </c>
      <c r="F479" s="51"/>
      <c r="G479" s="52" t="str">
        <f t="shared" ca="1" si="91"/>
        <v/>
      </c>
      <c r="H479" s="53"/>
      <c r="I479" s="54" t="str">
        <f>IF(H479="","",INDEX(D.1[Quy cách],MATCH(H479,D.1[Tên sản phẩm],0)))</f>
        <v/>
      </c>
      <c r="J479" s="20" t="str">
        <f>IF(H479="","",INDEX(D.1[ĐVT],MATCH(H479,D.1[Tên sản phẩm],0)))</f>
        <v/>
      </c>
      <c r="K479" s="56" t="str">
        <f>IF(H479="","",INDEX(#REF!,MATCH(H479,D.1[Tên sản phẩm],0)))</f>
        <v/>
      </c>
      <c r="L479" s="56"/>
      <c r="M479" s="53"/>
      <c r="N479" s="53"/>
      <c r="O479" s="53"/>
      <c r="P479" s="57" t="str">
        <f t="shared" si="92"/>
        <v/>
      </c>
      <c r="Q479" s="58"/>
      <c r="R479" s="56" t="str">
        <f t="shared" si="85"/>
        <v/>
      </c>
      <c r="S479" s="57" t="str">
        <f t="shared" si="93"/>
        <v/>
      </c>
      <c r="T479" s="58" t="str">
        <f t="shared" ca="1" si="94"/>
        <v/>
      </c>
      <c r="U479" s="57" t="str">
        <f t="shared" si="95"/>
        <v/>
      </c>
      <c r="V479" s="57" t="str">
        <f ca="1">IF(AND(C479&lt;&gt;"",C479&lt;&gt;OFFSET(C479,1,0)),SUMIFS([Giá có thuế],[Số ĐK],C479),"")</f>
        <v/>
      </c>
      <c r="W479" s="53"/>
      <c r="X479" s="55" t="str">
        <f>IF(W479="","",'Thông Tin Chung'!#REF!)</f>
        <v/>
      </c>
      <c r="Y479" s="57" t="str">
        <f t="shared" ca="1" si="96"/>
        <v/>
      </c>
      <c r="Z479" s="59"/>
      <c r="AA479" s="49" t="str">
        <f ca="1">IF(C479="","",IF(OR(D479&lt;NgayBatDau,D479&gt;NgayKetThuc),"Ngày tháng phải nằm trong kỳ báo cáo",IF(AND(G479&lt;&gt;"",COUNTIF(D.2[Tên khách hàng],G479)=0),"Tên KH chưa khai báo trong DSKH",IF(AND(H479&lt;&gt;"",COUNTIF(D.1[Tên sản phẩm],H479)=0),"SP này chưa khai báo trong DSSP",""))))</f>
        <v/>
      </c>
      <c r="AB479" s="28" t="str">
        <f t="shared" ca="1" si="86"/>
        <v/>
      </c>
      <c r="AC479" s="29" t="str">
        <f>IF(OR(H479="",S479=""),"",S479-(SUM(L479,M479)*INDEX(#REF!,MATCH(H479,D.1[Tên sản phẩm],0))))</f>
        <v/>
      </c>
    </row>
    <row r="480" spans="2:29" ht="27.75" customHeight="1">
      <c r="B480" s="69">
        <f t="shared" si="87"/>
        <v>477</v>
      </c>
      <c r="C480" s="49" t="str">
        <f t="shared" ca="1" si="88"/>
        <v/>
      </c>
      <c r="D480" s="50" t="str">
        <f t="shared" ca="1" si="89"/>
        <v/>
      </c>
      <c r="E480" s="51" t="str">
        <f t="shared" ca="1" si="90"/>
        <v/>
      </c>
      <c r="F480" s="51"/>
      <c r="G480" s="52" t="str">
        <f t="shared" ca="1" si="91"/>
        <v/>
      </c>
      <c r="H480" s="53"/>
      <c r="I480" s="54" t="str">
        <f>IF(H480="","",INDEX(D.1[Quy cách],MATCH(H480,D.1[Tên sản phẩm],0)))</f>
        <v/>
      </c>
      <c r="J480" s="20" t="str">
        <f>IF(H480="","",INDEX(D.1[ĐVT],MATCH(H480,D.1[Tên sản phẩm],0)))</f>
        <v/>
      </c>
      <c r="K480" s="56" t="str">
        <f>IF(H480="","",INDEX(#REF!,MATCH(H480,D.1[Tên sản phẩm],0)))</f>
        <v/>
      </c>
      <c r="L480" s="56"/>
      <c r="M480" s="53"/>
      <c r="N480" s="53"/>
      <c r="O480" s="53"/>
      <c r="P480" s="57" t="str">
        <f t="shared" si="92"/>
        <v/>
      </c>
      <c r="Q480" s="58"/>
      <c r="R480" s="56" t="str">
        <f t="shared" si="85"/>
        <v/>
      </c>
      <c r="S480" s="57" t="str">
        <f t="shared" si="93"/>
        <v/>
      </c>
      <c r="T480" s="58" t="str">
        <f t="shared" ca="1" si="94"/>
        <v/>
      </c>
      <c r="U480" s="57" t="str">
        <f t="shared" si="95"/>
        <v/>
      </c>
      <c r="V480" s="57" t="str">
        <f ca="1">IF(AND(C480&lt;&gt;"",C480&lt;&gt;OFFSET(C480,1,0)),SUMIFS([Giá có thuế],[Số ĐK],C480),"")</f>
        <v/>
      </c>
      <c r="W480" s="53"/>
      <c r="X480" s="55" t="str">
        <f>IF(W480="","",'Thông Tin Chung'!#REF!)</f>
        <v/>
      </c>
      <c r="Y480" s="57" t="str">
        <f t="shared" ca="1" si="96"/>
        <v/>
      </c>
      <c r="Z480" s="59"/>
      <c r="AA480" s="49" t="str">
        <f ca="1">IF(C480="","",IF(OR(D480&lt;NgayBatDau,D480&gt;NgayKetThuc),"Ngày tháng phải nằm trong kỳ báo cáo",IF(AND(G480&lt;&gt;"",COUNTIF(D.2[Tên khách hàng],G480)=0),"Tên KH chưa khai báo trong DSKH",IF(AND(H480&lt;&gt;"",COUNTIF(D.1[Tên sản phẩm],H480)=0),"SP này chưa khai báo trong DSSP",""))))</f>
        <v/>
      </c>
      <c r="AB480" s="28" t="str">
        <f t="shared" ca="1" si="86"/>
        <v/>
      </c>
      <c r="AC480" s="29" t="str">
        <f>IF(OR(H480="",S480=""),"",S480-(SUM(L480,M480)*INDEX(#REF!,MATCH(H480,D.1[Tên sản phẩm],0))))</f>
        <v/>
      </c>
    </row>
    <row r="481" spans="2:29" ht="27.75" customHeight="1">
      <c r="B481" s="69">
        <f t="shared" si="87"/>
        <v>478</v>
      </c>
      <c r="C481" s="49" t="str">
        <f t="shared" ca="1" si="88"/>
        <v/>
      </c>
      <c r="D481" s="50" t="str">
        <f t="shared" ca="1" si="89"/>
        <v/>
      </c>
      <c r="E481" s="51" t="str">
        <f t="shared" ca="1" si="90"/>
        <v/>
      </c>
      <c r="F481" s="51"/>
      <c r="G481" s="52" t="str">
        <f t="shared" ca="1" si="91"/>
        <v/>
      </c>
      <c r="H481" s="53"/>
      <c r="I481" s="54" t="str">
        <f>IF(H481="","",INDEX(D.1[Quy cách],MATCH(H481,D.1[Tên sản phẩm],0)))</f>
        <v/>
      </c>
      <c r="J481" s="20" t="str">
        <f>IF(H481="","",INDEX(D.1[ĐVT],MATCH(H481,D.1[Tên sản phẩm],0)))</f>
        <v/>
      </c>
      <c r="K481" s="56" t="str">
        <f>IF(H481="","",INDEX(#REF!,MATCH(H481,D.1[Tên sản phẩm],0)))</f>
        <v/>
      </c>
      <c r="L481" s="56"/>
      <c r="M481" s="53"/>
      <c r="N481" s="53"/>
      <c r="O481" s="53"/>
      <c r="P481" s="57" t="str">
        <f t="shared" si="92"/>
        <v/>
      </c>
      <c r="Q481" s="58"/>
      <c r="R481" s="56" t="str">
        <f t="shared" si="85"/>
        <v/>
      </c>
      <c r="S481" s="57" t="str">
        <f t="shared" si="93"/>
        <v/>
      </c>
      <c r="T481" s="58" t="str">
        <f t="shared" ca="1" si="94"/>
        <v/>
      </c>
      <c r="U481" s="57" t="str">
        <f t="shared" si="95"/>
        <v/>
      </c>
      <c r="V481" s="57" t="str">
        <f ca="1">IF(AND(C481&lt;&gt;"",C481&lt;&gt;OFFSET(C481,1,0)),SUMIFS([Giá có thuế],[Số ĐK],C481),"")</f>
        <v/>
      </c>
      <c r="W481" s="53"/>
      <c r="X481" s="55" t="str">
        <f>IF(W481="","",'Thông Tin Chung'!#REF!)</f>
        <v/>
      </c>
      <c r="Y481" s="57" t="str">
        <f t="shared" ca="1" si="96"/>
        <v/>
      </c>
      <c r="Z481" s="59"/>
      <c r="AA481" s="49" t="str">
        <f ca="1">IF(C481="","",IF(OR(D481&lt;NgayBatDau,D481&gt;NgayKetThuc),"Ngày tháng phải nằm trong kỳ báo cáo",IF(AND(G481&lt;&gt;"",COUNTIF(D.2[Tên khách hàng],G481)=0),"Tên KH chưa khai báo trong DSKH",IF(AND(H481&lt;&gt;"",COUNTIF(D.1[Tên sản phẩm],H481)=0),"SP này chưa khai báo trong DSSP",""))))</f>
        <v/>
      </c>
      <c r="AB481" s="28" t="str">
        <f t="shared" ca="1" si="86"/>
        <v/>
      </c>
      <c r="AC481" s="29" t="str">
        <f>IF(OR(H481="",S481=""),"",S481-(SUM(L481,M481)*INDEX(#REF!,MATCH(H481,D.1[Tên sản phẩm],0))))</f>
        <v/>
      </c>
    </row>
    <row r="482" spans="2:29" ht="27.75" customHeight="1">
      <c r="B482" s="69">
        <f t="shared" si="87"/>
        <v>479</v>
      </c>
      <c r="C482" s="49" t="str">
        <f t="shared" ca="1" si="88"/>
        <v/>
      </c>
      <c r="D482" s="50" t="str">
        <f t="shared" ca="1" si="89"/>
        <v/>
      </c>
      <c r="E482" s="51" t="str">
        <f t="shared" ca="1" si="90"/>
        <v/>
      </c>
      <c r="F482" s="51"/>
      <c r="G482" s="52" t="str">
        <f t="shared" ca="1" si="91"/>
        <v/>
      </c>
      <c r="H482" s="53"/>
      <c r="I482" s="54" t="str">
        <f>IF(H482="","",INDEX(D.1[Quy cách],MATCH(H482,D.1[Tên sản phẩm],0)))</f>
        <v/>
      </c>
      <c r="J482" s="20" t="str">
        <f>IF(H482="","",INDEX(D.1[ĐVT],MATCH(H482,D.1[Tên sản phẩm],0)))</f>
        <v/>
      </c>
      <c r="K482" s="56" t="str">
        <f>IF(H482="","",INDEX(#REF!,MATCH(H482,D.1[Tên sản phẩm],0)))</f>
        <v/>
      </c>
      <c r="L482" s="56"/>
      <c r="M482" s="53"/>
      <c r="N482" s="53"/>
      <c r="O482" s="53"/>
      <c r="P482" s="57" t="str">
        <f t="shared" si="92"/>
        <v/>
      </c>
      <c r="Q482" s="58"/>
      <c r="R482" s="56" t="str">
        <f t="shared" si="85"/>
        <v/>
      </c>
      <c r="S482" s="57" t="str">
        <f t="shared" si="93"/>
        <v/>
      </c>
      <c r="T482" s="58" t="str">
        <f t="shared" ca="1" si="94"/>
        <v/>
      </c>
      <c r="U482" s="57" t="str">
        <f t="shared" si="95"/>
        <v/>
      </c>
      <c r="V482" s="57" t="str">
        <f ca="1">IF(AND(C482&lt;&gt;"",C482&lt;&gt;OFFSET(C482,1,0)),SUMIFS([Giá có thuế],[Số ĐK],C482),"")</f>
        <v/>
      </c>
      <c r="W482" s="53"/>
      <c r="X482" s="55" t="str">
        <f>IF(W482="","",'Thông Tin Chung'!#REF!)</f>
        <v/>
      </c>
      <c r="Y482" s="57" t="str">
        <f t="shared" ca="1" si="96"/>
        <v/>
      </c>
      <c r="Z482" s="59"/>
      <c r="AA482" s="49" t="str">
        <f ca="1">IF(C482="","",IF(OR(D482&lt;NgayBatDau,D482&gt;NgayKetThuc),"Ngày tháng phải nằm trong kỳ báo cáo",IF(AND(G482&lt;&gt;"",COUNTIF(D.2[Tên khách hàng],G482)=0),"Tên KH chưa khai báo trong DSKH",IF(AND(H482&lt;&gt;"",COUNTIF(D.1[Tên sản phẩm],H482)=0),"SP này chưa khai báo trong DSSP",""))))</f>
        <v/>
      </c>
      <c r="AB482" s="28" t="str">
        <f t="shared" ca="1" si="86"/>
        <v/>
      </c>
      <c r="AC482" s="29" t="str">
        <f>IF(OR(H482="",S482=""),"",S482-(SUM(L482,M482)*INDEX(#REF!,MATCH(H482,D.1[Tên sản phẩm],0))))</f>
        <v/>
      </c>
    </row>
    <row r="483" spans="2:29" ht="27.75" customHeight="1">
      <c r="B483" s="69">
        <f t="shared" si="87"/>
        <v>480</v>
      </c>
      <c r="C483" s="49" t="str">
        <f t="shared" ca="1" si="88"/>
        <v/>
      </c>
      <c r="D483" s="50" t="str">
        <f t="shared" ca="1" si="89"/>
        <v/>
      </c>
      <c r="E483" s="51" t="str">
        <f t="shared" ca="1" si="90"/>
        <v/>
      </c>
      <c r="F483" s="51"/>
      <c r="G483" s="52" t="str">
        <f t="shared" ca="1" si="91"/>
        <v/>
      </c>
      <c r="H483" s="53"/>
      <c r="I483" s="54" t="str">
        <f>IF(H483="","",INDEX(D.1[Quy cách],MATCH(H483,D.1[Tên sản phẩm],0)))</f>
        <v/>
      </c>
      <c r="J483" s="20" t="str">
        <f>IF(H483="","",INDEX(D.1[ĐVT],MATCH(H483,D.1[Tên sản phẩm],0)))</f>
        <v/>
      </c>
      <c r="K483" s="56" t="str">
        <f>IF(H483="","",INDEX(#REF!,MATCH(H483,D.1[Tên sản phẩm],0)))</f>
        <v/>
      </c>
      <c r="L483" s="56"/>
      <c r="M483" s="53"/>
      <c r="N483" s="53"/>
      <c r="O483" s="53"/>
      <c r="P483" s="57" t="str">
        <f t="shared" si="92"/>
        <v/>
      </c>
      <c r="Q483" s="58"/>
      <c r="R483" s="56" t="str">
        <f t="shared" si="85"/>
        <v/>
      </c>
      <c r="S483" s="57" t="str">
        <f t="shared" si="93"/>
        <v/>
      </c>
      <c r="T483" s="58" t="str">
        <f t="shared" ca="1" si="94"/>
        <v/>
      </c>
      <c r="U483" s="57" t="str">
        <f t="shared" si="95"/>
        <v/>
      </c>
      <c r="V483" s="57" t="str">
        <f ca="1">IF(AND(C483&lt;&gt;"",C483&lt;&gt;OFFSET(C483,1,0)),SUMIFS([Giá có thuế],[Số ĐK],C483),"")</f>
        <v/>
      </c>
      <c r="W483" s="53"/>
      <c r="X483" s="55" t="str">
        <f>IF(W483="","",'Thông Tin Chung'!#REF!)</f>
        <v/>
      </c>
      <c r="Y483" s="57" t="str">
        <f t="shared" ca="1" si="96"/>
        <v/>
      </c>
      <c r="Z483" s="59"/>
      <c r="AA483" s="49" t="str">
        <f ca="1">IF(C483="","",IF(OR(D483&lt;NgayBatDau,D483&gt;NgayKetThuc),"Ngày tháng phải nằm trong kỳ báo cáo",IF(AND(G483&lt;&gt;"",COUNTIF(D.2[Tên khách hàng],G483)=0),"Tên KH chưa khai báo trong DSKH",IF(AND(H483&lt;&gt;"",COUNTIF(D.1[Tên sản phẩm],H483)=0),"SP này chưa khai báo trong DSSP",""))))</f>
        <v/>
      </c>
      <c r="AB483" s="28" t="str">
        <f t="shared" ca="1" si="86"/>
        <v/>
      </c>
      <c r="AC483" s="29" t="str">
        <f>IF(OR(H483="",S483=""),"",S483-(SUM(L483,M483)*INDEX(#REF!,MATCH(H483,D.1[Tên sản phẩm],0))))</f>
        <v/>
      </c>
    </row>
    <row r="484" spans="2:29" ht="27.75" customHeight="1">
      <c r="B484" s="69">
        <f t="shared" si="87"/>
        <v>481</v>
      </c>
      <c r="C484" s="49" t="str">
        <f t="shared" ca="1" si="88"/>
        <v/>
      </c>
      <c r="D484" s="50" t="str">
        <f t="shared" ca="1" si="89"/>
        <v/>
      </c>
      <c r="E484" s="51" t="str">
        <f t="shared" ca="1" si="90"/>
        <v/>
      </c>
      <c r="F484" s="51"/>
      <c r="G484" s="52" t="str">
        <f t="shared" ca="1" si="91"/>
        <v/>
      </c>
      <c r="H484" s="53"/>
      <c r="I484" s="54" t="str">
        <f>IF(H484="","",INDEX(D.1[Quy cách],MATCH(H484,D.1[Tên sản phẩm],0)))</f>
        <v/>
      </c>
      <c r="J484" s="20" t="str">
        <f>IF(H484="","",INDEX(D.1[ĐVT],MATCH(H484,D.1[Tên sản phẩm],0)))</f>
        <v/>
      </c>
      <c r="K484" s="56" t="str">
        <f>IF(H484="","",INDEX(#REF!,MATCH(H484,D.1[Tên sản phẩm],0)))</f>
        <v/>
      </c>
      <c r="L484" s="56"/>
      <c r="M484" s="53"/>
      <c r="N484" s="53"/>
      <c r="O484" s="53"/>
      <c r="P484" s="57" t="str">
        <f t="shared" si="92"/>
        <v/>
      </c>
      <c r="Q484" s="58"/>
      <c r="R484" s="56" t="str">
        <f t="shared" si="85"/>
        <v/>
      </c>
      <c r="S484" s="57" t="str">
        <f t="shared" si="93"/>
        <v/>
      </c>
      <c r="T484" s="58" t="str">
        <f t="shared" ca="1" si="94"/>
        <v/>
      </c>
      <c r="U484" s="57" t="str">
        <f t="shared" si="95"/>
        <v/>
      </c>
      <c r="V484" s="57" t="str">
        <f ca="1">IF(AND(C484&lt;&gt;"",C484&lt;&gt;OFFSET(C484,1,0)),SUMIFS([Giá có thuế],[Số ĐK],C484),"")</f>
        <v/>
      </c>
      <c r="W484" s="53"/>
      <c r="X484" s="55" t="str">
        <f>IF(W484="","",'Thông Tin Chung'!#REF!)</f>
        <v/>
      </c>
      <c r="Y484" s="57" t="str">
        <f t="shared" ca="1" si="96"/>
        <v/>
      </c>
      <c r="Z484" s="59"/>
      <c r="AA484" s="49" t="str">
        <f ca="1">IF(C484="","",IF(OR(D484&lt;NgayBatDau,D484&gt;NgayKetThuc),"Ngày tháng phải nằm trong kỳ báo cáo",IF(AND(G484&lt;&gt;"",COUNTIF(D.2[Tên khách hàng],G484)=0),"Tên KH chưa khai báo trong DSKH",IF(AND(H484&lt;&gt;"",COUNTIF(D.1[Tên sản phẩm],H484)=0),"SP này chưa khai báo trong DSSP",""))))</f>
        <v/>
      </c>
      <c r="AB484" s="28" t="str">
        <f t="shared" ca="1" si="86"/>
        <v/>
      </c>
      <c r="AC484" s="29" t="str">
        <f>IF(OR(H484="",S484=""),"",S484-(SUM(L484,M484)*INDEX(#REF!,MATCH(H484,D.1[Tên sản phẩm],0))))</f>
        <v/>
      </c>
    </row>
    <row r="485" spans="2:29" ht="27.75" customHeight="1">
      <c r="B485" s="69">
        <f t="shared" si="87"/>
        <v>482</v>
      </c>
      <c r="C485" s="49" t="str">
        <f t="shared" ca="1" si="88"/>
        <v/>
      </c>
      <c r="D485" s="50" t="str">
        <f t="shared" ca="1" si="89"/>
        <v/>
      </c>
      <c r="E485" s="51" t="str">
        <f t="shared" ca="1" si="90"/>
        <v/>
      </c>
      <c r="F485" s="51"/>
      <c r="G485" s="52" t="str">
        <f t="shared" ca="1" si="91"/>
        <v/>
      </c>
      <c r="H485" s="53"/>
      <c r="I485" s="54" t="str">
        <f>IF(H485="","",INDEX(D.1[Quy cách],MATCH(H485,D.1[Tên sản phẩm],0)))</f>
        <v/>
      </c>
      <c r="J485" s="20" t="str">
        <f>IF(H485="","",INDEX(D.1[ĐVT],MATCH(H485,D.1[Tên sản phẩm],0)))</f>
        <v/>
      </c>
      <c r="K485" s="56" t="str">
        <f>IF(H485="","",INDEX(#REF!,MATCH(H485,D.1[Tên sản phẩm],0)))</f>
        <v/>
      </c>
      <c r="L485" s="56"/>
      <c r="M485" s="53"/>
      <c r="N485" s="53"/>
      <c r="O485" s="53"/>
      <c r="P485" s="57" t="str">
        <f t="shared" si="92"/>
        <v/>
      </c>
      <c r="Q485" s="58"/>
      <c r="R485" s="56" t="str">
        <f t="shared" si="85"/>
        <v/>
      </c>
      <c r="S485" s="57" t="str">
        <f t="shared" si="93"/>
        <v/>
      </c>
      <c r="T485" s="58" t="str">
        <f t="shared" ca="1" si="94"/>
        <v/>
      </c>
      <c r="U485" s="57" t="str">
        <f t="shared" si="95"/>
        <v/>
      </c>
      <c r="V485" s="57" t="str">
        <f ca="1">IF(AND(C485&lt;&gt;"",C485&lt;&gt;OFFSET(C485,1,0)),SUMIFS([Giá có thuế],[Số ĐK],C485),"")</f>
        <v/>
      </c>
      <c r="W485" s="53"/>
      <c r="X485" s="55" t="str">
        <f>IF(W485="","",'Thông Tin Chung'!#REF!)</f>
        <v/>
      </c>
      <c r="Y485" s="57" t="str">
        <f t="shared" ca="1" si="96"/>
        <v/>
      </c>
      <c r="Z485" s="59"/>
      <c r="AA485" s="49" t="str">
        <f ca="1">IF(C485="","",IF(OR(D485&lt;NgayBatDau,D485&gt;NgayKetThuc),"Ngày tháng phải nằm trong kỳ báo cáo",IF(AND(G485&lt;&gt;"",COUNTIF(D.2[Tên khách hàng],G485)=0),"Tên KH chưa khai báo trong DSKH",IF(AND(H485&lt;&gt;"",COUNTIF(D.1[Tên sản phẩm],H485)=0),"SP này chưa khai báo trong DSSP",""))))</f>
        <v/>
      </c>
      <c r="AB485" s="28" t="str">
        <f t="shared" ca="1" si="86"/>
        <v/>
      </c>
      <c r="AC485" s="29" t="str">
        <f>IF(OR(H485="",S485=""),"",S485-(SUM(L485,M485)*INDEX(#REF!,MATCH(H485,D.1[Tên sản phẩm],0))))</f>
        <v/>
      </c>
    </row>
    <row r="486" spans="2:29" ht="27.75" customHeight="1">
      <c r="B486" s="69">
        <f t="shared" si="87"/>
        <v>483</v>
      </c>
      <c r="C486" s="49" t="str">
        <f t="shared" ca="1" si="88"/>
        <v/>
      </c>
      <c r="D486" s="50" t="str">
        <f t="shared" ca="1" si="89"/>
        <v/>
      </c>
      <c r="E486" s="51" t="str">
        <f t="shared" ca="1" si="90"/>
        <v/>
      </c>
      <c r="F486" s="51"/>
      <c r="G486" s="52" t="str">
        <f t="shared" ca="1" si="91"/>
        <v/>
      </c>
      <c r="H486" s="53"/>
      <c r="I486" s="54" t="str">
        <f>IF(H486="","",INDEX(D.1[Quy cách],MATCH(H486,D.1[Tên sản phẩm],0)))</f>
        <v/>
      </c>
      <c r="J486" s="20" t="str">
        <f>IF(H486="","",INDEX(D.1[ĐVT],MATCH(H486,D.1[Tên sản phẩm],0)))</f>
        <v/>
      </c>
      <c r="K486" s="56" t="str">
        <f>IF(H486="","",INDEX(#REF!,MATCH(H486,D.1[Tên sản phẩm],0)))</f>
        <v/>
      </c>
      <c r="L486" s="56"/>
      <c r="M486" s="53"/>
      <c r="N486" s="53"/>
      <c r="O486" s="53"/>
      <c r="P486" s="57" t="str">
        <f t="shared" si="92"/>
        <v/>
      </c>
      <c r="Q486" s="58"/>
      <c r="R486" s="56" t="str">
        <f t="shared" si="85"/>
        <v/>
      </c>
      <c r="S486" s="57" t="str">
        <f t="shared" si="93"/>
        <v/>
      </c>
      <c r="T486" s="58" t="str">
        <f t="shared" ca="1" si="94"/>
        <v/>
      </c>
      <c r="U486" s="57" t="str">
        <f t="shared" si="95"/>
        <v/>
      </c>
      <c r="V486" s="57" t="str">
        <f ca="1">IF(AND(C486&lt;&gt;"",C486&lt;&gt;OFFSET(C486,1,0)),SUMIFS([Giá có thuế],[Số ĐK],C486),"")</f>
        <v/>
      </c>
      <c r="W486" s="53"/>
      <c r="X486" s="55" t="str">
        <f>IF(W486="","",'Thông Tin Chung'!#REF!)</f>
        <v/>
      </c>
      <c r="Y486" s="57" t="str">
        <f t="shared" ca="1" si="96"/>
        <v/>
      </c>
      <c r="Z486" s="59"/>
      <c r="AA486" s="49" t="str">
        <f ca="1">IF(C486="","",IF(OR(D486&lt;NgayBatDau,D486&gt;NgayKetThuc),"Ngày tháng phải nằm trong kỳ báo cáo",IF(AND(G486&lt;&gt;"",COUNTIF(D.2[Tên khách hàng],G486)=0),"Tên KH chưa khai báo trong DSKH",IF(AND(H486&lt;&gt;"",COUNTIF(D.1[Tên sản phẩm],H486)=0),"SP này chưa khai báo trong DSSP",""))))</f>
        <v/>
      </c>
      <c r="AB486" s="28" t="str">
        <f t="shared" ca="1" si="86"/>
        <v/>
      </c>
      <c r="AC486" s="29" t="str">
        <f>IF(OR(H486="",S486=""),"",S486-(SUM(L486,M486)*INDEX(#REF!,MATCH(H486,D.1[Tên sản phẩm],0))))</f>
        <v/>
      </c>
    </row>
    <row r="487" spans="2:29" ht="27.75" customHeight="1">
      <c r="B487" s="69">
        <f t="shared" si="87"/>
        <v>484</v>
      </c>
      <c r="C487" s="49" t="str">
        <f t="shared" ca="1" si="88"/>
        <v/>
      </c>
      <c r="D487" s="50" t="str">
        <f t="shared" ca="1" si="89"/>
        <v/>
      </c>
      <c r="E487" s="51" t="str">
        <f t="shared" ca="1" si="90"/>
        <v/>
      </c>
      <c r="F487" s="51"/>
      <c r="G487" s="52" t="str">
        <f t="shared" ca="1" si="91"/>
        <v/>
      </c>
      <c r="H487" s="53"/>
      <c r="I487" s="54" t="str">
        <f>IF(H487="","",INDEX(D.1[Quy cách],MATCH(H487,D.1[Tên sản phẩm],0)))</f>
        <v/>
      </c>
      <c r="J487" s="20" t="str">
        <f>IF(H487="","",INDEX(D.1[ĐVT],MATCH(H487,D.1[Tên sản phẩm],0)))</f>
        <v/>
      </c>
      <c r="K487" s="56" t="str">
        <f>IF(H487="","",INDEX(#REF!,MATCH(H487,D.1[Tên sản phẩm],0)))</f>
        <v/>
      </c>
      <c r="L487" s="56"/>
      <c r="M487" s="53"/>
      <c r="N487" s="53"/>
      <c r="O487" s="53"/>
      <c r="P487" s="57" t="str">
        <f t="shared" si="92"/>
        <v/>
      </c>
      <c r="Q487" s="58"/>
      <c r="R487" s="56" t="str">
        <f t="shared" si="85"/>
        <v/>
      </c>
      <c r="S487" s="57" t="str">
        <f t="shared" si="93"/>
        <v/>
      </c>
      <c r="T487" s="58" t="str">
        <f t="shared" ca="1" si="94"/>
        <v/>
      </c>
      <c r="U487" s="57" t="str">
        <f t="shared" si="95"/>
        <v/>
      </c>
      <c r="V487" s="57" t="str">
        <f ca="1">IF(AND(C487&lt;&gt;"",C487&lt;&gt;OFFSET(C487,1,0)),SUMIFS([Giá có thuế],[Số ĐK],C487),"")</f>
        <v/>
      </c>
      <c r="W487" s="53"/>
      <c r="X487" s="55" t="str">
        <f>IF(W487="","",'Thông Tin Chung'!#REF!)</f>
        <v/>
      </c>
      <c r="Y487" s="57" t="str">
        <f t="shared" ca="1" si="96"/>
        <v/>
      </c>
      <c r="Z487" s="59"/>
      <c r="AA487" s="49" t="str">
        <f ca="1">IF(C487="","",IF(OR(D487&lt;NgayBatDau,D487&gt;NgayKetThuc),"Ngày tháng phải nằm trong kỳ báo cáo",IF(AND(G487&lt;&gt;"",COUNTIF(D.2[Tên khách hàng],G487)=0),"Tên KH chưa khai báo trong DSKH",IF(AND(H487&lt;&gt;"",COUNTIF(D.1[Tên sản phẩm],H487)=0),"SP này chưa khai báo trong DSSP",""))))</f>
        <v/>
      </c>
      <c r="AB487" s="28" t="str">
        <f t="shared" ca="1" si="86"/>
        <v/>
      </c>
      <c r="AC487" s="29" t="str">
        <f>IF(OR(H487="",S487=""),"",S487-(SUM(L487,M487)*INDEX(#REF!,MATCH(H487,D.1[Tên sản phẩm],0))))</f>
        <v/>
      </c>
    </row>
    <row r="488" spans="2:29" ht="27.75" customHeight="1">
      <c r="B488" s="69">
        <f t="shared" si="87"/>
        <v>485</v>
      </c>
      <c r="C488" s="49" t="str">
        <f t="shared" ca="1" si="88"/>
        <v/>
      </c>
      <c r="D488" s="50" t="str">
        <f t="shared" ca="1" si="89"/>
        <v/>
      </c>
      <c r="E488" s="51" t="str">
        <f t="shared" ca="1" si="90"/>
        <v/>
      </c>
      <c r="F488" s="51"/>
      <c r="G488" s="52" t="str">
        <f t="shared" ca="1" si="91"/>
        <v/>
      </c>
      <c r="H488" s="53"/>
      <c r="I488" s="54" t="str">
        <f>IF(H488="","",INDEX(D.1[Quy cách],MATCH(H488,D.1[Tên sản phẩm],0)))</f>
        <v/>
      </c>
      <c r="J488" s="20" t="str">
        <f>IF(H488="","",INDEX(D.1[ĐVT],MATCH(H488,D.1[Tên sản phẩm],0)))</f>
        <v/>
      </c>
      <c r="K488" s="56" t="str">
        <f>IF(H488="","",INDEX(#REF!,MATCH(H488,D.1[Tên sản phẩm],0)))</f>
        <v/>
      </c>
      <c r="L488" s="56"/>
      <c r="M488" s="53"/>
      <c r="N488" s="53"/>
      <c r="O488" s="53"/>
      <c r="P488" s="57" t="str">
        <f t="shared" si="92"/>
        <v/>
      </c>
      <c r="Q488" s="58"/>
      <c r="R488" s="56" t="str">
        <f t="shared" si="85"/>
        <v/>
      </c>
      <c r="S488" s="57" t="str">
        <f t="shared" si="93"/>
        <v/>
      </c>
      <c r="T488" s="58" t="str">
        <f t="shared" ca="1" si="94"/>
        <v/>
      </c>
      <c r="U488" s="57" t="str">
        <f t="shared" si="95"/>
        <v/>
      </c>
      <c r="V488" s="57" t="str">
        <f ca="1">IF(AND(C488&lt;&gt;"",C488&lt;&gt;OFFSET(C488,1,0)),SUMIFS([Giá có thuế],[Số ĐK],C488),"")</f>
        <v/>
      </c>
      <c r="W488" s="53"/>
      <c r="X488" s="55" t="str">
        <f>IF(W488="","",'Thông Tin Chung'!#REF!)</f>
        <v/>
      </c>
      <c r="Y488" s="57" t="str">
        <f t="shared" ca="1" si="96"/>
        <v/>
      </c>
      <c r="Z488" s="59"/>
      <c r="AA488" s="49" t="str">
        <f ca="1">IF(C488="","",IF(OR(D488&lt;NgayBatDau,D488&gt;NgayKetThuc),"Ngày tháng phải nằm trong kỳ báo cáo",IF(AND(G488&lt;&gt;"",COUNTIF(D.2[Tên khách hàng],G488)=0),"Tên KH chưa khai báo trong DSKH",IF(AND(H488&lt;&gt;"",COUNTIF(D.1[Tên sản phẩm],H488)=0),"SP này chưa khai báo trong DSSP",""))))</f>
        <v/>
      </c>
      <c r="AB488" s="28" t="str">
        <f t="shared" ca="1" si="86"/>
        <v/>
      </c>
      <c r="AC488" s="29" t="str">
        <f>IF(OR(H488="",S488=""),"",S488-(SUM(L488,M488)*INDEX(#REF!,MATCH(H488,D.1[Tên sản phẩm],0))))</f>
        <v/>
      </c>
    </row>
    <row r="489" spans="2:29" ht="27.75" customHeight="1">
      <c r="B489" s="69">
        <f t="shared" si="87"/>
        <v>486</v>
      </c>
      <c r="C489" s="49" t="str">
        <f t="shared" ca="1" si="88"/>
        <v/>
      </c>
      <c r="D489" s="50" t="str">
        <f t="shared" ca="1" si="89"/>
        <v/>
      </c>
      <c r="E489" s="51" t="str">
        <f t="shared" ca="1" si="90"/>
        <v/>
      </c>
      <c r="F489" s="51"/>
      <c r="G489" s="52" t="str">
        <f t="shared" ca="1" si="91"/>
        <v/>
      </c>
      <c r="H489" s="53"/>
      <c r="I489" s="54" t="str">
        <f>IF(H489="","",INDEX(D.1[Quy cách],MATCH(H489,D.1[Tên sản phẩm],0)))</f>
        <v/>
      </c>
      <c r="J489" s="20" t="str">
        <f>IF(H489="","",INDEX(D.1[ĐVT],MATCH(H489,D.1[Tên sản phẩm],0)))</f>
        <v/>
      </c>
      <c r="K489" s="56" t="str">
        <f>IF(H489="","",INDEX(#REF!,MATCH(H489,D.1[Tên sản phẩm],0)))</f>
        <v/>
      </c>
      <c r="L489" s="56"/>
      <c r="M489" s="53"/>
      <c r="N489" s="53"/>
      <c r="O489" s="53"/>
      <c r="P489" s="57" t="str">
        <f t="shared" si="92"/>
        <v/>
      </c>
      <c r="Q489" s="58"/>
      <c r="R489" s="56" t="str">
        <f t="shared" si="85"/>
        <v/>
      </c>
      <c r="S489" s="57" t="str">
        <f t="shared" si="93"/>
        <v/>
      </c>
      <c r="T489" s="58" t="str">
        <f t="shared" ca="1" si="94"/>
        <v/>
      </c>
      <c r="U489" s="57" t="str">
        <f t="shared" si="95"/>
        <v/>
      </c>
      <c r="V489" s="57" t="str">
        <f ca="1">IF(AND(C489&lt;&gt;"",C489&lt;&gt;OFFSET(C489,1,0)),SUMIFS([Giá có thuế],[Số ĐK],C489),"")</f>
        <v/>
      </c>
      <c r="W489" s="53"/>
      <c r="X489" s="55" t="str">
        <f>IF(W489="","",'Thông Tin Chung'!#REF!)</f>
        <v/>
      </c>
      <c r="Y489" s="57" t="str">
        <f t="shared" ca="1" si="96"/>
        <v/>
      </c>
      <c r="Z489" s="59"/>
      <c r="AA489" s="49" t="str">
        <f ca="1">IF(C489="","",IF(OR(D489&lt;NgayBatDau,D489&gt;NgayKetThuc),"Ngày tháng phải nằm trong kỳ báo cáo",IF(AND(G489&lt;&gt;"",COUNTIF(D.2[Tên khách hàng],G489)=0),"Tên KH chưa khai báo trong DSKH",IF(AND(H489&lt;&gt;"",COUNTIF(D.1[Tên sản phẩm],H489)=0),"SP này chưa khai báo trong DSSP",""))))</f>
        <v/>
      </c>
      <c r="AB489" s="28" t="str">
        <f t="shared" ca="1" si="86"/>
        <v/>
      </c>
      <c r="AC489" s="29" t="str">
        <f>IF(OR(H489="",S489=""),"",S489-(SUM(L489,M489)*INDEX(#REF!,MATCH(H489,D.1[Tên sản phẩm],0))))</f>
        <v/>
      </c>
    </row>
    <row r="490" spans="2:29" ht="27.75" customHeight="1">
      <c r="B490" s="69">
        <f t="shared" si="87"/>
        <v>487</v>
      </c>
      <c r="C490" s="49" t="str">
        <f t="shared" ca="1" si="88"/>
        <v/>
      </c>
      <c r="D490" s="50" t="str">
        <f t="shared" ca="1" si="89"/>
        <v/>
      </c>
      <c r="E490" s="51" t="str">
        <f t="shared" ca="1" si="90"/>
        <v/>
      </c>
      <c r="F490" s="51"/>
      <c r="G490" s="52" t="str">
        <f t="shared" ca="1" si="91"/>
        <v/>
      </c>
      <c r="H490" s="53"/>
      <c r="I490" s="54" t="str">
        <f>IF(H490="","",INDEX(D.1[Quy cách],MATCH(H490,D.1[Tên sản phẩm],0)))</f>
        <v/>
      </c>
      <c r="J490" s="20" t="str">
        <f>IF(H490="","",INDEX(D.1[ĐVT],MATCH(H490,D.1[Tên sản phẩm],0)))</f>
        <v/>
      </c>
      <c r="K490" s="56" t="str">
        <f>IF(H490="","",INDEX(#REF!,MATCH(H490,D.1[Tên sản phẩm],0)))</f>
        <v/>
      </c>
      <c r="L490" s="56"/>
      <c r="M490" s="53"/>
      <c r="N490" s="53"/>
      <c r="O490" s="53"/>
      <c r="P490" s="57" t="str">
        <f t="shared" si="92"/>
        <v/>
      </c>
      <c r="Q490" s="58"/>
      <c r="R490" s="56" t="str">
        <f t="shared" si="85"/>
        <v/>
      </c>
      <c r="S490" s="57" t="str">
        <f t="shared" si="93"/>
        <v/>
      </c>
      <c r="T490" s="58" t="str">
        <f t="shared" ca="1" si="94"/>
        <v/>
      </c>
      <c r="U490" s="57" t="str">
        <f t="shared" si="95"/>
        <v/>
      </c>
      <c r="V490" s="57" t="str">
        <f ca="1">IF(AND(C490&lt;&gt;"",C490&lt;&gt;OFFSET(C490,1,0)),SUMIFS([Giá có thuế],[Số ĐK],C490),"")</f>
        <v/>
      </c>
      <c r="W490" s="53"/>
      <c r="X490" s="55" t="str">
        <f>IF(W490="","",'Thông Tin Chung'!#REF!)</f>
        <v/>
      </c>
      <c r="Y490" s="57" t="str">
        <f t="shared" ca="1" si="96"/>
        <v/>
      </c>
      <c r="Z490" s="59"/>
      <c r="AA490" s="49" t="str">
        <f ca="1">IF(C490="","",IF(OR(D490&lt;NgayBatDau,D490&gt;NgayKetThuc),"Ngày tháng phải nằm trong kỳ báo cáo",IF(AND(G490&lt;&gt;"",COUNTIF(D.2[Tên khách hàng],G490)=0),"Tên KH chưa khai báo trong DSKH",IF(AND(H490&lt;&gt;"",COUNTIF(D.1[Tên sản phẩm],H490)=0),"SP này chưa khai báo trong DSSP",""))))</f>
        <v/>
      </c>
      <c r="AB490" s="28" t="str">
        <f t="shared" ca="1" si="86"/>
        <v/>
      </c>
      <c r="AC490" s="29" t="str">
        <f>IF(OR(H490="",S490=""),"",S490-(SUM(L490,M490)*INDEX(#REF!,MATCH(H490,D.1[Tên sản phẩm],0))))</f>
        <v/>
      </c>
    </row>
    <row r="491" spans="2:29" ht="27.75" customHeight="1">
      <c r="B491" s="69">
        <f t="shared" si="87"/>
        <v>488</v>
      </c>
      <c r="C491" s="49" t="str">
        <f t="shared" ca="1" si="88"/>
        <v/>
      </c>
      <c r="D491" s="50" t="str">
        <f t="shared" ca="1" si="89"/>
        <v/>
      </c>
      <c r="E491" s="51" t="str">
        <f t="shared" ca="1" si="90"/>
        <v/>
      </c>
      <c r="F491" s="51"/>
      <c r="G491" s="52" t="str">
        <f t="shared" ca="1" si="91"/>
        <v/>
      </c>
      <c r="H491" s="53"/>
      <c r="I491" s="54" t="str">
        <f>IF(H491="","",INDEX(D.1[Quy cách],MATCH(H491,D.1[Tên sản phẩm],0)))</f>
        <v/>
      </c>
      <c r="J491" s="20" t="str">
        <f>IF(H491="","",INDEX(D.1[ĐVT],MATCH(H491,D.1[Tên sản phẩm],0)))</f>
        <v/>
      </c>
      <c r="K491" s="56" t="str">
        <f>IF(H491="","",INDEX(#REF!,MATCH(H491,D.1[Tên sản phẩm],0)))</f>
        <v/>
      </c>
      <c r="L491" s="56"/>
      <c r="M491" s="53"/>
      <c r="N491" s="53"/>
      <c r="O491" s="53"/>
      <c r="P491" s="57" t="str">
        <f t="shared" si="92"/>
        <v/>
      </c>
      <c r="Q491" s="58"/>
      <c r="R491" s="56" t="str">
        <f t="shared" si="85"/>
        <v/>
      </c>
      <c r="S491" s="57" t="str">
        <f t="shared" si="93"/>
        <v/>
      </c>
      <c r="T491" s="58" t="str">
        <f t="shared" ca="1" si="94"/>
        <v/>
      </c>
      <c r="U491" s="57" t="str">
        <f t="shared" si="95"/>
        <v/>
      </c>
      <c r="V491" s="57" t="str">
        <f ca="1">IF(AND(C491&lt;&gt;"",C491&lt;&gt;OFFSET(C491,1,0)),SUMIFS([Giá có thuế],[Số ĐK],C491),"")</f>
        <v/>
      </c>
      <c r="W491" s="53"/>
      <c r="X491" s="55" t="str">
        <f>IF(W491="","",'Thông Tin Chung'!#REF!)</f>
        <v/>
      </c>
      <c r="Y491" s="57" t="str">
        <f t="shared" ca="1" si="96"/>
        <v/>
      </c>
      <c r="Z491" s="59"/>
      <c r="AA491" s="49" t="str">
        <f ca="1">IF(C491="","",IF(OR(D491&lt;NgayBatDau,D491&gt;NgayKetThuc),"Ngày tháng phải nằm trong kỳ báo cáo",IF(AND(G491&lt;&gt;"",COUNTIF(D.2[Tên khách hàng],G491)=0),"Tên KH chưa khai báo trong DSKH",IF(AND(H491&lt;&gt;"",COUNTIF(D.1[Tên sản phẩm],H491)=0),"SP này chưa khai báo trong DSSP",""))))</f>
        <v/>
      </c>
      <c r="AB491" s="28" t="str">
        <f t="shared" ca="1" si="86"/>
        <v/>
      </c>
      <c r="AC491" s="29" t="str">
        <f>IF(OR(H491="",S491=""),"",S491-(SUM(L491,M491)*INDEX(#REF!,MATCH(H491,D.1[Tên sản phẩm],0))))</f>
        <v/>
      </c>
    </row>
    <row r="492" spans="2:29" ht="27.75" customHeight="1">
      <c r="B492" s="69">
        <f t="shared" si="87"/>
        <v>489</v>
      </c>
      <c r="C492" s="49" t="str">
        <f t="shared" ca="1" si="88"/>
        <v/>
      </c>
      <c r="D492" s="50" t="str">
        <f t="shared" ca="1" si="89"/>
        <v/>
      </c>
      <c r="E492" s="51" t="str">
        <f t="shared" ca="1" si="90"/>
        <v/>
      </c>
      <c r="F492" s="51"/>
      <c r="G492" s="52" t="str">
        <f t="shared" ca="1" si="91"/>
        <v/>
      </c>
      <c r="H492" s="53"/>
      <c r="I492" s="54" t="str">
        <f>IF(H492="","",INDEX(D.1[Quy cách],MATCH(H492,D.1[Tên sản phẩm],0)))</f>
        <v/>
      </c>
      <c r="J492" s="20" t="str">
        <f>IF(H492="","",INDEX(D.1[ĐVT],MATCH(H492,D.1[Tên sản phẩm],0)))</f>
        <v/>
      </c>
      <c r="K492" s="56" t="str">
        <f>IF(H492="","",INDEX(#REF!,MATCH(H492,D.1[Tên sản phẩm],0)))</f>
        <v/>
      </c>
      <c r="L492" s="56"/>
      <c r="M492" s="53"/>
      <c r="N492" s="53"/>
      <c r="O492" s="53"/>
      <c r="P492" s="57" t="str">
        <f t="shared" si="92"/>
        <v/>
      </c>
      <c r="Q492" s="58"/>
      <c r="R492" s="56" t="str">
        <f t="shared" si="85"/>
        <v/>
      </c>
      <c r="S492" s="57" t="str">
        <f t="shared" si="93"/>
        <v/>
      </c>
      <c r="T492" s="58" t="str">
        <f t="shared" ca="1" si="94"/>
        <v/>
      </c>
      <c r="U492" s="57" t="str">
        <f t="shared" si="95"/>
        <v/>
      </c>
      <c r="V492" s="57" t="str">
        <f ca="1">IF(AND(C492&lt;&gt;"",C492&lt;&gt;OFFSET(C492,1,0)),SUMIFS([Giá có thuế],[Số ĐK],C492),"")</f>
        <v/>
      </c>
      <c r="W492" s="53"/>
      <c r="X492" s="55" t="str">
        <f>IF(W492="","",'Thông Tin Chung'!#REF!)</f>
        <v/>
      </c>
      <c r="Y492" s="57" t="str">
        <f t="shared" ca="1" si="96"/>
        <v/>
      </c>
      <c r="Z492" s="59"/>
      <c r="AA492" s="49" t="str">
        <f ca="1">IF(C492="","",IF(OR(D492&lt;NgayBatDau,D492&gt;NgayKetThuc),"Ngày tháng phải nằm trong kỳ báo cáo",IF(AND(G492&lt;&gt;"",COUNTIF(D.2[Tên khách hàng],G492)=0),"Tên KH chưa khai báo trong DSKH",IF(AND(H492&lt;&gt;"",COUNTIF(D.1[Tên sản phẩm],H492)=0),"SP này chưa khai báo trong DSSP",""))))</f>
        <v/>
      </c>
      <c r="AB492" s="28" t="str">
        <f t="shared" ca="1" si="86"/>
        <v/>
      </c>
      <c r="AC492" s="29" t="str">
        <f>IF(OR(H492="",S492=""),"",S492-(SUM(L492,M492)*INDEX(#REF!,MATCH(H492,D.1[Tên sản phẩm],0))))</f>
        <v/>
      </c>
    </row>
    <row r="493" spans="2:29" ht="27.75" customHeight="1">
      <c r="B493" s="69">
        <f t="shared" si="87"/>
        <v>490</v>
      </c>
      <c r="C493" s="49" t="str">
        <f t="shared" ca="1" si="88"/>
        <v/>
      </c>
      <c r="D493" s="50" t="str">
        <f t="shared" ca="1" si="89"/>
        <v/>
      </c>
      <c r="E493" s="51" t="str">
        <f t="shared" ca="1" si="90"/>
        <v/>
      </c>
      <c r="F493" s="51"/>
      <c r="G493" s="52" t="str">
        <f t="shared" ca="1" si="91"/>
        <v/>
      </c>
      <c r="H493" s="53"/>
      <c r="I493" s="54" t="str">
        <f>IF(H493="","",INDEX(D.1[Quy cách],MATCH(H493,D.1[Tên sản phẩm],0)))</f>
        <v/>
      </c>
      <c r="J493" s="20" t="str">
        <f>IF(H493="","",INDEX(D.1[ĐVT],MATCH(H493,D.1[Tên sản phẩm],0)))</f>
        <v/>
      </c>
      <c r="K493" s="56" t="str">
        <f>IF(H493="","",INDEX(#REF!,MATCH(H493,D.1[Tên sản phẩm],0)))</f>
        <v/>
      </c>
      <c r="L493" s="56"/>
      <c r="M493" s="53"/>
      <c r="N493" s="53"/>
      <c r="O493" s="53"/>
      <c r="P493" s="57" t="str">
        <f t="shared" si="92"/>
        <v/>
      </c>
      <c r="Q493" s="58"/>
      <c r="R493" s="56" t="str">
        <f t="shared" si="85"/>
        <v/>
      </c>
      <c r="S493" s="57" t="str">
        <f t="shared" si="93"/>
        <v/>
      </c>
      <c r="T493" s="58" t="str">
        <f t="shared" ca="1" si="94"/>
        <v/>
      </c>
      <c r="U493" s="57" t="str">
        <f t="shared" si="95"/>
        <v/>
      </c>
      <c r="V493" s="57" t="str">
        <f ca="1">IF(AND(C493&lt;&gt;"",C493&lt;&gt;OFFSET(C493,1,0)),SUMIFS([Giá có thuế],[Số ĐK],C493),"")</f>
        <v/>
      </c>
      <c r="W493" s="53"/>
      <c r="X493" s="55" t="str">
        <f>IF(W493="","",'Thông Tin Chung'!#REF!)</f>
        <v/>
      </c>
      <c r="Y493" s="57" t="str">
        <f t="shared" ca="1" si="96"/>
        <v/>
      </c>
      <c r="Z493" s="59"/>
      <c r="AA493" s="49" t="str">
        <f ca="1">IF(C493="","",IF(OR(D493&lt;NgayBatDau,D493&gt;NgayKetThuc),"Ngày tháng phải nằm trong kỳ báo cáo",IF(AND(G493&lt;&gt;"",COUNTIF(D.2[Tên khách hàng],G493)=0),"Tên KH chưa khai báo trong DSKH",IF(AND(H493&lt;&gt;"",COUNTIF(D.1[Tên sản phẩm],H493)=0),"SP này chưa khai báo trong DSSP",""))))</f>
        <v/>
      </c>
      <c r="AB493" s="28" t="str">
        <f t="shared" ca="1" si="86"/>
        <v/>
      </c>
      <c r="AC493" s="29" t="str">
        <f>IF(OR(H493="",S493=""),"",S493-(SUM(L493,M493)*INDEX(#REF!,MATCH(H493,D.1[Tên sản phẩm],0))))</f>
        <v/>
      </c>
    </row>
    <row r="494" spans="2:29" ht="27.75" customHeight="1">
      <c r="B494" s="69">
        <f t="shared" si="87"/>
        <v>491</v>
      </c>
      <c r="C494" s="49" t="str">
        <f t="shared" ca="1" si="88"/>
        <v/>
      </c>
      <c r="D494" s="50" t="str">
        <f t="shared" ca="1" si="89"/>
        <v/>
      </c>
      <c r="E494" s="51" t="str">
        <f t="shared" ca="1" si="90"/>
        <v/>
      </c>
      <c r="F494" s="51"/>
      <c r="G494" s="52" t="str">
        <f t="shared" ca="1" si="91"/>
        <v/>
      </c>
      <c r="H494" s="53"/>
      <c r="I494" s="54" t="str">
        <f>IF(H494="","",INDEX(D.1[Quy cách],MATCH(H494,D.1[Tên sản phẩm],0)))</f>
        <v/>
      </c>
      <c r="J494" s="20" t="str">
        <f>IF(H494="","",INDEX(D.1[ĐVT],MATCH(H494,D.1[Tên sản phẩm],0)))</f>
        <v/>
      </c>
      <c r="K494" s="56" t="str">
        <f>IF(H494="","",INDEX(#REF!,MATCH(H494,D.1[Tên sản phẩm],0)))</f>
        <v/>
      </c>
      <c r="L494" s="56"/>
      <c r="M494" s="53"/>
      <c r="N494" s="53"/>
      <c r="O494" s="53"/>
      <c r="P494" s="57" t="str">
        <f t="shared" si="92"/>
        <v/>
      </c>
      <c r="Q494" s="58"/>
      <c r="R494" s="56" t="str">
        <f t="shared" si="85"/>
        <v/>
      </c>
      <c r="S494" s="57" t="str">
        <f t="shared" si="93"/>
        <v/>
      </c>
      <c r="T494" s="58" t="str">
        <f t="shared" ca="1" si="94"/>
        <v/>
      </c>
      <c r="U494" s="57" t="str">
        <f t="shared" si="95"/>
        <v/>
      </c>
      <c r="V494" s="57" t="str">
        <f ca="1">IF(AND(C494&lt;&gt;"",C494&lt;&gt;OFFSET(C494,1,0)),SUMIFS([Giá có thuế],[Số ĐK],C494),"")</f>
        <v/>
      </c>
      <c r="W494" s="53"/>
      <c r="X494" s="55" t="str">
        <f>IF(W494="","",'Thông Tin Chung'!#REF!)</f>
        <v/>
      </c>
      <c r="Y494" s="57" t="str">
        <f t="shared" ca="1" si="96"/>
        <v/>
      </c>
      <c r="Z494" s="59"/>
      <c r="AA494" s="49" t="str">
        <f ca="1">IF(C494="","",IF(OR(D494&lt;NgayBatDau,D494&gt;NgayKetThuc),"Ngày tháng phải nằm trong kỳ báo cáo",IF(AND(G494&lt;&gt;"",COUNTIF(D.2[Tên khách hàng],G494)=0),"Tên KH chưa khai báo trong DSKH",IF(AND(H494&lt;&gt;"",COUNTIF(D.1[Tên sản phẩm],H494)=0),"SP này chưa khai báo trong DSSP",""))))</f>
        <v/>
      </c>
      <c r="AB494" s="28" t="str">
        <f t="shared" ca="1" si="86"/>
        <v/>
      </c>
      <c r="AC494" s="29" t="str">
        <f>IF(OR(H494="",S494=""),"",S494-(SUM(L494,M494)*INDEX(#REF!,MATCH(H494,D.1[Tên sản phẩm],0))))</f>
        <v/>
      </c>
    </row>
    <row r="495" spans="2:29" ht="27.75" customHeight="1">
      <c r="B495" s="69">
        <f t="shared" si="87"/>
        <v>492</v>
      </c>
      <c r="C495" s="49" t="str">
        <f t="shared" ca="1" si="88"/>
        <v/>
      </c>
      <c r="D495" s="50" t="str">
        <f t="shared" ca="1" si="89"/>
        <v/>
      </c>
      <c r="E495" s="51" t="str">
        <f t="shared" ca="1" si="90"/>
        <v/>
      </c>
      <c r="F495" s="51"/>
      <c r="G495" s="52" t="str">
        <f t="shared" ca="1" si="91"/>
        <v/>
      </c>
      <c r="H495" s="53"/>
      <c r="I495" s="54" t="str">
        <f>IF(H495="","",INDEX(D.1[Quy cách],MATCH(H495,D.1[Tên sản phẩm],0)))</f>
        <v/>
      </c>
      <c r="J495" s="20" t="str">
        <f>IF(H495="","",INDEX(D.1[ĐVT],MATCH(H495,D.1[Tên sản phẩm],0)))</f>
        <v/>
      </c>
      <c r="K495" s="56" t="str">
        <f>IF(H495="","",INDEX(#REF!,MATCH(H495,D.1[Tên sản phẩm],0)))</f>
        <v/>
      </c>
      <c r="L495" s="56"/>
      <c r="M495" s="53"/>
      <c r="N495" s="53"/>
      <c r="O495" s="53"/>
      <c r="P495" s="57" t="str">
        <f t="shared" si="92"/>
        <v/>
      </c>
      <c r="Q495" s="58"/>
      <c r="R495" s="56" t="str">
        <f t="shared" si="85"/>
        <v/>
      </c>
      <c r="S495" s="57" t="str">
        <f t="shared" si="93"/>
        <v/>
      </c>
      <c r="T495" s="58" t="str">
        <f t="shared" ca="1" si="94"/>
        <v/>
      </c>
      <c r="U495" s="57" t="str">
        <f t="shared" si="95"/>
        <v/>
      </c>
      <c r="V495" s="57" t="str">
        <f ca="1">IF(AND(C495&lt;&gt;"",C495&lt;&gt;OFFSET(C495,1,0)),SUMIFS([Giá có thuế],[Số ĐK],C495),"")</f>
        <v/>
      </c>
      <c r="W495" s="53"/>
      <c r="X495" s="55" t="str">
        <f>IF(W495="","",'Thông Tin Chung'!#REF!)</f>
        <v/>
      </c>
      <c r="Y495" s="57" t="str">
        <f t="shared" ca="1" si="96"/>
        <v/>
      </c>
      <c r="Z495" s="59"/>
      <c r="AA495" s="49" t="str">
        <f ca="1">IF(C495="","",IF(OR(D495&lt;NgayBatDau,D495&gt;NgayKetThuc),"Ngày tháng phải nằm trong kỳ báo cáo",IF(AND(G495&lt;&gt;"",COUNTIF(D.2[Tên khách hàng],G495)=0),"Tên KH chưa khai báo trong DSKH",IF(AND(H495&lt;&gt;"",COUNTIF(D.1[Tên sản phẩm],H495)=0),"SP này chưa khai báo trong DSSP",""))))</f>
        <v/>
      </c>
      <c r="AB495" s="28" t="str">
        <f t="shared" ca="1" si="86"/>
        <v/>
      </c>
      <c r="AC495" s="29" t="str">
        <f>IF(OR(H495="",S495=""),"",S495-(SUM(L495,M495)*INDEX(#REF!,MATCH(H495,D.1[Tên sản phẩm],0))))</f>
        <v/>
      </c>
    </row>
    <row r="496" spans="2:29" ht="27.75" customHeight="1">
      <c r="B496" s="69">
        <f t="shared" si="87"/>
        <v>493</v>
      </c>
      <c r="C496" s="49" t="str">
        <f t="shared" ca="1" si="88"/>
        <v/>
      </c>
      <c r="D496" s="50" t="str">
        <f t="shared" ca="1" si="89"/>
        <v/>
      </c>
      <c r="E496" s="51" t="str">
        <f t="shared" ca="1" si="90"/>
        <v/>
      </c>
      <c r="F496" s="51"/>
      <c r="G496" s="52" t="str">
        <f t="shared" ca="1" si="91"/>
        <v/>
      </c>
      <c r="H496" s="53"/>
      <c r="I496" s="54" t="str">
        <f>IF(H496="","",INDEX(D.1[Quy cách],MATCH(H496,D.1[Tên sản phẩm],0)))</f>
        <v/>
      </c>
      <c r="J496" s="20" t="str">
        <f>IF(H496="","",INDEX(D.1[ĐVT],MATCH(H496,D.1[Tên sản phẩm],0)))</f>
        <v/>
      </c>
      <c r="K496" s="56" t="str">
        <f>IF(H496="","",INDEX(#REF!,MATCH(H496,D.1[Tên sản phẩm],0)))</f>
        <v/>
      </c>
      <c r="L496" s="56"/>
      <c r="M496" s="53"/>
      <c r="N496" s="53"/>
      <c r="O496" s="53"/>
      <c r="P496" s="57" t="str">
        <f t="shared" si="92"/>
        <v/>
      </c>
      <c r="Q496" s="58"/>
      <c r="R496" s="56" t="str">
        <f t="shared" si="85"/>
        <v/>
      </c>
      <c r="S496" s="57" t="str">
        <f t="shared" si="93"/>
        <v/>
      </c>
      <c r="T496" s="58" t="str">
        <f t="shared" ca="1" si="94"/>
        <v/>
      </c>
      <c r="U496" s="57" t="str">
        <f t="shared" si="95"/>
        <v/>
      </c>
      <c r="V496" s="57" t="str">
        <f ca="1">IF(AND(C496&lt;&gt;"",C496&lt;&gt;OFFSET(C496,1,0)),SUMIFS([Giá có thuế],[Số ĐK],C496),"")</f>
        <v/>
      </c>
      <c r="W496" s="53"/>
      <c r="X496" s="55" t="str">
        <f>IF(W496="","",'Thông Tin Chung'!#REF!)</f>
        <v/>
      </c>
      <c r="Y496" s="57" t="str">
        <f t="shared" ca="1" si="96"/>
        <v/>
      </c>
      <c r="Z496" s="59"/>
      <c r="AA496" s="49" t="str">
        <f ca="1">IF(C496="","",IF(OR(D496&lt;NgayBatDau,D496&gt;NgayKetThuc),"Ngày tháng phải nằm trong kỳ báo cáo",IF(AND(G496&lt;&gt;"",COUNTIF(D.2[Tên khách hàng],G496)=0),"Tên KH chưa khai báo trong DSKH",IF(AND(H496&lt;&gt;"",COUNTIF(D.1[Tên sản phẩm],H496)=0),"SP này chưa khai báo trong DSSP",""))))</f>
        <v/>
      </c>
      <c r="AB496" s="28" t="str">
        <f t="shared" ca="1" si="86"/>
        <v/>
      </c>
      <c r="AC496" s="29" t="str">
        <f>IF(OR(H496="",S496=""),"",S496-(SUM(L496,M496)*INDEX(#REF!,MATCH(H496,D.1[Tên sản phẩm],0))))</f>
        <v/>
      </c>
    </row>
    <row r="497" spans="2:29" ht="27.75" customHeight="1">
      <c r="B497" s="69">
        <f t="shared" si="87"/>
        <v>494</v>
      </c>
      <c r="C497" s="49" t="str">
        <f t="shared" ca="1" si="88"/>
        <v/>
      </c>
      <c r="D497" s="50" t="str">
        <f t="shared" ca="1" si="89"/>
        <v/>
      </c>
      <c r="E497" s="51" t="str">
        <f t="shared" ca="1" si="90"/>
        <v/>
      </c>
      <c r="F497" s="51"/>
      <c r="G497" s="52" t="str">
        <f t="shared" ca="1" si="91"/>
        <v/>
      </c>
      <c r="H497" s="53"/>
      <c r="I497" s="54" t="str">
        <f>IF(H497="","",INDEX(D.1[Quy cách],MATCH(H497,D.1[Tên sản phẩm],0)))</f>
        <v/>
      </c>
      <c r="J497" s="20" t="str">
        <f>IF(H497="","",INDEX(D.1[ĐVT],MATCH(H497,D.1[Tên sản phẩm],0)))</f>
        <v/>
      </c>
      <c r="K497" s="56" t="str">
        <f>IF(H497="","",INDEX(#REF!,MATCH(H497,D.1[Tên sản phẩm],0)))</f>
        <v/>
      </c>
      <c r="L497" s="56"/>
      <c r="M497" s="53"/>
      <c r="N497" s="53"/>
      <c r="O497" s="53"/>
      <c r="P497" s="57" t="str">
        <f t="shared" si="92"/>
        <v/>
      </c>
      <c r="Q497" s="58"/>
      <c r="R497" s="56" t="str">
        <f t="shared" si="85"/>
        <v/>
      </c>
      <c r="S497" s="57" t="str">
        <f t="shared" si="93"/>
        <v/>
      </c>
      <c r="T497" s="58" t="str">
        <f t="shared" ca="1" si="94"/>
        <v/>
      </c>
      <c r="U497" s="57" t="str">
        <f t="shared" si="95"/>
        <v/>
      </c>
      <c r="V497" s="57" t="str">
        <f ca="1">IF(AND(C497&lt;&gt;"",C497&lt;&gt;OFFSET(C497,1,0)),SUMIFS([Giá có thuế],[Số ĐK],C497),"")</f>
        <v/>
      </c>
      <c r="W497" s="53"/>
      <c r="X497" s="55" t="str">
        <f>IF(W497="","",'Thông Tin Chung'!#REF!)</f>
        <v/>
      </c>
      <c r="Y497" s="57" t="str">
        <f t="shared" ca="1" si="96"/>
        <v/>
      </c>
      <c r="Z497" s="59"/>
      <c r="AA497" s="49" t="str">
        <f ca="1">IF(C497="","",IF(OR(D497&lt;NgayBatDau,D497&gt;NgayKetThuc),"Ngày tháng phải nằm trong kỳ báo cáo",IF(AND(G497&lt;&gt;"",COUNTIF(D.2[Tên khách hàng],G497)=0),"Tên KH chưa khai báo trong DSKH",IF(AND(H497&lt;&gt;"",COUNTIF(D.1[Tên sản phẩm],H497)=0),"SP này chưa khai báo trong DSSP",""))))</f>
        <v/>
      </c>
      <c r="AB497" s="28" t="str">
        <f t="shared" ca="1" si="86"/>
        <v/>
      </c>
      <c r="AC497" s="29" t="str">
        <f>IF(OR(H497="",S497=""),"",S497-(SUM(L497,M497)*INDEX(#REF!,MATCH(H497,D.1[Tên sản phẩm],0))))</f>
        <v/>
      </c>
    </row>
    <row r="498" spans="2:29" ht="27.75" customHeight="1">
      <c r="B498" s="69">
        <f t="shared" si="87"/>
        <v>495</v>
      </c>
      <c r="C498" s="49" t="str">
        <f t="shared" ca="1" si="88"/>
        <v/>
      </c>
      <c r="D498" s="50" t="str">
        <f t="shared" ca="1" si="89"/>
        <v/>
      </c>
      <c r="E498" s="51" t="str">
        <f t="shared" ca="1" si="90"/>
        <v/>
      </c>
      <c r="F498" s="51"/>
      <c r="G498" s="52" t="str">
        <f t="shared" ca="1" si="91"/>
        <v/>
      </c>
      <c r="H498" s="53"/>
      <c r="I498" s="54" t="str">
        <f>IF(H498="","",INDEX(D.1[Quy cách],MATCH(H498,D.1[Tên sản phẩm],0)))</f>
        <v/>
      </c>
      <c r="J498" s="20" t="str">
        <f>IF(H498="","",INDEX(D.1[ĐVT],MATCH(H498,D.1[Tên sản phẩm],0)))</f>
        <v/>
      </c>
      <c r="K498" s="56" t="str">
        <f>IF(H498="","",INDEX(#REF!,MATCH(H498,D.1[Tên sản phẩm],0)))</f>
        <v/>
      </c>
      <c r="L498" s="56"/>
      <c r="M498" s="53"/>
      <c r="N498" s="53"/>
      <c r="O498" s="53"/>
      <c r="P498" s="57" t="str">
        <f t="shared" si="92"/>
        <v/>
      </c>
      <c r="Q498" s="58"/>
      <c r="R498" s="56" t="str">
        <f t="shared" si="85"/>
        <v/>
      </c>
      <c r="S498" s="57" t="str">
        <f t="shared" si="93"/>
        <v/>
      </c>
      <c r="T498" s="58" t="str">
        <f t="shared" ca="1" si="94"/>
        <v/>
      </c>
      <c r="U498" s="57" t="str">
        <f t="shared" si="95"/>
        <v/>
      </c>
      <c r="V498" s="57" t="str">
        <f ca="1">IF(AND(C498&lt;&gt;"",C498&lt;&gt;OFFSET(C498,1,0)),SUMIFS([Giá có thuế],[Số ĐK],C498),"")</f>
        <v/>
      </c>
      <c r="W498" s="53"/>
      <c r="X498" s="55" t="str">
        <f>IF(W498="","",'Thông Tin Chung'!#REF!)</f>
        <v/>
      </c>
      <c r="Y498" s="57" t="str">
        <f t="shared" ca="1" si="96"/>
        <v/>
      </c>
      <c r="Z498" s="59"/>
      <c r="AA498" s="49" t="str">
        <f ca="1">IF(C498="","",IF(OR(D498&lt;NgayBatDau,D498&gt;NgayKetThuc),"Ngày tháng phải nằm trong kỳ báo cáo",IF(AND(G498&lt;&gt;"",COUNTIF(D.2[Tên khách hàng],G498)=0),"Tên KH chưa khai báo trong DSKH",IF(AND(H498&lt;&gt;"",COUNTIF(D.1[Tên sản phẩm],H498)=0),"SP này chưa khai báo trong DSSP",""))))</f>
        <v/>
      </c>
      <c r="AB498" s="28" t="str">
        <f t="shared" ca="1" si="86"/>
        <v/>
      </c>
      <c r="AC498" s="29" t="str">
        <f>IF(OR(H498="",S498=""),"",S498-(SUM(L498,M498)*INDEX(#REF!,MATCH(H498,D.1[Tên sản phẩm],0))))</f>
        <v/>
      </c>
    </row>
    <row r="499" spans="2:29" ht="27.75" customHeight="1">
      <c r="B499" s="69">
        <f t="shared" si="87"/>
        <v>496</v>
      </c>
      <c r="C499" s="49" t="str">
        <f t="shared" ca="1" si="88"/>
        <v/>
      </c>
      <c r="D499" s="50" t="str">
        <f t="shared" ca="1" si="89"/>
        <v/>
      </c>
      <c r="E499" s="51" t="str">
        <f t="shared" ca="1" si="90"/>
        <v/>
      </c>
      <c r="F499" s="51"/>
      <c r="G499" s="52" t="str">
        <f t="shared" ca="1" si="91"/>
        <v/>
      </c>
      <c r="H499" s="53"/>
      <c r="I499" s="54" t="str">
        <f>IF(H499="","",INDEX(D.1[Quy cách],MATCH(H499,D.1[Tên sản phẩm],0)))</f>
        <v/>
      </c>
      <c r="J499" s="20" t="str">
        <f>IF(H499="","",INDEX(D.1[ĐVT],MATCH(H499,D.1[Tên sản phẩm],0)))</f>
        <v/>
      </c>
      <c r="K499" s="56" t="str">
        <f>IF(H499="","",INDEX(#REF!,MATCH(H499,D.1[Tên sản phẩm],0)))</f>
        <v/>
      </c>
      <c r="L499" s="56"/>
      <c r="M499" s="53"/>
      <c r="N499" s="53"/>
      <c r="O499" s="53"/>
      <c r="P499" s="57" t="str">
        <f t="shared" si="92"/>
        <v/>
      </c>
      <c r="Q499" s="58"/>
      <c r="R499" s="56" t="str">
        <f t="shared" si="85"/>
        <v/>
      </c>
      <c r="S499" s="57" t="str">
        <f t="shared" si="93"/>
        <v/>
      </c>
      <c r="T499" s="58" t="str">
        <f t="shared" ca="1" si="94"/>
        <v/>
      </c>
      <c r="U499" s="57" t="str">
        <f t="shared" si="95"/>
        <v/>
      </c>
      <c r="V499" s="57" t="str">
        <f ca="1">IF(AND(C499&lt;&gt;"",C499&lt;&gt;OFFSET(C499,1,0)),SUMIFS([Giá có thuế],[Số ĐK],C499),"")</f>
        <v/>
      </c>
      <c r="W499" s="53"/>
      <c r="X499" s="55" t="str">
        <f>IF(W499="","",'Thông Tin Chung'!#REF!)</f>
        <v/>
      </c>
      <c r="Y499" s="57" t="str">
        <f t="shared" ca="1" si="96"/>
        <v/>
      </c>
      <c r="Z499" s="59"/>
      <c r="AA499" s="49" t="str">
        <f ca="1">IF(C499="","",IF(OR(D499&lt;NgayBatDau,D499&gt;NgayKetThuc),"Ngày tháng phải nằm trong kỳ báo cáo",IF(AND(G499&lt;&gt;"",COUNTIF(D.2[Tên khách hàng],G499)=0),"Tên KH chưa khai báo trong DSKH",IF(AND(H499&lt;&gt;"",COUNTIF(D.1[Tên sản phẩm],H499)=0),"SP này chưa khai báo trong DSSP",""))))</f>
        <v/>
      </c>
      <c r="AB499" s="28" t="str">
        <f t="shared" ca="1" si="86"/>
        <v/>
      </c>
      <c r="AC499" s="29" t="str">
        <f>IF(OR(H499="",S499=""),"",S499-(SUM(L499,M499)*INDEX(#REF!,MATCH(H499,D.1[Tên sản phẩm],0))))</f>
        <v/>
      </c>
    </row>
    <row r="500" spans="2:29" ht="27.75" customHeight="1">
      <c r="B500" s="69">
        <f t="shared" si="87"/>
        <v>497</v>
      </c>
      <c r="C500" s="49" t="str">
        <f t="shared" ca="1" si="88"/>
        <v/>
      </c>
      <c r="D500" s="50" t="str">
        <f t="shared" ca="1" si="89"/>
        <v/>
      </c>
      <c r="E500" s="51" t="str">
        <f t="shared" ca="1" si="90"/>
        <v/>
      </c>
      <c r="F500" s="51"/>
      <c r="G500" s="52" t="str">
        <f t="shared" ca="1" si="91"/>
        <v/>
      </c>
      <c r="H500" s="53"/>
      <c r="I500" s="54" t="str">
        <f>IF(H500="","",INDEX(D.1[Quy cách],MATCH(H500,D.1[Tên sản phẩm],0)))</f>
        <v/>
      </c>
      <c r="J500" s="20" t="str">
        <f>IF(H500="","",INDEX(D.1[ĐVT],MATCH(H500,D.1[Tên sản phẩm],0)))</f>
        <v/>
      </c>
      <c r="K500" s="56" t="str">
        <f>IF(H500="","",INDEX(#REF!,MATCH(H500,D.1[Tên sản phẩm],0)))</f>
        <v/>
      </c>
      <c r="L500" s="56"/>
      <c r="M500" s="53"/>
      <c r="N500" s="53"/>
      <c r="O500" s="53"/>
      <c r="P500" s="57" t="str">
        <f t="shared" si="92"/>
        <v/>
      </c>
      <c r="Q500" s="58"/>
      <c r="R500" s="56" t="str">
        <f t="shared" si="85"/>
        <v/>
      </c>
      <c r="S500" s="57" t="str">
        <f t="shared" si="93"/>
        <v/>
      </c>
      <c r="T500" s="58" t="str">
        <f t="shared" ca="1" si="94"/>
        <v/>
      </c>
      <c r="U500" s="57" t="str">
        <f t="shared" si="95"/>
        <v/>
      </c>
      <c r="V500" s="57" t="str">
        <f ca="1">IF(AND(C500&lt;&gt;"",C500&lt;&gt;OFFSET(C500,1,0)),SUMIFS([Giá có thuế],[Số ĐK],C500),"")</f>
        <v/>
      </c>
      <c r="W500" s="53"/>
      <c r="X500" s="55" t="str">
        <f>IF(W500="","",'Thông Tin Chung'!#REF!)</f>
        <v/>
      </c>
      <c r="Y500" s="57" t="str">
        <f t="shared" ca="1" si="96"/>
        <v/>
      </c>
      <c r="Z500" s="59"/>
      <c r="AA500" s="49" t="str">
        <f ca="1">IF(C500="","",IF(OR(D500&lt;NgayBatDau,D500&gt;NgayKetThuc),"Ngày tháng phải nằm trong kỳ báo cáo",IF(AND(G500&lt;&gt;"",COUNTIF(D.2[Tên khách hàng],G500)=0),"Tên KH chưa khai báo trong DSKH",IF(AND(H500&lt;&gt;"",COUNTIF(D.1[Tên sản phẩm],H500)=0),"SP này chưa khai báo trong DSSP",""))))</f>
        <v/>
      </c>
      <c r="AB500" s="28" t="str">
        <f t="shared" ca="1" si="86"/>
        <v/>
      </c>
      <c r="AC500" s="29" t="str">
        <f>IF(OR(H500="",S500=""),"",S500-(SUM(L500,M500)*INDEX(#REF!,MATCH(H500,D.1[Tên sản phẩm],0))))</f>
        <v/>
      </c>
    </row>
    <row r="501" spans="2:29" ht="27.75" customHeight="1">
      <c r="B501" s="69">
        <f t="shared" si="87"/>
        <v>498</v>
      </c>
      <c r="C501" s="49" t="str">
        <f t="shared" ca="1" si="88"/>
        <v/>
      </c>
      <c r="D501" s="50" t="str">
        <f t="shared" ca="1" si="89"/>
        <v/>
      </c>
      <c r="E501" s="51" t="str">
        <f t="shared" ca="1" si="90"/>
        <v/>
      </c>
      <c r="F501" s="51"/>
      <c r="G501" s="52" t="str">
        <f t="shared" ca="1" si="91"/>
        <v/>
      </c>
      <c r="H501" s="53"/>
      <c r="I501" s="54" t="str">
        <f>IF(H501="","",INDEX(D.1[Quy cách],MATCH(H501,D.1[Tên sản phẩm],0)))</f>
        <v/>
      </c>
      <c r="J501" s="20" t="str">
        <f>IF(H501="","",INDEX(D.1[ĐVT],MATCH(H501,D.1[Tên sản phẩm],0)))</f>
        <v/>
      </c>
      <c r="K501" s="56" t="str">
        <f>IF(H501="","",INDEX(#REF!,MATCH(H501,D.1[Tên sản phẩm],0)))</f>
        <v/>
      </c>
      <c r="L501" s="56"/>
      <c r="M501" s="53"/>
      <c r="N501" s="53"/>
      <c r="O501" s="53"/>
      <c r="P501" s="57" t="str">
        <f t="shared" si="92"/>
        <v/>
      </c>
      <c r="Q501" s="58"/>
      <c r="R501" s="56" t="str">
        <f t="shared" si="85"/>
        <v/>
      </c>
      <c r="S501" s="57" t="str">
        <f t="shared" si="93"/>
        <v/>
      </c>
      <c r="T501" s="58" t="str">
        <f t="shared" ca="1" si="94"/>
        <v/>
      </c>
      <c r="U501" s="57" t="str">
        <f t="shared" si="95"/>
        <v/>
      </c>
      <c r="V501" s="57" t="str">
        <f ca="1">IF(AND(C501&lt;&gt;"",C501&lt;&gt;OFFSET(C501,1,0)),SUMIFS([Giá có thuế],[Số ĐK],C501),"")</f>
        <v/>
      </c>
      <c r="W501" s="53"/>
      <c r="X501" s="55" t="str">
        <f>IF(W501="","",'Thông Tin Chung'!#REF!)</f>
        <v/>
      </c>
      <c r="Y501" s="57" t="str">
        <f t="shared" ca="1" si="96"/>
        <v/>
      </c>
      <c r="Z501" s="59"/>
      <c r="AA501" s="49" t="str">
        <f ca="1">IF(C501="","",IF(OR(D501&lt;NgayBatDau,D501&gt;NgayKetThuc),"Ngày tháng phải nằm trong kỳ báo cáo",IF(AND(G501&lt;&gt;"",COUNTIF(D.2[Tên khách hàng],G501)=0),"Tên KH chưa khai báo trong DSKH",IF(AND(H501&lt;&gt;"",COUNTIF(D.1[Tên sản phẩm],H501)=0),"SP này chưa khai báo trong DSSP",""))))</f>
        <v/>
      </c>
      <c r="AB501" s="28" t="str">
        <f t="shared" ca="1" si="86"/>
        <v/>
      </c>
      <c r="AC501" s="29" t="str">
        <f>IF(OR(H501="",S501=""),"",S501-(SUM(L501,M501)*INDEX(#REF!,MATCH(H501,D.1[Tên sản phẩm],0))))</f>
        <v/>
      </c>
    </row>
    <row r="502" spans="2:29" ht="27.75" customHeight="1">
      <c r="B502" s="69">
        <f t="shared" si="87"/>
        <v>499</v>
      </c>
      <c r="C502" s="49" t="str">
        <f t="shared" ca="1" si="88"/>
        <v/>
      </c>
      <c r="D502" s="50" t="str">
        <f t="shared" ca="1" si="89"/>
        <v/>
      </c>
      <c r="E502" s="51" t="str">
        <f t="shared" ca="1" si="90"/>
        <v/>
      </c>
      <c r="F502" s="51"/>
      <c r="G502" s="52" t="str">
        <f t="shared" ca="1" si="91"/>
        <v/>
      </c>
      <c r="H502" s="53"/>
      <c r="I502" s="54" t="str">
        <f>IF(H502="","",INDEX(D.1[Quy cách],MATCH(H502,D.1[Tên sản phẩm],0)))</f>
        <v/>
      </c>
      <c r="J502" s="20" t="str">
        <f>IF(H502="","",INDEX(D.1[ĐVT],MATCH(H502,D.1[Tên sản phẩm],0)))</f>
        <v/>
      </c>
      <c r="K502" s="56" t="str">
        <f>IF(H502="","",INDEX(#REF!,MATCH(H502,D.1[Tên sản phẩm],0)))</f>
        <v/>
      </c>
      <c r="L502" s="56"/>
      <c r="M502" s="53"/>
      <c r="N502" s="53"/>
      <c r="O502" s="53"/>
      <c r="P502" s="57" t="str">
        <f t="shared" si="92"/>
        <v/>
      </c>
      <c r="Q502" s="58"/>
      <c r="R502" s="56" t="str">
        <f t="shared" si="85"/>
        <v/>
      </c>
      <c r="S502" s="57" t="str">
        <f t="shared" si="93"/>
        <v/>
      </c>
      <c r="T502" s="58" t="str">
        <f t="shared" ca="1" si="94"/>
        <v/>
      </c>
      <c r="U502" s="57" t="str">
        <f t="shared" si="95"/>
        <v/>
      </c>
      <c r="V502" s="57" t="str">
        <f ca="1">IF(AND(C502&lt;&gt;"",C502&lt;&gt;OFFSET(C502,1,0)),SUMIFS([Giá có thuế],[Số ĐK],C502),"")</f>
        <v/>
      </c>
      <c r="W502" s="53"/>
      <c r="X502" s="55" t="str">
        <f>IF(W502="","",'Thông Tin Chung'!#REF!)</f>
        <v/>
      </c>
      <c r="Y502" s="57" t="str">
        <f t="shared" ca="1" si="96"/>
        <v/>
      </c>
      <c r="Z502" s="59"/>
      <c r="AA502" s="49" t="str">
        <f ca="1">IF(C502="","",IF(OR(D502&lt;NgayBatDau,D502&gt;NgayKetThuc),"Ngày tháng phải nằm trong kỳ báo cáo",IF(AND(G502&lt;&gt;"",COUNTIF(D.2[Tên khách hàng],G502)=0),"Tên KH chưa khai báo trong DSKH",IF(AND(H502&lt;&gt;"",COUNTIF(D.1[Tên sản phẩm],H502)=0),"SP này chưa khai báo trong DSSP",""))))</f>
        <v/>
      </c>
      <c r="AB502" s="28" t="str">
        <f t="shared" ca="1" si="86"/>
        <v/>
      </c>
      <c r="AC502" s="29" t="str">
        <f>IF(OR(H502="",S502=""),"",S502-(SUM(L502,M502)*INDEX(#REF!,MATCH(H502,D.1[Tên sản phẩm],0))))</f>
        <v/>
      </c>
    </row>
    <row r="503" spans="2:29" ht="27.75" customHeight="1">
      <c r="B503" s="69">
        <f t="shared" si="87"/>
        <v>500</v>
      </c>
      <c r="C503" s="49" t="str">
        <f t="shared" ca="1" si="88"/>
        <v/>
      </c>
      <c r="D503" s="50" t="str">
        <f t="shared" ca="1" si="89"/>
        <v/>
      </c>
      <c r="E503" s="51" t="str">
        <f t="shared" ca="1" si="90"/>
        <v/>
      </c>
      <c r="F503" s="51"/>
      <c r="G503" s="52" t="str">
        <f t="shared" ca="1" si="91"/>
        <v/>
      </c>
      <c r="H503" s="53"/>
      <c r="I503" s="54" t="str">
        <f>IF(H503="","",INDEX(D.1[Quy cách],MATCH(H503,D.1[Tên sản phẩm],0)))</f>
        <v/>
      </c>
      <c r="J503" s="20" t="str">
        <f>IF(H503="","",INDEX(D.1[ĐVT],MATCH(H503,D.1[Tên sản phẩm],0)))</f>
        <v/>
      </c>
      <c r="K503" s="56" t="str">
        <f>IF(H503="","",INDEX(#REF!,MATCH(H503,D.1[Tên sản phẩm],0)))</f>
        <v/>
      </c>
      <c r="L503" s="56"/>
      <c r="M503" s="53"/>
      <c r="N503" s="53"/>
      <c r="O503" s="53"/>
      <c r="P503" s="57" t="str">
        <f t="shared" si="92"/>
        <v/>
      </c>
      <c r="Q503" s="58"/>
      <c r="R503" s="56" t="str">
        <f t="shared" si="85"/>
        <v/>
      </c>
      <c r="S503" s="57" t="str">
        <f t="shared" si="93"/>
        <v/>
      </c>
      <c r="T503" s="58" t="str">
        <f t="shared" ca="1" si="94"/>
        <v/>
      </c>
      <c r="U503" s="57" t="str">
        <f t="shared" si="95"/>
        <v/>
      </c>
      <c r="V503" s="57" t="str">
        <f ca="1">IF(AND(C503&lt;&gt;"",C503&lt;&gt;OFFSET(C503,1,0)),SUMIFS([Giá có thuế],[Số ĐK],C503),"")</f>
        <v/>
      </c>
      <c r="W503" s="53"/>
      <c r="X503" s="55" t="str">
        <f>IF(W503="","",'Thông Tin Chung'!#REF!)</f>
        <v/>
      </c>
      <c r="Y503" s="57" t="str">
        <f t="shared" ca="1" si="96"/>
        <v/>
      </c>
      <c r="Z503" s="59"/>
      <c r="AA503" s="49" t="str">
        <f ca="1">IF(C503="","",IF(OR(D503&lt;NgayBatDau,D503&gt;NgayKetThuc),"Ngày tháng phải nằm trong kỳ báo cáo",IF(AND(G503&lt;&gt;"",COUNTIF(D.2[Tên khách hàng],G503)=0),"Tên KH chưa khai báo trong DSKH",IF(AND(H503&lt;&gt;"",COUNTIF(D.1[Tên sản phẩm],H503)=0),"SP này chưa khai báo trong DSSP",""))))</f>
        <v/>
      </c>
      <c r="AB503" s="28" t="str">
        <f t="shared" ca="1" si="86"/>
        <v/>
      </c>
      <c r="AC503" s="29" t="str">
        <f>IF(OR(H503="",S503=""),"",S503-(SUM(L503,M503)*INDEX(#REF!,MATCH(H503,D.1[Tên sản phẩm],0))))</f>
        <v/>
      </c>
    </row>
    <row r="504" spans="2:29" ht="27.75" customHeight="1">
      <c r="B504" s="69">
        <f t="shared" si="87"/>
        <v>501</v>
      </c>
      <c r="C504" s="49" t="str">
        <f t="shared" ca="1" si="88"/>
        <v/>
      </c>
      <c r="D504" s="50" t="str">
        <f t="shared" ca="1" si="89"/>
        <v/>
      </c>
      <c r="E504" s="51" t="str">
        <f t="shared" ca="1" si="90"/>
        <v/>
      </c>
      <c r="F504" s="51"/>
      <c r="G504" s="52" t="str">
        <f t="shared" ca="1" si="91"/>
        <v/>
      </c>
      <c r="H504" s="53"/>
      <c r="I504" s="54" t="str">
        <f>IF(H504="","",INDEX(D.1[Quy cách],MATCH(H504,D.1[Tên sản phẩm],0)))</f>
        <v/>
      </c>
      <c r="J504" s="20" t="str">
        <f>IF(H504="","",INDEX(D.1[ĐVT],MATCH(H504,D.1[Tên sản phẩm],0)))</f>
        <v/>
      </c>
      <c r="K504" s="56" t="str">
        <f>IF(H504="","",INDEX(#REF!,MATCH(H504,D.1[Tên sản phẩm],0)))</f>
        <v/>
      </c>
      <c r="L504" s="56"/>
      <c r="M504" s="53"/>
      <c r="N504" s="53"/>
      <c r="O504" s="53"/>
      <c r="P504" s="57" t="str">
        <f t="shared" si="92"/>
        <v/>
      </c>
      <c r="Q504" s="58"/>
      <c r="R504" s="56" t="str">
        <f t="shared" si="85"/>
        <v/>
      </c>
      <c r="S504" s="57" t="str">
        <f t="shared" si="93"/>
        <v/>
      </c>
      <c r="T504" s="58" t="str">
        <f t="shared" ca="1" si="94"/>
        <v/>
      </c>
      <c r="U504" s="57" t="str">
        <f t="shared" si="95"/>
        <v/>
      </c>
      <c r="V504" s="57" t="str">
        <f ca="1">IF(AND(C504&lt;&gt;"",C504&lt;&gt;OFFSET(C504,1,0)),SUMIFS([Giá có thuế],[Số ĐK],C504),"")</f>
        <v/>
      </c>
      <c r="W504" s="53"/>
      <c r="X504" s="55" t="str">
        <f>IF(W504="","",'Thông Tin Chung'!#REF!)</f>
        <v/>
      </c>
      <c r="Y504" s="57" t="str">
        <f t="shared" ca="1" si="96"/>
        <v/>
      </c>
      <c r="Z504" s="59"/>
      <c r="AA504" s="49" t="str">
        <f ca="1">IF(C504="","",IF(OR(D504&lt;NgayBatDau,D504&gt;NgayKetThuc),"Ngày tháng phải nằm trong kỳ báo cáo",IF(AND(G504&lt;&gt;"",COUNTIF(D.2[Tên khách hàng],G504)=0),"Tên KH chưa khai báo trong DSKH",IF(AND(H504&lt;&gt;"",COUNTIF(D.1[Tên sản phẩm],H504)=0),"SP này chưa khai báo trong DSSP",""))))</f>
        <v/>
      </c>
      <c r="AB504" s="28" t="str">
        <f t="shared" ca="1" si="86"/>
        <v/>
      </c>
      <c r="AC504" s="29" t="str">
        <f>IF(OR(H504="",S504=""),"",S504-(SUM(L504,M504)*INDEX(#REF!,MATCH(H504,D.1[Tên sản phẩm],0))))</f>
        <v/>
      </c>
    </row>
    <row r="505" spans="2:29" ht="27.75" customHeight="1">
      <c r="B505" s="69">
        <f t="shared" si="87"/>
        <v>502</v>
      </c>
      <c r="C505" s="49" t="str">
        <f t="shared" ca="1" si="88"/>
        <v/>
      </c>
      <c r="D505" s="50" t="str">
        <f t="shared" ca="1" si="89"/>
        <v/>
      </c>
      <c r="E505" s="51" t="str">
        <f t="shared" ca="1" si="90"/>
        <v/>
      </c>
      <c r="F505" s="51"/>
      <c r="G505" s="52" t="str">
        <f t="shared" ca="1" si="91"/>
        <v/>
      </c>
      <c r="H505" s="53"/>
      <c r="I505" s="54" t="str">
        <f>IF(H505="","",INDEX(D.1[Quy cách],MATCH(H505,D.1[Tên sản phẩm],0)))</f>
        <v/>
      </c>
      <c r="J505" s="20" t="str">
        <f>IF(H505="","",INDEX(D.1[ĐVT],MATCH(H505,D.1[Tên sản phẩm],0)))</f>
        <v/>
      </c>
      <c r="K505" s="56" t="str">
        <f>IF(H505="","",INDEX(#REF!,MATCH(H505,D.1[Tên sản phẩm],0)))</f>
        <v/>
      </c>
      <c r="L505" s="56"/>
      <c r="M505" s="53"/>
      <c r="N505" s="53"/>
      <c r="O505" s="53"/>
      <c r="P505" s="57" t="str">
        <f t="shared" si="92"/>
        <v/>
      </c>
      <c r="Q505" s="58"/>
      <c r="R505" s="56" t="str">
        <f t="shared" si="85"/>
        <v/>
      </c>
      <c r="S505" s="57" t="str">
        <f t="shared" si="93"/>
        <v/>
      </c>
      <c r="T505" s="58" t="str">
        <f t="shared" ca="1" si="94"/>
        <v/>
      </c>
      <c r="U505" s="57" t="str">
        <f t="shared" si="95"/>
        <v/>
      </c>
      <c r="V505" s="57" t="str">
        <f ca="1">IF(AND(C505&lt;&gt;"",C505&lt;&gt;OFFSET(C505,1,0)),SUMIFS([Giá có thuế],[Số ĐK],C505),"")</f>
        <v/>
      </c>
      <c r="W505" s="53"/>
      <c r="X505" s="55" t="str">
        <f>IF(W505="","",'Thông Tin Chung'!#REF!)</f>
        <v/>
      </c>
      <c r="Y505" s="57" t="str">
        <f t="shared" ca="1" si="96"/>
        <v/>
      </c>
      <c r="Z505" s="59"/>
      <c r="AA505" s="49" t="str">
        <f ca="1">IF(C505="","",IF(OR(D505&lt;NgayBatDau,D505&gt;NgayKetThuc),"Ngày tháng phải nằm trong kỳ báo cáo",IF(AND(G505&lt;&gt;"",COUNTIF(D.2[Tên khách hàng],G505)=0),"Tên KH chưa khai báo trong DSKH",IF(AND(H505&lt;&gt;"",COUNTIF(D.1[Tên sản phẩm],H505)=0),"SP này chưa khai báo trong DSSP",""))))</f>
        <v/>
      </c>
      <c r="AB505" s="28" t="str">
        <f t="shared" ca="1" si="86"/>
        <v/>
      </c>
      <c r="AC505" s="29" t="str">
        <f>IF(OR(H505="",S505=""),"",S505-(SUM(L505,M505)*INDEX(#REF!,MATCH(H505,D.1[Tên sản phẩm],0))))</f>
        <v/>
      </c>
    </row>
    <row r="506" spans="2:29" ht="27.75" customHeight="1">
      <c r="B506" s="69">
        <f t="shared" si="87"/>
        <v>503</v>
      </c>
      <c r="C506" s="49" t="str">
        <f t="shared" ca="1" si="88"/>
        <v/>
      </c>
      <c r="D506" s="50" t="str">
        <f t="shared" ca="1" si="89"/>
        <v/>
      </c>
      <c r="E506" s="51" t="str">
        <f t="shared" ca="1" si="90"/>
        <v/>
      </c>
      <c r="F506" s="51"/>
      <c r="G506" s="52" t="str">
        <f t="shared" ca="1" si="91"/>
        <v/>
      </c>
      <c r="H506" s="53"/>
      <c r="I506" s="54" t="str">
        <f>IF(H506="","",INDEX(D.1[Quy cách],MATCH(H506,D.1[Tên sản phẩm],0)))</f>
        <v/>
      </c>
      <c r="J506" s="20" t="str">
        <f>IF(H506="","",INDEX(D.1[ĐVT],MATCH(H506,D.1[Tên sản phẩm],0)))</f>
        <v/>
      </c>
      <c r="K506" s="56" t="str">
        <f>IF(H506="","",INDEX(#REF!,MATCH(H506,D.1[Tên sản phẩm],0)))</f>
        <v/>
      </c>
      <c r="L506" s="56"/>
      <c r="M506" s="53"/>
      <c r="N506" s="53"/>
      <c r="O506" s="53"/>
      <c r="P506" s="57" t="str">
        <f t="shared" si="92"/>
        <v/>
      </c>
      <c r="Q506" s="58"/>
      <c r="R506" s="56" t="str">
        <f t="shared" si="85"/>
        <v/>
      </c>
      <c r="S506" s="57" t="str">
        <f t="shared" si="93"/>
        <v/>
      </c>
      <c r="T506" s="58" t="str">
        <f t="shared" ca="1" si="94"/>
        <v/>
      </c>
      <c r="U506" s="57" t="str">
        <f t="shared" si="95"/>
        <v/>
      </c>
      <c r="V506" s="57" t="str">
        <f ca="1">IF(AND(C506&lt;&gt;"",C506&lt;&gt;OFFSET(C506,1,0)),SUMIFS([Giá có thuế],[Số ĐK],C506),"")</f>
        <v/>
      </c>
      <c r="W506" s="53"/>
      <c r="X506" s="55" t="str">
        <f>IF(W506="","",'Thông Tin Chung'!#REF!)</f>
        <v/>
      </c>
      <c r="Y506" s="57" t="str">
        <f t="shared" ca="1" si="96"/>
        <v/>
      </c>
      <c r="Z506" s="59"/>
      <c r="AA506" s="49" t="str">
        <f ca="1">IF(C506="","",IF(OR(D506&lt;NgayBatDau,D506&gt;NgayKetThuc),"Ngày tháng phải nằm trong kỳ báo cáo",IF(AND(G506&lt;&gt;"",COUNTIF(D.2[Tên khách hàng],G506)=0),"Tên KH chưa khai báo trong DSKH",IF(AND(H506&lt;&gt;"",COUNTIF(D.1[Tên sản phẩm],H506)=0),"SP này chưa khai báo trong DSSP",""))))</f>
        <v/>
      </c>
      <c r="AB506" s="28" t="str">
        <f t="shared" ca="1" si="86"/>
        <v/>
      </c>
      <c r="AC506" s="29" t="str">
        <f>IF(OR(H506="",S506=""),"",S506-(SUM(L506,M506)*INDEX(#REF!,MATCH(H506,D.1[Tên sản phẩm],0))))</f>
        <v/>
      </c>
    </row>
    <row r="507" spans="2:29" ht="27.75" customHeight="1">
      <c r="B507" s="69">
        <f t="shared" si="87"/>
        <v>504</v>
      </c>
      <c r="C507" s="49" t="str">
        <f t="shared" ca="1" si="88"/>
        <v/>
      </c>
      <c r="D507" s="50" t="str">
        <f t="shared" ca="1" si="89"/>
        <v/>
      </c>
      <c r="E507" s="51" t="str">
        <f t="shared" ca="1" si="90"/>
        <v/>
      </c>
      <c r="F507" s="51"/>
      <c r="G507" s="52" t="str">
        <f t="shared" ca="1" si="91"/>
        <v/>
      </c>
      <c r="H507" s="53"/>
      <c r="I507" s="54" t="str">
        <f>IF(H507="","",INDEX(D.1[Quy cách],MATCH(H507,D.1[Tên sản phẩm],0)))</f>
        <v/>
      </c>
      <c r="J507" s="20" t="str">
        <f>IF(H507="","",INDEX(D.1[ĐVT],MATCH(H507,D.1[Tên sản phẩm],0)))</f>
        <v/>
      </c>
      <c r="K507" s="56" t="str">
        <f>IF(H507="","",INDEX(#REF!,MATCH(H507,D.1[Tên sản phẩm],0)))</f>
        <v/>
      </c>
      <c r="L507" s="56"/>
      <c r="M507" s="53"/>
      <c r="N507" s="53"/>
      <c r="O507" s="53"/>
      <c r="P507" s="57" t="str">
        <f t="shared" si="92"/>
        <v/>
      </c>
      <c r="Q507" s="58"/>
      <c r="R507" s="56" t="str">
        <f t="shared" si="85"/>
        <v/>
      </c>
      <c r="S507" s="57" t="str">
        <f t="shared" si="93"/>
        <v/>
      </c>
      <c r="T507" s="58" t="str">
        <f t="shared" ca="1" si="94"/>
        <v/>
      </c>
      <c r="U507" s="57" t="str">
        <f t="shared" si="95"/>
        <v/>
      </c>
      <c r="V507" s="57" t="str">
        <f ca="1">IF(AND(C507&lt;&gt;"",C507&lt;&gt;OFFSET(C507,1,0)),SUMIFS([Giá có thuế],[Số ĐK],C507),"")</f>
        <v/>
      </c>
      <c r="W507" s="53"/>
      <c r="X507" s="55" t="str">
        <f>IF(W507="","",'Thông Tin Chung'!#REF!)</f>
        <v/>
      </c>
      <c r="Y507" s="57" t="str">
        <f t="shared" ca="1" si="96"/>
        <v/>
      </c>
      <c r="Z507" s="59"/>
      <c r="AA507" s="49" t="str">
        <f ca="1">IF(C507="","",IF(OR(D507&lt;NgayBatDau,D507&gt;NgayKetThuc),"Ngày tháng phải nằm trong kỳ báo cáo",IF(AND(G507&lt;&gt;"",COUNTIF(D.2[Tên khách hàng],G507)=0),"Tên KH chưa khai báo trong DSKH",IF(AND(H507&lt;&gt;"",COUNTIF(D.1[Tên sản phẩm],H507)=0),"SP này chưa khai báo trong DSSP",""))))</f>
        <v/>
      </c>
      <c r="AB507" s="28" t="str">
        <f t="shared" ca="1" si="86"/>
        <v/>
      </c>
      <c r="AC507" s="29" t="str">
        <f>IF(OR(H507="",S507=""),"",S507-(SUM(L507,M507)*INDEX(#REF!,MATCH(H507,D.1[Tên sản phẩm],0))))</f>
        <v/>
      </c>
    </row>
    <row r="508" spans="2:29" ht="27.75" customHeight="1">
      <c r="B508" s="69">
        <f t="shared" si="87"/>
        <v>505</v>
      </c>
      <c r="C508" s="49" t="str">
        <f t="shared" ca="1" si="88"/>
        <v/>
      </c>
      <c r="D508" s="50" t="str">
        <f t="shared" ca="1" si="89"/>
        <v/>
      </c>
      <c r="E508" s="51" t="str">
        <f t="shared" ca="1" si="90"/>
        <v/>
      </c>
      <c r="F508" s="51"/>
      <c r="G508" s="52" t="str">
        <f t="shared" ca="1" si="91"/>
        <v/>
      </c>
      <c r="H508" s="53"/>
      <c r="I508" s="54" t="str">
        <f>IF(H508="","",INDEX(D.1[Quy cách],MATCH(H508,D.1[Tên sản phẩm],0)))</f>
        <v/>
      </c>
      <c r="J508" s="20" t="str">
        <f>IF(H508="","",INDEX(D.1[ĐVT],MATCH(H508,D.1[Tên sản phẩm],0)))</f>
        <v/>
      </c>
      <c r="K508" s="56" t="str">
        <f>IF(H508="","",INDEX(#REF!,MATCH(H508,D.1[Tên sản phẩm],0)))</f>
        <v/>
      </c>
      <c r="L508" s="56"/>
      <c r="M508" s="53"/>
      <c r="N508" s="53"/>
      <c r="O508" s="53"/>
      <c r="P508" s="57" t="str">
        <f t="shared" si="92"/>
        <v/>
      </c>
      <c r="Q508" s="58"/>
      <c r="R508" s="56" t="str">
        <f t="shared" si="85"/>
        <v/>
      </c>
      <c r="S508" s="57" t="str">
        <f t="shared" si="93"/>
        <v/>
      </c>
      <c r="T508" s="58" t="str">
        <f t="shared" ca="1" si="94"/>
        <v/>
      </c>
      <c r="U508" s="57" t="str">
        <f t="shared" si="95"/>
        <v/>
      </c>
      <c r="V508" s="57" t="str">
        <f ca="1">IF(AND(C508&lt;&gt;"",C508&lt;&gt;OFFSET(C508,1,0)),SUMIFS([Giá có thuế],[Số ĐK],C508),"")</f>
        <v/>
      </c>
      <c r="W508" s="53"/>
      <c r="X508" s="55" t="str">
        <f>IF(W508="","",'Thông Tin Chung'!#REF!)</f>
        <v/>
      </c>
      <c r="Y508" s="57" t="str">
        <f t="shared" ca="1" si="96"/>
        <v/>
      </c>
      <c r="Z508" s="59"/>
      <c r="AA508" s="49" t="str">
        <f ca="1">IF(C508="","",IF(OR(D508&lt;NgayBatDau,D508&gt;NgayKetThuc),"Ngày tháng phải nằm trong kỳ báo cáo",IF(AND(G508&lt;&gt;"",COUNTIF(D.2[Tên khách hàng],G508)=0),"Tên KH chưa khai báo trong DSKH",IF(AND(H508&lt;&gt;"",COUNTIF(D.1[Tên sản phẩm],H508)=0),"SP này chưa khai báo trong DSSP",""))))</f>
        <v/>
      </c>
      <c r="AB508" s="28" t="str">
        <f t="shared" ca="1" si="86"/>
        <v/>
      </c>
      <c r="AC508" s="29" t="str">
        <f>IF(OR(H508="",S508=""),"",S508-(SUM(L508,M508)*INDEX(#REF!,MATCH(H508,D.1[Tên sản phẩm],0))))</f>
        <v/>
      </c>
    </row>
    <row r="509" spans="2:29" ht="27.75" customHeight="1">
      <c r="B509" s="69">
        <f t="shared" si="87"/>
        <v>506</v>
      </c>
      <c r="C509" s="49" t="str">
        <f t="shared" ca="1" si="88"/>
        <v/>
      </c>
      <c r="D509" s="50" t="str">
        <f t="shared" ca="1" si="89"/>
        <v/>
      </c>
      <c r="E509" s="51" t="str">
        <f t="shared" ca="1" si="90"/>
        <v/>
      </c>
      <c r="F509" s="51"/>
      <c r="G509" s="52" t="str">
        <f t="shared" ca="1" si="91"/>
        <v/>
      </c>
      <c r="H509" s="53"/>
      <c r="I509" s="54" t="str">
        <f>IF(H509="","",INDEX(D.1[Quy cách],MATCH(H509,D.1[Tên sản phẩm],0)))</f>
        <v/>
      </c>
      <c r="J509" s="20" t="str">
        <f>IF(H509="","",INDEX(D.1[ĐVT],MATCH(H509,D.1[Tên sản phẩm],0)))</f>
        <v/>
      </c>
      <c r="K509" s="56" t="str">
        <f>IF(H509="","",INDEX(#REF!,MATCH(H509,D.1[Tên sản phẩm],0)))</f>
        <v/>
      </c>
      <c r="L509" s="56"/>
      <c r="M509" s="53"/>
      <c r="N509" s="53"/>
      <c r="O509" s="53"/>
      <c r="P509" s="57" t="str">
        <f t="shared" si="92"/>
        <v/>
      </c>
      <c r="Q509" s="58"/>
      <c r="R509" s="56" t="str">
        <f t="shared" si="85"/>
        <v/>
      </c>
      <c r="S509" s="57" t="str">
        <f t="shared" si="93"/>
        <v/>
      </c>
      <c r="T509" s="58" t="str">
        <f t="shared" ca="1" si="94"/>
        <v/>
      </c>
      <c r="U509" s="57" t="str">
        <f t="shared" si="95"/>
        <v/>
      </c>
      <c r="V509" s="57" t="str">
        <f ca="1">IF(AND(C509&lt;&gt;"",C509&lt;&gt;OFFSET(C509,1,0)),SUMIFS([Giá có thuế],[Số ĐK],C509),"")</f>
        <v/>
      </c>
      <c r="W509" s="53"/>
      <c r="X509" s="55" t="str">
        <f>IF(W509="","",'Thông Tin Chung'!#REF!)</f>
        <v/>
      </c>
      <c r="Y509" s="57" t="str">
        <f t="shared" ca="1" si="96"/>
        <v/>
      </c>
      <c r="Z509" s="59"/>
      <c r="AA509" s="49" t="str">
        <f ca="1">IF(C509="","",IF(OR(D509&lt;NgayBatDau,D509&gt;NgayKetThuc),"Ngày tháng phải nằm trong kỳ báo cáo",IF(AND(G509&lt;&gt;"",COUNTIF(D.2[Tên khách hàng],G509)=0),"Tên KH chưa khai báo trong DSKH",IF(AND(H509&lt;&gt;"",COUNTIF(D.1[Tên sản phẩm],H509)=0),"SP này chưa khai báo trong DSSP",""))))</f>
        <v/>
      </c>
      <c r="AB509" s="28" t="str">
        <f t="shared" ca="1" si="86"/>
        <v/>
      </c>
      <c r="AC509" s="29" t="str">
        <f>IF(OR(H509="",S509=""),"",S509-(SUM(L509,M509)*INDEX(#REF!,MATCH(H509,D.1[Tên sản phẩm],0))))</f>
        <v/>
      </c>
    </row>
    <row r="510" spans="2:29" ht="27.75" customHeight="1">
      <c r="B510" s="69">
        <f t="shared" si="87"/>
        <v>507</v>
      </c>
      <c r="C510" s="49" t="str">
        <f t="shared" ca="1" si="88"/>
        <v/>
      </c>
      <c r="D510" s="50" t="str">
        <f t="shared" ca="1" si="89"/>
        <v/>
      </c>
      <c r="E510" s="51" t="str">
        <f t="shared" ca="1" si="90"/>
        <v/>
      </c>
      <c r="F510" s="51"/>
      <c r="G510" s="52" t="str">
        <f t="shared" ca="1" si="91"/>
        <v/>
      </c>
      <c r="H510" s="53"/>
      <c r="I510" s="54" t="str">
        <f>IF(H510="","",INDEX(D.1[Quy cách],MATCH(H510,D.1[Tên sản phẩm],0)))</f>
        <v/>
      </c>
      <c r="J510" s="20" t="str">
        <f>IF(H510="","",INDEX(D.1[ĐVT],MATCH(H510,D.1[Tên sản phẩm],0)))</f>
        <v/>
      </c>
      <c r="K510" s="56" t="str">
        <f>IF(H510="","",INDEX(#REF!,MATCH(H510,D.1[Tên sản phẩm],0)))</f>
        <v/>
      </c>
      <c r="L510" s="56"/>
      <c r="M510" s="53"/>
      <c r="N510" s="53"/>
      <c r="O510" s="53"/>
      <c r="P510" s="57" t="str">
        <f t="shared" si="92"/>
        <v/>
      </c>
      <c r="Q510" s="58"/>
      <c r="R510" s="56" t="str">
        <f t="shared" si="85"/>
        <v/>
      </c>
      <c r="S510" s="57" t="str">
        <f t="shared" si="93"/>
        <v/>
      </c>
      <c r="T510" s="58" t="str">
        <f t="shared" ca="1" si="94"/>
        <v/>
      </c>
      <c r="U510" s="57" t="str">
        <f t="shared" si="95"/>
        <v/>
      </c>
      <c r="V510" s="57" t="str">
        <f ca="1">IF(AND(C510&lt;&gt;"",C510&lt;&gt;OFFSET(C510,1,0)),SUMIFS([Giá có thuế],[Số ĐK],C510),"")</f>
        <v/>
      </c>
      <c r="W510" s="53"/>
      <c r="X510" s="55" t="str">
        <f>IF(W510="","",'Thông Tin Chung'!#REF!)</f>
        <v/>
      </c>
      <c r="Y510" s="57" t="str">
        <f t="shared" ca="1" si="96"/>
        <v/>
      </c>
      <c r="Z510" s="59"/>
      <c r="AA510" s="49" t="str">
        <f ca="1">IF(C510="","",IF(OR(D510&lt;NgayBatDau,D510&gt;NgayKetThuc),"Ngày tháng phải nằm trong kỳ báo cáo",IF(AND(G510&lt;&gt;"",COUNTIF(D.2[Tên khách hàng],G510)=0),"Tên KH chưa khai báo trong DSKH",IF(AND(H510&lt;&gt;"",COUNTIF(D.1[Tên sản phẩm],H510)=0),"SP này chưa khai báo trong DSSP",""))))</f>
        <v/>
      </c>
      <c r="AB510" s="28" t="str">
        <f t="shared" ca="1" si="86"/>
        <v/>
      </c>
      <c r="AC510" s="29" t="str">
        <f>IF(OR(H510="",S510=""),"",S510-(SUM(L510,M510)*INDEX(#REF!,MATCH(H510,D.1[Tên sản phẩm],0))))</f>
        <v/>
      </c>
    </row>
    <row r="511" spans="2:29" ht="27.75" customHeight="1">
      <c r="B511" s="69">
        <f t="shared" si="87"/>
        <v>508</v>
      </c>
      <c r="C511" s="49" t="str">
        <f t="shared" ca="1" si="88"/>
        <v/>
      </c>
      <c r="D511" s="50" t="str">
        <f t="shared" ca="1" si="89"/>
        <v/>
      </c>
      <c r="E511" s="51" t="str">
        <f t="shared" ca="1" si="90"/>
        <v/>
      </c>
      <c r="F511" s="51"/>
      <c r="G511" s="52" t="str">
        <f t="shared" ca="1" si="91"/>
        <v/>
      </c>
      <c r="H511" s="53"/>
      <c r="I511" s="54" t="str">
        <f>IF(H511="","",INDEX(D.1[Quy cách],MATCH(H511,D.1[Tên sản phẩm],0)))</f>
        <v/>
      </c>
      <c r="J511" s="20" t="str">
        <f>IF(H511="","",INDEX(D.1[ĐVT],MATCH(H511,D.1[Tên sản phẩm],0)))</f>
        <v/>
      </c>
      <c r="K511" s="56" t="str">
        <f>IF(H511="","",INDEX(#REF!,MATCH(H511,D.1[Tên sản phẩm],0)))</f>
        <v/>
      </c>
      <c r="L511" s="56"/>
      <c r="M511" s="53"/>
      <c r="N511" s="53"/>
      <c r="O511" s="53"/>
      <c r="P511" s="57" t="str">
        <f t="shared" si="92"/>
        <v/>
      </c>
      <c r="Q511" s="58"/>
      <c r="R511" s="56" t="str">
        <f t="shared" si="85"/>
        <v/>
      </c>
      <c r="S511" s="57" t="str">
        <f t="shared" si="93"/>
        <v/>
      </c>
      <c r="T511" s="58" t="str">
        <f t="shared" ca="1" si="94"/>
        <v/>
      </c>
      <c r="U511" s="57" t="str">
        <f t="shared" si="95"/>
        <v/>
      </c>
      <c r="V511" s="57" t="str">
        <f ca="1">IF(AND(C511&lt;&gt;"",C511&lt;&gt;OFFSET(C511,1,0)),SUMIFS([Giá có thuế],[Số ĐK],C511),"")</f>
        <v/>
      </c>
      <c r="W511" s="53"/>
      <c r="X511" s="55" t="str">
        <f>IF(W511="","",'Thông Tin Chung'!#REF!)</f>
        <v/>
      </c>
      <c r="Y511" s="57" t="str">
        <f t="shared" ca="1" si="96"/>
        <v/>
      </c>
      <c r="Z511" s="59"/>
      <c r="AA511" s="49" t="str">
        <f ca="1">IF(C511="","",IF(OR(D511&lt;NgayBatDau,D511&gt;NgayKetThuc),"Ngày tháng phải nằm trong kỳ báo cáo",IF(AND(G511&lt;&gt;"",COUNTIF(D.2[Tên khách hàng],G511)=0),"Tên KH chưa khai báo trong DSKH",IF(AND(H511&lt;&gt;"",COUNTIF(D.1[Tên sản phẩm],H511)=0),"SP này chưa khai báo trong DSSP",""))))</f>
        <v/>
      </c>
      <c r="AB511" s="28" t="str">
        <f t="shared" ca="1" si="86"/>
        <v/>
      </c>
      <c r="AC511" s="29" t="str">
        <f>IF(OR(H511="",S511=""),"",S511-(SUM(L511,M511)*INDEX(#REF!,MATCH(H511,D.1[Tên sản phẩm],0))))</f>
        <v/>
      </c>
    </row>
    <row r="512" spans="2:29" ht="27.75" customHeight="1">
      <c r="B512" s="69">
        <f t="shared" si="87"/>
        <v>509</v>
      </c>
      <c r="C512" s="49" t="str">
        <f t="shared" ca="1" si="88"/>
        <v/>
      </c>
      <c r="D512" s="50" t="str">
        <f t="shared" ca="1" si="89"/>
        <v/>
      </c>
      <c r="E512" s="51" t="str">
        <f t="shared" ca="1" si="90"/>
        <v/>
      </c>
      <c r="F512" s="51"/>
      <c r="G512" s="52" t="str">
        <f t="shared" ca="1" si="91"/>
        <v/>
      </c>
      <c r="H512" s="53"/>
      <c r="I512" s="54" t="str">
        <f>IF(H512="","",INDEX(D.1[Quy cách],MATCH(H512,D.1[Tên sản phẩm],0)))</f>
        <v/>
      </c>
      <c r="J512" s="20" t="str">
        <f>IF(H512="","",INDEX(D.1[ĐVT],MATCH(H512,D.1[Tên sản phẩm],0)))</f>
        <v/>
      </c>
      <c r="K512" s="56" t="str">
        <f>IF(H512="","",INDEX(#REF!,MATCH(H512,D.1[Tên sản phẩm],0)))</f>
        <v/>
      </c>
      <c r="L512" s="56"/>
      <c r="M512" s="53"/>
      <c r="N512" s="53"/>
      <c r="O512" s="53"/>
      <c r="P512" s="57" t="str">
        <f t="shared" si="92"/>
        <v/>
      </c>
      <c r="Q512" s="58"/>
      <c r="R512" s="56" t="str">
        <f t="shared" si="85"/>
        <v/>
      </c>
      <c r="S512" s="57" t="str">
        <f t="shared" si="93"/>
        <v/>
      </c>
      <c r="T512" s="58" t="str">
        <f t="shared" ca="1" si="94"/>
        <v/>
      </c>
      <c r="U512" s="57" t="str">
        <f t="shared" si="95"/>
        <v/>
      </c>
      <c r="V512" s="57" t="str">
        <f ca="1">IF(AND(C512&lt;&gt;"",C512&lt;&gt;OFFSET(C512,1,0)),SUMIFS([Giá có thuế],[Số ĐK],C512),"")</f>
        <v/>
      </c>
      <c r="W512" s="53"/>
      <c r="X512" s="55" t="str">
        <f>IF(W512="","",'Thông Tin Chung'!#REF!)</f>
        <v/>
      </c>
      <c r="Y512" s="57" t="str">
        <f t="shared" ca="1" si="96"/>
        <v/>
      </c>
      <c r="Z512" s="59"/>
      <c r="AA512" s="49" t="str">
        <f ca="1">IF(C512="","",IF(OR(D512&lt;NgayBatDau,D512&gt;NgayKetThuc),"Ngày tháng phải nằm trong kỳ báo cáo",IF(AND(G512&lt;&gt;"",COUNTIF(D.2[Tên khách hàng],G512)=0),"Tên KH chưa khai báo trong DSKH",IF(AND(H512&lt;&gt;"",COUNTIF(D.1[Tên sản phẩm],H512)=0),"SP này chưa khai báo trong DSSP",""))))</f>
        <v/>
      </c>
      <c r="AB512" s="28" t="str">
        <f t="shared" ca="1" si="86"/>
        <v/>
      </c>
      <c r="AC512" s="29" t="str">
        <f>IF(OR(H512="",S512=""),"",S512-(SUM(L512,M512)*INDEX(#REF!,MATCH(H512,D.1[Tên sản phẩm],0))))</f>
        <v/>
      </c>
    </row>
    <row r="513" spans="2:29" ht="27.75" customHeight="1">
      <c r="B513" s="69">
        <f t="shared" si="87"/>
        <v>510</v>
      </c>
      <c r="C513" s="49" t="str">
        <f t="shared" ca="1" si="88"/>
        <v/>
      </c>
      <c r="D513" s="50" t="str">
        <f t="shared" ca="1" si="89"/>
        <v/>
      </c>
      <c r="E513" s="51" t="str">
        <f t="shared" ca="1" si="90"/>
        <v/>
      </c>
      <c r="F513" s="51"/>
      <c r="G513" s="52" t="str">
        <f t="shared" ca="1" si="91"/>
        <v/>
      </c>
      <c r="H513" s="53"/>
      <c r="I513" s="54" t="str">
        <f>IF(H513="","",INDEX(D.1[Quy cách],MATCH(H513,D.1[Tên sản phẩm],0)))</f>
        <v/>
      </c>
      <c r="J513" s="20" t="str">
        <f>IF(H513="","",INDEX(D.1[ĐVT],MATCH(H513,D.1[Tên sản phẩm],0)))</f>
        <v/>
      </c>
      <c r="K513" s="56" t="str">
        <f>IF(H513="","",INDEX(#REF!,MATCH(H513,D.1[Tên sản phẩm],0)))</f>
        <v/>
      </c>
      <c r="L513" s="56"/>
      <c r="M513" s="53"/>
      <c r="N513" s="53"/>
      <c r="O513" s="53"/>
      <c r="P513" s="57" t="str">
        <f t="shared" si="92"/>
        <v/>
      </c>
      <c r="Q513" s="58"/>
      <c r="R513" s="56" t="str">
        <f t="shared" si="85"/>
        <v/>
      </c>
      <c r="S513" s="57" t="str">
        <f t="shared" si="93"/>
        <v/>
      </c>
      <c r="T513" s="58" t="str">
        <f t="shared" ca="1" si="94"/>
        <v/>
      </c>
      <c r="U513" s="57" t="str">
        <f t="shared" si="95"/>
        <v/>
      </c>
      <c r="V513" s="57" t="str">
        <f ca="1">IF(AND(C513&lt;&gt;"",C513&lt;&gt;OFFSET(C513,1,0)),SUMIFS([Giá có thuế],[Số ĐK],C513),"")</f>
        <v/>
      </c>
      <c r="W513" s="53"/>
      <c r="X513" s="55" t="str">
        <f>IF(W513="","",'Thông Tin Chung'!#REF!)</f>
        <v/>
      </c>
      <c r="Y513" s="57" t="str">
        <f t="shared" ca="1" si="96"/>
        <v/>
      </c>
      <c r="Z513" s="59"/>
      <c r="AA513" s="49" t="str">
        <f ca="1">IF(C513="","",IF(OR(D513&lt;NgayBatDau,D513&gt;NgayKetThuc),"Ngày tháng phải nằm trong kỳ báo cáo",IF(AND(G513&lt;&gt;"",COUNTIF(D.2[Tên khách hàng],G513)=0),"Tên KH chưa khai báo trong DSKH",IF(AND(H513&lt;&gt;"",COUNTIF(D.1[Tên sản phẩm],H513)=0),"SP này chưa khai báo trong DSSP",""))))</f>
        <v/>
      </c>
      <c r="AB513" s="28" t="str">
        <f t="shared" ca="1" si="86"/>
        <v/>
      </c>
      <c r="AC513" s="29" t="str">
        <f>IF(OR(H513="",S513=""),"",S513-(SUM(L513,M513)*INDEX(#REF!,MATCH(H513,D.1[Tên sản phẩm],0))))</f>
        <v/>
      </c>
    </row>
    <row r="514" spans="2:29" ht="27.75" customHeight="1">
      <c r="B514" s="69">
        <f t="shared" si="87"/>
        <v>511</v>
      </c>
      <c r="C514" s="49" t="str">
        <f t="shared" ca="1" si="88"/>
        <v/>
      </c>
      <c r="D514" s="50" t="str">
        <f t="shared" ca="1" si="89"/>
        <v/>
      </c>
      <c r="E514" s="51" t="str">
        <f t="shared" ca="1" si="90"/>
        <v/>
      </c>
      <c r="F514" s="51"/>
      <c r="G514" s="52" t="str">
        <f t="shared" ca="1" si="91"/>
        <v/>
      </c>
      <c r="H514" s="53"/>
      <c r="I514" s="54" t="str">
        <f>IF(H514="","",INDEX(D.1[Quy cách],MATCH(H514,D.1[Tên sản phẩm],0)))</f>
        <v/>
      </c>
      <c r="J514" s="20" t="str">
        <f>IF(H514="","",INDEX(D.1[ĐVT],MATCH(H514,D.1[Tên sản phẩm],0)))</f>
        <v/>
      </c>
      <c r="K514" s="56" t="str">
        <f>IF(H514="","",INDEX(#REF!,MATCH(H514,D.1[Tên sản phẩm],0)))</f>
        <v/>
      </c>
      <c r="L514" s="56"/>
      <c r="M514" s="53"/>
      <c r="N514" s="53"/>
      <c r="O514" s="53"/>
      <c r="P514" s="57" t="str">
        <f t="shared" si="92"/>
        <v/>
      </c>
      <c r="Q514" s="58"/>
      <c r="R514" s="56" t="str">
        <f t="shared" si="85"/>
        <v/>
      </c>
      <c r="S514" s="57" t="str">
        <f t="shared" si="93"/>
        <v/>
      </c>
      <c r="T514" s="58" t="str">
        <f t="shared" ca="1" si="94"/>
        <v/>
      </c>
      <c r="U514" s="57" t="str">
        <f t="shared" si="95"/>
        <v/>
      </c>
      <c r="V514" s="57" t="str">
        <f ca="1">IF(AND(C514&lt;&gt;"",C514&lt;&gt;OFFSET(C514,1,0)),SUMIFS([Giá có thuế],[Số ĐK],C514),"")</f>
        <v/>
      </c>
      <c r="W514" s="53"/>
      <c r="X514" s="55" t="str">
        <f>IF(W514="","",'Thông Tin Chung'!#REF!)</f>
        <v/>
      </c>
      <c r="Y514" s="57" t="str">
        <f t="shared" ca="1" si="96"/>
        <v/>
      </c>
      <c r="Z514" s="59"/>
      <c r="AA514" s="49" t="str">
        <f ca="1">IF(C514="","",IF(OR(D514&lt;NgayBatDau,D514&gt;NgayKetThuc),"Ngày tháng phải nằm trong kỳ báo cáo",IF(AND(G514&lt;&gt;"",COUNTIF(D.2[Tên khách hàng],G514)=0),"Tên KH chưa khai báo trong DSKH",IF(AND(H514&lt;&gt;"",COUNTIF(D.1[Tên sản phẩm],H514)=0),"SP này chưa khai báo trong DSSP",""))))</f>
        <v/>
      </c>
      <c r="AB514" s="28" t="str">
        <f t="shared" ca="1" si="86"/>
        <v/>
      </c>
      <c r="AC514" s="29" t="str">
        <f>IF(OR(H514="",S514=""),"",S514-(SUM(L514,M514)*INDEX(#REF!,MATCH(H514,D.1[Tên sản phẩm],0))))</f>
        <v/>
      </c>
    </row>
    <row r="515" spans="2:29" ht="27.75" customHeight="1">
      <c r="B515" s="69">
        <f t="shared" si="87"/>
        <v>512</v>
      </c>
      <c r="C515" s="49" t="str">
        <f t="shared" ca="1" si="88"/>
        <v/>
      </c>
      <c r="D515" s="50" t="str">
        <f t="shared" ca="1" si="89"/>
        <v/>
      </c>
      <c r="E515" s="51" t="str">
        <f t="shared" ca="1" si="90"/>
        <v/>
      </c>
      <c r="F515" s="51"/>
      <c r="G515" s="52" t="str">
        <f t="shared" ca="1" si="91"/>
        <v/>
      </c>
      <c r="H515" s="53"/>
      <c r="I515" s="54" t="str">
        <f>IF(H515="","",INDEX(D.1[Quy cách],MATCH(H515,D.1[Tên sản phẩm],0)))</f>
        <v/>
      </c>
      <c r="J515" s="20" t="str">
        <f>IF(H515="","",INDEX(D.1[ĐVT],MATCH(H515,D.1[Tên sản phẩm],0)))</f>
        <v/>
      </c>
      <c r="K515" s="56" t="str">
        <f>IF(H515="","",INDEX(#REF!,MATCH(H515,D.1[Tên sản phẩm],0)))</f>
        <v/>
      </c>
      <c r="L515" s="56"/>
      <c r="M515" s="53"/>
      <c r="N515" s="53"/>
      <c r="O515" s="53"/>
      <c r="P515" s="57" t="str">
        <f t="shared" si="92"/>
        <v/>
      </c>
      <c r="Q515" s="58"/>
      <c r="R515" s="56" t="str">
        <f t="shared" ref="R515:R578" si="97">IF(P515="","",P515*SUM(Q515))</f>
        <v/>
      </c>
      <c r="S515" s="57" t="str">
        <f t="shared" si="93"/>
        <v/>
      </c>
      <c r="T515" s="58" t="str">
        <f t="shared" ca="1" si="94"/>
        <v/>
      </c>
      <c r="U515" s="57" t="str">
        <f t="shared" si="95"/>
        <v/>
      </c>
      <c r="V515" s="57" t="str">
        <f ca="1">IF(AND(C515&lt;&gt;"",C515&lt;&gt;OFFSET(C515,1,0)),SUMIFS([Giá có thuế],[Số ĐK],C515),"")</f>
        <v/>
      </c>
      <c r="W515" s="53"/>
      <c r="X515" s="55" t="str">
        <f>IF(W515="","",'Thông Tin Chung'!#REF!)</f>
        <v/>
      </c>
      <c r="Y515" s="57" t="str">
        <f t="shared" ca="1" si="96"/>
        <v/>
      </c>
      <c r="Z515" s="59"/>
      <c r="AA515" s="49" t="str">
        <f ca="1">IF(C515="","",IF(OR(D515&lt;NgayBatDau,D515&gt;NgayKetThuc),"Ngày tháng phải nằm trong kỳ báo cáo",IF(AND(G515&lt;&gt;"",COUNTIF(D.2[Tên khách hàng],G515)=0),"Tên KH chưa khai báo trong DSKH",IF(AND(H515&lt;&gt;"",COUNTIF(D.1[Tên sản phẩm],H515)=0),"SP này chưa khai báo trong DSSP",""))))</f>
        <v/>
      </c>
      <c r="AB515" s="28" t="str">
        <f t="shared" ref="AB515:AB578" ca="1" si="98">IF(D515="","",MONTH(D515))</f>
        <v/>
      </c>
      <c r="AC515" s="29" t="str">
        <f>IF(OR(H515="",S515=""),"",S515-(SUM(L515,M515)*INDEX(#REF!,MATCH(H515,D.1[Tên sản phẩm],0))))</f>
        <v/>
      </c>
    </row>
    <row r="516" spans="2:29" ht="27.75" customHeight="1">
      <c r="B516" s="69">
        <f t="shared" ref="B516:B579" si="99">ROW(A516)-3</f>
        <v>513</v>
      </c>
      <c r="C516" s="49" t="str">
        <f t="shared" ref="C516:C579" ca="1" si="100">IF(AND(D516="",E516="",G516=""),"",IF(AND(D516=OFFSET(D516,-1,0),E516=OFFSET(E516,-1,0),G516=OFFSET(G516,-1,0)),OFFSET(B516,-1,1),B516))</f>
        <v/>
      </c>
      <c r="D516" s="50" t="str">
        <f t="shared" ref="D516:D579" ca="1" si="101">IF(AND($H516&lt;&gt;"",B516&lt;&gt;1),OFFSET(C516,-1,1),"")</f>
        <v/>
      </c>
      <c r="E516" s="51" t="str">
        <f t="shared" ref="E516:E579" ca="1" si="102">IF(AND($H516&lt;&gt;"",B516&lt;&gt;1),OFFSET(D516,-1,1),"")</f>
        <v/>
      </c>
      <c r="F516" s="51"/>
      <c r="G516" s="52" t="str">
        <f t="shared" ref="G516:G579" ca="1" si="103">IF(AND($H516&lt;&gt;"",B516&lt;&gt;1),OFFSET(F516,-1,1),"")</f>
        <v/>
      </c>
      <c r="H516" s="53"/>
      <c r="I516" s="54" t="str">
        <f>IF(H516="","",INDEX(D.1[Quy cách],MATCH(H516,D.1[Tên sản phẩm],0)))</f>
        <v/>
      </c>
      <c r="J516" s="20" t="str">
        <f>IF(H516="","",INDEX(D.1[ĐVT],MATCH(H516,D.1[Tên sản phẩm],0)))</f>
        <v/>
      </c>
      <c r="K516" s="56" t="str">
        <f>IF(H516="","",INDEX(#REF!,MATCH(H516,D.1[Tên sản phẩm],0)))</f>
        <v/>
      </c>
      <c r="L516" s="56"/>
      <c r="M516" s="53"/>
      <c r="N516" s="53"/>
      <c r="O516" s="53"/>
      <c r="P516" s="57" t="str">
        <f t="shared" ref="P516:P579" si="104">IF(AND(K516&lt;&gt;"",L516&lt;&gt;""),K516*L516,IF(AND(N516&lt;&gt;"",O516&lt;&gt;""),N516*O516,""))</f>
        <v/>
      </c>
      <c r="Q516" s="58"/>
      <c r="R516" s="56" t="str">
        <f t="shared" si="97"/>
        <v/>
      </c>
      <c r="S516" s="57" t="str">
        <f t="shared" ref="S516:S579" si="105">IF(P516="","",P516-SUM(R516))</f>
        <v/>
      </c>
      <c r="T516" s="58" t="str">
        <f t="shared" ref="T516:T579" ca="1" si="106">IF(AND(S516&lt;&gt;"",C516=OFFSET(C516,-1,0)),OFFSET(S516,-1,1),"")</f>
        <v/>
      </c>
      <c r="U516" s="57" t="str">
        <f t="shared" ref="U516:U579" si="107">IF(S516="","",S516*SUM(1,T516))</f>
        <v/>
      </c>
      <c r="V516" s="57" t="str">
        <f ca="1">IF(AND(C516&lt;&gt;"",C516&lt;&gt;OFFSET(C516,1,0)),SUMIFS([Giá có thuế],[Số ĐK],C516),"")</f>
        <v/>
      </c>
      <c r="W516" s="53"/>
      <c r="X516" s="55" t="str">
        <f>IF(W516="","",'Thông Tin Chung'!#REF!)</f>
        <v/>
      </c>
      <c r="Y516" s="57" t="str">
        <f t="shared" ref="Y516:Y579" ca="1" si="108">IF(AND(V516&lt;&gt;"",W516&lt;&gt;"",V516&lt;&gt;0),V516-W516,"")</f>
        <v/>
      </c>
      <c r="Z516" s="59"/>
      <c r="AA516" s="49" t="str">
        <f ca="1">IF(C516="","",IF(OR(D516&lt;NgayBatDau,D516&gt;NgayKetThuc),"Ngày tháng phải nằm trong kỳ báo cáo",IF(AND(G516&lt;&gt;"",COUNTIF(D.2[Tên khách hàng],G516)=0),"Tên KH chưa khai báo trong DSKH",IF(AND(H516&lt;&gt;"",COUNTIF(D.1[Tên sản phẩm],H516)=0),"SP này chưa khai báo trong DSSP",""))))</f>
        <v/>
      </c>
      <c r="AB516" s="28" t="str">
        <f t="shared" ca="1" si="98"/>
        <v/>
      </c>
      <c r="AC516" s="29" t="str">
        <f>IF(OR(H516="",S516=""),"",S516-(SUM(L516,M516)*INDEX(#REF!,MATCH(H516,D.1[Tên sản phẩm],0))))</f>
        <v/>
      </c>
    </row>
    <row r="517" spans="2:29" ht="27.75" customHeight="1">
      <c r="B517" s="69">
        <f t="shared" si="99"/>
        <v>514</v>
      </c>
      <c r="C517" s="49" t="str">
        <f t="shared" ca="1" si="100"/>
        <v/>
      </c>
      <c r="D517" s="50" t="str">
        <f t="shared" ca="1" si="101"/>
        <v/>
      </c>
      <c r="E517" s="51" t="str">
        <f t="shared" ca="1" si="102"/>
        <v/>
      </c>
      <c r="F517" s="51"/>
      <c r="G517" s="52" t="str">
        <f t="shared" ca="1" si="103"/>
        <v/>
      </c>
      <c r="H517" s="53"/>
      <c r="I517" s="54" t="str">
        <f>IF(H517="","",INDEX(D.1[Quy cách],MATCH(H517,D.1[Tên sản phẩm],0)))</f>
        <v/>
      </c>
      <c r="J517" s="20" t="str">
        <f>IF(H517="","",INDEX(D.1[ĐVT],MATCH(H517,D.1[Tên sản phẩm],0)))</f>
        <v/>
      </c>
      <c r="K517" s="56" t="str">
        <f>IF(H517="","",INDEX(#REF!,MATCH(H517,D.1[Tên sản phẩm],0)))</f>
        <v/>
      </c>
      <c r="L517" s="56"/>
      <c r="M517" s="53"/>
      <c r="N517" s="53"/>
      <c r="O517" s="53"/>
      <c r="P517" s="57" t="str">
        <f t="shared" si="104"/>
        <v/>
      </c>
      <c r="Q517" s="58"/>
      <c r="R517" s="56" t="str">
        <f t="shared" si="97"/>
        <v/>
      </c>
      <c r="S517" s="57" t="str">
        <f t="shared" si="105"/>
        <v/>
      </c>
      <c r="T517" s="58" t="str">
        <f t="shared" ca="1" si="106"/>
        <v/>
      </c>
      <c r="U517" s="57" t="str">
        <f t="shared" si="107"/>
        <v/>
      </c>
      <c r="V517" s="57" t="str">
        <f ca="1">IF(AND(C517&lt;&gt;"",C517&lt;&gt;OFFSET(C517,1,0)),SUMIFS([Giá có thuế],[Số ĐK],C517),"")</f>
        <v/>
      </c>
      <c r="W517" s="53"/>
      <c r="X517" s="55" t="str">
        <f>IF(W517="","",'Thông Tin Chung'!#REF!)</f>
        <v/>
      </c>
      <c r="Y517" s="57" t="str">
        <f t="shared" ca="1" si="108"/>
        <v/>
      </c>
      <c r="Z517" s="59"/>
      <c r="AA517" s="49" t="str">
        <f ca="1">IF(C517="","",IF(OR(D517&lt;NgayBatDau,D517&gt;NgayKetThuc),"Ngày tháng phải nằm trong kỳ báo cáo",IF(AND(G517&lt;&gt;"",COUNTIF(D.2[Tên khách hàng],G517)=0),"Tên KH chưa khai báo trong DSKH",IF(AND(H517&lt;&gt;"",COUNTIF(D.1[Tên sản phẩm],H517)=0),"SP này chưa khai báo trong DSSP",""))))</f>
        <v/>
      </c>
      <c r="AB517" s="28" t="str">
        <f t="shared" ca="1" si="98"/>
        <v/>
      </c>
      <c r="AC517" s="29" t="str">
        <f>IF(OR(H517="",S517=""),"",S517-(SUM(L517,M517)*INDEX(#REF!,MATCH(H517,D.1[Tên sản phẩm],0))))</f>
        <v/>
      </c>
    </row>
    <row r="518" spans="2:29" ht="27.75" customHeight="1">
      <c r="B518" s="69">
        <f t="shared" si="99"/>
        <v>515</v>
      </c>
      <c r="C518" s="49" t="str">
        <f t="shared" ca="1" si="100"/>
        <v/>
      </c>
      <c r="D518" s="50" t="str">
        <f t="shared" ca="1" si="101"/>
        <v/>
      </c>
      <c r="E518" s="51" t="str">
        <f t="shared" ca="1" si="102"/>
        <v/>
      </c>
      <c r="F518" s="51"/>
      <c r="G518" s="52" t="str">
        <f t="shared" ca="1" si="103"/>
        <v/>
      </c>
      <c r="H518" s="53"/>
      <c r="I518" s="54" t="str">
        <f>IF(H518="","",INDEX(D.1[Quy cách],MATCH(H518,D.1[Tên sản phẩm],0)))</f>
        <v/>
      </c>
      <c r="J518" s="20" t="str">
        <f>IF(H518="","",INDEX(D.1[ĐVT],MATCH(H518,D.1[Tên sản phẩm],0)))</f>
        <v/>
      </c>
      <c r="K518" s="56" t="str">
        <f>IF(H518="","",INDEX(#REF!,MATCH(H518,D.1[Tên sản phẩm],0)))</f>
        <v/>
      </c>
      <c r="L518" s="56"/>
      <c r="M518" s="53"/>
      <c r="N518" s="53"/>
      <c r="O518" s="53"/>
      <c r="P518" s="57" t="str">
        <f t="shared" si="104"/>
        <v/>
      </c>
      <c r="Q518" s="58"/>
      <c r="R518" s="56" t="str">
        <f t="shared" si="97"/>
        <v/>
      </c>
      <c r="S518" s="57" t="str">
        <f t="shared" si="105"/>
        <v/>
      </c>
      <c r="T518" s="58" t="str">
        <f t="shared" ca="1" si="106"/>
        <v/>
      </c>
      <c r="U518" s="57" t="str">
        <f t="shared" si="107"/>
        <v/>
      </c>
      <c r="V518" s="57" t="str">
        <f ca="1">IF(AND(C518&lt;&gt;"",C518&lt;&gt;OFFSET(C518,1,0)),SUMIFS([Giá có thuế],[Số ĐK],C518),"")</f>
        <v/>
      </c>
      <c r="W518" s="53"/>
      <c r="X518" s="55" t="str">
        <f>IF(W518="","",'Thông Tin Chung'!#REF!)</f>
        <v/>
      </c>
      <c r="Y518" s="57" t="str">
        <f t="shared" ca="1" si="108"/>
        <v/>
      </c>
      <c r="Z518" s="59"/>
      <c r="AA518" s="49" t="str">
        <f ca="1">IF(C518="","",IF(OR(D518&lt;NgayBatDau,D518&gt;NgayKetThuc),"Ngày tháng phải nằm trong kỳ báo cáo",IF(AND(G518&lt;&gt;"",COUNTIF(D.2[Tên khách hàng],G518)=0),"Tên KH chưa khai báo trong DSKH",IF(AND(H518&lt;&gt;"",COUNTIF(D.1[Tên sản phẩm],H518)=0),"SP này chưa khai báo trong DSSP",""))))</f>
        <v/>
      </c>
      <c r="AB518" s="28" t="str">
        <f t="shared" ca="1" si="98"/>
        <v/>
      </c>
      <c r="AC518" s="29" t="str">
        <f>IF(OR(H518="",S518=""),"",S518-(SUM(L518,M518)*INDEX(#REF!,MATCH(H518,D.1[Tên sản phẩm],0))))</f>
        <v/>
      </c>
    </row>
    <row r="519" spans="2:29" ht="27.75" customHeight="1">
      <c r="B519" s="69">
        <f t="shared" si="99"/>
        <v>516</v>
      </c>
      <c r="C519" s="49" t="str">
        <f t="shared" ca="1" si="100"/>
        <v/>
      </c>
      <c r="D519" s="50" t="str">
        <f t="shared" ca="1" si="101"/>
        <v/>
      </c>
      <c r="E519" s="51" t="str">
        <f t="shared" ca="1" si="102"/>
        <v/>
      </c>
      <c r="F519" s="51"/>
      <c r="G519" s="52" t="str">
        <f t="shared" ca="1" si="103"/>
        <v/>
      </c>
      <c r="H519" s="53"/>
      <c r="I519" s="54" t="str">
        <f>IF(H519="","",INDEX(D.1[Quy cách],MATCH(H519,D.1[Tên sản phẩm],0)))</f>
        <v/>
      </c>
      <c r="J519" s="20" t="str">
        <f>IF(H519="","",INDEX(D.1[ĐVT],MATCH(H519,D.1[Tên sản phẩm],0)))</f>
        <v/>
      </c>
      <c r="K519" s="56" t="str">
        <f>IF(H519="","",INDEX(#REF!,MATCH(H519,D.1[Tên sản phẩm],0)))</f>
        <v/>
      </c>
      <c r="L519" s="56"/>
      <c r="M519" s="53"/>
      <c r="N519" s="53"/>
      <c r="O519" s="53"/>
      <c r="P519" s="57" t="str">
        <f t="shared" si="104"/>
        <v/>
      </c>
      <c r="Q519" s="58"/>
      <c r="R519" s="56" t="str">
        <f t="shared" si="97"/>
        <v/>
      </c>
      <c r="S519" s="57" t="str">
        <f t="shared" si="105"/>
        <v/>
      </c>
      <c r="T519" s="58" t="str">
        <f t="shared" ca="1" si="106"/>
        <v/>
      </c>
      <c r="U519" s="57" t="str">
        <f t="shared" si="107"/>
        <v/>
      </c>
      <c r="V519" s="57" t="str">
        <f ca="1">IF(AND(C519&lt;&gt;"",C519&lt;&gt;OFFSET(C519,1,0)),SUMIFS([Giá có thuế],[Số ĐK],C519),"")</f>
        <v/>
      </c>
      <c r="W519" s="53"/>
      <c r="X519" s="55" t="str">
        <f>IF(W519="","",'Thông Tin Chung'!#REF!)</f>
        <v/>
      </c>
      <c r="Y519" s="57" t="str">
        <f t="shared" ca="1" si="108"/>
        <v/>
      </c>
      <c r="Z519" s="59"/>
      <c r="AA519" s="49" t="str">
        <f ca="1">IF(C519="","",IF(OR(D519&lt;NgayBatDau,D519&gt;NgayKetThuc),"Ngày tháng phải nằm trong kỳ báo cáo",IF(AND(G519&lt;&gt;"",COUNTIF(D.2[Tên khách hàng],G519)=0),"Tên KH chưa khai báo trong DSKH",IF(AND(H519&lt;&gt;"",COUNTIF(D.1[Tên sản phẩm],H519)=0),"SP này chưa khai báo trong DSSP",""))))</f>
        <v/>
      </c>
      <c r="AB519" s="28" t="str">
        <f t="shared" ca="1" si="98"/>
        <v/>
      </c>
      <c r="AC519" s="29" t="str">
        <f>IF(OR(H519="",S519=""),"",S519-(SUM(L519,M519)*INDEX(#REF!,MATCH(H519,D.1[Tên sản phẩm],0))))</f>
        <v/>
      </c>
    </row>
    <row r="520" spans="2:29" ht="27.75" customHeight="1">
      <c r="B520" s="69">
        <f t="shared" si="99"/>
        <v>517</v>
      </c>
      <c r="C520" s="49" t="str">
        <f t="shared" ca="1" si="100"/>
        <v/>
      </c>
      <c r="D520" s="50" t="str">
        <f t="shared" ca="1" si="101"/>
        <v/>
      </c>
      <c r="E520" s="51" t="str">
        <f t="shared" ca="1" si="102"/>
        <v/>
      </c>
      <c r="F520" s="51"/>
      <c r="G520" s="52" t="str">
        <f t="shared" ca="1" si="103"/>
        <v/>
      </c>
      <c r="H520" s="53"/>
      <c r="I520" s="54" t="str">
        <f>IF(H520="","",INDEX(D.1[Quy cách],MATCH(H520,D.1[Tên sản phẩm],0)))</f>
        <v/>
      </c>
      <c r="J520" s="20" t="str">
        <f>IF(H520="","",INDEX(D.1[ĐVT],MATCH(H520,D.1[Tên sản phẩm],0)))</f>
        <v/>
      </c>
      <c r="K520" s="56" t="str">
        <f>IF(H520="","",INDEX(#REF!,MATCH(H520,D.1[Tên sản phẩm],0)))</f>
        <v/>
      </c>
      <c r="L520" s="56"/>
      <c r="M520" s="53"/>
      <c r="N520" s="53"/>
      <c r="O520" s="53"/>
      <c r="P520" s="57" t="str">
        <f t="shared" si="104"/>
        <v/>
      </c>
      <c r="Q520" s="58"/>
      <c r="R520" s="56" t="str">
        <f t="shared" si="97"/>
        <v/>
      </c>
      <c r="S520" s="57" t="str">
        <f t="shared" si="105"/>
        <v/>
      </c>
      <c r="T520" s="58" t="str">
        <f t="shared" ca="1" si="106"/>
        <v/>
      </c>
      <c r="U520" s="57" t="str">
        <f t="shared" si="107"/>
        <v/>
      </c>
      <c r="V520" s="57" t="str">
        <f ca="1">IF(AND(C520&lt;&gt;"",C520&lt;&gt;OFFSET(C520,1,0)),SUMIFS([Giá có thuế],[Số ĐK],C520),"")</f>
        <v/>
      </c>
      <c r="W520" s="53"/>
      <c r="X520" s="55" t="str">
        <f>IF(W520="","",'Thông Tin Chung'!#REF!)</f>
        <v/>
      </c>
      <c r="Y520" s="57" t="str">
        <f t="shared" ca="1" si="108"/>
        <v/>
      </c>
      <c r="Z520" s="59"/>
      <c r="AA520" s="49" t="str">
        <f ca="1">IF(C520="","",IF(OR(D520&lt;NgayBatDau,D520&gt;NgayKetThuc),"Ngày tháng phải nằm trong kỳ báo cáo",IF(AND(G520&lt;&gt;"",COUNTIF(D.2[Tên khách hàng],G520)=0),"Tên KH chưa khai báo trong DSKH",IF(AND(H520&lt;&gt;"",COUNTIF(D.1[Tên sản phẩm],H520)=0),"SP này chưa khai báo trong DSSP",""))))</f>
        <v/>
      </c>
      <c r="AB520" s="28" t="str">
        <f t="shared" ca="1" si="98"/>
        <v/>
      </c>
      <c r="AC520" s="29" t="str">
        <f>IF(OR(H520="",S520=""),"",S520-(SUM(L520,M520)*INDEX(#REF!,MATCH(H520,D.1[Tên sản phẩm],0))))</f>
        <v/>
      </c>
    </row>
    <row r="521" spans="2:29" ht="27.75" customHeight="1">
      <c r="B521" s="69">
        <f t="shared" si="99"/>
        <v>518</v>
      </c>
      <c r="C521" s="49" t="str">
        <f t="shared" ca="1" si="100"/>
        <v/>
      </c>
      <c r="D521" s="50" t="str">
        <f t="shared" ca="1" si="101"/>
        <v/>
      </c>
      <c r="E521" s="51" t="str">
        <f t="shared" ca="1" si="102"/>
        <v/>
      </c>
      <c r="F521" s="51"/>
      <c r="G521" s="52" t="str">
        <f t="shared" ca="1" si="103"/>
        <v/>
      </c>
      <c r="H521" s="53"/>
      <c r="I521" s="54" t="str">
        <f>IF(H521="","",INDEX(D.1[Quy cách],MATCH(H521,D.1[Tên sản phẩm],0)))</f>
        <v/>
      </c>
      <c r="J521" s="20" t="str">
        <f>IF(H521="","",INDEX(D.1[ĐVT],MATCH(H521,D.1[Tên sản phẩm],0)))</f>
        <v/>
      </c>
      <c r="K521" s="56" t="str">
        <f>IF(H521="","",INDEX(#REF!,MATCH(H521,D.1[Tên sản phẩm],0)))</f>
        <v/>
      </c>
      <c r="L521" s="56"/>
      <c r="M521" s="53"/>
      <c r="N521" s="53"/>
      <c r="O521" s="53"/>
      <c r="P521" s="57" t="str">
        <f t="shared" si="104"/>
        <v/>
      </c>
      <c r="Q521" s="58"/>
      <c r="R521" s="56" t="str">
        <f t="shared" si="97"/>
        <v/>
      </c>
      <c r="S521" s="57" t="str">
        <f t="shared" si="105"/>
        <v/>
      </c>
      <c r="T521" s="58" t="str">
        <f t="shared" ca="1" si="106"/>
        <v/>
      </c>
      <c r="U521" s="57" t="str">
        <f t="shared" si="107"/>
        <v/>
      </c>
      <c r="V521" s="57" t="str">
        <f ca="1">IF(AND(C521&lt;&gt;"",C521&lt;&gt;OFFSET(C521,1,0)),SUMIFS([Giá có thuế],[Số ĐK],C521),"")</f>
        <v/>
      </c>
      <c r="W521" s="53"/>
      <c r="X521" s="55" t="str">
        <f>IF(W521="","",'Thông Tin Chung'!#REF!)</f>
        <v/>
      </c>
      <c r="Y521" s="57" t="str">
        <f t="shared" ca="1" si="108"/>
        <v/>
      </c>
      <c r="Z521" s="59"/>
      <c r="AA521" s="49" t="str">
        <f ca="1">IF(C521="","",IF(OR(D521&lt;NgayBatDau,D521&gt;NgayKetThuc),"Ngày tháng phải nằm trong kỳ báo cáo",IF(AND(G521&lt;&gt;"",COUNTIF(D.2[Tên khách hàng],G521)=0),"Tên KH chưa khai báo trong DSKH",IF(AND(H521&lt;&gt;"",COUNTIF(D.1[Tên sản phẩm],H521)=0),"SP này chưa khai báo trong DSSP",""))))</f>
        <v/>
      </c>
      <c r="AB521" s="28" t="str">
        <f t="shared" ca="1" si="98"/>
        <v/>
      </c>
      <c r="AC521" s="29" t="str">
        <f>IF(OR(H521="",S521=""),"",S521-(SUM(L521,M521)*INDEX(#REF!,MATCH(H521,D.1[Tên sản phẩm],0))))</f>
        <v/>
      </c>
    </row>
    <row r="522" spans="2:29" ht="27.75" customHeight="1">
      <c r="B522" s="69">
        <f t="shared" si="99"/>
        <v>519</v>
      </c>
      <c r="C522" s="49" t="str">
        <f t="shared" ca="1" si="100"/>
        <v/>
      </c>
      <c r="D522" s="50" t="str">
        <f t="shared" ca="1" si="101"/>
        <v/>
      </c>
      <c r="E522" s="51" t="str">
        <f t="shared" ca="1" si="102"/>
        <v/>
      </c>
      <c r="F522" s="51"/>
      <c r="G522" s="52" t="str">
        <f t="shared" ca="1" si="103"/>
        <v/>
      </c>
      <c r="H522" s="53"/>
      <c r="I522" s="54" t="str">
        <f>IF(H522="","",INDEX(D.1[Quy cách],MATCH(H522,D.1[Tên sản phẩm],0)))</f>
        <v/>
      </c>
      <c r="J522" s="20" t="str">
        <f>IF(H522="","",INDEX(D.1[ĐVT],MATCH(H522,D.1[Tên sản phẩm],0)))</f>
        <v/>
      </c>
      <c r="K522" s="56" t="str">
        <f>IF(H522="","",INDEX(#REF!,MATCH(H522,D.1[Tên sản phẩm],0)))</f>
        <v/>
      </c>
      <c r="L522" s="56"/>
      <c r="M522" s="53"/>
      <c r="N522" s="53"/>
      <c r="O522" s="53"/>
      <c r="P522" s="57" t="str">
        <f t="shared" si="104"/>
        <v/>
      </c>
      <c r="Q522" s="58"/>
      <c r="R522" s="56" t="str">
        <f t="shared" si="97"/>
        <v/>
      </c>
      <c r="S522" s="57" t="str">
        <f t="shared" si="105"/>
        <v/>
      </c>
      <c r="T522" s="58" t="str">
        <f t="shared" ca="1" si="106"/>
        <v/>
      </c>
      <c r="U522" s="57" t="str">
        <f t="shared" si="107"/>
        <v/>
      </c>
      <c r="V522" s="57" t="str">
        <f ca="1">IF(AND(C522&lt;&gt;"",C522&lt;&gt;OFFSET(C522,1,0)),SUMIFS([Giá có thuế],[Số ĐK],C522),"")</f>
        <v/>
      </c>
      <c r="W522" s="53"/>
      <c r="X522" s="55" t="str">
        <f>IF(W522="","",'Thông Tin Chung'!#REF!)</f>
        <v/>
      </c>
      <c r="Y522" s="57" t="str">
        <f t="shared" ca="1" si="108"/>
        <v/>
      </c>
      <c r="Z522" s="59"/>
      <c r="AA522" s="49" t="str">
        <f ca="1">IF(C522="","",IF(OR(D522&lt;NgayBatDau,D522&gt;NgayKetThuc),"Ngày tháng phải nằm trong kỳ báo cáo",IF(AND(G522&lt;&gt;"",COUNTIF(D.2[Tên khách hàng],G522)=0),"Tên KH chưa khai báo trong DSKH",IF(AND(H522&lt;&gt;"",COUNTIF(D.1[Tên sản phẩm],H522)=0),"SP này chưa khai báo trong DSSP",""))))</f>
        <v/>
      </c>
      <c r="AB522" s="28" t="str">
        <f t="shared" ca="1" si="98"/>
        <v/>
      </c>
      <c r="AC522" s="29" t="str">
        <f>IF(OR(H522="",S522=""),"",S522-(SUM(L522,M522)*INDEX(#REF!,MATCH(H522,D.1[Tên sản phẩm],0))))</f>
        <v/>
      </c>
    </row>
    <row r="523" spans="2:29" ht="27.75" customHeight="1">
      <c r="B523" s="69">
        <f t="shared" si="99"/>
        <v>520</v>
      </c>
      <c r="C523" s="49" t="str">
        <f t="shared" ca="1" si="100"/>
        <v/>
      </c>
      <c r="D523" s="50" t="str">
        <f t="shared" ca="1" si="101"/>
        <v/>
      </c>
      <c r="E523" s="51" t="str">
        <f t="shared" ca="1" si="102"/>
        <v/>
      </c>
      <c r="F523" s="51"/>
      <c r="G523" s="52" t="str">
        <f t="shared" ca="1" si="103"/>
        <v/>
      </c>
      <c r="H523" s="53"/>
      <c r="I523" s="54" t="str">
        <f>IF(H523="","",INDEX(D.1[Quy cách],MATCH(H523,D.1[Tên sản phẩm],0)))</f>
        <v/>
      </c>
      <c r="J523" s="20" t="str">
        <f>IF(H523="","",INDEX(D.1[ĐVT],MATCH(H523,D.1[Tên sản phẩm],0)))</f>
        <v/>
      </c>
      <c r="K523" s="56" t="str">
        <f>IF(H523="","",INDEX(#REF!,MATCH(H523,D.1[Tên sản phẩm],0)))</f>
        <v/>
      </c>
      <c r="L523" s="56"/>
      <c r="M523" s="53"/>
      <c r="N523" s="53"/>
      <c r="O523" s="53"/>
      <c r="P523" s="57" t="str">
        <f t="shared" si="104"/>
        <v/>
      </c>
      <c r="Q523" s="58"/>
      <c r="R523" s="56" t="str">
        <f t="shared" si="97"/>
        <v/>
      </c>
      <c r="S523" s="57" t="str">
        <f t="shared" si="105"/>
        <v/>
      </c>
      <c r="T523" s="58" t="str">
        <f t="shared" ca="1" si="106"/>
        <v/>
      </c>
      <c r="U523" s="57" t="str">
        <f t="shared" si="107"/>
        <v/>
      </c>
      <c r="V523" s="57" t="str">
        <f ca="1">IF(AND(C523&lt;&gt;"",C523&lt;&gt;OFFSET(C523,1,0)),SUMIFS([Giá có thuế],[Số ĐK],C523),"")</f>
        <v/>
      </c>
      <c r="W523" s="53"/>
      <c r="X523" s="55" t="str">
        <f>IF(W523="","",'Thông Tin Chung'!#REF!)</f>
        <v/>
      </c>
      <c r="Y523" s="57" t="str">
        <f t="shared" ca="1" si="108"/>
        <v/>
      </c>
      <c r="Z523" s="59"/>
      <c r="AA523" s="49" t="str">
        <f ca="1">IF(C523="","",IF(OR(D523&lt;NgayBatDau,D523&gt;NgayKetThuc),"Ngày tháng phải nằm trong kỳ báo cáo",IF(AND(G523&lt;&gt;"",COUNTIF(D.2[Tên khách hàng],G523)=0),"Tên KH chưa khai báo trong DSKH",IF(AND(H523&lt;&gt;"",COUNTIF(D.1[Tên sản phẩm],H523)=0),"SP này chưa khai báo trong DSSP",""))))</f>
        <v/>
      </c>
      <c r="AB523" s="28" t="str">
        <f t="shared" ca="1" si="98"/>
        <v/>
      </c>
      <c r="AC523" s="29" t="str">
        <f>IF(OR(H523="",S523=""),"",S523-(SUM(L523,M523)*INDEX(#REF!,MATCH(H523,D.1[Tên sản phẩm],0))))</f>
        <v/>
      </c>
    </row>
    <row r="524" spans="2:29" ht="27.75" customHeight="1">
      <c r="B524" s="69">
        <f t="shared" si="99"/>
        <v>521</v>
      </c>
      <c r="C524" s="49" t="str">
        <f t="shared" ca="1" si="100"/>
        <v/>
      </c>
      <c r="D524" s="50" t="str">
        <f t="shared" ca="1" si="101"/>
        <v/>
      </c>
      <c r="E524" s="51" t="str">
        <f t="shared" ca="1" si="102"/>
        <v/>
      </c>
      <c r="F524" s="51"/>
      <c r="G524" s="52" t="str">
        <f t="shared" ca="1" si="103"/>
        <v/>
      </c>
      <c r="H524" s="53"/>
      <c r="I524" s="54" t="str">
        <f>IF(H524="","",INDEX(D.1[Quy cách],MATCH(H524,D.1[Tên sản phẩm],0)))</f>
        <v/>
      </c>
      <c r="J524" s="20" t="str">
        <f>IF(H524="","",INDEX(D.1[ĐVT],MATCH(H524,D.1[Tên sản phẩm],0)))</f>
        <v/>
      </c>
      <c r="K524" s="56" t="str">
        <f>IF(H524="","",INDEX(#REF!,MATCH(H524,D.1[Tên sản phẩm],0)))</f>
        <v/>
      </c>
      <c r="L524" s="56"/>
      <c r="M524" s="53"/>
      <c r="N524" s="53"/>
      <c r="O524" s="53"/>
      <c r="P524" s="57" t="str">
        <f t="shared" si="104"/>
        <v/>
      </c>
      <c r="Q524" s="58"/>
      <c r="R524" s="56" t="str">
        <f t="shared" si="97"/>
        <v/>
      </c>
      <c r="S524" s="57" t="str">
        <f t="shared" si="105"/>
        <v/>
      </c>
      <c r="T524" s="58" t="str">
        <f t="shared" ca="1" si="106"/>
        <v/>
      </c>
      <c r="U524" s="57" t="str">
        <f t="shared" si="107"/>
        <v/>
      </c>
      <c r="V524" s="57" t="str">
        <f ca="1">IF(AND(C524&lt;&gt;"",C524&lt;&gt;OFFSET(C524,1,0)),SUMIFS([Giá có thuế],[Số ĐK],C524),"")</f>
        <v/>
      </c>
      <c r="W524" s="53"/>
      <c r="X524" s="55" t="str">
        <f>IF(W524="","",'Thông Tin Chung'!#REF!)</f>
        <v/>
      </c>
      <c r="Y524" s="57" t="str">
        <f t="shared" ca="1" si="108"/>
        <v/>
      </c>
      <c r="Z524" s="59"/>
      <c r="AA524" s="49" t="str">
        <f ca="1">IF(C524="","",IF(OR(D524&lt;NgayBatDau,D524&gt;NgayKetThuc),"Ngày tháng phải nằm trong kỳ báo cáo",IF(AND(G524&lt;&gt;"",COUNTIF(D.2[Tên khách hàng],G524)=0),"Tên KH chưa khai báo trong DSKH",IF(AND(H524&lt;&gt;"",COUNTIF(D.1[Tên sản phẩm],H524)=0),"SP này chưa khai báo trong DSSP",""))))</f>
        <v/>
      </c>
      <c r="AB524" s="28" t="str">
        <f t="shared" ca="1" si="98"/>
        <v/>
      </c>
      <c r="AC524" s="29" t="str">
        <f>IF(OR(H524="",S524=""),"",S524-(SUM(L524,M524)*INDEX(#REF!,MATCH(H524,D.1[Tên sản phẩm],0))))</f>
        <v/>
      </c>
    </row>
    <row r="525" spans="2:29" ht="27.75" customHeight="1">
      <c r="B525" s="69">
        <f t="shared" si="99"/>
        <v>522</v>
      </c>
      <c r="C525" s="49" t="str">
        <f t="shared" ca="1" si="100"/>
        <v/>
      </c>
      <c r="D525" s="50" t="str">
        <f t="shared" ca="1" si="101"/>
        <v/>
      </c>
      <c r="E525" s="51" t="str">
        <f t="shared" ca="1" si="102"/>
        <v/>
      </c>
      <c r="F525" s="51"/>
      <c r="G525" s="52" t="str">
        <f t="shared" ca="1" si="103"/>
        <v/>
      </c>
      <c r="H525" s="53"/>
      <c r="I525" s="54" t="str">
        <f>IF(H525="","",INDEX(D.1[Quy cách],MATCH(H525,D.1[Tên sản phẩm],0)))</f>
        <v/>
      </c>
      <c r="J525" s="20" t="str">
        <f>IF(H525="","",INDEX(D.1[ĐVT],MATCH(H525,D.1[Tên sản phẩm],0)))</f>
        <v/>
      </c>
      <c r="K525" s="56" t="str">
        <f>IF(H525="","",INDEX(#REF!,MATCH(H525,D.1[Tên sản phẩm],0)))</f>
        <v/>
      </c>
      <c r="L525" s="56"/>
      <c r="M525" s="53"/>
      <c r="N525" s="53"/>
      <c r="O525" s="53"/>
      <c r="P525" s="57" t="str">
        <f t="shared" si="104"/>
        <v/>
      </c>
      <c r="Q525" s="58"/>
      <c r="R525" s="56" t="str">
        <f t="shared" si="97"/>
        <v/>
      </c>
      <c r="S525" s="57" t="str">
        <f t="shared" si="105"/>
        <v/>
      </c>
      <c r="T525" s="58" t="str">
        <f t="shared" ca="1" si="106"/>
        <v/>
      </c>
      <c r="U525" s="57" t="str">
        <f t="shared" si="107"/>
        <v/>
      </c>
      <c r="V525" s="57" t="str">
        <f ca="1">IF(AND(C525&lt;&gt;"",C525&lt;&gt;OFFSET(C525,1,0)),SUMIFS([Giá có thuế],[Số ĐK],C525),"")</f>
        <v/>
      </c>
      <c r="W525" s="53"/>
      <c r="X525" s="55" t="str">
        <f>IF(W525="","",'Thông Tin Chung'!#REF!)</f>
        <v/>
      </c>
      <c r="Y525" s="57" t="str">
        <f t="shared" ca="1" si="108"/>
        <v/>
      </c>
      <c r="Z525" s="59"/>
      <c r="AA525" s="49" t="str">
        <f ca="1">IF(C525="","",IF(OR(D525&lt;NgayBatDau,D525&gt;NgayKetThuc),"Ngày tháng phải nằm trong kỳ báo cáo",IF(AND(G525&lt;&gt;"",COUNTIF(D.2[Tên khách hàng],G525)=0),"Tên KH chưa khai báo trong DSKH",IF(AND(H525&lt;&gt;"",COUNTIF(D.1[Tên sản phẩm],H525)=0),"SP này chưa khai báo trong DSSP",""))))</f>
        <v/>
      </c>
      <c r="AB525" s="28" t="str">
        <f t="shared" ca="1" si="98"/>
        <v/>
      </c>
      <c r="AC525" s="29" t="str">
        <f>IF(OR(H525="",S525=""),"",S525-(SUM(L525,M525)*INDEX(#REF!,MATCH(H525,D.1[Tên sản phẩm],0))))</f>
        <v/>
      </c>
    </row>
    <row r="526" spans="2:29" ht="27.75" customHeight="1">
      <c r="B526" s="69">
        <f t="shared" si="99"/>
        <v>523</v>
      </c>
      <c r="C526" s="49" t="str">
        <f t="shared" ca="1" si="100"/>
        <v/>
      </c>
      <c r="D526" s="50" t="str">
        <f t="shared" ca="1" si="101"/>
        <v/>
      </c>
      <c r="E526" s="51" t="str">
        <f t="shared" ca="1" si="102"/>
        <v/>
      </c>
      <c r="F526" s="51"/>
      <c r="G526" s="52" t="str">
        <f t="shared" ca="1" si="103"/>
        <v/>
      </c>
      <c r="H526" s="53"/>
      <c r="I526" s="54" t="str">
        <f>IF(H526="","",INDEX(D.1[Quy cách],MATCH(H526,D.1[Tên sản phẩm],0)))</f>
        <v/>
      </c>
      <c r="J526" s="20" t="str">
        <f>IF(H526="","",INDEX(D.1[ĐVT],MATCH(H526,D.1[Tên sản phẩm],0)))</f>
        <v/>
      </c>
      <c r="K526" s="56" t="str">
        <f>IF(H526="","",INDEX(#REF!,MATCH(H526,D.1[Tên sản phẩm],0)))</f>
        <v/>
      </c>
      <c r="L526" s="56"/>
      <c r="M526" s="53"/>
      <c r="N526" s="53"/>
      <c r="O526" s="53"/>
      <c r="P526" s="57" t="str">
        <f t="shared" si="104"/>
        <v/>
      </c>
      <c r="Q526" s="58"/>
      <c r="R526" s="56" t="str">
        <f t="shared" si="97"/>
        <v/>
      </c>
      <c r="S526" s="57" t="str">
        <f t="shared" si="105"/>
        <v/>
      </c>
      <c r="T526" s="58" t="str">
        <f t="shared" ca="1" si="106"/>
        <v/>
      </c>
      <c r="U526" s="57" t="str">
        <f t="shared" si="107"/>
        <v/>
      </c>
      <c r="V526" s="57" t="str">
        <f ca="1">IF(AND(C526&lt;&gt;"",C526&lt;&gt;OFFSET(C526,1,0)),SUMIFS([Giá có thuế],[Số ĐK],C526),"")</f>
        <v/>
      </c>
      <c r="W526" s="53"/>
      <c r="X526" s="55" t="str">
        <f>IF(W526="","",'Thông Tin Chung'!#REF!)</f>
        <v/>
      </c>
      <c r="Y526" s="57" t="str">
        <f t="shared" ca="1" si="108"/>
        <v/>
      </c>
      <c r="Z526" s="59"/>
      <c r="AA526" s="49" t="str">
        <f ca="1">IF(C526="","",IF(OR(D526&lt;NgayBatDau,D526&gt;NgayKetThuc),"Ngày tháng phải nằm trong kỳ báo cáo",IF(AND(G526&lt;&gt;"",COUNTIF(D.2[Tên khách hàng],G526)=0),"Tên KH chưa khai báo trong DSKH",IF(AND(H526&lt;&gt;"",COUNTIF(D.1[Tên sản phẩm],H526)=0),"SP này chưa khai báo trong DSSP",""))))</f>
        <v/>
      </c>
      <c r="AB526" s="28" t="str">
        <f t="shared" ca="1" si="98"/>
        <v/>
      </c>
      <c r="AC526" s="29" t="str">
        <f>IF(OR(H526="",S526=""),"",S526-(SUM(L526,M526)*INDEX(#REF!,MATCH(H526,D.1[Tên sản phẩm],0))))</f>
        <v/>
      </c>
    </row>
    <row r="527" spans="2:29" ht="27.75" customHeight="1">
      <c r="B527" s="69">
        <f t="shared" si="99"/>
        <v>524</v>
      </c>
      <c r="C527" s="49" t="str">
        <f t="shared" ca="1" si="100"/>
        <v/>
      </c>
      <c r="D527" s="50" t="str">
        <f t="shared" ca="1" si="101"/>
        <v/>
      </c>
      <c r="E527" s="51" t="str">
        <f t="shared" ca="1" si="102"/>
        <v/>
      </c>
      <c r="F527" s="51"/>
      <c r="G527" s="52" t="str">
        <f t="shared" ca="1" si="103"/>
        <v/>
      </c>
      <c r="H527" s="53"/>
      <c r="I527" s="54" t="str">
        <f>IF(H527="","",INDEX(D.1[Quy cách],MATCH(H527,D.1[Tên sản phẩm],0)))</f>
        <v/>
      </c>
      <c r="J527" s="20" t="str">
        <f>IF(H527="","",INDEX(D.1[ĐVT],MATCH(H527,D.1[Tên sản phẩm],0)))</f>
        <v/>
      </c>
      <c r="K527" s="56" t="str">
        <f>IF(H527="","",INDEX(#REF!,MATCH(H527,D.1[Tên sản phẩm],0)))</f>
        <v/>
      </c>
      <c r="L527" s="56"/>
      <c r="M527" s="53"/>
      <c r="N527" s="53"/>
      <c r="O527" s="53"/>
      <c r="P527" s="57" t="str">
        <f t="shared" si="104"/>
        <v/>
      </c>
      <c r="Q527" s="58"/>
      <c r="R527" s="56" t="str">
        <f t="shared" si="97"/>
        <v/>
      </c>
      <c r="S527" s="57" t="str">
        <f t="shared" si="105"/>
        <v/>
      </c>
      <c r="T527" s="58" t="str">
        <f t="shared" ca="1" si="106"/>
        <v/>
      </c>
      <c r="U527" s="57" t="str">
        <f t="shared" si="107"/>
        <v/>
      </c>
      <c r="V527" s="57" t="str">
        <f ca="1">IF(AND(C527&lt;&gt;"",C527&lt;&gt;OFFSET(C527,1,0)),SUMIFS([Giá có thuế],[Số ĐK],C527),"")</f>
        <v/>
      </c>
      <c r="W527" s="53"/>
      <c r="X527" s="55" t="str">
        <f>IF(W527="","",'Thông Tin Chung'!#REF!)</f>
        <v/>
      </c>
      <c r="Y527" s="57" t="str">
        <f t="shared" ca="1" si="108"/>
        <v/>
      </c>
      <c r="Z527" s="59"/>
      <c r="AA527" s="49" t="str">
        <f ca="1">IF(C527="","",IF(OR(D527&lt;NgayBatDau,D527&gt;NgayKetThuc),"Ngày tháng phải nằm trong kỳ báo cáo",IF(AND(G527&lt;&gt;"",COUNTIF(D.2[Tên khách hàng],G527)=0),"Tên KH chưa khai báo trong DSKH",IF(AND(H527&lt;&gt;"",COUNTIF(D.1[Tên sản phẩm],H527)=0),"SP này chưa khai báo trong DSSP",""))))</f>
        <v/>
      </c>
      <c r="AB527" s="28" t="str">
        <f t="shared" ca="1" si="98"/>
        <v/>
      </c>
      <c r="AC527" s="29" t="str">
        <f>IF(OR(H527="",S527=""),"",S527-(SUM(L527,M527)*INDEX(#REF!,MATCH(H527,D.1[Tên sản phẩm],0))))</f>
        <v/>
      </c>
    </row>
    <row r="528" spans="2:29" ht="27.75" customHeight="1">
      <c r="B528" s="69">
        <f t="shared" si="99"/>
        <v>525</v>
      </c>
      <c r="C528" s="49" t="str">
        <f t="shared" ca="1" si="100"/>
        <v/>
      </c>
      <c r="D528" s="50" t="str">
        <f t="shared" ca="1" si="101"/>
        <v/>
      </c>
      <c r="E528" s="51" t="str">
        <f t="shared" ca="1" si="102"/>
        <v/>
      </c>
      <c r="F528" s="51"/>
      <c r="G528" s="52" t="str">
        <f t="shared" ca="1" si="103"/>
        <v/>
      </c>
      <c r="H528" s="53"/>
      <c r="I528" s="54" t="str">
        <f>IF(H528="","",INDEX(D.1[Quy cách],MATCH(H528,D.1[Tên sản phẩm],0)))</f>
        <v/>
      </c>
      <c r="J528" s="20" t="str">
        <f>IF(H528="","",INDEX(D.1[ĐVT],MATCH(H528,D.1[Tên sản phẩm],0)))</f>
        <v/>
      </c>
      <c r="K528" s="56" t="str">
        <f>IF(H528="","",INDEX(#REF!,MATCH(H528,D.1[Tên sản phẩm],0)))</f>
        <v/>
      </c>
      <c r="L528" s="56"/>
      <c r="M528" s="53"/>
      <c r="N528" s="53"/>
      <c r="O528" s="53"/>
      <c r="P528" s="57" t="str">
        <f t="shared" si="104"/>
        <v/>
      </c>
      <c r="Q528" s="58"/>
      <c r="R528" s="56" t="str">
        <f t="shared" si="97"/>
        <v/>
      </c>
      <c r="S528" s="57" t="str">
        <f t="shared" si="105"/>
        <v/>
      </c>
      <c r="T528" s="58" t="str">
        <f t="shared" ca="1" si="106"/>
        <v/>
      </c>
      <c r="U528" s="57" t="str">
        <f t="shared" si="107"/>
        <v/>
      </c>
      <c r="V528" s="57" t="str">
        <f ca="1">IF(AND(C528&lt;&gt;"",C528&lt;&gt;OFFSET(C528,1,0)),SUMIFS([Giá có thuế],[Số ĐK],C528),"")</f>
        <v/>
      </c>
      <c r="W528" s="53"/>
      <c r="X528" s="55" t="str">
        <f>IF(W528="","",'Thông Tin Chung'!#REF!)</f>
        <v/>
      </c>
      <c r="Y528" s="57" t="str">
        <f t="shared" ca="1" si="108"/>
        <v/>
      </c>
      <c r="Z528" s="59"/>
      <c r="AA528" s="49" t="str">
        <f ca="1">IF(C528="","",IF(OR(D528&lt;NgayBatDau,D528&gt;NgayKetThuc),"Ngày tháng phải nằm trong kỳ báo cáo",IF(AND(G528&lt;&gt;"",COUNTIF(D.2[Tên khách hàng],G528)=0),"Tên KH chưa khai báo trong DSKH",IF(AND(H528&lt;&gt;"",COUNTIF(D.1[Tên sản phẩm],H528)=0),"SP này chưa khai báo trong DSSP",""))))</f>
        <v/>
      </c>
      <c r="AB528" s="28" t="str">
        <f t="shared" ca="1" si="98"/>
        <v/>
      </c>
      <c r="AC528" s="29" t="str">
        <f>IF(OR(H528="",S528=""),"",S528-(SUM(L528,M528)*INDEX(#REF!,MATCH(H528,D.1[Tên sản phẩm],0))))</f>
        <v/>
      </c>
    </row>
    <row r="529" spans="2:29" ht="27.75" customHeight="1">
      <c r="B529" s="69">
        <f t="shared" si="99"/>
        <v>526</v>
      </c>
      <c r="C529" s="49" t="str">
        <f t="shared" ca="1" si="100"/>
        <v/>
      </c>
      <c r="D529" s="50" t="str">
        <f t="shared" ca="1" si="101"/>
        <v/>
      </c>
      <c r="E529" s="51" t="str">
        <f t="shared" ca="1" si="102"/>
        <v/>
      </c>
      <c r="F529" s="51"/>
      <c r="G529" s="52" t="str">
        <f t="shared" ca="1" si="103"/>
        <v/>
      </c>
      <c r="H529" s="53"/>
      <c r="I529" s="54" t="str">
        <f>IF(H529="","",INDEX(D.1[Quy cách],MATCH(H529,D.1[Tên sản phẩm],0)))</f>
        <v/>
      </c>
      <c r="J529" s="20" t="str">
        <f>IF(H529="","",INDEX(D.1[ĐVT],MATCH(H529,D.1[Tên sản phẩm],0)))</f>
        <v/>
      </c>
      <c r="K529" s="56" t="str">
        <f>IF(H529="","",INDEX(#REF!,MATCH(H529,D.1[Tên sản phẩm],0)))</f>
        <v/>
      </c>
      <c r="L529" s="56"/>
      <c r="M529" s="53"/>
      <c r="N529" s="53"/>
      <c r="O529" s="53"/>
      <c r="P529" s="57" t="str">
        <f t="shared" si="104"/>
        <v/>
      </c>
      <c r="Q529" s="58"/>
      <c r="R529" s="56" t="str">
        <f t="shared" si="97"/>
        <v/>
      </c>
      <c r="S529" s="57" t="str">
        <f t="shared" si="105"/>
        <v/>
      </c>
      <c r="T529" s="58" t="str">
        <f t="shared" ca="1" si="106"/>
        <v/>
      </c>
      <c r="U529" s="57" t="str">
        <f t="shared" si="107"/>
        <v/>
      </c>
      <c r="V529" s="57" t="str">
        <f ca="1">IF(AND(C529&lt;&gt;"",C529&lt;&gt;OFFSET(C529,1,0)),SUMIFS([Giá có thuế],[Số ĐK],C529),"")</f>
        <v/>
      </c>
      <c r="W529" s="53"/>
      <c r="X529" s="55" t="str">
        <f>IF(W529="","",'Thông Tin Chung'!#REF!)</f>
        <v/>
      </c>
      <c r="Y529" s="57" t="str">
        <f t="shared" ca="1" si="108"/>
        <v/>
      </c>
      <c r="Z529" s="59"/>
      <c r="AA529" s="49" t="str">
        <f ca="1">IF(C529="","",IF(OR(D529&lt;NgayBatDau,D529&gt;NgayKetThuc),"Ngày tháng phải nằm trong kỳ báo cáo",IF(AND(G529&lt;&gt;"",COUNTIF(D.2[Tên khách hàng],G529)=0),"Tên KH chưa khai báo trong DSKH",IF(AND(H529&lt;&gt;"",COUNTIF(D.1[Tên sản phẩm],H529)=0),"SP này chưa khai báo trong DSSP",""))))</f>
        <v/>
      </c>
      <c r="AB529" s="28" t="str">
        <f t="shared" ca="1" si="98"/>
        <v/>
      </c>
      <c r="AC529" s="29" t="str">
        <f>IF(OR(H529="",S529=""),"",S529-(SUM(L529,M529)*INDEX(#REF!,MATCH(H529,D.1[Tên sản phẩm],0))))</f>
        <v/>
      </c>
    </row>
    <row r="530" spans="2:29" ht="27.75" customHeight="1">
      <c r="B530" s="69">
        <f t="shared" si="99"/>
        <v>527</v>
      </c>
      <c r="C530" s="49" t="str">
        <f t="shared" ca="1" si="100"/>
        <v/>
      </c>
      <c r="D530" s="50" t="str">
        <f t="shared" ca="1" si="101"/>
        <v/>
      </c>
      <c r="E530" s="51" t="str">
        <f t="shared" ca="1" si="102"/>
        <v/>
      </c>
      <c r="F530" s="51"/>
      <c r="G530" s="52" t="str">
        <f t="shared" ca="1" si="103"/>
        <v/>
      </c>
      <c r="H530" s="53"/>
      <c r="I530" s="54" t="str">
        <f>IF(H530="","",INDEX(D.1[Quy cách],MATCH(H530,D.1[Tên sản phẩm],0)))</f>
        <v/>
      </c>
      <c r="J530" s="20" t="str">
        <f>IF(H530="","",INDEX(D.1[ĐVT],MATCH(H530,D.1[Tên sản phẩm],0)))</f>
        <v/>
      </c>
      <c r="K530" s="56" t="str">
        <f>IF(H530="","",INDEX(#REF!,MATCH(H530,D.1[Tên sản phẩm],0)))</f>
        <v/>
      </c>
      <c r="L530" s="56"/>
      <c r="M530" s="53"/>
      <c r="N530" s="53"/>
      <c r="O530" s="53"/>
      <c r="P530" s="57" t="str">
        <f t="shared" si="104"/>
        <v/>
      </c>
      <c r="Q530" s="58"/>
      <c r="R530" s="56" t="str">
        <f t="shared" si="97"/>
        <v/>
      </c>
      <c r="S530" s="57" t="str">
        <f t="shared" si="105"/>
        <v/>
      </c>
      <c r="T530" s="58" t="str">
        <f t="shared" ca="1" si="106"/>
        <v/>
      </c>
      <c r="U530" s="57" t="str">
        <f t="shared" si="107"/>
        <v/>
      </c>
      <c r="V530" s="57" t="str">
        <f ca="1">IF(AND(C530&lt;&gt;"",C530&lt;&gt;OFFSET(C530,1,0)),SUMIFS([Giá có thuế],[Số ĐK],C530),"")</f>
        <v/>
      </c>
      <c r="W530" s="53"/>
      <c r="X530" s="55" t="str">
        <f>IF(W530="","",'Thông Tin Chung'!#REF!)</f>
        <v/>
      </c>
      <c r="Y530" s="57" t="str">
        <f t="shared" ca="1" si="108"/>
        <v/>
      </c>
      <c r="Z530" s="59"/>
      <c r="AA530" s="49" t="str">
        <f ca="1">IF(C530="","",IF(OR(D530&lt;NgayBatDau,D530&gt;NgayKetThuc),"Ngày tháng phải nằm trong kỳ báo cáo",IF(AND(G530&lt;&gt;"",COUNTIF(D.2[Tên khách hàng],G530)=0),"Tên KH chưa khai báo trong DSKH",IF(AND(H530&lt;&gt;"",COUNTIF(D.1[Tên sản phẩm],H530)=0),"SP này chưa khai báo trong DSSP",""))))</f>
        <v/>
      </c>
      <c r="AB530" s="28" t="str">
        <f t="shared" ca="1" si="98"/>
        <v/>
      </c>
      <c r="AC530" s="29" t="str">
        <f>IF(OR(H530="",S530=""),"",S530-(SUM(L530,M530)*INDEX(#REF!,MATCH(H530,D.1[Tên sản phẩm],0))))</f>
        <v/>
      </c>
    </row>
    <row r="531" spans="2:29" ht="27.75" customHeight="1">
      <c r="B531" s="69">
        <f t="shared" si="99"/>
        <v>528</v>
      </c>
      <c r="C531" s="49" t="str">
        <f t="shared" ca="1" si="100"/>
        <v/>
      </c>
      <c r="D531" s="50" t="str">
        <f t="shared" ca="1" si="101"/>
        <v/>
      </c>
      <c r="E531" s="51" t="str">
        <f t="shared" ca="1" si="102"/>
        <v/>
      </c>
      <c r="F531" s="51"/>
      <c r="G531" s="52" t="str">
        <f t="shared" ca="1" si="103"/>
        <v/>
      </c>
      <c r="H531" s="53"/>
      <c r="I531" s="54" t="str">
        <f>IF(H531="","",INDEX(D.1[Quy cách],MATCH(H531,D.1[Tên sản phẩm],0)))</f>
        <v/>
      </c>
      <c r="J531" s="20" t="str">
        <f>IF(H531="","",INDEX(D.1[ĐVT],MATCH(H531,D.1[Tên sản phẩm],0)))</f>
        <v/>
      </c>
      <c r="K531" s="56" t="str">
        <f>IF(H531="","",INDEX(#REF!,MATCH(H531,D.1[Tên sản phẩm],0)))</f>
        <v/>
      </c>
      <c r="L531" s="56"/>
      <c r="M531" s="53"/>
      <c r="N531" s="53"/>
      <c r="O531" s="53"/>
      <c r="P531" s="57" t="str">
        <f t="shared" si="104"/>
        <v/>
      </c>
      <c r="Q531" s="58"/>
      <c r="R531" s="56" t="str">
        <f t="shared" si="97"/>
        <v/>
      </c>
      <c r="S531" s="57" t="str">
        <f t="shared" si="105"/>
        <v/>
      </c>
      <c r="T531" s="58" t="str">
        <f t="shared" ca="1" si="106"/>
        <v/>
      </c>
      <c r="U531" s="57" t="str">
        <f t="shared" si="107"/>
        <v/>
      </c>
      <c r="V531" s="57" t="str">
        <f ca="1">IF(AND(C531&lt;&gt;"",C531&lt;&gt;OFFSET(C531,1,0)),SUMIFS([Giá có thuế],[Số ĐK],C531),"")</f>
        <v/>
      </c>
      <c r="W531" s="53"/>
      <c r="X531" s="55" t="str">
        <f>IF(W531="","",'Thông Tin Chung'!#REF!)</f>
        <v/>
      </c>
      <c r="Y531" s="57" t="str">
        <f t="shared" ca="1" si="108"/>
        <v/>
      </c>
      <c r="Z531" s="59"/>
      <c r="AA531" s="49" t="str">
        <f ca="1">IF(C531="","",IF(OR(D531&lt;NgayBatDau,D531&gt;NgayKetThuc),"Ngày tháng phải nằm trong kỳ báo cáo",IF(AND(G531&lt;&gt;"",COUNTIF(D.2[Tên khách hàng],G531)=0),"Tên KH chưa khai báo trong DSKH",IF(AND(H531&lt;&gt;"",COUNTIF(D.1[Tên sản phẩm],H531)=0),"SP này chưa khai báo trong DSSP",""))))</f>
        <v/>
      </c>
      <c r="AB531" s="28" t="str">
        <f t="shared" ca="1" si="98"/>
        <v/>
      </c>
      <c r="AC531" s="29" t="str">
        <f>IF(OR(H531="",S531=""),"",S531-(SUM(L531,M531)*INDEX(#REF!,MATCH(H531,D.1[Tên sản phẩm],0))))</f>
        <v/>
      </c>
    </row>
    <row r="532" spans="2:29" ht="27.75" customHeight="1">
      <c r="B532" s="69">
        <f t="shared" si="99"/>
        <v>529</v>
      </c>
      <c r="C532" s="49" t="str">
        <f t="shared" ca="1" si="100"/>
        <v/>
      </c>
      <c r="D532" s="50" t="str">
        <f t="shared" ca="1" si="101"/>
        <v/>
      </c>
      <c r="E532" s="51" t="str">
        <f t="shared" ca="1" si="102"/>
        <v/>
      </c>
      <c r="F532" s="51"/>
      <c r="G532" s="52" t="str">
        <f t="shared" ca="1" si="103"/>
        <v/>
      </c>
      <c r="H532" s="53"/>
      <c r="I532" s="54" t="str">
        <f>IF(H532="","",INDEX(D.1[Quy cách],MATCH(H532,D.1[Tên sản phẩm],0)))</f>
        <v/>
      </c>
      <c r="J532" s="20" t="str">
        <f>IF(H532="","",INDEX(D.1[ĐVT],MATCH(H532,D.1[Tên sản phẩm],0)))</f>
        <v/>
      </c>
      <c r="K532" s="56" t="str">
        <f>IF(H532="","",INDEX(#REF!,MATCH(H532,D.1[Tên sản phẩm],0)))</f>
        <v/>
      </c>
      <c r="L532" s="56"/>
      <c r="M532" s="53"/>
      <c r="N532" s="53"/>
      <c r="O532" s="53"/>
      <c r="P532" s="57" t="str">
        <f t="shared" si="104"/>
        <v/>
      </c>
      <c r="Q532" s="58"/>
      <c r="R532" s="56" t="str">
        <f t="shared" si="97"/>
        <v/>
      </c>
      <c r="S532" s="57" t="str">
        <f t="shared" si="105"/>
        <v/>
      </c>
      <c r="T532" s="58" t="str">
        <f t="shared" ca="1" si="106"/>
        <v/>
      </c>
      <c r="U532" s="57" t="str">
        <f t="shared" si="107"/>
        <v/>
      </c>
      <c r="V532" s="57" t="str">
        <f ca="1">IF(AND(C532&lt;&gt;"",C532&lt;&gt;OFFSET(C532,1,0)),SUMIFS([Giá có thuế],[Số ĐK],C532),"")</f>
        <v/>
      </c>
      <c r="W532" s="53"/>
      <c r="X532" s="55" t="str">
        <f>IF(W532="","",'Thông Tin Chung'!#REF!)</f>
        <v/>
      </c>
      <c r="Y532" s="57" t="str">
        <f t="shared" ca="1" si="108"/>
        <v/>
      </c>
      <c r="Z532" s="59"/>
      <c r="AA532" s="49" t="str">
        <f ca="1">IF(C532="","",IF(OR(D532&lt;NgayBatDau,D532&gt;NgayKetThuc),"Ngày tháng phải nằm trong kỳ báo cáo",IF(AND(G532&lt;&gt;"",COUNTIF(D.2[Tên khách hàng],G532)=0),"Tên KH chưa khai báo trong DSKH",IF(AND(H532&lt;&gt;"",COUNTIF(D.1[Tên sản phẩm],H532)=0),"SP này chưa khai báo trong DSSP",""))))</f>
        <v/>
      </c>
      <c r="AB532" s="28" t="str">
        <f t="shared" ca="1" si="98"/>
        <v/>
      </c>
      <c r="AC532" s="29" t="str">
        <f>IF(OR(H532="",S532=""),"",S532-(SUM(L532,M532)*INDEX(#REF!,MATCH(H532,D.1[Tên sản phẩm],0))))</f>
        <v/>
      </c>
    </row>
    <row r="533" spans="2:29" ht="27.75" customHeight="1">
      <c r="B533" s="69">
        <f t="shared" si="99"/>
        <v>530</v>
      </c>
      <c r="C533" s="49" t="str">
        <f t="shared" ca="1" si="100"/>
        <v/>
      </c>
      <c r="D533" s="50" t="str">
        <f t="shared" ca="1" si="101"/>
        <v/>
      </c>
      <c r="E533" s="51" t="str">
        <f t="shared" ca="1" si="102"/>
        <v/>
      </c>
      <c r="F533" s="51"/>
      <c r="G533" s="52" t="str">
        <f t="shared" ca="1" si="103"/>
        <v/>
      </c>
      <c r="H533" s="53"/>
      <c r="I533" s="54" t="str">
        <f>IF(H533="","",INDEX(D.1[Quy cách],MATCH(H533,D.1[Tên sản phẩm],0)))</f>
        <v/>
      </c>
      <c r="J533" s="20" t="str">
        <f>IF(H533="","",INDEX(D.1[ĐVT],MATCH(H533,D.1[Tên sản phẩm],0)))</f>
        <v/>
      </c>
      <c r="K533" s="56" t="str">
        <f>IF(H533="","",INDEX(#REF!,MATCH(H533,D.1[Tên sản phẩm],0)))</f>
        <v/>
      </c>
      <c r="L533" s="56"/>
      <c r="M533" s="53"/>
      <c r="N533" s="53"/>
      <c r="O533" s="53"/>
      <c r="P533" s="57" t="str">
        <f t="shared" si="104"/>
        <v/>
      </c>
      <c r="Q533" s="58"/>
      <c r="R533" s="56" t="str">
        <f t="shared" si="97"/>
        <v/>
      </c>
      <c r="S533" s="57" t="str">
        <f t="shared" si="105"/>
        <v/>
      </c>
      <c r="T533" s="58" t="str">
        <f t="shared" ca="1" si="106"/>
        <v/>
      </c>
      <c r="U533" s="57" t="str">
        <f t="shared" si="107"/>
        <v/>
      </c>
      <c r="V533" s="57" t="str">
        <f ca="1">IF(AND(C533&lt;&gt;"",C533&lt;&gt;OFFSET(C533,1,0)),SUMIFS([Giá có thuế],[Số ĐK],C533),"")</f>
        <v/>
      </c>
      <c r="W533" s="53"/>
      <c r="X533" s="55" t="str">
        <f>IF(W533="","",'Thông Tin Chung'!#REF!)</f>
        <v/>
      </c>
      <c r="Y533" s="57" t="str">
        <f t="shared" ca="1" si="108"/>
        <v/>
      </c>
      <c r="Z533" s="59"/>
      <c r="AA533" s="49" t="str">
        <f ca="1">IF(C533="","",IF(OR(D533&lt;NgayBatDau,D533&gt;NgayKetThuc),"Ngày tháng phải nằm trong kỳ báo cáo",IF(AND(G533&lt;&gt;"",COUNTIF(D.2[Tên khách hàng],G533)=0),"Tên KH chưa khai báo trong DSKH",IF(AND(H533&lt;&gt;"",COUNTIF(D.1[Tên sản phẩm],H533)=0),"SP này chưa khai báo trong DSSP",""))))</f>
        <v/>
      </c>
      <c r="AB533" s="28" t="str">
        <f t="shared" ca="1" si="98"/>
        <v/>
      </c>
      <c r="AC533" s="29" t="str">
        <f>IF(OR(H533="",S533=""),"",S533-(SUM(L533,M533)*INDEX(#REF!,MATCH(H533,D.1[Tên sản phẩm],0))))</f>
        <v/>
      </c>
    </row>
    <row r="534" spans="2:29" ht="27.75" customHeight="1">
      <c r="B534" s="69">
        <f t="shared" si="99"/>
        <v>531</v>
      </c>
      <c r="C534" s="49" t="str">
        <f t="shared" ca="1" si="100"/>
        <v/>
      </c>
      <c r="D534" s="50" t="str">
        <f t="shared" ca="1" si="101"/>
        <v/>
      </c>
      <c r="E534" s="51" t="str">
        <f t="shared" ca="1" si="102"/>
        <v/>
      </c>
      <c r="F534" s="51"/>
      <c r="G534" s="52" t="str">
        <f t="shared" ca="1" si="103"/>
        <v/>
      </c>
      <c r="H534" s="53"/>
      <c r="I534" s="54" t="str">
        <f>IF(H534="","",INDEX(D.1[Quy cách],MATCH(H534,D.1[Tên sản phẩm],0)))</f>
        <v/>
      </c>
      <c r="J534" s="20" t="str">
        <f>IF(H534="","",INDEX(D.1[ĐVT],MATCH(H534,D.1[Tên sản phẩm],0)))</f>
        <v/>
      </c>
      <c r="K534" s="56" t="str">
        <f>IF(H534="","",INDEX(#REF!,MATCH(H534,D.1[Tên sản phẩm],0)))</f>
        <v/>
      </c>
      <c r="L534" s="56"/>
      <c r="M534" s="53"/>
      <c r="N534" s="53"/>
      <c r="O534" s="53"/>
      <c r="P534" s="57" t="str">
        <f t="shared" si="104"/>
        <v/>
      </c>
      <c r="Q534" s="58"/>
      <c r="R534" s="56" t="str">
        <f t="shared" si="97"/>
        <v/>
      </c>
      <c r="S534" s="57" t="str">
        <f t="shared" si="105"/>
        <v/>
      </c>
      <c r="T534" s="58" t="str">
        <f t="shared" ca="1" si="106"/>
        <v/>
      </c>
      <c r="U534" s="57" t="str">
        <f t="shared" si="107"/>
        <v/>
      </c>
      <c r="V534" s="57" t="str">
        <f ca="1">IF(AND(C534&lt;&gt;"",C534&lt;&gt;OFFSET(C534,1,0)),SUMIFS([Giá có thuế],[Số ĐK],C534),"")</f>
        <v/>
      </c>
      <c r="W534" s="53"/>
      <c r="X534" s="55" t="str">
        <f>IF(W534="","",'Thông Tin Chung'!#REF!)</f>
        <v/>
      </c>
      <c r="Y534" s="57" t="str">
        <f t="shared" ca="1" si="108"/>
        <v/>
      </c>
      <c r="Z534" s="59"/>
      <c r="AA534" s="49" t="str">
        <f ca="1">IF(C534="","",IF(OR(D534&lt;NgayBatDau,D534&gt;NgayKetThuc),"Ngày tháng phải nằm trong kỳ báo cáo",IF(AND(G534&lt;&gt;"",COUNTIF(D.2[Tên khách hàng],G534)=0),"Tên KH chưa khai báo trong DSKH",IF(AND(H534&lt;&gt;"",COUNTIF(D.1[Tên sản phẩm],H534)=0),"SP này chưa khai báo trong DSSP",""))))</f>
        <v/>
      </c>
      <c r="AB534" s="28" t="str">
        <f t="shared" ca="1" si="98"/>
        <v/>
      </c>
      <c r="AC534" s="29" t="str">
        <f>IF(OR(H534="",S534=""),"",S534-(SUM(L534,M534)*INDEX(#REF!,MATCH(H534,D.1[Tên sản phẩm],0))))</f>
        <v/>
      </c>
    </row>
    <row r="535" spans="2:29" ht="27.75" customHeight="1">
      <c r="B535" s="69">
        <f t="shared" si="99"/>
        <v>532</v>
      </c>
      <c r="C535" s="49" t="str">
        <f t="shared" ca="1" si="100"/>
        <v/>
      </c>
      <c r="D535" s="50" t="str">
        <f t="shared" ca="1" si="101"/>
        <v/>
      </c>
      <c r="E535" s="51" t="str">
        <f t="shared" ca="1" si="102"/>
        <v/>
      </c>
      <c r="F535" s="51"/>
      <c r="G535" s="52" t="str">
        <f t="shared" ca="1" si="103"/>
        <v/>
      </c>
      <c r="H535" s="53"/>
      <c r="I535" s="54" t="str">
        <f>IF(H535="","",INDEX(D.1[Quy cách],MATCH(H535,D.1[Tên sản phẩm],0)))</f>
        <v/>
      </c>
      <c r="J535" s="20" t="str">
        <f>IF(H535="","",INDEX(D.1[ĐVT],MATCH(H535,D.1[Tên sản phẩm],0)))</f>
        <v/>
      </c>
      <c r="K535" s="56" t="str">
        <f>IF(H535="","",INDEX(#REF!,MATCH(H535,D.1[Tên sản phẩm],0)))</f>
        <v/>
      </c>
      <c r="L535" s="56"/>
      <c r="M535" s="53"/>
      <c r="N535" s="53"/>
      <c r="O535" s="53"/>
      <c r="P535" s="57" t="str">
        <f t="shared" si="104"/>
        <v/>
      </c>
      <c r="Q535" s="58"/>
      <c r="R535" s="56" t="str">
        <f t="shared" si="97"/>
        <v/>
      </c>
      <c r="S535" s="57" t="str">
        <f t="shared" si="105"/>
        <v/>
      </c>
      <c r="T535" s="58" t="str">
        <f t="shared" ca="1" si="106"/>
        <v/>
      </c>
      <c r="U535" s="57" t="str">
        <f t="shared" si="107"/>
        <v/>
      </c>
      <c r="V535" s="57" t="str">
        <f ca="1">IF(AND(C535&lt;&gt;"",C535&lt;&gt;OFFSET(C535,1,0)),SUMIFS([Giá có thuế],[Số ĐK],C535),"")</f>
        <v/>
      </c>
      <c r="W535" s="53"/>
      <c r="X535" s="55" t="str">
        <f>IF(W535="","",'Thông Tin Chung'!#REF!)</f>
        <v/>
      </c>
      <c r="Y535" s="57" t="str">
        <f t="shared" ca="1" si="108"/>
        <v/>
      </c>
      <c r="Z535" s="59"/>
      <c r="AA535" s="49" t="str">
        <f ca="1">IF(C535="","",IF(OR(D535&lt;NgayBatDau,D535&gt;NgayKetThuc),"Ngày tháng phải nằm trong kỳ báo cáo",IF(AND(G535&lt;&gt;"",COUNTIF(D.2[Tên khách hàng],G535)=0),"Tên KH chưa khai báo trong DSKH",IF(AND(H535&lt;&gt;"",COUNTIF(D.1[Tên sản phẩm],H535)=0),"SP này chưa khai báo trong DSSP",""))))</f>
        <v/>
      </c>
      <c r="AB535" s="28" t="str">
        <f t="shared" ca="1" si="98"/>
        <v/>
      </c>
      <c r="AC535" s="29" t="str">
        <f>IF(OR(H535="",S535=""),"",S535-(SUM(L535,M535)*INDEX(#REF!,MATCH(H535,D.1[Tên sản phẩm],0))))</f>
        <v/>
      </c>
    </row>
    <row r="536" spans="2:29" ht="27.75" customHeight="1">
      <c r="B536" s="69">
        <f t="shared" si="99"/>
        <v>533</v>
      </c>
      <c r="C536" s="49" t="str">
        <f t="shared" ca="1" si="100"/>
        <v/>
      </c>
      <c r="D536" s="50" t="str">
        <f t="shared" ca="1" si="101"/>
        <v/>
      </c>
      <c r="E536" s="51" t="str">
        <f t="shared" ca="1" si="102"/>
        <v/>
      </c>
      <c r="F536" s="51"/>
      <c r="G536" s="52" t="str">
        <f t="shared" ca="1" si="103"/>
        <v/>
      </c>
      <c r="H536" s="53"/>
      <c r="I536" s="54" t="str">
        <f>IF(H536="","",INDEX(D.1[Quy cách],MATCH(H536,D.1[Tên sản phẩm],0)))</f>
        <v/>
      </c>
      <c r="J536" s="20" t="str">
        <f>IF(H536="","",INDEX(D.1[ĐVT],MATCH(H536,D.1[Tên sản phẩm],0)))</f>
        <v/>
      </c>
      <c r="K536" s="56" t="str">
        <f>IF(H536="","",INDEX(#REF!,MATCH(H536,D.1[Tên sản phẩm],0)))</f>
        <v/>
      </c>
      <c r="L536" s="56"/>
      <c r="M536" s="53"/>
      <c r="N536" s="53"/>
      <c r="O536" s="53"/>
      <c r="P536" s="57" t="str">
        <f t="shared" si="104"/>
        <v/>
      </c>
      <c r="Q536" s="58"/>
      <c r="R536" s="56" t="str">
        <f t="shared" si="97"/>
        <v/>
      </c>
      <c r="S536" s="57" t="str">
        <f t="shared" si="105"/>
        <v/>
      </c>
      <c r="T536" s="58" t="str">
        <f t="shared" ca="1" si="106"/>
        <v/>
      </c>
      <c r="U536" s="57" t="str">
        <f t="shared" si="107"/>
        <v/>
      </c>
      <c r="V536" s="57" t="str">
        <f ca="1">IF(AND(C536&lt;&gt;"",C536&lt;&gt;OFFSET(C536,1,0)),SUMIFS([Giá có thuế],[Số ĐK],C536),"")</f>
        <v/>
      </c>
      <c r="W536" s="53"/>
      <c r="X536" s="55" t="str">
        <f>IF(W536="","",'Thông Tin Chung'!#REF!)</f>
        <v/>
      </c>
      <c r="Y536" s="57" t="str">
        <f t="shared" ca="1" si="108"/>
        <v/>
      </c>
      <c r="Z536" s="59"/>
      <c r="AA536" s="49" t="str">
        <f ca="1">IF(C536="","",IF(OR(D536&lt;NgayBatDau,D536&gt;NgayKetThuc),"Ngày tháng phải nằm trong kỳ báo cáo",IF(AND(G536&lt;&gt;"",COUNTIF(D.2[Tên khách hàng],G536)=0),"Tên KH chưa khai báo trong DSKH",IF(AND(H536&lt;&gt;"",COUNTIF(D.1[Tên sản phẩm],H536)=0),"SP này chưa khai báo trong DSSP",""))))</f>
        <v/>
      </c>
      <c r="AB536" s="28" t="str">
        <f t="shared" ca="1" si="98"/>
        <v/>
      </c>
      <c r="AC536" s="29" t="str">
        <f>IF(OR(H536="",S536=""),"",S536-(SUM(L536,M536)*INDEX(#REF!,MATCH(H536,D.1[Tên sản phẩm],0))))</f>
        <v/>
      </c>
    </row>
    <row r="537" spans="2:29" ht="27.75" customHeight="1">
      <c r="B537" s="69">
        <f t="shared" si="99"/>
        <v>534</v>
      </c>
      <c r="C537" s="49" t="str">
        <f t="shared" ca="1" si="100"/>
        <v/>
      </c>
      <c r="D537" s="50" t="str">
        <f t="shared" ca="1" si="101"/>
        <v/>
      </c>
      <c r="E537" s="51" t="str">
        <f t="shared" ca="1" si="102"/>
        <v/>
      </c>
      <c r="F537" s="51"/>
      <c r="G537" s="52" t="str">
        <f t="shared" ca="1" si="103"/>
        <v/>
      </c>
      <c r="H537" s="53"/>
      <c r="I537" s="54" t="str">
        <f>IF(H537="","",INDEX(D.1[Quy cách],MATCH(H537,D.1[Tên sản phẩm],0)))</f>
        <v/>
      </c>
      <c r="J537" s="20" t="str">
        <f>IF(H537="","",INDEX(D.1[ĐVT],MATCH(H537,D.1[Tên sản phẩm],0)))</f>
        <v/>
      </c>
      <c r="K537" s="56" t="str">
        <f>IF(H537="","",INDEX(#REF!,MATCH(H537,D.1[Tên sản phẩm],0)))</f>
        <v/>
      </c>
      <c r="L537" s="56"/>
      <c r="M537" s="53"/>
      <c r="N537" s="53"/>
      <c r="O537" s="53"/>
      <c r="P537" s="57" t="str">
        <f t="shared" si="104"/>
        <v/>
      </c>
      <c r="Q537" s="58"/>
      <c r="R537" s="56" t="str">
        <f t="shared" si="97"/>
        <v/>
      </c>
      <c r="S537" s="57" t="str">
        <f t="shared" si="105"/>
        <v/>
      </c>
      <c r="T537" s="58" t="str">
        <f t="shared" ca="1" si="106"/>
        <v/>
      </c>
      <c r="U537" s="57" t="str">
        <f t="shared" si="107"/>
        <v/>
      </c>
      <c r="V537" s="57" t="str">
        <f ca="1">IF(AND(C537&lt;&gt;"",C537&lt;&gt;OFFSET(C537,1,0)),SUMIFS([Giá có thuế],[Số ĐK],C537),"")</f>
        <v/>
      </c>
      <c r="W537" s="53"/>
      <c r="X537" s="55" t="str">
        <f>IF(W537="","",'Thông Tin Chung'!#REF!)</f>
        <v/>
      </c>
      <c r="Y537" s="57" t="str">
        <f t="shared" ca="1" si="108"/>
        <v/>
      </c>
      <c r="Z537" s="59"/>
      <c r="AA537" s="49" t="str">
        <f ca="1">IF(C537="","",IF(OR(D537&lt;NgayBatDau,D537&gt;NgayKetThuc),"Ngày tháng phải nằm trong kỳ báo cáo",IF(AND(G537&lt;&gt;"",COUNTIF(D.2[Tên khách hàng],G537)=0),"Tên KH chưa khai báo trong DSKH",IF(AND(H537&lt;&gt;"",COUNTIF(D.1[Tên sản phẩm],H537)=0),"SP này chưa khai báo trong DSSP",""))))</f>
        <v/>
      </c>
      <c r="AB537" s="28" t="str">
        <f t="shared" ca="1" si="98"/>
        <v/>
      </c>
      <c r="AC537" s="29" t="str">
        <f>IF(OR(H537="",S537=""),"",S537-(SUM(L537,M537)*INDEX(#REF!,MATCH(H537,D.1[Tên sản phẩm],0))))</f>
        <v/>
      </c>
    </row>
    <row r="538" spans="2:29" ht="27.75" customHeight="1">
      <c r="B538" s="69">
        <f t="shared" si="99"/>
        <v>535</v>
      </c>
      <c r="C538" s="49" t="str">
        <f t="shared" ca="1" si="100"/>
        <v/>
      </c>
      <c r="D538" s="50" t="str">
        <f t="shared" ca="1" si="101"/>
        <v/>
      </c>
      <c r="E538" s="51" t="str">
        <f t="shared" ca="1" si="102"/>
        <v/>
      </c>
      <c r="F538" s="51"/>
      <c r="G538" s="52" t="str">
        <f t="shared" ca="1" si="103"/>
        <v/>
      </c>
      <c r="H538" s="53"/>
      <c r="I538" s="54" t="str">
        <f>IF(H538="","",INDEX(D.1[Quy cách],MATCH(H538,D.1[Tên sản phẩm],0)))</f>
        <v/>
      </c>
      <c r="J538" s="20" t="str">
        <f>IF(H538="","",INDEX(D.1[ĐVT],MATCH(H538,D.1[Tên sản phẩm],0)))</f>
        <v/>
      </c>
      <c r="K538" s="56" t="str">
        <f>IF(H538="","",INDEX(#REF!,MATCH(H538,D.1[Tên sản phẩm],0)))</f>
        <v/>
      </c>
      <c r="L538" s="56"/>
      <c r="M538" s="53"/>
      <c r="N538" s="53"/>
      <c r="O538" s="53"/>
      <c r="P538" s="57" t="str">
        <f t="shared" si="104"/>
        <v/>
      </c>
      <c r="Q538" s="58"/>
      <c r="R538" s="56" t="str">
        <f t="shared" si="97"/>
        <v/>
      </c>
      <c r="S538" s="57" t="str">
        <f t="shared" si="105"/>
        <v/>
      </c>
      <c r="T538" s="58" t="str">
        <f t="shared" ca="1" si="106"/>
        <v/>
      </c>
      <c r="U538" s="57" t="str">
        <f t="shared" si="107"/>
        <v/>
      </c>
      <c r="V538" s="57" t="str">
        <f ca="1">IF(AND(C538&lt;&gt;"",C538&lt;&gt;OFFSET(C538,1,0)),SUMIFS([Giá có thuế],[Số ĐK],C538),"")</f>
        <v/>
      </c>
      <c r="W538" s="53"/>
      <c r="X538" s="55" t="str">
        <f>IF(W538="","",'Thông Tin Chung'!#REF!)</f>
        <v/>
      </c>
      <c r="Y538" s="57" t="str">
        <f t="shared" ca="1" si="108"/>
        <v/>
      </c>
      <c r="Z538" s="59"/>
      <c r="AA538" s="49" t="str">
        <f ca="1">IF(C538="","",IF(OR(D538&lt;NgayBatDau,D538&gt;NgayKetThuc),"Ngày tháng phải nằm trong kỳ báo cáo",IF(AND(G538&lt;&gt;"",COUNTIF(D.2[Tên khách hàng],G538)=0),"Tên KH chưa khai báo trong DSKH",IF(AND(H538&lt;&gt;"",COUNTIF(D.1[Tên sản phẩm],H538)=0),"SP này chưa khai báo trong DSSP",""))))</f>
        <v/>
      </c>
      <c r="AB538" s="28" t="str">
        <f t="shared" ca="1" si="98"/>
        <v/>
      </c>
      <c r="AC538" s="29" t="str">
        <f>IF(OR(H538="",S538=""),"",S538-(SUM(L538,M538)*INDEX(#REF!,MATCH(H538,D.1[Tên sản phẩm],0))))</f>
        <v/>
      </c>
    </row>
    <row r="539" spans="2:29" ht="27.75" customHeight="1">
      <c r="B539" s="69">
        <f t="shared" si="99"/>
        <v>536</v>
      </c>
      <c r="C539" s="49" t="str">
        <f t="shared" ca="1" si="100"/>
        <v/>
      </c>
      <c r="D539" s="50" t="str">
        <f t="shared" ca="1" si="101"/>
        <v/>
      </c>
      <c r="E539" s="51" t="str">
        <f t="shared" ca="1" si="102"/>
        <v/>
      </c>
      <c r="F539" s="51"/>
      <c r="G539" s="52" t="str">
        <f t="shared" ca="1" si="103"/>
        <v/>
      </c>
      <c r="H539" s="53"/>
      <c r="I539" s="54" t="str">
        <f>IF(H539="","",INDEX(D.1[Quy cách],MATCH(H539,D.1[Tên sản phẩm],0)))</f>
        <v/>
      </c>
      <c r="J539" s="20" t="str">
        <f>IF(H539="","",INDEX(D.1[ĐVT],MATCH(H539,D.1[Tên sản phẩm],0)))</f>
        <v/>
      </c>
      <c r="K539" s="56" t="str">
        <f>IF(H539="","",INDEX(#REF!,MATCH(H539,D.1[Tên sản phẩm],0)))</f>
        <v/>
      </c>
      <c r="L539" s="56"/>
      <c r="M539" s="53"/>
      <c r="N539" s="53"/>
      <c r="O539" s="53"/>
      <c r="P539" s="57" t="str">
        <f t="shared" si="104"/>
        <v/>
      </c>
      <c r="Q539" s="58"/>
      <c r="R539" s="56" t="str">
        <f t="shared" si="97"/>
        <v/>
      </c>
      <c r="S539" s="57" t="str">
        <f t="shared" si="105"/>
        <v/>
      </c>
      <c r="T539" s="58" t="str">
        <f t="shared" ca="1" si="106"/>
        <v/>
      </c>
      <c r="U539" s="57" t="str">
        <f t="shared" si="107"/>
        <v/>
      </c>
      <c r="V539" s="57" t="str">
        <f ca="1">IF(AND(C539&lt;&gt;"",C539&lt;&gt;OFFSET(C539,1,0)),SUMIFS([Giá có thuế],[Số ĐK],C539),"")</f>
        <v/>
      </c>
      <c r="W539" s="53"/>
      <c r="X539" s="55" t="str">
        <f>IF(W539="","",'Thông Tin Chung'!#REF!)</f>
        <v/>
      </c>
      <c r="Y539" s="57" t="str">
        <f t="shared" ca="1" si="108"/>
        <v/>
      </c>
      <c r="Z539" s="59"/>
      <c r="AA539" s="49" t="str">
        <f ca="1">IF(C539="","",IF(OR(D539&lt;NgayBatDau,D539&gt;NgayKetThuc),"Ngày tháng phải nằm trong kỳ báo cáo",IF(AND(G539&lt;&gt;"",COUNTIF(D.2[Tên khách hàng],G539)=0),"Tên KH chưa khai báo trong DSKH",IF(AND(H539&lt;&gt;"",COUNTIF(D.1[Tên sản phẩm],H539)=0),"SP này chưa khai báo trong DSSP",""))))</f>
        <v/>
      </c>
      <c r="AB539" s="28" t="str">
        <f t="shared" ca="1" si="98"/>
        <v/>
      </c>
      <c r="AC539" s="29" t="str">
        <f>IF(OR(H539="",S539=""),"",S539-(SUM(L539,M539)*INDEX(#REF!,MATCH(H539,D.1[Tên sản phẩm],0))))</f>
        <v/>
      </c>
    </row>
    <row r="540" spans="2:29" ht="27.75" customHeight="1">
      <c r="B540" s="69">
        <f t="shared" si="99"/>
        <v>537</v>
      </c>
      <c r="C540" s="49" t="str">
        <f t="shared" ca="1" si="100"/>
        <v/>
      </c>
      <c r="D540" s="50" t="str">
        <f t="shared" ca="1" si="101"/>
        <v/>
      </c>
      <c r="E540" s="51" t="str">
        <f t="shared" ca="1" si="102"/>
        <v/>
      </c>
      <c r="F540" s="51"/>
      <c r="G540" s="52" t="str">
        <f t="shared" ca="1" si="103"/>
        <v/>
      </c>
      <c r="H540" s="53"/>
      <c r="I540" s="54" t="str">
        <f>IF(H540="","",INDEX(D.1[Quy cách],MATCH(H540,D.1[Tên sản phẩm],0)))</f>
        <v/>
      </c>
      <c r="J540" s="20" t="str">
        <f>IF(H540="","",INDEX(D.1[ĐVT],MATCH(H540,D.1[Tên sản phẩm],0)))</f>
        <v/>
      </c>
      <c r="K540" s="56" t="str">
        <f>IF(H540="","",INDEX(#REF!,MATCH(H540,D.1[Tên sản phẩm],0)))</f>
        <v/>
      </c>
      <c r="L540" s="56"/>
      <c r="M540" s="53"/>
      <c r="N540" s="53"/>
      <c r="O540" s="53"/>
      <c r="P540" s="57" t="str">
        <f t="shared" si="104"/>
        <v/>
      </c>
      <c r="Q540" s="58"/>
      <c r="R540" s="56" t="str">
        <f t="shared" si="97"/>
        <v/>
      </c>
      <c r="S540" s="57" t="str">
        <f t="shared" si="105"/>
        <v/>
      </c>
      <c r="T540" s="58" t="str">
        <f t="shared" ca="1" si="106"/>
        <v/>
      </c>
      <c r="U540" s="57" t="str">
        <f t="shared" si="107"/>
        <v/>
      </c>
      <c r="V540" s="57" t="str">
        <f ca="1">IF(AND(C540&lt;&gt;"",C540&lt;&gt;OFFSET(C540,1,0)),SUMIFS([Giá có thuế],[Số ĐK],C540),"")</f>
        <v/>
      </c>
      <c r="W540" s="53"/>
      <c r="X540" s="55" t="str">
        <f>IF(W540="","",'Thông Tin Chung'!#REF!)</f>
        <v/>
      </c>
      <c r="Y540" s="57" t="str">
        <f t="shared" ca="1" si="108"/>
        <v/>
      </c>
      <c r="Z540" s="59"/>
      <c r="AA540" s="49" t="str">
        <f ca="1">IF(C540="","",IF(OR(D540&lt;NgayBatDau,D540&gt;NgayKetThuc),"Ngày tháng phải nằm trong kỳ báo cáo",IF(AND(G540&lt;&gt;"",COUNTIF(D.2[Tên khách hàng],G540)=0),"Tên KH chưa khai báo trong DSKH",IF(AND(H540&lt;&gt;"",COUNTIF(D.1[Tên sản phẩm],H540)=0),"SP này chưa khai báo trong DSSP",""))))</f>
        <v/>
      </c>
      <c r="AB540" s="28" t="str">
        <f t="shared" ca="1" si="98"/>
        <v/>
      </c>
      <c r="AC540" s="29" t="str">
        <f>IF(OR(H540="",S540=""),"",S540-(SUM(L540,M540)*INDEX(#REF!,MATCH(H540,D.1[Tên sản phẩm],0))))</f>
        <v/>
      </c>
    </row>
    <row r="541" spans="2:29" ht="27.75" customHeight="1">
      <c r="B541" s="69">
        <f t="shared" si="99"/>
        <v>538</v>
      </c>
      <c r="C541" s="49" t="str">
        <f t="shared" ca="1" si="100"/>
        <v/>
      </c>
      <c r="D541" s="50" t="str">
        <f t="shared" ca="1" si="101"/>
        <v/>
      </c>
      <c r="E541" s="51" t="str">
        <f t="shared" ca="1" si="102"/>
        <v/>
      </c>
      <c r="F541" s="51"/>
      <c r="G541" s="52" t="str">
        <f t="shared" ca="1" si="103"/>
        <v/>
      </c>
      <c r="H541" s="53"/>
      <c r="I541" s="54" t="str">
        <f>IF(H541="","",INDEX(D.1[Quy cách],MATCH(H541,D.1[Tên sản phẩm],0)))</f>
        <v/>
      </c>
      <c r="J541" s="20" t="str">
        <f>IF(H541="","",INDEX(D.1[ĐVT],MATCH(H541,D.1[Tên sản phẩm],0)))</f>
        <v/>
      </c>
      <c r="K541" s="56" t="str">
        <f>IF(H541="","",INDEX(#REF!,MATCH(H541,D.1[Tên sản phẩm],0)))</f>
        <v/>
      </c>
      <c r="L541" s="56"/>
      <c r="M541" s="53"/>
      <c r="N541" s="53"/>
      <c r="O541" s="53"/>
      <c r="P541" s="57" t="str">
        <f t="shared" si="104"/>
        <v/>
      </c>
      <c r="Q541" s="58"/>
      <c r="R541" s="56" t="str">
        <f t="shared" si="97"/>
        <v/>
      </c>
      <c r="S541" s="57" t="str">
        <f t="shared" si="105"/>
        <v/>
      </c>
      <c r="T541" s="58" t="str">
        <f t="shared" ca="1" si="106"/>
        <v/>
      </c>
      <c r="U541" s="57" t="str">
        <f t="shared" si="107"/>
        <v/>
      </c>
      <c r="V541" s="57" t="str">
        <f ca="1">IF(AND(C541&lt;&gt;"",C541&lt;&gt;OFFSET(C541,1,0)),SUMIFS([Giá có thuế],[Số ĐK],C541),"")</f>
        <v/>
      </c>
      <c r="W541" s="53"/>
      <c r="X541" s="55" t="str">
        <f>IF(W541="","",'Thông Tin Chung'!#REF!)</f>
        <v/>
      </c>
      <c r="Y541" s="57" t="str">
        <f t="shared" ca="1" si="108"/>
        <v/>
      </c>
      <c r="Z541" s="59"/>
      <c r="AA541" s="49" t="str">
        <f ca="1">IF(C541="","",IF(OR(D541&lt;NgayBatDau,D541&gt;NgayKetThuc),"Ngày tháng phải nằm trong kỳ báo cáo",IF(AND(G541&lt;&gt;"",COUNTIF(D.2[Tên khách hàng],G541)=0),"Tên KH chưa khai báo trong DSKH",IF(AND(H541&lt;&gt;"",COUNTIF(D.1[Tên sản phẩm],H541)=0),"SP này chưa khai báo trong DSSP",""))))</f>
        <v/>
      </c>
      <c r="AB541" s="28" t="str">
        <f t="shared" ca="1" si="98"/>
        <v/>
      </c>
      <c r="AC541" s="29" t="str">
        <f>IF(OR(H541="",S541=""),"",S541-(SUM(L541,M541)*INDEX(#REF!,MATCH(H541,D.1[Tên sản phẩm],0))))</f>
        <v/>
      </c>
    </row>
    <row r="542" spans="2:29" ht="27.75" customHeight="1">
      <c r="B542" s="69">
        <f t="shared" si="99"/>
        <v>539</v>
      </c>
      <c r="C542" s="49" t="str">
        <f t="shared" ca="1" si="100"/>
        <v/>
      </c>
      <c r="D542" s="50" t="str">
        <f t="shared" ca="1" si="101"/>
        <v/>
      </c>
      <c r="E542" s="51" t="str">
        <f t="shared" ca="1" si="102"/>
        <v/>
      </c>
      <c r="F542" s="51"/>
      <c r="G542" s="52" t="str">
        <f t="shared" ca="1" si="103"/>
        <v/>
      </c>
      <c r="H542" s="53"/>
      <c r="I542" s="54" t="str">
        <f>IF(H542="","",INDEX(D.1[Quy cách],MATCH(H542,D.1[Tên sản phẩm],0)))</f>
        <v/>
      </c>
      <c r="J542" s="20" t="str">
        <f>IF(H542="","",INDEX(D.1[ĐVT],MATCH(H542,D.1[Tên sản phẩm],0)))</f>
        <v/>
      </c>
      <c r="K542" s="56" t="str">
        <f>IF(H542="","",INDEX(#REF!,MATCH(H542,D.1[Tên sản phẩm],0)))</f>
        <v/>
      </c>
      <c r="L542" s="56"/>
      <c r="M542" s="53"/>
      <c r="N542" s="53"/>
      <c r="O542" s="53"/>
      <c r="P542" s="57" t="str">
        <f t="shared" si="104"/>
        <v/>
      </c>
      <c r="Q542" s="58"/>
      <c r="R542" s="56" t="str">
        <f t="shared" si="97"/>
        <v/>
      </c>
      <c r="S542" s="57" t="str">
        <f t="shared" si="105"/>
        <v/>
      </c>
      <c r="T542" s="58" t="str">
        <f t="shared" ca="1" si="106"/>
        <v/>
      </c>
      <c r="U542" s="57" t="str">
        <f t="shared" si="107"/>
        <v/>
      </c>
      <c r="V542" s="57" t="str">
        <f ca="1">IF(AND(C542&lt;&gt;"",C542&lt;&gt;OFFSET(C542,1,0)),SUMIFS([Giá có thuế],[Số ĐK],C542),"")</f>
        <v/>
      </c>
      <c r="W542" s="53"/>
      <c r="X542" s="55" t="str">
        <f>IF(W542="","",'Thông Tin Chung'!#REF!)</f>
        <v/>
      </c>
      <c r="Y542" s="57" t="str">
        <f t="shared" ca="1" si="108"/>
        <v/>
      </c>
      <c r="Z542" s="59"/>
      <c r="AA542" s="49" t="str">
        <f ca="1">IF(C542="","",IF(OR(D542&lt;NgayBatDau,D542&gt;NgayKetThuc),"Ngày tháng phải nằm trong kỳ báo cáo",IF(AND(G542&lt;&gt;"",COUNTIF(D.2[Tên khách hàng],G542)=0),"Tên KH chưa khai báo trong DSKH",IF(AND(H542&lt;&gt;"",COUNTIF(D.1[Tên sản phẩm],H542)=0),"SP này chưa khai báo trong DSSP",""))))</f>
        <v/>
      </c>
      <c r="AB542" s="28" t="str">
        <f t="shared" ca="1" si="98"/>
        <v/>
      </c>
      <c r="AC542" s="29" t="str">
        <f>IF(OR(H542="",S542=""),"",S542-(SUM(L542,M542)*INDEX(#REF!,MATCH(H542,D.1[Tên sản phẩm],0))))</f>
        <v/>
      </c>
    </row>
    <row r="543" spans="2:29" ht="27.75" customHeight="1">
      <c r="B543" s="69">
        <f t="shared" si="99"/>
        <v>540</v>
      </c>
      <c r="C543" s="49" t="str">
        <f t="shared" ca="1" si="100"/>
        <v/>
      </c>
      <c r="D543" s="50" t="str">
        <f t="shared" ca="1" si="101"/>
        <v/>
      </c>
      <c r="E543" s="51" t="str">
        <f t="shared" ca="1" si="102"/>
        <v/>
      </c>
      <c r="F543" s="51"/>
      <c r="G543" s="52" t="str">
        <f t="shared" ca="1" si="103"/>
        <v/>
      </c>
      <c r="H543" s="53"/>
      <c r="I543" s="54" t="str">
        <f>IF(H543="","",INDEX(D.1[Quy cách],MATCH(H543,D.1[Tên sản phẩm],0)))</f>
        <v/>
      </c>
      <c r="J543" s="20" t="str">
        <f>IF(H543="","",INDEX(D.1[ĐVT],MATCH(H543,D.1[Tên sản phẩm],0)))</f>
        <v/>
      </c>
      <c r="K543" s="56" t="str">
        <f>IF(H543="","",INDEX(#REF!,MATCH(H543,D.1[Tên sản phẩm],0)))</f>
        <v/>
      </c>
      <c r="L543" s="56"/>
      <c r="M543" s="53"/>
      <c r="N543" s="53"/>
      <c r="O543" s="53"/>
      <c r="P543" s="57" t="str">
        <f t="shared" si="104"/>
        <v/>
      </c>
      <c r="Q543" s="58"/>
      <c r="R543" s="56" t="str">
        <f t="shared" si="97"/>
        <v/>
      </c>
      <c r="S543" s="57" t="str">
        <f t="shared" si="105"/>
        <v/>
      </c>
      <c r="T543" s="58" t="str">
        <f t="shared" ca="1" si="106"/>
        <v/>
      </c>
      <c r="U543" s="57" t="str">
        <f t="shared" si="107"/>
        <v/>
      </c>
      <c r="V543" s="57" t="str">
        <f ca="1">IF(AND(C543&lt;&gt;"",C543&lt;&gt;OFFSET(C543,1,0)),SUMIFS([Giá có thuế],[Số ĐK],C543),"")</f>
        <v/>
      </c>
      <c r="W543" s="53"/>
      <c r="X543" s="55" t="str">
        <f>IF(W543="","",'Thông Tin Chung'!#REF!)</f>
        <v/>
      </c>
      <c r="Y543" s="57" t="str">
        <f t="shared" ca="1" si="108"/>
        <v/>
      </c>
      <c r="Z543" s="59"/>
      <c r="AA543" s="49" t="str">
        <f ca="1">IF(C543="","",IF(OR(D543&lt;NgayBatDau,D543&gt;NgayKetThuc),"Ngày tháng phải nằm trong kỳ báo cáo",IF(AND(G543&lt;&gt;"",COUNTIF(D.2[Tên khách hàng],G543)=0),"Tên KH chưa khai báo trong DSKH",IF(AND(H543&lt;&gt;"",COUNTIF(D.1[Tên sản phẩm],H543)=0),"SP này chưa khai báo trong DSSP",""))))</f>
        <v/>
      </c>
      <c r="AB543" s="28" t="str">
        <f t="shared" ca="1" si="98"/>
        <v/>
      </c>
      <c r="AC543" s="29" t="str">
        <f>IF(OR(H543="",S543=""),"",S543-(SUM(L543,M543)*INDEX(#REF!,MATCH(H543,D.1[Tên sản phẩm],0))))</f>
        <v/>
      </c>
    </row>
    <row r="544" spans="2:29" ht="27.75" customHeight="1">
      <c r="B544" s="69">
        <f t="shared" si="99"/>
        <v>541</v>
      </c>
      <c r="C544" s="49" t="str">
        <f t="shared" ca="1" si="100"/>
        <v/>
      </c>
      <c r="D544" s="50" t="str">
        <f t="shared" ca="1" si="101"/>
        <v/>
      </c>
      <c r="E544" s="51" t="str">
        <f t="shared" ca="1" si="102"/>
        <v/>
      </c>
      <c r="F544" s="51"/>
      <c r="G544" s="52" t="str">
        <f t="shared" ca="1" si="103"/>
        <v/>
      </c>
      <c r="H544" s="53"/>
      <c r="I544" s="54" t="str">
        <f>IF(H544="","",INDEX(D.1[Quy cách],MATCH(H544,D.1[Tên sản phẩm],0)))</f>
        <v/>
      </c>
      <c r="J544" s="20" t="str">
        <f>IF(H544="","",INDEX(D.1[ĐVT],MATCH(H544,D.1[Tên sản phẩm],0)))</f>
        <v/>
      </c>
      <c r="K544" s="56" t="str">
        <f>IF(H544="","",INDEX(#REF!,MATCH(H544,D.1[Tên sản phẩm],0)))</f>
        <v/>
      </c>
      <c r="L544" s="56"/>
      <c r="M544" s="53"/>
      <c r="N544" s="53"/>
      <c r="O544" s="53"/>
      <c r="P544" s="57" t="str">
        <f t="shared" si="104"/>
        <v/>
      </c>
      <c r="Q544" s="58"/>
      <c r="R544" s="56" t="str">
        <f t="shared" si="97"/>
        <v/>
      </c>
      <c r="S544" s="57" t="str">
        <f t="shared" si="105"/>
        <v/>
      </c>
      <c r="T544" s="58" t="str">
        <f t="shared" ca="1" si="106"/>
        <v/>
      </c>
      <c r="U544" s="57" t="str">
        <f t="shared" si="107"/>
        <v/>
      </c>
      <c r="V544" s="57" t="str">
        <f ca="1">IF(AND(C544&lt;&gt;"",C544&lt;&gt;OFFSET(C544,1,0)),SUMIFS([Giá có thuế],[Số ĐK],C544),"")</f>
        <v/>
      </c>
      <c r="W544" s="53"/>
      <c r="X544" s="55" t="str">
        <f>IF(W544="","",'Thông Tin Chung'!#REF!)</f>
        <v/>
      </c>
      <c r="Y544" s="57" t="str">
        <f t="shared" ca="1" si="108"/>
        <v/>
      </c>
      <c r="Z544" s="59"/>
      <c r="AA544" s="49" t="str">
        <f ca="1">IF(C544="","",IF(OR(D544&lt;NgayBatDau,D544&gt;NgayKetThuc),"Ngày tháng phải nằm trong kỳ báo cáo",IF(AND(G544&lt;&gt;"",COUNTIF(D.2[Tên khách hàng],G544)=0),"Tên KH chưa khai báo trong DSKH",IF(AND(H544&lt;&gt;"",COUNTIF(D.1[Tên sản phẩm],H544)=0),"SP này chưa khai báo trong DSSP",""))))</f>
        <v/>
      </c>
      <c r="AB544" s="28" t="str">
        <f t="shared" ca="1" si="98"/>
        <v/>
      </c>
      <c r="AC544" s="29" t="str">
        <f>IF(OR(H544="",S544=""),"",S544-(SUM(L544,M544)*INDEX(#REF!,MATCH(H544,D.1[Tên sản phẩm],0))))</f>
        <v/>
      </c>
    </row>
    <row r="545" spans="2:29" ht="27.75" customHeight="1">
      <c r="B545" s="69">
        <f t="shared" si="99"/>
        <v>542</v>
      </c>
      <c r="C545" s="49" t="str">
        <f t="shared" ca="1" si="100"/>
        <v/>
      </c>
      <c r="D545" s="50" t="str">
        <f t="shared" ca="1" si="101"/>
        <v/>
      </c>
      <c r="E545" s="51" t="str">
        <f t="shared" ca="1" si="102"/>
        <v/>
      </c>
      <c r="F545" s="51"/>
      <c r="G545" s="52" t="str">
        <f t="shared" ca="1" si="103"/>
        <v/>
      </c>
      <c r="H545" s="53"/>
      <c r="I545" s="54" t="str">
        <f>IF(H545="","",INDEX(D.1[Quy cách],MATCH(H545,D.1[Tên sản phẩm],0)))</f>
        <v/>
      </c>
      <c r="J545" s="20" t="str">
        <f>IF(H545="","",INDEX(D.1[ĐVT],MATCH(H545,D.1[Tên sản phẩm],0)))</f>
        <v/>
      </c>
      <c r="K545" s="56" t="str">
        <f>IF(H545="","",INDEX(#REF!,MATCH(H545,D.1[Tên sản phẩm],0)))</f>
        <v/>
      </c>
      <c r="L545" s="56"/>
      <c r="M545" s="53"/>
      <c r="N545" s="53"/>
      <c r="O545" s="53"/>
      <c r="P545" s="57" t="str">
        <f t="shared" si="104"/>
        <v/>
      </c>
      <c r="Q545" s="58"/>
      <c r="R545" s="56" t="str">
        <f t="shared" si="97"/>
        <v/>
      </c>
      <c r="S545" s="57" t="str">
        <f t="shared" si="105"/>
        <v/>
      </c>
      <c r="T545" s="58" t="str">
        <f t="shared" ca="1" si="106"/>
        <v/>
      </c>
      <c r="U545" s="57" t="str">
        <f t="shared" si="107"/>
        <v/>
      </c>
      <c r="V545" s="57" t="str">
        <f ca="1">IF(AND(C545&lt;&gt;"",C545&lt;&gt;OFFSET(C545,1,0)),SUMIFS([Giá có thuế],[Số ĐK],C545),"")</f>
        <v/>
      </c>
      <c r="W545" s="53"/>
      <c r="X545" s="55" t="str">
        <f>IF(W545="","",'Thông Tin Chung'!#REF!)</f>
        <v/>
      </c>
      <c r="Y545" s="57" t="str">
        <f t="shared" ca="1" si="108"/>
        <v/>
      </c>
      <c r="Z545" s="59"/>
      <c r="AA545" s="49" t="str">
        <f ca="1">IF(C545="","",IF(OR(D545&lt;NgayBatDau,D545&gt;NgayKetThuc),"Ngày tháng phải nằm trong kỳ báo cáo",IF(AND(G545&lt;&gt;"",COUNTIF(D.2[Tên khách hàng],G545)=0),"Tên KH chưa khai báo trong DSKH",IF(AND(H545&lt;&gt;"",COUNTIF(D.1[Tên sản phẩm],H545)=0),"SP này chưa khai báo trong DSSP",""))))</f>
        <v/>
      </c>
      <c r="AB545" s="28" t="str">
        <f t="shared" ca="1" si="98"/>
        <v/>
      </c>
      <c r="AC545" s="29" t="str">
        <f>IF(OR(H545="",S545=""),"",S545-(SUM(L545,M545)*INDEX(#REF!,MATCH(H545,D.1[Tên sản phẩm],0))))</f>
        <v/>
      </c>
    </row>
    <row r="546" spans="2:29" ht="27.75" customHeight="1">
      <c r="B546" s="69">
        <f t="shared" si="99"/>
        <v>543</v>
      </c>
      <c r="C546" s="49" t="str">
        <f t="shared" ca="1" si="100"/>
        <v/>
      </c>
      <c r="D546" s="50" t="str">
        <f t="shared" ca="1" si="101"/>
        <v/>
      </c>
      <c r="E546" s="51" t="str">
        <f t="shared" ca="1" si="102"/>
        <v/>
      </c>
      <c r="F546" s="51"/>
      <c r="G546" s="52" t="str">
        <f t="shared" ca="1" si="103"/>
        <v/>
      </c>
      <c r="H546" s="53"/>
      <c r="I546" s="54" t="str">
        <f>IF(H546="","",INDEX(D.1[Quy cách],MATCH(H546,D.1[Tên sản phẩm],0)))</f>
        <v/>
      </c>
      <c r="J546" s="20" t="str">
        <f>IF(H546="","",INDEX(D.1[ĐVT],MATCH(H546,D.1[Tên sản phẩm],0)))</f>
        <v/>
      </c>
      <c r="K546" s="56" t="str">
        <f>IF(H546="","",INDEX(#REF!,MATCH(H546,D.1[Tên sản phẩm],0)))</f>
        <v/>
      </c>
      <c r="L546" s="56"/>
      <c r="M546" s="53"/>
      <c r="N546" s="53"/>
      <c r="O546" s="53"/>
      <c r="P546" s="57" t="str">
        <f t="shared" si="104"/>
        <v/>
      </c>
      <c r="Q546" s="58"/>
      <c r="R546" s="56" t="str">
        <f t="shared" si="97"/>
        <v/>
      </c>
      <c r="S546" s="57" t="str">
        <f t="shared" si="105"/>
        <v/>
      </c>
      <c r="T546" s="58" t="str">
        <f t="shared" ca="1" si="106"/>
        <v/>
      </c>
      <c r="U546" s="57" t="str">
        <f t="shared" si="107"/>
        <v/>
      </c>
      <c r="V546" s="57" t="str">
        <f ca="1">IF(AND(C546&lt;&gt;"",C546&lt;&gt;OFFSET(C546,1,0)),SUMIFS([Giá có thuế],[Số ĐK],C546),"")</f>
        <v/>
      </c>
      <c r="W546" s="53"/>
      <c r="X546" s="55" t="str">
        <f>IF(W546="","",'Thông Tin Chung'!#REF!)</f>
        <v/>
      </c>
      <c r="Y546" s="57" t="str">
        <f t="shared" ca="1" si="108"/>
        <v/>
      </c>
      <c r="Z546" s="59"/>
      <c r="AA546" s="49" t="str">
        <f ca="1">IF(C546="","",IF(OR(D546&lt;NgayBatDau,D546&gt;NgayKetThuc),"Ngày tháng phải nằm trong kỳ báo cáo",IF(AND(G546&lt;&gt;"",COUNTIF(D.2[Tên khách hàng],G546)=0),"Tên KH chưa khai báo trong DSKH",IF(AND(H546&lt;&gt;"",COUNTIF(D.1[Tên sản phẩm],H546)=0),"SP này chưa khai báo trong DSSP",""))))</f>
        <v/>
      </c>
      <c r="AB546" s="28" t="str">
        <f t="shared" ca="1" si="98"/>
        <v/>
      </c>
      <c r="AC546" s="29" t="str">
        <f>IF(OR(H546="",S546=""),"",S546-(SUM(L546,M546)*INDEX(#REF!,MATCH(H546,D.1[Tên sản phẩm],0))))</f>
        <v/>
      </c>
    </row>
    <row r="547" spans="2:29" ht="27.75" customHeight="1">
      <c r="B547" s="69">
        <f t="shared" si="99"/>
        <v>544</v>
      </c>
      <c r="C547" s="49" t="str">
        <f t="shared" ca="1" si="100"/>
        <v/>
      </c>
      <c r="D547" s="50" t="str">
        <f t="shared" ca="1" si="101"/>
        <v/>
      </c>
      <c r="E547" s="51" t="str">
        <f t="shared" ca="1" si="102"/>
        <v/>
      </c>
      <c r="F547" s="51"/>
      <c r="G547" s="52" t="str">
        <f t="shared" ca="1" si="103"/>
        <v/>
      </c>
      <c r="H547" s="53"/>
      <c r="I547" s="54" t="str">
        <f>IF(H547="","",INDEX(D.1[Quy cách],MATCH(H547,D.1[Tên sản phẩm],0)))</f>
        <v/>
      </c>
      <c r="J547" s="20" t="str">
        <f>IF(H547="","",INDEX(D.1[ĐVT],MATCH(H547,D.1[Tên sản phẩm],0)))</f>
        <v/>
      </c>
      <c r="K547" s="56" t="str">
        <f>IF(H547="","",INDEX(#REF!,MATCH(H547,D.1[Tên sản phẩm],0)))</f>
        <v/>
      </c>
      <c r="L547" s="56"/>
      <c r="M547" s="53"/>
      <c r="N547" s="53"/>
      <c r="O547" s="53"/>
      <c r="P547" s="57" t="str">
        <f t="shared" si="104"/>
        <v/>
      </c>
      <c r="Q547" s="58"/>
      <c r="R547" s="56" t="str">
        <f t="shared" si="97"/>
        <v/>
      </c>
      <c r="S547" s="57" t="str">
        <f t="shared" si="105"/>
        <v/>
      </c>
      <c r="T547" s="58" t="str">
        <f t="shared" ca="1" si="106"/>
        <v/>
      </c>
      <c r="U547" s="57" t="str">
        <f t="shared" si="107"/>
        <v/>
      </c>
      <c r="V547" s="57" t="str">
        <f ca="1">IF(AND(C547&lt;&gt;"",C547&lt;&gt;OFFSET(C547,1,0)),SUMIFS([Giá có thuế],[Số ĐK],C547),"")</f>
        <v/>
      </c>
      <c r="W547" s="53"/>
      <c r="X547" s="55" t="str">
        <f>IF(W547="","",'Thông Tin Chung'!#REF!)</f>
        <v/>
      </c>
      <c r="Y547" s="57" t="str">
        <f t="shared" ca="1" si="108"/>
        <v/>
      </c>
      <c r="Z547" s="59"/>
      <c r="AA547" s="49" t="str">
        <f ca="1">IF(C547="","",IF(OR(D547&lt;NgayBatDau,D547&gt;NgayKetThuc),"Ngày tháng phải nằm trong kỳ báo cáo",IF(AND(G547&lt;&gt;"",COUNTIF(D.2[Tên khách hàng],G547)=0),"Tên KH chưa khai báo trong DSKH",IF(AND(H547&lt;&gt;"",COUNTIF(D.1[Tên sản phẩm],H547)=0),"SP này chưa khai báo trong DSSP",""))))</f>
        <v/>
      </c>
      <c r="AB547" s="28" t="str">
        <f t="shared" ca="1" si="98"/>
        <v/>
      </c>
      <c r="AC547" s="29" t="str">
        <f>IF(OR(H547="",S547=""),"",S547-(SUM(L547,M547)*INDEX(#REF!,MATCH(H547,D.1[Tên sản phẩm],0))))</f>
        <v/>
      </c>
    </row>
    <row r="548" spans="2:29" ht="27.75" customHeight="1">
      <c r="B548" s="69">
        <f t="shared" si="99"/>
        <v>545</v>
      </c>
      <c r="C548" s="49" t="str">
        <f t="shared" ca="1" si="100"/>
        <v/>
      </c>
      <c r="D548" s="50" t="str">
        <f t="shared" ca="1" si="101"/>
        <v/>
      </c>
      <c r="E548" s="51" t="str">
        <f t="shared" ca="1" si="102"/>
        <v/>
      </c>
      <c r="F548" s="51"/>
      <c r="G548" s="52" t="str">
        <f t="shared" ca="1" si="103"/>
        <v/>
      </c>
      <c r="H548" s="53"/>
      <c r="I548" s="54" t="str">
        <f>IF(H548="","",INDEX(D.1[Quy cách],MATCH(H548,D.1[Tên sản phẩm],0)))</f>
        <v/>
      </c>
      <c r="J548" s="20" t="str">
        <f>IF(H548="","",INDEX(D.1[ĐVT],MATCH(H548,D.1[Tên sản phẩm],0)))</f>
        <v/>
      </c>
      <c r="K548" s="56" t="str">
        <f>IF(H548="","",INDEX(#REF!,MATCH(H548,D.1[Tên sản phẩm],0)))</f>
        <v/>
      </c>
      <c r="L548" s="56"/>
      <c r="M548" s="53"/>
      <c r="N548" s="53"/>
      <c r="O548" s="53"/>
      <c r="P548" s="57" t="str">
        <f t="shared" si="104"/>
        <v/>
      </c>
      <c r="Q548" s="58"/>
      <c r="R548" s="56" t="str">
        <f t="shared" si="97"/>
        <v/>
      </c>
      <c r="S548" s="57" t="str">
        <f t="shared" si="105"/>
        <v/>
      </c>
      <c r="T548" s="58" t="str">
        <f t="shared" ca="1" si="106"/>
        <v/>
      </c>
      <c r="U548" s="57" t="str">
        <f t="shared" si="107"/>
        <v/>
      </c>
      <c r="V548" s="57" t="str">
        <f ca="1">IF(AND(C548&lt;&gt;"",C548&lt;&gt;OFFSET(C548,1,0)),SUMIFS([Giá có thuế],[Số ĐK],C548),"")</f>
        <v/>
      </c>
      <c r="W548" s="53"/>
      <c r="X548" s="55" t="str">
        <f>IF(W548="","",'Thông Tin Chung'!#REF!)</f>
        <v/>
      </c>
      <c r="Y548" s="57" t="str">
        <f t="shared" ca="1" si="108"/>
        <v/>
      </c>
      <c r="Z548" s="59"/>
      <c r="AA548" s="49" t="str">
        <f ca="1">IF(C548="","",IF(OR(D548&lt;NgayBatDau,D548&gt;NgayKetThuc),"Ngày tháng phải nằm trong kỳ báo cáo",IF(AND(G548&lt;&gt;"",COUNTIF(D.2[Tên khách hàng],G548)=0),"Tên KH chưa khai báo trong DSKH",IF(AND(H548&lt;&gt;"",COUNTIF(D.1[Tên sản phẩm],H548)=0),"SP này chưa khai báo trong DSSP",""))))</f>
        <v/>
      </c>
      <c r="AB548" s="28" t="str">
        <f t="shared" ca="1" si="98"/>
        <v/>
      </c>
      <c r="AC548" s="29" t="str">
        <f>IF(OR(H548="",S548=""),"",S548-(SUM(L548,M548)*INDEX(#REF!,MATCH(H548,D.1[Tên sản phẩm],0))))</f>
        <v/>
      </c>
    </row>
    <row r="549" spans="2:29" ht="27.75" customHeight="1">
      <c r="B549" s="69">
        <f t="shared" si="99"/>
        <v>546</v>
      </c>
      <c r="C549" s="49" t="str">
        <f t="shared" ca="1" si="100"/>
        <v/>
      </c>
      <c r="D549" s="50" t="str">
        <f t="shared" ca="1" si="101"/>
        <v/>
      </c>
      <c r="E549" s="51" t="str">
        <f t="shared" ca="1" si="102"/>
        <v/>
      </c>
      <c r="F549" s="51"/>
      <c r="G549" s="52" t="str">
        <f t="shared" ca="1" si="103"/>
        <v/>
      </c>
      <c r="H549" s="53"/>
      <c r="I549" s="54" t="str">
        <f>IF(H549="","",INDEX(D.1[Quy cách],MATCH(H549,D.1[Tên sản phẩm],0)))</f>
        <v/>
      </c>
      <c r="J549" s="20" t="str">
        <f>IF(H549="","",INDEX(D.1[ĐVT],MATCH(H549,D.1[Tên sản phẩm],0)))</f>
        <v/>
      </c>
      <c r="K549" s="56" t="str">
        <f>IF(H549="","",INDEX(#REF!,MATCH(H549,D.1[Tên sản phẩm],0)))</f>
        <v/>
      </c>
      <c r="L549" s="56"/>
      <c r="M549" s="53"/>
      <c r="N549" s="53"/>
      <c r="O549" s="53"/>
      <c r="P549" s="57" t="str">
        <f t="shared" si="104"/>
        <v/>
      </c>
      <c r="Q549" s="58"/>
      <c r="R549" s="56" t="str">
        <f t="shared" si="97"/>
        <v/>
      </c>
      <c r="S549" s="57" t="str">
        <f t="shared" si="105"/>
        <v/>
      </c>
      <c r="T549" s="58" t="str">
        <f t="shared" ca="1" si="106"/>
        <v/>
      </c>
      <c r="U549" s="57" t="str">
        <f t="shared" si="107"/>
        <v/>
      </c>
      <c r="V549" s="57" t="str">
        <f ca="1">IF(AND(C549&lt;&gt;"",C549&lt;&gt;OFFSET(C549,1,0)),SUMIFS([Giá có thuế],[Số ĐK],C549),"")</f>
        <v/>
      </c>
      <c r="W549" s="53"/>
      <c r="X549" s="55" t="str">
        <f>IF(W549="","",'Thông Tin Chung'!#REF!)</f>
        <v/>
      </c>
      <c r="Y549" s="57" t="str">
        <f t="shared" ca="1" si="108"/>
        <v/>
      </c>
      <c r="Z549" s="59"/>
      <c r="AA549" s="49" t="str">
        <f ca="1">IF(C549="","",IF(OR(D549&lt;NgayBatDau,D549&gt;NgayKetThuc),"Ngày tháng phải nằm trong kỳ báo cáo",IF(AND(G549&lt;&gt;"",COUNTIF(D.2[Tên khách hàng],G549)=0),"Tên KH chưa khai báo trong DSKH",IF(AND(H549&lt;&gt;"",COUNTIF(D.1[Tên sản phẩm],H549)=0),"SP này chưa khai báo trong DSSP",""))))</f>
        <v/>
      </c>
      <c r="AB549" s="28" t="str">
        <f t="shared" ca="1" si="98"/>
        <v/>
      </c>
      <c r="AC549" s="29" t="str">
        <f>IF(OR(H549="",S549=""),"",S549-(SUM(L549,M549)*INDEX(#REF!,MATCH(H549,D.1[Tên sản phẩm],0))))</f>
        <v/>
      </c>
    </row>
    <row r="550" spans="2:29" ht="27.75" customHeight="1">
      <c r="B550" s="69">
        <f t="shared" si="99"/>
        <v>547</v>
      </c>
      <c r="C550" s="49" t="str">
        <f t="shared" ca="1" si="100"/>
        <v/>
      </c>
      <c r="D550" s="50" t="str">
        <f t="shared" ca="1" si="101"/>
        <v/>
      </c>
      <c r="E550" s="51" t="str">
        <f t="shared" ca="1" si="102"/>
        <v/>
      </c>
      <c r="F550" s="51"/>
      <c r="G550" s="52" t="str">
        <f t="shared" ca="1" si="103"/>
        <v/>
      </c>
      <c r="H550" s="53"/>
      <c r="I550" s="54" t="str">
        <f>IF(H550="","",INDEX(D.1[Quy cách],MATCH(H550,D.1[Tên sản phẩm],0)))</f>
        <v/>
      </c>
      <c r="J550" s="20" t="str">
        <f>IF(H550="","",INDEX(D.1[ĐVT],MATCH(H550,D.1[Tên sản phẩm],0)))</f>
        <v/>
      </c>
      <c r="K550" s="56" t="str">
        <f>IF(H550="","",INDEX(#REF!,MATCH(H550,D.1[Tên sản phẩm],0)))</f>
        <v/>
      </c>
      <c r="L550" s="56"/>
      <c r="M550" s="53"/>
      <c r="N550" s="53"/>
      <c r="O550" s="53"/>
      <c r="P550" s="57" t="str">
        <f t="shared" si="104"/>
        <v/>
      </c>
      <c r="Q550" s="58"/>
      <c r="R550" s="56" t="str">
        <f t="shared" si="97"/>
        <v/>
      </c>
      <c r="S550" s="57" t="str">
        <f t="shared" si="105"/>
        <v/>
      </c>
      <c r="T550" s="58" t="str">
        <f t="shared" ca="1" si="106"/>
        <v/>
      </c>
      <c r="U550" s="57" t="str">
        <f t="shared" si="107"/>
        <v/>
      </c>
      <c r="V550" s="57" t="str">
        <f ca="1">IF(AND(C550&lt;&gt;"",C550&lt;&gt;OFFSET(C550,1,0)),SUMIFS([Giá có thuế],[Số ĐK],C550),"")</f>
        <v/>
      </c>
      <c r="W550" s="53"/>
      <c r="X550" s="55" t="str">
        <f>IF(W550="","",'Thông Tin Chung'!#REF!)</f>
        <v/>
      </c>
      <c r="Y550" s="57" t="str">
        <f t="shared" ca="1" si="108"/>
        <v/>
      </c>
      <c r="Z550" s="59"/>
      <c r="AA550" s="49" t="str">
        <f ca="1">IF(C550="","",IF(OR(D550&lt;NgayBatDau,D550&gt;NgayKetThuc),"Ngày tháng phải nằm trong kỳ báo cáo",IF(AND(G550&lt;&gt;"",COUNTIF(D.2[Tên khách hàng],G550)=0),"Tên KH chưa khai báo trong DSKH",IF(AND(H550&lt;&gt;"",COUNTIF(D.1[Tên sản phẩm],H550)=0),"SP này chưa khai báo trong DSSP",""))))</f>
        <v/>
      </c>
      <c r="AB550" s="28" t="str">
        <f t="shared" ca="1" si="98"/>
        <v/>
      </c>
      <c r="AC550" s="29" t="str">
        <f>IF(OR(H550="",S550=""),"",S550-(SUM(L550,M550)*INDEX(#REF!,MATCH(H550,D.1[Tên sản phẩm],0))))</f>
        <v/>
      </c>
    </row>
    <row r="551" spans="2:29" ht="27.75" customHeight="1">
      <c r="B551" s="69">
        <f t="shared" si="99"/>
        <v>548</v>
      </c>
      <c r="C551" s="49" t="str">
        <f t="shared" ca="1" si="100"/>
        <v/>
      </c>
      <c r="D551" s="50" t="str">
        <f t="shared" ca="1" si="101"/>
        <v/>
      </c>
      <c r="E551" s="51" t="str">
        <f t="shared" ca="1" si="102"/>
        <v/>
      </c>
      <c r="F551" s="51"/>
      <c r="G551" s="52" t="str">
        <f t="shared" ca="1" si="103"/>
        <v/>
      </c>
      <c r="H551" s="53"/>
      <c r="I551" s="54" t="str">
        <f>IF(H551="","",INDEX(D.1[Quy cách],MATCH(H551,D.1[Tên sản phẩm],0)))</f>
        <v/>
      </c>
      <c r="J551" s="20" t="str">
        <f>IF(H551="","",INDEX(D.1[ĐVT],MATCH(H551,D.1[Tên sản phẩm],0)))</f>
        <v/>
      </c>
      <c r="K551" s="56" t="str">
        <f>IF(H551="","",INDEX(#REF!,MATCH(H551,D.1[Tên sản phẩm],0)))</f>
        <v/>
      </c>
      <c r="L551" s="56"/>
      <c r="M551" s="53"/>
      <c r="N551" s="53"/>
      <c r="O551" s="53"/>
      <c r="P551" s="57" t="str">
        <f t="shared" si="104"/>
        <v/>
      </c>
      <c r="Q551" s="58"/>
      <c r="R551" s="56" t="str">
        <f t="shared" si="97"/>
        <v/>
      </c>
      <c r="S551" s="57" t="str">
        <f t="shared" si="105"/>
        <v/>
      </c>
      <c r="T551" s="58" t="str">
        <f t="shared" ca="1" si="106"/>
        <v/>
      </c>
      <c r="U551" s="57" t="str">
        <f t="shared" si="107"/>
        <v/>
      </c>
      <c r="V551" s="57" t="str">
        <f ca="1">IF(AND(C551&lt;&gt;"",C551&lt;&gt;OFFSET(C551,1,0)),SUMIFS([Giá có thuế],[Số ĐK],C551),"")</f>
        <v/>
      </c>
      <c r="W551" s="53"/>
      <c r="X551" s="55" t="str">
        <f>IF(W551="","",'Thông Tin Chung'!#REF!)</f>
        <v/>
      </c>
      <c r="Y551" s="57" t="str">
        <f t="shared" ca="1" si="108"/>
        <v/>
      </c>
      <c r="Z551" s="59"/>
      <c r="AA551" s="49" t="str">
        <f ca="1">IF(C551="","",IF(OR(D551&lt;NgayBatDau,D551&gt;NgayKetThuc),"Ngày tháng phải nằm trong kỳ báo cáo",IF(AND(G551&lt;&gt;"",COUNTIF(D.2[Tên khách hàng],G551)=0),"Tên KH chưa khai báo trong DSKH",IF(AND(H551&lt;&gt;"",COUNTIF(D.1[Tên sản phẩm],H551)=0),"SP này chưa khai báo trong DSSP",""))))</f>
        <v/>
      </c>
      <c r="AB551" s="28" t="str">
        <f t="shared" ca="1" si="98"/>
        <v/>
      </c>
      <c r="AC551" s="29" t="str">
        <f>IF(OR(H551="",S551=""),"",S551-(SUM(L551,M551)*INDEX(#REF!,MATCH(H551,D.1[Tên sản phẩm],0))))</f>
        <v/>
      </c>
    </row>
    <row r="552" spans="2:29" ht="27.75" customHeight="1">
      <c r="B552" s="69">
        <f t="shared" si="99"/>
        <v>549</v>
      </c>
      <c r="C552" s="49" t="str">
        <f t="shared" ca="1" si="100"/>
        <v/>
      </c>
      <c r="D552" s="50" t="str">
        <f t="shared" ca="1" si="101"/>
        <v/>
      </c>
      <c r="E552" s="51" t="str">
        <f t="shared" ca="1" si="102"/>
        <v/>
      </c>
      <c r="F552" s="51"/>
      <c r="G552" s="52" t="str">
        <f t="shared" ca="1" si="103"/>
        <v/>
      </c>
      <c r="H552" s="53"/>
      <c r="I552" s="54" t="str">
        <f>IF(H552="","",INDEX(D.1[Quy cách],MATCH(H552,D.1[Tên sản phẩm],0)))</f>
        <v/>
      </c>
      <c r="J552" s="20" t="str">
        <f>IF(H552="","",INDEX(D.1[ĐVT],MATCH(H552,D.1[Tên sản phẩm],0)))</f>
        <v/>
      </c>
      <c r="K552" s="56" t="str">
        <f>IF(H552="","",INDEX(#REF!,MATCH(H552,D.1[Tên sản phẩm],0)))</f>
        <v/>
      </c>
      <c r="L552" s="56"/>
      <c r="M552" s="53"/>
      <c r="N552" s="53"/>
      <c r="O552" s="53"/>
      <c r="P552" s="57" t="str">
        <f t="shared" si="104"/>
        <v/>
      </c>
      <c r="Q552" s="58"/>
      <c r="R552" s="56" t="str">
        <f t="shared" si="97"/>
        <v/>
      </c>
      <c r="S552" s="57" t="str">
        <f t="shared" si="105"/>
        <v/>
      </c>
      <c r="T552" s="58" t="str">
        <f t="shared" ca="1" si="106"/>
        <v/>
      </c>
      <c r="U552" s="57" t="str">
        <f t="shared" si="107"/>
        <v/>
      </c>
      <c r="V552" s="57" t="str">
        <f ca="1">IF(AND(C552&lt;&gt;"",C552&lt;&gt;OFFSET(C552,1,0)),SUMIFS([Giá có thuế],[Số ĐK],C552),"")</f>
        <v/>
      </c>
      <c r="W552" s="53"/>
      <c r="X552" s="55" t="str">
        <f>IF(W552="","",'Thông Tin Chung'!#REF!)</f>
        <v/>
      </c>
      <c r="Y552" s="57" t="str">
        <f t="shared" ca="1" si="108"/>
        <v/>
      </c>
      <c r="Z552" s="59"/>
      <c r="AA552" s="49" t="str">
        <f ca="1">IF(C552="","",IF(OR(D552&lt;NgayBatDau,D552&gt;NgayKetThuc),"Ngày tháng phải nằm trong kỳ báo cáo",IF(AND(G552&lt;&gt;"",COUNTIF(D.2[Tên khách hàng],G552)=0),"Tên KH chưa khai báo trong DSKH",IF(AND(H552&lt;&gt;"",COUNTIF(D.1[Tên sản phẩm],H552)=0),"SP này chưa khai báo trong DSSP",""))))</f>
        <v/>
      </c>
      <c r="AB552" s="28" t="str">
        <f t="shared" ca="1" si="98"/>
        <v/>
      </c>
      <c r="AC552" s="29" t="str">
        <f>IF(OR(H552="",S552=""),"",S552-(SUM(L552,M552)*INDEX(#REF!,MATCH(H552,D.1[Tên sản phẩm],0))))</f>
        <v/>
      </c>
    </row>
    <row r="553" spans="2:29" ht="27.75" customHeight="1">
      <c r="B553" s="69">
        <f t="shared" si="99"/>
        <v>550</v>
      </c>
      <c r="C553" s="49" t="str">
        <f t="shared" ca="1" si="100"/>
        <v/>
      </c>
      <c r="D553" s="50" t="str">
        <f t="shared" ca="1" si="101"/>
        <v/>
      </c>
      <c r="E553" s="51" t="str">
        <f t="shared" ca="1" si="102"/>
        <v/>
      </c>
      <c r="F553" s="51"/>
      <c r="G553" s="52" t="str">
        <f t="shared" ca="1" si="103"/>
        <v/>
      </c>
      <c r="H553" s="53"/>
      <c r="I553" s="54" t="str">
        <f>IF(H553="","",INDEX(D.1[Quy cách],MATCH(H553,D.1[Tên sản phẩm],0)))</f>
        <v/>
      </c>
      <c r="J553" s="20" t="str">
        <f>IF(H553="","",INDEX(D.1[ĐVT],MATCH(H553,D.1[Tên sản phẩm],0)))</f>
        <v/>
      </c>
      <c r="K553" s="56" t="str">
        <f>IF(H553="","",INDEX(#REF!,MATCH(H553,D.1[Tên sản phẩm],0)))</f>
        <v/>
      </c>
      <c r="L553" s="56"/>
      <c r="M553" s="53"/>
      <c r="N553" s="53"/>
      <c r="O553" s="53"/>
      <c r="P553" s="57" t="str">
        <f t="shared" si="104"/>
        <v/>
      </c>
      <c r="Q553" s="58"/>
      <c r="R553" s="56" t="str">
        <f t="shared" si="97"/>
        <v/>
      </c>
      <c r="S553" s="57" t="str">
        <f t="shared" si="105"/>
        <v/>
      </c>
      <c r="T553" s="58" t="str">
        <f t="shared" ca="1" si="106"/>
        <v/>
      </c>
      <c r="U553" s="57" t="str">
        <f t="shared" si="107"/>
        <v/>
      </c>
      <c r="V553" s="57" t="str">
        <f ca="1">IF(AND(C553&lt;&gt;"",C553&lt;&gt;OFFSET(C553,1,0)),SUMIFS([Giá có thuế],[Số ĐK],C553),"")</f>
        <v/>
      </c>
      <c r="W553" s="53"/>
      <c r="X553" s="55" t="str">
        <f>IF(W553="","",'Thông Tin Chung'!#REF!)</f>
        <v/>
      </c>
      <c r="Y553" s="57" t="str">
        <f t="shared" ca="1" si="108"/>
        <v/>
      </c>
      <c r="Z553" s="59"/>
      <c r="AA553" s="49" t="str">
        <f ca="1">IF(C553="","",IF(OR(D553&lt;NgayBatDau,D553&gt;NgayKetThuc),"Ngày tháng phải nằm trong kỳ báo cáo",IF(AND(G553&lt;&gt;"",COUNTIF(D.2[Tên khách hàng],G553)=0),"Tên KH chưa khai báo trong DSKH",IF(AND(H553&lt;&gt;"",COUNTIF(D.1[Tên sản phẩm],H553)=0),"SP này chưa khai báo trong DSSP",""))))</f>
        <v/>
      </c>
      <c r="AB553" s="28" t="str">
        <f t="shared" ca="1" si="98"/>
        <v/>
      </c>
      <c r="AC553" s="29" t="str">
        <f>IF(OR(H553="",S553=""),"",S553-(SUM(L553,M553)*INDEX(#REF!,MATCH(H553,D.1[Tên sản phẩm],0))))</f>
        <v/>
      </c>
    </row>
    <row r="554" spans="2:29" ht="27.75" customHeight="1">
      <c r="B554" s="69">
        <f t="shared" si="99"/>
        <v>551</v>
      </c>
      <c r="C554" s="49" t="str">
        <f t="shared" ca="1" si="100"/>
        <v/>
      </c>
      <c r="D554" s="50" t="str">
        <f t="shared" ca="1" si="101"/>
        <v/>
      </c>
      <c r="E554" s="51" t="str">
        <f t="shared" ca="1" si="102"/>
        <v/>
      </c>
      <c r="F554" s="51"/>
      <c r="G554" s="52" t="str">
        <f t="shared" ca="1" si="103"/>
        <v/>
      </c>
      <c r="H554" s="53"/>
      <c r="I554" s="54" t="str">
        <f>IF(H554="","",INDEX(D.1[Quy cách],MATCH(H554,D.1[Tên sản phẩm],0)))</f>
        <v/>
      </c>
      <c r="J554" s="20" t="str">
        <f>IF(H554="","",INDEX(D.1[ĐVT],MATCH(H554,D.1[Tên sản phẩm],0)))</f>
        <v/>
      </c>
      <c r="K554" s="56" t="str">
        <f>IF(H554="","",INDEX(#REF!,MATCH(H554,D.1[Tên sản phẩm],0)))</f>
        <v/>
      </c>
      <c r="L554" s="56"/>
      <c r="M554" s="53"/>
      <c r="N554" s="53"/>
      <c r="O554" s="53"/>
      <c r="P554" s="57" t="str">
        <f t="shared" si="104"/>
        <v/>
      </c>
      <c r="Q554" s="58"/>
      <c r="R554" s="56" t="str">
        <f t="shared" si="97"/>
        <v/>
      </c>
      <c r="S554" s="57" t="str">
        <f t="shared" si="105"/>
        <v/>
      </c>
      <c r="T554" s="58" t="str">
        <f t="shared" ca="1" si="106"/>
        <v/>
      </c>
      <c r="U554" s="57" t="str">
        <f t="shared" si="107"/>
        <v/>
      </c>
      <c r="V554" s="57" t="str">
        <f ca="1">IF(AND(C554&lt;&gt;"",C554&lt;&gt;OFFSET(C554,1,0)),SUMIFS([Giá có thuế],[Số ĐK],C554),"")</f>
        <v/>
      </c>
      <c r="W554" s="53"/>
      <c r="X554" s="55" t="str">
        <f>IF(W554="","",'Thông Tin Chung'!#REF!)</f>
        <v/>
      </c>
      <c r="Y554" s="57" t="str">
        <f t="shared" ca="1" si="108"/>
        <v/>
      </c>
      <c r="Z554" s="59"/>
      <c r="AA554" s="49" t="str">
        <f ca="1">IF(C554="","",IF(OR(D554&lt;NgayBatDau,D554&gt;NgayKetThuc),"Ngày tháng phải nằm trong kỳ báo cáo",IF(AND(G554&lt;&gt;"",COUNTIF(D.2[Tên khách hàng],G554)=0),"Tên KH chưa khai báo trong DSKH",IF(AND(H554&lt;&gt;"",COUNTIF(D.1[Tên sản phẩm],H554)=0),"SP này chưa khai báo trong DSSP",""))))</f>
        <v/>
      </c>
      <c r="AB554" s="28" t="str">
        <f t="shared" ca="1" si="98"/>
        <v/>
      </c>
      <c r="AC554" s="29" t="str">
        <f>IF(OR(H554="",S554=""),"",S554-(SUM(L554,M554)*INDEX(#REF!,MATCH(H554,D.1[Tên sản phẩm],0))))</f>
        <v/>
      </c>
    </row>
    <row r="555" spans="2:29" ht="27.75" customHeight="1">
      <c r="B555" s="69">
        <f t="shared" si="99"/>
        <v>552</v>
      </c>
      <c r="C555" s="49" t="str">
        <f t="shared" ca="1" si="100"/>
        <v/>
      </c>
      <c r="D555" s="50" t="str">
        <f t="shared" ca="1" si="101"/>
        <v/>
      </c>
      <c r="E555" s="51" t="str">
        <f t="shared" ca="1" si="102"/>
        <v/>
      </c>
      <c r="F555" s="51"/>
      <c r="G555" s="52" t="str">
        <f t="shared" ca="1" si="103"/>
        <v/>
      </c>
      <c r="H555" s="53"/>
      <c r="I555" s="54" t="str">
        <f>IF(H555="","",INDEX(D.1[Quy cách],MATCH(H555,D.1[Tên sản phẩm],0)))</f>
        <v/>
      </c>
      <c r="J555" s="20" t="str">
        <f>IF(H555="","",INDEX(D.1[ĐVT],MATCH(H555,D.1[Tên sản phẩm],0)))</f>
        <v/>
      </c>
      <c r="K555" s="56" t="str">
        <f>IF(H555="","",INDEX(#REF!,MATCH(H555,D.1[Tên sản phẩm],0)))</f>
        <v/>
      </c>
      <c r="L555" s="56"/>
      <c r="M555" s="53"/>
      <c r="N555" s="53"/>
      <c r="O555" s="53"/>
      <c r="P555" s="57" t="str">
        <f t="shared" si="104"/>
        <v/>
      </c>
      <c r="Q555" s="58"/>
      <c r="R555" s="56" t="str">
        <f t="shared" si="97"/>
        <v/>
      </c>
      <c r="S555" s="57" t="str">
        <f t="shared" si="105"/>
        <v/>
      </c>
      <c r="T555" s="58" t="str">
        <f t="shared" ca="1" si="106"/>
        <v/>
      </c>
      <c r="U555" s="57" t="str">
        <f t="shared" si="107"/>
        <v/>
      </c>
      <c r="V555" s="57" t="str">
        <f ca="1">IF(AND(C555&lt;&gt;"",C555&lt;&gt;OFFSET(C555,1,0)),SUMIFS([Giá có thuế],[Số ĐK],C555),"")</f>
        <v/>
      </c>
      <c r="W555" s="53"/>
      <c r="X555" s="55" t="str">
        <f>IF(W555="","",'Thông Tin Chung'!#REF!)</f>
        <v/>
      </c>
      <c r="Y555" s="57" t="str">
        <f t="shared" ca="1" si="108"/>
        <v/>
      </c>
      <c r="Z555" s="59"/>
      <c r="AA555" s="49" t="str">
        <f ca="1">IF(C555="","",IF(OR(D555&lt;NgayBatDau,D555&gt;NgayKetThuc),"Ngày tháng phải nằm trong kỳ báo cáo",IF(AND(G555&lt;&gt;"",COUNTIF(D.2[Tên khách hàng],G555)=0),"Tên KH chưa khai báo trong DSKH",IF(AND(H555&lt;&gt;"",COUNTIF(D.1[Tên sản phẩm],H555)=0),"SP này chưa khai báo trong DSSP",""))))</f>
        <v/>
      </c>
      <c r="AB555" s="28" t="str">
        <f t="shared" ca="1" si="98"/>
        <v/>
      </c>
      <c r="AC555" s="29" t="str">
        <f>IF(OR(H555="",S555=""),"",S555-(SUM(L555,M555)*INDEX(#REF!,MATCH(H555,D.1[Tên sản phẩm],0))))</f>
        <v/>
      </c>
    </row>
    <row r="556" spans="2:29" ht="27.75" customHeight="1">
      <c r="B556" s="69">
        <f t="shared" si="99"/>
        <v>553</v>
      </c>
      <c r="C556" s="49" t="str">
        <f t="shared" ca="1" si="100"/>
        <v/>
      </c>
      <c r="D556" s="50" t="str">
        <f t="shared" ca="1" si="101"/>
        <v/>
      </c>
      <c r="E556" s="51" t="str">
        <f t="shared" ca="1" si="102"/>
        <v/>
      </c>
      <c r="F556" s="51"/>
      <c r="G556" s="52" t="str">
        <f t="shared" ca="1" si="103"/>
        <v/>
      </c>
      <c r="H556" s="53"/>
      <c r="I556" s="54" t="str">
        <f>IF(H556="","",INDEX(D.1[Quy cách],MATCH(H556,D.1[Tên sản phẩm],0)))</f>
        <v/>
      </c>
      <c r="J556" s="20" t="str">
        <f>IF(H556="","",INDEX(D.1[ĐVT],MATCH(H556,D.1[Tên sản phẩm],0)))</f>
        <v/>
      </c>
      <c r="K556" s="56" t="str">
        <f>IF(H556="","",INDEX(#REF!,MATCH(H556,D.1[Tên sản phẩm],0)))</f>
        <v/>
      </c>
      <c r="L556" s="56"/>
      <c r="M556" s="53"/>
      <c r="N556" s="53"/>
      <c r="O556" s="53"/>
      <c r="P556" s="57" t="str">
        <f t="shared" si="104"/>
        <v/>
      </c>
      <c r="Q556" s="58"/>
      <c r="R556" s="56" t="str">
        <f t="shared" si="97"/>
        <v/>
      </c>
      <c r="S556" s="57" t="str">
        <f t="shared" si="105"/>
        <v/>
      </c>
      <c r="T556" s="58" t="str">
        <f t="shared" ca="1" si="106"/>
        <v/>
      </c>
      <c r="U556" s="57" t="str">
        <f t="shared" si="107"/>
        <v/>
      </c>
      <c r="V556" s="57" t="str">
        <f ca="1">IF(AND(C556&lt;&gt;"",C556&lt;&gt;OFFSET(C556,1,0)),SUMIFS([Giá có thuế],[Số ĐK],C556),"")</f>
        <v/>
      </c>
      <c r="W556" s="53"/>
      <c r="X556" s="55" t="str">
        <f>IF(W556="","",'Thông Tin Chung'!#REF!)</f>
        <v/>
      </c>
      <c r="Y556" s="57" t="str">
        <f t="shared" ca="1" si="108"/>
        <v/>
      </c>
      <c r="Z556" s="59"/>
      <c r="AA556" s="49" t="str">
        <f ca="1">IF(C556="","",IF(OR(D556&lt;NgayBatDau,D556&gt;NgayKetThuc),"Ngày tháng phải nằm trong kỳ báo cáo",IF(AND(G556&lt;&gt;"",COUNTIF(D.2[Tên khách hàng],G556)=0),"Tên KH chưa khai báo trong DSKH",IF(AND(H556&lt;&gt;"",COUNTIF(D.1[Tên sản phẩm],H556)=0),"SP này chưa khai báo trong DSSP",""))))</f>
        <v/>
      </c>
      <c r="AB556" s="28" t="str">
        <f t="shared" ca="1" si="98"/>
        <v/>
      </c>
      <c r="AC556" s="29" t="str">
        <f>IF(OR(H556="",S556=""),"",S556-(SUM(L556,M556)*INDEX(#REF!,MATCH(H556,D.1[Tên sản phẩm],0))))</f>
        <v/>
      </c>
    </row>
    <row r="557" spans="2:29" ht="27.75" customHeight="1">
      <c r="B557" s="69">
        <f t="shared" si="99"/>
        <v>554</v>
      </c>
      <c r="C557" s="49" t="str">
        <f t="shared" ca="1" si="100"/>
        <v/>
      </c>
      <c r="D557" s="50" t="str">
        <f t="shared" ca="1" si="101"/>
        <v/>
      </c>
      <c r="E557" s="51" t="str">
        <f t="shared" ca="1" si="102"/>
        <v/>
      </c>
      <c r="F557" s="51"/>
      <c r="G557" s="52" t="str">
        <f t="shared" ca="1" si="103"/>
        <v/>
      </c>
      <c r="H557" s="53"/>
      <c r="I557" s="54" t="str">
        <f>IF(H557="","",INDEX(D.1[Quy cách],MATCH(H557,D.1[Tên sản phẩm],0)))</f>
        <v/>
      </c>
      <c r="J557" s="20" t="str">
        <f>IF(H557="","",INDEX(D.1[ĐVT],MATCH(H557,D.1[Tên sản phẩm],0)))</f>
        <v/>
      </c>
      <c r="K557" s="56" t="str">
        <f>IF(H557="","",INDEX(#REF!,MATCH(H557,D.1[Tên sản phẩm],0)))</f>
        <v/>
      </c>
      <c r="L557" s="56"/>
      <c r="M557" s="53"/>
      <c r="N557" s="53"/>
      <c r="O557" s="53"/>
      <c r="P557" s="57" t="str">
        <f t="shared" si="104"/>
        <v/>
      </c>
      <c r="Q557" s="58"/>
      <c r="R557" s="56" t="str">
        <f t="shared" si="97"/>
        <v/>
      </c>
      <c r="S557" s="57" t="str">
        <f t="shared" si="105"/>
        <v/>
      </c>
      <c r="T557" s="58" t="str">
        <f t="shared" ca="1" si="106"/>
        <v/>
      </c>
      <c r="U557" s="57" t="str">
        <f t="shared" si="107"/>
        <v/>
      </c>
      <c r="V557" s="57" t="str">
        <f ca="1">IF(AND(C557&lt;&gt;"",C557&lt;&gt;OFFSET(C557,1,0)),SUMIFS([Giá có thuế],[Số ĐK],C557),"")</f>
        <v/>
      </c>
      <c r="W557" s="53"/>
      <c r="X557" s="55" t="str">
        <f>IF(W557="","",'Thông Tin Chung'!#REF!)</f>
        <v/>
      </c>
      <c r="Y557" s="57" t="str">
        <f t="shared" ca="1" si="108"/>
        <v/>
      </c>
      <c r="Z557" s="59"/>
      <c r="AA557" s="49" t="str">
        <f ca="1">IF(C557="","",IF(OR(D557&lt;NgayBatDau,D557&gt;NgayKetThuc),"Ngày tháng phải nằm trong kỳ báo cáo",IF(AND(G557&lt;&gt;"",COUNTIF(D.2[Tên khách hàng],G557)=0),"Tên KH chưa khai báo trong DSKH",IF(AND(H557&lt;&gt;"",COUNTIF(D.1[Tên sản phẩm],H557)=0),"SP này chưa khai báo trong DSSP",""))))</f>
        <v/>
      </c>
      <c r="AB557" s="28" t="str">
        <f t="shared" ca="1" si="98"/>
        <v/>
      </c>
      <c r="AC557" s="29" t="str">
        <f>IF(OR(H557="",S557=""),"",S557-(SUM(L557,M557)*INDEX(#REF!,MATCH(H557,D.1[Tên sản phẩm],0))))</f>
        <v/>
      </c>
    </row>
    <row r="558" spans="2:29" ht="27.75" customHeight="1">
      <c r="B558" s="69">
        <f t="shared" si="99"/>
        <v>555</v>
      </c>
      <c r="C558" s="49" t="str">
        <f t="shared" ca="1" si="100"/>
        <v/>
      </c>
      <c r="D558" s="50" t="str">
        <f t="shared" ca="1" si="101"/>
        <v/>
      </c>
      <c r="E558" s="51" t="str">
        <f t="shared" ca="1" si="102"/>
        <v/>
      </c>
      <c r="F558" s="51"/>
      <c r="G558" s="52" t="str">
        <f t="shared" ca="1" si="103"/>
        <v/>
      </c>
      <c r="H558" s="53"/>
      <c r="I558" s="54" t="str">
        <f>IF(H558="","",INDEX(D.1[Quy cách],MATCH(H558,D.1[Tên sản phẩm],0)))</f>
        <v/>
      </c>
      <c r="J558" s="20" t="str">
        <f>IF(H558="","",INDEX(D.1[ĐVT],MATCH(H558,D.1[Tên sản phẩm],0)))</f>
        <v/>
      </c>
      <c r="K558" s="56" t="str">
        <f>IF(H558="","",INDEX(#REF!,MATCH(H558,D.1[Tên sản phẩm],0)))</f>
        <v/>
      </c>
      <c r="L558" s="56"/>
      <c r="M558" s="53"/>
      <c r="N558" s="53"/>
      <c r="O558" s="53"/>
      <c r="P558" s="57" t="str">
        <f t="shared" si="104"/>
        <v/>
      </c>
      <c r="Q558" s="58"/>
      <c r="R558" s="56" t="str">
        <f t="shared" si="97"/>
        <v/>
      </c>
      <c r="S558" s="57" t="str">
        <f t="shared" si="105"/>
        <v/>
      </c>
      <c r="T558" s="58" t="str">
        <f t="shared" ca="1" si="106"/>
        <v/>
      </c>
      <c r="U558" s="57" t="str">
        <f t="shared" si="107"/>
        <v/>
      </c>
      <c r="V558" s="57" t="str">
        <f ca="1">IF(AND(C558&lt;&gt;"",C558&lt;&gt;OFFSET(C558,1,0)),SUMIFS([Giá có thuế],[Số ĐK],C558),"")</f>
        <v/>
      </c>
      <c r="W558" s="53"/>
      <c r="X558" s="55" t="str">
        <f>IF(W558="","",'Thông Tin Chung'!#REF!)</f>
        <v/>
      </c>
      <c r="Y558" s="57" t="str">
        <f t="shared" ca="1" si="108"/>
        <v/>
      </c>
      <c r="Z558" s="59"/>
      <c r="AA558" s="49" t="str">
        <f ca="1">IF(C558="","",IF(OR(D558&lt;NgayBatDau,D558&gt;NgayKetThuc),"Ngày tháng phải nằm trong kỳ báo cáo",IF(AND(G558&lt;&gt;"",COUNTIF(D.2[Tên khách hàng],G558)=0),"Tên KH chưa khai báo trong DSKH",IF(AND(H558&lt;&gt;"",COUNTIF(D.1[Tên sản phẩm],H558)=0),"SP này chưa khai báo trong DSSP",""))))</f>
        <v/>
      </c>
      <c r="AB558" s="28" t="str">
        <f t="shared" ca="1" si="98"/>
        <v/>
      </c>
      <c r="AC558" s="29" t="str">
        <f>IF(OR(H558="",S558=""),"",S558-(SUM(L558,M558)*INDEX(#REF!,MATCH(H558,D.1[Tên sản phẩm],0))))</f>
        <v/>
      </c>
    </row>
    <row r="559" spans="2:29" ht="27.75" customHeight="1">
      <c r="B559" s="69">
        <f t="shared" si="99"/>
        <v>556</v>
      </c>
      <c r="C559" s="49" t="str">
        <f t="shared" ca="1" si="100"/>
        <v/>
      </c>
      <c r="D559" s="50" t="str">
        <f t="shared" ca="1" si="101"/>
        <v/>
      </c>
      <c r="E559" s="51" t="str">
        <f t="shared" ca="1" si="102"/>
        <v/>
      </c>
      <c r="F559" s="51"/>
      <c r="G559" s="52" t="str">
        <f t="shared" ca="1" si="103"/>
        <v/>
      </c>
      <c r="H559" s="53"/>
      <c r="I559" s="54" t="str">
        <f>IF(H559="","",INDEX(D.1[Quy cách],MATCH(H559,D.1[Tên sản phẩm],0)))</f>
        <v/>
      </c>
      <c r="J559" s="20" t="str">
        <f>IF(H559="","",INDEX(D.1[ĐVT],MATCH(H559,D.1[Tên sản phẩm],0)))</f>
        <v/>
      </c>
      <c r="K559" s="56" t="str">
        <f>IF(H559="","",INDEX(#REF!,MATCH(H559,D.1[Tên sản phẩm],0)))</f>
        <v/>
      </c>
      <c r="L559" s="56"/>
      <c r="M559" s="53"/>
      <c r="N559" s="53"/>
      <c r="O559" s="53"/>
      <c r="P559" s="57" t="str">
        <f t="shared" si="104"/>
        <v/>
      </c>
      <c r="Q559" s="58"/>
      <c r="R559" s="56" t="str">
        <f t="shared" si="97"/>
        <v/>
      </c>
      <c r="S559" s="57" t="str">
        <f t="shared" si="105"/>
        <v/>
      </c>
      <c r="T559" s="58" t="str">
        <f t="shared" ca="1" si="106"/>
        <v/>
      </c>
      <c r="U559" s="57" t="str">
        <f t="shared" si="107"/>
        <v/>
      </c>
      <c r="V559" s="57" t="str">
        <f ca="1">IF(AND(C559&lt;&gt;"",C559&lt;&gt;OFFSET(C559,1,0)),SUMIFS([Giá có thuế],[Số ĐK],C559),"")</f>
        <v/>
      </c>
      <c r="W559" s="53"/>
      <c r="X559" s="55" t="str">
        <f>IF(W559="","",'Thông Tin Chung'!#REF!)</f>
        <v/>
      </c>
      <c r="Y559" s="57" t="str">
        <f t="shared" ca="1" si="108"/>
        <v/>
      </c>
      <c r="Z559" s="59"/>
      <c r="AA559" s="49" t="str">
        <f ca="1">IF(C559="","",IF(OR(D559&lt;NgayBatDau,D559&gt;NgayKetThuc),"Ngày tháng phải nằm trong kỳ báo cáo",IF(AND(G559&lt;&gt;"",COUNTIF(D.2[Tên khách hàng],G559)=0),"Tên KH chưa khai báo trong DSKH",IF(AND(H559&lt;&gt;"",COUNTIF(D.1[Tên sản phẩm],H559)=0),"SP này chưa khai báo trong DSSP",""))))</f>
        <v/>
      </c>
      <c r="AB559" s="28" t="str">
        <f t="shared" ca="1" si="98"/>
        <v/>
      </c>
      <c r="AC559" s="29" t="str">
        <f>IF(OR(H559="",S559=""),"",S559-(SUM(L559,M559)*INDEX(#REF!,MATCH(H559,D.1[Tên sản phẩm],0))))</f>
        <v/>
      </c>
    </row>
    <row r="560" spans="2:29" ht="27.75" customHeight="1">
      <c r="B560" s="69">
        <f t="shared" si="99"/>
        <v>557</v>
      </c>
      <c r="C560" s="49" t="str">
        <f t="shared" ca="1" si="100"/>
        <v/>
      </c>
      <c r="D560" s="50" t="str">
        <f t="shared" ca="1" si="101"/>
        <v/>
      </c>
      <c r="E560" s="51" t="str">
        <f t="shared" ca="1" si="102"/>
        <v/>
      </c>
      <c r="F560" s="51"/>
      <c r="G560" s="52" t="str">
        <f t="shared" ca="1" si="103"/>
        <v/>
      </c>
      <c r="H560" s="53"/>
      <c r="I560" s="54" t="str">
        <f>IF(H560="","",INDEX(D.1[Quy cách],MATCH(H560,D.1[Tên sản phẩm],0)))</f>
        <v/>
      </c>
      <c r="J560" s="20" t="str">
        <f>IF(H560="","",INDEX(D.1[ĐVT],MATCH(H560,D.1[Tên sản phẩm],0)))</f>
        <v/>
      </c>
      <c r="K560" s="56" t="str">
        <f>IF(H560="","",INDEX(#REF!,MATCH(H560,D.1[Tên sản phẩm],0)))</f>
        <v/>
      </c>
      <c r="L560" s="56"/>
      <c r="M560" s="53"/>
      <c r="N560" s="53"/>
      <c r="O560" s="53"/>
      <c r="P560" s="57" t="str">
        <f t="shared" si="104"/>
        <v/>
      </c>
      <c r="Q560" s="58"/>
      <c r="R560" s="56" t="str">
        <f t="shared" si="97"/>
        <v/>
      </c>
      <c r="S560" s="57" t="str">
        <f t="shared" si="105"/>
        <v/>
      </c>
      <c r="T560" s="58" t="str">
        <f t="shared" ca="1" si="106"/>
        <v/>
      </c>
      <c r="U560" s="57" t="str">
        <f t="shared" si="107"/>
        <v/>
      </c>
      <c r="V560" s="57" t="str">
        <f ca="1">IF(AND(C560&lt;&gt;"",C560&lt;&gt;OFFSET(C560,1,0)),SUMIFS([Giá có thuế],[Số ĐK],C560),"")</f>
        <v/>
      </c>
      <c r="W560" s="53"/>
      <c r="X560" s="55" t="str">
        <f>IF(W560="","",'Thông Tin Chung'!#REF!)</f>
        <v/>
      </c>
      <c r="Y560" s="57" t="str">
        <f t="shared" ca="1" si="108"/>
        <v/>
      </c>
      <c r="Z560" s="59"/>
      <c r="AA560" s="49" t="str">
        <f ca="1">IF(C560="","",IF(OR(D560&lt;NgayBatDau,D560&gt;NgayKetThuc),"Ngày tháng phải nằm trong kỳ báo cáo",IF(AND(G560&lt;&gt;"",COUNTIF(D.2[Tên khách hàng],G560)=0),"Tên KH chưa khai báo trong DSKH",IF(AND(H560&lt;&gt;"",COUNTIF(D.1[Tên sản phẩm],H560)=0),"SP này chưa khai báo trong DSSP",""))))</f>
        <v/>
      </c>
      <c r="AB560" s="28" t="str">
        <f t="shared" ca="1" si="98"/>
        <v/>
      </c>
      <c r="AC560" s="29" t="str">
        <f>IF(OR(H560="",S560=""),"",S560-(SUM(L560,M560)*INDEX(#REF!,MATCH(H560,D.1[Tên sản phẩm],0))))</f>
        <v/>
      </c>
    </row>
    <row r="561" spans="2:29" ht="27.75" customHeight="1">
      <c r="B561" s="69">
        <f t="shared" si="99"/>
        <v>558</v>
      </c>
      <c r="C561" s="49" t="str">
        <f t="shared" ca="1" si="100"/>
        <v/>
      </c>
      <c r="D561" s="50" t="str">
        <f t="shared" ca="1" si="101"/>
        <v/>
      </c>
      <c r="E561" s="51" t="str">
        <f t="shared" ca="1" si="102"/>
        <v/>
      </c>
      <c r="F561" s="51"/>
      <c r="G561" s="52" t="str">
        <f t="shared" ca="1" si="103"/>
        <v/>
      </c>
      <c r="H561" s="53"/>
      <c r="I561" s="54" t="str">
        <f>IF(H561="","",INDEX(D.1[Quy cách],MATCH(H561,D.1[Tên sản phẩm],0)))</f>
        <v/>
      </c>
      <c r="J561" s="20" t="str">
        <f>IF(H561="","",INDEX(D.1[ĐVT],MATCH(H561,D.1[Tên sản phẩm],0)))</f>
        <v/>
      </c>
      <c r="K561" s="56" t="str">
        <f>IF(H561="","",INDEX(#REF!,MATCH(H561,D.1[Tên sản phẩm],0)))</f>
        <v/>
      </c>
      <c r="L561" s="56"/>
      <c r="M561" s="53"/>
      <c r="N561" s="53"/>
      <c r="O561" s="53"/>
      <c r="P561" s="57" t="str">
        <f t="shared" si="104"/>
        <v/>
      </c>
      <c r="Q561" s="58"/>
      <c r="R561" s="56" t="str">
        <f t="shared" si="97"/>
        <v/>
      </c>
      <c r="S561" s="57" t="str">
        <f t="shared" si="105"/>
        <v/>
      </c>
      <c r="T561" s="58" t="str">
        <f t="shared" ca="1" si="106"/>
        <v/>
      </c>
      <c r="U561" s="57" t="str">
        <f t="shared" si="107"/>
        <v/>
      </c>
      <c r="V561" s="57" t="str">
        <f ca="1">IF(AND(C561&lt;&gt;"",C561&lt;&gt;OFFSET(C561,1,0)),SUMIFS([Giá có thuế],[Số ĐK],C561),"")</f>
        <v/>
      </c>
      <c r="W561" s="53"/>
      <c r="X561" s="55" t="str">
        <f>IF(W561="","",'Thông Tin Chung'!#REF!)</f>
        <v/>
      </c>
      <c r="Y561" s="57" t="str">
        <f t="shared" ca="1" si="108"/>
        <v/>
      </c>
      <c r="Z561" s="59"/>
      <c r="AA561" s="49" t="str">
        <f ca="1">IF(C561="","",IF(OR(D561&lt;NgayBatDau,D561&gt;NgayKetThuc),"Ngày tháng phải nằm trong kỳ báo cáo",IF(AND(G561&lt;&gt;"",COUNTIF(D.2[Tên khách hàng],G561)=0),"Tên KH chưa khai báo trong DSKH",IF(AND(H561&lt;&gt;"",COUNTIF(D.1[Tên sản phẩm],H561)=0),"SP này chưa khai báo trong DSSP",""))))</f>
        <v/>
      </c>
      <c r="AB561" s="28" t="str">
        <f t="shared" ca="1" si="98"/>
        <v/>
      </c>
      <c r="AC561" s="29" t="str">
        <f>IF(OR(H561="",S561=""),"",S561-(SUM(L561,M561)*INDEX(#REF!,MATCH(H561,D.1[Tên sản phẩm],0))))</f>
        <v/>
      </c>
    </row>
    <row r="562" spans="2:29" ht="27.75" customHeight="1">
      <c r="B562" s="69">
        <f t="shared" si="99"/>
        <v>559</v>
      </c>
      <c r="C562" s="49" t="str">
        <f t="shared" ca="1" si="100"/>
        <v/>
      </c>
      <c r="D562" s="50" t="str">
        <f t="shared" ca="1" si="101"/>
        <v/>
      </c>
      <c r="E562" s="51" t="str">
        <f t="shared" ca="1" si="102"/>
        <v/>
      </c>
      <c r="F562" s="51"/>
      <c r="G562" s="52" t="str">
        <f t="shared" ca="1" si="103"/>
        <v/>
      </c>
      <c r="H562" s="53"/>
      <c r="I562" s="54" t="str">
        <f>IF(H562="","",INDEX(D.1[Quy cách],MATCH(H562,D.1[Tên sản phẩm],0)))</f>
        <v/>
      </c>
      <c r="J562" s="20" t="str">
        <f>IF(H562="","",INDEX(D.1[ĐVT],MATCH(H562,D.1[Tên sản phẩm],0)))</f>
        <v/>
      </c>
      <c r="K562" s="56" t="str">
        <f>IF(H562="","",INDEX(#REF!,MATCH(H562,D.1[Tên sản phẩm],0)))</f>
        <v/>
      </c>
      <c r="L562" s="56"/>
      <c r="M562" s="53"/>
      <c r="N562" s="53"/>
      <c r="O562" s="53"/>
      <c r="P562" s="57" t="str">
        <f t="shared" si="104"/>
        <v/>
      </c>
      <c r="Q562" s="58"/>
      <c r="R562" s="56" t="str">
        <f t="shared" si="97"/>
        <v/>
      </c>
      <c r="S562" s="57" t="str">
        <f t="shared" si="105"/>
        <v/>
      </c>
      <c r="T562" s="58" t="str">
        <f t="shared" ca="1" si="106"/>
        <v/>
      </c>
      <c r="U562" s="57" t="str">
        <f t="shared" si="107"/>
        <v/>
      </c>
      <c r="V562" s="57" t="str">
        <f ca="1">IF(AND(C562&lt;&gt;"",C562&lt;&gt;OFFSET(C562,1,0)),SUMIFS([Giá có thuế],[Số ĐK],C562),"")</f>
        <v/>
      </c>
      <c r="W562" s="53"/>
      <c r="X562" s="55" t="str">
        <f>IF(W562="","",'Thông Tin Chung'!#REF!)</f>
        <v/>
      </c>
      <c r="Y562" s="57" t="str">
        <f t="shared" ca="1" si="108"/>
        <v/>
      </c>
      <c r="Z562" s="59"/>
      <c r="AA562" s="49" t="str">
        <f ca="1">IF(C562="","",IF(OR(D562&lt;NgayBatDau,D562&gt;NgayKetThuc),"Ngày tháng phải nằm trong kỳ báo cáo",IF(AND(G562&lt;&gt;"",COUNTIF(D.2[Tên khách hàng],G562)=0),"Tên KH chưa khai báo trong DSKH",IF(AND(H562&lt;&gt;"",COUNTIF(D.1[Tên sản phẩm],H562)=0),"SP này chưa khai báo trong DSSP",""))))</f>
        <v/>
      </c>
      <c r="AB562" s="28" t="str">
        <f t="shared" ca="1" si="98"/>
        <v/>
      </c>
      <c r="AC562" s="29" t="str">
        <f>IF(OR(H562="",S562=""),"",S562-(SUM(L562,M562)*INDEX(#REF!,MATCH(H562,D.1[Tên sản phẩm],0))))</f>
        <v/>
      </c>
    </row>
    <row r="563" spans="2:29" ht="27.75" customHeight="1">
      <c r="B563" s="69">
        <f t="shared" si="99"/>
        <v>560</v>
      </c>
      <c r="C563" s="49" t="str">
        <f t="shared" ca="1" si="100"/>
        <v/>
      </c>
      <c r="D563" s="50" t="str">
        <f t="shared" ca="1" si="101"/>
        <v/>
      </c>
      <c r="E563" s="51" t="str">
        <f t="shared" ca="1" si="102"/>
        <v/>
      </c>
      <c r="F563" s="51"/>
      <c r="G563" s="52" t="str">
        <f t="shared" ca="1" si="103"/>
        <v/>
      </c>
      <c r="H563" s="53"/>
      <c r="I563" s="54" t="str">
        <f>IF(H563="","",INDEX(D.1[Quy cách],MATCH(H563,D.1[Tên sản phẩm],0)))</f>
        <v/>
      </c>
      <c r="J563" s="20" t="str">
        <f>IF(H563="","",INDEX(D.1[ĐVT],MATCH(H563,D.1[Tên sản phẩm],0)))</f>
        <v/>
      </c>
      <c r="K563" s="56" t="str">
        <f>IF(H563="","",INDEX(#REF!,MATCH(H563,D.1[Tên sản phẩm],0)))</f>
        <v/>
      </c>
      <c r="L563" s="56"/>
      <c r="M563" s="53"/>
      <c r="N563" s="53"/>
      <c r="O563" s="53"/>
      <c r="P563" s="57" t="str">
        <f t="shared" si="104"/>
        <v/>
      </c>
      <c r="Q563" s="58"/>
      <c r="R563" s="56" t="str">
        <f t="shared" si="97"/>
        <v/>
      </c>
      <c r="S563" s="57" t="str">
        <f t="shared" si="105"/>
        <v/>
      </c>
      <c r="T563" s="58" t="str">
        <f t="shared" ca="1" si="106"/>
        <v/>
      </c>
      <c r="U563" s="57" t="str">
        <f t="shared" si="107"/>
        <v/>
      </c>
      <c r="V563" s="57" t="str">
        <f ca="1">IF(AND(C563&lt;&gt;"",C563&lt;&gt;OFFSET(C563,1,0)),SUMIFS([Giá có thuế],[Số ĐK],C563),"")</f>
        <v/>
      </c>
      <c r="W563" s="53"/>
      <c r="X563" s="55" t="str">
        <f>IF(W563="","",'Thông Tin Chung'!#REF!)</f>
        <v/>
      </c>
      <c r="Y563" s="57" t="str">
        <f t="shared" ca="1" si="108"/>
        <v/>
      </c>
      <c r="Z563" s="59"/>
      <c r="AA563" s="49" t="str">
        <f ca="1">IF(C563="","",IF(OR(D563&lt;NgayBatDau,D563&gt;NgayKetThuc),"Ngày tháng phải nằm trong kỳ báo cáo",IF(AND(G563&lt;&gt;"",COUNTIF(D.2[Tên khách hàng],G563)=0),"Tên KH chưa khai báo trong DSKH",IF(AND(H563&lt;&gt;"",COUNTIF(D.1[Tên sản phẩm],H563)=0),"SP này chưa khai báo trong DSSP",""))))</f>
        <v/>
      </c>
      <c r="AB563" s="28" t="str">
        <f t="shared" ca="1" si="98"/>
        <v/>
      </c>
      <c r="AC563" s="29" t="str">
        <f>IF(OR(H563="",S563=""),"",S563-(SUM(L563,M563)*INDEX(#REF!,MATCH(H563,D.1[Tên sản phẩm],0))))</f>
        <v/>
      </c>
    </row>
    <row r="564" spans="2:29" ht="27.75" customHeight="1">
      <c r="B564" s="69">
        <f t="shared" si="99"/>
        <v>561</v>
      </c>
      <c r="C564" s="49" t="str">
        <f t="shared" ca="1" si="100"/>
        <v/>
      </c>
      <c r="D564" s="50" t="str">
        <f t="shared" ca="1" si="101"/>
        <v/>
      </c>
      <c r="E564" s="51" t="str">
        <f t="shared" ca="1" si="102"/>
        <v/>
      </c>
      <c r="F564" s="51"/>
      <c r="G564" s="52" t="str">
        <f t="shared" ca="1" si="103"/>
        <v/>
      </c>
      <c r="H564" s="53"/>
      <c r="I564" s="54" t="str">
        <f>IF(H564="","",INDEX(D.1[Quy cách],MATCH(H564,D.1[Tên sản phẩm],0)))</f>
        <v/>
      </c>
      <c r="J564" s="20" t="str">
        <f>IF(H564="","",INDEX(D.1[ĐVT],MATCH(H564,D.1[Tên sản phẩm],0)))</f>
        <v/>
      </c>
      <c r="K564" s="56" t="str">
        <f>IF(H564="","",INDEX(#REF!,MATCH(H564,D.1[Tên sản phẩm],0)))</f>
        <v/>
      </c>
      <c r="L564" s="56"/>
      <c r="M564" s="53"/>
      <c r="N564" s="53"/>
      <c r="O564" s="53"/>
      <c r="P564" s="57" t="str">
        <f t="shared" si="104"/>
        <v/>
      </c>
      <c r="Q564" s="58"/>
      <c r="R564" s="56" t="str">
        <f t="shared" si="97"/>
        <v/>
      </c>
      <c r="S564" s="57" t="str">
        <f t="shared" si="105"/>
        <v/>
      </c>
      <c r="T564" s="58" t="str">
        <f t="shared" ca="1" si="106"/>
        <v/>
      </c>
      <c r="U564" s="57" t="str">
        <f t="shared" si="107"/>
        <v/>
      </c>
      <c r="V564" s="57" t="str">
        <f ca="1">IF(AND(C564&lt;&gt;"",C564&lt;&gt;OFFSET(C564,1,0)),SUMIFS([Giá có thuế],[Số ĐK],C564),"")</f>
        <v/>
      </c>
      <c r="W564" s="53"/>
      <c r="X564" s="55" t="str">
        <f>IF(W564="","",'Thông Tin Chung'!#REF!)</f>
        <v/>
      </c>
      <c r="Y564" s="57" t="str">
        <f t="shared" ca="1" si="108"/>
        <v/>
      </c>
      <c r="Z564" s="59"/>
      <c r="AA564" s="49" t="str">
        <f ca="1">IF(C564="","",IF(OR(D564&lt;NgayBatDau,D564&gt;NgayKetThuc),"Ngày tháng phải nằm trong kỳ báo cáo",IF(AND(G564&lt;&gt;"",COUNTIF(D.2[Tên khách hàng],G564)=0),"Tên KH chưa khai báo trong DSKH",IF(AND(H564&lt;&gt;"",COUNTIF(D.1[Tên sản phẩm],H564)=0),"SP này chưa khai báo trong DSSP",""))))</f>
        <v/>
      </c>
      <c r="AB564" s="28" t="str">
        <f t="shared" ca="1" si="98"/>
        <v/>
      </c>
      <c r="AC564" s="29" t="str">
        <f>IF(OR(H564="",S564=""),"",S564-(SUM(L564,M564)*INDEX(#REF!,MATCH(H564,D.1[Tên sản phẩm],0))))</f>
        <v/>
      </c>
    </row>
    <row r="565" spans="2:29" ht="27.75" customHeight="1">
      <c r="B565" s="69">
        <f t="shared" si="99"/>
        <v>562</v>
      </c>
      <c r="C565" s="49" t="str">
        <f t="shared" ca="1" si="100"/>
        <v/>
      </c>
      <c r="D565" s="50" t="str">
        <f t="shared" ca="1" si="101"/>
        <v/>
      </c>
      <c r="E565" s="51" t="str">
        <f t="shared" ca="1" si="102"/>
        <v/>
      </c>
      <c r="F565" s="51"/>
      <c r="G565" s="52" t="str">
        <f t="shared" ca="1" si="103"/>
        <v/>
      </c>
      <c r="H565" s="53"/>
      <c r="I565" s="54" t="str">
        <f>IF(H565="","",INDEX(D.1[Quy cách],MATCH(H565,D.1[Tên sản phẩm],0)))</f>
        <v/>
      </c>
      <c r="J565" s="20" t="str">
        <f>IF(H565="","",INDEX(D.1[ĐVT],MATCH(H565,D.1[Tên sản phẩm],0)))</f>
        <v/>
      </c>
      <c r="K565" s="56" t="str">
        <f>IF(H565="","",INDEX(#REF!,MATCH(H565,D.1[Tên sản phẩm],0)))</f>
        <v/>
      </c>
      <c r="L565" s="56"/>
      <c r="M565" s="53"/>
      <c r="N565" s="53"/>
      <c r="O565" s="53"/>
      <c r="P565" s="57" t="str">
        <f t="shared" si="104"/>
        <v/>
      </c>
      <c r="Q565" s="58"/>
      <c r="R565" s="56" t="str">
        <f t="shared" si="97"/>
        <v/>
      </c>
      <c r="S565" s="57" t="str">
        <f t="shared" si="105"/>
        <v/>
      </c>
      <c r="T565" s="58" t="str">
        <f t="shared" ca="1" si="106"/>
        <v/>
      </c>
      <c r="U565" s="57" t="str">
        <f t="shared" si="107"/>
        <v/>
      </c>
      <c r="V565" s="57" t="str">
        <f ca="1">IF(AND(C565&lt;&gt;"",C565&lt;&gt;OFFSET(C565,1,0)),SUMIFS([Giá có thuế],[Số ĐK],C565),"")</f>
        <v/>
      </c>
      <c r="W565" s="53"/>
      <c r="X565" s="55" t="str">
        <f>IF(W565="","",'Thông Tin Chung'!#REF!)</f>
        <v/>
      </c>
      <c r="Y565" s="57" t="str">
        <f t="shared" ca="1" si="108"/>
        <v/>
      </c>
      <c r="Z565" s="59"/>
      <c r="AA565" s="49" t="str">
        <f ca="1">IF(C565="","",IF(OR(D565&lt;NgayBatDau,D565&gt;NgayKetThuc),"Ngày tháng phải nằm trong kỳ báo cáo",IF(AND(G565&lt;&gt;"",COUNTIF(D.2[Tên khách hàng],G565)=0),"Tên KH chưa khai báo trong DSKH",IF(AND(H565&lt;&gt;"",COUNTIF(D.1[Tên sản phẩm],H565)=0),"SP này chưa khai báo trong DSSP",""))))</f>
        <v/>
      </c>
      <c r="AB565" s="28" t="str">
        <f t="shared" ca="1" si="98"/>
        <v/>
      </c>
      <c r="AC565" s="29" t="str">
        <f>IF(OR(H565="",S565=""),"",S565-(SUM(L565,M565)*INDEX(#REF!,MATCH(H565,D.1[Tên sản phẩm],0))))</f>
        <v/>
      </c>
    </row>
    <row r="566" spans="2:29" ht="27.75" customHeight="1">
      <c r="B566" s="69">
        <f t="shared" si="99"/>
        <v>563</v>
      </c>
      <c r="C566" s="49" t="str">
        <f t="shared" ca="1" si="100"/>
        <v/>
      </c>
      <c r="D566" s="50" t="str">
        <f t="shared" ca="1" si="101"/>
        <v/>
      </c>
      <c r="E566" s="51" t="str">
        <f t="shared" ca="1" si="102"/>
        <v/>
      </c>
      <c r="F566" s="51"/>
      <c r="G566" s="52" t="str">
        <f t="shared" ca="1" si="103"/>
        <v/>
      </c>
      <c r="H566" s="53"/>
      <c r="I566" s="54" t="str">
        <f>IF(H566="","",INDEX(D.1[Quy cách],MATCH(H566,D.1[Tên sản phẩm],0)))</f>
        <v/>
      </c>
      <c r="J566" s="20" t="str">
        <f>IF(H566="","",INDEX(D.1[ĐVT],MATCH(H566,D.1[Tên sản phẩm],0)))</f>
        <v/>
      </c>
      <c r="K566" s="56" t="str">
        <f>IF(H566="","",INDEX(#REF!,MATCH(H566,D.1[Tên sản phẩm],0)))</f>
        <v/>
      </c>
      <c r="L566" s="56"/>
      <c r="M566" s="53"/>
      <c r="N566" s="53"/>
      <c r="O566" s="53"/>
      <c r="P566" s="57" t="str">
        <f t="shared" si="104"/>
        <v/>
      </c>
      <c r="Q566" s="58"/>
      <c r="R566" s="56" t="str">
        <f t="shared" si="97"/>
        <v/>
      </c>
      <c r="S566" s="57" t="str">
        <f t="shared" si="105"/>
        <v/>
      </c>
      <c r="T566" s="58" t="str">
        <f t="shared" ca="1" si="106"/>
        <v/>
      </c>
      <c r="U566" s="57" t="str">
        <f t="shared" si="107"/>
        <v/>
      </c>
      <c r="V566" s="57" t="str">
        <f ca="1">IF(AND(C566&lt;&gt;"",C566&lt;&gt;OFFSET(C566,1,0)),SUMIFS([Giá có thuế],[Số ĐK],C566),"")</f>
        <v/>
      </c>
      <c r="W566" s="53"/>
      <c r="X566" s="55" t="str">
        <f>IF(W566="","",'Thông Tin Chung'!#REF!)</f>
        <v/>
      </c>
      <c r="Y566" s="57" t="str">
        <f t="shared" ca="1" si="108"/>
        <v/>
      </c>
      <c r="Z566" s="59"/>
      <c r="AA566" s="49" t="str">
        <f ca="1">IF(C566="","",IF(OR(D566&lt;NgayBatDau,D566&gt;NgayKetThuc),"Ngày tháng phải nằm trong kỳ báo cáo",IF(AND(G566&lt;&gt;"",COUNTIF(D.2[Tên khách hàng],G566)=0),"Tên KH chưa khai báo trong DSKH",IF(AND(H566&lt;&gt;"",COUNTIF(D.1[Tên sản phẩm],H566)=0),"SP này chưa khai báo trong DSSP",""))))</f>
        <v/>
      </c>
      <c r="AB566" s="28" t="str">
        <f t="shared" ca="1" si="98"/>
        <v/>
      </c>
      <c r="AC566" s="29" t="str">
        <f>IF(OR(H566="",S566=""),"",S566-(SUM(L566,M566)*INDEX(#REF!,MATCH(H566,D.1[Tên sản phẩm],0))))</f>
        <v/>
      </c>
    </row>
    <row r="567" spans="2:29" ht="27.75" customHeight="1">
      <c r="B567" s="69">
        <f t="shared" si="99"/>
        <v>564</v>
      </c>
      <c r="C567" s="49" t="str">
        <f t="shared" ca="1" si="100"/>
        <v/>
      </c>
      <c r="D567" s="50" t="str">
        <f t="shared" ca="1" si="101"/>
        <v/>
      </c>
      <c r="E567" s="51" t="str">
        <f t="shared" ca="1" si="102"/>
        <v/>
      </c>
      <c r="F567" s="51"/>
      <c r="G567" s="52" t="str">
        <f t="shared" ca="1" si="103"/>
        <v/>
      </c>
      <c r="H567" s="53"/>
      <c r="I567" s="54" t="str">
        <f>IF(H567="","",INDEX(D.1[Quy cách],MATCH(H567,D.1[Tên sản phẩm],0)))</f>
        <v/>
      </c>
      <c r="J567" s="20" t="str">
        <f>IF(H567="","",INDEX(D.1[ĐVT],MATCH(H567,D.1[Tên sản phẩm],0)))</f>
        <v/>
      </c>
      <c r="K567" s="56" t="str">
        <f>IF(H567="","",INDEX(#REF!,MATCH(H567,D.1[Tên sản phẩm],0)))</f>
        <v/>
      </c>
      <c r="L567" s="56"/>
      <c r="M567" s="53"/>
      <c r="N567" s="53"/>
      <c r="O567" s="53"/>
      <c r="P567" s="57" t="str">
        <f t="shared" si="104"/>
        <v/>
      </c>
      <c r="Q567" s="58"/>
      <c r="R567" s="56" t="str">
        <f t="shared" si="97"/>
        <v/>
      </c>
      <c r="S567" s="57" t="str">
        <f t="shared" si="105"/>
        <v/>
      </c>
      <c r="T567" s="58" t="str">
        <f t="shared" ca="1" si="106"/>
        <v/>
      </c>
      <c r="U567" s="57" t="str">
        <f t="shared" si="107"/>
        <v/>
      </c>
      <c r="V567" s="57" t="str">
        <f ca="1">IF(AND(C567&lt;&gt;"",C567&lt;&gt;OFFSET(C567,1,0)),SUMIFS([Giá có thuế],[Số ĐK],C567),"")</f>
        <v/>
      </c>
      <c r="W567" s="53"/>
      <c r="X567" s="55" t="str">
        <f>IF(W567="","",'Thông Tin Chung'!#REF!)</f>
        <v/>
      </c>
      <c r="Y567" s="57" t="str">
        <f t="shared" ca="1" si="108"/>
        <v/>
      </c>
      <c r="Z567" s="59"/>
      <c r="AA567" s="49" t="str">
        <f ca="1">IF(C567="","",IF(OR(D567&lt;NgayBatDau,D567&gt;NgayKetThuc),"Ngày tháng phải nằm trong kỳ báo cáo",IF(AND(G567&lt;&gt;"",COUNTIF(D.2[Tên khách hàng],G567)=0),"Tên KH chưa khai báo trong DSKH",IF(AND(H567&lt;&gt;"",COUNTIF(D.1[Tên sản phẩm],H567)=0),"SP này chưa khai báo trong DSSP",""))))</f>
        <v/>
      </c>
      <c r="AB567" s="28" t="str">
        <f t="shared" ca="1" si="98"/>
        <v/>
      </c>
      <c r="AC567" s="29" t="str">
        <f>IF(OR(H567="",S567=""),"",S567-(SUM(L567,M567)*INDEX(#REF!,MATCH(H567,D.1[Tên sản phẩm],0))))</f>
        <v/>
      </c>
    </row>
    <row r="568" spans="2:29" ht="27.75" customHeight="1">
      <c r="B568" s="69">
        <f t="shared" si="99"/>
        <v>565</v>
      </c>
      <c r="C568" s="49" t="str">
        <f t="shared" ca="1" si="100"/>
        <v/>
      </c>
      <c r="D568" s="50" t="str">
        <f t="shared" ca="1" si="101"/>
        <v/>
      </c>
      <c r="E568" s="51" t="str">
        <f t="shared" ca="1" si="102"/>
        <v/>
      </c>
      <c r="F568" s="51"/>
      <c r="G568" s="52" t="str">
        <f t="shared" ca="1" si="103"/>
        <v/>
      </c>
      <c r="H568" s="53"/>
      <c r="I568" s="54" t="str">
        <f>IF(H568="","",INDEX(D.1[Quy cách],MATCH(H568,D.1[Tên sản phẩm],0)))</f>
        <v/>
      </c>
      <c r="J568" s="20" t="str">
        <f>IF(H568="","",INDEX(D.1[ĐVT],MATCH(H568,D.1[Tên sản phẩm],0)))</f>
        <v/>
      </c>
      <c r="K568" s="56" t="str">
        <f>IF(H568="","",INDEX(#REF!,MATCH(H568,D.1[Tên sản phẩm],0)))</f>
        <v/>
      </c>
      <c r="L568" s="56"/>
      <c r="M568" s="53"/>
      <c r="N568" s="53"/>
      <c r="O568" s="53"/>
      <c r="P568" s="57" t="str">
        <f t="shared" si="104"/>
        <v/>
      </c>
      <c r="Q568" s="58"/>
      <c r="R568" s="56" t="str">
        <f t="shared" si="97"/>
        <v/>
      </c>
      <c r="S568" s="57" t="str">
        <f t="shared" si="105"/>
        <v/>
      </c>
      <c r="T568" s="58" t="str">
        <f t="shared" ca="1" si="106"/>
        <v/>
      </c>
      <c r="U568" s="57" t="str">
        <f t="shared" si="107"/>
        <v/>
      </c>
      <c r="V568" s="57" t="str">
        <f ca="1">IF(AND(C568&lt;&gt;"",C568&lt;&gt;OFFSET(C568,1,0)),SUMIFS([Giá có thuế],[Số ĐK],C568),"")</f>
        <v/>
      </c>
      <c r="W568" s="53"/>
      <c r="X568" s="55" t="str">
        <f>IF(W568="","",'Thông Tin Chung'!#REF!)</f>
        <v/>
      </c>
      <c r="Y568" s="57" t="str">
        <f t="shared" ca="1" si="108"/>
        <v/>
      </c>
      <c r="Z568" s="59"/>
      <c r="AA568" s="49" t="str">
        <f ca="1">IF(C568="","",IF(OR(D568&lt;NgayBatDau,D568&gt;NgayKetThuc),"Ngày tháng phải nằm trong kỳ báo cáo",IF(AND(G568&lt;&gt;"",COUNTIF(D.2[Tên khách hàng],G568)=0),"Tên KH chưa khai báo trong DSKH",IF(AND(H568&lt;&gt;"",COUNTIF(D.1[Tên sản phẩm],H568)=0),"SP này chưa khai báo trong DSSP",""))))</f>
        <v/>
      </c>
      <c r="AB568" s="28" t="str">
        <f t="shared" ca="1" si="98"/>
        <v/>
      </c>
      <c r="AC568" s="29" t="str">
        <f>IF(OR(H568="",S568=""),"",S568-(SUM(L568,M568)*INDEX(#REF!,MATCH(H568,D.1[Tên sản phẩm],0))))</f>
        <v/>
      </c>
    </row>
    <row r="569" spans="2:29" ht="27.75" customHeight="1">
      <c r="B569" s="69">
        <f t="shared" si="99"/>
        <v>566</v>
      </c>
      <c r="C569" s="49" t="str">
        <f t="shared" ca="1" si="100"/>
        <v/>
      </c>
      <c r="D569" s="50" t="str">
        <f t="shared" ca="1" si="101"/>
        <v/>
      </c>
      <c r="E569" s="51" t="str">
        <f t="shared" ca="1" si="102"/>
        <v/>
      </c>
      <c r="F569" s="51"/>
      <c r="G569" s="52" t="str">
        <f t="shared" ca="1" si="103"/>
        <v/>
      </c>
      <c r="H569" s="53"/>
      <c r="I569" s="54" t="str">
        <f>IF(H569="","",INDEX(D.1[Quy cách],MATCH(H569,D.1[Tên sản phẩm],0)))</f>
        <v/>
      </c>
      <c r="J569" s="20" t="str">
        <f>IF(H569="","",INDEX(D.1[ĐVT],MATCH(H569,D.1[Tên sản phẩm],0)))</f>
        <v/>
      </c>
      <c r="K569" s="56" t="str">
        <f>IF(H569="","",INDEX(#REF!,MATCH(H569,D.1[Tên sản phẩm],0)))</f>
        <v/>
      </c>
      <c r="L569" s="56"/>
      <c r="M569" s="53"/>
      <c r="N569" s="53"/>
      <c r="O569" s="53"/>
      <c r="P569" s="57" t="str">
        <f t="shared" si="104"/>
        <v/>
      </c>
      <c r="Q569" s="58"/>
      <c r="R569" s="56" t="str">
        <f t="shared" si="97"/>
        <v/>
      </c>
      <c r="S569" s="57" t="str">
        <f t="shared" si="105"/>
        <v/>
      </c>
      <c r="T569" s="58" t="str">
        <f t="shared" ca="1" si="106"/>
        <v/>
      </c>
      <c r="U569" s="57" t="str">
        <f t="shared" si="107"/>
        <v/>
      </c>
      <c r="V569" s="57" t="str">
        <f ca="1">IF(AND(C569&lt;&gt;"",C569&lt;&gt;OFFSET(C569,1,0)),SUMIFS([Giá có thuế],[Số ĐK],C569),"")</f>
        <v/>
      </c>
      <c r="W569" s="53"/>
      <c r="X569" s="55" t="str">
        <f>IF(W569="","",'Thông Tin Chung'!#REF!)</f>
        <v/>
      </c>
      <c r="Y569" s="57" t="str">
        <f t="shared" ca="1" si="108"/>
        <v/>
      </c>
      <c r="Z569" s="59"/>
      <c r="AA569" s="49" t="str">
        <f ca="1">IF(C569="","",IF(OR(D569&lt;NgayBatDau,D569&gt;NgayKetThuc),"Ngày tháng phải nằm trong kỳ báo cáo",IF(AND(G569&lt;&gt;"",COUNTIF(D.2[Tên khách hàng],G569)=0),"Tên KH chưa khai báo trong DSKH",IF(AND(H569&lt;&gt;"",COUNTIF(D.1[Tên sản phẩm],H569)=0),"SP này chưa khai báo trong DSSP",""))))</f>
        <v/>
      </c>
      <c r="AB569" s="28" t="str">
        <f t="shared" ca="1" si="98"/>
        <v/>
      </c>
      <c r="AC569" s="29" t="str">
        <f>IF(OR(H569="",S569=""),"",S569-(SUM(L569,M569)*INDEX(#REF!,MATCH(H569,D.1[Tên sản phẩm],0))))</f>
        <v/>
      </c>
    </row>
    <row r="570" spans="2:29" ht="27.75" customHeight="1">
      <c r="B570" s="69">
        <f t="shared" si="99"/>
        <v>567</v>
      </c>
      <c r="C570" s="49" t="str">
        <f t="shared" ca="1" si="100"/>
        <v/>
      </c>
      <c r="D570" s="50" t="str">
        <f t="shared" ca="1" si="101"/>
        <v/>
      </c>
      <c r="E570" s="51" t="str">
        <f t="shared" ca="1" si="102"/>
        <v/>
      </c>
      <c r="F570" s="51"/>
      <c r="G570" s="52" t="str">
        <f t="shared" ca="1" si="103"/>
        <v/>
      </c>
      <c r="H570" s="53"/>
      <c r="I570" s="54" t="str">
        <f>IF(H570="","",INDEX(D.1[Quy cách],MATCH(H570,D.1[Tên sản phẩm],0)))</f>
        <v/>
      </c>
      <c r="J570" s="20" t="str">
        <f>IF(H570="","",INDEX(D.1[ĐVT],MATCH(H570,D.1[Tên sản phẩm],0)))</f>
        <v/>
      </c>
      <c r="K570" s="56" t="str">
        <f>IF(H570="","",INDEX(#REF!,MATCH(H570,D.1[Tên sản phẩm],0)))</f>
        <v/>
      </c>
      <c r="L570" s="56"/>
      <c r="M570" s="53"/>
      <c r="N570" s="53"/>
      <c r="O570" s="53"/>
      <c r="P570" s="57" t="str">
        <f t="shared" si="104"/>
        <v/>
      </c>
      <c r="Q570" s="58"/>
      <c r="R570" s="56" t="str">
        <f t="shared" si="97"/>
        <v/>
      </c>
      <c r="S570" s="57" t="str">
        <f t="shared" si="105"/>
        <v/>
      </c>
      <c r="T570" s="58" t="str">
        <f t="shared" ca="1" si="106"/>
        <v/>
      </c>
      <c r="U570" s="57" t="str">
        <f t="shared" si="107"/>
        <v/>
      </c>
      <c r="V570" s="57" t="str">
        <f ca="1">IF(AND(C570&lt;&gt;"",C570&lt;&gt;OFFSET(C570,1,0)),SUMIFS([Giá có thuế],[Số ĐK],C570),"")</f>
        <v/>
      </c>
      <c r="W570" s="53"/>
      <c r="X570" s="55" t="str">
        <f>IF(W570="","",'Thông Tin Chung'!#REF!)</f>
        <v/>
      </c>
      <c r="Y570" s="57" t="str">
        <f t="shared" ca="1" si="108"/>
        <v/>
      </c>
      <c r="Z570" s="59"/>
      <c r="AA570" s="49" t="str">
        <f ca="1">IF(C570="","",IF(OR(D570&lt;NgayBatDau,D570&gt;NgayKetThuc),"Ngày tháng phải nằm trong kỳ báo cáo",IF(AND(G570&lt;&gt;"",COUNTIF(D.2[Tên khách hàng],G570)=0),"Tên KH chưa khai báo trong DSKH",IF(AND(H570&lt;&gt;"",COUNTIF(D.1[Tên sản phẩm],H570)=0),"SP này chưa khai báo trong DSSP",""))))</f>
        <v/>
      </c>
      <c r="AB570" s="28" t="str">
        <f t="shared" ca="1" si="98"/>
        <v/>
      </c>
      <c r="AC570" s="29" t="str">
        <f>IF(OR(H570="",S570=""),"",S570-(SUM(L570,M570)*INDEX(#REF!,MATCH(H570,D.1[Tên sản phẩm],0))))</f>
        <v/>
      </c>
    </row>
    <row r="571" spans="2:29" ht="27.75" customHeight="1">
      <c r="B571" s="69">
        <f t="shared" si="99"/>
        <v>568</v>
      </c>
      <c r="C571" s="49" t="str">
        <f t="shared" ca="1" si="100"/>
        <v/>
      </c>
      <c r="D571" s="50" t="str">
        <f t="shared" ca="1" si="101"/>
        <v/>
      </c>
      <c r="E571" s="51" t="str">
        <f t="shared" ca="1" si="102"/>
        <v/>
      </c>
      <c r="F571" s="51"/>
      <c r="G571" s="52" t="str">
        <f t="shared" ca="1" si="103"/>
        <v/>
      </c>
      <c r="H571" s="53"/>
      <c r="I571" s="54" t="str">
        <f>IF(H571="","",INDEX(D.1[Quy cách],MATCH(H571,D.1[Tên sản phẩm],0)))</f>
        <v/>
      </c>
      <c r="J571" s="20" t="str">
        <f>IF(H571="","",INDEX(D.1[ĐVT],MATCH(H571,D.1[Tên sản phẩm],0)))</f>
        <v/>
      </c>
      <c r="K571" s="56" t="str">
        <f>IF(H571="","",INDEX(#REF!,MATCH(H571,D.1[Tên sản phẩm],0)))</f>
        <v/>
      </c>
      <c r="L571" s="56"/>
      <c r="M571" s="53"/>
      <c r="N571" s="53"/>
      <c r="O571" s="53"/>
      <c r="P571" s="57" t="str">
        <f t="shared" si="104"/>
        <v/>
      </c>
      <c r="Q571" s="58"/>
      <c r="R571" s="56" t="str">
        <f t="shared" si="97"/>
        <v/>
      </c>
      <c r="S571" s="57" t="str">
        <f t="shared" si="105"/>
        <v/>
      </c>
      <c r="T571" s="58" t="str">
        <f t="shared" ca="1" si="106"/>
        <v/>
      </c>
      <c r="U571" s="57" t="str">
        <f t="shared" si="107"/>
        <v/>
      </c>
      <c r="V571" s="57" t="str">
        <f ca="1">IF(AND(C571&lt;&gt;"",C571&lt;&gt;OFFSET(C571,1,0)),SUMIFS([Giá có thuế],[Số ĐK],C571),"")</f>
        <v/>
      </c>
      <c r="W571" s="53"/>
      <c r="X571" s="55" t="str">
        <f>IF(W571="","",'Thông Tin Chung'!#REF!)</f>
        <v/>
      </c>
      <c r="Y571" s="57" t="str">
        <f t="shared" ca="1" si="108"/>
        <v/>
      </c>
      <c r="Z571" s="59"/>
      <c r="AA571" s="49" t="str">
        <f ca="1">IF(C571="","",IF(OR(D571&lt;NgayBatDau,D571&gt;NgayKetThuc),"Ngày tháng phải nằm trong kỳ báo cáo",IF(AND(G571&lt;&gt;"",COUNTIF(D.2[Tên khách hàng],G571)=0),"Tên KH chưa khai báo trong DSKH",IF(AND(H571&lt;&gt;"",COUNTIF(D.1[Tên sản phẩm],H571)=0),"SP này chưa khai báo trong DSSP",""))))</f>
        <v/>
      </c>
      <c r="AB571" s="28" t="str">
        <f t="shared" ca="1" si="98"/>
        <v/>
      </c>
      <c r="AC571" s="29" t="str">
        <f>IF(OR(H571="",S571=""),"",S571-(SUM(L571,M571)*INDEX(#REF!,MATCH(H571,D.1[Tên sản phẩm],0))))</f>
        <v/>
      </c>
    </row>
    <row r="572" spans="2:29" ht="27.75" customHeight="1">
      <c r="B572" s="69">
        <f t="shared" si="99"/>
        <v>569</v>
      </c>
      <c r="C572" s="49" t="str">
        <f t="shared" ca="1" si="100"/>
        <v/>
      </c>
      <c r="D572" s="50" t="str">
        <f t="shared" ca="1" si="101"/>
        <v/>
      </c>
      <c r="E572" s="51" t="str">
        <f t="shared" ca="1" si="102"/>
        <v/>
      </c>
      <c r="F572" s="51"/>
      <c r="G572" s="52" t="str">
        <f t="shared" ca="1" si="103"/>
        <v/>
      </c>
      <c r="H572" s="53"/>
      <c r="I572" s="54" t="str">
        <f>IF(H572="","",INDEX(D.1[Quy cách],MATCH(H572,D.1[Tên sản phẩm],0)))</f>
        <v/>
      </c>
      <c r="J572" s="20" t="str">
        <f>IF(H572="","",INDEX(D.1[ĐVT],MATCH(H572,D.1[Tên sản phẩm],0)))</f>
        <v/>
      </c>
      <c r="K572" s="56" t="str">
        <f>IF(H572="","",INDEX(#REF!,MATCH(H572,D.1[Tên sản phẩm],0)))</f>
        <v/>
      </c>
      <c r="L572" s="56"/>
      <c r="M572" s="53"/>
      <c r="N572" s="53"/>
      <c r="O572" s="53"/>
      <c r="P572" s="57" t="str">
        <f t="shared" si="104"/>
        <v/>
      </c>
      <c r="Q572" s="58"/>
      <c r="R572" s="56" t="str">
        <f t="shared" si="97"/>
        <v/>
      </c>
      <c r="S572" s="57" t="str">
        <f t="shared" si="105"/>
        <v/>
      </c>
      <c r="T572" s="58" t="str">
        <f t="shared" ca="1" si="106"/>
        <v/>
      </c>
      <c r="U572" s="57" t="str">
        <f t="shared" si="107"/>
        <v/>
      </c>
      <c r="V572" s="57" t="str">
        <f ca="1">IF(AND(C572&lt;&gt;"",C572&lt;&gt;OFFSET(C572,1,0)),SUMIFS([Giá có thuế],[Số ĐK],C572),"")</f>
        <v/>
      </c>
      <c r="W572" s="53"/>
      <c r="X572" s="55" t="str">
        <f>IF(W572="","",'Thông Tin Chung'!#REF!)</f>
        <v/>
      </c>
      <c r="Y572" s="57" t="str">
        <f t="shared" ca="1" si="108"/>
        <v/>
      </c>
      <c r="Z572" s="59"/>
      <c r="AA572" s="49" t="str">
        <f ca="1">IF(C572="","",IF(OR(D572&lt;NgayBatDau,D572&gt;NgayKetThuc),"Ngày tháng phải nằm trong kỳ báo cáo",IF(AND(G572&lt;&gt;"",COUNTIF(D.2[Tên khách hàng],G572)=0),"Tên KH chưa khai báo trong DSKH",IF(AND(H572&lt;&gt;"",COUNTIF(D.1[Tên sản phẩm],H572)=0),"SP này chưa khai báo trong DSSP",""))))</f>
        <v/>
      </c>
      <c r="AB572" s="28" t="str">
        <f t="shared" ca="1" si="98"/>
        <v/>
      </c>
      <c r="AC572" s="29" t="str">
        <f>IF(OR(H572="",S572=""),"",S572-(SUM(L572,M572)*INDEX(#REF!,MATCH(H572,D.1[Tên sản phẩm],0))))</f>
        <v/>
      </c>
    </row>
    <row r="573" spans="2:29" ht="27.75" customHeight="1">
      <c r="B573" s="69">
        <f t="shared" si="99"/>
        <v>570</v>
      </c>
      <c r="C573" s="49" t="str">
        <f t="shared" ca="1" si="100"/>
        <v/>
      </c>
      <c r="D573" s="50" t="str">
        <f t="shared" ca="1" si="101"/>
        <v/>
      </c>
      <c r="E573" s="51" t="str">
        <f t="shared" ca="1" si="102"/>
        <v/>
      </c>
      <c r="F573" s="51"/>
      <c r="G573" s="52" t="str">
        <f t="shared" ca="1" si="103"/>
        <v/>
      </c>
      <c r="H573" s="53"/>
      <c r="I573" s="54" t="str">
        <f>IF(H573="","",INDEX(D.1[Quy cách],MATCH(H573,D.1[Tên sản phẩm],0)))</f>
        <v/>
      </c>
      <c r="J573" s="20" t="str">
        <f>IF(H573="","",INDEX(D.1[ĐVT],MATCH(H573,D.1[Tên sản phẩm],0)))</f>
        <v/>
      </c>
      <c r="K573" s="56" t="str">
        <f>IF(H573="","",INDEX(#REF!,MATCH(H573,D.1[Tên sản phẩm],0)))</f>
        <v/>
      </c>
      <c r="L573" s="56"/>
      <c r="M573" s="53"/>
      <c r="N573" s="53"/>
      <c r="O573" s="53"/>
      <c r="P573" s="57" t="str">
        <f t="shared" si="104"/>
        <v/>
      </c>
      <c r="Q573" s="58"/>
      <c r="R573" s="56" t="str">
        <f t="shared" si="97"/>
        <v/>
      </c>
      <c r="S573" s="57" t="str">
        <f t="shared" si="105"/>
        <v/>
      </c>
      <c r="T573" s="58" t="str">
        <f t="shared" ca="1" si="106"/>
        <v/>
      </c>
      <c r="U573" s="57" t="str">
        <f t="shared" si="107"/>
        <v/>
      </c>
      <c r="V573" s="57" t="str">
        <f ca="1">IF(AND(C573&lt;&gt;"",C573&lt;&gt;OFFSET(C573,1,0)),SUMIFS([Giá có thuế],[Số ĐK],C573),"")</f>
        <v/>
      </c>
      <c r="W573" s="53"/>
      <c r="X573" s="55" t="str">
        <f>IF(W573="","",'Thông Tin Chung'!#REF!)</f>
        <v/>
      </c>
      <c r="Y573" s="57" t="str">
        <f t="shared" ca="1" si="108"/>
        <v/>
      </c>
      <c r="Z573" s="59"/>
      <c r="AA573" s="49" t="str">
        <f ca="1">IF(C573="","",IF(OR(D573&lt;NgayBatDau,D573&gt;NgayKetThuc),"Ngày tháng phải nằm trong kỳ báo cáo",IF(AND(G573&lt;&gt;"",COUNTIF(D.2[Tên khách hàng],G573)=0),"Tên KH chưa khai báo trong DSKH",IF(AND(H573&lt;&gt;"",COUNTIF(D.1[Tên sản phẩm],H573)=0),"SP này chưa khai báo trong DSSP",""))))</f>
        <v/>
      </c>
      <c r="AB573" s="28" t="str">
        <f t="shared" ca="1" si="98"/>
        <v/>
      </c>
      <c r="AC573" s="29" t="str">
        <f>IF(OR(H573="",S573=""),"",S573-(SUM(L573,M573)*INDEX(#REF!,MATCH(H573,D.1[Tên sản phẩm],0))))</f>
        <v/>
      </c>
    </row>
    <row r="574" spans="2:29" ht="27.75" customHeight="1">
      <c r="B574" s="69">
        <f t="shared" si="99"/>
        <v>571</v>
      </c>
      <c r="C574" s="49" t="str">
        <f t="shared" ca="1" si="100"/>
        <v/>
      </c>
      <c r="D574" s="50" t="str">
        <f t="shared" ca="1" si="101"/>
        <v/>
      </c>
      <c r="E574" s="51" t="str">
        <f t="shared" ca="1" si="102"/>
        <v/>
      </c>
      <c r="F574" s="51"/>
      <c r="G574" s="52" t="str">
        <f t="shared" ca="1" si="103"/>
        <v/>
      </c>
      <c r="H574" s="53"/>
      <c r="I574" s="54" t="str">
        <f>IF(H574="","",INDEX(D.1[Quy cách],MATCH(H574,D.1[Tên sản phẩm],0)))</f>
        <v/>
      </c>
      <c r="J574" s="20" t="str">
        <f>IF(H574="","",INDEX(D.1[ĐVT],MATCH(H574,D.1[Tên sản phẩm],0)))</f>
        <v/>
      </c>
      <c r="K574" s="56" t="str">
        <f>IF(H574="","",INDEX(#REF!,MATCH(H574,D.1[Tên sản phẩm],0)))</f>
        <v/>
      </c>
      <c r="L574" s="56"/>
      <c r="M574" s="53"/>
      <c r="N574" s="53"/>
      <c r="O574" s="53"/>
      <c r="P574" s="57" t="str">
        <f t="shared" si="104"/>
        <v/>
      </c>
      <c r="Q574" s="58"/>
      <c r="R574" s="56" t="str">
        <f t="shared" si="97"/>
        <v/>
      </c>
      <c r="S574" s="57" t="str">
        <f t="shared" si="105"/>
        <v/>
      </c>
      <c r="T574" s="58" t="str">
        <f t="shared" ca="1" si="106"/>
        <v/>
      </c>
      <c r="U574" s="57" t="str">
        <f t="shared" si="107"/>
        <v/>
      </c>
      <c r="V574" s="57" t="str">
        <f ca="1">IF(AND(C574&lt;&gt;"",C574&lt;&gt;OFFSET(C574,1,0)),SUMIFS([Giá có thuế],[Số ĐK],C574),"")</f>
        <v/>
      </c>
      <c r="W574" s="53"/>
      <c r="X574" s="55" t="str">
        <f>IF(W574="","",'Thông Tin Chung'!#REF!)</f>
        <v/>
      </c>
      <c r="Y574" s="57" t="str">
        <f t="shared" ca="1" si="108"/>
        <v/>
      </c>
      <c r="Z574" s="59"/>
      <c r="AA574" s="49" t="str">
        <f ca="1">IF(C574="","",IF(OR(D574&lt;NgayBatDau,D574&gt;NgayKetThuc),"Ngày tháng phải nằm trong kỳ báo cáo",IF(AND(G574&lt;&gt;"",COUNTIF(D.2[Tên khách hàng],G574)=0),"Tên KH chưa khai báo trong DSKH",IF(AND(H574&lt;&gt;"",COUNTIF(D.1[Tên sản phẩm],H574)=0),"SP này chưa khai báo trong DSSP",""))))</f>
        <v/>
      </c>
      <c r="AB574" s="28" t="str">
        <f t="shared" ca="1" si="98"/>
        <v/>
      </c>
      <c r="AC574" s="29" t="str">
        <f>IF(OR(H574="",S574=""),"",S574-(SUM(L574,M574)*INDEX(#REF!,MATCH(H574,D.1[Tên sản phẩm],0))))</f>
        <v/>
      </c>
    </row>
    <row r="575" spans="2:29" ht="27.75" customHeight="1">
      <c r="B575" s="69">
        <f t="shared" si="99"/>
        <v>572</v>
      </c>
      <c r="C575" s="49" t="str">
        <f t="shared" ca="1" si="100"/>
        <v/>
      </c>
      <c r="D575" s="50" t="str">
        <f t="shared" ca="1" si="101"/>
        <v/>
      </c>
      <c r="E575" s="51" t="str">
        <f t="shared" ca="1" si="102"/>
        <v/>
      </c>
      <c r="F575" s="51"/>
      <c r="G575" s="52" t="str">
        <f t="shared" ca="1" si="103"/>
        <v/>
      </c>
      <c r="H575" s="53"/>
      <c r="I575" s="54" t="str">
        <f>IF(H575="","",INDEX(D.1[Quy cách],MATCH(H575,D.1[Tên sản phẩm],0)))</f>
        <v/>
      </c>
      <c r="J575" s="20" t="str">
        <f>IF(H575="","",INDEX(D.1[ĐVT],MATCH(H575,D.1[Tên sản phẩm],0)))</f>
        <v/>
      </c>
      <c r="K575" s="56" t="str">
        <f>IF(H575="","",INDEX(#REF!,MATCH(H575,D.1[Tên sản phẩm],0)))</f>
        <v/>
      </c>
      <c r="L575" s="56"/>
      <c r="M575" s="53"/>
      <c r="N575" s="53"/>
      <c r="O575" s="53"/>
      <c r="P575" s="57" t="str">
        <f t="shared" si="104"/>
        <v/>
      </c>
      <c r="Q575" s="58"/>
      <c r="R575" s="56" t="str">
        <f t="shared" si="97"/>
        <v/>
      </c>
      <c r="S575" s="57" t="str">
        <f t="shared" si="105"/>
        <v/>
      </c>
      <c r="T575" s="58" t="str">
        <f t="shared" ca="1" si="106"/>
        <v/>
      </c>
      <c r="U575" s="57" t="str">
        <f t="shared" si="107"/>
        <v/>
      </c>
      <c r="V575" s="57" t="str">
        <f ca="1">IF(AND(C575&lt;&gt;"",C575&lt;&gt;OFFSET(C575,1,0)),SUMIFS([Giá có thuế],[Số ĐK],C575),"")</f>
        <v/>
      </c>
      <c r="W575" s="53"/>
      <c r="X575" s="55" t="str">
        <f>IF(W575="","",'Thông Tin Chung'!#REF!)</f>
        <v/>
      </c>
      <c r="Y575" s="57" t="str">
        <f t="shared" ca="1" si="108"/>
        <v/>
      </c>
      <c r="Z575" s="59"/>
      <c r="AA575" s="49" t="str">
        <f ca="1">IF(C575="","",IF(OR(D575&lt;NgayBatDau,D575&gt;NgayKetThuc),"Ngày tháng phải nằm trong kỳ báo cáo",IF(AND(G575&lt;&gt;"",COUNTIF(D.2[Tên khách hàng],G575)=0),"Tên KH chưa khai báo trong DSKH",IF(AND(H575&lt;&gt;"",COUNTIF(D.1[Tên sản phẩm],H575)=0),"SP này chưa khai báo trong DSSP",""))))</f>
        <v/>
      </c>
      <c r="AB575" s="28" t="str">
        <f t="shared" ca="1" si="98"/>
        <v/>
      </c>
      <c r="AC575" s="29" t="str">
        <f>IF(OR(H575="",S575=""),"",S575-(SUM(L575,M575)*INDEX(#REF!,MATCH(H575,D.1[Tên sản phẩm],0))))</f>
        <v/>
      </c>
    </row>
    <row r="576" spans="2:29" ht="27.75" customHeight="1">
      <c r="B576" s="69">
        <f t="shared" si="99"/>
        <v>573</v>
      </c>
      <c r="C576" s="49" t="str">
        <f t="shared" ca="1" si="100"/>
        <v/>
      </c>
      <c r="D576" s="50" t="str">
        <f t="shared" ca="1" si="101"/>
        <v/>
      </c>
      <c r="E576" s="51" t="str">
        <f t="shared" ca="1" si="102"/>
        <v/>
      </c>
      <c r="F576" s="51"/>
      <c r="G576" s="52" t="str">
        <f t="shared" ca="1" si="103"/>
        <v/>
      </c>
      <c r="H576" s="53"/>
      <c r="I576" s="54" t="str">
        <f>IF(H576="","",INDEX(D.1[Quy cách],MATCH(H576,D.1[Tên sản phẩm],0)))</f>
        <v/>
      </c>
      <c r="J576" s="20" t="str">
        <f>IF(H576="","",INDEX(D.1[ĐVT],MATCH(H576,D.1[Tên sản phẩm],0)))</f>
        <v/>
      </c>
      <c r="K576" s="56" t="str">
        <f>IF(H576="","",INDEX(#REF!,MATCH(H576,D.1[Tên sản phẩm],0)))</f>
        <v/>
      </c>
      <c r="L576" s="56"/>
      <c r="M576" s="53"/>
      <c r="N576" s="53"/>
      <c r="O576" s="53"/>
      <c r="P576" s="57" t="str">
        <f t="shared" si="104"/>
        <v/>
      </c>
      <c r="Q576" s="58"/>
      <c r="R576" s="56" t="str">
        <f t="shared" si="97"/>
        <v/>
      </c>
      <c r="S576" s="57" t="str">
        <f t="shared" si="105"/>
        <v/>
      </c>
      <c r="T576" s="58" t="str">
        <f t="shared" ca="1" si="106"/>
        <v/>
      </c>
      <c r="U576" s="57" t="str">
        <f t="shared" si="107"/>
        <v/>
      </c>
      <c r="V576" s="57" t="str">
        <f ca="1">IF(AND(C576&lt;&gt;"",C576&lt;&gt;OFFSET(C576,1,0)),SUMIFS([Giá có thuế],[Số ĐK],C576),"")</f>
        <v/>
      </c>
      <c r="W576" s="53"/>
      <c r="X576" s="55" t="str">
        <f>IF(W576="","",'Thông Tin Chung'!#REF!)</f>
        <v/>
      </c>
      <c r="Y576" s="57" t="str">
        <f t="shared" ca="1" si="108"/>
        <v/>
      </c>
      <c r="Z576" s="59"/>
      <c r="AA576" s="49" t="str">
        <f ca="1">IF(C576="","",IF(OR(D576&lt;NgayBatDau,D576&gt;NgayKetThuc),"Ngày tháng phải nằm trong kỳ báo cáo",IF(AND(G576&lt;&gt;"",COUNTIF(D.2[Tên khách hàng],G576)=0),"Tên KH chưa khai báo trong DSKH",IF(AND(H576&lt;&gt;"",COUNTIF(D.1[Tên sản phẩm],H576)=0),"SP này chưa khai báo trong DSSP",""))))</f>
        <v/>
      </c>
      <c r="AB576" s="28" t="str">
        <f t="shared" ca="1" si="98"/>
        <v/>
      </c>
      <c r="AC576" s="29" t="str">
        <f>IF(OR(H576="",S576=""),"",S576-(SUM(L576,M576)*INDEX(#REF!,MATCH(H576,D.1[Tên sản phẩm],0))))</f>
        <v/>
      </c>
    </row>
    <row r="577" spans="2:29" ht="27.75" customHeight="1">
      <c r="B577" s="69">
        <f t="shared" si="99"/>
        <v>574</v>
      </c>
      <c r="C577" s="49" t="str">
        <f t="shared" ca="1" si="100"/>
        <v/>
      </c>
      <c r="D577" s="50" t="str">
        <f t="shared" ca="1" si="101"/>
        <v/>
      </c>
      <c r="E577" s="51" t="str">
        <f t="shared" ca="1" si="102"/>
        <v/>
      </c>
      <c r="F577" s="51"/>
      <c r="G577" s="52" t="str">
        <f t="shared" ca="1" si="103"/>
        <v/>
      </c>
      <c r="H577" s="53"/>
      <c r="I577" s="54" t="str">
        <f>IF(H577="","",INDEX(D.1[Quy cách],MATCH(H577,D.1[Tên sản phẩm],0)))</f>
        <v/>
      </c>
      <c r="J577" s="20" t="str">
        <f>IF(H577="","",INDEX(D.1[ĐVT],MATCH(H577,D.1[Tên sản phẩm],0)))</f>
        <v/>
      </c>
      <c r="K577" s="56" t="str">
        <f>IF(H577="","",INDEX(#REF!,MATCH(H577,D.1[Tên sản phẩm],0)))</f>
        <v/>
      </c>
      <c r="L577" s="56"/>
      <c r="M577" s="53"/>
      <c r="N577" s="53"/>
      <c r="O577" s="53"/>
      <c r="P577" s="57" t="str">
        <f t="shared" si="104"/>
        <v/>
      </c>
      <c r="Q577" s="58"/>
      <c r="R577" s="56" t="str">
        <f t="shared" si="97"/>
        <v/>
      </c>
      <c r="S577" s="57" t="str">
        <f t="shared" si="105"/>
        <v/>
      </c>
      <c r="T577" s="58" t="str">
        <f t="shared" ca="1" si="106"/>
        <v/>
      </c>
      <c r="U577" s="57" t="str">
        <f t="shared" si="107"/>
        <v/>
      </c>
      <c r="V577" s="57" t="str">
        <f ca="1">IF(AND(C577&lt;&gt;"",C577&lt;&gt;OFFSET(C577,1,0)),SUMIFS([Giá có thuế],[Số ĐK],C577),"")</f>
        <v/>
      </c>
      <c r="W577" s="53"/>
      <c r="X577" s="55" t="str">
        <f>IF(W577="","",'Thông Tin Chung'!#REF!)</f>
        <v/>
      </c>
      <c r="Y577" s="57" t="str">
        <f t="shared" ca="1" si="108"/>
        <v/>
      </c>
      <c r="Z577" s="59"/>
      <c r="AA577" s="49" t="str">
        <f ca="1">IF(C577="","",IF(OR(D577&lt;NgayBatDau,D577&gt;NgayKetThuc),"Ngày tháng phải nằm trong kỳ báo cáo",IF(AND(G577&lt;&gt;"",COUNTIF(D.2[Tên khách hàng],G577)=0),"Tên KH chưa khai báo trong DSKH",IF(AND(H577&lt;&gt;"",COUNTIF(D.1[Tên sản phẩm],H577)=0),"SP này chưa khai báo trong DSSP",""))))</f>
        <v/>
      </c>
      <c r="AB577" s="28" t="str">
        <f t="shared" ca="1" si="98"/>
        <v/>
      </c>
      <c r="AC577" s="29" t="str">
        <f>IF(OR(H577="",S577=""),"",S577-(SUM(L577,M577)*INDEX(#REF!,MATCH(H577,D.1[Tên sản phẩm],0))))</f>
        <v/>
      </c>
    </row>
    <row r="578" spans="2:29" ht="27.75" customHeight="1">
      <c r="B578" s="69">
        <f t="shared" si="99"/>
        <v>575</v>
      </c>
      <c r="C578" s="49" t="str">
        <f t="shared" ca="1" si="100"/>
        <v/>
      </c>
      <c r="D578" s="50" t="str">
        <f t="shared" ca="1" si="101"/>
        <v/>
      </c>
      <c r="E578" s="51" t="str">
        <f t="shared" ca="1" si="102"/>
        <v/>
      </c>
      <c r="F578" s="51"/>
      <c r="G578" s="52" t="str">
        <f t="shared" ca="1" si="103"/>
        <v/>
      </c>
      <c r="H578" s="53"/>
      <c r="I578" s="54" t="str">
        <f>IF(H578="","",INDEX(D.1[Quy cách],MATCH(H578,D.1[Tên sản phẩm],0)))</f>
        <v/>
      </c>
      <c r="J578" s="20" t="str">
        <f>IF(H578="","",INDEX(D.1[ĐVT],MATCH(H578,D.1[Tên sản phẩm],0)))</f>
        <v/>
      </c>
      <c r="K578" s="56" t="str">
        <f>IF(H578="","",INDEX(#REF!,MATCH(H578,D.1[Tên sản phẩm],0)))</f>
        <v/>
      </c>
      <c r="L578" s="56"/>
      <c r="M578" s="53"/>
      <c r="N578" s="53"/>
      <c r="O578" s="53"/>
      <c r="P578" s="57" t="str">
        <f t="shared" si="104"/>
        <v/>
      </c>
      <c r="Q578" s="58"/>
      <c r="R578" s="56" t="str">
        <f t="shared" si="97"/>
        <v/>
      </c>
      <c r="S578" s="57" t="str">
        <f t="shared" si="105"/>
        <v/>
      </c>
      <c r="T578" s="58" t="str">
        <f t="shared" ca="1" si="106"/>
        <v/>
      </c>
      <c r="U578" s="57" t="str">
        <f t="shared" si="107"/>
        <v/>
      </c>
      <c r="V578" s="57" t="str">
        <f ca="1">IF(AND(C578&lt;&gt;"",C578&lt;&gt;OFFSET(C578,1,0)),SUMIFS([Giá có thuế],[Số ĐK],C578),"")</f>
        <v/>
      </c>
      <c r="W578" s="53"/>
      <c r="X578" s="55" t="str">
        <f>IF(W578="","",'Thông Tin Chung'!#REF!)</f>
        <v/>
      </c>
      <c r="Y578" s="57" t="str">
        <f t="shared" ca="1" si="108"/>
        <v/>
      </c>
      <c r="Z578" s="59"/>
      <c r="AA578" s="49" t="str">
        <f ca="1">IF(C578="","",IF(OR(D578&lt;NgayBatDau,D578&gt;NgayKetThuc),"Ngày tháng phải nằm trong kỳ báo cáo",IF(AND(G578&lt;&gt;"",COUNTIF(D.2[Tên khách hàng],G578)=0),"Tên KH chưa khai báo trong DSKH",IF(AND(H578&lt;&gt;"",COUNTIF(D.1[Tên sản phẩm],H578)=0),"SP này chưa khai báo trong DSSP",""))))</f>
        <v/>
      </c>
      <c r="AB578" s="28" t="str">
        <f t="shared" ca="1" si="98"/>
        <v/>
      </c>
      <c r="AC578" s="29" t="str">
        <f>IF(OR(H578="",S578=""),"",S578-(SUM(L578,M578)*INDEX(#REF!,MATCH(H578,D.1[Tên sản phẩm],0))))</f>
        <v/>
      </c>
    </row>
    <row r="579" spans="2:29" ht="27.75" customHeight="1">
      <c r="B579" s="69">
        <f t="shared" si="99"/>
        <v>576</v>
      </c>
      <c r="C579" s="49" t="str">
        <f t="shared" ca="1" si="100"/>
        <v/>
      </c>
      <c r="D579" s="50" t="str">
        <f t="shared" ca="1" si="101"/>
        <v/>
      </c>
      <c r="E579" s="51" t="str">
        <f t="shared" ca="1" si="102"/>
        <v/>
      </c>
      <c r="F579" s="51"/>
      <c r="G579" s="52" t="str">
        <f t="shared" ca="1" si="103"/>
        <v/>
      </c>
      <c r="H579" s="53"/>
      <c r="I579" s="54" t="str">
        <f>IF(H579="","",INDEX(D.1[Quy cách],MATCH(H579,D.1[Tên sản phẩm],0)))</f>
        <v/>
      </c>
      <c r="J579" s="20" t="str">
        <f>IF(H579="","",INDEX(D.1[ĐVT],MATCH(H579,D.1[Tên sản phẩm],0)))</f>
        <v/>
      </c>
      <c r="K579" s="56" t="str">
        <f>IF(H579="","",INDEX(#REF!,MATCH(H579,D.1[Tên sản phẩm],0)))</f>
        <v/>
      </c>
      <c r="L579" s="56"/>
      <c r="M579" s="53"/>
      <c r="N579" s="53"/>
      <c r="O579" s="53"/>
      <c r="P579" s="57" t="str">
        <f t="shared" si="104"/>
        <v/>
      </c>
      <c r="Q579" s="58"/>
      <c r="R579" s="56" t="str">
        <f t="shared" ref="R579:R642" si="109">IF(P579="","",P579*SUM(Q579))</f>
        <v/>
      </c>
      <c r="S579" s="57" t="str">
        <f t="shared" si="105"/>
        <v/>
      </c>
      <c r="T579" s="58" t="str">
        <f t="shared" ca="1" si="106"/>
        <v/>
      </c>
      <c r="U579" s="57" t="str">
        <f t="shared" si="107"/>
        <v/>
      </c>
      <c r="V579" s="57" t="str">
        <f ca="1">IF(AND(C579&lt;&gt;"",C579&lt;&gt;OFFSET(C579,1,0)),SUMIFS([Giá có thuế],[Số ĐK],C579),"")</f>
        <v/>
      </c>
      <c r="W579" s="53"/>
      <c r="X579" s="55" t="str">
        <f>IF(W579="","",'Thông Tin Chung'!#REF!)</f>
        <v/>
      </c>
      <c r="Y579" s="57" t="str">
        <f t="shared" ca="1" si="108"/>
        <v/>
      </c>
      <c r="Z579" s="59"/>
      <c r="AA579" s="49" t="str">
        <f ca="1">IF(C579="","",IF(OR(D579&lt;NgayBatDau,D579&gt;NgayKetThuc),"Ngày tháng phải nằm trong kỳ báo cáo",IF(AND(G579&lt;&gt;"",COUNTIF(D.2[Tên khách hàng],G579)=0),"Tên KH chưa khai báo trong DSKH",IF(AND(H579&lt;&gt;"",COUNTIF(D.1[Tên sản phẩm],H579)=0),"SP này chưa khai báo trong DSSP",""))))</f>
        <v/>
      </c>
      <c r="AB579" s="28" t="str">
        <f t="shared" ref="AB579:AB642" ca="1" si="110">IF(D579="","",MONTH(D579))</f>
        <v/>
      </c>
      <c r="AC579" s="29" t="str">
        <f>IF(OR(H579="",S579=""),"",S579-(SUM(L579,M579)*INDEX(#REF!,MATCH(H579,D.1[Tên sản phẩm],0))))</f>
        <v/>
      </c>
    </row>
    <row r="580" spans="2:29" ht="27.75" customHeight="1">
      <c r="B580" s="69">
        <f t="shared" ref="B580:B643" si="111">ROW(A580)-3</f>
        <v>577</v>
      </c>
      <c r="C580" s="49" t="str">
        <f t="shared" ref="C580:C643" ca="1" si="112">IF(AND(D580="",E580="",G580=""),"",IF(AND(D580=OFFSET(D580,-1,0),E580=OFFSET(E580,-1,0),G580=OFFSET(G580,-1,0)),OFFSET(B580,-1,1),B580))</f>
        <v/>
      </c>
      <c r="D580" s="50" t="str">
        <f t="shared" ref="D580:D643" ca="1" si="113">IF(AND($H580&lt;&gt;"",B580&lt;&gt;1),OFFSET(C580,-1,1),"")</f>
        <v/>
      </c>
      <c r="E580" s="51" t="str">
        <f t="shared" ref="E580:E643" ca="1" si="114">IF(AND($H580&lt;&gt;"",B580&lt;&gt;1),OFFSET(D580,-1,1),"")</f>
        <v/>
      </c>
      <c r="F580" s="51"/>
      <c r="G580" s="52" t="str">
        <f t="shared" ref="G580:G643" ca="1" si="115">IF(AND($H580&lt;&gt;"",B580&lt;&gt;1),OFFSET(F580,-1,1),"")</f>
        <v/>
      </c>
      <c r="H580" s="53"/>
      <c r="I580" s="54" t="str">
        <f>IF(H580="","",INDEX(D.1[Quy cách],MATCH(H580,D.1[Tên sản phẩm],0)))</f>
        <v/>
      </c>
      <c r="J580" s="20" t="str">
        <f>IF(H580="","",INDEX(D.1[ĐVT],MATCH(H580,D.1[Tên sản phẩm],0)))</f>
        <v/>
      </c>
      <c r="K580" s="56" t="str">
        <f>IF(H580="","",INDEX(#REF!,MATCH(H580,D.1[Tên sản phẩm],0)))</f>
        <v/>
      </c>
      <c r="L580" s="56"/>
      <c r="M580" s="53"/>
      <c r="N580" s="53"/>
      <c r="O580" s="53"/>
      <c r="P580" s="57" t="str">
        <f t="shared" ref="P580:P643" si="116">IF(AND(K580&lt;&gt;"",L580&lt;&gt;""),K580*L580,IF(AND(N580&lt;&gt;"",O580&lt;&gt;""),N580*O580,""))</f>
        <v/>
      </c>
      <c r="Q580" s="58"/>
      <c r="R580" s="56" t="str">
        <f t="shared" si="109"/>
        <v/>
      </c>
      <c r="S580" s="57" t="str">
        <f t="shared" ref="S580:S643" si="117">IF(P580="","",P580-SUM(R580))</f>
        <v/>
      </c>
      <c r="T580" s="58" t="str">
        <f t="shared" ref="T580:T643" ca="1" si="118">IF(AND(S580&lt;&gt;"",C580=OFFSET(C580,-1,0)),OFFSET(S580,-1,1),"")</f>
        <v/>
      </c>
      <c r="U580" s="57" t="str">
        <f t="shared" ref="U580:U643" si="119">IF(S580="","",S580*SUM(1,T580))</f>
        <v/>
      </c>
      <c r="V580" s="57" t="str">
        <f ca="1">IF(AND(C580&lt;&gt;"",C580&lt;&gt;OFFSET(C580,1,0)),SUMIFS([Giá có thuế],[Số ĐK],C580),"")</f>
        <v/>
      </c>
      <c r="W580" s="53"/>
      <c r="X580" s="55" t="str">
        <f>IF(W580="","",'Thông Tin Chung'!#REF!)</f>
        <v/>
      </c>
      <c r="Y580" s="57" t="str">
        <f t="shared" ref="Y580:Y643" ca="1" si="120">IF(AND(V580&lt;&gt;"",W580&lt;&gt;"",V580&lt;&gt;0),V580-W580,"")</f>
        <v/>
      </c>
      <c r="Z580" s="59"/>
      <c r="AA580" s="49" t="str">
        <f ca="1">IF(C580="","",IF(OR(D580&lt;NgayBatDau,D580&gt;NgayKetThuc),"Ngày tháng phải nằm trong kỳ báo cáo",IF(AND(G580&lt;&gt;"",COUNTIF(D.2[Tên khách hàng],G580)=0),"Tên KH chưa khai báo trong DSKH",IF(AND(H580&lt;&gt;"",COUNTIF(D.1[Tên sản phẩm],H580)=0),"SP này chưa khai báo trong DSSP",""))))</f>
        <v/>
      </c>
      <c r="AB580" s="28" t="str">
        <f t="shared" ca="1" si="110"/>
        <v/>
      </c>
      <c r="AC580" s="29" t="str">
        <f>IF(OR(H580="",S580=""),"",S580-(SUM(L580,M580)*INDEX(#REF!,MATCH(H580,D.1[Tên sản phẩm],0))))</f>
        <v/>
      </c>
    </row>
    <row r="581" spans="2:29" ht="27.75" customHeight="1">
      <c r="B581" s="69">
        <f t="shared" si="111"/>
        <v>578</v>
      </c>
      <c r="C581" s="49" t="str">
        <f t="shared" ca="1" si="112"/>
        <v/>
      </c>
      <c r="D581" s="50" t="str">
        <f t="shared" ca="1" si="113"/>
        <v/>
      </c>
      <c r="E581" s="51" t="str">
        <f t="shared" ca="1" si="114"/>
        <v/>
      </c>
      <c r="F581" s="51"/>
      <c r="G581" s="52" t="str">
        <f t="shared" ca="1" si="115"/>
        <v/>
      </c>
      <c r="H581" s="53"/>
      <c r="I581" s="54" t="str">
        <f>IF(H581="","",INDEX(D.1[Quy cách],MATCH(H581,D.1[Tên sản phẩm],0)))</f>
        <v/>
      </c>
      <c r="J581" s="20" t="str">
        <f>IF(H581="","",INDEX(D.1[ĐVT],MATCH(H581,D.1[Tên sản phẩm],0)))</f>
        <v/>
      </c>
      <c r="K581" s="56" t="str">
        <f>IF(H581="","",INDEX(#REF!,MATCH(H581,D.1[Tên sản phẩm],0)))</f>
        <v/>
      </c>
      <c r="L581" s="56"/>
      <c r="M581" s="53"/>
      <c r="N581" s="53"/>
      <c r="O581" s="53"/>
      <c r="P581" s="57" t="str">
        <f t="shared" si="116"/>
        <v/>
      </c>
      <c r="Q581" s="58"/>
      <c r="R581" s="56" t="str">
        <f t="shared" si="109"/>
        <v/>
      </c>
      <c r="S581" s="57" t="str">
        <f t="shared" si="117"/>
        <v/>
      </c>
      <c r="T581" s="58" t="str">
        <f t="shared" ca="1" si="118"/>
        <v/>
      </c>
      <c r="U581" s="57" t="str">
        <f t="shared" si="119"/>
        <v/>
      </c>
      <c r="V581" s="57" t="str">
        <f ca="1">IF(AND(C581&lt;&gt;"",C581&lt;&gt;OFFSET(C581,1,0)),SUMIFS([Giá có thuế],[Số ĐK],C581),"")</f>
        <v/>
      </c>
      <c r="W581" s="53"/>
      <c r="X581" s="55" t="str">
        <f>IF(W581="","",'Thông Tin Chung'!#REF!)</f>
        <v/>
      </c>
      <c r="Y581" s="57" t="str">
        <f t="shared" ca="1" si="120"/>
        <v/>
      </c>
      <c r="Z581" s="59"/>
      <c r="AA581" s="49" t="str">
        <f ca="1">IF(C581="","",IF(OR(D581&lt;NgayBatDau,D581&gt;NgayKetThuc),"Ngày tháng phải nằm trong kỳ báo cáo",IF(AND(G581&lt;&gt;"",COUNTIF(D.2[Tên khách hàng],G581)=0),"Tên KH chưa khai báo trong DSKH",IF(AND(H581&lt;&gt;"",COUNTIF(D.1[Tên sản phẩm],H581)=0),"SP này chưa khai báo trong DSSP",""))))</f>
        <v/>
      </c>
      <c r="AB581" s="28" t="str">
        <f t="shared" ca="1" si="110"/>
        <v/>
      </c>
      <c r="AC581" s="29" t="str">
        <f>IF(OR(H581="",S581=""),"",S581-(SUM(L581,M581)*INDEX(#REF!,MATCH(H581,D.1[Tên sản phẩm],0))))</f>
        <v/>
      </c>
    </row>
    <row r="582" spans="2:29" ht="27.75" customHeight="1">
      <c r="B582" s="69">
        <f t="shared" si="111"/>
        <v>579</v>
      </c>
      <c r="C582" s="49" t="str">
        <f t="shared" ca="1" si="112"/>
        <v/>
      </c>
      <c r="D582" s="50" t="str">
        <f t="shared" ca="1" si="113"/>
        <v/>
      </c>
      <c r="E582" s="51" t="str">
        <f t="shared" ca="1" si="114"/>
        <v/>
      </c>
      <c r="F582" s="51"/>
      <c r="G582" s="52" t="str">
        <f t="shared" ca="1" si="115"/>
        <v/>
      </c>
      <c r="H582" s="53"/>
      <c r="I582" s="54" t="str">
        <f>IF(H582="","",INDEX(D.1[Quy cách],MATCH(H582,D.1[Tên sản phẩm],0)))</f>
        <v/>
      </c>
      <c r="J582" s="20" t="str">
        <f>IF(H582="","",INDEX(D.1[ĐVT],MATCH(H582,D.1[Tên sản phẩm],0)))</f>
        <v/>
      </c>
      <c r="K582" s="56" t="str">
        <f>IF(H582="","",INDEX(#REF!,MATCH(H582,D.1[Tên sản phẩm],0)))</f>
        <v/>
      </c>
      <c r="L582" s="56"/>
      <c r="M582" s="53"/>
      <c r="N582" s="53"/>
      <c r="O582" s="53"/>
      <c r="P582" s="57" t="str">
        <f t="shared" si="116"/>
        <v/>
      </c>
      <c r="Q582" s="58"/>
      <c r="R582" s="56" t="str">
        <f t="shared" si="109"/>
        <v/>
      </c>
      <c r="S582" s="57" t="str">
        <f t="shared" si="117"/>
        <v/>
      </c>
      <c r="T582" s="58" t="str">
        <f t="shared" ca="1" si="118"/>
        <v/>
      </c>
      <c r="U582" s="57" t="str">
        <f t="shared" si="119"/>
        <v/>
      </c>
      <c r="V582" s="57" t="str">
        <f ca="1">IF(AND(C582&lt;&gt;"",C582&lt;&gt;OFFSET(C582,1,0)),SUMIFS([Giá có thuế],[Số ĐK],C582),"")</f>
        <v/>
      </c>
      <c r="W582" s="53"/>
      <c r="X582" s="55" t="str">
        <f>IF(W582="","",'Thông Tin Chung'!#REF!)</f>
        <v/>
      </c>
      <c r="Y582" s="57" t="str">
        <f t="shared" ca="1" si="120"/>
        <v/>
      </c>
      <c r="Z582" s="59"/>
      <c r="AA582" s="49" t="str">
        <f ca="1">IF(C582="","",IF(OR(D582&lt;NgayBatDau,D582&gt;NgayKetThuc),"Ngày tháng phải nằm trong kỳ báo cáo",IF(AND(G582&lt;&gt;"",COUNTIF(D.2[Tên khách hàng],G582)=0),"Tên KH chưa khai báo trong DSKH",IF(AND(H582&lt;&gt;"",COUNTIF(D.1[Tên sản phẩm],H582)=0),"SP này chưa khai báo trong DSSP",""))))</f>
        <v/>
      </c>
      <c r="AB582" s="28" t="str">
        <f t="shared" ca="1" si="110"/>
        <v/>
      </c>
      <c r="AC582" s="29" t="str">
        <f>IF(OR(H582="",S582=""),"",S582-(SUM(L582,M582)*INDEX(#REF!,MATCH(H582,D.1[Tên sản phẩm],0))))</f>
        <v/>
      </c>
    </row>
    <row r="583" spans="2:29" ht="27.75" customHeight="1">
      <c r="B583" s="69">
        <f t="shared" si="111"/>
        <v>580</v>
      </c>
      <c r="C583" s="49" t="str">
        <f t="shared" ca="1" si="112"/>
        <v/>
      </c>
      <c r="D583" s="50" t="str">
        <f t="shared" ca="1" si="113"/>
        <v/>
      </c>
      <c r="E583" s="51" t="str">
        <f t="shared" ca="1" si="114"/>
        <v/>
      </c>
      <c r="F583" s="51"/>
      <c r="G583" s="52" t="str">
        <f t="shared" ca="1" si="115"/>
        <v/>
      </c>
      <c r="H583" s="53"/>
      <c r="I583" s="54" t="str">
        <f>IF(H583="","",INDEX(D.1[Quy cách],MATCH(H583,D.1[Tên sản phẩm],0)))</f>
        <v/>
      </c>
      <c r="J583" s="20" t="str">
        <f>IF(H583="","",INDEX(D.1[ĐVT],MATCH(H583,D.1[Tên sản phẩm],0)))</f>
        <v/>
      </c>
      <c r="K583" s="56" t="str">
        <f>IF(H583="","",INDEX(#REF!,MATCH(H583,D.1[Tên sản phẩm],0)))</f>
        <v/>
      </c>
      <c r="L583" s="56"/>
      <c r="M583" s="53"/>
      <c r="N583" s="53"/>
      <c r="O583" s="53"/>
      <c r="P583" s="57" t="str">
        <f t="shared" si="116"/>
        <v/>
      </c>
      <c r="Q583" s="58"/>
      <c r="R583" s="56" t="str">
        <f t="shared" si="109"/>
        <v/>
      </c>
      <c r="S583" s="57" t="str">
        <f t="shared" si="117"/>
        <v/>
      </c>
      <c r="T583" s="58" t="str">
        <f t="shared" ca="1" si="118"/>
        <v/>
      </c>
      <c r="U583" s="57" t="str">
        <f t="shared" si="119"/>
        <v/>
      </c>
      <c r="V583" s="57" t="str">
        <f ca="1">IF(AND(C583&lt;&gt;"",C583&lt;&gt;OFFSET(C583,1,0)),SUMIFS([Giá có thuế],[Số ĐK],C583),"")</f>
        <v/>
      </c>
      <c r="W583" s="53"/>
      <c r="X583" s="55" t="str">
        <f>IF(W583="","",'Thông Tin Chung'!#REF!)</f>
        <v/>
      </c>
      <c r="Y583" s="57" t="str">
        <f t="shared" ca="1" si="120"/>
        <v/>
      </c>
      <c r="Z583" s="59"/>
      <c r="AA583" s="49" t="str">
        <f ca="1">IF(C583="","",IF(OR(D583&lt;NgayBatDau,D583&gt;NgayKetThuc),"Ngày tháng phải nằm trong kỳ báo cáo",IF(AND(G583&lt;&gt;"",COUNTIF(D.2[Tên khách hàng],G583)=0),"Tên KH chưa khai báo trong DSKH",IF(AND(H583&lt;&gt;"",COUNTIF(D.1[Tên sản phẩm],H583)=0),"SP này chưa khai báo trong DSSP",""))))</f>
        <v/>
      </c>
      <c r="AB583" s="28" t="str">
        <f t="shared" ca="1" si="110"/>
        <v/>
      </c>
      <c r="AC583" s="29" t="str">
        <f>IF(OR(H583="",S583=""),"",S583-(SUM(L583,M583)*INDEX(#REF!,MATCH(H583,D.1[Tên sản phẩm],0))))</f>
        <v/>
      </c>
    </row>
    <row r="584" spans="2:29" ht="27.75" customHeight="1">
      <c r="B584" s="69">
        <f t="shared" si="111"/>
        <v>581</v>
      </c>
      <c r="C584" s="49" t="str">
        <f t="shared" ca="1" si="112"/>
        <v/>
      </c>
      <c r="D584" s="50" t="str">
        <f t="shared" ca="1" si="113"/>
        <v/>
      </c>
      <c r="E584" s="51" t="str">
        <f t="shared" ca="1" si="114"/>
        <v/>
      </c>
      <c r="F584" s="51"/>
      <c r="G584" s="52" t="str">
        <f t="shared" ca="1" si="115"/>
        <v/>
      </c>
      <c r="H584" s="53"/>
      <c r="I584" s="54" t="str">
        <f>IF(H584="","",INDEX(D.1[Quy cách],MATCH(H584,D.1[Tên sản phẩm],0)))</f>
        <v/>
      </c>
      <c r="J584" s="20" t="str">
        <f>IF(H584="","",INDEX(D.1[ĐVT],MATCH(H584,D.1[Tên sản phẩm],0)))</f>
        <v/>
      </c>
      <c r="K584" s="56" t="str">
        <f>IF(H584="","",INDEX(#REF!,MATCH(H584,D.1[Tên sản phẩm],0)))</f>
        <v/>
      </c>
      <c r="L584" s="56"/>
      <c r="M584" s="53"/>
      <c r="N584" s="53"/>
      <c r="O584" s="53"/>
      <c r="P584" s="57" t="str">
        <f t="shared" si="116"/>
        <v/>
      </c>
      <c r="Q584" s="58"/>
      <c r="R584" s="56" t="str">
        <f t="shared" si="109"/>
        <v/>
      </c>
      <c r="S584" s="57" t="str">
        <f t="shared" si="117"/>
        <v/>
      </c>
      <c r="T584" s="58" t="str">
        <f t="shared" ca="1" si="118"/>
        <v/>
      </c>
      <c r="U584" s="57" t="str">
        <f t="shared" si="119"/>
        <v/>
      </c>
      <c r="V584" s="57" t="str">
        <f ca="1">IF(AND(C584&lt;&gt;"",C584&lt;&gt;OFFSET(C584,1,0)),SUMIFS([Giá có thuế],[Số ĐK],C584),"")</f>
        <v/>
      </c>
      <c r="W584" s="53"/>
      <c r="X584" s="55" t="str">
        <f>IF(W584="","",'Thông Tin Chung'!#REF!)</f>
        <v/>
      </c>
      <c r="Y584" s="57" t="str">
        <f t="shared" ca="1" si="120"/>
        <v/>
      </c>
      <c r="Z584" s="59"/>
      <c r="AA584" s="49" t="str">
        <f ca="1">IF(C584="","",IF(OR(D584&lt;NgayBatDau,D584&gt;NgayKetThuc),"Ngày tháng phải nằm trong kỳ báo cáo",IF(AND(G584&lt;&gt;"",COUNTIF(D.2[Tên khách hàng],G584)=0),"Tên KH chưa khai báo trong DSKH",IF(AND(H584&lt;&gt;"",COUNTIF(D.1[Tên sản phẩm],H584)=0),"SP này chưa khai báo trong DSSP",""))))</f>
        <v/>
      </c>
      <c r="AB584" s="28" t="str">
        <f t="shared" ca="1" si="110"/>
        <v/>
      </c>
      <c r="AC584" s="29" t="str">
        <f>IF(OR(H584="",S584=""),"",S584-(SUM(L584,M584)*INDEX(#REF!,MATCH(H584,D.1[Tên sản phẩm],0))))</f>
        <v/>
      </c>
    </row>
    <row r="585" spans="2:29" ht="27.75" customHeight="1">
      <c r="B585" s="69">
        <f t="shared" si="111"/>
        <v>582</v>
      </c>
      <c r="C585" s="49" t="str">
        <f t="shared" ca="1" si="112"/>
        <v/>
      </c>
      <c r="D585" s="50" t="str">
        <f t="shared" ca="1" si="113"/>
        <v/>
      </c>
      <c r="E585" s="51" t="str">
        <f t="shared" ca="1" si="114"/>
        <v/>
      </c>
      <c r="F585" s="51"/>
      <c r="G585" s="52" t="str">
        <f t="shared" ca="1" si="115"/>
        <v/>
      </c>
      <c r="H585" s="53"/>
      <c r="I585" s="54" t="str">
        <f>IF(H585="","",INDEX(D.1[Quy cách],MATCH(H585,D.1[Tên sản phẩm],0)))</f>
        <v/>
      </c>
      <c r="J585" s="20" t="str">
        <f>IF(H585="","",INDEX(D.1[ĐVT],MATCH(H585,D.1[Tên sản phẩm],0)))</f>
        <v/>
      </c>
      <c r="K585" s="56" t="str">
        <f>IF(H585="","",INDEX(#REF!,MATCH(H585,D.1[Tên sản phẩm],0)))</f>
        <v/>
      </c>
      <c r="L585" s="56"/>
      <c r="M585" s="53"/>
      <c r="N585" s="53"/>
      <c r="O585" s="53"/>
      <c r="P585" s="57" t="str">
        <f t="shared" si="116"/>
        <v/>
      </c>
      <c r="Q585" s="58"/>
      <c r="R585" s="56" t="str">
        <f t="shared" si="109"/>
        <v/>
      </c>
      <c r="S585" s="57" t="str">
        <f t="shared" si="117"/>
        <v/>
      </c>
      <c r="T585" s="58" t="str">
        <f t="shared" ca="1" si="118"/>
        <v/>
      </c>
      <c r="U585" s="57" t="str">
        <f t="shared" si="119"/>
        <v/>
      </c>
      <c r="V585" s="57" t="str">
        <f ca="1">IF(AND(C585&lt;&gt;"",C585&lt;&gt;OFFSET(C585,1,0)),SUMIFS([Giá có thuế],[Số ĐK],C585),"")</f>
        <v/>
      </c>
      <c r="W585" s="53"/>
      <c r="X585" s="55" t="str">
        <f>IF(W585="","",'Thông Tin Chung'!#REF!)</f>
        <v/>
      </c>
      <c r="Y585" s="57" t="str">
        <f t="shared" ca="1" si="120"/>
        <v/>
      </c>
      <c r="Z585" s="59"/>
      <c r="AA585" s="49" t="str">
        <f ca="1">IF(C585="","",IF(OR(D585&lt;NgayBatDau,D585&gt;NgayKetThuc),"Ngày tháng phải nằm trong kỳ báo cáo",IF(AND(G585&lt;&gt;"",COUNTIF(D.2[Tên khách hàng],G585)=0),"Tên KH chưa khai báo trong DSKH",IF(AND(H585&lt;&gt;"",COUNTIF(D.1[Tên sản phẩm],H585)=0),"SP này chưa khai báo trong DSSP",""))))</f>
        <v/>
      </c>
      <c r="AB585" s="28" t="str">
        <f t="shared" ca="1" si="110"/>
        <v/>
      </c>
      <c r="AC585" s="29" t="str">
        <f>IF(OR(H585="",S585=""),"",S585-(SUM(L585,M585)*INDEX(#REF!,MATCH(H585,D.1[Tên sản phẩm],0))))</f>
        <v/>
      </c>
    </row>
    <row r="586" spans="2:29" ht="27.75" customHeight="1">
      <c r="B586" s="69">
        <f t="shared" si="111"/>
        <v>583</v>
      </c>
      <c r="C586" s="49" t="str">
        <f t="shared" ca="1" si="112"/>
        <v/>
      </c>
      <c r="D586" s="50" t="str">
        <f t="shared" ca="1" si="113"/>
        <v/>
      </c>
      <c r="E586" s="51" t="str">
        <f t="shared" ca="1" si="114"/>
        <v/>
      </c>
      <c r="F586" s="51"/>
      <c r="G586" s="52" t="str">
        <f t="shared" ca="1" si="115"/>
        <v/>
      </c>
      <c r="H586" s="53"/>
      <c r="I586" s="54" t="str">
        <f>IF(H586="","",INDEX(D.1[Quy cách],MATCH(H586,D.1[Tên sản phẩm],0)))</f>
        <v/>
      </c>
      <c r="J586" s="20" t="str">
        <f>IF(H586="","",INDEX(D.1[ĐVT],MATCH(H586,D.1[Tên sản phẩm],0)))</f>
        <v/>
      </c>
      <c r="K586" s="56" t="str">
        <f>IF(H586="","",INDEX(#REF!,MATCH(H586,D.1[Tên sản phẩm],0)))</f>
        <v/>
      </c>
      <c r="L586" s="56"/>
      <c r="M586" s="53"/>
      <c r="N586" s="53"/>
      <c r="O586" s="53"/>
      <c r="P586" s="57" t="str">
        <f t="shared" si="116"/>
        <v/>
      </c>
      <c r="Q586" s="58"/>
      <c r="R586" s="56" t="str">
        <f t="shared" si="109"/>
        <v/>
      </c>
      <c r="S586" s="57" t="str">
        <f t="shared" si="117"/>
        <v/>
      </c>
      <c r="T586" s="58" t="str">
        <f t="shared" ca="1" si="118"/>
        <v/>
      </c>
      <c r="U586" s="57" t="str">
        <f t="shared" si="119"/>
        <v/>
      </c>
      <c r="V586" s="57" t="str">
        <f ca="1">IF(AND(C586&lt;&gt;"",C586&lt;&gt;OFFSET(C586,1,0)),SUMIFS([Giá có thuế],[Số ĐK],C586),"")</f>
        <v/>
      </c>
      <c r="W586" s="53"/>
      <c r="X586" s="55" t="str">
        <f>IF(W586="","",'Thông Tin Chung'!#REF!)</f>
        <v/>
      </c>
      <c r="Y586" s="57" t="str">
        <f t="shared" ca="1" si="120"/>
        <v/>
      </c>
      <c r="Z586" s="59"/>
      <c r="AA586" s="49" t="str">
        <f ca="1">IF(C586="","",IF(OR(D586&lt;NgayBatDau,D586&gt;NgayKetThuc),"Ngày tháng phải nằm trong kỳ báo cáo",IF(AND(G586&lt;&gt;"",COUNTIF(D.2[Tên khách hàng],G586)=0),"Tên KH chưa khai báo trong DSKH",IF(AND(H586&lt;&gt;"",COUNTIF(D.1[Tên sản phẩm],H586)=0),"SP này chưa khai báo trong DSSP",""))))</f>
        <v/>
      </c>
      <c r="AB586" s="28" t="str">
        <f t="shared" ca="1" si="110"/>
        <v/>
      </c>
      <c r="AC586" s="29" t="str">
        <f>IF(OR(H586="",S586=""),"",S586-(SUM(L586,M586)*INDEX(#REF!,MATCH(H586,D.1[Tên sản phẩm],0))))</f>
        <v/>
      </c>
    </row>
    <row r="587" spans="2:29" ht="27.75" customHeight="1">
      <c r="B587" s="69">
        <f t="shared" si="111"/>
        <v>584</v>
      </c>
      <c r="C587" s="49" t="str">
        <f t="shared" ca="1" si="112"/>
        <v/>
      </c>
      <c r="D587" s="50" t="str">
        <f t="shared" ca="1" si="113"/>
        <v/>
      </c>
      <c r="E587" s="51" t="str">
        <f t="shared" ca="1" si="114"/>
        <v/>
      </c>
      <c r="F587" s="51"/>
      <c r="G587" s="52" t="str">
        <f t="shared" ca="1" si="115"/>
        <v/>
      </c>
      <c r="H587" s="53"/>
      <c r="I587" s="54" t="str">
        <f>IF(H587="","",INDEX(D.1[Quy cách],MATCH(H587,D.1[Tên sản phẩm],0)))</f>
        <v/>
      </c>
      <c r="J587" s="20" t="str">
        <f>IF(H587="","",INDEX(D.1[ĐVT],MATCH(H587,D.1[Tên sản phẩm],0)))</f>
        <v/>
      </c>
      <c r="K587" s="56" t="str">
        <f>IF(H587="","",INDEX(#REF!,MATCH(H587,D.1[Tên sản phẩm],0)))</f>
        <v/>
      </c>
      <c r="L587" s="56"/>
      <c r="M587" s="53"/>
      <c r="N587" s="53"/>
      <c r="O587" s="53"/>
      <c r="P587" s="57" t="str">
        <f t="shared" si="116"/>
        <v/>
      </c>
      <c r="Q587" s="58"/>
      <c r="R587" s="56" t="str">
        <f t="shared" si="109"/>
        <v/>
      </c>
      <c r="S587" s="57" t="str">
        <f t="shared" si="117"/>
        <v/>
      </c>
      <c r="T587" s="58" t="str">
        <f t="shared" ca="1" si="118"/>
        <v/>
      </c>
      <c r="U587" s="57" t="str">
        <f t="shared" si="119"/>
        <v/>
      </c>
      <c r="V587" s="57" t="str">
        <f ca="1">IF(AND(C587&lt;&gt;"",C587&lt;&gt;OFFSET(C587,1,0)),SUMIFS([Giá có thuế],[Số ĐK],C587),"")</f>
        <v/>
      </c>
      <c r="W587" s="53"/>
      <c r="X587" s="55" t="str">
        <f>IF(W587="","",'Thông Tin Chung'!#REF!)</f>
        <v/>
      </c>
      <c r="Y587" s="57" t="str">
        <f t="shared" ca="1" si="120"/>
        <v/>
      </c>
      <c r="Z587" s="59"/>
      <c r="AA587" s="49" t="str">
        <f ca="1">IF(C587="","",IF(OR(D587&lt;NgayBatDau,D587&gt;NgayKetThuc),"Ngày tháng phải nằm trong kỳ báo cáo",IF(AND(G587&lt;&gt;"",COUNTIF(D.2[Tên khách hàng],G587)=0),"Tên KH chưa khai báo trong DSKH",IF(AND(H587&lt;&gt;"",COUNTIF(D.1[Tên sản phẩm],H587)=0),"SP này chưa khai báo trong DSSP",""))))</f>
        <v/>
      </c>
      <c r="AB587" s="28" t="str">
        <f t="shared" ca="1" si="110"/>
        <v/>
      </c>
      <c r="AC587" s="29" t="str">
        <f>IF(OR(H587="",S587=""),"",S587-(SUM(L587,M587)*INDEX(#REF!,MATCH(H587,D.1[Tên sản phẩm],0))))</f>
        <v/>
      </c>
    </row>
    <row r="588" spans="2:29" ht="27.75" customHeight="1">
      <c r="B588" s="69">
        <f t="shared" si="111"/>
        <v>585</v>
      </c>
      <c r="C588" s="49" t="str">
        <f t="shared" ca="1" si="112"/>
        <v/>
      </c>
      <c r="D588" s="50" t="str">
        <f t="shared" ca="1" si="113"/>
        <v/>
      </c>
      <c r="E588" s="51" t="str">
        <f t="shared" ca="1" si="114"/>
        <v/>
      </c>
      <c r="F588" s="51"/>
      <c r="G588" s="52" t="str">
        <f t="shared" ca="1" si="115"/>
        <v/>
      </c>
      <c r="H588" s="53"/>
      <c r="I588" s="54" t="str">
        <f>IF(H588="","",INDEX(D.1[Quy cách],MATCH(H588,D.1[Tên sản phẩm],0)))</f>
        <v/>
      </c>
      <c r="J588" s="20" t="str">
        <f>IF(H588="","",INDEX(D.1[ĐVT],MATCH(H588,D.1[Tên sản phẩm],0)))</f>
        <v/>
      </c>
      <c r="K588" s="56" t="str">
        <f>IF(H588="","",INDEX(#REF!,MATCH(H588,D.1[Tên sản phẩm],0)))</f>
        <v/>
      </c>
      <c r="L588" s="56"/>
      <c r="M588" s="53"/>
      <c r="N588" s="53"/>
      <c r="O588" s="53"/>
      <c r="P588" s="57" t="str">
        <f t="shared" si="116"/>
        <v/>
      </c>
      <c r="Q588" s="58"/>
      <c r="R588" s="56" t="str">
        <f t="shared" si="109"/>
        <v/>
      </c>
      <c r="S588" s="57" t="str">
        <f t="shared" si="117"/>
        <v/>
      </c>
      <c r="T588" s="58" t="str">
        <f t="shared" ca="1" si="118"/>
        <v/>
      </c>
      <c r="U588" s="57" t="str">
        <f t="shared" si="119"/>
        <v/>
      </c>
      <c r="V588" s="57" t="str">
        <f ca="1">IF(AND(C588&lt;&gt;"",C588&lt;&gt;OFFSET(C588,1,0)),SUMIFS([Giá có thuế],[Số ĐK],C588),"")</f>
        <v/>
      </c>
      <c r="W588" s="53"/>
      <c r="X588" s="55" t="str">
        <f>IF(W588="","",'Thông Tin Chung'!#REF!)</f>
        <v/>
      </c>
      <c r="Y588" s="57" t="str">
        <f t="shared" ca="1" si="120"/>
        <v/>
      </c>
      <c r="Z588" s="59"/>
      <c r="AA588" s="49" t="str">
        <f ca="1">IF(C588="","",IF(OR(D588&lt;NgayBatDau,D588&gt;NgayKetThuc),"Ngày tháng phải nằm trong kỳ báo cáo",IF(AND(G588&lt;&gt;"",COUNTIF(D.2[Tên khách hàng],G588)=0),"Tên KH chưa khai báo trong DSKH",IF(AND(H588&lt;&gt;"",COUNTIF(D.1[Tên sản phẩm],H588)=0),"SP này chưa khai báo trong DSSP",""))))</f>
        <v/>
      </c>
      <c r="AB588" s="28" t="str">
        <f t="shared" ca="1" si="110"/>
        <v/>
      </c>
      <c r="AC588" s="29" t="str">
        <f>IF(OR(H588="",S588=""),"",S588-(SUM(L588,M588)*INDEX(#REF!,MATCH(H588,D.1[Tên sản phẩm],0))))</f>
        <v/>
      </c>
    </row>
    <row r="589" spans="2:29" ht="27.75" customHeight="1">
      <c r="B589" s="69">
        <f t="shared" si="111"/>
        <v>586</v>
      </c>
      <c r="C589" s="49" t="str">
        <f t="shared" ca="1" si="112"/>
        <v/>
      </c>
      <c r="D589" s="50" t="str">
        <f t="shared" ca="1" si="113"/>
        <v/>
      </c>
      <c r="E589" s="51" t="str">
        <f t="shared" ca="1" si="114"/>
        <v/>
      </c>
      <c r="F589" s="51"/>
      <c r="G589" s="52" t="str">
        <f t="shared" ca="1" si="115"/>
        <v/>
      </c>
      <c r="H589" s="53"/>
      <c r="I589" s="54" t="str">
        <f>IF(H589="","",INDEX(D.1[Quy cách],MATCH(H589,D.1[Tên sản phẩm],0)))</f>
        <v/>
      </c>
      <c r="J589" s="20" t="str">
        <f>IF(H589="","",INDEX(D.1[ĐVT],MATCH(H589,D.1[Tên sản phẩm],0)))</f>
        <v/>
      </c>
      <c r="K589" s="56" t="str">
        <f>IF(H589="","",INDEX(#REF!,MATCH(H589,D.1[Tên sản phẩm],0)))</f>
        <v/>
      </c>
      <c r="L589" s="56"/>
      <c r="M589" s="53"/>
      <c r="N589" s="53"/>
      <c r="O589" s="53"/>
      <c r="P589" s="57" t="str">
        <f t="shared" si="116"/>
        <v/>
      </c>
      <c r="Q589" s="58"/>
      <c r="R589" s="56" t="str">
        <f t="shared" si="109"/>
        <v/>
      </c>
      <c r="S589" s="57" t="str">
        <f t="shared" si="117"/>
        <v/>
      </c>
      <c r="T589" s="58" t="str">
        <f t="shared" ca="1" si="118"/>
        <v/>
      </c>
      <c r="U589" s="57" t="str">
        <f t="shared" si="119"/>
        <v/>
      </c>
      <c r="V589" s="57" t="str">
        <f ca="1">IF(AND(C589&lt;&gt;"",C589&lt;&gt;OFFSET(C589,1,0)),SUMIFS([Giá có thuế],[Số ĐK],C589),"")</f>
        <v/>
      </c>
      <c r="W589" s="53"/>
      <c r="X589" s="55" t="str">
        <f>IF(W589="","",'Thông Tin Chung'!#REF!)</f>
        <v/>
      </c>
      <c r="Y589" s="57" t="str">
        <f t="shared" ca="1" si="120"/>
        <v/>
      </c>
      <c r="Z589" s="59"/>
      <c r="AA589" s="49" t="str">
        <f ca="1">IF(C589="","",IF(OR(D589&lt;NgayBatDau,D589&gt;NgayKetThuc),"Ngày tháng phải nằm trong kỳ báo cáo",IF(AND(G589&lt;&gt;"",COUNTIF(D.2[Tên khách hàng],G589)=0),"Tên KH chưa khai báo trong DSKH",IF(AND(H589&lt;&gt;"",COUNTIF(D.1[Tên sản phẩm],H589)=0),"SP này chưa khai báo trong DSSP",""))))</f>
        <v/>
      </c>
      <c r="AB589" s="28" t="str">
        <f t="shared" ca="1" si="110"/>
        <v/>
      </c>
      <c r="AC589" s="29" t="str">
        <f>IF(OR(H589="",S589=""),"",S589-(SUM(L589,M589)*INDEX(#REF!,MATCH(H589,D.1[Tên sản phẩm],0))))</f>
        <v/>
      </c>
    </row>
    <row r="590" spans="2:29" ht="27.75" customHeight="1">
      <c r="B590" s="69">
        <f t="shared" si="111"/>
        <v>587</v>
      </c>
      <c r="C590" s="49" t="str">
        <f t="shared" ca="1" si="112"/>
        <v/>
      </c>
      <c r="D590" s="50" t="str">
        <f t="shared" ca="1" si="113"/>
        <v/>
      </c>
      <c r="E590" s="51" t="str">
        <f t="shared" ca="1" si="114"/>
        <v/>
      </c>
      <c r="F590" s="51"/>
      <c r="G590" s="52" t="str">
        <f t="shared" ca="1" si="115"/>
        <v/>
      </c>
      <c r="H590" s="53"/>
      <c r="I590" s="54" t="str">
        <f>IF(H590="","",INDEX(D.1[Quy cách],MATCH(H590,D.1[Tên sản phẩm],0)))</f>
        <v/>
      </c>
      <c r="J590" s="20" t="str">
        <f>IF(H590="","",INDEX(D.1[ĐVT],MATCH(H590,D.1[Tên sản phẩm],0)))</f>
        <v/>
      </c>
      <c r="K590" s="56" t="str">
        <f>IF(H590="","",INDEX(#REF!,MATCH(H590,D.1[Tên sản phẩm],0)))</f>
        <v/>
      </c>
      <c r="L590" s="56"/>
      <c r="M590" s="53"/>
      <c r="N590" s="53"/>
      <c r="O590" s="53"/>
      <c r="P590" s="57" t="str">
        <f t="shared" si="116"/>
        <v/>
      </c>
      <c r="Q590" s="58"/>
      <c r="R590" s="56" t="str">
        <f t="shared" si="109"/>
        <v/>
      </c>
      <c r="S590" s="57" t="str">
        <f t="shared" si="117"/>
        <v/>
      </c>
      <c r="T590" s="58" t="str">
        <f t="shared" ca="1" si="118"/>
        <v/>
      </c>
      <c r="U590" s="57" t="str">
        <f t="shared" si="119"/>
        <v/>
      </c>
      <c r="V590" s="57" t="str">
        <f ca="1">IF(AND(C590&lt;&gt;"",C590&lt;&gt;OFFSET(C590,1,0)),SUMIFS([Giá có thuế],[Số ĐK],C590),"")</f>
        <v/>
      </c>
      <c r="W590" s="53"/>
      <c r="X590" s="55" t="str">
        <f>IF(W590="","",'Thông Tin Chung'!#REF!)</f>
        <v/>
      </c>
      <c r="Y590" s="57" t="str">
        <f t="shared" ca="1" si="120"/>
        <v/>
      </c>
      <c r="Z590" s="59"/>
      <c r="AA590" s="49" t="str">
        <f ca="1">IF(C590="","",IF(OR(D590&lt;NgayBatDau,D590&gt;NgayKetThuc),"Ngày tháng phải nằm trong kỳ báo cáo",IF(AND(G590&lt;&gt;"",COUNTIF(D.2[Tên khách hàng],G590)=0),"Tên KH chưa khai báo trong DSKH",IF(AND(H590&lt;&gt;"",COUNTIF(D.1[Tên sản phẩm],H590)=0),"SP này chưa khai báo trong DSSP",""))))</f>
        <v/>
      </c>
      <c r="AB590" s="28" t="str">
        <f t="shared" ca="1" si="110"/>
        <v/>
      </c>
      <c r="AC590" s="29" t="str">
        <f>IF(OR(H590="",S590=""),"",S590-(SUM(L590,M590)*INDEX(#REF!,MATCH(H590,D.1[Tên sản phẩm],0))))</f>
        <v/>
      </c>
    </row>
    <row r="591" spans="2:29" ht="27.75" customHeight="1">
      <c r="B591" s="69">
        <f t="shared" si="111"/>
        <v>588</v>
      </c>
      <c r="C591" s="49" t="str">
        <f t="shared" ca="1" si="112"/>
        <v/>
      </c>
      <c r="D591" s="50" t="str">
        <f t="shared" ca="1" si="113"/>
        <v/>
      </c>
      <c r="E591" s="51" t="str">
        <f t="shared" ca="1" si="114"/>
        <v/>
      </c>
      <c r="F591" s="51"/>
      <c r="G591" s="52" t="str">
        <f t="shared" ca="1" si="115"/>
        <v/>
      </c>
      <c r="H591" s="53"/>
      <c r="I591" s="54" t="str">
        <f>IF(H591="","",INDEX(D.1[Quy cách],MATCH(H591,D.1[Tên sản phẩm],0)))</f>
        <v/>
      </c>
      <c r="J591" s="20" t="str">
        <f>IF(H591="","",INDEX(D.1[ĐVT],MATCH(H591,D.1[Tên sản phẩm],0)))</f>
        <v/>
      </c>
      <c r="K591" s="56" t="str">
        <f>IF(H591="","",INDEX(#REF!,MATCH(H591,D.1[Tên sản phẩm],0)))</f>
        <v/>
      </c>
      <c r="L591" s="56"/>
      <c r="M591" s="53"/>
      <c r="N591" s="53"/>
      <c r="O591" s="53"/>
      <c r="P591" s="57" t="str">
        <f t="shared" si="116"/>
        <v/>
      </c>
      <c r="Q591" s="58"/>
      <c r="R591" s="56" t="str">
        <f t="shared" si="109"/>
        <v/>
      </c>
      <c r="S591" s="57" t="str">
        <f t="shared" si="117"/>
        <v/>
      </c>
      <c r="T591" s="58" t="str">
        <f t="shared" ca="1" si="118"/>
        <v/>
      </c>
      <c r="U591" s="57" t="str">
        <f t="shared" si="119"/>
        <v/>
      </c>
      <c r="V591" s="57" t="str">
        <f ca="1">IF(AND(C591&lt;&gt;"",C591&lt;&gt;OFFSET(C591,1,0)),SUMIFS([Giá có thuế],[Số ĐK],C591),"")</f>
        <v/>
      </c>
      <c r="W591" s="53"/>
      <c r="X591" s="55" t="str">
        <f>IF(W591="","",'Thông Tin Chung'!#REF!)</f>
        <v/>
      </c>
      <c r="Y591" s="57" t="str">
        <f t="shared" ca="1" si="120"/>
        <v/>
      </c>
      <c r="Z591" s="59"/>
      <c r="AA591" s="49" t="str">
        <f ca="1">IF(C591="","",IF(OR(D591&lt;NgayBatDau,D591&gt;NgayKetThuc),"Ngày tháng phải nằm trong kỳ báo cáo",IF(AND(G591&lt;&gt;"",COUNTIF(D.2[Tên khách hàng],G591)=0),"Tên KH chưa khai báo trong DSKH",IF(AND(H591&lt;&gt;"",COUNTIF(D.1[Tên sản phẩm],H591)=0),"SP này chưa khai báo trong DSSP",""))))</f>
        <v/>
      </c>
      <c r="AB591" s="28" t="str">
        <f t="shared" ca="1" si="110"/>
        <v/>
      </c>
      <c r="AC591" s="29" t="str">
        <f>IF(OR(H591="",S591=""),"",S591-(SUM(L591,M591)*INDEX(#REF!,MATCH(H591,D.1[Tên sản phẩm],0))))</f>
        <v/>
      </c>
    </row>
    <row r="592" spans="2:29" ht="27.75" customHeight="1">
      <c r="B592" s="69">
        <f t="shared" si="111"/>
        <v>589</v>
      </c>
      <c r="C592" s="49" t="str">
        <f t="shared" ca="1" si="112"/>
        <v/>
      </c>
      <c r="D592" s="50" t="str">
        <f t="shared" ca="1" si="113"/>
        <v/>
      </c>
      <c r="E592" s="51" t="str">
        <f t="shared" ca="1" si="114"/>
        <v/>
      </c>
      <c r="F592" s="51"/>
      <c r="G592" s="52" t="str">
        <f t="shared" ca="1" si="115"/>
        <v/>
      </c>
      <c r="H592" s="53"/>
      <c r="I592" s="54" t="str">
        <f>IF(H592="","",INDEX(D.1[Quy cách],MATCH(H592,D.1[Tên sản phẩm],0)))</f>
        <v/>
      </c>
      <c r="J592" s="20" t="str">
        <f>IF(H592="","",INDEX(D.1[ĐVT],MATCH(H592,D.1[Tên sản phẩm],0)))</f>
        <v/>
      </c>
      <c r="K592" s="56" t="str">
        <f>IF(H592="","",INDEX(#REF!,MATCH(H592,D.1[Tên sản phẩm],0)))</f>
        <v/>
      </c>
      <c r="L592" s="56"/>
      <c r="M592" s="53"/>
      <c r="N592" s="53"/>
      <c r="O592" s="53"/>
      <c r="P592" s="57" t="str">
        <f t="shared" si="116"/>
        <v/>
      </c>
      <c r="Q592" s="58"/>
      <c r="R592" s="56" t="str">
        <f t="shared" si="109"/>
        <v/>
      </c>
      <c r="S592" s="57" t="str">
        <f t="shared" si="117"/>
        <v/>
      </c>
      <c r="T592" s="58" t="str">
        <f t="shared" ca="1" si="118"/>
        <v/>
      </c>
      <c r="U592" s="57" t="str">
        <f t="shared" si="119"/>
        <v/>
      </c>
      <c r="V592" s="57" t="str">
        <f ca="1">IF(AND(C592&lt;&gt;"",C592&lt;&gt;OFFSET(C592,1,0)),SUMIFS([Giá có thuế],[Số ĐK],C592),"")</f>
        <v/>
      </c>
      <c r="W592" s="53"/>
      <c r="X592" s="55" t="str">
        <f>IF(W592="","",'Thông Tin Chung'!#REF!)</f>
        <v/>
      </c>
      <c r="Y592" s="57" t="str">
        <f t="shared" ca="1" si="120"/>
        <v/>
      </c>
      <c r="Z592" s="59"/>
      <c r="AA592" s="49" t="str">
        <f ca="1">IF(C592="","",IF(OR(D592&lt;NgayBatDau,D592&gt;NgayKetThuc),"Ngày tháng phải nằm trong kỳ báo cáo",IF(AND(G592&lt;&gt;"",COUNTIF(D.2[Tên khách hàng],G592)=0),"Tên KH chưa khai báo trong DSKH",IF(AND(H592&lt;&gt;"",COUNTIF(D.1[Tên sản phẩm],H592)=0),"SP này chưa khai báo trong DSSP",""))))</f>
        <v/>
      </c>
      <c r="AB592" s="28" t="str">
        <f t="shared" ca="1" si="110"/>
        <v/>
      </c>
      <c r="AC592" s="29" t="str">
        <f>IF(OR(H592="",S592=""),"",S592-(SUM(L592,M592)*INDEX(#REF!,MATCH(H592,D.1[Tên sản phẩm],0))))</f>
        <v/>
      </c>
    </row>
    <row r="593" spans="2:29" ht="27.75" customHeight="1">
      <c r="B593" s="69">
        <f t="shared" si="111"/>
        <v>590</v>
      </c>
      <c r="C593" s="49" t="str">
        <f t="shared" ca="1" si="112"/>
        <v/>
      </c>
      <c r="D593" s="50" t="str">
        <f t="shared" ca="1" si="113"/>
        <v/>
      </c>
      <c r="E593" s="51" t="str">
        <f t="shared" ca="1" si="114"/>
        <v/>
      </c>
      <c r="F593" s="51"/>
      <c r="G593" s="52" t="str">
        <f t="shared" ca="1" si="115"/>
        <v/>
      </c>
      <c r="H593" s="53"/>
      <c r="I593" s="54" t="str">
        <f>IF(H593="","",INDEX(D.1[Quy cách],MATCH(H593,D.1[Tên sản phẩm],0)))</f>
        <v/>
      </c>
      <c r="J593" s="20" t="str">
        <f>IF(H593="","",INDEX(D.1[ĐVT],MATCH(H593,D.1[Tên sản phẩm],0)))</f>
        <v/>
      </c>
      <c r="K593" s="56" t="str">
        <f>IF(H593="","",INDEX(#REF!,MATCH(H593,D.1[Tên sản phẩm],0)))</f>
        <v/>
      </c>
      <c r="L593" s="56"/>
      <c r="M593" s="53"/>
      <c r="N593" s="53"/>
      <c r="O593" s="53"/>
      <c r="P593" s="57" t="str">
        <f t="shared" si="116"/>
        <v/>
      </c>
      <c r="Q593" s="58"/>
      <c r="R593" s="56" t="str">
        <f t="shared" si="109"/>
        <v/>
      </c>
      <c r="S593" s="57" t="str">
        <f t="shared" si="117"/>
        <v/>
      </c>
      <c r="T593" s="58" t="str">
        <f t="shared" ca="1" si="118"/>
        <v/>
      </c>
      <c r="U593" s="57" t="str">
        <f t="shared" si="119"/>
        <v/>
      </c>
      <c r="V593" s="57" t="str">
        <f ca="1">IF(AND(C593&lt;&gt;"",C593&lt;&gt;OFFSET(C593,1,0)),SUMIFS([Giá có thuế],[Số ĐK],C593),"")</f>
        <v/>
      </c>
      <c r="W593" s="53"/>
      <c r="X593" s="55" t="str">
        <f>IF(W593="","",'Thông Tin Chung'!#REF!)</f>
        <v/>
      </c>
      <c r="Y593" s="57" t="str">
        <f t="shared" ca="1" si="120"/>
        <v/>
      </c>
      <c r="Z593" s="59"/>
      <c r="AA593" s="49" t="str">
        <f ca="1">IF(C593="","",IF(OR(D593&lt;NgayBatDau,D593&gt;NgayKetThuc),"Ngày tháng phải nằm trong kỳ báo cáo",IF(AND(G593&lt;&gt;"",COUNTIF(D.2[Tên khách hàng],G593)=0),"Tên KH chưa khai báo trong DSKH",IF(AND(H593&lt;&gt;"",COUNTIF(D.1[Tên sản phẩm],H593)=0),"SP này chưa khai báo trong DSSP",""))))</f>
        <v/>
      </c>
      <c r="AB593" s="28" t="str">
        <f t="shared" ca="1" si="110"/>
        <v/>
      </c>
      <c r="AC593" s="29" t="str">
        <f>IF(OR(H593="",S593=""),"",S593-(SUM(L593,M593)*INDEX(#REF!,MATCH(H593,D.1[Tên sản phẩm],0))))</f>
        <v/>
      </c>
    </row>
    <row r="594" spans="2:29" ht="27.75" customHeight="1">
      <c r="B594" s="69">
        <f t="shared" si="111"/>
        <v>591</v>
      </c>
      <c r="C594" s="49" t="str">
        <f t="shared" ca="1" si="112"/>
        <v/>
      </c>
      <c r="D594" s="50" t="str">
        <f t="shared" ca="1" si="113"/>
        <v/>
      </c>
      <c r="E594" s="51" t="str">
        <f t="shared" ca="1" si="114"/>
        <v/>
      </c>
      <c r="F594" s="51"/>
      <c r="G594" s="52" t="str">
        <f t="shared" ca="1" si="115"/>
        <v/>
      </c>
      <c r="H594" s="53"/>
      <c r="I594" s="54" t="str">
        <f>IF(H594="","",INDEX(D.1[Quy cách],MATCH(H594,D.1[Tên sản phẩm],0)))</f>
        <v/>
      </c>
      <c r="J594" s="20" t="str">
        <f>IF(H594="","",INDEX(D.1[ĐVT],MATCH(H594,D.1[Tên sản phẩm],0)))</f>
        <v/>
      </c>
      <c r="K594" s="56" t="str">
        <f>IF(H594="","",INDEX(#REF!,MATCH(H594,D.1[Tên sản phẩm],0)))</f>
        <v/>
      </c>
      <c r="L594" s="56"/>
      <c r="M594" s="53"/>
      <c r="N594" s="53"/>
      <c r="O594" s="53"/>
      <c r="P594" s="57" t="str">
        <f t="shared" si="116"/>
        <v/>
      </c>
      <c r="Q594" s="58"/>
      <c r="R594" s="56" t="str">
        <f t="shared" si="109"/>
        <v/>
      </c>
      <c r="S594" s="57" t="str">
        <f t="shared" si="117"/>
        <v/>
      </c>
      <c r="T594" s="58" t="str">
        <f t="shared" ca="1" si="118"/>
        <v/>
      </c>
      <c r="U594" s="57" t="str">
        <f t="shared" si="119"/>
        <v/>
      </c>
      <c r="V594" s="57" t="str">
        <f ca="1">IF(AND(C594&lt;&gt;"",C594&lt;&gt;OFFSET(C594,1,0)),SUMIFS([Giá có thuế],[Số ĐK],C594),"")</f>
        <v/>
      </c>
      <c r="W594" s="53"/>
      <c r="X594" s="55" t="str">
        <f>IF(W594="","",'Thông Tin Chung'!#REF!)</f>
        <v/>
      </c>
      <c r="Y594" s="57" t="str">
        <f t="shared" ca="1" si="120"/>
        <v/>
      </c>
      <c r="Z594" s="59"/>
      <c r="AA594" s="49" t="str">
        <f ca="1">IF(C594="","",IF(OR(D594&lt;NgayBatDau,D594&gt;NgayKetThuc),"Ngày tháng phải nằm trong kỳ báo cáo",IF(AND(G594&lt;&gt;"",COUNTIF(D.2[Tên khách hàng],G594)=0),"Tên KH chưa khai báo trong DSKH",IF(AND(H594&lt;&gt;"",COUNTIF(D.1[Tên sản phẩm],H594)=0),"SP này chưa khai báo trong DSSP",""))))</f>
        <v/>
      </c>
      <c r="AB594" s="28" t="str">
        <f t="shared" ca="1" si="110"/>
        <v/>
      </c>
      <c r="AC594" s="29" t="str">
        <f>IF(OR(H594="",S594=""),"",S594-(SUM(L594,M594)*INDEX(#REF!,MATCH(H594,D.1[Tên sản phẩm],0))))</f>
        <v/>
      </c>
    </row>
    <row r="595" spans="2:29" ht="27.75" customHeight="1">
      <c r="B595" s="69">
        <f t="shared" si="111"/>
        <v>592</v>
      </c>
      <c r="C595" s="49" t="str">
        <f t="shared" ca="1" si="112"/>
        <v/>
      </c>
      <c r="D595" s="50" t="str">
        <f t="shared" ca="1" si="113"/>
        <v/>
      </c>
      <c r="E595" s="51" t="str">
        <f t="shared" ca="1" si="114"/>
        <v/>
      </c>
      <c r="F595" s="51"/>
      <c r="G595" s="52" t="str">
        <f t="shared" ca="1" si="115"/>
        <v/>
      </c>
      <c r="H595" s="53"/>
      <c r="I595" s="54" t="str">
        <f>IF(H595="","",INDEX(D.1[Quy cách],MATCH(H595,D.1[Tên sản phẩm],0)))</f>
        <v/>
      </c>
      <c r="J595" s="20" t="str">
        <f>IF(H595="","",INDEX(D.1[ĐVT],MATCH(H595,D.1[Tên sản phẩm],0)))</f>
        <v/>
      </c>
      <c r="K595" s="56" t="str">
        <f>IF(H595="","",INDEX(#REF!,MATCH(H595,D.1[Tên sản phẩm],0)))</f>
        <v/>
      </c>
      <c r="L595" s="56"/>
      <c r="M595" s="53"/>
      <c r="N595" s="53"/>
      <c r="O595" s="53"/>
      <c r="P595" s="57" t="str">
        <f t="shared" si="116"/>
        <v/>
      </c>
      <c r="Q595" s="58"/>
      <c r="R595" s="56" t="str">
        <f t="shared" si="109"/>
        <v/>
      </c>
      <c r="S595" s="57" t="str">
        <f t="shared" si="117"/>
        <v/>
      </c>
      <c r="T595" s="58" t="str">
        <f t="shared" ca="1" si="118"/>
        <v/>
      </c>
      <c r="U595" s="57" t="str">
        <f t="shared" si="119"/>
        <v/>
      </c>
      <c r="V595" s="57" t="str">
        <f ca="1">IF(AND(C595&lt;&gt;"",C595&lt;&gt;OFFSET(C595,1,0)),SUMIFS([Giá có thuế],[Số ĐK],C595),"")</f>
        <v/>
      </c>
      <c r="W595" s="53"/>
      <c r="X595" s="55" t="str">
        <f>IF(W595="","",'Thông Tin Chung'!#REF!)</f>
        <v/>
      </c>
      <c r="Y595" s="57" t="str">
        <f t="shared" ca="1" si="120"/>
        <v/>
      </c>
      <c r="Z595" s="59"/>
      <c r="AA595" s="49" t="str">
        <f ca="1">IF(C595="","",IF(OR(D595&lt;NgayBatDau,D595&gt;NgayKetThuc),"Ngày tháng phải nằm trong kỳ báo cáo",IF(AND(G595&lt;&gt;"",COUNTIF(D.2[Tên khách hàng],G595)=0),"Tên KH chưa khai báo trong DSKH",IF(AND(H595&lt;&gt;"",COUNTIF(D.1[Tên sản phẩm],H595)=0),"SP này chưa khai báo trong DSSP",""))))</f>
        <v/>
      </c>
      <c r="AB595" s="28" t="str">
        <f t="shared" ca="1" si="110"/>
        <v/>
      </c>
      <c r="AC595" s="29" t="str">
        <f>IF(OR(H595="",S595=""),"",S595-(SUM(L595,M595)*INDEX(#REF!,MATCH(H595,D.1[Tên sản phẩm],0))))</f>
        <v/>
      </c>
    </row>
    <row r="596" spans="2:29" ht="27.75" customHeight="1">
      <c r="B596" s="69">
        <f t="shared" si="111"/>
        <v>593</v>
      </c>
      <c r="C596" s="49" t="str">
        <f t="shared" ca="1" si="112"/>
        <v/>
      </c>
      <c r="D596" s="50" t="str">
        <f t="shared" ca="1" si="113"/>
        <v/>
      </c>
      <c r="E596" s="51" t="str">
        <f t="shared" ca="1" si="114"/>
        <v/>
      </c>
      <c r="F596" s="51"/>
      <c r="G596" s="52" t="str">
        <f t="shared" ca="1" si="115"/>
        <v/>
      </c>
      <c r="H596" s="53"/>
      <c r="I596" s="54" t="str">
        <f>IF(H596="","",INDEX(D.1[Quy cách],MATCH(H596,D.1[Tên sản phẩm],0)))</f>
        <v/>
      </c>
      <c r="J596" s="20" t="str">
        <f>IF(H596="","",INDEX(D.1[ĐVT],MATCH(H596,D.1[Tên sản phẩm],0)))</f>
        <v/>
      </c>
      <c r="K596" s="56" t="str">
        <f>IF(H596="","",INDEX(#REF!,MATCH(H596,D.1[Tên sản phẩm],0)))</f>
        <v/>
      </c>
      <c r="L596" s="56"/>
      <c r="M596" s="53"/>
      <c r="N596" s="53"/>
      <c r="O596" s="53"/>
      <c r="P596" s="57" t="str">
        <f t="shared" si="116"/>
        <v/>
      </c>
      <c r="Q596" s="58"/>
      <c r="R596" s="56" t="str">
        <f t="shared" si="109"/>
        <v/>
      </c>
      <c r="S596" s="57" t="str">
        <f t="shared" si="117"/>
        <v/>
      </c>
      <c r="T596" s="58" t="str">
        <f t="shared" ca="1" si="118"/>
        <v/>
      </c>
      <c r="U596" s="57" t="str">
        <f t="shared" si="119"/>
        <v/>
      </c>
      <c r="V596" s="57" t="str">
        <f ca="1">IF(AND(C596&lt;&gt;"",C596&lt;&gt;OFFSET(C596,1,0)),SUMIFS([Giá có thuế],[Số ĐK],C596),"")</f>
        <v/>
      </c>
      <c r="W596" s="53"/>
      <c r="X596" s="55" t="str">
        <f>IF(W596="","",'Thông Tin Chung'!#REF!)</f>
        <v/>
      </c>
      <c r="Y596" s="57" t="str">
        <f t="shared" ca="1" si="120"/>
        <v/>
      </c>
      <c r="Z596" s="59"/>
      <c r="AA596" s="49" t="str">
        <f ca="1">IF(C596="","",IF(OR(D596&lt;NgayBatDau,D596&gt;NgayKetThuc),"Ngày tháng phải nằm trong kỳ báo cáo",IF(AND(G596&lt;&gt;"",COUNTIF(D.2[Tên khách hàng],G596)=0),"Tên KH chưa khai báo trong DSKH",IF(AND(H596&lt;&gt;"",COUNTIF(D.1[Tên sản phẩm],H596)=0),"SP này chưa khai báo trong DSSP",""))))</f>
        <v/>
      </c>
      <c r="AB596" s="28" t="str">
        <f t="shared" ca="1" si="110"/>
        <v/>
      </c>
      <c r="AC596" s="29" t="str">
        <f>IF(OR(H596="",S596=""),"",S596-(SUM(L596,M596)*INDEX(#REF!,MATCH(H596,D.1[Tên sản phẩm],0))))</f>
        <v/>
      </c>
    </row>
    <row r="597" spans="2:29" ht="27.75" customHeight="1">
      <c r="B597" s="69">
        <f t="shared" si="111"/>
        <v>594</v>
      </c>
      <c r="C597" s="49" t="str">
        <f t="shared" ca="1" si="112"/>
        <v/>
      </c>
      <c r="D597" s="50" t="str">
        <f t="shared" ca="1" si="113"/>
        <v/>
      </c>
      <c r="E597" s="51" t="str">
        <f t="shared" ca="1" si="114"/>
        <v/>
      </c>
      <c r="F597" s="51"/>
      <c r="G597" s="52" t="str">
        <f t="shared" ca="1" si="115"/>
        <v/>
      </c>
      <c r="H597" s="53"/>
      <c r="I597" s="54" t="str">
        <f>IF(H597="","",INDEX(D.1[Quy cách],MATCH(H597,D.1[Tên sản phẩm],0)))</f>
        <v/>
      </c>
      <c r="J597" s="20" t="str">
        <f>IF(H597="","",INDEX(D.1[ĐVT],MATCH(H597,D.1[Tên sản phẩm],0)))</f>
        <v/>
      </c>
      <c r="K597" s="56" t="str">
        <f>IF(H597="","",INDEX(#REF!,MATCH(H597,D.1[Tên sản phẩm],0)))</f>
        <v/>
      </c>
      <c r="L597" s="56"/>
      <c r="M597" s="53"/>
      <c r="N597" s="53"/>
      <c r="O597" s="53"/>
      <c r="P597" s="57" t="str">
        <f t="shared" si="116"/>
        <v/>
      </c>
      <c r="Q597" s="58"/>
      <c r="R597" s="56" t="str">
        <f t="shared" si="109"/>
        <v/>
      </c>
      <c r="S597" s="57" t="str">
        <f t="shared" si="117"/>
        <v/>
      </c>
      <c r="T597" s="58" t="str">
        <f t="shared" ca="1" si="118"/>
        <v/>
      </c>
      <c r="U597" s="57" t="str">
        <f t="shared" si="119"/>
        <v/>
      </c>
      <c r="V597" s="57" t="str">
        <f ca="1">IF(AND(C597&lt;&gt;"",C597&lt;&gt;OFFSET(C597,1,0)),SUMIFS([Giá có thuế],[Số ĐK],C597),"")</f>
        <v/>
      </c>
      <c r="W597" s="53"/>
      <c r="X597" s="55" t="str">
        <f>IF(W597="","",'Thông Tin Chung'!#REF!)</f>
        <v/>
      </c>
      <c r="Y597" s="57" t="str">
        <f t="shared" ca="1" si="120"/>
        <v/>
      </c>
      <c r="Z597" s="59"/>
      <c r="AA597" s="49" t="str">
        <f ca="1">IF(C597="","",IF(OR(D597&lt;NgayBatDau,D597&gt;NgayKetThuc),"Ngày tháng phải nằm trong kỳ báo cáo",IF(AND(G597&lt;&gt;"",COUNTIF(D.2[Tên khách hàng],G597)=0),"Tên KH chưa khai báo trong DSKH",IF(AND(H597&lt;&gt;"",COUNTIF(D.1[Tên sản phẩm],H597)=0),"SP này chưa khai báo trong DSSP",""))))</f>
        <v/>
      </c>
      <c r="AB597" s="28" t="str">
        <f t="shared" ca="1" si="110"/>
        <v/>
      </c>
      <c r="AC597" s="29" t="str">
        <f>IF(OR(H597="",S597=""),"",S597-(SUM(L597,M597)*INDEX(#REF!,MATCH(H597,D.1[Tên sản phẩm],0))))</f>
        <v/>
      </c>
    </row>
    <row r="598" spans="2:29" ht="27.75" customHeight="1">
      <c r="B598" s="69">
        <f t="shared" si="111"/>
        <v>595</v>
      </c>
      <c r="C598" s="49" t="str">
        <f t="shared" ca="1" si="112"/>
        <v/>
      </c>
      <c r="D598" s="50" t="str">
        <f t="shared" ca="1" si="113"/>
        <v/>
      </c>
      <c r="E598" s="51" t="str">
        <f t="shared" ca="1" si="114"/>
        <v/>
      </c>
      <c r="F598" s="51"/>
      <c r="G598" s="52" t="str">
        <f t="shared" ca="1" si="115"/>
        <v/>
      </c>
      <c r="H598" s="53"/>
      <c r="I598" s="54" t="str">
        <f>IF(H598="","",INDEX(D.1[Quy cách],MATCH(H598,D.1[Tên sản phẩm],0)))</f>
        <v/>
      </c>
      <c r="J598" s="20" t="str">
        <f>IF(H598="","",INDEX(D.1[ĐVT],MATCH(H598,D.1[Tên sản phẩm],0)))</f>
        <v/>
      </c>
      <c r="K598" s="56" t="str">
        <f>IF(H598="","",INDEX(#REF!,MATCH(H598,D.1[Tên sản phẩm],0)))</f>
        <v/>
      </c>
      <c r="L598" s="56"/>
      <c r="M598" s="53"/>
      <c r="N598" s="53"/>
      <c r="O598" s="53"/>
      <c r="P598" s="57" t="str">
        <f t="shared" si="116"/>
        <v/>
      </c>
      <c r="Q598" s="58"/>
      <c r="R598" s="56" t="str">
        <f t="shared" si="109"/>
        <v/>
      </c>
      <c r="S598" s="57" t="str">
        <f t="shared" si="117"/>
        <v/>
      </c>
      <c r="T598" s="58" t="str">
        <f t="shared" ca="1" si="118"/>
        <v/>
      </c>
      <c r="U598" s="57" t="str">
        <f t="shared" si="119"/>
        <v/>
      </c>
      <c r="V598" s="57" t="str">
        <f ca="1">IF(AND(C598&lt;&gt;"",C598&lt;&gt;OFFSET(C598,1,0)),SUMIFS([Giá có thuế],[Số ĐK],C598),"")</f>
        <v/>
      </c>
      <c r="W598" s="53"/>
      <c r="X598" s="55" t="str">
        <f>IF(W598="","",'Thông Tin Chung'!#REF!)</f>
        <v/>
      </c>
      <c r="Y598" s="57" t="str">
        <f t="shared" ca="1" si="120"/>
        <v/>
      </c>
      <c r="Z598" s="59"/>
      <c r="AA598" s="49" t="str">
        <f ca="1">IF(C598="","",IF(OR(D598&lt;NgayBatDau,D598&gt;NgayKetThuc),"Ngày tháng phải nằm trong kỳ báo cáo",IF(AND(G598&lt;&gt;"",COUNTIF(D.2[Tên khách hàng],G598)=0),"Tên KH chưa khai báo trong DSKH",IF(AND(H598&lt;&gt;"",COUNTIF(D.1[Tên sản phẩm],H598)=0),"SP này chưa khai báo trong DSSP",""))))</f>
        <v/>
      </c>
      <c r="AB598" s="28" t="str">
        <f t="shared" ca="1" si="110"/>
        <v/>
      </c>
      <c r="AC598" s="29" t="str">
        <f>IF(OR(H598="",S598=""),"",S598-(SUM(L598,M598)*INDEX(#REF!,MATCH(H598,D.1[Tên sản phẩm],0))))</f>
        <v/>
      </c>
    </row>
    <row r="599" spans="2:29" ht="27.75" customHeight="1">
      <c r="B599" s="69">
        <f t="shared" si="111"/>
        <v>596</v>
      </c>
      <c r="C599" s="49" t="str">
        <f t="shared" ca="1" si="112"/>
        <v/>
      </c>
      <c r="D599" s="50" t="str">
        <f t="shared" ca="1" si="113"/>
        <v/>
      </c>
      <c r="E599" s="51" t="str">
        <f t="shared" ca="1" si="114"/>
        <v/>
      </c>
      <c r="F599" s="51"/>
      <c r="G599" s="52" t="str">
        <f t="shared" ca="1" si="115"/>
        <v/>
      </c>
      <c r="H599" s="53"/>
      <c r="I599" s="54" t="str">
        <f>IF(H599="","",INDEX(D.1[Quy cách],MATCH(H599,D.1[Tên sản phẩm],0)))</f>
        <v/>
      </c>
      <c r="J599" s="20" t="str">
        <f>IF(H599="","",INDEX(D.1[ĐVT],MATCH(H599,D.1[Tên sản phẩm],0)))</f>
        <v/>
      </c>
      <c r="K599" s="56" t="str">
        <f>IF(H599="","",INDEX(#REF!,MATCH(H599,D.1[Tên sản phẩm],0)))</f>
        <v/>
      </c>
      <c r="L599" s="56"/>
      <c r="M599" s="53"/>
      <c r="N599" s="53"/>
      <c r="O599" s="53"/>
      <c r="P599" s="57" t="str">
        <f t="shared" si="116"/>
        <v/>
      </c>
      <c r="Q599" s="58"/>
      <c r="R599" s="56" t="str">
        <f t="shared" si="109"/>
        <v/>
      </c>
      <c r="S599" s="57" t="str">
        <f t="shared" si="117"/>
        <v/>
      </c>
      <c r="T599" s="58" t="str">
        <f t="shared" ca="1" si="118"/>
        <v/>
      </c>
      <c r="U599" s="57" t="str">
        <f t="shared" si="119"/>
        <v/>
      </c>
      <c r="V599" s="57" t="str">
        <f ca="1">IF(AND(C599&lt;&gt;"",C599&lt;&gt;OFFSET(C599,1,0)),SUMIFS([Giá có thuế],[Số ĐK],C599),"")</f>
        <v/>
      </c>
      <c r="W599" s="53"/>
      <c r="X599" s="55" t="str">
        <f>IF(W599="","",'Thông Tin Chung'!#REF!)</f>
        <v/>
      </c>
      <c r="Y599" s="57" t="str">
        <f t="shared" ca="1" si="120"/>
        <v/>
      </c>
      <c r="Z599" s="59"/>
      <c r="AA599" s="49" t="str">
        <f ca="1">IF(C599="","",IF(OR(D599&lt;NgayBatDau,D599&gt;NgayKetThuc),"Ngày tháng phải nằm trong kỳ báo cáo",IF(AND(G599&lt;&gt;"",COUNTIF(D.2[Tên khách hàng],G599)=0),"Tên KH chưa khai báo trong DSKH",IF(AND(H599&lt;&gt;"",COUNTIF(D.1[Tên sản phẩm],H599)=0),"SP này chưa khai báo trong DSSP",""))))</f>
        <v/>
      </c>
      <c r="AB599" s="28" t="str">
        <f t="shared" ca="1" si="110"/>
        <v/>
      </c>
      <c r="AC599" s="29" t="str">
        <f>IF(OR(H599="",S599=""),"",S599-(SUM(L599,M599)*INDEX(#REF!,MATCH(H599,D.1[Tên sản phẩm],0))))</f>
        <v/>
      </c>
    </row>
    <row r="600" spans="2:29" ht="27.75" customHeight="1">
      <c r="B600" s="69">
        <f t="shared" si="111"/>
        <v>597</v>
      </c>
      <c r="C600" s="49" t="str">
        <f t="shared" ca="1" si="112"/>
        <v/>
      </c>
      <c r="D600" s="50" t="str">
        <f t="shared" ca="1" si="113"/>
        <v/>
      </c>
      <c r="E600" s="51" t="str">
        <f t="shared" ca="1" si="114"/>
        <v/>
      </c>
      <c r="F600" s="51"/>
      <c r="G600" s="52" t="str">
        <f t="shared" ca="1" si="115"/>
        <v/>
      </c>
      <c r="H600" s="53"/>
      <c r="I600" s="54" t="str">
        <f>IF(H600="","",INDEX(D.1[Quy cách],MATCH(H600,D.1[Tên sản phẩm],0)))</f>
        <v/>
      </c>
      <c r="J600" s="20" t="str">
        <f>IF(H600="","",INDEX(D.1[ĐVT],MATCH(H600,D.1[Tên sản phẩm],0)))</f>
        <v/>
      </c>
      <c r="K600" s="56" t="str">
        <f>IF(H600="","",INDEX(#REF!,MATCH(H600,D.1[Tên sản phẩm],0)))</f>
        <v/>
      </c>
      <c r="L600" s="56"/>
      <c r="M600" s="53"/>
      <c r="N600" s="53"/>
      <c r="O600" s="53"/>
      <c r="P600" s="57" t="str">
        <f t="shared" si="116"/>
        <v/>
      </c>
      <c r="Q600" s="58"/>
      <c r="R600" s="56" t="str">
        <f t="shared" si="109"/>
        <v/>
      </c>
      <c r="S600" s="57" t="str">
        <f t="shared" si="117"/>
        <v/>
      </c>
      <c r="T600" s="58" t="str">
        <f t="shared" ca="1" si="118"/>
        <v/>
      </c>
      <c r="U600" s="57" t="str">
        <f t="shared" si="119"/>
        <v/>
      </c>
      <c r="V600" s="57" t="str">
        <f ca="1">IF(AND(C600&lt;&gt;"",C600&lt;&gt;OFFSET(C600,1,0)),SUMIFS([Giá có thuế],[Số ĐK],C600),"")</f>
        <v/>
      </c>
      <c r="W600" s="53"/>
      <c r="X600" s="55" t="str">
        <f>IF(W600="","",'Thông Tin Chung'!#REF!)</f>
        <v/>
      </c>
      <c r="Y600" s="57" t="str">
        <f t="shared" ca="1" si="120"/>
        <v/>
      </c>
      <c r="Z600" s="59"/>
      <c r="AA600" s="49" t="str">
        <f ca="1">IF(C600="","",IF(OR(D600&lt;NgayBatDau,D600&gt;NgayKetThuc),"Ngày tháng phải nằm trong kỳ báo cáo",IF(AND(G600&lt;&gt;"",COUNTIF(D.2[Tên khách hàng],G600)=0),"Tên KH chưa khai báo trong DSKH",IF(AND(H600&lt;&gt;"",COUNTIF(D.1[Tên sản phẩm],H600)=0),"SP này chưa khai báo trong DSSP",""))))</f>
        <v/>
      </c>
      <c r="AB600" s="28" t="str">
        <f t="shared" ca="1" si="110"/>
        <v/>
      </c>
      <c r="AC600" s="29" t="str">
        <f>IF(OR(H600="",S600=""),"",S600-(SUM(L600,M600)*INDEX(#REF!,MATCH(H600,D.1[Tên sản phẩm],0))))</f>
        <v/>
      </c>
    </row>
    <row r="601" spans="2:29" ht="27.75" customHeight="1">
      <c r="B601" s="69">
        <f t="shared" si="111"/>
        <v>598</v>
      </c>
      <c r="C601" s="49" t="str">
        <f t="shared" ca="1" si="112"/>
        <v/>
      </c>
      <c r="D601" s="50" t="str">
        <f t="shared" ca="1" si="113"/>
        <v/>
      </c>
      <c r="E601" s="51" t="str">
        <f t="shared" ca="1" si="114"/>
        <v/>
      </c>
      <c r="F601" s="51"/>
      <c r="G601" s="52" t="str">
        <f t="shared" ca="1" si="115"/>
        <v/>
      </c>
      <c r="H601" s="53"/>
      <c r="I601" s="54" t="str">
        <f>IF(H601="","",INDEX(D.1[Quy cách],MATCH(H601,D.1[Tên sản phẩm],0)))</f>
        <v/>
      </c>
      <c r="J601" s="20" t="str">
        <f>IF(H601="","",INDEX(D.1[ĐVT],MATCH(H601,D.1[Tên sản phẩm],0)))</f>
        <v/>
      </c>
      <c r="K601" s="56" t="str">
        <f>IF(H601="","",INDEX(#REF!,MATCH(H601,D.1[Tên sản phẩm],0)))</f>
        <v/>
      </c>
      <c r="L601" s="56"/>
      <c r="M601" s="53"/>
      <c r="N601" s="53"/>
      <c r="O601" s="53"/>
      <c r="P601" s="57" t="str">
        <f t="shared" si="116"/>
        <v/>
      </c>
      <c r="Q601" s="58"/>
      <c r="R601" s="56" t="str">
        <f t="shared" si="109"/>
        <v/>
      </c>
      <c r="S601" s="57" t="str">
        <f t="shared" si="117"/>
        <v/>
      </c>
      <c r="T601" s="58" t="str">
        <f t="shared" ca="1" si="118"/>
        <v/>
      </c>
      <c r="U601" s="57" t="str">
        <f t="shared" si="119"/>
        <v/>
      </c>
      <c r="V601" s="57" t="str">
        <f ca="1">IF(AND(C601&lt;&gt;"",C601&lt;&gt;OFFSET(C601,1,0)),SUMIFS([Giá có thuế],[Số ĐK],C601),"")</f>
        <v/>
      </c>
      <c r="W601" s="53"/>
      <c r="X601" s="55" t="str">
        <f>IF(W601="","",'Thông Tin Chung'!#REF!)</f>
        <v/>
      </c>
      <c r="Y601" s="57" t="str">
        <f t="shared" ca="1" si="120"/>
        <v/>
      </c>
      <c r="Z601" s="59"/>
      <c r="AA601" s="49" t="str">
        <f ca="1">IF(C601="","",IF(OR(D601&lt;NgayBatDau,D601&gt;NgayKetThuc),"Ngày tháng phải nằm trong kỳ báo cáo",IF(AND(G601&lt;&gt;"",COUNTIF(D.2[Tên khách hàng],G601)=0),"Tên KH chưa khai báo trong DSKH",IF(AND(H601&lt;&gt;"",COUNTIF(D.1[Tên sản phẩm],H601)=0),"SP này chưa khai báo trong DSSP",""))))</f>
        <v/>
      </c>
      <c r="AB601" s="28" t="str">
        <f t="shared" ca="1" si="110"/>
        <v/>
      </c>
      <c r="AC601" s="29" t="str">
        <f>IF(OR(H601="",S601=""),"",S601-(SUM(L601,M601)*INDEX(#REF!,MATCH(H601,D.1[Tên sản phẩm],0))))</f>
        <v/>
      </c>
    </row>
    <row r="602" spans="2:29" ht="27.75" customHeight="1">
      <c r="B602" s="69">
        <f t="shared" si="111"/>
        <v>599</v>
      </c>
      <c r="C602" s="49" t="str">
        <f t="shared" ca="1" si="112"/>
        <v/>
      </c>
      <c r="D602" s="50" t="str">
        <f t="shared" ca="1" si="113"/>
        <v/>
      </c>
      <c r="E602" s="51" t="str">
        <f t="shared" ca="1" si="114"/>
        <v/>
      </c>
      <c r="F602" s="51"/>
      <c r="G602" s="52" t="str">
        <f t="shared" ca="1" si="115"/>
        <v/>
      </c>
      <c r="H602" s="53"/>
      <c r="I602" s="54" t="str">
        <f>IF(H602="","",INDEX(D.1[Quy cách],MATCH(H602,D.1[Tên sản phẩm],0)))</f>
        <v/>
      </c>
      <c r="J602" s="20" t="str">
        <f>IF(H602="","",INDEX(D.1[ĐVT],MATCH(H602,D.1[Tên sản phẩm],0)))</f>
        <v/>
      </c>
      <c r="K602" s="56" t="str">
        <f>IF(H602="","",INDEX(#REF!,MATCH(H602,D.1[Tên sản phẩm],0)))</f>
        <v/>
      </c>
      <c r="L602" s="56"/>
      <c r="M602" s="53"/>
      <c r="N602" s="53"/>
      <c r="O602" s="53"/>
      <c r="P602" s="57" t="str">
        <f t="shared" si="116"/>
        <v/>
      </c>
      <c r="Q602" s="58"/>
      <c r="R602" s="56" t="str">
        <f t="shared" si="109"/>
        <v/>
      </c>
      <c r="S602" s="57" t="str">
        <f t="shared" si="117"/>
        <v/>
      </c>
      <c r="T602" s="58" t="str">
        <f t="shared" ca="1" si="118"/>
        <v/>
      </c>
      <c r="U602" s="57" t="str">
        <f t="shared" si="119"/>
        <v/>
      </c>
      <c r="V602" s="57" t="str">
        <f ca="1">IF(AND(C602&lt;&gt;"",C602&lt;&gt;OFFSET(C602,1,0)),SUMIFS([Giá có thuế],[Số ĐK],C602),"")</f>
        <v/>
      </c>
      <c r="W602" s="53"/>
      <c r="X602" s="55" t="str">
        <f>IF(W602="","",'Thông Tin Chung'!#REF!)</f>
        <v/>
      </c>
      <c r="Y602" s="57" t="str">
        <f t="shared" ca="1" si="120"/>
        <v/>
      </c>
      <c r="Z602" s="59"/>
      <c r="AA602" s="49" t="str">
        <f ca="1">IF(C602="","",IF(OR(D602&lt;NgayBatDau,D602&gt;NgayKetThuc),"Ngày tháng phải nằm trong kỳ báo cáo",IF(AND(G602&lt;&gt;"",COUNTIF(D.2[Tên khách hàng],G602)=0),"Tên KH chưa khai báo trong DSKH",IF(AND(H602&lt;&gt;"",COUNTIF(D.1[Tên sản phẩm],H602)=0),"SP này chưa khai báo trong DSSP",""))))</f>
        <v/>
      </c>
      <c r="AB602" s="28" t="str">
        <f t="shared" ca="1" si="110"/>
        <v/>
      </c>
      <c r="AC602" s="29" t="str">
        <f>IF(OR(H602="",S602=""),"",S602-(SUM(L602,M602)*INDEX(#REF!,MATCH(H602,D.1[Tên sản phẩm],0))))</f>
        <v/>
      </c>
    </row>
    <row r="603" spans="2:29" ht="27.75" customHeight="1">
      <c r="B603" s="69">
        <f t="shared" si="111"/>
        <v>600</v>
      </c>
      <c r="C603" s="49" t="str">
        <f t="shared" ca="1" si="112"/>
        <v/>
      </c>
      <c r="D603" s="50" t="str">
        <f t="shared" ca="1" si="113"/>
        <v/>
      </c>
      <c r="E603" s="51" t="str">
        <f t="shared" ca="1" si="114"/>
        <v/>
      </c>
      <c r="F603" s="51"/>
      <c r="G603" s="52" t="str">
        <f t="shared" ca="1" si="115"/>
        <v/>
      </c>
      <c r="H603" s="53"/>
      <c r="I603" s="54" t="str">
        <f>IF(H603="","",INDEX(D.1[Quy cách],MATCH(H603,D.1[Tên sản phẩm],0)))</f>
        <v/>
      </c>
      <c r="J603" s="20" t="str">
        <f>IF(H603="","",INDEX(D.1[ĐVT],MATCH(H603,D.1[Tên sản phẩm],0)))</f>
        <v/>
      </c>
      <c r="K603" s="56" t="str">
        <f>IF(H603="","",INDEX(#REF!,MATCH(H603,D.1[Tên sản phẩm],0)))</f>
        <v/>
      </c>
      <c r="L603" s="56"/>
      <c r="M603" s="53"/>
      <c r="N603" s="53"/>
      <c r="O603" s="53"/>
      <c r="P603" s="57" t="str">
        <f t="shared" si="116"/>
        <v/>
      </c>
      <c r="Q603" s="58"/>
      <c r="R603" s="56" t="str">
        <f t="shared" si="109"/>
        <v/>
      </c>
      <c r="S603" s="57" t="str">
        <f t="shared" si="117"/>
        <v/>
      </c>
      <c r="T603" s="58" t="str">
        <f t="shared" ca="1" si="118"/>
        <v/>
      </c>
      <c r="U603" s="57" t="str">
        <f t="shared" si="119"/>
        <v/>
      </c>
      <c r="V603" s="57" t="str">
        <f ca="1">IF(AND(C603&lt;&gt;"",C603&lt;&gt;OFFSET(C603,1,0)),SUMIFS([Giá có thuế],[Số ĐK],C603),"")</f>
        <v/>
      </c>
      <c r="W603" s="53"/>
      <c r="X603" s="55" t="str">
        <f>IF(W603="","",'Thông Tin Chung'!#REF!)</f>
        <v/>
      </c>
      <c r="Y603" s="57" t="str">
        <f t="shared" ca="1" si="120"/>
        <v/>
      </c>
      <c r="Z603" s="59"/>
      <c r="AA603" s="49" t="str">
        <f ca="1">IF(C603="","",IF(OR(D603&lt;NgayBatDau,D603&gt;NgayKetThuc),"Ngày tháng phải nằm trong kỳ báo cáo",IF(AND(G603&lt;&gt;"",COUNTIF(D.2[Tên khách hàng],G603)=0),"Tên KH chưa khai báo trong DSKH",IF(AND(H603&lt;&gt;"",COUNTIF(D.1[Tên sản phẩm],H603)=0),"SP này chưa khai báo trong DSSP",""))))</f>
        <v/>
      </c>
      <c r="AB603" s="28" t="str">
        <f t="shared" ca="1" si="110"/>
        <v/>
      </c>
      <c r="AC603" s="29" t="str">
        <f>IF(OR(H603="",S603=""),"",S603-(SUM(L603,M603)*INDEX(#REF!,MATCH(H603,D.1[Tên sản phẩm],0))))</f>
        <v/>
      </c>
    </row>
    <row r="604" spans="2:29" ht="27.75" customHeight="1">
      <c r="B604" s="69">
        <f t="shared" si="111"/>
        <v>601</v>
      </c>
      <c r="C604" s="49" t="str">
        <f t="shared" ca="1" si="112"/>
        <v/>
      </c>
      <c r="D604" s="50" t="str">
        <f t="shared" ca="1" si="113"/>
        <v/>
      </c>
      <c r="E604" s="51" t="str">
        <f t="shared" ca="1" si="114"/>
        <v/>
      </c>
      <c r="F604" s="51"/>
      <c r="G604" s="52" t="str">
        <f t="shared" ca="1" si="115"/>
        <v/>
      </c>
      <c r="H604" s="53"/>
      <c r="I604" s="54" t="str">
        <f>IF(H604="","",INDEX(D.1[Quy cách],MATCH(H604,D.1[Tên sản phẩm],0)))</f>
        <v/>
      </c>
      <c r="J604" s="20" t="str">
        <f>IF(H604="","",INDEX(D.1[ĐVT],MATCH(H604,D.1[Tên sản phẩm],0)))</f>
        <v/>
      </c>
      <c r="K604" s="56" t="str">
        <f>IF(H604="","",INDEX(#REF!,MATCH(H604,D.1[Tên sản phẩm],0)))</f>
        <v/>
      </c>
      <c r="L604" s="56"/>
      <c r="M604" s="53"/>
      <c r="N604" s="53"/>
      <c r="O604" s="53"/>
      <c r="P604" s="57" t="str">
        <f t="shared" si="116"/>
        <v/>
      </c>
      <c r="Q604" s="58"/>
      <c r="R604" s="56" t="str">
        <f t="shared" si="109"/>
        <v/>
      </c>
      <c r="S604" s="57" t="str">
        <f t="shared" si="117"/>
        <v/>
      </c>
      <c r="T604" s="58" t="str">
        <f t="shared" ca="1" si="118"/>
        <v/>
      </c>
      <c r="U604" s="57" t="str">
        <f t="shared" si="119"/>
        <v/>
      </c>
      <c r="V604" s="57" t="str">
        <f ca="1">IF(AND(C604&lt;&gt;"",C604&lt;&gt;OFFSET(C604,1,0)),SUMIFS([Giá có thuế],[Số ĐK],C604),"")</f>
        <v/>
      </c>
      <c r="W604" s="53"/>
      <c r="X604" s="55" t="str">
        <f>IF(W604="","",'Thông Tin Chung'!#REF!)</f>
        <v/>
      </c>
      <c r="Y604" s="57" t="str">
        <f t="shared" ca="1" si="120"/>
        <v/>
      </c>
      <c r="Z604" s="59"/>
      <c r="AA604" s="49" t="str">
        <f ca="1">IF(C604="","",IF(OR(D604&lt;NgayBatDau,D604&gt;NgayKetThuc),"Ngày tháng phải nằm trong kỳ báo cáo",IF(AND(G604&lt;&gt;"",COUNTIF(D.2[Tên khách hàng],G604)=0),"Tên KH chưa khai báo trong DSKH",IF(AND(H604&lt;&gt;"",COUNTIF(D.1[Tên sản phẩm],H604)=0),"SP này chưa khai báo trong DSSP",""))))</f>
        <v/>
      </c>
      <c r="AB604" s="28" t="str">
        <f t="shared" ca="1" si="110"/>
        <v/>
      </c>
      <c r="AC604" s="29" t="str">
        <f>IF(OR(H604="",S604=""),"",S604-(SUM(L604,M604)*INDEX(#REF!,MATCH(H604,D.1[Tên sản phẩm],0))))</f>
        <v/>
      </c>
    </row>
    <row r="605" spans="2:29" ht="27.75" customHeight="1">
      <c r="B605" s="69">
        <f t="shared" si="111"/>
        <v>602</v>
      </c>
      <c r="C605" s="49" t="str">
        <f t="shared" ca="1" si="112"/>
        <v/>
      </c>
      <c r="D605" s="50" t="str">
        <f t="shared" ca="1" si="113"/>
        <v/>
      </c>
      <c r="E605" s="51" t="str">
        <f t="shared" ca="1" si="114"/>
        <v/>
      </c>
      <c r="F605" s="51"/>
      <c r="G605" s="52" t="str">
        <f t="shared" ca="1" si="115"/>
        <v/>
      </c>
      <c r="H605" s="53"/>
      <c r="I605" s="54" t="str">
        <f>IF(H605="","",INDEX(D.1[Quy cách],MATCH(H605,D.1[Tên sản phẩm],0)))</f>
        <v/>
      </c>
      <c r="J605" s="20" t="str">
        <f>IF(H605="","",INDEX(D.1[ĐVT],MATCH(H605,D.1[Tên sản phẩm],0)))</f>
        <v/>
      </c>
      <c r="K605" s="56" t="str">
        <f>IF(H605="","",INDEX(#REF!,MATCH(H605,D.1[Tên sản phẩm],0)))</f>
        <v/>
      </c>
      <c r="L605" s="56"/>
      <c r="M605" s="53"/>
      <c r="N605" s="53"/>
      <c r="O605" s="53"/>
      <c r="P605" s="57" t="str">
        <f t="shared" si="116"/>
        <v/>
      </c>
      <c r="Q605" s="58"/>
      <c r="R605" s="56" t="str">
        <f t="shared" si="109"/>
        <v/>
      </c>
      <c r="S605" s="57" t="str">
        <f t="shared" si="117"/>
        <v/>
      </c>
      <c r="T605" s="58" t="str">
        <f t="shared" ca="1" si="118"/>
        <v/>
      </c>
      <c r="U605" s="57" t="str">
        <f t="shared" si="119"/>
        <v/>
      </c>
      <c r="V605" s="57" t="str">
        <f ca="1">IF(AND(C605&lt;&gt;"",C605&lt;&gt;OFFSET(C605,1,0)),SUMIFS([Giá có thuế],[Số ĐK],C605),"")</f>
        <v/>
      </c>
      <c r="W605" s="53"/>
      <c r="X605" s="55" t="str">
        <f>IF(W605="","",'Thông Tin Chung'!#REF!)</f>
        <v/>
      </c>
      <c r="Y605" s="57" t="str">
        <f t="shared" ca="1" si="120"/>
        <v/>
      </c>
      <c r="Z605" s="59"/>
      <c r="AA605" s="49" t="str">
        <f ca="1">IF(C605="","",IF(OR(D605&lt;NgayBatDau,D605&gt;NgayKetThuc),"Ngày tháng phải nằm trong kỳ báo cáo",IF(AND(G605&lt;&gt;"",COUNTIF(D.2[Tên khách hàng],G605)=0),"Tên KH chưa khai báo trong DSKH",IF(AND(H605&lt;&gt;"",COUNTIF(D.1[Tên sản phẩm],H605)=0),"SP này chưa khai báo trong DSSP",""))))</f>
        <v/>
      </c>
      <c r="AB605" s="28" t="str">
        <f t="shared" ca="1" si="110"/>
        <v/>
      </c>
      <c r="AC605" s="29" t="str">
        <f>IF(OR(H605="",S605=""),"",S605-(SUM(L605,M605)*INDEX(#REF!,MATCH(H605,D.1[Tên sản phẩm],0))))</f>
        <v/>
      </c>
    </row>
    <row r="606" spans="2:29" ht="27.75" customHeight="1">
      <c r="B606" s="69">
        <f t="shared" si="111"/>
        <v>603</v>
      </c>
      <c r="C606" s="49" t="str">
        <f t="shared" ca="1" si="112"/>
        <v/>
      </c>
      <c r="D606" s="50" t="str">
        <f t="shared" ca="1" si="113"/>
        <v/>
      </c>
      <c r="E606" s="51" t="str">
        <f t="shared" ca="1" si="114"/>
        <v/>
      </c>
      <c r="F606" s="51"/>
      <c r="G606" s="52" t="str">
        <f t="shared" ca="1" si="115"/>
        <v/>
      </c>
      <c r="H606" s="53"/>
      <c r="I606" s="54" t="str">
        <f>IF(H606="","",INDEX(D.1[Quy cách],MATCH(H606,D.1[Tên sản phẩm],0)))</f>
        <v/>
      </c>
      <c r="J606" s="20" t="str">
        <f>IF(H606="","",INDEX(D.1[ĐVT],MATCH(H606,D.1[Tên sản phẩm],0)))</f>
        <v/>
      </c>
      <c r="K606" s="56" t="str">
        <f>IF(H606="","",INDEX(#REF!,MATCH(H606,D.1[Tên sản phẩm],0)))</f>
        <v/>
      </c>
      <c r="L606" s="56"/>
      <c r="M606" s="53"/>
      <c r="N606" s="53"/>
      <c r="O606" s="53"/>
      <c r="P606" s="57" t="str">
        <f t="shared" si="116"/>
        <v/>
      </c>
      <c r="Q606" s="58"/>
      <c r="R606" s="56" t="str">
        <f t="shared" si="109"/>
        <v/>
      </c>
      <c r="S606" s="57" t="str">
        <f t="shared" si="117"/>
        <v/>
      </c>
      <c r="T606" s="58" t="str">
        <f t="shared" ca="1" si="118"/>
        <v/>
      </c>
      <c r="U606" s="57" t="str">
        <f t="shared" si="119"/>
        <v/>
      </c>
      <c r="V606" s="57" t="str">
        <f ca="1">IF(AND(C606&lt;&gt;"",C606&lt;&gt;OFFSET(C606,1,0)),SUMIFS([Giá có thuế],[Số ĐK],C606),"")</f>
        <v/>
      </c>
      <c r="W606" s="53"/>
      <c r="X606" s="55" t="str">
        <f>IF(W606="","",'Thông Tin Chung'!#REF!)</f>
        <v/>
      </c>
      <c r="Y606" s="57" t="str">
        <f t="shared" ca="1" si="120"/>
        <v/>
      </c>
      <c r="Z606" s="59"/>
      <c r="AA606" s="49" t="str">
        <f ca="1">IF(C606="","",IF(OR(D606&lt;NgayBatDau,D606&gt;NgayKetThuc),"Ngày tháng phải nằm trong kỳ báo cáo",IF(AND(G606&lt;&gt;"",COUNTIF(D.2[Tên khách hàng],G606)=0),"Tên KH chưa khai báo trong DSKH",IF(AND(H606&lt;&gt;"",COUNTIF(D.1[Tên sản phẩm],H606)=0),"SP này chưa khai báo trong DSSP",""))))</f>
        <v/>
      </c>
      <c r="AB606" s="28" t="str">
        <f t="shared" ca="1" si="110"/>
        <v/>
      </c>
      <c r="AC606" s="29" t="str">
        <f>IF(OR(H606="",S606=""),"",S606-(SUM(L606,M606)*INDEX(#REF!,MATCH(H606,D.1[Tên sản phẩm],0))))</f>
        <v/>
      </c>
    </row>
    <row r="607" spans="2:29" ht="27.75" customHeight="1">
      <c r="B607" s="69">
        <f t="shared" si="111"/>
        <v>604</v>
      </c>
      <c r="C607" s="49" t="str">
        <f t="shared" ca="1" si="112"/>
        <v/>
      </c>
      <c r="D607" s="50" t="str">
        <f t="shared" ca="1" si="113"/>
        <v/>
      </c>
      <c r="E607" s="51" t="str">
        <f t="shared" ca="1" si="114"/>
        <v/>
      </c>
      <c r="F607" s="51"/>
      <c r="G607" s="52" t="str">
        <f t="shared" ca="1" si="115"/>
        <v/>
      </c>
      <c r="H607" s="53"/>
      <c r="I607" s="54" t="str">
        <f>IF(H607="","",INDEX(D.1[Quy cách],MATCH(H607,D.1[Tên sản phẩm],0)))</f>
        <v/>
      </c>
      <c r="J607" s="20" t="str">
        <f>IF(H607="","",INDEX(D.1[ĐVT],MATCH(H607,D.1[Tên sản phẩm],0)))</f>
        <v/>
      </c>
      <c r="K607" s="56" t="str">
        <f>IF(H607="","",INDEX(#REF!,MATCH(H607,D.1[Tên sản phẩm],0)))</f>
        <v/>
      </c>
      <c r="L607" s="56"/>
      <c r="M607" s="53"/>
      <c r="N607" s="53"/>
      <c r="O607" s="53"/>
      <c r="P607" s="57" t="str">
        <f t="shared" si="116"/>
        <v/>
      </c>
      <c r="Q607" s="58"/>
      <c r="R607" s="56" t="str">
        <f t="shared" si="109"/>
        <v/>
      </c>
      <c r="S607" s="57" t="str">
        <f t="shared" si="117"/>
        <v/>
      </c>
      <c r="T607" s="58" t="str">
        <f t="shared" ca="1" si="118"/>
        <v/>
      </c>
      <c r="U607" s="57" t="str">
        <f t="shared" si="119"/>
        <v/>
      </c>
      <c r="V607" s="57" t="str">
        <f ca="1">IF(AND(C607&lt;&gt;"",C607&lt;&gt;OFFSET(C607,1,0)),SUMIFS([Giá có thuế],[Số ĐK],C607),"")</f>
        <v/>
      </c>
      <c r="W607" s="53"/>
      <c r="X607" s="55" t="str">
        <f>IF(W607="","",'Thông Tin Chung'!#REF!)</f>
        <v/>
      </c>
      <c r="Y607" s="57" t="str">
        <f t="shared" ca="1" si="120"/>
        <v/>
      </c>
      <c r="Z607" s="59"/>
      <c r="AA607" s="49" t="str">
        <f ca="1">IF(C607="","",IF(OR(D607&lt;NgayBatDau,D607&gt;NgayKetThuc),"Ngày tháng phải nằm trong kỳ báo cáo",IF(AND(G607&lt;&gt;"",COUNTIF(D.2[Tên khách hàng],G607)=0),"Tên KH chưa khai báo trong DSKH",IF(AND(H607&lt;&gt;"",COUNTIF(D.1[Tên sản phẩm],H607)=0),"SP này chưa khai báo trong DSSP",""))))</f>
        <v/>
      </c>
      <c r="AB607" s="28" t="str">
        <f t="shared" ca="1" si="110"/>
        <v/>
      </c>
      <c r="AC607" s="29" t="str">
        <f>IF(OR(H607="",S607=""),"",S607-(SUM(L607,M607)*INDEX(#REF!,MATCH(H607,D.1[Tên sản phẩm],0))))</f>
        <v/>
      </c>
    </row>
    <row r="608" spans="2:29" ht="27.75" customHeight="1">
      <c r="B608" s="69">
        <f t="shared" si="111"/>
        <v>605</v>
      </c>
      <c r="C608" s="49" t="str">
        <f t="shared" ca="1" si="112"/>
        <v/>
      </c>
      <c r="D608" s="50" t="str">
        <f t="shared" ca="1" si="113"/>
        <v/>
      </c>
      <c r="E608" s="51" t="str">
        <f t="shared" ca="1" si="114"/>
        <v/>
      </c>
      <c r="F608" s="51"/>
      <c r="G608" s="52" t="str">
        <f t="shared" ca="1" si="115"/>
        <v/>
      </c>
      <c r="H608" s="53"/>
      <c r="I608" s="54" t="str">
        <f>IF(H608="","",INDEX(D.1[Quy cách],MATCH(H608,D.1[Tên sản phẩm],0)))</f>
        <v/>
      </c>
      <c r="J608" s="20" t="str">
        <f>IF(H608="","",INDEX(D.1[ĐVT],MATCH(H608,D.1[Tên sản phẩm],0)))</f>
        <v/>
      </c>
      <c r="K608" s="56" t="str">
        <f>IF(H608="","",INDEX(#REF!,MATCH(H608,D.1[Tên sản phẩm],0)))</f>
        <v/>
      </c>
      <c r="L608" s="56"/>
      <c r="M608" s="53"/>
      <c r="N608" s="53"/>
      <c r="O608" s="53"/>
      <c r="P608" s="57" t="str">
        <f t="shared" si="116"/>
        <v/>
      </c>
      <c r="Q608" s="58"/>
      <c r="R608" s="56" t="str">
        <f t="shared" si="109"/>
        <v/>
      </c>
      <c r="S608" s="57" t="str">
        <f t="shared" si="117"/>
        <v/>
      </c>
      <c r="T608" s="58" t="str">
        <f t="shared" ca="1" si="118"/>
        <v/>
      </c>
      <c r="U608" s="57" t="str">
        <f t="shared" si="119"/>
        <v/>
      </c>
      <c r="V608" s="57" t="str">
        <f ca="1">IF(AND(C608&lt;&gt;"",C608&lt;&gt;OFFSET(C608,1,0)),SUMIFS([Giá có thuế],[Số ĐK],C608),"")</f>
        <v/>
      </c>
      <c r="W608" s="53"/>
      <c r="X608" s="55" t="str">
        <f>IF(W608="","",'Thông Tin Chung'!#REF!)</f>
        <v/>
      </c>
      <c r="Y608" s="57" t="str">
        <f t="shared" ca="1" si="120"/>
        <v/>
      </c>
      <c r="Z608" s="59"/>
      <c r="AA608" s="49" t="str">
        <f ca="1">IF(C608="","",IF(OR(D608&lt;NgayBatDau,D608&gt;NgayKetThuc),"Ngày tháng phải nằm trong kỳ báo cáo",IF(AND(G608&lt;&gt;"",COUNTIF(D.2[Tên khách hàng],G608)=0),"Tên KH chưa khai báo trong DSKH",IF(AND(H608&lt;&gt;"",COUNTIF(D.1[Tên sản phẩm],H608)=0),"SP này chưa khai báo trong DSSP",""))))</f>
        <v/>
      </c>
      <c r="AB608" s="28" t="str">
        <f t="shared" ca="1" si="110"/>
        <v/>
      </c>
      <c r="AC608" s="29" t="str">
        <f>IF(OR(H608="",S608=""),"",S608-(SUM(L608,M608)*INDEX(#REF!,MATCH(H608,D.1[Tên sản phẩm],0))))</f>
        <v/>
      </c>
    </row>
    <row r="609" spans="2:29" ht="27.75" customHeight="1">
      <c r="B609" s="69">
        <f t="shared" si="111"/>
        <v>606</v>
      </c>
      <c r="C609" s="49" t="str">
        <f t="shared" ca="1" si="112"/>
        <v/>
      </c>
      <c r="D609" s="50" t="str">
        <f t="shared" ca="1" si="113"/>
        <v/>
      </c>
      <c r="E609" s="51" t="str">
        <f t="shared" ca="1" si="114"/>
        <v/>
      </c>
      <c r="F609" s="51"/>
      <c r="G609" s="52" t="str">
        <f t="shared" ca="1" si="115"/>
        <v/>
      </c>
      <c r="H609" s="53"/>
      <c r="I609" s="54" t="str">
        <f>IF(H609="","",INDEX(D.1[Quy cách],MATCH(H609,D.1[Tên sản phẩm],0)))</f>
        <v/>
      </c>
      <c r="J609" s="20" t="str">
        <f>IF(H609="","",INDEX(D.1[ĐVT],MATCH(H609,D.1[Tên sản phẩm],0)))</f>
        <v/>
      </c>
      <c r="K609" s="56" t="str">
        <f>IF(H609="","",INDEX(#REF!,MATCH(H609,D.1[Tên sản phẩm],0)))</f>
        <v/>
      </c>
      <c r="L609" s="56"/>
      <c r="M609" s="53"/>
      <c r="N609" s="53"/>
      <c r="O609" s="53"/>
      <c r="P609" s="57" t="str">
        <f t="shared" si="116"/>
        <v/>
      </c>
      <c r="Q609" s="58"/>
      <c r="R609" s="56" t="str">
        <f t="shared" si="109"/>
        <v/>
      </c>
      <c r="S609" s="57" t="str">
        <f t="shared" si="117"/>
        <v/>
      </c>
      <c r="T609" s="58" t="str">
        <f t="shared" ca="1" si="118"/>
        <v/>
      </c>
      <c r="U609" s="57" t="str">
        <f t="shared" si="119"/>
        <v/>
      </c>
      <c r="V609" s="57" t="str">
        <f ca="1">IF(AND(C609&lt;&gt;"",C609&lt;&gt;OFFSET(C609,1,0)),SUMIFS([Giá có thuế],[Số ĐK],C609),"")</f>
        <v/>
      </c>
      <c r="W609" s="53"/>
      <c r="X609" s="55" t="str">
        <f>IF(W609="","",'Thông Tin Chung'!#REF!)</f>
        <v/>
      </c>
      <c r="Y609" s="57" t="str">
        <f t="shared" ca="1" si="120"/>
        <v/>
      </c>
      <c r="Z609" s="59"/>
      <c r="AA609" s="49" t="str">
        <f ca="1">IF(C609="","",IF(OR(D609&lt;NgayBatDau,D609&gt;NgayKetThuc),"Ngày tháng phải nằm trong kỳ báo cáo",IF(AND(G609&lt;&gt;"",COUNTIF(D.2[Tên khách hàng],G609)=0),"Tên KH chưa khai báo trong DSKH",IF(AND(H609&lt;&gt;"",COUNTIF(D.1[Tên sản phẩm],H609)=0),"SP này chưa khai báo trong DSSP",""))))</f>
        <v/>
      </c>
      <c r="AB609" s="28" t="str">
        <f t="shared" ca="1" si="110"/>
        <v/>
      </c>
      <c r="AC609" s="29" t="str">
        <f>IF(OR(H609="",S609=""),"",S609-(SUM(L609,M609)*INDEX(#REF!,MATCH(H609,D.1[Tên sản phẩm],0))))</f>
        <v/>
      </c>
    </row>
    <row r="610" spans="2:29" ht="27.75" customHeight="1">
      <c r="B610" s="69">
        <f t="shared" si="111"/>
        <v>607</v>
      </c>
      <c r="C610" s="49" t="str">
        <f t="shared" ca="1" si="112"/>
        <v/>
      </c>
      <c r="D610" s="50" t="str">
        <f t="shared" ca="1" si="113"/>
        <v/>
      </c>
      <c r="E610" s="51" t="str">
        <f t="shared" ca="1" si="114"/>
        <v/>
      </c>
      <c r="F610" s="51"/>
      <c r="G610" s="52" t="str">
        <f t="shared" ca="1" si="115"/>
        <v/>
      </c>
      <c r="H610" s="53"/>
      <c r="I610" s="54" t="str">
        <f>IF(H610="","",INDEX(D.1[Quy cách],MATCH(H610,D.1[Tên sản phẩm],0)))</f>
        <v/>
      </c>
      <c r="J610" s="20" t="str">
        <f>IF(H610="","",INDEX(D.1[ĐVT],MATCH(H610,D.1[Tên sản phẩm],0)))</f>
        <v/>
      </c>
      <c r="K610" s="56" t="str">
        <f>IF(H610="","",INDEX(#REF!,MATCH(H610,D.1[Tên sản phẩm],0)))</f>
        <v/>
      </c>
      <c r="L610" s="56"/>
      <c r="M610" s="53"/>
      <c r="N610" s="53"/>
      <c r="O610" s="53"/>
      <c r="P610" s="57" t="str">
        <f t="shared" si="116"/>
        <v/>
      </c>
      <c r="Q610" s="58"/>
      <c r="R610" s="56" t="str">
        <f t="shared" si="109"/>
        <v/>
      </c>
      <c r="S610" s="57" t="str">
        <f t="shared" si="117"/>
        <v/>
      </c>
      <c r="T610" s="58" t="str">
        <f t="shared" ca="1" si="118"/>
        <v/>
      </c>
      <c r="U610" s="57" t="str">
        <f t="shared" si="119"/>
        <v/>
      </c>
      <c r="V610" s="57" t="str">
        <f ca="1">IF(AND(C610&lt;&gt;"",C610&lt;&gt;OFFSET(C610,1,0)),SUMIFS([Giá có thuế],[Số ĐK],C610),"")</f>
        <v/>
      </c>
      <c r="W610" s="53"/>
      <c r="X610" s="55" t="str">
        <f>IF(W610="","",'Thông Tin Chung'!#REF!)</f>
        <v/>
      </c>
      <c r="Y610" s="57" t="str">
        <f t="shared" ca="1" si="120"/>
        <v/>
      </c>
      <c r="Z610" s="59"/>
      <c r="AA610" s="49" t="str">
        <f ca="1">IF(C610="","",IF(OR(D610&lt;NgayBatDau,D610&gt;NgayKetThuc),"Ngày tháng phải nằm trong kỳ báo cáo",IF(AND(G610&lt;&gt;"",COUNTIF(D.2[Tên khách hàng],G610)=0),"Tên KH chưa khai báo trong DSKH",IF(AND(H610&lt;&gt;"",COUNTIF(D.1[Tên sản phẩm],H610)=0),"SP này chưa khai báo trong DSSP",""))))</f>
        <v/>
      </c>
      <c r="AB610" s="28" t="str">
        <f t="shared" ca="1" si="110"/>
        <v/>
      </c>
      <c r="AC610" s="29" t="str">
        <f>IF(OR(H610="",S610=""),"",S610-(SUM(L610,M610)*INDEX(#REF!,MATCH(H610,D.1[Tên sản phẩm],0))))</f>
        <v/>
      </c>
    </row>
    <row r="611" spans="2:29" ht="27.75" customHeight="1">
      <c r="B611" s="69">
        <f t="shared" si="111"/>
        <v>608</v>
      </c>
      <c r="C611" s="49" t="str">
        <f t="shared" ca="1" si="112"/>
        <v/>
      </c>
      <c r="D611" s="50" t="str">
        <f t="shared" ca="1" si="113"/>
        <v/>
      </c>
      <c r="E611" s="51" t="str">
        <f t="shared" ca="1" si="114"/>
        <v/>
      </c>
      <c r="F611" s="51"/>
      <c r="G611" s="52" t="str">
        <f t="shared" ca="1" si="115"/>
        <v/>
      </c>
      <c r="H611" s="53"/>
      <c r="I611" s="54" t="str">
        <f>IF(H611="","",INDEX(D.1[Quy cách],MATCH(H611,D.1[Tên sản phẩm],0)))</f>
        <v/>
      </c>
      <c r="J611" s="20" t="str">
        <f>IF(H611="","",INDEX(D.1[ĐVT],MATCH(H611,D.1[Tên sản phẩm],0)))</f>
        <v/>
      </c>
      <c r="K611" s="56" t="str">
        <f>IF(H611="","",INDEX(#REF!,MATCH(H611,D.1[Tên sản phẩm],0)))</f>
        <v/>
      </c>
      <c r="L611" s="56"/>
      <c r="M611" s="53"/>
      <c r="N611" s="53"/>
      <c r="O611" s="53"/>
      <c r="P611" s="57" t="str">
        <f t="shared" si="116"/>
        <v/>
      </c>
      <c r="Q611" s="58"/>
      <c r="R611" s="56" t="str">
        <f t="shared" si="109"/>
        <v/>
      </c>
      <c r="S611" s="57" t="str">
        <f t="shared" si="117"/>
        <v/>
      </c>
      <c r="T611" s="58" t="str">
        <f t="shared" ca="1" si="118"/>
        <v/>
      </c>
      <c r="U611" s="57" t="str">
        <f t="shared" si="119"/>
        <v/>
      </c>
      <c r="V611" s="57" t="str">
        <f ca="1">IF(AND(C611&lt;&gt;"",C611&lt;&gt;OFFSET(C611,1,0)),SUMIFS([Giá có thuế],[Số ĐK],C611),"")</f>
        <v/>
      </c>
      <c r="W611" s="53"/>
      <c r="X611" s="55" t="str">
        <f>IF(W611="","",'Thông Tin Chung'!#REF!)</f>
        <v/>
      </c>
      <c r="Y611" s="57" t="str">
        <f t="shared" ca="1" si="120"/>
        <v/>
      </c>
      <c r="Z611" s="59"/>
      <c r="AA611" s="49" t="str">
        <f ca="1">IF(C611="","",IF(OR(D611&lt;NgayBatDau,D611&gt;NgayKetThuc),"Ngày tháng phải nằm trong kỳ báo cáo",IF(AND(G611&lt;&gt;"",COUNTIF(D.2[Tên khách hàng],G611)=0),"Tên KH chưa khai báo trong DSKH",IF(AND(H611&lt;&gt;"",COUNTIF(D.1[Tên sản phẩm],H611)=0),"SP này chưa khai báo trong DSSP",""))))</f>
        <v/>
      </c>
      <c r="AB611" s="28" t="str">
        <f t="shared" ca="1" si="110"/>
        <v/>
      </c>
      <c r="AC611" s="29" t="str">
        <f>IF(OR(H611="",S611=""),"",S611-(SUM(L611,M611)*INDEX(#REF!,MATCH(H611,D.1[Tên sản phẩm],0))))</f>
        <v/>
      </c>
    </row>
    <row r="612" spans="2:29" ht="27.75" customHeight="1">
      <c r="B612" s="69">
        <f t="shared" si="111"/>
        <v>609</v>
      </c>
      <c r="C612" s="49" t="str">
        <f t="shared" ca="1" si="112"/>
        <v/>
      </c>
      <c r="D612" s="50" t="str">
        <f t="shared" ca="1" si="113"/>
        <v/>
      </c>
      <c r="E612" s="51" t="str">
        <f t="shared" ca="1" si="114"/>
        <v/>
      </c>
      <c r="F612" s="51"/>
      <c r="G612" s="52" t="str">
        <f t="shared" ca="1" si="115"/>
        <v/>
      </c>
      <c r="H612" s="53"/>
      <c r="I612" s="54" t="str">
        <f>IF(H612="","",INDEX(D.1[Quy cách],MATCH(H612,D.1[Tên sản phẩm],0)))</f>
        <v/>
      </c>
      <c r="J612" s="20" t="str">
        <f>IF(H612="","",INDEX(D.1[ĐVT],MATCH(H612,D.1[Tên sản phẩm],0)))</f>
        <v/>
      </c>
      <c r="K612" s="56" t="str">
        <f>IF(H612="","",INDEX(#REF!,MATCH(H612,D.1[Tên sản phẩm],0)))</f>
        <v/>
      </c>
      <c r="L612" s="56"/>
      <c r="M612" s="53"/>
      <c r="N612" s="53"/>
      <c r="O612" s="53"/>
      <c r="P612" s="57" t="str">
        <f t="shared" si="116"/>
        <v/>
      </c>
      <c r="Q612" s="58"/>
      <c r="R612" s="56" t="str">
        <f t="shared" si="109"/>
        <v/>
      </c>
      <c r="S612" s="57" t="str">
        <f t="shared" si="117"/>
        <v/>
      </c>
      <c r="T612" s="58" t="str">
        <f t="shared" ca="1" si="118"/>
        <v/>
      </c>
      <c r="U612" s="57" t="str">
        <f t="shared" si="119"/>
        <v/>
      </c>
      <c r="V612" s="57" t="str">
        <f ca="1">IF(AND(C612&lt;&gt;"",C612&lt;&gt;OFFSET(C612,1,0)),SUMIFS([Giá có thuế],[Số ĐK],C612),"")</f>
        <v/>
      </c>
      <c r="W612" s="53"/>
      <c r="X612" s="55" t="str">
        <f>IF(W612="","",'Thông Tin Chung'!#REF!)</f>
        <v/>
      </c>
      <c r="Y612" s="57" t="str">
        <f t="shared" ca="1" si="120"/>
        <v/>
      </c>
      <c r="Z612" s="59"/>
      <c r="AA612" s="49" t="str">
        <f ca="1">IF(C612="","",IF(OR(D612&lt;NgayBatDau,D612&gt;NgayKetThuc),"Ngày tháng phải nằm trong kỳ báo cáo",IF(AND(G612&lt;&gt;"",COUNTIF(D.2[Tên khách hàng],G612)=0),"Tên KH chưa khai báo trong DSKH",IF(AND(H612&lt;&gt;"",COUNTIF(D.1[Tên sản phẩm],H612)=0),"SP này chưa khai báo trong DSSP",""))))</f>
        <v/>
      </c>
      <c r="AB612" s="28" t="str">
        <f t="shared" ca="1" si="110"/>
        <v/>
      </c>
      <c r="AC612" s="29" t="str">
        <f>IF(OR(H612="",S612=""),"",S612-(SUM(L612,M612)*INDEX(#REF!,MATCH(H612,D.1[Tên sản phẩm],0))))</f>
        <v/>
      </c>
    </row>
    <row r="613" spans="2:29" ht="27.75" customHeight="1">
      <c r="B613" s="69">
        <f t="shared" si="111"/>
        <v>610</v>
      </c>
      <c r="C613" s="49" t="str">
        <f t="shared" ca="1" si="112"/>
        <v/>
      </c>
      <c r="D613" s="50" t="str">
        <f t="shared" ca="1" si="113"/>
        <v/>
      </c>
      <c r="E613" s="51" t="str">
        <f t="shared" ca="1" si="114"/>
        <v/>
      </c>
      <c r="F613" s="51"/>
      <c r="G613" s="52" t="str">
        <f t="shared" ca="1" si="115"/>
        <v/>
      </c>
      <c r="H613" s="53"/>
      <c r="I613" s="54" t="str">
        <f>IF(H613="","",INDEX(D.1[Quy cách],MATCH(H613,D.1[Tên sản phẩm],0)))</f>
        <v/>
      </c>
      <c r="J613" s="20" t="str">
        <f>IF(H613="","",INDEX(D.1[ĐVT],MATCH(H613,D.1[Tên sản phẩm],0)))</f>
        <v/>
      </c>
      <c r="K613" s="56" t="str">
        <f>IF(H613="","",INDEX(#REF!,MATCH(H613,D.1[Tên sản phẩm],0)))</f>
        <v/>
      </c>
      <c r="L613" s="56"/>
      <c r="M613" s="53"/>
      <c r="N613" s="53"/>
      <c r="O613" s="53"/>
      <c r="P613" s="57" t="str">
        <f t="shared" si="116"/>
        <v/>
      </c>
      <c r="Q613" s="58"/>
      <c r="R613" s="56" t="str">
        <f t="shared" si="109"/>
        <v/>
      </c>
      <c r="S613" s="57" t="str">
        <f t="shared" si="117"/>
        <v/>
      </c>
      <c r="T613" s="58" t="str">
        <f t="shared" ca="1" si="118"/>
        <v/>
      </c>
      <c r="U613" s="57" t="str">
        <f t="shared" si="119"/>
        <v/>
      </c>
      <c r="V613" s="57" t="str">
        <f ca="1">IF(AND(C613&lt;&gt;"",C613&lt;&gt;OFFSET(C613,1,0)),SUMIFS([Giá có thuế],[Số ĐK],C613),"")</f>
        <v/>
      </c>
      <c r="W613" s="53"/>
      <c r="X613" s="55" t="str">
        <f>IF(W613="","",'Thông Tin Chung'!#REF!)</f>
        <v/>
      </c>
      <c r="Y613" s="57" t="str">
        <f t="shared" ca="1" si="120"/>
        <v/>
      </c>
      <c r="Z613" s="59"/>
      <c r="AA613" s="49" t="str">
        <f ca="1">IF(C613="","",IF(OR(D613&lt;NgayBatDau,D613&gt;NgayKetThuc),"Ngày tháng phải nằm trong kỳ báo cáo",IF(AND(G613&lt;&gt;"",COUNTIF(D.2[Tên khách hàng],G613)=0),"Tên KH chưa khai báo trong DSKH",IF(AND(H613&lt;&gt;"",COUNTIF(D.1[Tên sản phẩm],H613)=0),"SP này chưa khai báo trong DSSP",""))))</f>
        <v/>
      </c>
      <c r="AB613" s="28" t="str">
        <f t="shared" ca="1" si="110"/>
        <v/>
      </c>
      <c r="AC613" s="29" t="str">
        <f>IF(OR(H613="",S613=""),"",S613-(SUM(L613,M613)*INDEX(#REF!,MATCH(H613,D.1[Tên sản phẩm],0))))</f>
        <v/>
      </c>
    </row>
    <row r="614" spans="2:29" ht="27.75" customHeight="1">
      <c r="B614" s="69">
        <f t="shared" si="111"/>
        <v>611</v>
      </c>
      <c r="C614" s="49" t="str">
        <f t="shared" ca="1" si="112"/>
        <v/>
      </c>
      <c r="D614" s="50" t="str">
        <f t="shared" ca="1" si="113"/>
        <v/>
      </c>
      <c r="E614" s="51" t="str">
        <f t="shared" ca="1" si="114"/>
        <v/>
      </c>
      <c r="F614" s="51"/>
      <c r="G614" s="52" t="str">
        <f t="shared" ca="1" si="115"/>
        <v/>
      </c>
      <c r="H614" s="53"/>
      <c r="I614" s="54" t="str">
        <f>IF(H614="","",INDEX(D.1[Quy cách],MATCH(H614,D.1[Tên sản phẩm],0)))</f>
        <v/>
      </c>
      <c r="J614" s="20" t="str">
        <f>IF(H614="","",INDEX(D.1[ĐVT],MATCH(H614,D.1[Tên sản phẩm],0)))</f>
        <v/>
      </c>
      <c r="K614" s="56" t="str">
        <f>IF(H614="","",INDEX(#REF!,MATCH(H614,D.1[Tên sản phẩm],0)))</f>
        <v/>
      </c>
      <c r="L614" s="56"/>
      <c r="M614" s="53"/>
      <c r="N614" s="53"/>
      <c r="O614" s="53"/>
      <c r="P614" s="57" t="str">
        <f t="shared" si="116"/>
        <v/>
      </c>
      <c r="Q614" s="58"/>
      <c r="R614" s="56" t="str">
        <f t="shared" si="109"/>
        <v/>
      </c>
      <c r="S614" s="57" t="str">
        <f t="shared" si="117"/>
        <v/>
      </c>
      <c r="T614" s="58" t="str">
        <f t="shared" ca="1" si="118"/>
        <v/>
      </c>
      <c r="U614" s="57" t="str">
        <f t="shared" si="119"/>
        <v/>
      </c>
      <c r="V614" s="57" t="str">
        <f ca="1">IF(AND(C614&lt;&gt;"",C614&lt;&gt;OFFSET(C614,1,0)),SUMIFS([Giá có thuế],[Số ĐK],C614),"")</f>
        <v/>
      </c>
      <c r="W614" s="53"/>
      <c r="X614" s="55" t="str">
        <f>IF(W614="","",'Thông Tin Chung'!#REF!)</f>
        <v/>
      </c>
      <c r="Y614" s="57" t="str">
        <f t="shared" ca="1" si="120"/>
        <v/>
      </c>
      <c r="Z614" s="59"/>
      <c r="AA614" s="49" t="str">
        <f ca="1">IF(C614="","",IF(OR(D614&lt;NgayBatDau,D614&gt;NgayKetThuc),"Ngày tháng phải nằm trong kỳ báo cáo",IF(AND(G614&lt;&gt;"",COUNTIF(D.2[Tên khách hàng],G614)=0),"Tên KH chưa khai báo trong DSKH",IF(AND(H614&lt;&gt;"",COUNTIF(D.1[Tên sản phẩm],H614)=0),"SP này chưa khai báo trong DSSP",""))))</f>
        <v/>
      </c>
      <c r="AB614" s="28" t="str">
        <f t="shared" ca="1" si="110"/>
        <v/>
      </c>
      <c r="AC614" s="29" t="str">
        <f>IF(OR(H614="",S614=""),"",S614-(SUM(L614,M614)*INDEX(#REF!,MATCH(H614,D.1[Tên sản phẩm],0))))</f>
        <v/>
      </c>
    </row>
    <row r="615" spans="2:29" ht="27.75" customHeight="1">
      <c r="B615" s="69">
        <f t="shared" si="111"/>
        <v>612</v>
      </c>
      <c r="C615" s="49" t="str">
        <f t="shared" ca="1" si="112"/>
        <v/>
      </c>
      <c r="D615" s="50" t="str">
        <f t="shared" ca="1" si="113"/>
        <v/>
      </c>
      <c r="E615" s="51" t="str">
        <f t="shared" ca="1" si="114"/>
        <v/>
      </c>
      <c r="F615" s="51"/>
      <c r="G615" s="52" t="str">
        <f t="shared" ca="1" si="115"/>
        <v/>
      </c>
      <c r="H615" s="53"/>
      <c r="I615" s="54" t="str">
        <f>IF(H615="","",INDEX(D.1[Quy cách],MATCH(H615,D.1[Tên sản phẩm],0)))</f>
        <v/>
      </c>
      <c r="J615" s="20" t="str">
        <f>IF(H615="","",INDEX(D.1[ĐVT],MATCH(H615,D.1[Tên sản phẩm],0)))</f>
        <v/>
      </c>
      <c r="K615" s="56" t="str">
        <f>IF(H615="","",INDEX(#REF!,MATCH(H615,D.1[Tên sản phẩm],0)))</f>
        <v/>
      </c>
      <c r="L615" s="56"/>
      <c r="M615" s="53"/>
      <c r="N615" s="53"/>
      <c r="O615" s="53"/>
      <c r="P615" s="57" t="str">
        <f t="shared" si="116"/>
        <v/>
      </c>
      <c r="Q615" s="58"/>
      <c r="R615" s="56" t="str">
        <f t="shared" si="109"/>
        <v/>
      </c>
      <c r="S615" s="57" t="str">
        <f t="shared" si="117"/>
        <v/>
      </c>
      <c r="T615" s="58" t="str">
        <f t="shared" ca="1" si="118"/>
        <v/>
      </c>
      <c r="U615" s="57" t="str">
        <f t="shared" si="119"/>
        <v/>
      </c>
      <c r="V615" s="57" t="str">
        <f ca="1">IF(AND(C615&lt;&gt;"",C615&lt;&gt;OFFSET(C615,1,0)),SUMIFS([Giá có thuế],[Số ĐK],C615),"")</f>
        <v/>
      </c>
      <c r="W615" s="53"/>
      <c r="X615" s="55" t="str">
        <f>IF(W615="","",'Thông Tin Chung'!#REF!)</f>
        <v/>
      </c>
      <c r="Y615" s="57" t="str">
        <f t="shared" ca="1" si="120"/>
        <v/>
      </c>
      <c r="Z615" s="59"/>
      <c r="AA615" s="49" t="str">
        <f ca="1">IF(C615="","",IF(OR(D615&lt;NgayBatDau,D615&gt;NgayKetThuc),"Ngày tháng phải nằm trong kỳ báo cáo",IF(AND(G615&lt;&gt;"",COUNTIF(D.2[Tên khách hàng],G615)=0),"Tên KH chưa khai báo trong DSKH",IF(AND(H615&lt;&gt;"",COUNTIF(D.1[Tên sản phẩm],H615)=0),"SP này chưa khai báo trong DSSP",""))))</f>
        <v/>
      </c>
      <c r="AB615" s="28" t="str">
        <f t="shared" ca="1" si="110"/>
        <v/>
      </c>
      <c r="AC615" s="29" t="str">
        <f>IF(OR(H615="",S615=""),"",S615-(SUM(L615,M615)*INDEX(#REF!,MATCH(H615,D.1[Tên sản phẩm],0))))</f>
        <v/>
      </c>
    </row>
    <row r="616" spans="2:29" ht="27.75" customHeight="1">
      <c r="B616" s="69">
        <f t="shared" si="111"/>
        <v>613</v>
      </c>
      <c r="C616" s="49" t="str">
        <f t="shared" ca="1" si="112"/>
        <v/>
      </c>
      <c r="D616" s="50" t="str">
        <f t="shared" ca="1" si="113"/>
        <v/>
      </c>
      <c r="E616" s="51" t="str">
        <f t="shared" ca="1" si="114"/>
        <v/>
      </c>
      <c r="F616" s="51"/>
      <c r="G616" s="52" t="str">
        <f t="shared" ca="1" si="115"/>
        <v/>
      </c>
      <c r="H616" s="53"/>
      <c r="I616" s="54" t="str">
        <f>IF(H616="","",INDEX(D.1[Quy cách],MATCH(H616,D.1[Tên sản phẩm],0)))</f>
        <v/>
      </c>
      <c r="J616" s="20" t="str">
        <f>IF(H616="","",INDEX(D.1[ĐVT],MATCH(H616,D.1[Tên sản phẩm],0)))</f>
        <v/>
      </c>
      <c r="K616" s="56" t="str">
        <f>IF(H616="","",INDEX(#REF!,MATCH(H616,D.1[Tên sản phẩm],0)))</f>
        <v/>
      </c>
      <c r="L616" s="56"/>
      <c r="M616" s="53"/>
      <c r="N616" s="53"/>
      <c r="O616" s="53"/>
      <c r="P616" s="57" t="str">
        <f t="shared" si="116"/>
        <v/>
      </c>
      <c r="Q616" s="58"/>
      <c r="R616" s="56" t="str">
        <f t="shared" si="109"/>
        <v/>
      </c>
      <c r="S616" s="57" t="str">
        <f t="shared" si="117"/>
        <v/>
      </c>
      <c r="T616" s="58" t="str">
        <f t="shared" ca="1" si="118"/>
        <v/>
      </c>
      <c r="U616" s="57" t="str">
        <f t="shared" si="119"/>
        <v/>
      </c>
      <c r="V616" s="57" t="str">
        <f ca="1">IF(AND(C616&lt;&gt;"",C616&lt;&gt;OFFSET(C616,1,0)),SUMIFS([Giá có thuế],[Số ĐK],C616),"")</f>
        <v/>
      </c>
      <c r="W616" s="53"/>
      <c r="X616" s="55" t="str">
        <f>IF(W616="","",'Thông Tin Chung'!#REF!)</f>
        <v/>
      </c>
      <c r="Y616" s="57" t="str">
        <f t="shared" ca="1" si="120"/>
        <v/>
      </c>
      <c r="Z616" s="59"/>
      <c r="AA616" s="49" t="str">
        <f ca="1">IF(C616="","",IF(OR(D616&lt;NgayBatDau,D616&gt;NgayKetThuc),"Ngày tháng phải nằm trong kỳ báo cáo",IF(AND(G616&lt;&gt;"",COUNTIF(D.2[Tên khách hàng],G616)=0),"Tên KH chưa khai báo trong DSKH",IF(AND(H616&lt;&gt;"",COUNTIF(D.1[Tên sản phẩm],H616)=0),"SP này chưa khai báo trong DSSP",""))))</f>
        <v/>
      </c>
      <c r="AB616" s="28" t="str">
        <f t="shared" ca="1" si="110"/>
        <v/>
      </c>
      <c r="AC616" s="29" t="str">
        <f>IF(OR(H616="",S616=""),"",S616-(SUM(L616,M616)*INDEX(#REF!,MATCH(H616,D.1[Tên sản phẩm],0))))</f>
        <v/>
      </c>
    </row>
    <row r="617" spans="2:29" ht="27.75" customHeight="1">
      <c r="B617" s="69">
        <f t="shared" si="111"/>
        <v>614</v>
      </c>
      <c r="C617" s="49" t="str">
        <f t="shared" ca="1" si="112"/>
        <v/>
      </c>
      <c r="D617" s="50" t="str">
        <f t="shared" ca="1" si="113"/>
        <v/>
      </c>
      <c r="E617" s="51" t="str">
        <f t="shared" ca="1" si="114"/>
        <v/>
      </c>
      <c r="F617" s="51"/>
      <c r="G617" s="52" t="str">
        <f t="shared" ca="1" si="115"/>
        <v/>
      </c>
      <c r="H617" s="53"/>
      <c r="I617" s="54" t="str">
        <f>IF(H617="","",INDEX(D.1[Quy cách],MATCH(H617,D.1[Tên sản phẩm],0)))</f>
        <v/>
      </c>
      <c r="J617" s="20" t="str">
        <f>IF(H617="","",INDEX(D.1[ĐVT],MATCH(H617,D.1[Tên sản phẩm],0)))</f>
        <v/>
      </c>
      <c r="K617" s="56" t="str">
        <f>IF(H617="","",INDEX(#REF!,MATCH(H617,D.1[Tên sản phẩm],0)))</f>
        <v/>
      </c>
      <c r="L617" s="56"/>
      <c r="M617" s="53"/>
      <c r="N617" s="53"/>
      <c r="O617" s="53"/>
      <c r="P617" s="57" t="str">
        <f t="shared" si="116"/>
        <v/>
      </c>
      <c r="Q617" s="58"/>
      <c r="R617" s="56" t="str">
        <f t="shared" si="109"/>
        <v/>
      </c>
      <c r="S617" s="57" t="str">
        <f t="shared" si="117"/>
        <v/>
      </c>
      <c r="T617" s="58" t="str">
        <f t="shared" ca="1" si="118"/>
        <v/>
      </c>
      <c r="U617" s="57" t="str">
        <f t="shared" si="119"/>
        <v/>
      </c>
      <c r="V617" s="57" t="str">
        <f ca="1">IF(AND(C617&lt;&gt;"",C617&lt;&gt;OFFSET(C617,1,0)),SUMIFS([Giá có thuế],[Số ĐK],C617),"")</f>
        <v/>
      </c>
      <c r="W617" s="53"/>
      <c r="X617" s="55" t="str">
        <f>IF(W617="","",'Thông Tin Chung'!#REF!)</f>
        <v/>
      </c>
      <c r="Y617" s="57" t="str">
        <f t="shared" ca="1" si="120"/>
        <v/>
      </c>
      <c r="Z617" s="59"/>
      <c r="AA617" s="49" t="str">
        <f ca="1">IF(C617="","",IF(OR(D617&lt;NgayBatDau,D617&gt;NgayKetThuc),"Ngày tháng phải nằm trong kỳ báo cáo",IF(AND(G617&lt;&gt;"",COUNTIF(D.2[Tên khách hàng],G617)=0),"Tên KH chưa khai báo trong DSKH",IF(AND(H617&lt;&gt;"",COUNTIF(D.1[Tên sản phẩm],H617)=0),"SP này chưa khai báo trong DSSP",""))))</f>
        <v/>
      </c>
      <c r="AB617" s="28" t="str">
        <f t="shared" ca="1" si="110"/>
        <v/>
      </c>
      <c r="AC617" s="29" t="str">
        <f>IF(OR(H617="",S617=""),"",S617-(SUM(L617,M617)*INDEX(#REF!,MATCH(H617,D.1[Tên sản phẩm],0))))</f>
        <v/>
      </c>
    </row>
    <row r="618" spans="2:29" ht="27.75" customHeight="1">
      <c r="B618" s="69">
        <f t="shared" si="111"/>
        <v>615</v>
      </c>
      <c r="C618" s="49" t="str">
        <f t="shared" ca="1" si="112"/>
        <v/>
      </c>
      <c r="D618" s="50" t="str">
        <f t="shared" ca="1" si="113"/>
        <v/>
      </c>
      <c r="E618" s="51" t="str">
        <f t="shared" ca="1" si="114"/>
        <v/>
      </c>
      <c r="F618" s="51"/>
      <c r="G618" s="52" t="str">
        <f t="shared" ca="1" si="115"/>
        <v/>
      </c>
      <c r="H618" s="53"/>
      <c r="I618" s="54" t="str">
        <f>IF(H618="","",INDEX(D.1[Quy cách],MATCH(H618,D.1[Tên sản phẩm],0)))</f>
        <v/>
      </c>
      <c r="J618" s="20" t="str">
        <f>IF(H618="","",INDEX(D.1[ĐVT],MATCH(H618,D.1[Tên sản phẩm],0)))</f>
        <v/>
      </c>
      <c r="K618" s="56" t="str">
        <f>IF(H618="","",INDEX(#REF!,MATCH(H618,D.1[Tên sản phẩm],0)))</f>
        <v/>
      </c>
      <c r="L618" s="56"/>
      <c r="M618" s="53"/>
      <c r="N618" s="53"/>
      <c r="O618" s="53"/>
      <c r="P618" s="57" t="str">
        <f t="shared" si="116"/>
        <v/>
      </c>
      <c r="Q618" s="58"/>
      <c r="R618" s="56" t="str">
        <f t="shared" si="109"/>
        <v/>
      </c>
      <c r="S618" s="57" t="str">
        <f t="shared" si="117"/>
        <v/>
      </c>
      <c r="T618" s="58" t="str">
        <f t="shared" ca="1" si="118"/>
        <v/>
      </c>
      <c r="U618" s="57" t="str">
        <f t="shared" si="119"/>
        <v/>
      </c>
      <c r="V618" s="57" t="str">
        <f ca="1">IF(AND(C618&lt;&gt;"",C618&lt;&gt;OFFSET(C618,1,0)),SUMIFS([Giá có thuế],[Số ĐK],C618),"")</f>
        <v/>
      </c>
      <c r="W618" s="53"/>
      <c r="X618" s="55" t="str">
        <f>IF(W618="","",'Thông Tin Chung'!#REF!)</f>
        <v/>
      </c>
      <c r="Y618" s="57" t="str">
        <f t="shared" ca="1" si="120"/>
        <v/>
      </c>
      <c r="Z618" s="59"/>
      <c r="AA618" s="49" t="str">
        <f ca="1">IF(C618="","",IF(OR(D618&lt;NgayBatDau,D618&gt;NgayKetThuc),"Ngày tháng phải nằm trong kỳ báo cáo",IF(AND(G618&lt;&gt;"",COUNTIF(D.2[Tên khách hàng],G618)=0),"Tên KH chưa khai báo trong DSKH",IF(AND(H618&lt;&gt;"",COUNTIF(D.1[Tên sản phẩm],H618)=0),"SP này chưa khai báo trong DSSP",""))))</f>
        <v/>
      </c>
      <c r="AB618" s="28" t="str">
        <f t="shared" ca="1" si="110"/>
        <v/>
      </c>
      <c r="AC618" s="29" t="str">
        <f>IF(OR(H618="",S618=""),"",S618-(SUM(L618,M618)*INDEX(#REF!,MATCH(H618,D.1[Tên sản phẩm],0))))</f>
        <v/>
      </c>
    </row>
    <row r="619" spans="2:29" ht="27.75" customHeight="1">
      <c r="B619" s="69">
        <f t="shared" si="111"/>
        <v>616</v>
      </c>
      <c r="C619" s="49" t="str">
        <f t="shared" ca="1" si="112"/>
        <v/>
      </c>
      <c r="D619" s="50" t="str">
        <f t="shared" ca="1" si="113"/>
        <v/>
      </c>
      <c r="E619" s="51" t="str">
        <f t="shared" ca="1" si="114"/>
        <v/>
      </c>
      <c r="F619" s="51"/>
      <c r="G619" s="52" t="str">
        <f t="shared" ca="1" si="115"/>
        <v/>
      </c>
      <c r="H619" s="53"/>
      <c r="I619" s="54" t="str">
        <f>IF(H619="","",INDEX(D.1[Quy cách],MATCH(H619,D.1[Tên sản phẩm],0)))</f>
        <v/>
      </c>
      <c r="J619" s="20" t="str">
        <f>IF(H619="","",INDEX(D.1[ĐVT],MATCH(H619,D.1[Tên sản phẩm],0)))</f>
        <v/>
      </c>
      <c r="K619" s="56" t="str">
        <f>IF(H619="","",INDEX(#REF!,MATCH(H619,D.1[Tên sản phẩm],0)))</f>
        <v/>
      </c>
      <c r="L619" s="56"/>
      <c r="M619" s="53"/>
      <c r="N619" s="53"/>
      <c r="O619" s="53"/>
      <c r="P619" s="57" t="str">
        <f t="shared" si="116"/>
        <v/>
      </c>
      <c r="Q619" s="58"/>
      <c r="R619" s="56" t="str">
        <f t="shared" si="109"/>
        <v/>
      </c>
      <c r="S619" s="57" t="str">
        <f t="shared" si="117"/>
        <v/>
      </c>
      <c r="T619" s="58" t="str">
        <f t="shared" ca="1" si="118"/>
        <v/>
      </c>
      <c r="U619" s="57" t="str">
        <f t="shared" si="119"/>
        <v/>
      </c>
      <c r="V619" s="57" t="str">
        <f ca="1">IF(AND(C619&lt;&gt;"",C619&lt;&gt;OFFSET(C619,1,0)),SUMIFS([Giá có thuế],[Số ĐK],C619),"")</f>
        <v/>
      </c>
      <c r="W619" s="53"/>
      <c r="X619" s="55" t="str">
        <f>IF(W619="","",'Thông Tin Chung'!#REF!)</f>
        <v/>
      </c>
      <c r="Y619" s="57" t="str">
        <f t="shared" ca="1" si="120"/>
        <v/>
      </c>
      <c r="Z619" s="59"/>
      <c r="AA619" s="49" t="str">
        <f ca="1">IF(C619="","",IF(OR(D619&lt;NgayBatDau,D619&gt;NgayKetThuc),"Ngày tháng phải nằm trong kỳ báo cáo",IF(AND(G619&lt;&gt;"",COUNTIF(D.2[Tên khách hàng],G619)=0),"Tên KH chưa khai báo trong DSKH",IF(AND(H619&lt;&gt;"",COUNTIF(D.1[Tên sản phẩm],H619)=0),"SP này chưa khai báo trong DSSP",""))))</f>
        <v/>
      </c>
      <c r="AB619" s="28" t="str">
        <f t="shared" ca="1" si="110"/>
        <v/>
      </c>
      <c r="AC619" s="29" t="str">
        <f>IF(OR(H619="",S619=""),"",S619-(SUM(L619,M619)*INDEX(#REF!,MATCH(H619,D.1[Tên sản phẩm],0))))</f>
        <v/>
      </c>
    </row>
    <row r="620" spans="2:29" ht="27.75" customHeight="1">
      <c r="B620" s="69">
        <f t="shared" si="111"/>
        <v>617</v>
      </c>
      <c r="C620" s="49" t="str">
        <f t="shared" ca="1" si="112"/>
        <v/>
      </c>
      <c r="D620" s="50" t="str">
        <f t="shared" ca="1" si="113"/>
        <v/>
      </c>
      <c r="E620" s="51" t="str">
        <f t="shared" ca="1" si="114"/>
        <v/>
      </c>
      <c r="F620" s="51"/>
      <c r="G620" s="52" t="str">
        <f t="shared" ca="1" si="115"/>
        <v/>
      </c>
      <c r="H620" s="53"/>
      <c r="I620" s="54" t="str">
        <f>IF(H620="","",INDEX(D.1[Quy cách],MATCH(H620,D.1[Tên sản phẩm],0)))</f>
        <v/>
      </c>
      <c r="J620" s="20" t="str">
        <f>IF(H620="","",INDEX(D.1[ĐVT],MATCH(H620,D.1[Tên sản phẩm],0)))</f>
        <v/>
      </c>
      <c r="K620" s="56" t="str">
        <f>IF(H620="","",INDEX(#REF!,MATCH(H620,D.1[Tên sản phẩm],0)))</f>
        <v/>
      </c>
      <c r="L620" s="56"/>
      <c r="M620" s="53"/>
      <c r="N620" s="53"/>
      <c r="O620" s="53"/>
      <c r="P620" s="57" t="str">
        <f t="shared" si="116"/>
        <v/>
      </c>
      <c r="Q620" s="58"/>
      <c r="R620" s="56" t="str">
        <f t="shared" si="109"/>
        <v/>
      </c>
      <c r="S620" s="57" t="str">
        <f t="shared" si="117"/>
        <v/>
      </c>
      <c r="T620" s="58" t="str">
        <f t="shared" ca="1" si="118"/>
        <v/>
      </c>
      <c r="U620" s="57" t="str">
        <f t="shared" si="119"/>
        <v/>
      </c>
      <c r="V620" s="57" t="str">
        <f ca="1">IF(AND(C620&lt;&gt;"",C620&lt;&gt;OFFSET(C620,1,0)),SUMIFS([Giá có thuế],[Số ĐK],C620),"")</f>
        <v/>
      </c>
      <c r="W620" s="53"/>
      <c r="X620" s="55" t="str">
        <f>IF(W620="","",'Thông Tin Chung'!#REF!)</f>
        <v/>
      </c>
      <c r="Y620" s="57" t="str">
        <f t="shared" ca="1" si="120"/>
        <v/>
      </c>
      <c r="Z620" s="59"/>
      <c r="AA620" s="49" t="str">
        <f ca="1">IF(C620="","",IF(OR(D620&lt;NgayBatDau,D620&gt;NgayKetThuc),"Ngày tháng phải nằm trong kỳ báo cáo",IF(AND(G620&lt;&gt;"",COUNTIF(D.2[Tên khách hàng],G620)=0),"Tên KH chưa khai báo trong DSKH",IF(AND(H620&lt;&gt;"",COUNTIF(D.1[Tên sản phẩm],H620)=0),"SP này chưa khai báo trong DSSP",""))))</f>
        <v/>
      </c>
      <c r="AB620" s="28" t="str">
        <f t="shared" ca="1" si="110"/>
        <v/>
      </c>
      <c r="AC620" s="29" t="str">
        <f>IF(OR(H620="",S620=""),"",S620-(SUM(L620,M620)*INDEX(#REF!,MATCH(H620,D.1[Tên sản phẩm],0))))</f>
        <v/>
      </c>
    </row>
    <row r="621" spans="2:29" ht="27.75" customHeight="1">
      <c r="B621" s="69">
        <f t="shared" si="111"/>
        <v>618</v>
      </c>
      <c r="C621" s="49" t="str">
        <f t="shared" ca="1" si="112"/>
        <v/>
      </c>
      <c r="D621" s="50" t="str">
        <f t="shared" ca="1" si="113"/>
        <v/>
      </c>
      <c r="E621" s="51" t="str">
        <f t="shared" ca="1" si="114"/>
        <v/>
      </c>
      <c r="F621" s="51"/>
      <c r="G621" s="52" t="str">
        <f t="shared" ca="1" si="115"/>
        <v/>
      </c>
      <c r="H621" s="53"/>
      <c r="I621" s="54" t="str">
        <f>IF(H621="","",INDEX(D.1[Quy cách],MATCH(H621,D.1[Tên sản phẩm],0)))</f>
        <v/>
      </c>
      <c r="J621" s="20" t="str">
        <f>IF(H621="","",INDEX(D.1[ĐVT],MATCH(H621,D.1[Tên sản phẩm],0)))</f>
        <v/>
      </c>
      <c r="K621" s="56" t="str">
        <f>IF(H621="","",INDEX(#REF!,MATCH(H621,D.1[Tên sản phẩm],0)))</f>
        <v/>
      </c>
      <c r="L621" s="56"/>
      <c r="M621" s="53"/>
      <c r="N621" s="53"/>
      <c r="O621" s="53"/>
      <c r="P621" s="57" t="str">
        <f t="shared" si="116"/>
        <v/>
      </c>
      <c r="Q621" s="58"/>
      <c r="R621" s="56" t="str">
        <f t="shared" si="109"/>
        <v/>
      </c>
      <c r="S621" s="57" t="str">
        <f t="shared" si="117"/>
        <v/>
      </c>
      <c r="T621" s="58" t="str">
        <f t="shared" ca="1" si="118"/>
        <v/>
      </c>
      <c r="U621" s="57" t="str">
        <f t="shared" si="119"/>
        <v/>
      </c>
      <c r="V621" s="57" t="str">
        <f ca="1">IF(AND(C621&lt;&gt;"",C621&lt;&gt;OFFSET(C621,1,0)),SUMIFS([Giá có thuế],[Số ĐK],C621),"")</f>
        <v/>
      </c>
      <c r="W621" s="53"/>
      <c r="X621" s="55" t="str">
        <f>IF(W621="","",'Thông Tin Chung'!#REF!)</f>
        <v/>
      </c>
      <c r="Y621" s="57" t="str">
        <f t="shared" ca="1" si="120"/>
        <v/>
      </c>
      <c r="Z621" s="59"/>
      <c r="AA621" s="49" t="str">
        <f ca="1">IF(C621="","",IF(OR(D621&lt;NgayBatDau,D621&gt;NgayKetThuc),"Ngày tháng phải nằm trong kỳ báo cáo",IF(AND(G621&lt;&gt;"",COUNTIF(D.2[Tên khách hàng],G621)=0),"Tên KH chưa khai báo trong DSKH",IF(AND(H621&lt;&gt;"",COUNTIF(D.1[Tên sản phẩm],H621)=0),"SP này chưa khai báo trong DSSP",""))))</f>
        <v/>
      </c>
      <c r="AB621" s="28" t="str">
        <f t="shared" ca="1" si="110"/>
        <v/>
      </c>
      <c r="AC621" s="29" t="str">
        <f>IF(OR(H621="",S621=""),"",S621-(SUM(L621,M621)*INDEX(#REF!,MATCH(H621,D.1[Tên sản phẩm],0))))</f>
        <v/>
      </c>
    </row>
    <row r="622" spans="2:29" ht="27.75" customHeight="1">
      <c r="B622" s="69">
        <f t="shared" si="111"/>
        <v>619</v>
      </c>
      <c r="C622" s="49" t="str">
        <f t="shared" ca="1" si="112"/>
        <v/>
      </c>
      <c r="D622" s="50" t="str">
        <f t="shared" ca="1" si="113"/>
        <v/>
      </c>
      <c r="E622" s="51" t="str">
        <f t="shared" ca="1" si="114"/>
        <v/>
      </c>
      <c r="F622" s="51"/>
      <c r="G622" s="52" t="str">
        <f t="shared" ca="1" si="115"/>
        <v/>
      </c>
      <c r="H622" s="53"/>
      <c r="I622" s="54" t="str">
        <f>IF(H622="","",INDEX(D.1[Quy cách],MATCH(H622,D.1[Tên sản phẩm],0)))</f>
        <v/>
      </c>
      <c r="J622" s="20" t="str">
        <f>IF(H622="","",INDEX(D.1[ĐVT],MATCH(H622,D.1[Tên sản phẩm],0)))</f>
        <v/>
      </c>
      <c r="K622" s="56" t="str">
        <f>IF(H622="","",INDEX(#REF!,MATCH(H622,D.1[Tên sản phẩm],0)))</f>
        <v/>
      </c>
      <c r="L622" s="56"/>
      <c r="M622" s="53"/>
      <c r="N622" s="53"/>
      <c r="O622" s="53"/>
      <c r="P622" s="57" t="str">
        <f t="shared" si="116"/>
        <v/>
      </c>
      <c r="Q622" s="58"/>
      <c r="R622" s="56" t="str">
        <f t="shared" si="109"/>
        <v/>
      </c>
      <c r="S622" s="57" t="str">
        <f t="shared" si="117"/>
        <v/>
      </c>
      <c r="T622" s="58" t="str">
        <f t="shared" ca="1" si="118"/>
        <v/>
      </c>
      <c r="U622" s="57" t="str">
        <f t="shared" si="119"/>
        <v/>
      </c>
      <c r="V622" s="57" t="str">
        <f ca="1">IF(AND(C622&lt;&gt;"",C622&lt;&gt;OFFSET(C622,1,0)),SUMIFS([Giá có thuế],[Số ĐK],C622),"")</f>
        <v/>
      </c>
      <c r="W622" s="53"/>
      <c r="X622" s="55" t="str">
        <f>IF(W622="","",'Thông Tin Chung'!#REF!)</f>
        <v/>
      </c>
      <c r="Y622" s="57" t="str">
        <f t="shared" ca="1" si="120"/>
        <v/>
      </c>
      <c r="Z622" s="59"/>
      <c r="AA622" s="49" t="str">
        <f ca="1">IF(C622="","",IF(OR(D622&lt;NgayBatDau,D622&gt;NgayKetThuc),"Ngày tháng phải nằm trong kỳ báo cáo",IF(AND(G622&lt;&gt;"",COUNTIF(D.2[Tên khách hàng],G622)=0),"Tên KH chưa khai báo trong DSKH",IF(AND(H622&lt;&gt;"",COUNTIF(D.1[Tên sản phẩm],H622)=0),"SP này chưa khai báo trong DSSP",""))))</f>
        <v/>
      </c>
      <c r="AB622" s="28" t="str">
        <f t="shared" ca="1" si="110"/>
        <v/>
      </c>
      <c r="AC622" s="29" t="str">
        <f>IF(OR(H622="",S622=""),"",S622-(SUM(L622,M622)*INDEX(#REF!,MATCH(H622,D.1[Tên sản phẩm],0))))</f>
        <v/>
      </c>
    </row>
    <row r="623" spans="2:29" ht="27.75" customHeight="1">
      <c r="B623" s="69">
        <f t="shared" si="111"/>
        <v>620</v>
      </c>
      <c r="C623" s="49" t="str">
        <f t="shared" ca="1" si="112"/>
        <v/>
      </c>
      <c r="D623" s="50" t="str">
        <f t="shared" ca="1" si="113"/>
        <v/>
      </c>
      <c r="E623" s="51" t="str">
        <f t="shared" ca="1" si="114"/>
        <v/>
      </c>
      <c r="F623" s="51"/>
      <c r="G623" s="52" t="str">
        <f t="shared" ca="1" si="115"/>
        <v/>
      </c>
      <c r="H623" s="53"/>
      <c r="I623" s="54" t="str">
        <f>IF(H623="","",INDEX(D.1[Quy cách],MATCH(H623,D.1[Tên sản phẩm],0)))</f>
        <v/>
      </c>
      <c r="J623" s="20" t="str">
        <f>IF(H623="","",INDEX(D.1[ĐVT],MATCH(H623,D.1[Tên sản phẩm],0)))</f>
        <v/>
      </c>
      <c r="K623" s="56" t="str">
        <f>IF(H623="","",INDEX(#REF!,MATCH(H623,D.1[Tên sản phẩm],0)))</f>
        <v/>
      </c>
      <c r="L623" s="56"/>
      <c r="M623" s="53"/>
      <c r="N623" s="53"/>
      <c r="O623" s="53"/>
      <c r="P623" s="57" t="str">
        <f t="shared" si="116"/>
        <v/>
      </c>
      <c r="Q623" s="58"/>
      <c r="R623" s="56" t="str">
        <f t="shared" si="109"/>
        <v/>
      </c>
      <c r="S623" s="57" t="str">
        <f t="shared" si="117"/>
        <v/>
      </c>
      <c r="T623" s="58" t="str">
        <f t="shared" ca="1" si="118"/>
        <v/>
      </c>
      <c r="U623" s="57" t="str">
        <f t="shared" si="119"/>
        <v/>
      </c>
      <c r="V623" s="57" t="str">
        <f ca="1">IF(AND(C623&lt;&gt;"",C623&lt;&gt;OFFSET(C623,1,0)),SUMIFS([Giá có thuế],[Số ĐK],C623),"")</f>
        <v/>
      </c>
      <c r="W623" s="53"/>
      <c r="X623" s="55" t="str">
        <f>IF(W623="","",'Thông Tin Chung'!#REF!)</f>
        <v/>
      </c>
      <c r="Y623" s="57" t="str">
        <f t="shared" ca="1" si="120"/>
        <v/>
      </c>
      <c r="Z623" s="59"/>
      <c r="AA623" s="49" t="str">
        <f ca="1">IF(C623="","",IF(OR(D623&lt;NgayBatDau,D623&gt;NgayKetThuc),"Ngày tháng phải nằm trong kỳ báo cáo",IF(AND(G623&lt;&gt;"",COUNTIF(D.2[Tên khách hàng],G623)=0),"Tên KH chưa khai báo trong DSKH",IF(AND(H623&lt;&gt;"",COUNTIF(D.1[Tên sản phẩm],H623)=0),"SP này chưa khai báo trong DSSP",""))))</f>
        <v/>
      </c>
      <c r="AB623" s="28" t="str">
        <f t="shared" ca="1" si="110"/>
        <v/>
      </c>
      <c r="AC623" s="29" t="str">
        <f>IF(OR(H623="",S623=""),"",S623-(SUM(L623,M623)*INDEX(#REF!,MATCH(H623,D.1[Tên sản phẩm],0))))</f>
        <v/>
      </c>
    </row>
    <row r="624" spans="2:29" ht="27.75" customHeight="1">
      <c r="B624" s="69">
        <f t="shared" si="111"/>
        <v>621</v>
      </c>
      <c r="C624" s="49" t="str">
        <f t="shared" ca="1" si="112"/>
        <v/>
      </c>
      <c r="D624" s="50" t="str">
        <f t="shared" ca="1" si="113"/>
        <v/>
      </c>
      <c r="E624" s="51" t="str">
        <f t="shared" ca="1" si="114"/>
        <v/>
      </c>
      <c r="F624" s="51"/>
      <c r="G624" s="52" t="str">
        <f t="shared" ca="1" si="115"/>
        <v/>
      </c>
      <c r="H624" s="53"/>
      <c r="I624" s="54" t="str">
        <f>IF(H624="","",INDEX(D.1[Quy cách],MATCH(H624,D.1[Tên sản phẩm],0)))</f>
        <v/>
      </c>
      <c r="J624" s="20" t="str">
        <f>IF(H624="","",INDEX(D.1[ĐVT],MATCH(H624,D.1[Tên sản phẩm],0)))</f>
        <v/>
      </c>
      <c r="K624" s="56" t="str">
        <f>IF(H624="","",INDEX(#REF!,MATCH(H624,D.1[Tên sản phẩm],0)))</f>
        <v/>
      </c>
      <c r="L624" s="56"/>
      <c r="M624" s="53"/>
      <c r="N624" s="53"/>
      <c r="O624" s="53"/>
      <c r="P624" s="57" t="str">
        <f t="shared" si="116"/>
        <v/>
      </c>
      <c r="Q624" s="58"/>
      <c r="R624" s="56" t="str">
        <f t="shared" si="109"/>
        <v/>
      </c>
      <c r="S624" s="57" t="str">
        <f t="shared" si="117"/>
        <v/>
      </c>
      <c r="T624" s="58" t="str">
        <f t="shared" ca="1" si="118"/>
        <v/>
      </c>
      <c r="U624" s="57" t="str">
        <f t="shared" si="119"/>
        <v/>
      </c>
      <c r="V624" s="57" t="str">
        <f ca="1">IF(AND(C624&lt;&gt;"",C624&lt;&gt;OFFSET(C624,1,0)),SUMIFS([Giá có thuế],[Số ĐK],C624),"")</f>
        <v/>
      </c>
      <c r="W624" s="53"/>
      <c r="X624" s="55" t="str">
        <f>IF(W624="","",'Thông Tin Chung'!#REF!)</f>
        <v/>
      </c>
      <c r="Y624" s="57" t="str">
        <f t="shared" ca="1" si="120"/>
        <v/>
      </c>
      <c r="Z624" s="59"/>
      <c r="AA624" s="49" t="str">
        <f ca="1">IF(C624="","",IF(OR(D624&lt;NgayBatDau,D624&gt;NgayKetThuc),"Ngày tháng phải nằm trong kỳ báo cáo",IF(AND(G624&lt;&gt;"",COUNTIF(D.2[Tên khách hàng],G624)=0),"Tên KH chưa khai báo trong DSKH",IF(AND(H624&lt;&gt;"",COUNTIF(D.1[Tên sản phẩm],H624)=0),"SP này chưa khai báo trong DSSP",""))))</f>
        <v/>
      </c>
      <c r="AB624" s="28" t="str">
        <f t="shared" ca="1" si="110"/>
        <v/>
      </c>
      <c r="AC624" s="29" t="str">
        <f>IF(OR(H624="",S624=""),"",S624-(SUM(L624,M624)*INDEX(#REF!,MATCH(H624,D.1[Tên sản phẩm],0))))</f>
        <v/>
      </c>
    </row>
    <row r="625" spans="2:29" ht="27.75" customHeight="1">
      <c r="B625" s="69">
        <f t="shared" si="111"/>
        <v>622</v>
      </c>
      <c r="C625" s="49" t="str">
        <f t="shared" ca="1" si="112"/>
        <v/>
      </c>
      <c r="D625" s="50" t="str">
        <f t="shared" ca="1" si="113"/>
        <v/>
      </c>
      <c r="E625" s="51" t="str">
        <f t="shared" ca="1" si="114"/>
        <v/>
      </c>
      <c r="F625" s="51"/>
      <c r="G625" s="52" t="str">
        <f t="shared" ca="1" si="115"/>
        <v/>
      </c>
      <c r="H625" s="53"/>
      <c r="I625" s="54" t="str">
        <f>IF(H625="","",INDEX(D.1[Quy cách],MATCH(H625,D.1[Tên sản phẩm],0)))</f>
        <v/>
      </c>
      <c r="J625" s="20" t="str">
        <f>IF(H625="","",INDEX(D.1[ĐVT],MATCH(H625,D.1[Tên sản phẩm],0)))</f>
        <v/>
      </c>
      <c r="K625" s="56" t="str">
        <f>IF(H625="","",INDEX(#REF!,MATCH(H625,D.1[Tên sản phẩm],0)))</f>
        <v/>
      </c>
      <c r="L625" s="56"/>
      <c r="M625" s="53"/>
      <c r="N625" s="53"/>
      <c r="O625" s="53"/>
      <c r="P625" s="57" t="str">
        <f t="shared" si="116"/>
        <v/>
      </c>
      <c r="Q625" s="58"/>
      <c r="R625" s="56" t="str">
        <f t="shared" si="109"/>
        <v/>
      </c>
      <c r="S625" s="57" t="str">
        <f t="shared" si="117"/>
        <v/>
      </c>
      <c r="T625" s="58" t="str">
        <f t="shared" ca="1" si="118"/>
        <v/>
      </c>
      <c r="U625" s="57" t="str">
        <f t="shared" si="119"/>
        <v/>
      </c>
      <c r="V625" s="57" t="str">
        <f ca="1">IF(AND(C625&lt;&gt;"",C625&lt;&gt;OFFSET(C625,1,0)),SUMIFS([Giá có thuế],[Số ĐK],C625),"")</f>
        <v/>
      </c>
      <c r="W625" s="53"/>
      <c r="X625" s="55" t="str">
        <f>IF(W625="","",'Thông Tin Chung'!#REF!)</f>
        <v/>
      </c>
      <c r="Y625" s="57" t="str">
        <f t="shared" ca="1" si="120"/>
        <v/>
      </c>
      <c r="Z625" s="59"/>
      <c r="AA625" s="49" t="str">
        <f ca="1">IF(C625="","",IF(OR(D625&lt;NgayBatDau,D625&gt;NgayKetThuc),"Ngày tháng phải nằm trong kỳ báo cáo",IF(AND(G625&lt;&gt;"",COUNTIF(D.2[Tên khách hàng],G625)=0),"Tên KH chưa khai báo trong DSKH",IF(AND(H625&lt;&gt;"",COUNTIF(D.1[Tên sản phẩm],H625)=0),"SP này chưa khai báo trong DSSP",""))))</f>
        <v/>
      </c>
      <c r="AB625" s="28" t="str">
        <f t="shared" ca="1" si="110"/>
        <v/>
      </c>
      <c r="AC625" s="29" t="str">
        <f>IF(OR(H625="",S625=""),"",S625-(SUM(L625,M625)*INDEX(#REF!,MATCH(H625,D.1[Tên sản phẩm],0))))</f>
        <v/>
      </c>
    </row>
    <row r="626" spans="2:29" ht="27.75" customHeight="1">
      <c r="B626" s="69">
        <f t="shared" si="111"/>
        <v>623</v>
      </c>
      <c r="C626" s="49" t="str">
        <f t="shared" ca="1" si="112"/>
        <v/>
      </c>
      <c r="D626" s="50" t="str">
        <f t="shared" ca="1" si="113"/>
        <v/>
      </c>
      <c r="E626" s="51" t="str">
        <f t="shared" ca="1" si="114"/>
        <v/>
      </c>
      <c r="F626" s="51"/>
      <c r="G626" s="52" t="str">
        <f t="shared" ca="1" si="115"/>
        <v/>
      </c>
      <c r="H626" s="53"/>
      <c r="I626" s="54" t="str">
        <f>IF(H626="","",INDEX(D.1[Quy cách],MATCH(H626,D.1[Tên sản phẩm],0)))</f>
        <v/>
      </c>
      <c r="J626" s="20" t="str">
        <f>IF(H626="","",INDEX(D.1[ĐVT],MATCH(H626,D.1[Tên sản phẩm],0)))</f>
        <v/>
      </c>
      <c r="K626" s="56" t="str">
        <f>IF(H626="","",INDEX(#REF!,MATCH(H626,D.1[Tên sản phẩm],0)))</f>
        <v/>
      </c>
      <c r="L626" s="56"/>
      <c r="M626" s="53"/>
      <c r="N626" s="53"/>
      <c r="O626" s="53"/>
      <c r="P626" s="57" t="str">
        <f t="shared" si="116"/>
        <v/>
      </c>
      <c r="Q626" s="58"/>
      <c r="R626" s="56" t="str">
        <f t="shared" si="109"/>
        <v/>
      </c>
      <c r="S626" s="57" t="str">
        <f t="shared" si="117"/>
        <v/>
      </c>
      <c r="T626" s="58" t="str">
        <f t="shared" ca="1" si="118"/>
        <v/>
      </c>
      <c r="U626" s="57" t="str">
        <f t="shared" si="119"/>
        <v/>
      </c>
      <c r="V626" s="57" t="str">
        <f ca="1">IF(AND(C626&lt;&gt;"",C626&lt;&gt;OFFSET(C626,1,0)),SUMIFS([Giá có thuế],[Số ĐK],C626),"")</f>
        <v/>
      </c>
      <c r="W626" s="53"/>
      <c r="X626" s="55" t="str">
        <f>IF(W626="","",'Thông Tin Chung'!#REF!)</f>
        <v/>
      </c>
      <c r="Y626" s="57" t="str">
        <f t="shared" ca="1" si="120"/>
        <v/>
      </c>
      <c r="Z626" s="59"/>
      <c r="AA626" s="49" t="str">
        <f ca="1">IF(C626="","",IF(OR(D626&lt;NgayBatDau,D626&gt;NgayKetThuc),"Ngày tháng phải nằm trong kỳ báo cáo",IF(AND(G626&lt;&gt;"",COUNTIF(D.2[Tên khách hàng],G626)=0),"Tên KH chưa khai báo trong DSKH",IF(AND(H626&lt;&gt;"",COUNTIF(D.1[Tên sản phẩm],H626)=0),"SP này chưa khai báo trong DSSP",""))))</f>
        <v/>
      </c>
      <c r="AB626" s="28" t="str">
        <f t="shared" ca="1" si="110"/>
        <v/>
      </c>
      <c r="AC626" s="29" t="str">
        <f>IF(OR(H626="",S626=""),"",S626-(SUM(L626,M626)*INDEX(#REF!,MATCH(H626,D.1[Tên sản phẩm],0))))</f>
        <v/>
      </c>
    </row>
    <row r="627" spans="2:29" ht="27.75" customHeight="1">
      <c r="B627" s="69">
        <f t="shared" si="111"/>
        <v>624</v>
      </c>
      <c r="C627" s="49" t="str">
        <f t="shared" ca="1" si="112"/>
        <v/>
      </c>
      <c r="D627" s="50" t="str">
        <f t="shared" ca="1" si="113"/>
        <v/>
      </c>
      <c r="E627" s="51" t="str">
        <f t="shared" ca="1" si="114"/>
        <v/>
      </c>
      <c r="F627" s="51"/>
      <c r="G627" s="52" t="str">
        <f t="shared" ca="1" si="115"/>
        <v/>
      </c>
      <c r="H627" s="53"/>
      <c r="I627" s="54" t="str">
        <f>IF(H627="","",INDEX(D.1[Quy cách],MATCH(H627,D.1[Tên sản phẩm],0)))</f>
        <v/>
      </c>
      <c r="J627" s="20" t="str">
        <f>IF(H627="","",INDEX(D.1[ĐVT],MATCH(H627,D.1[Tên sản phẩm],0)))</f>
        <v/>
      </c>
      <c r="K627" s="56" t="str">
        <f>IF(H627="","",INDEX(#REF!,MATCH(H627,D.1[Tên sản phẩm],0)))</f>
        <v/>
      </c>
      <c r="L627" s="56"/>
      <c r="M627" s="53"/>
      <c r="N627" s="53"/>
      <c r="O627" s="53"/>
      <c r="P627" s="57" t="str">
        <f t="shared" si="116"/>
        <v/>
      </c>
      <c r="Q627" s="58"/>
      <c r="R627" s="56" t="str">
        <f t="shared" si="109"/>
        <v/>
      </c>
      <c r="S627" s="57" t="str">
        <f t="shared" si="117"/>
        <v/>
      </c>
      <c r="T627" s="58" t="str">
        <f t="shared" ca="1" si="118"/>
        <v/>
      </c>
      <c r="U627" s="57" t="str">
        <f t="shared" si="119"/>
        <v/>
      </c>
      <c r="V627" s="57" t="str">
        <f ca="1">IF(AND(C627&lt;&gt;"",C627&lt;&gt;OFFSET(C627,1,0)),SUMIFS([Giá có thuế],[Số ĐK],C627),"")</f>
        <v/>
      </c>
      <c r="W627" s="53"/>
      <c r="X627" s="55" t="str">
        <f>IF(W627="","",'Thông Tin Chung'!#REF!)</f>
        <v/>
      </c>
      <c r="Y627" s="57" t="str">
        <f t="shared" ca="1" si="120"/>
        <v/>
      </c>
      <c r="Z627" s="59"/>
      <c r="AA627" s="49" t="str">
        <f ca="1">IF(C627="","",IF(OR(D627&lt;NgayBatDau,D627&gt;NgayKetThuc),"Ngày tháng phải nằm trong kỳ báo cáo",IF(AND(G627&lt;&gt;"",COUNTIF(D.2[Tên khách hàng],G627)=0),"Tên KH chưa khai báo trong DSKH",IF(AND(H627&lt;&gt;"",COUNTIF(D.1[Tên sản phẩm],H627)=0),"SP này chưa khai báo trong DSSP",""))))</f>
        <v/>
      </c>
      <c r="AB627" s="28" t="str">
        <f t="shared" ca="1" si="110"/>
        <v/>
      </c>
      <c r="AC627" s="29" t="str">
        <f>IF(OR(H627="",S627=""),"",S627-(SUM(L627,M627)*INDEX(#REF!,MATCH(H627,D.1[Tên sản phẩm],0))))</f>
        <v/>
      </c>
    </row>
    <row r="628" spans="2:29" ht="27.75" customHeight="1">
      <c r="B628" s="69">
        <f t="shared" si="111"/>
        <v>625</v>
      </c>
      <c r="C628" s="49" t="str">
        <f t="shared" ca="1" si="112"/>
        <v/>
      </c>
      <c r="D628" s="50" t="str">
        <f t="shared" ca="1" si="113"/>
        <v/>
      </c>
      <c r="E628" s="51" t="str">
        <f t="shared" ca="1" si="114"/>
        <v/>
      </c>
      <c r="F628" s="51"/>
      <c r="G628" s="52" t="str">
        <f t="shared" ca="1" si="115"/>
        <v/>
      </c>
      <c r="H628" s="53"/>
      <c r="I628" s="54" t="str">
        <f>IF(H628="","",INDEX(D.1[Quy cách],MATCH(H628,D.1[Tên sản phẩm],0)))</f>
        <v/>
      </c>
      <c r="J628" s="20" t="str">
        <f>IF(H628="","",INDEX(D.1[ĐVT],MATCH(H628,D.1[Tên sản phẩm],0)))</f>
        <v/>
      </c>
      <c r="K628" s="56" t="str">
        <f>IF(H628="","",INDEX(#REF!,MATCH(H628,D.1[Tên sản phẩm],0)))</f>
        <v/>
      </c>
      <c r="L628" s="56"/>
      <c r="M628" s="53"/>
      <c r="N628" s="53"/>
      <c r="O628" s="53"/>
      <c r="P628" s="57" t="str">
        <f t="shared" si="116"/>
        <v/>
      </c>
      <c r="Q628" s="58"/>
      <c r="R628" s="56" t="str">
        <f t="shared" si="109"/>
        <v/>
      </c>
      <c r="S628" s="57" t="str">
        <f t="shared" si="117"/>
        <v/>
      </c>
      <c r="T628" s="58" t="str">
        <f t="shared" ca="1" si="118"/>
        <v/>
      </c>
      <c r="U628" s="57" t="str">
        <f t="shared" si="119"/>
        <v/>
      </c>
      <c r="V628" s="57" t="str">
        <f ca="1">IF(AND(C628&lt;&gt;"",C628&lt;&gt;OFFSET(C628,1,0)),SUMIFS([Giá có thuế],[Số ĐK],C628),"")</f>
        <v/>
      </c>
      <c r="W628" s="53"/>
      <c r="X628" s="55" t="str">
        <f>IF(W628="","",'Thông Tin Chung'!#REF!)</f>
        <v/>
      </c>
      <c r="Y628" s="57" t="str">
        <f t="shared" ca="1" si="120"/>
        <v/>
      </c>
      <c r="Z628" s="59"/>
      <c r="AA628" s="49" t="str">
        <f ca="1">IF(C628="","",IF(OR(D628&lt;NgayBatDau,D628&gt;NgayKetThuc),"Ngày tháng phải nằm trong kỳ báo cáo",IF(AND(G628&lt;&gt;"",COUNTIF(D.2[Tên khách hàng],G628)=0),"Tên KH chưa khai báo trong DSKH",IF(AND(H628&lt;&gt;"",COUNTIF(D.1[Tên sản phẩm],H628)=0),"SP này chưa khai báo trong DSSP",""))))</f>
        <v/>
      </c>
      <c r="AB628" s="28" t="str">
        <f t="shared" ca="1" si="110"/>
        <v/>
      </c>
      <c r="AC628" s="29" t="str">
        <f>IF(OR(H628="",S628=""),"",S628-(SUM(L628,M628)*INDEX(#REF!,MATCH(H628,D.1[Tên sản phẩm],0))))</f>
        <v/>
      </c>
    </row>
    <row r="629" spans="2:29" ht="27.75" customHeight="1">
      <c r="B629" s="69">
        <f t="shared" si="111"/>
        <v>626</v>
      </c>
      <c r="C629" s="49" t="str">
        <f t="shared" ca="1" si="112"/>
        <v/>
      </c>
      <c r="D629" s="50" t="str">
        <f t="shared" ca="1" si="113"/>
        <v/>
      </c>
      <c r="E629" s="51" t="str">
        <f t="shared" ca="1" si="114"/>
        <v/>
      </c>
      <c r="F629" s="51"/>
      <c r="G629" s="52" t="str">
        <f t="shared" ca="1" si="115"/>
        <v/>
      </c>
      <c r="H629" s="53"/>
      <c r="I629" s="54" t="str">
        <f>IF(H629="","",INDEX(D.1[Quy cách],MATCH(H629,D.1[Tên sản phẩm],0)))</f>
        <v/>
      </c>
      <c r="J629" s="20" t="str">
        <f>IF(H629="","",INDEX(D.1[ĐVT],MATCH(H629,D.1[Tên sản phẩm],0)))</f>
        <v/>
      </c>
      <c r="K629" s="56" t="str">
        <f>IF(H629="","",INDEX(#REF!,MATCH(H629,D.1[Tên sản phẩm],0)))</f>
        <v/>
      </c>
      <c r="L629" s="56"/>
      <c r="M629" s="53"/>
      <c r="N629" s="53"/>
      <c r="O629" s="53"/>
      <c r="P629" s="57" t="str">
        <f t="shared" si="116"/>
        <v/>
      </c>
      <c r="Q629" s="58"/>
      <c r="R629" s="56" t="str">
        <f t="shared" si="109"/>
        <v/>
      </c>
      <c r="S629" s="57" t="str">
        <f t="shared" si="117"/>
        <v/>
      </c>
      <c r="T629" s="58" t="str">
        <f t="shared" ca="1" si="118"/>
        <v/>
      </c>
      <c r="U629" s="57" t="str">
        <f t="shared" si="119"/>
        <v/>
      </c>
      <c r="V629" s="57" t="str">
        <f ca="1">IF(AND(C629&lt;&gt;"",C629&lt;&gt;OFFSET(C629,1,0)),SUMIFS([Giá có thuế],[Số ĐK],C629),"")</f>
        <v/>
      </c>
      <c r="W629" s="53"/>
      <c r="X629" s="55" t="str">
        <f>IF(W629="","",'Thông Tin Chung'!#REF!)</f>
        <v/>
      </c>
      <c r="Y629" s="57" t="str">
        <f t="shared" ca="1" si="120"/>
        <v/>
      </c>
      <c r="Z629" s="59"/>
      <c r="AA629" s="49" t="str">
        <f ca="1">IF(C629="","",IF(OR(D629&lt;NgayBatDau,D629&gt;NgayKetThuc),"Ngày tháng phải nằm trong kỳ báo cáo",IF(AND(G629&lt;&gt;"",COUNTIF(D.2[Tên khách hàng],G629)=0),"Tên KH chưa khai báo trong DSKH",IF(AND(H629&lt;&gt;"",COUNTIF(D.1[Tên sản phẩm],H629)=0),"SP này chưa khai báo trong DSSP",""))))</f>
        <v/>
      </c>
      <c r="AB629" s="28" t="str">
        <f t="shared" ca="1" si="110"/>
        <v/>
      </c>
      <c r="AC629" s="29" t="str">
        <f>IF(OR(H629="",S629=""),"",S629-(SUM(L629,M629)*INDEX(#REF!,MATCH(H629,D.1[Tên sản phẩm],0))))</f>
        <v/>
      </c>
    </row>
    <row r="630" spans="2:29" ht="27.75" customHeight="1">
      <c r="B630" s="69">
        <f t="shared" si="111"/>
        <v>627</v>
      </c>
      <c r="C630" s="49" t="str">
        <f t="shared" ca="1" si="112"/>
        <v/>
      </c>
      <c r="D630" s="50" t="str">
        <f t="shared" ca="1" si="113"/>
        <v/>
      </c>
      <c r="E630" s="51" t="str">
        <f t="shared" ca="1" si="114"/>
        <v/>
      </c>
      <c r="F630" s="51"/>
      <c r="G630" s="52" t="str">
        <f t="shared" ca="1" si="115"/>
        <v/>
      </c>
      <c r="H630" s="53"/>
      <c r="I630" s="54" t="str">
        <f>IF(H630="","",INDEX(D.1[Quy cách],MATCH(H630,D.1[Tên sản phẩm],0)))</f>
        <v/>
      </c>
      <c r="J630" s="20" t="str">
        <f>IF(H630="","",INDEX(D.1[ĐVT],MATCH(H630,D.1[Tên sản phẩm],0)))</f>
        <v/>
      </c>
      <c r="K630" s="56" t="str">
        <f>IF(H630="","",INDEX(#REF!,MATCH(H630,D.1[Tên sản phẩm],0)))</f>
        <v/>
      </c>
      <c r="L630" s="56"/>
      <c r="M630" s="53"/>
      <c r="N630" s="53"/>
      <c r="O630" s="53"/>
      <c r="P630" s="57" t="str">
        <f t="shared" si="116"/>
        <v/>
      </c>
      <c r="Q630" s="58"/>
      <c r="R630" s="56" t="str">
        <f t="shared" si="109"/>
        <v/>
      </c>
      <c r="S630" s="57" t="str">
        <f t="shared" si="117"/>
        <v/>
      </c>
      <c r="T630" s="58" t="str">
        <f t="shared" ca="1" si="118"/>
        <v/>
      </c>
      <c r="U630" s="57" t="str">
        <f t="shared" si="119"/>
        <v/>
      </c>
      <c r="V630" s="57" t="str">
        <f ca="1">IF(AND(C630&lt;&gt;"",C630&lt;&gt;OFFSET(C630,1,0)),SUMIFS([Giá có thuế],[Số ĐK],C630),"")</f>
        <v/>
      </c>
      <c r="W630" s="53"/>
      <c r="X630" s="55" t="str">
        <f>IF(W630="","",'Thông Tin Chung'!#REF!)</f>
        <v/>
      </c>
      <c r="Y630" s="57" t="str">
        <f t="shared" ca="1" si="120"/>
        <v/>
      </c>
      <c r="Z630" s="59"/>
      <c r="AA630" s="49" t="str">
        <f ca="1">IF(C630="","",IF(OR(D630&lt;NgayBatDau,D630&gt;NgayKetThuc),"Ngày tháng phải nằm trong kỳ báo cáo",IF(AND(G630&lt;&gt;"",COUNTIF(D.2[Tên khách hàng],G630)=0),"Tên KH chưa khai báo trong DSKH",IF(AND(H630&lt;&gt;"",COUNTIF(D.1[Tên sản phẩm],H630)=0),"SP này chưa khai báo trong DSSP",""))))</f>
        <v/>
      </c>
      <c r="AB630" s="28" t="str">
        <f t="shared" ca="1" si="110"/>
        <v/>
      </c>
      <c r="AC630" s="29" t="str">
        <f>IF(OR(H630="",S630=""),"",S630-(SUM(L630,M630)*INDEX(#REF!,MATCH(H630,D.1[Tên sản phẩm],0))))</f>
        <v/>
      </c>
    </row>
    <row r="631" spans="2:29" ht="27.75" customHeight="1">
      <c r="B631" s="69">
        <f t="shared" si="111"/>
        <v>628</v>
      </c>
      <c r="C631" s="49" t="str">
        <f t="shared" ca="1" si="112"/>
        <v/>
      </c>
      <c r="D631" s="50" t="str">
        <f t="shared" ca="1" si="113"/>
        <v/>
      </c>
      <c r="E631" s="51" t="str">
        <f t="shared" ca="1" si="114"/>
        <v/>
      </c>
      <c r="F631" s="51"/>
      <c r="G631" s="52" t="str">
        <f t="shared" ca="1" si="115"/>
        <v/>
      </c>
      <c r="H631" s="53"/>
      <c r="I631" s="54" t="str">
        <f>IF(H631="","",INDEX(D.1[Quy cách],MATCH(H631,D.1[Tên sản phẩm],0)))</f>
        <v/>
      </c>
      <c r="J631" s="20" t="str">
        <f>IF(H631="","",INDEX(D.1[ĐVT],MATCH(H631,D.1[Tên sản phẩm],0)))</f>
        <v/>
      </c>
      <c r="K631" s="56" t="str">
        <f>IF(H631="","",INDEX(#REF!,MATCH(H631,D.1[Tên sản phẩm],0)))</f>
        <v/>
      </c>
      <c r="L631" s="56"/>
      <c r="M631" s="53"/>
      <c r="N631" s="53"/>
      <c r="O631" s="53"/>
      <c r="P631" s="57" t="str">
        <f t="shared" si="116"/>
        <v/>
      </c>
      <c r="Q631" s="58"/>
      <c r="R631" s="56" t="str">
        <f t="shared" si="109"/>
        <v/>
      </c>
      <c r="S631" s="57" t="str">
        <f t="shared" si="117"/>
        <v/>
      </c>
      <c r="T631" s="58" t="str">
        <f t="shared" ca="1" si="118"/>
        <v/>
      </c>
      <c r="U631" s="57" t="str">
        <f t="shared" si="119"/>
        <v/>
      </c>
      <c r="V631" s="57" t="str">
        <f ca="1">IF(AND(C631&lt;&gt;"",C631&lt;&gt;OFFSET(C631,1,0)),SUMIFS([Giá có thuế],[Số ĐK],C631),"")</f>
        <v/>
      </c>
      <c r="W631" s="53"/>
      <c r="X631" s="55" t="str">
        <f>IF(W631="","",'Thông Tin Chung'!#REF!)</f>
        <v/>
      </c>
      <c r="Y631" s="57" t="str">
        <f t="shared" ca="1" si="120"/>
        <v/>
      </c>
      <c r="Z631" s="59"/>
      <c r="AA631" s="49" t="str">
        <f ca="1">IF(C631="","",IF(OR(D631&lt;NgayBatDau,D631&gt;NgayKetThuc),"Ngày tháng phải nằm trong kỳ báo cáo",IF(AND(G631&lt;&gt;"",COUNTIF(D.2[Tên khách hàng],G631)=0),"Tên KH chưa khai báo trong DSKH",IF(AND(H631&lt;&gt;"",COUNTIF(D.1[Tên sản phẩm],H631)=0),"SP này chưa khai báo trong DSSP",""))))</f>
        <v/>
      </c>
      <c r="AB631" s="28" t="str">
        <f t="shared" ca="1" si="110"/>
        <v/>
      </c>
      <c r="AC631" s="29" t="str">
        <f>IF(OR(H631="",S631=""),"",S631-(SUM(L631,M631)*INDEX(#REF!,MATCH(H631,D.1[Tên sản phẩm],0))))</f>
        <v/>
      </c>
    </row>
    <row r="632" spans="2:29" ht="27.75" customHeight="1">
      <c r="B632" s="69">
        <f t="shared" si="111"/>
        <v>629</v>
      </c>
      <c r="C632" s="49" t="str">
        <f t="shared" ca="1" si="112"/>
        <v/>
      </c>
      <c r="D632" s="50" t="str">
        <f t="shared" ca="1" si="113"/>
        <v/>
      </c>
      <c r="E632" s="51" t="str">
        <f t="shared" ca="1" si="114"/>
        <v/>
      </c>
      <c r="F632" s="51"/>
      <c r="G632" s="52" t="str">
        <f t="shared" ca="1" si="115"/>
        <v/>
      </c>
      <c r="H632" s="53"/>
      <c r="I632" s="54" t="str">
        <f>IF(H632="","",INDEX(D.1[Quy cách],MATCH(H632,D.1[Tên sản phẩm],0)))</f>
        <v/>
      </c>
      <c r="J632" s="20" t="str">
        <f>IF(H632="","",INDEX(D.1[ĐVT],MATCH(H632,D.1[Tên sản phẩm],0)))</f>
        <v/>
      </c>
      <c r="K632" s="56" t="str">
        <f>IF(H632="","",INDEX(#REF!,MATCH(H632,D.1[Tên sản phẩm],0)))</f>
        <v/>
      </c>
      <c r="L632" s="56"/>
      <c r="M632" s="53"/>
      <c r="N632" s="53"/>
      <c r="O632" s="53"/>
      <c r="P632" s="57" t="str">
        <f t="shared" si="116"/>
        <v/>
      </c>
      <c r="Q632" s="58"/>
      <c r="R632" s="56" t="str">
        <f t="shared" si="109"/>
        <v/>
      </c>
      <c r="S632" s="57" t="str">
        <f t="shared" si="117"/>
        <v/>
      </c>
      <c r="T632" s="58" t="str">
        <f t="shared" ca="1" si="118"/>
        <v/>
      </c>
      <c r="U632" s="57" t="str">
        <f t="shared" si="119"/>
        <v/>
      </c>
      <c r="V632" s="57" t="str">
        <f ca="1">IF(AND(C632&lt;&gt;"",C632&lt;&gt;OFFSET(C632,1,0)),SUMIFS([Giá có thuế],[Số ĐK],C632),"")</f>
        <v/>
      </c>
      <c r="W632" s="53"/>
      <c r="X632" s="55" t="str">
        <f>IF(W632="","",'Thông Tin Chung'!#REF!)</f>
        <v/>
      </c>
      <c r="Y632" s="57" t="str">
        <f t="shared" ca="1" si="120"/>
        <v/>
      </c>
      <c r="Z632" s="59"/>
      <c r="AA632" s="49" t="str">
        <f ca="1">IF(C632="","",IF(OR(D632&lt;NgayBatDau,D632&gt;NgayKetThuc),"Ngày tháng phải nằm trong kỳ báo cáo",IF(AND(G632&lt;&gt;"",COUNTIF(D.2[Tên khách hàng],G632)=0),"Tên KH chưa khai báo trong DSKH",IF(AND(H632&lt;&gt;"",COUNTIF(D.1[Tên sản phẩm],H632)=0),"SP này chưa khai báo trong DSSP",""))))</f>
        <v/>
      </c>
      <c r="AB632" s="28" t="str">
        <f t="shared" ca="1" si="110"/>
        <v/>
      </c>
      <c r="AC632" s="29" t="str">
        <f>IF(OR(H632="",S632=""),"",S632-(SUM(L632,M632)*INDEX(#REF!,MATCH(H632,D.1[Tên sản phẩm],0))))</f>
        <v/>
      </c>
    </row>
    <row r="633" spans="2:29" ht="27.75" customHeight="1">
      <c r="B633" s="69">
        <f t="shared" si="111"/>
        <v>630</v>
      </c>
      <c r="C633" s="49" t="str">
        <f t="shared" ca="1" si="112"/>
        <v/>
      </c>
      <c r="D633" s="50" t="str">
        <f t="shared" ca="1" si="113"/>
        <v/>
      </c>
      <c r="E633" s="51" t="str">
        <f t="shared" ca="1" si="114"/>
        <v/>
      </c>
      <c r="F633" s="51"/>
      <c r="G633" s="52" t="str">
        <f t="shared" ca="1" si="115"/>
        <v/>
      </c>
      <c r="H633" s="53"/>
      <c r="I633" s="54" t="str">
        <f>IF(H633="","",INDEX(D.1[Quy cách],MATCH(H633,D.1[Tên sản phẩm],0)))</f>
        <v/>
      </c>
      <c r="J633" s="20" t="str">
        <f>IF(H633="","",INDEX(D.1[ĐVT],MATCH(H633,D.1[Tên sản phẩm],0)))</f>
        <v/>
      </c>
      <c r="K633" s="56" t="str">
        <f>IF(H633="","",INDEX(#REF!,MATCH(H633,D.1[Tên sản phẩm],0)))</f>
        <v/>
      </c>
      <c r="L633" s="56"/>
      <c r="M633" s="53"/>
      <c r="N633" s="53"/>
      <c r="O633" s="53"/>
      <c r="P633" s="57" t="str">
        <f t="shared" si="116"/>
        <v/>
      </c>
      <c r="Q633" s="58"/>
      <c r="R633" s="56" t="str">
        <f t="shared" si="109"/>
        <v/>
      </c>
      <c r="S633" s="57" t="str">
        <f t="shared" si="117"/>
        <v/>
      </c>
      <c r="T633" s="58" t="str">
        <f t="shared" ca="1" si="118"/>
        <v/>
      </c>
      <c r="U633" s="57" t="str">
        <f t="shared" si="119"/>
        <v/>
      </c>
      <c r="V633" s="57" t="str">
        <f ca="1">IF(AND(C633&lt;&gt;"",C633&lt;&gt;OFFSET(C633,1,0)),SUMIFS([Giá có thuế],[Số ĐK],C633),"")</f>
        <v/>
      </c>
      <c r="W633" s="53"/>
      <c r="X633" s="55" t="str">
        <f>IF(W633="","",'Thông Tin Chung'!#REF!)</f>
        <v/>
      </c>
      <c r="Y633" s="57" t="str">
        <f t="shared" ca="1" si="120"/>
        <v/>
      </c>
      <c r="Z633" s="59"/>
      <c r="AA633" s="49" t="str">
        <f ca="1">IF(C633="","",IF(OR(D633&lt;NgayBatDau,D633&gt;NgayKetThuc),"Ngày tháng phải nằm trong kỳ báo cáo",IF(AND(G633&lt;&gt;"",COUNTIF(D.2[Tên khách hàng],G633)=0),"Tên KH chưa khai báo trong DSKH",IF(AND(H633&lt;&gt;"",COUNTIF(D.1[Tên sản phẩm],H633)=0),"SP này chưa khai báo trong DSSP",""))))</f>
        <v/>
      </c>
      <c r="AB633" s="28" t="str">
        <f t="shared" ca="1" si="110"/>
        <v/>
      </c>
      <c r="AC633" s="29" t="str">
        <f>IF(OR(H633="",S633=""),"",S633-(SUM(L633,M633)*INDEX(#REF!,MATCH(H633,D.1[Tên sản phẩm],0))))</f>
        <v/>
      </c>
    </row>
    <row r="634" spans="2:29" ht="27.75" customHeight="1">
      <c r="B634" s="69">
        <f t="shared" si="111"/>
        <v>631</v>
      </c>
      <c r="C634" s="49" t="str">
        <f t="shared" ca="1" si="112"/>
        <v/>
      </c>
      <c r="D634" s="50" t="str">
        <f t="shared" ca="1" si="113"/>
        <v/>
      </c>
      <c r="E634" s="51" t="str">
        <f t="shared" ca="1" si="114"/>
        <v/>
      </c>
      <c r="F634" s="51"/>
      <c r="G634" s="52" t="str">
        <f t="shared" ca="1" si="115"/>
        <v/>
      </c>
      <c r="H634" s="53"/>
      <c r="I634" s="54" t="str">
        <f>IF(H634="","",INDEX(D.1[Quy cách],MATCH(H634,D.1[Tên sản phẩm],0)))</f>
        <v/>
      </c>
      <c r="J634" s="20" t="str">
        <f>IF(H634="","",INDEX(D.1[ĐVT],MATCH(H634,D.1[Tên sản phẩm],0)))</f>
        <v/>
      </c>
      <c r="K634" s="56" t="str">
        <f>IF(H634="","",INDEX(#REF!,MATCH(H634,D.1[Tên sản phẩm],0)))</f>
        <v/>
      </c>
      <c r="L634" s="56"/>
      <c r="M634" s="53"/>
      <c r="N634" s="53"/>
      <c r="O634" s="53"/>
      <c r="P634" s="57" t="str">
        <f t="shared" si="116"/>
        <v/>
      </c>
      <c r="Q634" s="58"/>
      <c r="R634" s="56" t="str">
        <f t="shared" si="109"/>
        <v/>
      </c>
      <c r="S634" s="57" t="str">
        <f t="shared" si="117"/>
        <v/>
      </c>
      <c r="T634" s="58" t="str">
        <f t="shared" ca="1" si="118"/>
        <v/>
      </c>
      <c r="U634" s="57" t="str">
        <f t="shared" si="119"/>
        <v/>
      </c>
      <c r="V634" s="57" t="str">
        <f ca="1">IF(AND(C634&lt;&gt;"",C634&lt;&gt;OFFSET(C634,1,0)),SUMIFS([Giá có thuế],[Số ĐK],C634),"")</f>
        <v/>
      </c>
      <c r="W634" s="53"/>
      <c r="X634" s="55" t="str">
        <f>IF(W634="","",'Thông Tin Chung'!#REF!)</f>
        <v/>
      </c>
      <c r="Y634" s="57" t="str">
        <f t="shared" ca="1" si="120"/>
        <v/>
      </c>
      <c r="Z634" s="59"/>
      <c r="AA634" s="49" t="str">
        <f ca="1">IF(C634="","",IF(OR(D634&lt;NgayBatDau,D634&gt;NgayKetThuc),"Ngày tháng phải nằm trong kỳ báo cáo",IF(AND(G634&lt;&gt;"",COUNTIF(D.2[Tên khách hàng],G634)=0),"Tên KH chưa khai báo trong DSKH",IF(AND(H634&lt;&gt;"",COUNTIF(D.1[Tên sản phẩm],H634)=0),"SP này chưa khai báo trong DSSP",""))))</f>
        <v/>
      </c>
      <c r="AB634" s="28" t="str">
        <f t="shared" ca="1" si="110"/>
        <v/>
      </c>
      <c r="AC634" s="29" t="str">
        <f>IF(OR(H634="",S634=""),"",S634-(SUM(L634,M634)*INDEX(#REF!,MATCH(H634,D.1[Tên sản phẩm],0))))</f>
        <v/>
      </c>
    </row>
    <row r="635" spans="2:29" ht="27.75" customHeight="1">
      <c r="B635" s="69">
        <f t="shared" si="111"/>
        <v>632</v>
      </c>
      <c r="C635" s="49" t="str">
        <f t="shared" ca="1" si="112"/>
        <v/>
      </c>
      <c r="D635" s="50" t="str">
        <f t="shared" ca="1" si="113"/>
        <v/>
      </c>
      <c r="E635" s="51" t="str">
        <f t="shared" ca="1" si="114"/>
        <v/>
      </c>
      <c r="F635" s="51"/>
      <c r="G635" s="52" t="str">
        <f t="shared" ca="1" si="115"/>
        <v/>
      </c>
      <c r="H635" s="53"/>
      <c r="I635" s="54" t="str">
        <f>IF(H635="","",INDEX(D.1[Quy cách],MATCH(H635,D.1[Tên sản phẩm],0)))</f>
        <v/>
      </c>
      <c r="J635" s="20" t="str">
        <f>IF(H635="","",INDEX(D.1[ĐVT],MATCH(H635,D.1[Tên sản phẩm],0)))</f>
        <v/>
      </c>
      <c r="K635" s="56" t="str">
        <f>IF(H635="","",INDEX(#REF!,MATCH(H635,D.1[Tên sản phẩm],0)))</f>
        <v/>
      </c>
      <c r="L635" s="56"/>
      <c r="M635" s="53"/>
      <c r="N635" s="53"/>
      <c r="O635" s="53"/>
      <c r="P635" s="57" t="str">
        <f t="shared" si="116"/>
        <v/>
      </c>
      <c r="Q635" s="58"/>
      <c r="R635" s="56" t="str">
        <f t="shared" si="109"/>
        <v/>
      </c>
      <c r="S635" s="57" t="str">
        <f t="shared" si="117"/>
        <v/>
      </c>
      <c r="T635" s="58" t="str">
        <f t="shared" ca="1" si="118"/>
        <v/>
      </c>
      <c r="U635" s="57" t="str">
        <f t="shared" si="119"/>
        <v/>
      </c>
      <c r="V635" s="57" t="str">
        <f ca="1">IF(AND(C635&lt;&gt;"",C635&lt;&gt;OFFSET(C635,1,0)),SUMIFS([Giá có thuế],[Số ĐK],C635),"")</f>
        <v/>
      </c>
      <c r="W635" s="53"/>
      <c r="X635" s="55" t="str">
        <f>IF(W635="","",'Thông Tin Chung'!#REF!)</f>
        <v/>
      </c>
      <c r="Y635" s="57" t="str">
        <f t="shared" ca="1" si="120"/>
        <v/>
      </c>
      <c r="Z635" s="59"/>
      <c r="AA635" s="49" t="str">
        <f ca="1">IF(C635="","",IF(OR(D635&lt;NgayBatDau,D635&gt;NgayKetThuc),"Ngày tháng phải nằm trong kỳ báo cáo",IF(AND(G635&lt;&gt;"",COUNTIF(D.2[Tên khách hàng],G635)=0),"Tên KH chưa khai báo trong DSKH",IF(AND(H635&lt;&gt;"",COUNTIF(D.1[Tên sản phẩm],H635)=0),"SP này chưa khai báo trong DSSP",""))))</f>
        <v/>
      </c>
      <c r="AB635" s="28" t="str">
        <f t="shared" ca="1" si="110"/>
        <v/>
      </c>
      <c r="AC635" s="29" t="str">
        <f>IF(OR(H635="",S635=""),"",S635-(SUM(L635,M635)*INDEX(#REF!,MATCH(H635,D.1[Tên sản phẩm],0))))</f>
        <v/>
      </c>
    </row>
    <row r="636" spans="2:29" ht="27.75" customHeight="1">
      <c r="B636" s="69">
        <f t="shared" si="111"/>
        <v>633</v>
      </c>
      <c r="C636" s="49" t="str">
        <f t="shared" ca="1" si="112"/>
        <v/>
      </c>
      <c r="D636" s="50" t="str">
        <f t="shared" ca="1" si="113"/>
        <v/>
      </c>
      <c r="E636" s="51" t="str">
        <f t="shared" ca="1" si="114"/>
        <v/>
      </c>
      <c r="F636" s="51"/>
      <c r="G636" s="52" t="str">
        <f t="shared" ca="1" si="115"/>
        <v/>
      </c>
      <c r="H636" s="53"/>
      <c r="I636" s="54" t="str">
        <f>IF(H636="","",INDEX(D.1[Quy cách],MATCH(H636,D.1[Tên sản phẩm],0)))</f>
        <v/>
      </c>
      <c r="J636" s="20" t="str">
        <f>IF(H636="","",INDEX(D.1[ĐVT],MATCH(H636,D.1[Tên sản phẩm],0)))</f>
        <v/>
      </c>
      <c r="K636" s="56" t="str">
        <f>IF(H636="","",INDEX(#REF!,MATCH(H636,D.1[Tên sản phẩm],0)))</f>
        <v/>
      </c>
      <c r="L636" s="56"/>
      <c r="M636" s="53"/>
      <c r="N636" s="53"/>
      <c r="O636" s="53"/>
      <c r="P636" s="57" t="str">
        <f t="shared" si="116"/>
        <v/>
      </c>
      <c r="Q636" s="58"/>
      <c r="R636" s="56" t="str">
        <f t="shared" si="109"/>
        <v/>
      </c>
      <c r="S636" s="57" t="str">
        <f t="shared" si="117"/>
        <v/>
      </c>
      <c r="T636" s="58" t="str">
        <f t="shared" ca="1" si="118"/>
        <v/>
      </c>
      <c r="U636" s="57" t="str">
        <f t="shared" si="119"/>
        <v/>
      </c>
      <c r="V636" s="57" t="str">
        <f ca="1">IF(AND(C636&lt;&gt;"",C636&lt;&gt;OFFSET(C636,1,0)),SUMIFS([Giá có thuế],[Số ĐK],C636),"")</f>
        <v/>
      </c>
      <c r="W636" s="53"/>
      <c r="X636" s="55" t="str">
        <f>IF(W636="","",'Thông Tin Chung'!#REF!)</f>
        <v/>
      </c>
      <c r="Y636" s="57" t="str">
        <f t="shared" ca="1" si="120"/>
        <v/>
      </c>
      <c r="Z636" s="59"/>
      <c r="AA636" s="49" t="str">
        <f ca="1">IF(C636="","",IF(OR(D636&lt;NgayBatDau,D636&gt;NgayKetThuc),"Ngày tháng phải nằm trong kỳ báo cáo",IF(AND(G636&lt;&gt;"",COUNTIF(D.2[Tên khách hàng],G636)=0),"Tên KH chưa khai báo trong DSKH",IF(AND(H636&lt;&gt;"",COUNTIF(D.1[Tên sản phẩm],H636)=0),"SP này chưa khai báo trong DSSP",""))))</f>
        <v/>
      </c>
      <c r="AB636" s="28" t="str">
        <f t="shared" ca="1" si="110"/>
        <v/>
      </c>
      <c r="AC636" s="29" t="str">
        <f>IF(OR(H636="",S636=""),"",S636-(SUM(L636,M636)*INDEX(#REF!,MATCH(H636,D.1[Tên sản phẩm],0))))</f>
        <v/>
      </c>
    </row>
    <row r="637" spans="2:29" ht="27.75" customHeight="1">
      <c r="B637" s="69">
        <f t="shared" si="111"/>
        <v>634</v>
      </c>
      <c r="C637" s="49" t="str">
        <f t="shared" ca="1" si="112"/>
        <v/>
      </c>
      <c r="D637" s="50" t="str">
        <f t="shared" ca="1" si="113"/>
        <v/>
      </c>
      <c r="E637" s="51" t="str">
        <f t="shared" ca="1" si="114"/>
        <v/>
      </c>
      <c r="F637" s="51"/>
      <c r="G637" s="52" t="str">
        <f t="shared" ca="1" si="115"/>
        <v/>
      </c>
      <c r="H637" s="53"/>
      <c r="I637" s="54" t="str">
        <f>IF(H637="","",INDEX(D.1[Quy cách],MATCH(H637,D.1[Tên sản phẩm],0)))</f>
        <v/>
      </c>
      <c r="J637" s="20" t="str">
        <f>IF(H637="","",INDEX(D.1[ĐVT],MATCH(H637,D.1[Tên sản phẩm],0)))</f>
        <v/>
      </c>
      <c r="K637" s="56" t="str">
        <f>IF(H637="","",INDEX(#REF!,MATCH(H637,D.1[Tên sản phẩm],0)))</f>
        <v/>
      </c>
      <c r="L637" s="56"/>
      <c r="M637" s="53"/>
      <c r="N637" s="53"/>
      <c r="O637" s="53"/>
      <c r="P637" s="57" t="str">
        <f t="shared" si="116"/>
        <v/>
      </c>
      <c r="Q637" s="58"/>
      <c r="R637" s="56" t="str">
        <f t="shared" si="109"/>
        <v/>
      </c>
      <c r="S637" s="57" t="str">
        <f t="shared" si="117"/>
        <v/>
      </c>
      <c r="T637" s="58" t="str">
        <f t="shared" ca="1" si="118"/>
        <v/>
      </c>
      <c r="U637" s="57" t="str">
        <f t="shared" si="119"/>
        <v/>
      </c>
      <c r="V637" s="57" t="str">
        <f ca="1">IF(AND(C637&lt;&gt;"",C637&lt;&gt;OFFSET(C637,1,0)),SUMIFS([Giá có thuế],[Số ĐK],C637),"")</f>
        <v/>
      </c>
      <c r="W637" s="53"/>
      <c r="X637" s="55" t="str">
        <f>IF(W637="","",'Thông Tin Chung'!#REF!)</f>
        <v/>
      </c>
      <c r="Y637" s="57" t="str">
        <f t="shared" ca="1" si="120"/>
        <v/>
      </c>
      <c r="Z637" s="59"/>
      <c r="AA637" s="49" t="str">
        <f ca="1">IF(C637="","",IF(OR(D637&lt;NgayBatDau,D637&gt;NgayKetThuc),"Ngày tháng phải nằm trong kỳ báo cáo",IF(AND(G637&lt;&gt;"",COUNTIF(D.2[Tên khách hàng],G637)=0),"Tên KH chưa khai báo trong DSKH",IF(AND(H637&lt;&gt;"",COUNTIF(D.1[Tên sản phẩm],H637)=0),"SP này chưa khai báo trong DSSP",""))))</f>
        <v/>
      </c>
      <c r="AB637" s="28" t="str">
        <f t="shared" ca="1" si="110"/>
        <v/>
      </c>
      <c r="AC637" s="29" t="str">
        <f>IF(OR(H637="",S637=""),"",S637-(SUM(L637,M637)*INDEX(#REF!,MATCH(H637,D.1[Tên sản phẩm],0))))</f>
        <v/>
      </c>
    </row>
    <row r="638" spans="2:29" ht="27.75" customHeight="1">
      <c r="B638" s="69">
        <f t="shared" si="111"/>
        <v>635</v>
      </c>
      <c r="C638" s="49" t="str">
        <f t="shared" ca="1" si="112"/>
        <v/>
      </c>
      <c r="D638" s="50" t="str">
        <f t="shared" ca="1" si="113"/>
        <v/>
      </c>
      <c r="E638" s="51" t="str">
        <f t="shared" ca="1" si="114"/>
        <v/>
      </c>
      <c r="F638" s="51"/>
      <c r="G638" s="52" t="str">
        <f t="shared" ca="1" si="115"/>
        <v/>
      </c>
      <c r="H638" s="53"/>
      <c r="I638" s="54" t="str">
        <f>IF(H638="","",INDEX(D.1[Quy cách],MATCH(H638,D.1[Tên sản phẩm],0)))</f>
        <v/>
      </c>
      <c r="J638" s="20" t="str">
        <f>IF(H638="","",INDEX(D.1[ĐVT],MATCH(H638,D.1[Tên sản phẩm],0)))</f>
        <v/>
      </c>
      <c r="K638" s="56" t="str">
        <f>IF(H638="","",INDEX(#REF!,MATCH(H638,D.1[Tên sản phẩm],0)))</f>
        <v/>
      </c>
      <c r="L638" s="56"/>
      <c r="M638" s="53"/>
      <c r="N638" s="53"/>
      <c r="O638" s="53"/>
      <c r="P638" s="57" t="str">
        <f t="shared" si="116"/>
        <v/>
      </c>
      <c r="Q638" s="58"/>
      <c r="R638" s="56" t="str">
        <f t="shared" si="109"/>
        <v/>
      </c>
      <c r="S638" s="57" t="str">
        <f t="shared" si="117"/>
        <v/>
      </c>
      <c r="T638" s="58" t="str">
        <f t="shared" ca="1" si="118"/>
        <v/>
      </c>
      <c r="U638" s="57" t="str">
        <f t="shared" si="119"/>
        <v/>
      </c>
      <c r="V638" s="57" t="str">
        <f ca="1">IF(AND(C638&lt;&gt;"",C638&lt;&gt;OFFSET(C638,1,0)),SUMIFS([Giá có thuế],[Số ĐK],C638),"")</f>
        <v/>
      </c>
      <c r="W638" s="53"/>
      <c r="X638" s="55" t="str">
        <f>IF(W638="","",'Thông Tin Chung'!#REF!)</f>
        <v/>
      </c>
      <c r="Y638" s="57" t="str">
        <f t="shared" ca="1" si="120"/>
        <v/>
      </c>
      <c r="Z638" s="59"/>
      <c r="AA638" s="49" t="str">
        <f ca="1">IF(C638="","",IF(OR(D638&lt;NgayBatDau,D638&gt;NgayKetThuc),"Ngày tháng phải nằm trong kỳ báo cáo",IF(AND(G638&lt;&gt;"",COUNTIF(D.2[Tên khách hàng],G638)=0),"Tên KH chưa khai báo trong DSKH",IF(AND(H638&lt;&gt;"",COUNTIF(D.1[Tên sản phẩm],H638)=0),"SP này chưa khai báo trong DSSP",""))))</f>
        <v/>
      </c>
      <c r="AB638" s="28" t="str">
        <f t="shared" ca="1" si="110"/>
        <v/>
      </c>
      <c r="AC638" s="29" t="str">
        <f>IF(OR(H638="",S638=""),"",S638-(SUM(L638,M638)*INDEX(#REF!,MATCH(H638,D.1[Tên sản phẩm],0))))</f>
        <v/>
      </c>
    </row>
    <row r="639" spans="2:29" ht="27.75" customHeight="1">
      <c r="B639" s="69">
        <f t="shared" si="111"/>
        <v>636</v>
      </c>
      <c r="C639" s="49" t="str">
        <f t="shared" ca="1" si="112"/>
        <v/>
      </c>
      <c r="D639" s="50" t="str">
        <f t="shared" ca="1" si="113"/>
        <v/>
      </c>
      <c r="E639" s="51" t="str">
        <f t="shared" ca="1" si="114"/>
        <v/>
      </c>
      <c r="F639" s="51"/>
      <c r="G639" s="52" t="str">
        <f t="shared" ca="1" si="115"/>
        <v/>
      </c>
      <c r="H639" s="53"/>
      <c r="I639" s="54" t="str">
        <f>IF(H639="","",INDEX(D.1[Quy cách],MATCH(H639,D.1[Tên sản phẩm],0)))</f>
        <v/>
      </c>
      <c r="J639" s="20" t="str">
        <f>IF(H639="","",INDEX(D.1[ĐVT],MATCH(H639,D.1[Tên sản phẩm],0)))</f>
        <v/>
      </c>
      <c r="K639" s="56" t="str">
        <f>IF(H639="","",INDEX(#REF!,MATCH(H639,D.1[Tên sản phẩm],0)))</f>
        <v/>
      </c>
      <c r="L639" s="56"/>
      <c r="M639" s="53"/>
      <c r="N639" s="53"/>
      <c r="O639" s="53"/>
      <c r="P639" s="57" t="str">
        <f t="shared" si="116"/>
        <v/>
      </c>
      <c r="Q639" s="58"/>
      <c r="R639" s="56" t="str">
        <f t="shared" si="109"/>
        <v/>
      </c>
      <c r="S639" s="57" t="str">
        <f t="shared" si="117"/>
        <v/>
      </c>
      <c r="T639" s="58" t="str">
        <f t="shared" ca="1" si="118"/>
        <v/>
      </c>
      <c r="U639" s="57" t="str">
        <f t="shared" si="119"/>
        <v/>
      </c>
      <c r="V639" s="57" t="str">
        <f ca="1">IF(AND(C639&lt;&gt;"",C639&lt;&gt;OFFSET(C639,1,0)),SUMIFS([Giá có thuế],[Số ĐK],C639),"")</f>
        <v/>
      </c>
      <c r="W639" s="53"/>
      <c r="X639" s="55" t="str">
        <f>IF(W639="","",'Thông Tin Chung'!#REF!)</f>
        <v/>
      </c>
      <c r="Y639" s="57" t="str">
        <f t="shared" ca="1" si="120"/>
        <v/>
      </c>
      <c r="Z639" s="59"/>
      <c r="AA639" s="49" t="str">
        <f ca="1">IF(C639="","",IF(OR(D639&lt;NgayBatDau,D639&gt;NgayKetThuc),"Ngày tháng phải nằm trong kỳ báo cáo",IF(AND(G639&lt;&gt;"",COUNTIF(D.2[Tên khách hàng],G639)=0),"Tên KH chưa khai báo trong DSKH",IF(AND(H639&lt;&gt;"",COUNTIF(D.1[Tên sản phẩm],H639)=0),"SP này chưa khai báo trong DSSP",""))))</f>
        <v/>
      </c>
      <c r="AB639" s="28" t="str">
        <f t="shared" ca="1" si="110"/>
        <v/>
      </c>
      <c r="AC639" s="29" t="str">
        <f>IF(OR(H639="",S639=""),"",S639-(SUM(L639,M639)*INDEX(#REF!,MATCH(H639,D.1[Tên sản phẩm],0))))</f>
        <v/>
      </c>
    </row>
    <row r="640" spans="2:29" ht="27.75" customHeight="1">
      <c r="B640" s="69">
        <f t="shared" si="111"/>
        <v>637</v>
      </c>
      <c r="C640" s="49" t="str">
        <f t="shared" ca="1" si="112"/>
        <v/>
      </c>
      <c r="D640" s="50" t="str">
        <f t="shared" ca="1" si="113"/>
        <v/>
      </c>
      <c r="E640" s="51" t="str">
        <f t="shared" ca="1" si="114"/>
        <v/>
      </c>
      <c r="F640" s="51"/>
      <c r="G640" s="52" t="str">
        <f t="shared" ca="1" si="115"/>
        <v/>
      </c>
      <c r="H640" s="53"/>
      <c r="I640" s="54" t="str">
        <f>IF(H640="","",INDEX(D.1[Quy cách],MATCH(H640,D.1[Tên sản phẩm],0)))</f>
        <v/>
      </c>
      <c r="J640" s="20" t="str">
        <f>IF(H640="","",INDEX(D.1[ĐVT],MATCH(H640,D.1[Tên sản phẩm],0)))</f>
        <v/>
      </c>
      <c r="K640" s="56" t="str">
        <f>IF(H640="","",INDEX(#REF!,MATCH(H640,D.1[Tên sản phẩm],0)))</f>
        <v/>
      </c>
      <c r="L640" s="56"/>
      <c r="M640" s="53"/>
      <c r="N640" s="53"/>
      <c r="O640" s="53"/>
      <c r="P640" s="57" t="str">
        <f t="shared" si="116"/>
        <v/>
      </c>
      <c r="Q640" s="58"/>
      <c r="R640" s="56" t="str">
        <f t="shared" si="109"/>
        <v/>
      </c>
      <c r="S640" s="57" t="str">
        <f t="shared" si="117"/>
        <v/>
      </c>
      <c r="T640" s="58" t="str">
        <f t="shared" ca="1" si="118"/>
        <v/>
      </c>
      <c r="U640" s="57" t="str">
        <f t="shared" si="119"/>
        <v/>
      </c>
      <c r="V640" s="57" t="str">
        <f ca="1">IF(AND(C640&lt;&gt;"",C640&lt;&gt;OFFSET(C640,1,0)),SUMIFS([Giá có thuế],[Số ĐK],C640),"")</f>
        <v/>
      </c>
      <c r="W640" s="53"/>
      <c r="X640" s="55" t="str">
        <f>IF(W640="","",'Thông Tin Chung'!#REF!)</f>
        <v/>
      </c>
      <c r="Y640" s="57" t="str">
        <f t="shared" ca="1" si="120"/>
        <v/>
      </c>
      <c r="Z640" s="59"/>
      <c r="AA640" s="49" t="str">
        <f ca="1">IF(C640="","",IF(OR(D640&lt;NgayBatDau,D640&gt;NgayKetThuc),"Ngày tháng phải nằm trong kỳ báo cáo",IF(AND(G640&lt;&gt;"",COUNTIF(D.2[Tên khách hàng],G640)=0),"Tên KH chưa khai báo trong DSKH",IF(AND(H640&lt;&gt;"",COUNTIF(D.1[Tên sản phẩm],H640)=0),"SP này chưa khai báo trong DSSP",""))))</f>
        <v/>
      </c>
      <c r="AB640" s="28" t="str">
        <f t="shared" ca="1" si="110"/>
        <v/>
      </c>
      <c r="AC640" s="29" t="str">
        <f>IF(OR(H640="",S640=""),"",S640-(SUM(L640,M640)*INDEX(#REF!,MATCH(H640,D.1[Tên sản phẩm],0))))</f>
        <v/>
      </c>
    </row>
    <row r="641" spans="2:29" ht="27.75" customHeight="1">
      <c r="B641" s="69">
        <f t="shared" si="111"/>
        <v>638</v>
      </c>
      <c r="C641" s="49" t="str">
        <f t="shared" ca="1" si="112"/>
        <v/>
      </c>
      <c r="D641" s="50" t="str">
        <f t="shared" ca="1" si="113"/>
        <v/>
      </c>
      <c r="E641" s="51" t="str">
        <f t="shared" ca="1" si="114"/>
        <v/>
      </c>
      <c r="F641" s="51"/>
      <c r="G641" s="52" t="str">
        <f t="shared" ca="1" si="115"/>
        <v/>
      </c>
      <c r="H641" s="53"/>
      <c r="I641" s="54" t="str">
        <f>IF(H641="","",INDEX(D.1[Quy cách],MATCH(H641,D.1[Tên sản phẩm],0)))</f>
        <v/>
      </c>
      <c r="J641" s="20" t="str">
        <f>IF(H641="","",INDEX(D.1[ĐVT],MATCH(H641,D.1[Tên sản phẩm],0)))</f>
        <v/>
      </c>
      <c r="K641" s="56" t="str">
        <f>IF(H641="","",INDEX(#REF!,MATCH(H641,D.1[Tên sản phẩm],0)))</f>
        <v/>
      </c>
      <c r="L641" s="56"/>
      <c r="M641" s="53"/>
      <c r="N641" s="53"/>
      <c r="O641" s="53"/>
      <c r="P641" s="57" t="str">
        <f t="shared" si="116"/>
        <v/>
      </c>
      <c r="Q641" s="58"/>
      <c r="R641" s="56" t="str">
        <f t="shared" si="109"/>
        <v/>
      </c>
      <c r="S641" s="57" t="str">
        <f t="shared" si="117"/>
        <v/>
      </c>
      <c r="T641" s="58" t="str">
        <f t="shared" ca="1" si="118"/>
        <v/>
      </c>
      <c r="U641" s="57" t="str">
        <f t="shared" si="119"/>
        <v/>
      </c>
      <c r="V641" s="57" t="str">
        <f ca="1">IF(AND(C641&lt;&gt;"",C641&lt;&gt;OFFSET(C641,1,0)),SUMIFS([Giá có thuế],[Số ĐK],C641),"")</f>
        <v/>
      </c>
      <c r="W641" s="53"/>
      <c r="X641" s="55" t="str">
        <f>IF(W641="","",'Thông Tin Chung'!#REF!)</f>
        <v/>
      </c>
      <c r="Y641" s="57" t="str">
        <f t="shared" ca="1" si="120"/>
        <v/>
      </c>
      <c r="Z641" s="59"/>
      <c r="AA641" s="49" t="str">
        <f ca="1">IF(C641="","",IF(OR(D641&lt;NgayBatDau,D641&gt;NgayKetThuc),"Ngày tháng phải nằm trong kỳ báo cáo",IF(AND(G641&lt;&gt;"",COUNTIF(D.2[Tên khách hàng],G641)=0),"Tên KH chưa khai báo trong DSKH",IF(AND(H641&lt;&gt;"",COUNTIF(D.1[Tên sản phẩm],H641)=0),"SP này chưa khai báo trong DSSP",""))))</f>
        <v/>
      </c>
      <c r="AB641" s="28" t="str">
        <f t="shared" ca="1" si="110"/>
        <v/>
      </c>
      <c r="AC641" s="29" t="str">
        <f>IF(OR(H641="",S641=""),"",S641-(SUM(L641,M641)*INDEX(#REF!,MATCH(H641,D.1[Tên sản phẩm],0))))</f>
        <v/>
      </c>
    </row>
    <row r="642" spans="2:29" ht="27.75" customHeight="1">
      <c r="B642" s="69">
        <f t="shared" si="111"/>
        <v>639</v>
      </c>
      <c r="C642" s="49" t="str">
        <f t="shared" ca="1" si="112"/>
        <v/>
      </c>
      <c r="D642" s="50" t="str">
        <f t="shared" ca="1" si="113"/>
        <v/>
      </c>
      <c r="E642" s="51" t="str">
        <f t="shared" ca="1" si="114"/>
        <v/>
      </c>
      <c r="F642" s="51"/>
      <c r="G642" s="52" t="str">
        <f t="shared" ca="1" si="115"/>
        <v/>
      </c>
      <c r="H642" s="53"/>
      <c r="I642" s="54" t="str">
        <f>IF(H642="","",INDEX(D.1[Quy cách],MATCH(H642,D.1[Tên sản phẩm],0)))</f>
        <v/>
      </c>
      <c r="J642" s="20" t="str">
        <f>IF(H642="","",INDEX(D.1[ĐVT],MATCH(H642,D.1[Tên sản phẩm],0)))</f>
        <v/>
      </c>
      <c r="K642" s="56" t="str">
        <f>IF(H642="","",INDEX(#REF!,MATCH(H642,D.1[Tên sản phẩm],0)))</f>
        <v/>
      </c>
      <c r="L642" s="56"/>
      <c r="M642" s="53"/>
      <c r="N642" s="53"/>
      <c r="O642" s="53"/>
      <c r="P642" s="57" t="str">
        <f t="shared" si="116"/>
        <v/>
      </c>
      <c r="Q642" s="58"/>
      <c r="R642" s="56" t="str">
        <f t="shared" si="109"/>
        <v/>
      </c>
      <c r="S642" s="57" t="str">
        <f t="shared" si="117"/>
        <v/>
      </c>
      <c r="T642" s="58" t="str">
        <f t="shared" ca="1" si="118"/>
        <v/>
      </c>
      <c r="U642" s="57" t="str">
        <f t="shared" si="119"/>
        <v/>
      </c>
      <c r="V642" s="57" t="str">
        <f ca="1">IF(AND(C642&lt;&gt;"",C642&lt;&gt;OFFSET(C642,1,0)),SUMIFS([Giá có thuế],[Số ĐK],C642),"")</f>
        <v/>
      </c>
      <c r="W642" s="53"/>
      <c r="X642" s="55" t="str">
        <f>IF(W642="","",'Thông Tin Chung'!#REF!)</f>
        <v/>
      </c>
      <c r="Y642" s="57" t="str">
        <f t="shared" ca="1" si="120"/>
        <v/>
      </c>
      <c r="Z642" s="59"/>
      <c r="AA642" s="49" t="str">
        <f ca="1">IF(C642="","",IF(OR(D642&lt;NgayBatDau,D642&gt;NgayKetThuc),"Ngày tháng phải nằm trong kỳ báo cáo",IF(AND(G642&lt;&gt;"",COUNTIF(D.2[Tên khách hàng],G642)=0),"Tên KH chưa khai báo trong DSKH",IF(AND(H642&lt;&gt;"",COUNTIF(D.1[Tên sản phẩm],H642)=0),"SP này chưa khai báo trong DSSP",""))))</f>
        <v/>
      </c>
      <c r="AB642" s="28" t="str">
        <f t="shared" ca="1" si="110"/>
        <v/>
      </c>
      <c r="AC642" s="29" t="str">
        <f>IF(OR(H642="",S642=""),"",S642-(SUM(L642,M642)*INDEX(#REF!,MATCH(H642,D.1[Tên sản phẩm],0))))</f>
        <v/>
      </c>
    </row>
    <row r="643" spans="2:29" ht="27.75" customHeight="1">
      <c r="B643" s="69">
        <f t="shared" si="111"/>
        <v>640</v>
      </c>
      <c r="C643" s="49" t="str">
        <f t="shared" ca="1" si="112"/>
        <v/>
      </c>
      <c r="D643" s="50" t="str">
        <f t="shared" ca="1" si="113"/>
        <v/>
      </c>
      <c r="E643" s="51" t="str">
        <f t="shared" ca="1" si="114"/>
        <v/>
      </c>
      <c r="F643" s="51"/>
      <c r="G643" s="52" t="str">
        <f t="shared" ca="1" si="115"/>
        <v/>
      </c>
      <c r="H643" s="53"/>
      <c r="I643" s="54" t="str">
        <f>IF(H643="","",INDEX(D.1[Quy cách],MATCH(H643,D.1[Tên sản phẩm],0)))</f>
        <v/>
      </c>
      <c r="J643" s="20" t="str">
        <f>IF(H643="","",INDEX(D.1[ĐVT],MATCH(H643,D.1[Tên sản phẩm],0)))</f>
        <v/>
      </c>
      <c r="K643" s="56" t="str">
        <f>IF(H643="","",INDEX(#REF!,MATCH(H643,D.1[Tên sản phẩm],0)))</f>
        <v/>
      </c>
      <c r="L643" s="56"/>
      <c r="M643" s="53"/>
      <c r="N643" s="53"/>
      <c r="O643" s="53"/>
      <c r="P643" s="57" t="str">
        <f t="shared" si="116"/>
        <v/>
      </c>
      <c r="Q643" s="58"/>
      <c r="R643" s="56" t="str">
        <f t="shared" ref="R643:R706" si="121">IF(P643="","",P643*SUM(Q643))</f>
        <v/>
      </c>
      <c r="S643" s="57" t="str">
        <f t="shared" si="117"/>
        <v/>
      </c>
      <c r="T643" s="58" t="str">
        <f t="shared" ca="1" si="118"/>
        <v/>
      </c>
      <c r="U643" s="57" t="str">
        <f t="shared" si="119"/>
        <v/>
      </c>
      <c r="V643" s="57" t="str">
        <f ca="1">IF(AND(C643&lt;&gt;"",C643&lt;&gt;OFFSET(C643,1,0)),SUMIFS([Giá có thuế],[Số ĐK],C643),"")</f>
        <v/>
      </c>
      <c r="W643" s="53"/>
      <c r="X643" s="55" t="str">
        <f>IF(W643="","",'Thông Tin Chung'!#REF!)</f>
        <v/>
      </c>
      <c r="Y643" s="57" t="str">
        <f t="shared" ca="1" si="120"/>
        <v/>
      </c>
      <c r="Z643" s="59"/>
      <c r="AA643" s="49" t="str">
        <f ca="1">IF(C643="","",IF(OR(D643&lt;NgayBatDau,D643&gt;NgayKetThuc),"Ngày tháng phải nằm trong kỳ báo cáo",IF(AND(G643&lt;&gt;"",COUNTIF(D.2[Tên khách hàng],G643)=0),"Tên KH chưa khai báo trong DSKH",IF(AND(H643&lt;&gt;"",COUNTIF(D.1[Tên sản phẩm],H643)=0),"SP này chưa khai báo trong DSSP",""))))</f>
        <v/>
      </c>
      <c r="AB643" s="28" t="str">
        <f t="shared" ref="AB643:AB706" ca="1" si="122">IF(D643="","",MONTH(D643))</f>
        <v/>
      </c>
      <c r="AC643" s="29" t="str">
        <f>IF(OR(H643="",S643=""),"",S643-(SUM(L643,M643)*INDEX(#REF!,MATCH(H643,D.1[Tên sản phẩm],0))))</f>
        <v/>
      </c>
    </row>
    <row r="644" spans="2:29" ht="27.75" customHeight="1">
      <c r="B644" s="69">
        <f t="shared" ref="B644:B707" si="123">ROW(A644)-3</f>
        <v>641</v>
      </c>
      <c r="C644" s="49" t="str">
        <f t="shared" ref="C644:C707" ca="1" si="124">IF(AND(D644="",E644="",G644=""),"",IF(AND(D644=OFFSET(D644,-1,0),E644=OFFSET(E644,-1,0),G644=OFFSET(G644,-1,0)),OFFSET(B644,-1,1),B644))</f>
        <v/>
      </c>
      <c r="D644" s="50" t="str">
        <f t="shared" ref="D644:D707" ca="1" si="125">IF(AND($H644&lt;&gt;"",B644&lt;&gt;1),OFFSET(C644,-1,1),"")</f>
        <v/>
      </c>
      <c r="E644" s="51" t="str">
        <f t="shared" ref="E644:E707" ca="1" si="126">IF(AND($H644&lt;&gt;"",B644&lt;&gt;1),OFFSET(D644,-1,1),"")</f>
        <v/>
      </c>
      <c r="F644" s="51"/>
      <c r="G644" s="52" t="str">
        <f t="shared" ref="G644:G707" ca="1" si="127">IF(AND($H644&lt;&gt;"",B644&lt;&gt;1),OFFSET(F644,-1,1),"")</f>
        <v/>
      </c>
      <c r="H644" s="53"/>
      <c r="I644" s="54" t="str">
        <f>IF(H644="","",INDEX(D.1[Quy cách],MATCH(H644,D.1[Tên sản phẩm],0)))</f>
        <v/>
      </c>
      <c r="J644" s="20" t="str">
        <f>IF(H644="","",INDEX(D.1[ĐVT],MATCH(H644,D.1[Tên sản phẩm],0)))</f>
        <v/>
      </c>
      <c r="K644" s="56" t="str">
        <f>IF(H644="","",INDEX(#REF!,MATCH(H644,D.1[Tên sản phẩm],0)))</f>
        <v/>
      </c>
      <c r="L644" s="56"/>
      <c r="M644" s="53"/>
      <c r="N644" s="53"/>
      <c r="O644" s="53"/>
      <c r="P644" s="57" t="str">
        <f t="shared" ref="P644:P707" si="128">IF(AND(K644&lt;&gt;"",L644&lt;&gt;""),K644*L644,IF(AND(N644&lt;&gt;"",O644&lt;&gt;""),N644*O644,""))</f>
        <v/>
      </c>
      <c r="Q644" s="58"/>
      <c r="R644" s="56" t="str">
        <f t="shared" si="121"/>
        <v/>
      </c>
      <c r="S644" s="57" t="str">
        <f t="shared" ref="S644:S707" si="129">IF(P644="","",P644-SUM(R644))</f>
        <v/>
      </c>
      <c r="T644" s="58" t="str">
        <f t="shared" ref="T644:T707" ca="1" si="130">IF(AND(S644&lt;&gt;"",C644=OFFSET(C644,-1,0)),OFFSET(S644,-1,1),"")</f>
        <v/>
      </c>
      <c r="U644" s="57" t="str">
        <f t="shared" ref="U644:U707" si="131">IF(S644="","",S644*SUM(1,T644))</f>
        <v/>
      </c>
      <c r="V644" s="57" t="str">
        <f ca="1">IF(AND(C644&lt;&gt;"",C644&lt;&gt;OFFSET(C644,1,0)),SUMIFS([Giá có thuế],[Số ĐK],C644),"")</f>
        <v/>
      </c>
      <c r="W644" s="53"/>
      <c r="X644" s="55" t="str">
        <f>IF(W644="","",'Thông Tin Chung'!#REF!)</f>
        <v/>
      </c>
      <c r="Y644" s="57" t="str">
        <f t="shared" ref="Y644:Y707" ca="1" si="132">IF(AND(V644&lt;&gt;"",W644&lt;&gt;"",V644&lt;&gt;0),V644-W644,"")</f>
        <v/>
      </c>
      <c r="Z644" s="59"/>
      <c r="AA644" s="49" t="str">
        <f ca="1">IF(C644="","",IF(OR(D644&lt;NgayBatDau,D644&gt;NgayKetThuc),"Ngày tháng phải nằm trong kỳ báo cáo",IF(AND(G644&lt;&gt;"",COUNTIF(D.2[Tên khách hàng],G644)=0),"Tên KH chưa khai báo trong DSKH",IF(AND(H644&lt;&gt;"",COUNTIF(D.1[Tên sản phẩm],H644)=0),"SP này chưa khai báo trong DSSP",""))))</f>
        <v/>
      </c>
      <c r="AB644" s="28" t="str">
        <f t="shared" ca="1" si="122"/>
        <v/>
      </c>
      <c r="AC644" s="29" t="str">
        <f>IF(OR(H644="",S644=""),"",S644-(SUM(L644,M644)*INDEX(#REF!,MATCH(H644,D.1[Tên sản phẩm],0))))</f>
        <v/>
      </c>
    </row>
    <row r="645" spans="2:29" ht="27.75" customHeight="1">
      <c r="B645" s="69">
        <f t="shared" si="123"/>
        <v>642</v>
      </c>
      <c r="C645" s="49" t="str">
        <f t="shared" ca="1" si="124"/>
        <v/>
      </c>
      <c r="D645" s="50" t="str">
        <f t="shared" ca="1" si="125"/>
        <v/>
      </c>
      <c r="E645" s="51" t="str">
        <f t="shared" ca="1" si="126"/>
        <v/>
      </c>
      <c r="F645" s="51"/>
      <c r="G645" s="52" t="str">
        <f t="shared" ca="1" si="127"/>
        <v/>
      </c>
      <c r="H645" s="53"/>
      <c r="I645" s="54" t="str">
        <f>IF(H645="","",INDEX(D.1[Quy cách],MATCH(H645,D.1[Tên sản phẩm],0)))</f>
        <v/>
      </c>
      <c r="J645" s="20" t="str">
        <f>IF(H645="","",INDEX(D.1[ĐVT],MATCH(H645,D.1[Tên sản phẩm],0)))</f>
        <v/>
      </c>
      <c r="K645" s="56" t="str">
        <f>IF(H645="","",INDEX(#REF!,MATCH(H645,D.1[Tên sản phẩm],0)))</f>
        <v/>
      </c>
      <c r="L645" s="56"/>
      <c r="M645" s="53"/>
      <c r="N645" s="53"/>
      <c r="O645" s="53"/>
      <c r="P645" s="57" t="str">
        <f t="shared" si="128"/>
        <v/>
      </c>
      <c r="Q645" s="58"/>
      <c r="R645" s="56" t="str">
        <f t="shared" si="121"/>
        <v/>
      </c>
      <c r="S645" s="57" t="str">
        <f t="shared" si="129"/>
        <v/>
      </c>
      <c r="T645" s="58" t="str">
        <f t="shared" ca="1" si="130"/>
        <v/>
      </c>
      <c r="U645" s="57" t="str">
        <f t="shared" si="131"/>
        <v/>
      </c>
      <c r="V645" s="57" t="str">
        <f ca="1">IF(AND(C645&lt;&gt;"",C645&lt;&gt;OFFSET(C645,1,0)),SUMIFS([Giá có thuế],[Số ĐK],C645),"")</f>
        <v/>
      </c>
      <c r="W645" s="53"/>
      <c r="X645" s="55" t="str">
        <f>IF(W645="","",'Thông Tin Chung'!#REF!)</f>
        <v/>
      </c>
      <c r="Y645" s="57" t="str">
        <f t="shared" ca="1" si="132"/>
        <v/>
      </c>
      <c r="Z645" s="59"/>
      <c r="AA645" s="49" t="str">
        <f ca="1">IF(C645="","",IF(OR(D645&lt;NgayBatDau,D645&gt;NgayKetThuc),"Ngày tháng phải nằm trong kỳ báo cáo",IF(AND(G645&lt;&gt;"",COUNTIF(D.2[Tên khách hàng],G645)=0),"Tên KH chưa khai báo trong DSKH",IF(AND(H645&lt;&gt;"",COUNTIF(D.1[Tên sản phẩm],H645)=0),"SP này chưa khai báo trong DSSP",""))))</f>
        <v/>
      </c>
      <c r="AB645" s="28" t="str">
        <f t="shared" ca="1" si="122"/>
        <v/>
      </c>
      <c r="AC645" s="29" t="str">
        <f>IF(OR(H645="",S645=""),"",S645-(SUM(L645,M645)*INDEX(#REF!,MATCH(H645,D.1[Tên sản phẩm],0))))</f>
        <v/>
      </c>
    </row>
    <row r="646" spans="2:29" ht="27.75" customHeight="1">
      <c r="B646" s="69">
        <f t="shared" si="123"/>
        <v>643</v>
      </c>
      <c r="C646" s="49" t="str">
        <f t="shared" ca="1" si="124"/>
        <v/>
      </c>
      <c r="D646" s="50" t="str">
        <f t="shared" ca="1" si="125"/>
        <v/>
      </c>
      <c r="E646" s="51" t="str">
        <f t="shared" ca="1" si="126"/>
        <v/>
      </c>
      <c r="F646" s="51"/>
      <c r="G646" s="52" t="str">
        <f t="shared" ca="1" si="127"/>
        <v/>
      </c>
      <c r="H646" s="53"/>
      <c r="I646" s="54" t="str">
        <f>IF(H646="","",INDEX(D.1[Quy cách],MATCH(H646,D.1[Tên sản phẩm],0)))</f>
        <v/>
      </c>
      <c r="J646" s="20" t="str">
        <f>IF(H646="","",INDEX(D.1[ĐVT],MATCH(H646,D.1[Tên sản phẩm],0)))</f>
        <v/>
      </c>
      <c r="K646" s="56" t="str">
        <f>IF(H646="","",INDEX(#REF!,MATCH(H646,D.1[Tên sản phẩm],0)))</f>
        <v/>
      </c>
      <c r="L646" s="56"/>
      <c r="M646" s="53"/>
      <c r="N646" s="53"/>
      <c r="O646" s="53"/>
      <c r="P646" s="57" t="str">
        <f t="shared" si="128"/>
        <v/>
      </c>
      <c r="Q646" s="58"/>
      <c r="R646" s="56" t="str">
        <f t="shared" si="121"/>
        <v/>
      </c>
      <c r="S646" s="57" t="str">
        <f t="shared" si="129"/>
        <v/>
      </c>
      <c r="T646" s="58" t="str">
        <f t="shared" ca="1" si="130"/>
        <v/>
      </c>
      <c r="U646" s="57" t="str">
        <f t="shared" si="131"/>
        <v/>
      </c>
      <c r="V646" s="57" t="str">
        <f ca="1">IF(AND(C646&lt;&gt;"",C646&lt;&gt;OFFSET(C646,1,0)),SUMIFS([Giá có thuế],[Số ĐK],C646),"")</f>
        <v/>
      </c>
      <c r="W646" s="53"/>
      <c r="X646" s="55" t="str">
        <f>IF(W646="","",'Thông Tin Chung'!#REF!)</f>
        <v/>
      </c>
      <c r="Y646" s="57" t="str">
        <f t="shared" ca="1" si="132"/>
        <v/>
      </c>
      <c r="Z646" s="59"/>
      <c r="AA646" s="49" t="str">
        <f ca="1">IF(C646="","",IF(OR(D646&lt;NgayBatDau,D646&gt;NgayKetThuc),"Ngày tháng phải nằm trong kỳ báo cáo",IF(AND(G646&lt;&gt;"",COUNTIF(D.2[Tên khách hàng],G646)=0),"Tên KH chưa khai báo trong DSKH",IF(AND(H646&lt;&gt;"",COUNTIF(D.1[Tên sản phẩm],H646)=0),"SP này chưa khai báo trong DSSP",""))))</f>
        <v/>
      </c>
      <c r="AB646" s="28" t="str">
        <f t="shared" ca="1" si="122"/>
        <v/>
      </c>
      <c r="AC646" s="29" t="str">
        <f>IF(OR(H646="",S646=""),"",S646-(SUM(L646,M646)*INDEX(#REF!,MATCH(H646,D.1[Tên sản phẩm],0))))</f>
        <v/>
      </c>
    </row>
    <row r="647" spans="2:29" ht="27.75" customHeight="1">
      <c r="B647" s="69">
        <f t="shared" si="123"/>
        <v>644</v>
      </c>
      <c r="C647" s="49" t="str">
        <f t="shared" ca="1" si="124"/>
        <v/>
      </c>
      <c r="D647" s="50" t="str">
        <f t="shared" ca="1" si="125"/>
        <v/>
      </c>
      <c r="E647" s="51" t="str">
        <f t="shared" ca="1" si="126"/>
        <v/>
      </c>
      <c r="F647" s="51"/>
      <c r="G647" s="52" t="str">
        <f t="shared" ca="1" si="127"/>
        <v/>
      </c>
      <c r="H647" s="53"/>
      <c r="I647" s="54" t="str">
        <f>IF(H647="","",INDEX(D.1[Quy cách],MATCH(H647,D.1[Tên sản phẩm],0)))</f>
        <v/>
      </c>
      <c r="J647" s="20" t="str">
        <f>IF(H647="","",INDEX(D.1[ĐVT],MATCH(H647,D.1[Tên sản phẩm],0)))</f>
        <v/>
      </c>
      <c r="K647" s="56" t="str">
        <f>IF(H647="","",INDEX(#REF!,MATCH(H647,D.1[Tên sản phẩm],0)))</f>
        <v/>
      </c>
      <c r="L647" s="56"/>
      <c r="M647" s="53"/>
      <c r="N647" s="53"/>
      <c r="O647" s="53"/>
      <c r="P647" s="57" t="str">
        <f t="shared" si="128"/>
        <v/>
      </c>
      <c r="Q647" s="58"/>
      <c r="R647" s="56" t="str">
        <f t="shared" si="121"/>
        <v/>
      </c>
      <c r="S647" s="57" t="str">
        <f t="shared" si="129"/>
        <v/>
      </c>
      <c r="T647" s="58" t="str">
        <f t="shared" ca="1" si="130"/>
        <v/>
      </c>
      <c r="U647" s="57" t="str">
        <f t="shared" si="131"/>
        <v/>
      </c>
      <c r="V647" s="57" t="str">
        <f ca="1">IF(AND(C647&lt;&gt;"",C647&lt;&gt;OFFSET(C647,1,0)),SUMIFS([Giá có thuế],[Số ĐK],C647),"")</f>
        <v/>
      </c>
      <c r="W647" s="53"/>
      <c r="X647" s="55" t="str">
        <f>IF(W647="","",'Thông Tin Chung'!#REF!)</f>
        <v/>
      </c>
      <c r="Y647" s="57" t="str">
        <f t="shared" ca="1" si="132"/>
        <v/>
      </c>
      <c r="Z647" s="59"/>
      <c r="AA647" s="49" t="str">
        <f ca="1">IF(C647="","",IF(OR(D647&lt;NgayBatDau,D647&gt;NgayKetThuc),"Ngày tháng phải nằm trong kỳ báo cáo",IF(AND(G647&lt;&gt;"",COUNTIF(D.2[Tên khách hàng],G647)=0),"Tên KH chưa khai báo trong DSKH",IF(AND(H647&lt;&gt;"",COUNTIF(D.1[Tên sản phẩm],H647)=0),"SP này chưa khai báo trong DSSP",""))))</f>
        <v/>
      </c>
      <c r="AB647" s="28" t="str">
        <f t="shared" ca="1" si="122"/>
        <v/>
      </c>
      <c r="AC647" s="29" t="str">
        <f>IF(OR(H647="",S647=""),"",S647-(SUM(L647,M647)*INDEX(#REF!,MATCH(H647,D.1[Tên sản phẩm],0))))</f>
        <v/>
      </c>
    </row>
    <row r="648" spans="2:29" ht="27.75" customHeight="1">
      <c r="B648" s="69">
        <f t="shared" si="123"/>
        <v>645</v>
      </c>
      <c r="C648" s="49" t="str">
        <f t="shared" ca="1" si="124"/>
        <v/>
      </c>
      <c r="D648" s="50" t="str">
        <f t="shared" ca="1" si="125"/>
        <v/>
      </c>
      <c r="E648" s="51" t="str">
        <f t="shared" ca="1" si="126"/>
        <v/>
      </c>
      <c r="F648" s="51"/>
      <c r="G648" s="52" t="str">
        <f t="shared" ca="1" si="127"/>
        <v/>
      </c>
      <c r="H648" s="53"/>
      <c r="I648" s="54" t="str">
        <f>IF(H648="","",INDEX(D.1[Quy cách],MATCH(H648,D.1[Tên sản phẩm],0)))</f>
        <v/>
      </c>
      <c r="J648" s="20" t="str">
        <f>IF(H648="","",INDEX(D.1[ĐVT],MATCH(H648,D.1[Tên sản phẩm],0)))</f>
        <v/>
      </c>
      <c r="K648" s="56" t="str">
        <f>IF(H648="","",INDEX(#REF!,MATCH(H648,D.1[Tên sản phẩm],0)))</f>
        <v/>
      </c>
      <c r="L648" s="56"/>
      <c r="M648" s="53"/>
      <c r="N648" s="53"/>
      <c r="O648" s="53"/>
      <c r="P648" s="57" t="str">
        <f t="shared" si="128"/>
        <v/>
      </c>
      <c r="Q648" s="58"/>
      <c r="R648" s="56" t="str">
        <f t="shared" si="121"/>
        <v/>
      </c>
      <c r="S648" s="57" t="str">
        <f t="shared" si="129"/>
        <v/>
      </c>
      <c r="T648" s="58" t="str">
        <f t="shared" ca="1" si="130"/>
        <v/>
      </c>
      <c r="U648" s="57" t="str">
        <f t="shared" si="131"/>
        <v/>
      </c>
      <c r="V648" s="57" t="str">
        <f ca="1">IF(AND(C648&lt;&gt;"",C648&lt;&gt;OFFSET(C648,1,0)),SUMIFS([Giá có thuế],[Số ĐK],C648),"")</f>
        <v/>
      </c>
      <c r="W648" s="53"/>
      <c r="X648" s="55" t="str">
        <f>IF(W648="","",'Thông Tin Chung'!#REF!)</f>
        <v/>
      </c>
      <c r="Y648" s="57" t="str">
        <f t="shared" ca="1" si="132"/>
        <v/>
      </c>
      <c r="Z648" s="59"/>
      <c r="AA648" s="49" t="str">
        <f ca="1">IF(C648="","",IF(OR(D648&lt;NgayBatDau,D648&gt;NgayKetThuc),"Ngày tháng phải nằm trong kỳ báo cáo",IF(AND(G648&lt;&gt;"",COUNTIF(D.2[Tên khách hàng],G648)=0),"Tên KH chưa khai báo trong DSKH",IF(AND(H648&lt;&gt;"",COUNTIF(D.1[Tên sản phẩm],H648)=0),"SP này chưa khai báo trong DSSP",""))))</f>
        <v/>
      </c>
      <c r="AB648" s="28" t="str">
        <f t="shared" ca="1" si="122"/>
        <v/>
      </c>
      <c r="AC648" s="29" t="str">
        <f>IF(OR(H648="",S648=""),"",S648-(SUM(L648,M648)*INDEX(#REF!,MATCH(H648,D.1[Tên sản phẩm],0))))</f>
        <v/>
      </c>
    </row>
    <row r="649" spans="2:29" ht="27.75" customHeight="1">
      <c r="B649" s="69">
        <f t="shared" si="123"/>
        <v>646</v>
      </c>
      <c r="C649" s="49" t="str">
        <f t="shared" ca="1" si="124"/>
        <v/>
      </c>
      <c r="D649" s="50" t="str">
        <f t="shared" ca="1" si="125"/>
        <v/>
      </c>
      <c r="E649" s="51" t="str">
        <f t="shared" ca="1" si="126"/>
        <v/>
      </c>
      <c r="F649" s="51"/>
      <c r="G649" s="52" t="str">
        <f t="shared" ca="1" si="127"/>
        <v/>
      </c>
      <c r="H649" s="53"/>
      <c r="I649" s="54" t="str">
        <f>IF(H649="","",INDEX(D.1[Quy cách],MATCH(H649,D.1[Tên sản phẩm],0)))</f>
        <v/>
      </c>
      <c r="J649" s="20" t="str">
        <f>IF(H649="","",INDEX(D.1[ĐVT],MATCH(H649,D.1[Tên sản phẩm],0)))</f>
        <v/>
      </c>
      <c r="K649" s="56" t="str">
        <f>IF(H649="","",INDEX(#REF!,MATCH(H649,D.1[Tên sản phẩm],0)))</f>
        <v/>
      </c>
      <c r="L649" s="56"/>
      <c r="M649" s="53"/>
      <c r="N649" s="53"/>
      <c r="O649" s="53"/>
      <c r="P649" s="57" t="str">
        <f t="shared" si="128"/>
        <v/>
      </c>
      <c r="Q649" s="58"/>
      <c r="R649" s="56" t="str">
        <f t="shared" si="121"/>
        <v/>
      </c>
      <c r="S649" s="57" t="str">
        <f t="shared" si="129"/>
        <v/>
      </c>
      <c r="T649" s="58" t="str">
        <f t="shared" ca="1" si="130"/>
        <v/>
      </c>
      <c r="U649" s="57" t="str">
        <f t="shared" si="131"/>
        <v/>
      </c>
      <c r="V649" s="57" t="str">
        <f ca="1">IF(AND(C649&lt;&gt;"",C649&lt;&gt;OFFSET(C649,1,0)),SUMIFS([Giá có thuế],[Số ĐK],C649),"")</f>
        <v/>
      </c>
      <c r="W649" s="53"/>
      <c r="X649" s="55" t="str">
        <f>IF(W649="","",'Thông Tin Chung'!#REF!)</f>
        <v/>
      </c>
      <c r="Y649" s="57" t="str">
        <f t="shared" ca="1" si="132"/>
        <v/>
      </c>
      <c r="Z649" s="59"/>
      <c r="AA649" s="49" t="str">
        <f ca="1">IF(C649="","",IF(OR(D649&lt;NgayBatDau,D649&gt;NgayKetThuc),"Ngày tháng phải nằm trong kỳ báo cáo",IF(AND(G649&lt;&gt;"",COUNTIF(D.2[Tên khách hàng],G649)=0),"Tên KH chưa khai báo trong DSKH",IF(AND(H649&lt;&gt;"",COUNTIF(D.1[Tên sản phẩm],H649)=0),"SP này chưa khai báo trong DSSP",""))))</f>
        <v/>
      </c>
      <c r="AB649" s="28" t="str">
        <f t="shared" ca="1" si="122"/>
        <v/>
      </c>
      <c r="AC649" s="29" t="str">
        <f>IF(OR(H649="",S649=""),"",S649-(SUM(L649,M649)*INDEX(#REF!,MATCH(H649,D.1[Tên sản phẩm],0))))</f>
        <v/>
      </c>
    </row>
    <row r="650" spans="2:29" ht="27.75" customHeight="1">
      <c r="B650" s="69">
        <f t="shared" si="123"/>
        <v>647</v>
      </c>
      <c r="C650" s="49" t="str">
        <f t="shared" ca="1" si="124"/>
        <v/>
      </c>
      <c r="D650" s="50" t="str">
        <f t="shared" ca="1" si="125"/>
        <v/>
      </c>
      <c r="E650" s="51" t="str">
        <f t="shared" ca="1" si="126"/>
        <v/>
      </c>
      <c r="F650" s="51"/>
      <c r="G650" s="52" t="str">
        <f t="shared" ca="1" si="127"/>
        <v/>
      </c>
      <c r="H650" s="53"/>
      <c r="I650" s="54" t="str">
        <f>IF(H650="","",INDEX(D.1[Quy cách],MATCH(H650,D.1[Tên sản phẩm],0)))</f>
        <v/>
      </c>
      <c r="J650" s="20" t="str">
        <f>IF(H650="","",INDEX(D.1[ĐVT],MATCH(H650,D.1[Tên sản phẩm],0)))</f>
        <v/>
      </c>
      <c r="K650" s="56" t="str">
        <f>IF(H650="","",INDEX(#REF!,MATCH(H650,D.1[Tên sản phẩm],0)))</f>
        <v/>
      </c>
      <c r="L650" s="56"/>
      <c r="M650" s="53"/>
      <c r="N650" s="53"/>
      <c r="O650" s="53"/>
      <c r="P650" s="57" t="str">
        <f t="shared" si="128"/>
        <v/>
      </c>
      <c r="Q650" s="58"/>
      <c r="R650" s="56" t="str">
        <f t="shared" si="121"/>
        <v/>
      </c>
      <c r="S650" s="57" t="str">
        <f t="shared" si="129"/>
        <v/>
      </c>
      <c r="T650" s="58" t="str">
        <f t="shared" ca="1" si="130"/>
        <v/>
      </c>
      <c r="U650" s="57" t="str">
        <f t="shared" si="131"/>
        <v/>
      </c>
      <c r="V650" s="57" t="str">
        <f ca="1">IF(AND(C650&lt;&gt;"",C650&lt;&gt;OFFSET(C650,1,0)),SUMIFS([Giá có thuế],[Số ĐK],C650),"")</f>
        <v/>
      </c>
      <c r="W650" s="53"/>
      <c r="X650" s="55" t="str">
        <f>IF(W650="","",'Thông Tin Chung'!#REF!)</f>
        <v/>
      </c>
      <c r="Y650" s="57" t="str">
        <f t="shared" ca="1" si="132"/>
        <v/>
      </c>
      <c r="Z650" s="59"/>
      <c r="AA650" s="49" t="str">
        <f ca="1">IF(C650="","",IF(OR(D650&lt;NgayBatDau,D650&gt;NgayKetThuc),"Ngày tháng phải nằm trong kỳ báo cáo",IF(AND(G650&lt;&gt;"",COUNTIF(D.2[Tên khách hàng],G650)=0),"Tên KH chưa khai báo trong DSKH",IF(AND(H650&lt;&gt;"",COUNTIF(D.1[Tên sản phẩm],H650)=0),"SP này chưa khai báo trong DSSP",""))))</f>
        <v/>
      </c>
      <c r="AB650" s="28" t="str">
        <f t="shared" ca="1" si="122"/>
        <v/>
      </c>
      <c r="AC650" s="29" t="str">
        <f>IF(OR(H650="",S650=""),"",S650-(SUM(L650,M650)*INDEX(#REF!,MATCH(H650,D.1[Tên sản phẩm],0))))</f>
        <v/>
      </c>
    </row>
    <row r="651" spans="2:29" ht="27.75" customHeight="1">
      <c r="B651" s="69">
        <f t="shared" si="123"/>
        <v>648</v>
      </c>
      <c r="C651" s="49" t="str">
        <f t="shared" ca="1" si="124"/>
        <v/>
      </c>
      <c r="D651" s="50" t="str">
        <f t="shared" ca="1" si="125"/>
        <v/>
      </c>
      <c r="E651" s="51" t="str">
        <f t="shared" ca="1" si="126"/>
        <v/>
      </c>
      <c r="F651" s="51"/>
      <c r="G651" s="52" t="str">
        <f t="shared" ca="1" si="127"/>
        <v/>
      </c>
      <c r="H651" s="53"/>
      <c r="I651" s="54" t="str">
        <f>IF(H651="","",INDEX(D.1[Quy cách],MATCH(H651,D.1[Tên sản phẩm],0)))</f>
        <v/>
      </c>
      <c r="J651" s="20" t="str">
        <f>IF(H651="","",INDEX(D.1[ĐVT],MATCH(H651,D.1[Tên sản phẩm],0)))</f>
        <v/>
      </c>
      <c r="K651" s="56" t="str">
        <f>IF(H651="","",INDEX(#REF!,MATCH(H651,D.1[Tên sản phẩm],0)))</f>
        <v/>
      </c>
      <c r="L651" s="56"/>
      <c r="M651" s="53"/>
      <c r="N651" s="53"/>
      <c r="O651" s="53"/>
      <c r="P651" s="57" t="str">
        <f t="shared" si="128"/>
        <v/>
      </c>
      <c r="Q651" s="58"/>
      <c r="R651" s="56" t="str">
        <f t="shared" si="121"/>
        <v/>
      </c>
      <c r="S651" s="57" t="str">
        <f t="shared" si="129"/>
        <v/>
      </c>
      <c r="T651" s="58" t="str">
        <f t="shared" ca="1" si="130"/>
        <v/>
      </c>
      <c r="U651" s="57" t="str">
        <f t="shared" si="131"/>
        <v/>
      </c>
      <c r="V651" s="57" t="str">
        <f ca="1">IF(AND(C651&lt;&gt;"",C651&lt;&gt;OFFSET(C651,1,0)),SUMIFS([Giá có thuế],[Số ĐK],C651),"")</f>
        <v/>
      </c>
      <c r="W651" s="53"/>
      <c r="X651" s="55" t="str">
        <f>IF(W651="","",'Thông Tin Chung'!#REF!)</f>
        <v/>
      </c>
      <c r="Y651" s="57" t="str">
        <f t="shared" ca="1" si="132"/>
        <v/>
      </c>
      <c r="Z651" s="59"/>
      <c r="AA651" s="49" t="str">
        <f ca="1">IF(C651="","",IF(OR(D651&lt;NgayBatDau,D651&gt;NgayKetThuc),"Ngày tháng phải nằm trong kỳ báo cáo",IF(AND(G651&lt;&gt;"",COUNTIF(D.2[Tên khách hàng],G651)=0),"Tên KH chưa khai báo trong DSKH",IF(AND(H651&lt;&gt;"",COUNTIF(D.1[Tên sản phẩm],H651)=0),"SP này chưa khai báo trong DSSP",""))))</f>
        <v/>
      </c>
      <c r="AB651" s="28" t="str">
        <f t="shared" ca="1" si="122"/>
        <v/>
      </c>
      <c r="AC651" s="29" t="str">
        <f>IF(OR(H651="",S651=""),"",S651-(SUM(L651,M651)*INDEX(#REF!,MATCH(H651,D.1[Tên sản phẩm],0))))</f>
        <v/>
      </c>
    </row>
    <row r="652" spans="2:29" ht="27.75" customHeight="1">
      <c r="B652" s="69">
        <f t="shared" si="123"/>
        <v>649</v>
      </c>
      <c r="C652" s="49" t="str">
        <f t="shared" ca="1" si="124"/>
        <v/>
      </c>
      <c r="D652" s="50" t="str">
        <f t="shared" ca="1" si="125"/>
        <v/>
      </c>
      <c r="E652" s="51" t="str">
        <f t="shared" ca="1" si="126"/>
        <v/>
      </c>
      <c r="F652" s="51"/>
      <c r="G652" s="52" t="str">
        <f t="shared" ca="1" si="127"/>
        <v/>
      </c>
      <c r="H652" s="53"/>
      <c r="I652" s="54" t="str">
        <f>IF(H652="","",INDEX(D.1[Quy cách],MATCH(H652,D.1[Tên sản phẩm],0)))</f>
        <v/>
      </c>
      <c r="J652" s="20" t="str">
        <f>IF(H652="","",INDEX(D.1[ĐVT],MATCH(H652,D.1[Tên sản phẩm],0)))</f>
        <v/>
      </c>
      <c r="K652" s="56" t="str">
        <f>IF(H652="","",INDEX(#REF!,MATCH(H652,D.1[Tên sản phẩm],0)))</f>
        <v/>
      </c>
      <c r="L652" s="56"/>
      <c r="M652" s="53"/>
      <c r="N652" s="53"/>
      <c r="O652" s="53"/>
      <c r="P652" s="57" t="str">
        <f t="shared" si="128"/>
        <v/>
      </c>
      <c r="Q652" s="58"/>
      <c r="R652" s="56" t="str">
        <f t="shared" si="121"/>
        <v/>
      </c>
      <c r="S652" s="57" t="str">
        <f t="shared" si="129"/>
        <v/>
      </c>
      <c r="T652" s="58" t="str">
        <f t="shared" ca="1" si="130"/>
        <v/>
      </c>
      <c r="U652" s="57" t="str">
        <f t="shared" si="131"/>
        <v/>
      </c>
      <c r="V652" s="57" t="str">
        <f ca="1">IF(AND(C652&lt;&gt;"",C652&lt;&gt;OFFSET(C652,1,0)),SUMIFS([Giá có thuế],[Số ĐK],C652),"")</f>
        <v/>
      </c>
      <c r="W652" s="53"/>
      <c r="X652" s="55" t="str">
        <f>IF(W652="","",'Thông Tin Chung'!#REF!)</f>
        <v/>
      </c>
      <c r="Y652" s="57" t="str">
        <f t="shared" ca="1" si="132"/>
        <v/>
      </c>
      <c r="Z652" s="59"/>
      <c r="AA652" s="49" t="str">
        <f ca="1">IF(C652="","",IF(OR(D652&lt;NgayBatDau,D652&gt;NgayKetThuc),"Ngày tháng phải nằm trong kỳ báo cáo",IF(AND(G652&lt;&gt;"",COUNTIF(D.2[Tên khách hàng],G652)=0),"Tên KH chưa khai báo trong DSKH",IF(AND(H652&lt;&gt;"",COUNTIF(D.1[Tên sản phẩm],H652)=0),"SP này chưa khai báo trong DSSP",""))))</f>
        <v/>
      </c>
      <c r="AB652" s="28" t="str">
        <f t="shared" ca="1" si="122"/>
        <v/>
      </c>
      <c r="AC652" s="29" t="str">
        <f>IF(OR(H652="",S652=""),"",S652-(SUM(L652,M652)*INDEX(#REF!,MATCH(H652,D.1[Tên sản phẩm],0))))</f>
        <v/>
      </c>
    </row>
    <row r="653" spans="2:29" ht="27.75" customHeight="1">
      <c r="B653" s="69">
        <f t="shared" si="123"/>
        <v>650</v>
      </c>
      <c r="C653" s="49" t="str">
        <f t="shared" ca="1" si="124"/>
        <v/>
      </c>
      <c r="D653" s="50" t="str">
        <f t="shared" ca="1" si="125"/>
        <v/>
      </c>
      <c r="E653" s="51" t="str">
        <f t="shared" ca="1" si="126"/>
        <v/>
      </c>
      <c r="F653" s="51"/>
      <c r="G653" s="52" t="str">
        <f t="shared" ca="1" si="127"/>
        <v/>
      </c>
      <c r="H653" s="53"/>
      <c r="I653" s="54" t="str">
        <f>IF(H653="","",INDEX(D.1[Quy cách],MATCH(H653,D.1[Tên sản phẩm],0)))</f>
        <v/>
      </c>
      <c r="J653" s="20" t="str">
        <f>IF(H653="","",INDEX(D.1[ĐVT],MATCH(H653,D.1[Tên sản phẩm],0)))</f>
        <v/>
      </c>
      <c r="K653" s="56" t="str">
        <f>IF(H653="","",INDEX(#REF!,MATCH(H653,D.1[Tên sản phẩm],0)))</f>
        <v/>
      </c>
      <c r="L653" s="56"/>
      <c r="M653" s="53"/>
      <c r="N653" s="53"/>
      <c r="O653" s="53"/>
      <c r="P653" s="57" t="str">
        <f t="shared" si="128"/>
        <v/>
      </c>
      <c r="Q653" s="58"/>
      <c r="R653" s="56" t="str">
        <f t="shared" si="121"/>
        <v/>
      </c>
      <c r="S653" s="57" t="str">
        <f t="shared" si="129"/>
        <v/>
      </c>
      <c r="T653" s="58" t="str">
        <f t="shared" ca="1" si="130"/>
        <v/>
      </c>
      <c r="U653" s="57" t="str">
        <f t="shared" si="131"/>
        <v/>
      </c>
      <c r="V653" s="57" t="str">
        <f ca="1">IF(AND(C653&lt;&gt;"",C653&lt;&gt;OFFSET(C653,1,0)),SUMIFS([Giá có thuế],[Số ĐK],C653),"")</f>
        <v/>
      </c>
      <c r="W653" s="53"/>
      <c r="X653" s="55" t="str">
        <f>IF(W653="","",'Thông Tin Chung'!#REF!)</f>
        <v/>
      </c>
      <c r="Y653" s="57" t="str">
        <f t="shared" ca="1" si="132"/>
        <v/>
      </c>
      <c r="Z653" s="59"/>
      <c r="AA653" s="49" t="str">
        <f ca="1">IF(C653="","",IF(OR(D653&lt;NgayBatDau,D653&gt;NgayKetThuc),"Ngày tháng phải nằm trong kỳ báo cáo",IF(AND(G653&lt;&gt;"",COUNTIF(D.2[Tên khách hàng],G653)=0),"Tên KH chưa khai báo trong DSKH",IF(AND(H653&lt;&gt;"",COUNTIF(D.1[Tên sản phẩm],H653)=0),"SP này chưa khai báo trong DSSP",""))))</f>
        <v/>
      </c>
      <c r="AB653" s="28" t="str">
        <f t="shared" ca="1" si="122"/>
        <v/>
      </c>
      <c r="AC653" s="29" t="str">
        <f>IF(OR(H653="",S653=""),"",S653-(SUM(L653,M653)*INDEX(#REF!,MATCH(H653,D.1[Tên sản phẩm],0))))</f>
        <v/>
      </c>
    </row>
    <row r="654" spans="2:29" ht="27.75" customHeight="1">
      <c r="B654" s="69">
        <f t="shared" si="123"/>
        <v>651</v>
      </c>
      <c r="C654" s="49" t="str">
        <f t="shared" ca="1" si="124"/>
        <v/>
      </c>
      <c r="D654" s="50" t="str">
        <f t="shared" ca="1" si="125"/>
        <v/>
      </c>
      <c r="E654" s="51" t="str">
        <f t="shared" ca="1" si="126"/>
        <v/>
      </c>
      <c r="F654" s="51"/>
      <c r="G654" s="52" t="str">
        <f t="shared" ca="1" si="127"/>
        <v/>
      </c>
      <c r="H654" s="53"/>
      <c r="I654" s="54" t="str">
        <f>IF(H654="","",INDEX(D.1[Quy cách],MATCH(H654,D.1[Tên sản phẩm],0)))</f>
        <v/>
      </c>
      <c r="J654" s="20" t="str">
        <f>IF(H654="","",INDEX(D.1[ĐVT],MATCH(H654,D.1[Tên sản phẩm],0)))</f>
        <v/>
      </c>
      <c r="K654" s="56" t="str">
        <f>IF(H654="","",INDEX(#REF!,MATCH(H654,D.1[Tên sản phẩm],0)))</f>
        <v/>
      </c>
      <c r="L654" s="56"/>
      <c r="M654" s="53"/>
      <c r="N654" s="53"/>
      <c r="O654" s="53"/>
      <c r="P654" s="57" t="str">
        <f t="shared" si="128"/>
        <v/>
      </c>
      <c r="Q654" s="58"/>
      <c r="R654" s="56" t="str">
        <f t="shared" si="121"/>
        <v/>
      </c>
      <c r="S654" s="57" t="str">
        <f t="shared" si="129"/>
        <v/>
      </c>
      <c r="T654" s="58" t="str">
        <f t="shared" ca="1" si="130"/>
        <v/>
      </c>
      <c r="U654" s="57" t="str">
        <f t="shared" si="131"/>
        <v/>
      </c>
      <c r="V654" s="57" t="str">
        <f ca="1">IF(AND(C654&lt;&gt;"",C654&lt;&gt;OFFSET(C654,1,0)),SUMIFS([Giá có thuế],[Số ĐK],C654),"")</f>
        <v/>
      </c>
      <c r="W654" s="53"/>
      <c r="X654" s="55" t="str">
        <f>IF(W654="","",'Thông Tin Chung'!#REF!)</f>
        <v/>
      </c>
      <c r="Y654" s="57" t="str">
        <f t="shared" ca="1" si="132"/>
        <v/>
      </c>
      <c r="Z654" s="59"/>
      <c r="AA654" s="49" t="str">
        <f ca="1">IF(C654="","",IF(OR(D654&lt;NgayBatDau,D654&gt;NgayKetThuc),"Ngày tháng phải nằm trong kỳ báo cáo",IF(AND(G654&lt;&gt;"",COUNTIF(D.2[Tên khách hàng],G654)=0),"Tên KH chưa khai báo trong DSKH",IF(AND(H654&lt;&gt;"",COUNTIF(D.1[Tên sản phẩm],H654)=0),"SP này chưa khai báo trong DSSP",""))))</f>
        <v/>
      </c>
      <c r="AB654" s="28" t="str">
        <f t="shared" ca="1" si="122"/>
        <v/>
      </c>
      <c r="AC654" s="29" t="str">
        <f>IF(OR(H654="",S654=""),"",S654-(SUM(L654,M654)*INDEX(#REF!,MATCH(H654,D.1[Tên sản phẩm],0))))</f>
        <v/>
      </c>
    </row>
    <row r="655" spans="2:29" ht="27.75" customHeight="1">
      <c r="B655" s="69">
        <f t="shared" si="123"/>
        <v>652</v>
      </c>
      <c r="C655" s="49" t="str">
        <f t="shared" ca="1" si="124"/>
        <v/>
      </c>
      <c r="D655" s="50" t="str">
        <f t="shared" ca="1" si="125"/>
        <v/>
      </c>
      <c r="E655" s="51" t="str">
        <f t="shared" ca="1" si="126"/>
        <v/>
      </c>
      <c r="F655" s="51"/>
      <c r="G655" s="52" t="str">
        <f t="shared" ca="1" si="127"/>
        <v/>
      </c>
      <c r="H655" s="53"/>
      <c r="I655" s="54" t="str">
        <f>IF(H655="","",INDEX(D.1[Quy cách],MATCH(H655,D.1[Tên sản phẩm],0)))</f>
        <v/>
      </c>
      <c r="J655" s="20" t="str">
        <f>IF(H655="","",INDEX(D.1[ĐVT],MATCH(H655,D.1[Tên sản phẩm],0)))</f>
        <v/>
      </c>
      <c r="K655" s="56" t="str">
        <f>IF(H655="","",INDEX(#REF!,MATCH(H655,D.1[Tên sản phẩm],0)))</f>
        <v/>
      </c>
      <c r="L655" s="56"/>
      <c r="M655" s="53"/>
      <c r="N655" s="53"/>
      <c r="O655" s="53"/>
      <c r="P655" s="57" t="str">
        <f t="shared" si="128"/>
        <v/>
      </c>
      <c r="Q655" s="58"/>
      <c r="R655" s="56" t="str">
        <f t="shared" si="121"/>
        <v/>
      </c>
      <c r="S655" s="57" t="str">
        <f t="shared" si="129"/>
        <v/>
      </c>
      <c r="T655" s="58" t="str">
        <f t="shared" ca="1" si="130"/>
        <v/>
      </c>
      <c r="U655" s="57" t="str">
        <f t="shared" si="131"/>
        <v/>
      </c>
      <c r="V655" s="57" t="str">
        <f ca="1">IF(AND(C655&lt;&gt;"",C655&lt;&gt;OFFSET(C655,1,0)),SUMIFS([Giá có thuế],[Số ĐK],C655),"")</f>
        <v/>
      </c>
      <c r="W655" s="53"/>
      <c r="X655" s="55" t="str">
        <f>IF(W655="","",'Thông Tin Chung'!#REF!)</f>
        <v/>
      </c>
      <c r="Y655" s="57" t="str">
        <f t="shared" ca="1" si="132"/>
        <v/>
      </c>
      <c r="Z655" s="59"/>
      <c r="AA655" s="49" t="str">
        <f ca="1">IF(C655="","",IF(OR(D655&lt;NgayBatDau,D655&gt;NgayKetThuc),"Ngày tháng phải nằm trong kỳ báo cáo",IF(AND(G655&lt;&gt;"",COUNTIF(D.2[Tên khách hàng],G655)=0),"Tên KH chưa khai báo trong DSKH",IF(AND(H655&lt;&gt;"",COUNTIF(D.1[Tên sản phẩm],H655)=0),"SP này chưa khai báo trong DSSP",""))))</f>
        <v/>
      </c>
      <c r="AB655" s="28" t="str">
        <f t="shared" ca="1" si="122"/>
        <v/>
      </c>
      <c r="AC655" s="29" t="str">
        <f>IF(OR(H655="",S655=""),"",S655-(SUM(L655,M655)*INDEX(#REF!,MATCH(H655,D.1[Tên sản phẩm],0))))</f>
        <v/>
      </c>
    </row>
    <row r="656" spans="2:29" ht="27.75" customHeight="1">
      <c r="B656" s="69">
        <f t="shared" si="123"/>
        <v>653</v>
      </c>
      <c r="C656" s="49" t="str">
        <f t="shared" ca="1" si="124"/>
        <v/>
      </c>
      <c r="D656" s="50" t="str">
        <f t="shared" ca="1" si="125"/>
        <v/>
      </c>
      <c r="E656" s="51" t="str">
        <f t="shared" ca="1" si="126"/>
        <v/>
      </c>
      <c r="F656" s="51"/>
      <c r="G656" s="52" t="str">
        <f t="shared" ca="1" si="127"/>
        <v/>
      </c>
      <c r="H656" s="53"/>
      <c r="I656" s="54" t="str">
        <f>IF(H656="","",INDEX(D.1[Quy cách],MATCH(H656,D.1[Tên sản phẩm],0)))</f>
        <v/>
      </c>
      <c r="J656" s="20" t="str">
        <f>IF(H656="","",INDEX(D.1[ĐVT],MATCH(H656,D.1[Tên sản phẩm],0)))</f>
        <v/>
      </c>
      <c r="K656" s="56" t="str">
        <f>IF(H656="","",INDEX(#REF!,MATCH(H656,D.1[Tên sản phẩm],0)))</f>
        <v/>
      </c>
      <c r="L656" s="56"/>
      <c r="M656" s="53"/>
      <c r="N656" s="53"/>
      <c r="O656" s="53"/>
      <c r="P656" s="57" t="str">
        <f t="shared" si="128"/>
        <v/>
      </c>
      <c r="Q656" s="58"/>
      <c r="R656" s="56" t="str">
        <f t="shared" si="121"/>
        <v/>
      </c>
      <c r="S656" s="57" t="str">
        <f t="shared" si="129"/>
        <v/>
      </c>
      <c r="T656" s="58" t="str">
        <f t="shared" ca="1" si="130"/>
        <v/>
      </c>
      <c r="U656" s="57" t="str">
        <f t="shared" si="131"/>
        <v/>
      </c>
      <c r="V656" s="57" t="str">
        <f ca="1">IF(AND(C656&lt;&gt;"",C656&lt;&gt;OFFSET(C656,1,0)),SUMIFS([Giá có thuế],[Số ĐK],C656),"")</f>
        <v/>
      </c>
      <c r="W656" s="53"/>
      <c r="X656" s="55" t="str">
        <f>IF(W656="","",'Thông Tin Chung'!#REF!)</f>
        <v/>
      </c>
      <c r="Y656" s="57" t="str">
        <f t="shared" ca="1" si="132"/>
        <v/>
      </c>
      <c r="Z656" s="59"/>
      <c r="AA656" s="49" t="str">
        <f ca="1">IF(C656="","",IF(OR(D656&lt;NgayBatDau,D656&gt;NgayKetThuc),"Ngày tháng phải nằm trong kỳ báo cáo",IF(AND(G656&lt;&gt;"",COUNTIF(D.2[Tên khách hàng],G656)=0),"Tên KH chưa khai báo trong DSKH",IF(AND(H656&lt;&gt;"",COUNTIF(D.1[Tên sản phẩm],H656)=0),"SP này chưa khai báo trong DSSP",""))))</f>
        <v/>
      </c>
      <c r="AB656" s="28" t="str">
        <f t="shared" ca="1" si="122"/>
        <v/>
      </c>
      <c r="AC656" s="29" t="str">
        <f>IF(OR(H656="",S656=""),"",S656-(SUM(L656,M656)*INDEX(#REF!,MATCH(H656,D.1[Tên sản phẩm],0))))</f>
        <v/>
      </c>
    </row>
    <row r="657" spans="2:29" ht="27.75" customHeight="1">
      <c r="B657" s="69">
        <f t="shared" si="123"/>
        <v>654</v>
      </c>
      <c r="C657" s="49" t="str">
        <f t="shared" ca="1" si="124"/>
        <v/>
      </c>
      <c r="D657" s="50" t="str">
        <f t="shared" ca="1" si="125"/>
        <v/>
      </c>
      <c r="E657" s="51" t="str">
        <f t="shared" ca="1" si="126"/>
        <v/>
      </c>
      <c r="F657" s="51"/>
      <c r="G657" s="52" t="str">
        <f t="shared" ca="1" si="127"/>
        <v/>
      </c>
      <c r="H657" s="53"/>
      <c r="I657" s="54" t="str">
        <f>IF(H657="","",INDEX(D.1[Quy cách],MATCH(H657,D.1[Tên sản phẩm],0)))</f>
        <v/>
      </c>
      <c r="J657" s="20" t="str">
        <f>IF(H657="","",INDEX(D.1[ĐVT],MATCH(H657,D.1[Tên sản phẩm],0)))</f>
        <v/>
      </c>
      <c r="K657" s="56" t="str">
        <f>IF(H657="","",INDEX(#REF!,MATCH(H657,D.1[Tên sản phẩm],0)))</f>
        <v/>
      </c>
      <c r="L657" s="56"/>
      <c r="M657" s="53"/>
      <c r="N657" s="53"/>
      <c r="O657" s="53"/>
      <c r="P657" s="57" t="str">
        <f t="shared" si="128"/>
        <v/>
      </c>
      <c r="Q657" s="58"/>
      <c r="R657" s="56" t="str">
        <f t="shared" si="121"/>
        <v/>
      </c>
      <c r="S657" s="57" t="str">
        <f t="shared" si="129"/>
        <v/>
      </c>
      <c r="T657" s="58" t="str">
        <f t="shared" ca="1" si="130"/>
        <v/>
      </c>
      <c r="U657" s="57" t="str">
        <f t="shared" si="131"/>
        <v/>
      </c>
      <c r="V657" s="57" t="str">
        <f ca="1">IF(AND(C657&lt;&gt;"",C657&lt;&gt;OFFSET(C657,1,0)),SUMIFS([Giá có thuế],[Số ĐK],C657),"")</f>
        <v/>
      </c>
      <c r="W657" s="53"/>
      <c r="X657" s="55" t="str">
        <f>IF(W657="","",'Thông Tin Chung'!#REF!)</f>
        <v/>
      </c>
      <c r="Y657" s="57" t="str">
        <f t="shared" ca="1" si="132"/>
        <v/>
      </c>
      <c r="Z657" s="59"/>
      <c r="AA657" s="49" t="str">
        <f ca="1">IF(C657="","",IF(OR(D657&lt;NgayBatDau,D657&gt;NgayKetThuc),"Ngày tháng phải nằm trong kỳ báo cáo",IF(AND(G657&lt;&gt;"",COUNTIF(D.2[Tên khách hàng],G657)=0),"Tên KH chưa khai báo trong DSKH",IF(AND(H657&lt;&gt;"",COUNTIF(D.1[Tên sản phẩm],H657)=0),"SP này chưa khai báo trong DSSP",""))))</f>
        <v/>
      </c>
      <c r="AB657" s="28" t="str">
        <f t="shared" ca="1" si="122"/>
        <v/>
      </c>
      <c r="AC657" s="29" t="str">
        <f>IF(OR(H657="",S657=""),"",S657-(SUM(L657,M657)*INDEX(#REF!,MATCH(H657,D.1[Tên sản phẩm],0))))</f>
        <v/>
      </c>
    </row>
    <row r="658" spans="2:29" ht="27.75" customHeight="1">
      <c r="B658" s="69">
        <f t="shared" si="123"/>
        <v>655</v>
      </c>
      <c r="C658" s="49" t="str">
        <f t="shared" ca="1" si="124"/>
        <v/>
      </c>
      <c r="D658" s="50" t="str">
        <f t="shared" ca="1" si="125"/>
        <v/>
      </c>
      <c r="E658" s="51" t="str">
        <f t="shared" ca="1" si="126"/>
        <v/>
      </c>
      <c r="F658" s="51"/>
      <c r="G658" s="52" t="str">
        <f t="shared" ca="1" si="127"/>
        <v/>
      </c>
      <c r="H658" s="53"/>
      <c r="I658" s="54" t="str">
        <f>IF(H658="","",INDEX(D.1[Quy cách],MATCH(H658,D.1[Tên sản phẩm],0)))</f>
        <v/>
      </c>
      <c r="J658" s="20" t="str">
        <f>IF(H658="","",INDEX(D.1[ĐVT],MATCH(H658,D.1[Tên sản phẩm],0)))</f>
        <v/>
      </c>
      <c r="K658" s="56" t="str">
        <f>IF(H658="","",INDEX(#REF!,MATCH(H658,D.1[Tên sản phẩm],0)))</f>
        <v/>
      </c>
      <c r="L658" s="56"/>
      <c r="M658" s="53"/>
      <c r="N658" s="53"/>
      <c r="O658" s="53"/>
      <c r="P658" s="57" t="str">
        <f t="shared" si="128"/>
        <v/>
      </c>
      <c r="Q658" s="58"/>
      <c r="R658" s="56" t="str">
        <f t="shared" si="121"/>
        <v/>
      </c>
      <c r="S658" s="57" t="str">
        <f t="shared" si="129"/>
        <v/>
      </c>
      <c r="T658" s="58" t="str">
        <f t="shared" ca="1" si="130"/>
        <v/>
      </c>
      <c r="U658" s="57" t="str">
        <f t="shared" si="131"/>
        <v/>
      </c>
      <c r="V658" s="57" t="str">
        <f ca="1">IF(AND(C658&lt;&gt;"",C658&lt;&gt;OFFSET(C658,1,0)),SUMIFS([Giá có thuế],[Số ĐK],C658),"")</f>
        <v/>
      </c>
      <c r="W658" s="53"/>
      <c r="X658" s="55" t="str">
        <f>IF(W658="","",'Thông Tin Chung'!#REF!)</f>
        <v/>
      </c>
      <c r="Y658" s="57" t="str">
        <f t="shared" ca="1" si="132"/>
        <v/>
      </c>
      <c r="Z658" s="59"/>
      <c r="AA658" s="49" t="str">
        <f ca="1">IF(C658="","",IF(OR(D658&lt;NgayBatDau,D658&gt;NgayKetThuc),"Ngày tháng phải nằm trong kỳ báo cáo",IF(AND(G658&lt;&gt;"",COUNTIF(D.2[Tên khách hàng],G658)=0),"Tên KH chưa khai báo trong DSKH",IF(AND(H658&lt;&gt;"",COUNTIF(D.1[Tên sản phẩm],H658)=0),"SP này chưa khai báo trong DSSP",""))))</f>
        <v/>
      </c>
      <c r="AB658" s="28" t="str">
        <f t="shared" ca="1" si="122"/>
        <v/>
      </c>
      <c r="AC658" s="29" t="str">
        <f>IF(OR(H658="",S658=""),"",S658-(SUM(L658,M658)*INDEX(#REF!,MATCH(H658,D.1[Tên sản phẩm],0))))</f>
        <v/>
      </c>
    </row>
    <row r="659" spans="2:29" ht="27.75" customHeight="1">
      <c r="B659" s="69">
        <f t="shared" si="123"/>
        <v>656</v>
      </c>
      <c r="C659" s="49" t="str">
        <f t="shared" ca="1" si="124"/>
        <v/>
      </c>
      <c r="D659" s="50" t="str">
        <f t="shared" ca="1" si="125"/>
        <v/>
      </c>
      <c r="E659" s="51" t="str">
        <f t="shared" ca="1" si="126"/>
        <v/>
      </c>
      <c r="F659" s="51"/>
      <c r="G659" s="52" t="str">
        <f t="shared" ca="1" si="127"/>
        <v/>
      </c>
      <c r="H659" s="53"/>
      <c r="I659" s="54" t="str">
        <f>IF(H659="","",INDEX(D.1[Quy cách],MATCH(H659,D.1[Tên sản phẩm],0)))</f>
        <v/>
      </c>
      <c r="J659" s="20" t="str">
        <f>IF(H659="","",INDEX(D.1[ĐVT],MATCH(H659,D.1[Tên sản phẩm],0)))</f>
        <v/>
      </c>
      <c r="K659" s="56" t="str">
        <f>IF(H659="","",INDEX(#REF!,MATCH(H659,D.1[Tên sản phẩm],0)))</f>
        <v/>
      </c>
      <c r="L659" s="56"/>
      <c r="M659" s="53"/>
      <c r="N659" s="53"/>
      <c r="O659" s="53"/>
      <c r="P659" s="57" t="str">
        <f t="shared" si="128"/>
        <v/>
      </c>
      <c r="Q659" s="58"/>
      <c r="R659" s="56" t="str">
        <f t="shared" si="121"/>
        <v/>
      </c>
      <c r="S659" s="57" t="str">
        <f t="shared" si="129"/>
        <v/>
      </c>
      <c r="T659" s="58" t="str">
        <f t="shared" ca="1" si="130"/>
        <v/>
      </c>
      <c r="U659" s="57" t="str">
        <f t="shared" si="131"/>
        <v/>
      </c>
      <c r="V659" s="57" t="str">
        <f ca="1">IF(AND(C659&lt;&gt;"",C659&lt;&gt;OFFSET(C659,1,0)),SUMIFS([Giá có thuế],[Số ĐK],C659),"")</f>
        <v/>
      </c>
      <c r="W659" s="53"/>
      <c r="X659" s="55" t="str">
        <f>IF(W659="","",'Thông Tin Chung'!#REF!)</f>
        <v/>
      </c>
      <c r="Y659" s="57" t="str">
        <f t="shared" ca="1" si="132"/>
        <v/>
      </c>
      <c r="Z659" s="59"/>
      <c r="AA659" s="49" t="str">
        <f ca="1">IF(C659="","",IF(OR(D659&lt;NgayBatDau,D659&gt;NgayKetThuc),"Ngày tháng phải nằm trong kỳ báo cáo",IF(AND(G659&lt;&gt;"",COUNTIF(D.2[Tên khách hàng],G659)=0),"Tên KH chưa khai báo trong DSKH",IF(AND(H659&lt;&gt;"",COUNTIF(D.1[Tên sản phẩm],H659)=0),"SP này chưa khai báo trong DSSP",""))))</f>
        <v/>
      </c>
      <c r="AB659" s="28" t="str">
        <f t="shared" ca="1" si="122"/>
        <v/>
      </c>
      <c r="AC659" s="29" t="str">
        <f>IF(OR(H659="",S659=""),"",S659-(SUM(L659,M659)*INDEX(#REF!,MATCH(H659,D.1[Tên sản phẩm],0))))</f>
        <v/>
      </c>
    </row>
    <row r="660" spans="2:29" ht="27.75" customHeight="1">
      <c r="B660" s="69">
        <f t="shared" si="123"/>
        <v>657</v>
      </c>
      <c r="C660" s="49" t="str">
        <f t="shared" ca="1" si="124"/>
        <v/>
      </c>
      <c r="D660" s="50" t="str">
        <f t="shared" ca="1" si="125"/>
        <v/>
      </c>
      <c r="E660" s="51" t="str">
        <f t="shared" ca="1" si="126"/>
        <v/>
      </c>
      <c r="F660" s="51"/>
      <c r="G660" s="52" t="str">
        <f t="shared" ca="1" si="127"/>
        <v/>
      </c>
      <c r="H660" s="53"/>
      <c r="I660" s="54" t="str">
        <f>IF(H660="","",INDEX(D.1[Quy cách],MATCH(H660,D.1[Tên sản phẩm],0)))</f>
        <v/>
      </c>
      <c r="J660" s="20" t="str">
        <f>IF(H660="","",INDEX(D.1[ĐVT],MATCH(H660,D.1[Tên sản phẩm],0)))</f>
        <v/>
      </c>
      <c r="K660" s="56" t="str">
        <f>IF(H660="","",INDEX(#REF!,MATCH(H660,D.1[Tên sản phẩm],0)))</f>
        <v/>
      </c>
      <c r="L660" s="56"/>
      <c r="M660" s="53"/>
      <c r="N660" s="53"/>
      <c r="O660" s="53"/>
      <c r="P660" s="57" t="str">
        <f t="shared" si="128"/>
        <v/>
      </c>
      <c r="Q660" s="58"/>
      <c r="R660" s="56" t="str">
        <f t="shared" si="121"/>
        <v/>
      </c>
      <c r="S660" s="57" t="str">
        <f t="shared" si="129"/>
        <v/>
      </c>
      <c r="T660" s="58" t="str">
        <f t="shared" ca="1" si="130"/>
        <v/>
      </c>
      <c r="U660" s="57" t="str">
        <f t="shared" si="131"/>
        <v/>
      </c>
      <c r="V660" s="57" t="str">
        <f ca="1">IF(AND(C660&lt;&gt;"",C660&lt;&gt;OFFSET(C660,1,0)),SUMIFS([Giá có thuế],[Số ĐK],C660),"")</f>
        <v/>
      </c>
      <c r="W660" s="53"/>
      <c r="X660" s="55" t="str">
        <f>IF(W660="","",'Thông Tin Chung'!#REF!)</f>
        <v/>
      </c>
      <c r="Y660" s="57" t="str">
        <f t="shared" ca="1" si="132"/>
        <v/>
      </c>
      <c r="Z660" s="59"/>
      <c r="AA660" s="49" t="str">
        <f ca="1">IF(C660="","",IF(OR(D660&lt;NgayBatDau,D660&gt;NgayKetThuc),"Ngày tháng phải nằm trong kỳ báo cáo",IF(AND(G660&lt;&gt;"",COUNTIF(D.2[Tên khách hàng],G660)=0),"Tên KH chưa khai báo trong DSKH",IF(AND(H660&lt;&gt;"",COUNTIF(D.1[Tên sản phẩm],H660)=0),"SP này chưa khai báo trong DSSP",""))))</f>
        <v/>
      </c>
      <c r="AB660" s="28" t="str">
        <f t="shared" ca="1" si="122"/>
        <v/>
      </c>
      <c r="AC660" s="29" t="str">
        <f>IF(OR(H660="",S660=""),"",S660-(SUM(L660,M660)*INDEX(#REF!,MATCH(H660,D.1[Tên sản phẩm],0))))</f>
        <v/>
      </c>
    </row>
    <row r="661" spans="2:29" ht="27.75" customHeight="1">
      <c r="B661" s="69">
        <f t="shared" si="123"/>
        <v>658</v>
      </c>
      <c r="C661" s="49" t="str">
        <f t="shared" ca="1" si="124"/>
        <v/>
      </c>
      <c r="D661" s="50" t="str">
        <f t="shared" ca="1" si="125"/>
        <v/>
      </c>
      <c r="E661" s="51" t="str">
        <f t="shared" ca="1" si="126"/>
        <v/>
      </c>
      <c r="F661" s="51"/>
      <c r="G661" s="52" t="str">
        <f t="shared" ca="1" si="127"/>
        <v/>
      </c>
      <c r="H661" s="53"/>
      <c r="I661" s="54" t="str">
        <f>IF(H661="","",INDEX(D.1[Quy cách],MATCH(H661,D.1[Tên sản phẩm],0)))</f>
        <v/>
      </c>
      <c r="J661" s="20" t="str">
        <f>IF(H661="","",INDEX(D.1[ĐVT],MATCH(H661,D.1[Tên sản phẩm],0)))</f>
        <v/>
      </c>
      <c r="K661" s="56" t="str">
        <f>IF(H661="","",INDEX(#REF!,MATCH(H661,D.1[Tên sản phẩm],0)))</f>
        <v/>
      </c>
      <c r="L661" s="56"/>
      <c r="M661" s="53"/>
      <c r="N661" s="53"/>
      <c r="O661" s="53"/>
      <c r="P661" s="57" t="str">
        <f t="shared" si="128"/>
        <v/>
      </c>
      <c r="Q661" s="58"/>
      <c r="R661" s="56" t="str">
        <f t="shared" si="121"/>
        <v/>
      </c>
      <c r="S661" s="57" t="str">
        <f t="shared" si="129"/>
        <v/>
      </c>
      <c r="T661" s="58" t="str">
        <f t="shared" ca="1" si="130"/>
        <v/>
      </c>
      <c r="U661" s="57" t="str">
        <f t="shared" si="131"/>
        <v/>
      </c>
      <c r="V661" s="57" t="str">
        <f ca="1">IF(AND(C661&lt;&gt;"",C661&lt;&gt;OFFSET(C661,1,0)),SUMIFS([Giá có thuế],[Số ĐK],C661),"")</f>
        <v/>
      </c>
      <c r="W661" s="53"/>
      <c r="X661" s="55" t="str">
        <f>IF(W661="","",'Thông Tin Chung'!#REF!)</f>
        <v/>
      </c>
      <c r="Y661" s="57" t="str">
        <f t="shared" ca="1" si="132"/>
        <v/>
      </c>
      <c r="Z661" s="59"/>
      <c r="AA661" s="49" t="str">
        <f ca="1">IF(C661="","",IF(OR(D661&lt;NgayBatDau,D661&gt;NgayKetThuc),"Ngày tháng phải nằm trong kỳ báo cáo",IF(AND(G661&lt;&gt;"",COUNTIF(D.2[Tên khách hàng],G661)=0),"Tên KH chưa khai báo trong DSKH",IF(AND(H661&lt;&gt;"",COUNTIF(D.1[Tên sản phẩm],H661)=0),"SP này chưa khai báo trong DSSP",""))))</f>
        <v/>
      </c>
      <c r="AB661" s="28" t="str">
        <f t="shared" ca="1" si="122"/>
        <v/>
      </c>
      <c r="AC661" s="29" t="str">
        <f>IF(OR(H661="",S661=""),"",S661-(SUM(L661,M661)*INDEX(#REF!,MATCH(H661,D.1[Tên sản phẩm],0))))</f>
        <v/>
      </c>
    </row>
    <row r="662" spans="2:29" ht="27.75" customHeight="1">
      <c r="B662" s="69">
        <f t="shared" si="123"/>
        <v>659</v>
      </c>
      <c r="C662" s="49" t="str">
        <f t="shared" ca="1" si="124"/>
        <v/>
      </c>
      <c r="D662" s="50" t="str">
        <f t="shared" ca="1" si="125"/>
        <v/>
      </c>
      <c r="E662" s="51" t="str">
        <f t="shared" ca="1" si="126"/>
        <v/>
      </c>
      <c r="F662" s="51"/>
      <c r="G662" s="52" t="str">
        <f t="shared" ca="1" si="127"/>
        <v/>
      </c>
      <c r="H662" s="53"/>
      <c r="I662" s="54" t="str">
        <f>IF(H662="","",INDEX(D.1[Quy cách],MATCH(H662,D.1[Tên sản phẩm],0)))</f>
        <v/>
      </c>
      <c r="J662" s="20" t="str">
        <f>IF(H662="","",INDEX(D.1[ĐVT],MATCH(H662,D.1[Tên sản phẩm],0)))</f>
        <v/>
      </c>
      <c r="K662" s="56" t="str">
        <f>IF(H662="","",INDEX(#REF!,MATCH(H662,D.1[Tên sản phẩm],0)))</f>
        <v/>
      </c>
      <c r="L662" s="56"/>
      <c r="M662" s="53"/>
      <c r="N662" s="53"/>
      <c r="O662" s="53"/>
      <c r="P662" s="57" t="str">
        <f t="shared" si="128"/>
        <v/>
      </c>
      <c r="Q662" s="58"/>
      <c r="R662" s="56" t="str">
        <f t="shared" si="121"/>
        <v/>
      </c>
      <c r="S662" s="57" t="str">
        <f t="shared" si="129"/>
        <v/>
      </c>
      <c r="T662" s="58" t="str">
        <f t="shared" ca="1" si="130"/>
        <v/>
      </c>
      <c r="U662" s="57" t="str">
        <f t="shared" si="131"/>
        <v/>
      </c>
      <c r="V662" s="57" t="str">
        <f ca="1">IF(AND(C662&lt;&gt;"",C662&lt;&gt;OFFSET(C662,1,0)),SUMIFS([Giá có thuế],[Số ĐK],C662),"")</f>
        <v/>
      </c>
      <c r="W662" s="53"/>
      <c r="X662" s="55" t="str">
        <f>IF(W662="","",'Thông Tin Chung'!#REF!)</f>
        <v/>
      </c>
      <c r="Y662" s="57" t="str">
        <f t="shared" ca="1" si="132"/>
        <v/>
      </c>
      <c r="Z662" s="59"/>
      <c r="AA662" s="49" t="str">
        <f ca="1">IF(C662="","",IF(OR(D662&lt;NgayBatDau,D662&gt;NgayKetThuc),"Ngày tháng phải nằm trong kỳ báo cáo",IF(AND(G662&lt;&gt;"",COUNTIF(D.2[Tên khách hàng],G662)=0),"Tên KH chưa khai báo trong DSKH",IF(AND(H662&lt;&gt;"",COUNTIF(D.1[Tên sản phẩm],H662)=0),"SP này chưa khai báo trong DSSP",""))))</f>
        <v/>
      </c>
      <c r="AB662" s="28" t="str">
        <f t="shared" ca="1" si="122"/>
        <v/>
      </c>
      <c r="AC662" s="29" t="str">
        <f>IF(OR(H662="",S662=""),"",S662-(SUM(L662,M662)*INDEX(#REF!,MATCH(H662,D.1[Tên sản phẩm],0))))</f>
        <v/>
      </c>
    </row>
    <row r="663" spans="2:29" ht="27.75" customHeight="1">
      <c r="B663" s="69">
        <f t="shared" si="123"/>
        <v>660</v>
      </c>
      <c r="C663" s="49" t="str">
        <f t="shared" ca="1" si="124"/>
        <v/>
      </c>
      <c r="D663" s="50" t="str">
        <f t="shared" ca="1" si="125"/>
        <v/>
      </c>
      <c r="E663" s="51" t="str">
        <f t="shared" ca="1" si="126"/>
        <v/>
      </c>
      <c r="F663" s="51"/>
      <c r="G663" s="52" t="str">
        <f t="shared" ca="1" si="127"/>
        <v/>
      </c>
      <c r="H663" s="53"/>
      <c r="I663" s="54" t="str">
        <f>IF(H663="","",INDEX(D.1[Quy cách],MATCH(H663,D.1[Tên sản phẩm],0)))</f>
        <v/>
      </c>
      <c r="J663" s="20" t="str">
        <f>IF(H663="","",INDEX(D.1[ĐVT],MATCH(H663,D.1[Tên sản phẩm],0)))</f>
        <v/>
      </c>
      <c r="K663" s="56" t="str">
        <f>IF(H663="","",INDEX(#REF!,MATCH(H663,D.1[Tên sản phẩm],0)))</f>
        <v/>
      </c>
      <c r="L663" s="56"/>
      <c r="M663" s="53"/>
      <c r="N663" s="53"/>
      <c r="O663" s="53"/>
      <c r="P663" s="57" t="str">
        <f t="shared" si="128"/>
        <v/>
      </c>
      <c r="Q663" s="58"/>
      <c r="R663" s="56" t="str">
        <f t="shared" si="121"/>
        <v/>
      </c>
      <c r="S663" s="57" t="str">
        <f t="shared" si="129"/>
        <v/>
      </c>
      <c r="T663" s="58" t="str">
        <f t="shared" ca="1" si="130"/>
        <v/>
      </c>
      <c r="U663" s="57" t="str">
        <f t="shared" si="131"/>
        <v/>
      </c>
      <c r="V663" s="57" t="str">
        <f ca="1">IF(AND(C663&lt;&gt;"",C663&lt;&gt;OFFSET(C663,1,0)),SUMIFS([Giá có thuế],[Số ĐK],C663),"")</f>
        <v/>
      </c>
      <c r="W663" s="53"/>
      <c r="X663" s="55" t="str">
        <f>IF(W663="","",'Thông Tin Chung'!#REF!)</f>
        <v/>
      </c>
      <c r="Y663" s="57" t="str">
        <f t="shared" ca="1" si="132"/>
        <v/>
      </c>
      <c r="Z663" s="59"/>
      <c r="AA663" s="49" t="str">
        <f ca="1">IF(C663="","",IF(OR(D663&lt;NgayBatDau,D663&gt;NgayKetThuc),"Ngày tháng phải nằm trong kỳ báo cáo",IF(AND(G663&lt;&gt;"",COUNTIF(D.2[Tên khách hàng],G663)=0),"Tên KH chưa khai báo trong DSKH",IF(AND(H663&lt;&gt;"",COUNTIF(D.1[Tên sản phẩm],H663)=0),"SP này chưa khai báo trong DSSP",""))))</f>
        <v/>
      </c>
      <c r="AB663" s="28" t="str">
        <f t="shared" ca="1" si="122"/>
        <v/>
      </c>
      <c r="AC663" s="29" t="str">
        <f>IF(OR(H663="",S663=""),"",S663-(SUM(L663,M663)*INDEX(#REF!,MATCH(H663,D.1[Tên sản phẩm],0))))</f>
        <v/>
      </c>
    </row>
    <row r="664" spans="2:29" ht="27.75" customHeight="1">
      <c r="B664" s="69">
        <f t="shared" si="123"/>
        <v>661</v>
      </c>
      <c r="C664" s="49" t="str">
        <f t="shared" ca="1" si="124"/>
        <v/>
      </c>
      <c r="D664" s="50" t="str">
        <f t="shared" ca="1" si="125"/>
        <v/>
      </c>
      <c r="E664" s="51" t="str">
        <f t="shared" ca="1" si="126"/>
        <v/>
      </c>
      <c r="F664" s="51"/>
      <c r="G664" s="52" t="str">
        <f t="shared" ca="1" si="127"/>
        <v/>
      </c>
      <c r="H664" s="53"/>
      <c r="I664" s="54" t="str">
        <f>IF(H664="","",INDEX(D.1[Quy cách],MATCH(H664,D.1[Tên sản phẩm],0)))</f>
        <v/>
      </c>
      <c r="J664" s="20" t="str">
        <f>IF(H664="","",INDEX(D.1[ĐVT],MATCH(H664,D.1[Tên sản phẩm],0)))</f>
        <v/>
      </c>
      <c r="K664" s="56" t="str">
        <f>IF(H664="","",INDEX(#REF!,MATCH(H664,D.1[Tên sản phẩm],0)))</f>
        <v/>
      </c>
      <c r="L664" s="56"/>
      <c r="M664" s="53"/>
      <c r="N664" s="53"/>
      <c r="O664" s="53"/>
      <c r="P664" s="57" t="str">
        <f t="shared" si="128"/>
        <v/>
      </c>
      <c r="Q664" s="58"/>
      <c r="R664" s="56" t="str">
        <f t="shared" si="121"/>
        <v/>
      </c>
      <c r="S664" s="57" t="str">
        <f t="shared" si="129"/>
        <v/>
      </c>
      <c r="T664" s="58" t="str">
        <f t="shared" ca="1" si="130"/>
        <v/>
      </c>
      <c r="U664" s="57" t="str">
        <f t="shared" si="131"/>
        <v/>
      </c>
      <c r="V664" s="57" t="str">
        <f ca="1">IF(AND(C664&lt;&gt;"",C664&lt;&gt;OFFSET(C664,1,0)),SUMIFS([Giá có thuế],[Số ĐK],C664),"")</f>
        <v/>
      </c>
      <c r="W664" s="53"/>
      <c r="X664" s="55" t="str">
        <f>IF(W664="","",'Thông Tin Chung'!#REF!)</f>
        <v/>
      </c>
      <c r="Y664" s="57" t="str">
        <f t="shared" ca="1" si="132"/>
        <v/>
      </c>
      <c r="Z664" s="59"/>
      <c r="AA664" s="49" t="str">
        <f ca="1">IF(C664="","",IF(OR(D664&lt;NgayBatDau,D664&gt;NgayKetThuc),"Ngày tháng phải nằm trong kỳ báo cáo",IF(AND(G664&lt;&gt;"",COUNTIF(D.2[Tên khách hàng],G664)=0),"Tên KH chưa khai báo trong DSKH",IF(AND(H664&lt;&gt;"",COUNTIF(D.1[Tên sản phẩm],H664)=0),"SP này chưa khai báo trong DSSP",""))))</f>
        <v/>
      </c>
      <c r="AB664" s="28" t="str">
        <f t="shared" ca="1" si="122"/>
        <v/>
      </c>
      <c r="AC664" s="29" t="str">
        <f>IF(OR(H664="",S664=""),"",S664-(SUM(L664,M664)*INDEX(#REF!,MATCH(H664,D.1[Tên sản phẩm],0))))</f>
        <v/>
      </c>
    </row>
    <row r="665" spans="2:29" ht="27.75" customHeight="1">
      <c r="B665" s="69">
        <f t="shared" si="123"/>
        <v>662</v>
      </c>
      <c r="C665" s="49" t="str">
        <f t="shared" ca="1" si="124"/>
        <v/>
      </c>
      <c r="D665" s="50" t="str">
        <f t="shared" ca="1" si="125"/>
        <v/>
      </c>
      <c r="E665" s="51" t="str">
        <f t="shared" ca="1" si="126"/>
        <v/>
      </c>
      <c r="F665" s="51"/>
      <c r="G665" s="52" t="str">
        <f t="shared" ca="1" si="127"/>
        <v/>
      </c>
      <c r="H665" s="53"/>
      <c r="I665" s="54" t="str">
        <f>IF(H665="","",INDEX(D.1[Quy cách],MATCH(H665,D.1[Tên sản phẩm],0)))</f>
        <v/>
      </c>
      <c r="J665" s="20" t="str">
        <f>IF(H665="","",INDEX(D.1[ĐVT],MATCH(H665,D.1[Tên sản phẩm],0)))</f>
        <v/>
      </c>
      <c r="K665" s="56" t="str">
        <f>IF(H665="","",INDEX(#REF!,MATCH(H665,D.1[Tên sản phẩm],0)))</f>
        <v/>
      </c>
      <c r="L665" s="56"/>
      <c r="M665" s="53"/>
      <c r="N665" s="53"/>
      <c r="O665" s="53"/>
      <c r="P665" s="57" t="str">
        <f t="shared" si="128"/>
        <v/>
      </c>
      <c r="Q665" s="58"/>
      <c r="R665" s="56" t="str">
        <f t="shared" si="121"/>
        <v/>
      </c>
      <c r="S665" s="57" t="str">
        <f t="shared" si="129"/>
        <v/>
      </c>
      <c r="T665" s="58" t="str">
        <f t="shared" ca="1" si="130"/>
        <v/>
      </c>
      <c r="U665" s="57" t="str">
        <f t="shared" si="131"/>
        <v/>
      </c>
      <c r="V665" s="57" t="str">
        <f ca="1">IF(AND(C665&lt;&gt;"",C665&lt;&gt;OFFSET(C665,1,0)),SUMIFS([Giá có thuế],[Số ĐK],C665),"")</f>
        <v/>
      </c>
      <c r="W665" s="53"/>
      <c r="X665" s="55" t="str">
        <f>IF(W665="","",'Thông Tin Chung'!#REF!)</f>
        <v/>
      </c>
      <c r="Y665" s="57" t="str">
        <f t="shared" ca="1" si="132"/>
        <v/>
      </c>
      <c r="Z665" s="59"/>
      <c r="AA665" s="49" t="str">
        <f ca="1">IF(C665="","",IF(OR(D665&lt;NgayBatDau,D665&gt;NgayKetThuc),"Ngày tháng phải nằm trong kỳ báo cáo",IF(AND(G665&lt;&gt;"",COUNTIF(D.2[Tên khách hàng],G665)=0),"Tên KH chưa khai báo trong DSKH",IF(AND(H665&lt;&gt;"",COUNTIF(D.1[Tên sản phẩm],H665)=0),"SP này chưa khai báo trong DSSP",""))))</f>
        <v/>
      </c>
      <c r="AB665" s="28" t="str">
        <f t="shared" ca="1" si="122"/>
        <v/>
      </c>
      <c r="AC665" s="29" t="str">
        <f>IF(OR(H665="",S665=""),"",S665-(SUM(L665,M665)*INDEX(#REF!,MATCH(H665,D.1[Tên sản phẩm],0))))</f>
        <v/>
      </c>
    </row>
    <row r="666" spans="2:29" ht="27.75" customHeight="1">
      <c r="B666" s="69">
        <f t="shared" si="123"/>
        <v>663</v>
      </c>
      <c r="C666" s="49" t="str">
        <f t="shared" ca="1" si="124"/>
        <v/>
      </c>
      <c r="D666" s="50" t="str">
        <f t="shared" ca="1" si="125"/>
        <v/>
      </c>
      <c r="E666" s="51" t="str">
        <f t="shared" ca="1" si="126"/>
        <v/>
      </c>
      <c r="F666" s="51"/>
      <c r="G666" s="52" t="str">
        <f t="shared" ca="1" si="127"/>
        <v/>
      </c>
      <c r="H666" s="53"/>
      <c r="I666" s="54" t="str">
        <f>IF(H666="","",INDEX(D.1[Quy cách],MATCH(H666,D.1[Tên sản phẩm],0)))</f>
        <v/>
      </c>
      <c r="J666" s="20" t="str">
        <f>IF(H666="","",INDEX(D.1[ĐVT],MATCH(H666,D.1[Tên sản phẩm],0)))</f>
        <v/>
      </c>
      <c r="K666" s="56" t="str">
        <f>IF(H666="","",INDEX(#REF!,MATCH(H666,D.1[Tên sản phẩm],0)))</f>
        <v/>
      </c>
      <c r="L666" s="56"/>
      <c r="M666" s="53"/>
      <c r="N666" s="53"/>
      <c r="O666" s="53"/>
      <c r="P666" s="57" t="str">
        <f t="shared" si="128"/>
        <v/>
      </c>
      <c r="Q666" s="58"/>
      <c r="R666" s="56" t="str">
        <f t="shared" si="121"/>
        <v/>
      </c>
      <c r="S666" s="57" t="str">
        <f t="shared" si="129"/>
        <v/>
      </c>
      <c r="T666" s="58" t="str">
        <f t="shared" ca="1" si="130"/>
        <v/>
      </c>
      <c r="U666" s="57" t="str">
        <f t="shared" si="131"/>
        <v/>
      </c>
      <c r="V666" s="57" t="str">
        <f ca="1">IF(AND(C666&lt;&gt;"",C666&lt;&gt;OFFSET(C666,1,0)),SUMIFS([Giá có thuế],[Số ĐK],C666),"")</f>
        <v/>
      </c>
      <c r="W666" s="53"/>
      <c r="X666" s="55" t="str">
        <f>IF(W666="","",'Thông Tin Chung'!#REF!)</f>
        <v/>
      </c>
      <c r="Y666" s="57" t="str">
        <f t="shared" ca="1" si="132"/>
        <v/>
      </c>
      <c r="Z666" s="59"/>
      <c r="AA666" s="49" t="str">
        <f ca="1">IF(C666="","",IF(OR(D666&lt;NgayBatDau,D666&gt;NgayKetThuc),"Ngày tháng phải nằm trong kỳ báo cáo",IF(AND(G666&lt;&gt;"",COUNTIF(D.2[Tên khách hàng],G666)=0),"Tên KH chưa khai báo trong DSKH",IF(AND(H666&lt;&gt;"",COUNTIF(D.1[Tên sản phẩm],H666)=0),"SP này chưa khai báo trong DSSP",""))))</f>
        <v/>
      </c>
      <c r="AB666" s="28" t="str">
        <f t="shared" ca="1" si="122"/>
        <v/>
      </c>
      <c r="AC666" s="29" t="str">
        <f>IF(OR(H666="",S666=""),"",S666-(SUM(L666,M666)*INDEX(#REF!,MATCH(H666,D.1[Tên sản phẩm],0))))</f>
        <v/>
      </c>
    </row>
    <row r="667" spans="2:29" ht="27.75" customHeight="1">
      <c r="B667" s="69">
        <f t="shared" si="123"/>
        <v>664</v>
      </c>
      <c r="C667" s="49" t="str">
        <f t="shared" ca="1" si="124"/>
        <v/>
      </c>
      <c r="D667" s="50" t="str">
        <f t="shared" ca="1" si="125"/>
        <v/>
      </c>
      <c r="E667" s="51" t="str">
        <f t="shared" ca="1" si="126"/>
        <v/>
      </c>
      <c r="F667" s="51"/>
      <c r="G667" s="52" t="str">
        <f t="shared" ca="1" si="127"/>
        <v/>
      </c>
      <c r="H667" s="53"/>
      <c r="I667" s="54" t="str">
        <f>IF(H667="","",INDEX(D.1[Quy cách],MATCH(H667,D.1[Tên sản phẩm],0)))</f>
        <v/>
      </c>
      <c r="J667" s="20" t="str">
        <f>IF(H667="","",INDEX(D.1[ĐVT],MATCH(H667,D.1[Tên sản phẩm],0)))</f>
        <v/>
      </c>
      <c r="K667" s="56" t="str">
        <f>IF(H667="","",INDEX(#REF!,MATCH(H667,D.1[Tên sản phẩm],0)))</f>
        <v/>
      </c>
      <c r="L667" s="56"/>
      <c r="M667" s="53"/>
      <c r="N667" s="53"/>
      <c r="O667" s="53"/>
      <c r="P667" s="57" t="str">
        <f t="shared" si="128"/>
        <v/>
      </c>
      <c r="Q667" s="58"/>
      <c r="R667" s="56" t="str">
        <f t="shared" si="121"/>
        <v/>
      </c>
      <c r="S667" s="57" t="str">
        <f t="shared" si="129"/>
        <v/>
      </c>
      <c r="T667" s="58" t="str">
        <f t="shared" ca="1" si="130"/>
        <v/>
      </c>
      <c r="U667" s="57" t="str">
        <f t="shared" si="131"/>
        <v/>
      </c>
      <c r="V667" s="57" t="str">
        <f ca="1">IF(AND(C667&lt;&gt;"",C667&lt;&gt;OFFSET(C667,1,0)),SUMIFS([Giá có thuế],[Số ĐK],C667),"")</f>
        <v/>
      </c>
      <c r="W667" s="53"/>
      <c r="X667" s="55" t="str">
        <f>IF(W667="","",'Thông Tin Chung'!#REF!)</f>
        <v/>
      </c>
      <c r="Y667" s="57" t="str">
        <f t="shared" ca="1" si="132"/>
        <v/>
      </c>
      <c r="Z667" s="59"/>
      <c r="AA667" s="49" t="str">
        <f ca="1">IF(C667="","",IF(OR(D667&lt;NgayBatDau,D667&gt;NgayKetThuc),"Ngày tháng phải nằm trong kỳ báo cáo",IF(AND(G667&lt;&gt;"",COUNTIF(D.2[Tên khách hàng],G667)=0),"Tên KH chưa khai báo trong DSKH",IF(AND(H667&lt;&gt;"",COUNTIF(D.1[Tên sản phẩm],H667)=0),"SP này chưa khai báo trong DSSP",""))))</f>
        <v/>
      </c>
      <c r="AB667" s="28" t="str">
        <f t="shared" ca="1" si="122"/>
        <v/>
      </c>
      <c r="AC667" s="29" t="str">
        <f>IF(OR(H667="",S667=""),"",S667-(SUM(L667,M667)*INDEX(#REF!,MATCH(H667,D.1[Tên sản phẩm],0))))</f>
        <v/>
      </c>
    </row>
    <row r="668" spans="2:29" ht="27.75" customHeight="1">
      <c r="B668" s="69">
        <f t="shared" si="123"/>
        <v>665</v>
      </c>
      <c r="C668" s="49" t="str">
        <f t="shared" ca="1" si="124"/>
        <v/>
      </c>
      <c r="D668" s="50" t="str">
        <f t="shared" ca="1" si="125"/>
        <v/>
      </c>
      <c r="E668" s="51" t="str">
        <f t="shared" ca="1" si="126"/>
        <v/>
      </c>
      <c r="F668" s="51"/>
      <c r="G668" s="52" t="str">
        <f t="shared" ca="1" si="127"/>
        <v/>
      </c>
      <c r="H668" s="53"/>
      <c r="I668" s="54" t="str">
        <f>IF(H668="","",INDEX(D.1[Quy cách],MATCH(H668,D.1[Tên sản phẩm],0)))</f>
        <v/>
      </c>
      <c r="J668" s="20" t="str">
        <f>IF(H668="","",INDEX(D.1[ĐVT],MATCH(H668,D.1[Tên sản phẩm],0)))</f>
        <v/>
      </c>
      <c r="K668" s="56" t="str">
        <f>IF(H668="","",INDEX(#REF!,MATCH(H668,D.1[Tên sản phẩm],0)))</f>
        <v/>
      </c>
      <c r="L668" s="56"/>
      <c r="M668" s="53"/>
      <c r="N668" s="53"/>
      <c r="O668" s="53"/>
      <c r="P668" s="57" t="str">
        <f t="shared" si="128"/>
        <v/>
      </c>
      <c r="Q668" s="58"/>
      <c r="R668" s="56" t="str">
        <f t="shared" si="121"/>
        <v/>
      </c>
      <c r="S668" s="57" t="str">
        <f t="shared" si="129"/>
        <v/>
      </c>
      <c r="T668" s="58" t="str">
        <f t="shared" ca="1" si="130"/>
        <v/>
      </c>
      <c r="U668" s="57" t="str">
        <f t="shared" si="131"/>
        <v/>
      </c>
      <c r="V668" s="57" t="str">
        <f ca="1">IF(AND(C668&lt;&gt;"",C668&lt;&gt;OFFSET(C668,1,0)),SUMIFS([Giá có thuế],[Số ĐK],C668),"")</f>
        <v/>
      </c>
      <c r="W668" s="53"/>
      <c r="X668" s="55" t="str">
        <f>IF(W668="","",'Thông Tin Chung'!#REF!)</f>
        <v/>
      </c>
      <c r="Y668" s="57" t="str">
        <f t="shared" ca="1" si="132"/>
        <v/>
      </c>
      <c r="Z668" s="59"/>
      <c r="AA668" s="49" t="str">
        <f ca="1">IF(C668="","",IF(OR(D668&lt;NgayBatDau,D668&gt;NgayKetThuc),"Ngày tháng phải nằm trong kỳ báo cáo",IF(AND(G668&lt;&gt;"",COUNTIF(D.2[Tên khách hàng],G668)=0),"Tên KH chưa khai báo trong DSKH",IF(AND(H668&lt;&gt;"",COUNTIF(D.1[Tên sản phẩm],H668)=0),"SP này chưa khai báo trong DSSP",""))))</f>
        <v/>
      </c>
      <c r="AB668" s="28" t="str">
        <f t="shared" ca="1" si="122"/>
        <v/>
      </c>
      <c r="AC668" s="29" t="str">
        <f>IF(OR(H668="",S668=""),"",S668-(SUM(L668,M668)*INDEX(#REF!,MATCH(H668,D.1[Tên sản phẩm],0))))</f>
        <v/>
      </c>
    </row>
    <row r="669" spans="2:29" ht="27.75" customHeight="1">
      <c r="B669" s="69">
        <f t="shared" si="123"/>
        <v>666</v>
      </c>
      <c r="C669" s="49" t="str">
        <f t="shared" ca="1" si="124"/>
        <v/>
      </c>
      <c r="D669" s="50" t="str">
        <f t="shared" ca="1" si="125"/>
        <v/>
      </c>
      <c r="E669" s="51" t="str">
        <f t="shared" ca="1" si="126"/>
        <v/>
      </c>
      <c r="F669" s="51"/>
      <c r="G669" s="52" t="str">
        <f t="shared" ca="1" si="127"/>
        <v/>
      </c>
      <c r="H669" s="53"/>
      <c r="I669" s="54" t="str">
        <f>IF(H669="","",INDEX(D.1[Quy cách],MATCH(H669,D.1[Tên sản phẩm],0)))</f>
        <v/>
      </c>
      <c r="J669" s="20" t="str">
        <f>IF(H669="","",INDEX(D.1[ĐVT],MATCH(H669,D.1[Tên sản phẩm],0)))</f>
        <v/>
      </c>
      <c r="K669" s="56" t="str">
        <f>IF(H669="","",INDEX(#REF!,MATCH(H669,D.1[Tên sản phẩm],0)))</f>
        <v/>
      </c>
      <c r="L669" s="56"/>
      <c r="M669" s="53"/>
      <c r="N669" s="53"/>
      <c r="O669" s="53"/>
      <c r="P669" s="57" t="str">
        <f t="shared" si="128"/>
        <v/>
      </c>
      <c r="Q669" s="58"/>
      <c r="R669" s="56" t="str">
        <f t="shared" si="121"/>
        <v/>
      </c>
      <c r="S669" s="57" t="str">
        <f t="shared" si="129"/>
        <v/>
      </c>
      <c r="T669" s="58" t="str">
        <f t="shared" ca="1" si="130"/>
        <v/>
      </c>
      <c r="U669" s="57" t="str">
        <f t="shared" si="131"/>
        <v/>
      </c>
      <c r="V669" s="57" t="str">
        <f ca="1">IF(AND(C669&lt;&gt;"",C669&lt;&gt;OFFSET(C669,1,0)),SUMIFS([Giá có thuế],[Số ĐK],C669),"")</f>
        <v/>
      </c>
      <c r="W669" s="53"/>
      <c r="X669" s="55" t="str">
        <f>IF(W669="","",'Thông Tin Chung'!#REF!)</f>
        <v/>
      </c>
      <c r="Y669" s="57" t="str">
        <f t="shared" ca="1" si="132"/>
        <v/>
      </c>
      <c r="Z669" s="59"/>
      <c r="AA669" s="49" t="str">
        <f ca="1">IF(C669="","",IF(OR(D669&lt;NgayBatDau,D669&gt;NgayKetThuc),"Ngày tháng phải nằm trong kỳ báo cáo",IF(AND(G669&lt;&gt;"",COUNTIF(D.2[Tên khách hàng],G669)=0),"Tên KH chưa khai báo trong DSKH",IF(AND(H669&lt;&gt;"",COUNTIF(D.1[Tên sản phẩm],H669)=0),"SP này chưa khai báo trong DSSP",""))))</f>
        <v/>
      </c>
      <c r="AB669" s="28" t="str">
        <f t="shared" ca="1" si="122"/>
        <v/>
      </c>
      <c r="AC669" s="29" t="str">
        <f>IF(OR(H669="",S669=""),"",S669-(SUM(L669,M669)*INDEX(#REF!,MATCH(H669,D.1[Tên sản phẩm],0))))</f>
        <v/>
      </c>
    </row>
    <row r="670" spans="2:29" ht="27.75" customHeight="1">
      <c r="B670" s="69">
        <f t="shared" si="123"/>
        <v>667</v>
      </c>
      <c r="C670" s="49" t="str">
        <f t="shared" ca="1" si="124"/>
        <v/>
      </c>
      <c r="D670" s="50" t="str">
        <f t="shared" ca="1" si="125"/>
        <v/>
      </c>
      <c r="E670" s="51" t="str">
        <f t="shared" ca="1" si="126"/>
        <v/>
      </c>
      <c r="F670" s="51"/>
      <c r="G670" s="52" t="str">
        <f t="shared" ca="1" si="127"/>
        <v/>
      </c>
      <c r="H670" s="53"/>
      <c r="I670" s="54" t="str">
        <f>IF(H670="","",INDEX(D.1[Quy cách],MATCH(H670,D.1[Tên sản phẩm],0)))</f>
        <v/>
      </c>
      <c r="J670" s="20" t="str">
        <f>IF(H670="","",INDEX(D.1[ĐVT],MATCH(H670,D.1[Tên sản phẩm],0)))</f>
        <v/>
      </c>
      <c r="K670" s="56" t="str">
        <f>IF(H670="","",INDEX(#REF!,MATCH(H670,D.1[Tên sản phẩm],0)))</f>
        <v/>
      </c>
      <c r="L670" s="56"/>
      <c r="M670" s="53"/>
      <c r="N670" s="53"/>
      <c r="O670" s="53"/>
      <c r="P670" s="57" t="str">
        <f t="shared" si="128"/>
        <v/>
      </c>
      <c r="Q670" s="58"/>
      <c r="R670" s="56" t="str">
        <f t="shared" si="121"/>
        <v/>
      </c>
      <c r="S670" s="57" t="str">
        <f t="shared" si="129"/>
        <v/>
      </c>
      <c r="T670" s="58" t="str">
        <f t="shared" ca="1" si="130"/>
        <v/>
      </c>
      <c r="U670" s="57" t="str">
        <f t="shared" si="131"/>
        <v/>
      </c>
      <c r="V670" s="57" t="str">
        <f ca="1">IF(AND(C670&lt;&gt;"",C670&lt;&gt;OFFSET(C670,1,0)),SUMIFS([Giá có thuế],[Số ĐK],C670),"")</f>
        <v/>
      </c>
      <c r="W670" s="53"/>
      <c r="X670" s="55" t="str">
        <f>IF(W670="","",'Thông Tin Chung'!#REF!)</f>
        <v/>
      </c>
      <c r="Y670" s="57" t="str">
        <f t="shared" ca="1" si="132"/>
        <v/>
      </c>
      <c r="Z670" s="59"/>
      <c r="AA670" s="49" t="str">
        <f ca="1">IF(C670="","",IF(OR(D670&lt;NgayBatDau,D670&gt;NgayKetThuc),"Ngày tháng phải nằm trong kỳ báo cáo",IF(AND(G670&lt;&gt;"",COUNTIF(D.2[Tên khách hàng],G670)=0),"Tên KH chưa khai báo trong DSKH",IF(AND(H670&lt;&gt;"",COUNTIF(D.1[Tên sản phẩm],H670)=0),"SP này chưa khai báo trong DSSP",""))))</f>
        <v/>
      </c>
      <c r="AB670" s="28" t="str">
        <f t="shared" ca="1" si="122"/>
        <v/>
      </c>
      <c r="AC670" s="29" t="str">
        <f>IF(OR(H670="",S670=""),"",S670-(SUM(L670,M670)*INDEX(#REF!,MATCH(H670,D.1[Tên sản phẩm],0))))</f>
        <v/>
      </c>
    </row>
    <row r="671" spans="2:29" ht="27.75" customHeight="1">
      <c r="B671" s="69">
        <f t="shared" si="123"/>
        <v>668</v>
      </c>
      <c r="C671" s="49" t="str">
        <f t="shared" ca="1" si="124"/>
        <v/>
      </c>
      <c r="D671" s="50" t="str">
        <f t="shared" ca="1" si="125"/>
        <v/>
      </c>
      <c r="E671" s="51" t="str">
        <f t="shared" ca="1" si="126"/>
        <v/>
      </c>
      <c r="F671" s="51"/>
      <c r="G671" s="52" t="str">
        <f t="shared" ca="1" si="127"/>
        <v/>
      </c>
      <c r="H671" s="53"/>
      <c r="I671" s="54" t="str">
        <f>IF(H671="","",INDEX(D.1[Quy cách],MATCH(H671,D.1[Tên sản phẩm],0)))</f>
        <v/>
      </c>
      <c r="J671" s="20" t="str">
        <f>IF(H671="","",INDEX(D.1[ĐVT],MATCH(H671,D.1[Tên sản phẩm],0)))</f>
        <v/>
      </c>
      <c r="K671" s="56" t="str">
        <f>IF(H671="","",INDEX(#REF!,MATCH(H671,D.1[Tên sản phẩm],0)))</f>
        <v/>
      </c>
      <c r="L671" s="56"/>
      <c r="M671" s="53"/>
      <c r="N671" s="53"/>
      <c r="O671" s="53"/>
      <c r="P671" s="57" t="str">
        <f t="shared" si="128"/>
        <v/>
      </c>
      <c r="Q671" s="58"/>
      <c r="R671" s="56" t="str">
        <f t="shared" si="121"/>
        <v/>
      </c>
      <c r="S671" s="57" t="str">
        <f t="shared" si="129"/>
        <v/>
      </c>
      <c r="T671" s="58" t="str">
        <f t="shared" ca="1" si="130"/>
        <v/>
      </c>
      <c r="U671" s="57" t="str">
        <f t="shared" si="131"/>
        <v/>
      </c>
      <c r="V671" s="57" t="str">
        <f ca="1">IF(AND(C671&lt;&gt;"",C671&lt;&gt;OFFSET(C671,1,0)),SUMIFS([Giá có thuế],[Số ĐK],C671),"")</f>
        <v/>
      </c>
      <c r="W671" s="53"/>
      <c r="X671" s="55" t="str">
        <f>IF(W671="","",'Thông Tin Chung'!#REF!)</f>
        <v/>
      </c>
      <c r="Y671" s="57" t="str">
        <f t="shared" ca="1" si="132"/>
        <v/>
      </c>
      <c r="Z671" s="59"/>
      <c r="AA671" s="49" t="str">
        <f ca="1">IF(C671="","",IF(OR(D671&lt;NgayBatDau,D671&gt;NgayKetThuc),"Ngày tháng phải nằm trong kỳ báo cáo",IF(AND(G671&lt;&gt;"",COUNTIF(D.2[Tên khách hàng],G671)=0),"Tên KH chưa khai báo trong DSKH",IF(AND(H671&lt;&gt;"",COUNTIF(D.1[Tên sản phẩm],H671)=0),"SP này chưa khai báo trong DSSP",""))))</f>
        <v/>
      </c>
      <c r="AB671" s="28" t="str">
        <f t="shared" ca="1" si="122"/>
        <v/>
      </c>
      <c r="AC671" s="29" t="str">
        <f>IF(OR(H671="",S671=""),"",S671-(SUM(L671,M671)*INDEX(#REF!,MATCH(H671,D.1[Tên sản phẩm],0))))</f>
        <v/>
      </c>
    </row>
    <row r="672" spans="2:29" ht="27.75" customHeight="1">
      <c r="B672" s="69">
        <f t="shared" si="123"/>
        <v>669</v>
      </c>
      <c r="C672" s="49" t="str">
        <f t="shared" ca="1" si="124"/>
        <v/>
      </c>
      <c r="D672" s="50" t="str">
        <f t="shared" ca="1" si="125"/>
        <v/>
      </c>
      <c r="E672" s="51" t="str">
        <f t="shared" ca="1" si="126"/>
        <v/>
      </c>
      <c r="F672" s="51"/>
      <c r="G672" s="52" t="str">
        <f t="shared" ca="1" si="127"/>
        <v/>
      </c>
      <c r="H672" s="53"/>
      <c r="I672" s="54" t="str">
        <f>IF(H672="","",INDEX(D.1[Quy cách],MATCH(H672,D.1[Tên sản phẩm],0)))</f>
        <v/>
      </c>
      <c r="J672" s="20" t="str">
        <f>IF(H672="","",INDEX(D.1[ĐVT],MATCH(H672,D.1[Tên sản phẩm],0)))</f>
        <v/>
      </c>
      <c r="K672" s="56" t="str">
        <f>IF(H672="","",INDEX(#REF!,MATCH(H672,D.1[Tên sản phẩm],0)))</f>
        <v/>
      </c>
      <c r="L672" s="56"/>
      <c r="M672" s="53"/>
      <c r="N672" s="53"/>
      <c r="O672" s="53"/>
      <c r="P672" s="57" t="str">
        <f t="shared" si="128"/>
        <v/>
      </c>
      <c r="Q672" s="58"/>
      <c r="R672" s="56" t="str">
        <f t="shared" si="121"/>
        <v/>
      </c>
      <c r="S672" s="57" t="str">
        <f t="shared" si="129"/>
        <v/>
      </c>
      <c r="T672" s="58" t="str">
        <f t="shared" ca="1" si="130"/>
        <v/>
      </c>
      <c r="U672" s="57" t="str">
        <f t="shared" si="131"/>
        <v/>
      </c>
      <c r="V672" s="57" t="str">
        <f ca="1">IF(AND(C672&lt;&gt;"",C672&lt;&gt;OFFSET(C672,1,0)),SUMIFS([Giá có thuế],[Số ĐK],C672),"")</f>
        <v/>
      </c>
      <c r="W672" s="53"/>
      <c r="X672" s="55" t="str">
        <f>IF(W672="","",'Thông Tin Chung'!#REF!)</f>
        <v/>
      </c>
      <c r="Y672" s="57" t="str">
        <f t="shared" ca="1" si="132"/>
        <v/>
      </c>
      <c r="Z672" s="59"/>
      <c r="AA672" s="49" t="str">
        <f ca="1">IF(C672="","",IF(OR(D672&lt;NgayBatDau,D672&gt;NgayKetThuc),"Ngày tháng phải nằm trong kỳ báo cáo",IF(AND(G672&lt;&gt;"",COUNTIF(D.2[Tên khách hàng],G672)=0),"Tên KH chưa khai báo trong DSKH",IF(AND(H672&lt;&gt;"",COUNTIF(D.1[Tên sản phẩm],H672)=0),"SP này chưa khai báo trong DSSP",""))))</f>
        <v/>
      </c>
      <c r="AB672" s="28" t="str">
        <f t="shared" ca="1" si="122"/>
        <v/>
      </c>
      <c r="AC672" s="29" t="str">
        <f>IF(OR(H672="",S672=""),"",S672-(SUM(L672,M672)*INDEX(#REF!,MATCH(H672,D.1[Tên sản phẩm],0))))</f>
        <v/>
      </c>
    </row>
    <row r="673" spans="2:29" ht="27.75" customHeight="1">
      <c r="B673" s="69">
        <f t="shared" si="123"/>
        <v>670</v>
      </c>
      <c r="C673" s="49" t="str">
        <f t="shared" ca="1" si="124"/>
        <v/>
      </c>
      <c r="D673" s="50" t="str">
        <f t="shared" ca="1" si="125"/>
        <v/>
      </c>
      <c r="E673" s="51" t="str">
        <f t="shared" ca="1" si="126"/>
        <v/>
      </c>
      <c r="F673" s="51"/>
      <c r="G673" s="52" t="str">
        <f t="shared" ca="1" si="127"/>
        <v/>
      </c>
      <c r="H673" s="53"/>
      <c r="I673" s="54" t="str">
        <f>IF(H673="","",INDEX(D.1[Quy cách],MATCH(H673,D.1[Tên sản phẩm],0)))</f>
        <v/>
      </c>
      <c r="J673" s="20" t="str">
        <f>IF(H673="","",INDEX(D.1[ĐVT],MATCH(H673,D.1[Tên sản phẩm],0)))</f>
        <v/>
      </c>
      <c r="K673" s="56" t="str">
        <f>IF(H673="","",INDEX(#REF!,MATCH(H673,D.1[Tên sản phẩm],0)))</f>
        <v/>
      </c>
      <c r="L673" s="56"/>
      <c r="M673" s="53"/>
      <c r="N673" s="53"/>
      <c r="O673" s="53"/>
      <c r="P673" s="57" t="str">
        <f t="shared" si="128"/>
        <v/>
      </c>
      <c r="Q673" s="58"/>
      <c r="R673" s="56" t="str">
        <f t="shared" si="121"/>
        <v/>
      </c>
      <c r="S673" s="57" t="str">
        <f t="shared" si="129"/>
        <v/>
      </c>
      <c r="T673" s="58" t="str">
        <f t="shared" ca="1" si="130"/>
        <v/>
      </c>
      <c r="U673" s="57" t="str">
        <f t="shared" si="131"/>
        <v/>
      </c>
      <c r="V673" s="57" t="str">
        <f ca="1">IF(AND(C673&lt;&gt;"",C673&lt;&gt;OFFSET(C673,1,0)),SUMIFS([Giá có thuế],[Số ĐK],C673),"")</f>
        <v/>
      </c>
      <c r="W673" s="53"/>
      <c r="X673" s="55" t="str">
        <f>IF(W673="","",'Thông Tin Chung'!#REF!)</f>
        <v/>
      </c>
      <c r="Y673" s="57" t="str">
        <f t="shared" ca="1" si="132"/>
        <v/>
      </c>
      <c r="Z673" s="59"/>
      <c r="AA673" s="49" t="str">
        <f ca="1">IF(C673="","",IF(OR(D673&lt;NgayBatDau,D673&gt;NgayKetThuc),"Ngày tháng phải nằm trong kỳ báo cáo",IF(AND(G673&lt;&gt;"",COUNTIF(D.2[Tên khách hàng],G673)=0),"Tên KH chưa khai báo trong DSKH",IF(AND(H673&lt;&gt;"",COUNTIF(D.1[Tên sản phẩm],H673)=0),"SP này chưa khai báo trong DSSP",""))))</f>
        <v/>
      </c>
      <c r="AB673" s="28" t="str">
        <f t="shared" ca="1" si="122"/>
        <v/>
      </c>
      <c r="AC673" s="29" t="str">
        <f>IF(OR(H673="",S673=""),"",S673-(SUM(L673,M673)*INDEX(#REF!,MATCH(H673,D.1[Tên sản phẩm],0))))</f>
        <v/>
      </c>
    </row>
    <row r="674" spans="2:29" ht="27.75" customHeight="1">
      <c r="B674" s="69">
        <f t="shared" si="123"/>
        <v>671</v>
      </c>
      <c r="C674" s="49" t="str">
        <f t="shared" ca="1" si="124"/>
        <v/>
      </c>
      <c r="D674" s="50" t="str">
        <f t="shared" ca="1" si="125"/>
        <v/>
      </c>
      <c r="E674" s="51" t="str">
        <f t="shared" ca="1" si="126"/>
        <v/>
      </c>
      <c r="F674" s="51"/>
      <c r="G674" s="52" t="str">
        <f t="shared" ca="1" si="127"/>
        <v/>
      </c>
      <c r="H674" s="53"/>
      <c r="I674" s="54" t="str">
        <f>IF(H674="","",INDEX(D.1[Quy cách],MATCH(H674,D.1[Tên sản phẩm],0)))</f>
        <v/>
      </c>
      <c r="J674" s="20" t="str">
        <f>IF(H674="","",INDEX(D.1[ĐVT],MATCH(H674,D.1[Tên sản phẩm],0)))</f>
        <v/>
      </c>
      <c r="K674" s="56" t="str">
        <f>IF(H674="","",INDEX(#REF!,MATCH(H674,D.1[Tên sản phẩm],0)))</f>
        <v/>
      </c>
      <c r="L674" s="56"/>
      <c r="M674" s="53"/>
      <c r="N674" s="53"/>
      <c r="O674" s="53"/>
      <c r="P674" s="57" t="str">
        <f t="shared" si="128"/>
        <v/>
      </c>
      <c r="Q674" s="58"/>
      <c r="R674" s="56" t="str">
        <f t="shared" si="121"/>
        <v/>
      </c>
      <c r="S674" s="57" t="str">
        <f t="shared" si="129"/>
        <v/>
      </c>
      <c r="T674" s="58" t="str">
        <f t="shared" ca="1" si="130"/>
        <v/>
      </c>
      <c r="U674" s="57" t="str">
        <f t="shared" si="131"/>
        <v/>
      </c>
      <c r="V674" s="57" t="str">
        <f ca="1">IF(AND(C674&lt;&gt;"",C674&lt;&gt;OFFSET(C674,1,0)),SUMIFS([Giá có thuế],[Số ĐK],C674),"")</f>
        <v/>
      </c>
      <c r="W674" s="53"/>
      <c r="X674" s="55" t="str">
        <f>IF(W674="","",'Thông Tin Chung'!#REF!)</f>
        <v/>
      </c>
      <c r="Y674" s="57" t="str">
        <f t="shared" ca="1" si="132"/>
        <v/>
      </c>
      <c r="Z674" s="59"/>
      <c r="AA674" s="49" t="str">
        <f ca="1">IF(C674="","",IF(OR(D674&lt;NgayBatDau,D674&gt;NgayKetThuc),"Ngày tháng phải nằm trong kỳ báo cáo",IF(AND(G674&lt;&gt;"",COUNTIF(D.2[Tên khách hàng],G674)=0),"Tên KH chưa khai báo trong DSKH",IF(AND(H674&lt;&gt;"",COUNTIF(D.1[Tên sản phẩm],H674)=0),"SP này chưa khai báo trong DSSP",""))))</f>
        <v/>
      </c>
      <c r="AB674" s="28" t="str">
        <f t="shared" ca="1" si="122"/>
        <v/>
      </c>
      <c r="AC674" s="29" t="str">
        <f>IF(OR(H674="",S674=""),"",S674-(SUM(L674,M674)*INDEX(#REF!,MATCH(H674,D.1[Tên sản phẩm],0))))</f>
        <v/>
      </c>
    </row>
    <row r="675" spans="2:29" ht="27.75" customHeight="1">
      <c r="B675" s="69">
        <f t="shared" si="123"/>
        <v>672</v>
      </c>
      <c r="C675" s="49" t="str">
        <f t="shared" ca="1" si="124"/>
        <v/>
      </c>
      <c r="D675" s="50" t="str">
        <f t="shared" ca="1" si="125"/>
        <v/>
      </c>
      <c r="E675" s="51" t="str">
        <f t="shared" ca="1" si="126"/>
        <v/>
      </c>
      <c r="F675" s="51"/>
      <c r="G675" s="52" t="str">
        <f t="shared" ca="1" si="127"/>
        <v/>
      </c>
      <c r="H675" s="53"/>
      <c r="I675" s="54" t="str">
        <f>IF(H675="","",INDEX(D.1[Quy cách],MATCH(H675,D.1[Tên sản phẩm],0)))</f>
        <v/>
      </c>
      <c r="J675" s="20" t="str">
        <f>IF(H675="","",INDEX(D.1[ĐVT],MATCH(H675,D.1[Tên sản phẩm],0)))</f>
        <v/>
      </c>
      <c r="K675" s="56" t="str">
        <f>IF(H675="","",INDEX(#REF!,MATCH(H675,D.1[Tên sản phẩm],0)))</f>
        <v/>
      </c>
      <c r="L675" s="56"/>
      <c r="M675" s="53"/>
      <c r="N675" s="53"/>
      <c r="O675" s="53"/>
      <c r="P675" s="57" t="str">
        <f t="shared" si="128"/>
        <v/>
      </c>
      <c r="Q675" s="58"/>
      <c r="R675" s="56" t="str">
        <f t="shared" si="121"/>
        <v/>
      </c>
      <c r="S675" s="57" t="str">
        <f t="shared" si="129"/>
        <v/>
      </c>
      <c r="T675" s="58" t="str">
        <f t="shared" ca="1" si="130"/>
        <v/>
      </c>
      <c r="U675" s="57" t="str">
        <f t="shared" si="131"/>
        <v/>
      </c>
      <c r="V675" s="57" t="str">
        <f ca="1">IF(AND(C675&lt;&gt;"",C675&lt;&gt;OFFSET(C675,1,0)),SUMIFS([Giá có thuế],[Số ĐK],C675),"")</f>
        <v/>
      </c>
      <c r="W675" s="53"/>
      <c r="X675" s="55" t="str">
        <f>IF(W675="","",'Thông Tin Chung'!#REF!)</f>
        <v/>
      </c>
      <c r="Y675" s="57" t="str">
        <f t="shared" ca="1" si="132"/>
        <v/>
      </c>
      <c r="Z675" s="59"/>
      <c r="AA675" s="49" t="str">
        <f ca="1">IF(C675="","",IF(OR(D675&lt;NgayBatDau,D675&gt;NgayKetThuc),"Ngày tháng phải nằm trong kỳ báo cáo",IF(AND(G675&lt;&gt;"",COUNTIF(D.2[Tên khách hàng],G675)=0),"Tên KH chưa khai báo trong DSKH",IF(AND(H675&lt;&gt;"",COUNTIF(D.1[Tên sản phẩm],H675)=0),"SP này chưa khai báo trong DSSP",""))))</f>
        <v/>
      </c>
      <c r="AB675" s="28" t="str">
        <f t="shared" ca="1" si="122"/>
        <v/>
      </c>
      <c r="AC675" s="29" t="str">
        <f>IF(OR(H675="",S675=""),"",S675-(SUM(L675,M675)*INDEX(#REF!,MATCH(H675,D.1[Tên sản phẩm],0))))</f>
        <v/>
      </c>
    </row>
    <row r="676" spans="2:29" ht="27.75" customHeight="1">
      <c r="B676" s="69">
        <f t="shared" si="123"/>
        <v>673</v>
      </c>
      <c r="C676" s="49" t="str">
        <f t="shared" ca="1" si="124"/>
        <v/>
      </c>
      <c r="D676" s="50" t="str">
        <f t="shared" ca="1" si="125"/>
        <v/>
      </c>
      <c r="E676" s="51" t="str">
        <f t="shared" ca="1" si="126"/>
        <v/>
      </c>
      <c r="F676" s="51"/>
      <c r="G676" s="52" t="str">
        <f t="shared" ca="1" si="127"/>
        <v/>
      </c>
      <c r="H676" s="53"/>
      <c r="I676" s="54" t="str">
        <f>IF(H676="","",INDEX(D.1[Quy cách],MATCH(H676,D.1[Tên sản phẩm],0)))</f>
        <v/>
      </c>
      <c r="J676" s="20" t="str">
        <f>IF(H676="","",INDEX(D.1[ĐVT],MATCH(H676,D.1[Tên sản phẩm],0)))</f>
        <v/>
      </c>
      <c r="K676" s="56" t="str">
        <f>IF(H676="","",INDEX(#REF!,MATCH(H676,D.1[Tên sản phẩm],0)))</f>
        <v/>
      </c>
      <c r="L676" s="56"/>
      <c r="M676" s="53"/>
      <c r="N676" s="53"/>
      <c r="O676" s="53"/>
      <c r="P676" s="57" t="str">
        <f t="shared" si="128"/>
        <v/>
      </c>
      <c r="Q676" s="58"/>
      <c r="R676" s="56" t="str">
        <f t="shared" si="121"/>
        <v/>
      </c>
      <c r="S676" s="57" t="str">
        <f t="shared" si="129"/>
        <v/>
      </c>
      <c r="T676" s="58" t="str">
        <f t="shared" ca="1" si="130"/>
        <v/>
      </c>
      <c r="U676" s="57" t="str">
        <f t="shared" si="131"/>
        <v/>
      </c>
      <c r="V676" s="57" t="str">
        <f ca="1">IF(AND(C676&lt;&gt;"",C676&lt;&gt;OFFSET(C676,1,0)),SUMIFS([Giá có thuế],[Số ĐK],C676),"")</f>
        <v/>
      </c>
      <c r="W676" s="53"/>
      <c r="X676" s="55" t="str">
        <f>IF(W676="","",'Thông Tin Chung'!#REF!)</f>
        <v/>
      </c>
      <c r="Y676" s="57" t="str">
        <f t="shared" ca="1" si="132"/>
        <v/>
      </c>
      <c r="Z676" s="59"/>
      <c r="AA676" s="49" t="str">
        <f ca="1">IF(C676="","",IF(OR(D676&lt;NgayBatDau,D676&gt;NgayKetThuc),"Ngày tháng phải nằm trong kỳ báo cáo",IF(AND(G676&lt;&gt;"",COUNTIF(D.2[Tên khách hàng],G676)=0),"Tên KH chưa khai báo trong DSKH",IF(AND(H676&lt;&gt;"",COUNTIF(D.1[Tên sản phẩm],H676)=0),"SP này chưa khai báo trong DSSP",""))))</f>
        <v/>
      </c>
      <c r="AB676" s="28" t="str">
        <f t="shared" ca="1" si="122"/>
        <v/>
      </c>
      <c r="AC676" s="29" t="str">
        <f>IF(OR(H676="",S676=""),"",S676-(SUM(L676,M676)*INDEX(#REF!,MATCH(H676,D.1[Tên sản phẩm],0))))</f>
        <v/>
      </c>
    </row>
    <row r="677" spans="2:29" ht="27.75" customHeight="1">
      <c r="B677" s="69">
        <f t="shared" si="123"/>
        <v>674</v>
      </c>
      <c r="C677" s="49" t="str">
        <f t="shared" ca="1" si="124"/>
        <v/>
      </c>
      <c r="D677" s="50" t="str">
        <f t="shared" ca="1" si="125"/>
        <v/>
      </c>
      <c r="E677" s="51" t="str">
        <f t="shared" ca="1" si="126"/>
        <v/>
      </c>
      <c r="F677" s="51"/>
      <c r="G677" s="52" t="str">
        <f t="shared" ca="1" si="127"/>
        <v/>
      </c>
      <c r="H677" s="53"/>
      <c r="I677" s="54" t="str">
        <f>IF(H677="","",INDEX(D.1[Quy cách],MATCH(H677,D.1[Tên sản phẩm],0)))</f>
        <v/>
      </c>
      <c r="J677" s="20" t="str">
        <f>IF(H677="","",INDEX(D.1[ĐVT],MATCH(H677,D.1[Tên sản phẩm],0)))</f>
        <v/>
      </c>
      <c r="K677" s="56" t="str">
        <f>IF(H677="","",INDEX(#REF!,MATCH(H677,D.1[Tên sản phẩm],0)))</f>
        <v/>
      </c>
      <c r="L677" s="56"/>
      <c r="M677" s="53"/>
      <c r="N677" s="53"/>
      <c r="O677" s="53"/>
      <c r="P677" s="57" t="str">
        <f t="shared" si="128"/>
        <v/>
      </c>
      <c r="Q677" s="58"/>
      <c r="R677" s="56" t="str">
        <f t="shared" si="121"/>
        <v/>
      </c>
      <c r="S677" s="57" t="str">
        <f t="shared" si="129"/>
        <v/>
      </c>
      <c r="T677" s="58" t="str">
        <f t="shared" ca="1" si="130"/>
        <v/>
      </c>
      <c r="U677" s="57" t="str">
        <f t="shared" si="131"/>
        <v/>
      </c>
      <c r="V677" s="57" t="str">
        <f ca="1">IF(AND(C677&lt;&gt;"",C677&lt;&gt;OFFSET(C677,1,0)),SUMIFS([Giá có thuế],[Số ĐK],C677),"")</f>
        <v/>
      </c>
      <c r="W677" s="53"/>
      <c r="X677" s="55" t="str">
        <f>IF(W677="","",'Thông Tin Chung'!#REF!)</f>
        <v/>
      </c>
      <c r="Y677" s="57" t="str">
        <f t="shared" ca="1" si="132"/>
        <v/>
      </c>
      <c r="Z677" s="59"/>
      <c r="AA677" s="49" t="str">
        <f ca="1">IF(C677="","",IF(OR(D677&lt;NgayBatDau,D677&gt;NgayKetThuc),"Ngày tháng phải nằm trong kỳ báo cáo",IF(AND(G677&lt;&gt;"",COUNTIF(D.2[Tên khách hàng],G677)=0),"Tên KH chưa khai báo trong DSKH",IF(AND(H677&lt;&gt;"",COUNTIF(D.1[Tên sản phẩm],H677)=0),"SP này chưa khai báo trong DSSP",""))))</f>
        <v/>
      </c>
      <c r="AB677" s="28" t="str">
        <f t="shared" ca="1" si="122"/>
        <v/>
      </c>
      <c r="AC677" s="29" t="str">
        <f>IF(OR(H677="",S677=""),"",S677-(SUM(L677,M677)*INDEX(#REF!,MATCH(H677,D.1[Tên sản phẩm],0))))</f>
        <v/>
      </c>
    </row>
    <row r="678" spans="2:29" ht="27.75" customHeight="1">
      <c r="B678" s="69">
        <f t="shared" si="123"/>
        <v>675</v>
      </c>
      <c r="C678" s="49" t="str">
        <f t="shared" ca="1" si="124"/>
        <v/>
      </c>
      <c r="D678" s="50" t="str">
        <f t="shared" ca="1" si="125"/>
        <v/>
      </c>
      <c r="E678" s="51" t="str">
        <f t="shared" ca="1" si="126"/>
        <v/>
      </c>
      <c r="F678" s="51"/>
      <c r="G678" s="52" t="str">
        <f t="shared" ca="1" si="127"/>
        <v/>
      </c>
      <c r="H678" s="53"/>
      <c r="I678" s="54" t="str">
        <f>IF(H678="","",INDEX(D.1[Quy cách],MATCH(H678,D.1[Tên sản phẩm],0)))</f>
        <v/>
      </c>
      <c r="J678" s="20" t="str">
        <f>IF(H678="","",INDEX(D.1[ĐVT],MATCH(H678,D.1[Tên sản phẩm],0)))</f>
        <v/>
      </c>
      <c r="K678" s="56" t="str">
        <f>IF(H678="","",INDEX(#REF!,MATCH(H678,D.1[Tên sản phẩm],0)))</f>
        <v/>
      </c>
      <c r="L678" s="56"/>
      <c r="M678" s="53"/>
      <c r="N678" s="53"/>
      <c r="O678" s="53"/>
      <c r="P678" s="57" t="str">
        <f t="shared" si="128"/>
        <v/>
      </c>
      <c r="Q678" s="58"/>
      <c r="R678" s="56" t="str">
        <f t="shared" si="121"/>
        <v/>
      </c>
      <c r="S678" s="57" t="str">
        <f t="shared" si="129"/>
        <v/>
      </c>
      <c r="T678" s="58" t="str">
        <f t="shared" ca="1" si="130"/>
        <v/>
      </c>
      <c r="U678" s="57" t="str">
        <f t="shared" si="131"/>
        <v/>
      </c>
      <c r="V678" s="57" t="str">
        <f ca="1">IF(AND(C678&lt;&gt;"",C678&lt;&gt;OFFSET(C678,1,0)),SUMIFS([Giá có thuế],[Số ĐK],C678),"")</f>
        <v/>
      </c>
      <c r="W678" s="53"/>
      <c r="X678" s="55" t="str">
        <f>IF(W678="","",'Thông Tin Chung'!#REF!)</f>
        <v/>
      </c>
      <c r="Y678" s="57" t="str">
        <f t="shared" ca="1" si="132"/>
        <v/>
      </c>
      <c r="Z678" s="59"/>
      <c r="AA678" s="49" t="str">
        <f ca="1">IF(C678="","",IF(OR(D678&lt;NgayBatDau,D678&gt;NgayKetThuc),"Ngày tháng phải nằm trong kỳ báo cáo",IF(AND(G678&lt;&gt;"",COUNTIF(D.2[Tên khách hàng],G678)=0),"Tên KH chưa khai báo trong DSKH",IF(AND(H678&lt;&gt;"",COUNTIF(D.1[Tên sản phẩm],H678)=0),"SP này chưa khai báo trong DSSP",""))))</f>
        <v/>
      </c>
      <c r="AB678" s="28" t="str">
        <f t="shared" ca="1" si="122"/>
        <v/>
      </c>
      <c r="AC678" s="29" t="str">
        <f>IF(OR(H678="",S678=""),"",S678-(SUM(L678,M678)*INDEX(#REF!,MATCH(H678,D.1[Tên sản phẩm],0))))</f>
        <v/>
      </c>
    </row>
    <row r="679" spans="2:29" ht="27.75" customHeight="1">
      <c r="B679" s="69">
        <f t="shared" si="123"/>
        <v>676</v>
      </c>
      <c r="C679" s="49" t="str">
        <f t="shared" ca="1" si="124"/>
        <v/>
      </c>
      <c r="D679" s="50" t="str">
        <f t="shared" ca="1" si="125"/>
        <v/>
      </c>
      <c r="E679" s="51" t="str">
        <f t="shared" ca="1" si="126"/>
        <v/>
      </c>
      <c r="F679" s="51"/>
      <c r="G679" s="52" t="str">
        <f t="shared" ca="1" si="127"/>
        <v/>
      </c>
      <c r="H679" s="53"/>
      <c r="I679" s="54" t="str">
        <f>IF(H679="","",INDEX(D.1[Quy cách],MATCH(H679,D.1[Tên sản phẩm],0)))</f>
        <v/>
      </c>
      <c r="J679" s="20" t="str">
        <f>IF(H679="","",INDEX(D.1[ĐVT],MATCH(H679,D.1[Tên sản phẩm],0)))</f>
        <v/>
      </c>
      <c r="K679" s="56" t="str">
        <f>IF(H679="","",INDEX(#REF!,MATCH(H679,D.1[Tên sản phẩm],0)))</f>
        <v/>
      </c>
      <c r="L679" s="56"/>
      <c r="M679" s="53"/>
      <c r="N679" s="53"/>
      <c r="O679" s="53"/>
      <c r="P679" s="57" t="str">
        <f t="shared" si="128"/>
        <v/>
      </c>
      <c r="Q679" s="58"/>
      <c r="R679" s="56" t="str">
        <f t="shared" si="121"/>
        <v/>
      </c>
      <c r="S679" s="57" t="str">
        <f t="shared" si="129"/>
        <v/>
      </c>
      <c r="T679" s="58" t="str">
        <f t="shared" ca="1" si="130"/>
        <v/>
      </c>
      <c r="U679" s="57" t="str">
        <f t="shared" si="131"/>
        <v/>
      </c>
      <c r="V679" s="57" t="str">
        <f ca="1">IF(AND(C679&lt;&gt;"",C679&lt;&gt;OFFSET(C679,1,0)),SUMIFS([Giá có thuế],[Số ĐK],C679),"")</f>
        <v/>
      </c>
      <c r="W679" s="53"/>
      <c r="X679" s="55" t="str">
        <f>IF(W679="","",'Thông Tin Chung'!#REF!)</f>
        <v/>
      </c>
      <c r="Y679" s="57" t="str">
        <f t="shared" ca="1" si="132"/>
        <v/>
      </c>
      <c r="Z679" s="59"/>
      <c r="AA679" s="49" t="str">
        <f ca="1">IF(C679="","",IF(OR(D679&lt;NgayBatDau,D679&gt;NgayKetThuc),"Ngày tháng phải nằm trong kỳ báo cáo",IF(AND(G679&lt;&gt;"",COUNTIF(D.2[Tên khách hàng],G679)=0),"Tên KH chưa khai báo trong DSKH",IF(AND(H679&lt;&gt;"",COUNTIF(D.1[Tên sản phẩm],H679)=0),"SP này chưa khai báo trong DSSP",""))))</f>
        <v/>
      </c>
      <c r="AB679" s="28" t="str">
        <f t="shared" ca="1" si="122"/>
        <v/>
      </c>
      <c r="AC679" s="29" t="str">
        <f>IF(OR(H679="",S679=""),"",S679-(SUM(L679,M679)*INDEX(#REF!,MATCH(H679,D.1[Tên sản phẩm],0))))</f>
        <v/>
      </c>
    </row>
    <row r="680" spans="2:29" ht="27.75" customHeight="1">
      <c r="B680" s="69">
        <f t="shared" si="123"/>
        <v>677</v>
      </c>
      <c r="C680" s="49" t="str">
        <f t="shared" ca="1" si="124"/>
        <v/>
      </c>
      <c r="D680" s="50" t="str">
        <f t="shared" ca="1" si="125"/>
        <v/>
      </c>
      <c r="E680" s="51" t="str">
        <f t="shared" ca="1" si="126"/>
        <v/>
      </c>
      <c r="F680" s="51"/>
      <c r="G680" s="52" t="str">
        <f t="shared" ca="1" si="127"/>
        <v/>
      </c>
      <c r="H680" s="53"/>
      <c r="I680" s="54" t="str">
        <f>IF(H680="","",INDEX(D.1[Quy cách],MATCH(H680,D.1[Tên sản phẩm],0)))</f>
        <v/>
      </c>
      <c r="J680" s="20" t="str">
        <f>IF(H680="","",INDEX(D.1[ĐVT],MATCH(H680,D.1[Tên sản phẩm],0)))</f>
        <v/>
      </c>
      <c r="K680" s="56" t="str">
        <f>IF(H680="","",INDEX(#REF!,MATCH(H680,D.1[Tên sản phẩm],0)))</f>
        <v/>
      </c>
      <c r="L680" s="56"/>
      <c r="M680" s="53"/>
      <c r="N680" s="53"/>
      <c r="O680" s="53"/>
      <c r="P680" s="57" t="str">
        <f t="shared" si="128"/>
        <v/>
      </c>
      <c r="Q680" s="58"/>
      <c r="R680" s="56" t="str">
        <f t="shared" si="121"/>
        <v/>
      </c>
      <c r="S680" s="57" t="str">
        <f t="shared" si="129"/>
        <v/>
      </c>
      <c r="T680" s="58" t="str">
        <f t="shared" ca="1" si="130"/>
        <v/>
      </c>
      <c r="U680" s="57" t="str">
        <f t="shared" si="131"/>
        <v/>
      </c>
      <c r="V680" s="57" t="str">
        <f ca="1">IF(AND(C680&lt;&gt;"",C680&lt;&gt;OFFSET(C680,1,0)),SUMIFS([Giá có thuế],[Số ĐK],C680),"")</f>
        <v/>
      </c>
      <c r="W680" s="53"/>
      <c r="X680" s="55" t="str">
        <f>IF(W680="","",'Thông Tin Chung'!#REF!)</f>
        <v/>
      </c>
      <c r="Y680" s="57" t="str">
        <f t="shared" ca="1" si="132"/>
        <v/>
      </c>
      <c r="Z680" s="59"/>
      <c r="AA680" s="49" t="str">
        <f ca="1">IF(C680="","",IF(OR(D680&lt;NgayBatDau,D680&gt;NgayKetThuc),"Ngày tháng phải nằm trong kỳ báo cáo",IF(AND(G680&lt;&gt;"",COUNTIF(D.2[Tên khách hàng],G680)=0),"Tên KH chưa khai báo trong DSKH",IF(AND(H680&lt;&gt;"",COUNTIF(D.1[Tên sản phẩm],H680)=0),"SP này chưa khai báo trong DSSP",""))))</f>
        <v/>
      </c>
      <c r="AB680" s="28" t="str">
        <f t="shared" ca="1" si="122"/>
        <v/>
      </c>
      <c r="AC680" s="29" t="str">
        <f>IF(OR(H680="",S680=""),"",S680-(SUM(L680,M680)*INDEX(#REF!,MATCH(H680,D.1[Tên sản phẩm],0))))</f>
        <v/>
      </c>
    </row>
    <row r="681" spans="2:29" ht="27.75" customHeight="1">
      <c r="B681" s="69">
        <f t="shared" si="123"/>
        <v>678</v>
      </c>
      <c r="C681" s="49" t="str">
        <f t="shared" ca="1" si="124"/>
        <v/>
      </c>
      <c r="D681" s="50" t="str">
        <f t="shared" ca="1" si="125"/>
        <v/>
      </c>
      <c r="E681" s="51" t="str">
        <f t="shared" ca="1" si="126"/>
        <v/>
      </c>
      <c r="F681" s="51"/>
      <c r="G681" s="52" t="str">
        <f t="shared" ca="1" si="127"/>
        <v/>
      </c>
      <c r="H681" s="53"/>
      <c r="I681" s="54" t="str">
        <f>IF(H681="","",INDEX(D.1[Quy cách],MATCH(H681,D.1[Tên sản phẩm],0)))</f>
        <v/>
      </c>
      <c r="J681" s="20" t="str">
        <f>IF(H681="","",INDEX(D.1[ĐVT],MATCH(H681,D.1[Tên sản phẩm],0)))</f>
        <v/>
      </c>
      <c r="K681" s="56" t="str">
        <f>IF(H681="","",INDEX(#REF!,MATCH(H681,D.1[Tên sản phẩm],0)))</f>
        <v/>
      </c>
      <c r="L681" s="56"/>
      <c r="M681" s="53"/>
      <c r="N681" s="53"/>
      <c r="O681" s="53"/>
      <c r="P681" s="57" t="str">
        <f t="shared" si="128"/>
        <v/>
      </c>
      <c r="Q681" s="58"/>
      <c r="R681" s="56" t="str">
        <f t="shared" si="121"/>
        <v/>
      </c>
      <c r="S681" s="57" t="str">
        <f t="shared" si="129"/>
        <v/>
      </c>
      <c r="T681" s="58" t="str">
        <f t="shared" ca="1" si="130"/>
        <v/>
      </c>
      <c r="U681" s="57" t="str">
        <f t="shared" si="131"/>
        <v/>
      </c>
      <c r="V681" s="57" t="str">
        <f ca="1">IF(AND(C681&lt;&gt;"",C681&lt;&gt;OFFSET(C681,1,0)),SUMIFS([Giá có thuế],[Số ĐK],C681),"")</f>
        <v/>
      </c>
      <c r="W681" s="53"/>
      <c r="X681" s="55" t="str">
        <f>IF(W681="","",'Thông Tin Chung'!#REF!)</f>
        <v/>
      </c>
      <c r="Y681" s="57" t="str">
        <f t="shared" ca="1" si="132"/>
        <v/>
      </c>
      <c r="Z681" s="59"/>
      <c r="AA681" s="49" t="str">
        <f ca="1">IF(C681="","",IF(OR(D681&lt;NgayBatDau,D681&gt;NgayKetThuc),"Ngày tháng phải nằm trong kỳ báo cáo",IF(AND(G681&lt;&gt;"",COUNTIF(D.2[Tên khách hàng],G681)=0),"Tên KH chưa khai báo trong DSKH",IF(AND(H681&lt;&gt;"",COUNTIF(D.1[Tên sản phẩm],H681)=0),"SP này chưa khai báo trong DSSP",""))))</f>
        <v/>
      </c>
      <c r="AB681" s="28" t="str">
        <f t="shared" ca="1" si="122"/>
        <v/>
      </c>
      <c r="AC681" s="29" t="str">
        <f>IF(OR(H681="",S681=""),"",S681-(SUM(L681,M681)*INDEX(#REF!,MATCH(H681,D.1[Tên sản phẩm],0))))</f>
        <v/>
      </c>
    </row>
    <row r="682" spans="2:29" ht="27.75" customHeight="1">
      <c r="B682" s="69">
        <f t="shared" si="123"/>
        <v>679</v>
      </c>
      <c r="C682" s="49" t="str">
        <f t="shared" ca="1" si="124"/>
        <v/>
      </c>
      <c r="D682" s="50" t="str">
        <f t="shared" ca="1" si="125"/>
        <v/>
      </c>
      <c r="E682" s="51" t="str">
        <f t="shared" ca="1" si="126"/>
        <v/>
      </c>
      <c r="F682" s="51"/>
      <c r="G682" s="52" t="str">
        <f t="shared" ca="1" si="127"/>
        <v/>
      </c>
      <c r="H682" s="53"/>
      <c r="I682" s="54" t="str">
        <f>IF(H682="","",INDEX(D.1[Quy cách],MATCH(H682,D.1[Tên sản phẩm],0)))</f>
        <v/>
      </c>
      <c r="J682" s="20" t="str">
        <f>IF(H682="","",INDEX(D.1[ĐVT],MATCH(H682,D.1[Tên sản phẩm],0)))</f>
        <v/>
      </c>
      <c r="K682" s="56" t="str">
        <f>IF(H682="","",INDEX(#REF!,MATCH(H682,D.1[Tên sản phẩm],0)))</f>
        <v/>
      </c>
      <c r="L682" s="56"/>
      <c r="M682" s="53"/>
      <c r="N682" s="53"/>
      <c r="O682" s="53"/>
      <c r="P682" s="57" t="str">
        <f t="shared" si="128"/>
        <v/>
      </c>
      <c r="Q682" s="58"/>
      <c r="R682" s="56" t="str">
        <f t="shared" si="121"/>
        <v/>
      </c>
      <c r="S682" s="57" t="str">
        <f t="shared" si="129"/>
        <v/>
      </c>
      <c r="T682" s="58" t="str">
        <f t="shared" ca="1" si="130"/>
        <v/>
      </c>
      <c r="U682" s="57" t="str">
        <f t="shared" si="131"/>
        <v/>
      </c>
      <c r="V682" s="57" t="str">
        <f ca="1">IF(AND(C682&lt;&gt;"",C682&lt;&gt;OFFSET(C682,1,0)),SUMIFS([Giá có thuế],[Số ĐK],C682),"")</f>
        <v/>
      </c>
      <c r="W682" s="53"/>
      <c r="X682" s="55" t="str">
        <f>IF(W682="","",'Thông Tin Chung'!#REF!)</f>
        <v/>
      </c>
      <c r="Y682" s="57" t="str">
        <f t="shared" ca="1" si="132"/>
        <v/>
      </c>
      <c r="Z682" s="59"/>
      <c r="AA682" s="49" t="str">
        <f ca="1">IF(C682="","",IF(OR(D682&lt;NgayBatDau,D682&gt;NgayKetThuc),"Ngày tháng phải nằm trong kỳ báo cáo",IF(AND(G682&lt;&gt;"",COUNTIF(D.2[Tên khách hàng],G682)=0),"Tên KH chưa khai báo trong DSKH",IF(AND(H682&lt;&gt;"",COUNTIF(D.1[Tên sản phẩm],H682)=0),"SP này chưa khai báo trong DSSP",""))))</f>
        <v/>
      </c>
      <c r="AB682" s="28" t="str">
        <f t="shared" ca="1" si="122"/>
        <v/>
      </c>
      <c r="AC682" s="29" t="str">
        <f>IF(OR(H682="",S682=""),"",S682-(SUM(L682,M682)*INDEX(#REF!,MATCH(H682,D.1[Tên sản phẩm],0))))</f>
        <v/>
      </c>
    </row>
    <row r="683" spans="2:29" ht="27.75" customHeight="1">
      <c r="B683" s="69">
        <f t="shared" si="123"/>
        <v>680</v>
      </c>
      <c r="C683" s="49" t="str">
        <f t="shared" ca="1" si="124"/>
        <v/>
      </c>
      <c r="D683" s="50" t="str">
        <f t="shared" ca="1" si="125"/>
        <v/>
      </c>
      <c r="E683" s="51" t="str">
        <f t="shared" ca="1" si="126"/>
        <v/>
      </c>
      <c r="F683" s="51"/>
      <c r="G683" s="52" t="str">
        <f t="shared" ca="1" si="127"/>
        <v/>
      </c>
      <c r="H683" s="53"/>
      <c r="I683" s="54" t="str">
        <f>IF(H683="","",INDEX(D.1[Quy cách],MATCH(H683,D.1[Tên sản phẩm],0)))</f>
        <v/>
      </c>
      <c r="J683" s="20" t="str">
        <f>IF(H683="","",INDEX(D.1[ĐVT],MATCH(H683,D.1[Tên sản phẩm],0)))</f>
        <v/>
      </c>
      <c r="K683" s="56" t="str">
        <f>IF(H683="","",INDEX(#REF!,MATCH(H683,D.1[Tên sản phẩm],0)))</f>
        <v/>
      </c>
      <c r="L683" s="56"/>
      <c r="M683" s="53"/>
      <c r="N683" s="53"/>
      <c r="O683" s="53"/>
      <c r="P683" s="57" t="str">
        <f t="shared" si="128"/>
        <v/>
      </c>
      <c r="Q683" s="58"/>
      <c r="R683" s="56" t="str">
        <f t="shared" si="121"/>
        <v/>
      </c>
      <c r="S683" s="57" t="str">
        <f t="shared" si="129"/>
        <v/>
      </c>
      <c r="T683" s="58" t="str">
        <f t="shared" ca="1" si="130"/>
        <v/>
      </c>
      <c r="U683" s="57" t="str">
        <f t="shared" si="131"/>
        <v/>
      </c>
      <c r="V683" s="57" t="str">
        <f ca="1">IF(AND(C683&lt;&gt;"",C683&lt;&gt;OFFSET(C683,1,0)),SUMIFS([Giá có thuế],[Số ĐK],C683),"")</f>
        <v/>
      </c>
      <c r="W683" s="53"/>
      <c r="X683" s="55" t="str">
        <f>IF(W683="","",'Thông Tin Chung'!#REF!)</f>
        <v/>
      </c>
      <c r="Y683" s="57" t="str">
        <f t="shared" ca="1" si="132"/>
        <v/>
      </c>
      <c r="Z683" s="59"/>
      <c r="AA683" s="49" t="str">
        <f ca="1">IF(C683="","",IF(OR(D683&lt;NgayBatDau,D683&gt;NgayKetThuc),"Ngày tháng phải nằm trong kỳ báo cáo",IF(AND(G683&lt;&gt;"",COUNTIF(D.2[Tên khách hàng],G683)=0),"Tên KH chưa khai báo trong DSKH",IF(AND(H683&lt;&gt;"",COUNTIF(D.1[Tên sản phẩm],H683)=0),"SP này chưa khai báo trong DSSP",""))))</f>
        <v/>
      </c>
      <c r="AB683" s="28" t="str">
        <f t="shared" ca="1" si="122"/>
        <v/>
      </c>
      <c r="AC683" s="29" t="str">
        <f>IF(OR(H683="",S683=""),"",S683-(SUM(L683,M683)*INDEX(#REF!,MATCH(H683,D.1[Tên sản phẩm],0))))</f>
        <v/>
      </c>
    </row>
    <row r="684" spans="2:29" ht="27.75" customHeight="1">
      <c r="B684" s="69">
        <f t="shared" si="123"/>
        <v>681</v>
      </c>
      <c r="C684" s="49" t="str">
        <f t="shared" ca="1" si="124"/>
        <v/>
      </c>
      <c r="D684" s="50" t="str">
        <f t="shared" ca="1" si="125"/>
        <v/>
      </c>
      <c r="E684" s="51" t="str">
        <f t="shared" ca="1" si="126"/>
        <v/>
      </c>
      <c r="F684" s="51"/>
      <c r="G684" s="52" t="str">
        <f t="shared" ca="1" si="127"/>
        <v/>
      </c>
      <c r="H684" s="53"/>
      <c r="I684" s="54" t="str">
        <f>IF(H684="","",INDEX(D.1[Quy cách],MATCH(H684,D.1[Tên sản phẩm],0)))</f>
        <v/>
      </c>
      <c r="J684" s="20" t="str">
        <f>IF(H684="","",INDEX(D.1[ĐVT],MATCH(H684,D.1[Tên sản phẩm],0)))</f>
        <v/>
      </c>
      <c r="K684" s="56" t="str">
        <f>IF(H684="","",INDEX(#REF!,MATCH(H684,D.1[Tên sản phẩm],0)))</f>
        <v/>
      </c>
      <c r="L684" s="56"/>
      <c r="M684" s="53"/>
      <c r="N684" s="53"/>
      <c r="O684" s="53"/>
      <c r="P684" s="57" t="str">
        <f t="shared" si="128"/>
        <v/>
      </c>
      <c r="Q684" s="58"/>
      <c r="R684" s="56" t="str">
        <f t="shared" si="121"/>
        <v/>
      </c>
      <c r="S684" s="57" t="str">
        <f t="shared" si="129"/>
        <v/>
      </c>
      <c r="T684" s="58" t="str">
        <f t="shared" ca="1" si="130"/>
        <v/>
      </c>
      <c r="U684" s="57" t="str">
        <f t="shared" si="131"/>
        <v/>
      </c>
      <c r="V684" s="57" t="str">
        <f ca="1">IF(AND(C684&lt;&gt;"",C684&lt;&gt;OFFSET(C684,1,0)),SUMIFS([Giá có thuế],[Số ĐK],C684),"")</f>
        <v/>
      </c>
      <c r="W684" s="53"/>
      <c r="X684" s="55" t="str">
        <f>IF(W684="","",'Thông Tin Chung'!#REF!)</f>
        <v/>
      </c>
      <c r="Y684" s="57" t="str">
        <f t="shared" ca="1" si="132"/>
        <v/>
      </c>
      <c r="Z684" s="59"/>
      <c r="AA684" s="49" t="str">
        <f ca="1">IF(C684="","",IF(OR(D684&lt;NgayBatDau,D684&gt;NgayKetThuc),"Ngày tháng phải nằm trong kỳ báo cáo",IF(AND(G684&lt;&gt;"",COUNTIF(D.2[Tên khách hàng],G684)=0),"Tên KH chưa khai báo trong DSKH",IF(AND(H684&lt;&gt;"",COUNTIF(D.1[Tên sản phẩm],H684)=0),"SP này chưa khai báo trong DSSP",""))))</f>
        <v/>
      </c>
      <c r="AB684" s="28" t="str">
        <f t="shared" ca="1" si="122"/>
        <v/>
      </c>
      <c r="AC684" s="29" t="str">
        <f>IF(OR(H684="",S684=""),"",S684-(SUM(L684,M684)*INDEX(#REF!,MATCH(H684,D.1[Tên sản phẩm],0))))</f>
        <v/>
      </c>
    </row>
    <row r="685" spans="2:29" ht="27.75" customHeight="1">
      <c r="B685" s="69">
        <f t="shared" si="123"/>
        <v>682</v>
      </c>
      <c r="C685" s="49" t="str">
        <f t="shared" ca="1" si="124"/>
        <v/>
      </c>
      <c r="D685" s="50" t="str">
        <f t="shared" ca="1" si="125"/>
        <v/>
      </c>
      <c r="E685" s="51" t="str">
        <f t="shared" ca="1" si="126"/>
        <v/>
      </c>
      <c r="F685" s="51"/>
      <c r="G685" s="52" t="str">
        <f t="shared" ca="1" si="127"/>
        <v/>
      </c>
      <c r="H685" s="53"/>
      <c r="I685" s="54" t="str">
        <f>IF(H685="","",INDEX(D.1[Quy cách],MATCH(H685,D.1[Tên sản phẩm],0)))</f>
        <v/>
      </c>
      <c r="J685" s="20" t="str">
        <f>IF(H685="","",INDEX(D.1[ĐVT],MATCH(H685,D.1[Tên sản phẩm],0)))</f>
        <v/>
      </c>
      <c r="K685" s="56" t="str">
        <f>IF(H685="","",INDEX(#REF!,MATCH(H685,D.1[Tên sản phẩm],0)))</f>
        <v/>
      </c>
      <c r="L685" s="56"/>
      <c r="M685" s="53"/>
      <c r="N685" s="53"/>
      <c r="O685" s="53"/>
      <c r="P685" s="57" t="str">
        <f t="shared" si="128"/>
        <v/>
      </c>
      <c r="Q685" s="58"/>
      <c r="R685" s="56" t="str">
        <f t="shared" si="121"/>
        <v/>
      </c>
      <c r="S685" s="57" t="str">
        <f t="shared" si="129"/>
        <v/>
      </c>
      <c r="T685" s="58" t="str">
        <f t="shared" ca="1" si="130"/>
        <v/>
      </c>
      <c r="U685" s="57" t="str">
        <f t="shared" si="131"/>
        <v/>
      </c>
      <c r="V685" s="57" t="str">
        <f ca="1">IF(AND(C685&lt;&gt;"",C685&lt;&gt;OFFSET(C685,1,0)),SUMIFS([Giá có thuế],[Số ĐK],C685),"")</f>
        <v/>
      </c>
      <c r="W685" s="53"/>
      <c r="X685" s="55" t="str">
        <f>IF(W685="","",'Thông Tin Chung'!#REF!)</f>
        <v/>
      </c>
      <c r="Y685" s="57" t="str">
        <f t="shared" ca="1" si="132"/>
        <v/>
      </c>
      <c r="Z685" s="59"/>
      <c r="AA685" s="49" t="str">
        <f ca="1">IF(C685="","",IF(OR(D685&lt;NgayBatDau,D685&gt;NgayKetThuc),"Ngày tháng phải nằm trong kỳ báo cáo",IF(AND(G685&lt;&gt;"",COUNTIF(D.2[Tên khách hàng],G685)=0),"Tên KH chưa khai báo trong DSKH",IF(AND(H685&lt;&gt;"",COUNTIF(D.1[Tên sản phẩm],H685)=0),"SP này chưa khai báo trong DSSP",""))))</f>
        <v/>
      </c>
      <c r="AB685" s="28" t="str">
        <f t="shared" ca="1" si="122"/>
        <v/>
      </c>
      <c r="AC685" s="29" t="str">
        <f>IF(OR(H685="",S685=""),"",S685-(SUM(L685,M685)*INDEX(#REF!,MATCH(H685,D.1[Tên sản phẩm],0))))</f>
        <v/>
      </c>
    </row>
    <row r="686" spans="2:29" ht="27.75" customHeight="1">
      <c r="B686" s="69">
        <f t="shared" si="123"/>
        <v>683</v>
      </c>
      <c r="C686" s="49" t="str">
        <f t="shared" ca="1" si="124"/>
        <v/>
      </c>
      <c r="D686" s="50" t="str">
        <f t="shared" ca="1" si="125"/>
        <v/>
      </c>
      <c r="E686" s="51" t="str">
        <f t="shared" ca="1" si="126"/>
        <v/>
      </c>
      <c r="F686" s="51"/>
      <c r="G686" s="52" t="str">
        <f t="shared" ca="1" si="127"/>
        <v/>
      </c>
      <c r="H686" s="53"/>
      <c r="I686" s="54" t="str">
        <f>IF(H686="","",INDEX(D.1[Quy cách],MATCH(H686,D.1[Tên sản phẩm],0)))</f>
        <v/>
      </c>
      <c r="J686" s="20" t="str">
        <f>IF(H686="","",INDEX(D.1[ĐVT],MATCH(H686,D.1[Tên sản phẩm],0)))</f>
        <v/>
      </c>
      <c r="K686" s="56" t="str">
        <f>IF(H686="","",INDEX(#REF!,MATCH(H686,D.1[Tên sản phẩm],0)))</f>
        <v/>
      </c>
      <c r="L686" s="56"/>
      <c r="M686" s="53"/>
      <c r="N686" s="53"/>
      <c r="O686" s="53"/>
      <c r="P686" s="57" t="str">
        <f t="shared" si="128"/>
        <v/>
      </c>
      <c r="Q686" s="58"/>
      <c r="R686" s="56" t="str">
        <f t="shared" si="121"/>
        <v/>
      </c>
      <c r="S686" s="57" t="str">
        <f t="shared" si="129"/>
        <v/>
      </c>
      <c r="T686" s="58" t="str">
        <f t="shared" ca="1" si="130"/>
        <v/>
      </c>
      <c r="U686" s="57" t="str">
        <f t="shared" si="131"/>
        <v/>
      </c>
      <c r="V686" s="57" t="str">
        <f ca="1">IF(AND(C686&lt;&gt;"",C686&lt;&gt;OFFSET(C686,1,0)),SUMIFS([Giá có thuế],[Số ĐK],C686),"")</f>
        <v/>
      </c>
      <c r="W686" s="53"/>
      <c r="X686" s="55" t="str">
        <f>IF(W686="","",'Thông Tin Chung'!#REF!)</f>
        <v/>
      </c>
      <c r="Y686" s="57" t="str">
        <f t="shared" ca="1" si="132"/>
        <v/>
      </c>
      <c r="Z686" s="59"/>
      <c r="AA686" s="49" t="str">
        <f ca="1">IF(C686="","",IF(OR(D686&lt;NgayBatDau,D686&gt;NgayKetThuc),"Ngày tháng phải nằm trong kỳ báo cáo",IF(AND(G686&lt;&gt;"",COUNTIF(D.2[Tên khách hàng],G686)=0),"Tên KH chưa khai báo trong DSKH",IF(AND(H686&lt;&gt;"",COUNTIF(D.1[Tên sản phẩm],H686)=0),"SP này chưa khai báo trong DSSP",""))))</f>
        <v/>
      </c>
      <c r="AB686" s="28" t="str">
        <f t="shared" ca="1" si="122"/>
        <v/>
      </c>
      <c r="AC686" s="29" t="str">
        <f>IF(OR(H686="",S686=""),"",S686-(SUM(L686,M686)*INDEX(#REF!,MATCH(H686,D.1[Tên sản phẩm],0))))</f>
        <v/>
      </c>
    </row>
    <row r="687" spans="2:29" ht="27.75" customHeight="1">
      <c r="B687" s="69">
        <f t="shared" si="123"/>
        <v>684</v>
      </c>
      <c r="C687" s="49" t="str">
        <f t="shared" ca="1" si="124"/>
        <v/>
      </c>
      <c r="D687" s="50" t="str">
        <f t="shared" ca="1" si="125"/>
        <v/>
      </c>
      <c r="E687" s="51" t="str">
        <f t="shared" ca="1" si="126"/>
        <v/>
      </c>
      <c r="F687" s="51"/>
      <c r="G687" s="52" t="str">
        <f t="shared" ca="1" si="127"/>
        <v/>
      </c>
      <c r="H687" s="53"/>
      <c r="I687" s="54" t="str">
        <f>IF(H687="","",INDEX(D.1[Quy cách],MATCH(H687,D.1[Tên sản phẩm],0)))</f>
        <v/>
      </c>
      <c r="J687" s="20" t="str">
        <f>IF(H687="","",INDEX(D.1[ĐVT],MATCH(H687,D.1[Tên sản phẩm],0)))</f>
        <v/>
      </c>
      <c r="K687" s="56" t="str">
        <f>IF(H687="","",INDEX(#REF!,MATCH(H687,D.1[Tên sản phẩm],0)))</f>
        <v/>
      </c>
      <c r="L687" s="56"/>
      <c r="M687" s="53"/>
      <c r="N687" s="53"/>
      <c r="O687" s="53"/>
      <c r="P687" s="57" t="str">
        <f t="shared" si="128"/>
        <v/>
      </c>
      <c r="Q687" s="58"/>
      <c r="R687" s="56" t="str">
        <f t="shared" si="121"/>
        <v/>
      </c>
      <c r="S687" s="57" t="str">
        <f t="shared" si="129"/>
        <v/>
      </c>
      <c r="T687" s="58" t="str">
        <f t="shared" ca="1" si="130"/>
        <v/>
      </c>
      <c r="U687" s="57" t="str">
        <f t="shared" si="131"/>
        <v/>
      </c>
      <c r="V687" s="57" t="str">
        <f ca="1">IF(AND(C687&lt;&gt;"",C687&lt;&gt;OFFSET(C687,1,0)),SUMIFS([Giá có thuế],[Số ĐK],C687),"")</f>
        <v/>
      </c>
      <c r="W687" s="53"/>
      <c r="X687" s="55" t="str">
        <f>IF(W687="","",'Thông Tin Chung'!#REF!)</f>
        <v/>
      </c>
      <c r="Y687" s="57" t="str">
        <f t="shared" ca="1" si="132"/>
        <v/>
      </c>
      <c r="Z687" s="59"/>
      <c r="AA687" s="49" t="str">
        <f ca="1">IF(C687="","",IF(OR(D687&lt;NgayBatDau,D687&gt;NgayKetThuc),"Ngày tháng phải nằm trong kỳ báo cáo",IF(AND(G687&lt;&gt;"",COUNTIF(D.2[Tên khách hàng],G687)=0),"Tên KH chưa khai báo trong DSKH",IF(AND(H687&lt;&gt;"",COUNTIF(D.1[Tên sản phẩm],H687)=0),"SP này chưa khai báo trong DSSP",""))))</f>
        <v/>
      </c>
      <c r="AB687" s="28" t="str">
        <f t="shared" ca="1" si="122"/>
        <v/>
      </c>
      <c r="AC687" s="29" t="str">
        <f>IF(OR(H687="",S687=""),"",S687-(SUM(L687,M687)*INDEX(#REF!,MATCH(H687,D.1[Tên sản phẩm],0))))</f>
        <v/>
      </c>
    </row>
    <row r="688" spans="2:29" ht="27.75" customHeight="1">
      <c r="B688" s="69">
        <f t="shared" si="123"/>
        <v>685</v>
      </c>
      <c r="C688" s="49" t="str">
        <f t="shared" ca="1" si="124"/>
        <v/>
      </c>
      <c r="D688" s="50" t="str">
        <f t="shared" ca="1" si="125"/>
        <v/>
      </c>
      <c r="E688" s="51" t="str">
        <f t="shared" ca="1" si="126"/>
        <v/>
      </c>
      <c r="F688" s="51"/>
      <c r="G688" s="52" t="str">
        <f t="shared" ca="1" si="127"/>
        <v/>
      </c>
      <c r="H688" s="53"/>
      <c r="I688" s="54" t="str">
        <f>IF(H688="","",INDEX(D.1[Quy cách],MATCH(H688,D.1[Tên sản phẩm],0)))</f>
        <v/>
      </c>
      <c r="J688" s="20" t="str">
        <f>IF(H688="","",INDEX(D.1[ĐVT],MATCH(H688,D.1[Tên sản phẩm],0)))</f>
        <v/>
      </c>
      <c r="K688" s="56" t="str">
        <f>IF(H688="","",INDEX(#REF!,MATCH(H688,D.1[Tên sản phẩm],0)))</f>
        <v/>
      </c>
      <c r="L688" s="56"/>
      <c r="M688" s="53"/>
      <c r="N688" s="53"/>
      <c r="O688" s="53"/>
      <c r="P688" s="57" t="str">
        <f t="shared" si="128"/>
        <v/>
      </c>
      <c r="Q688" s="58"/>
      <c r="R688" s="56" t="str">
        <f t="shared" si="121"/>
        <v/>
      </c>
      <c r="S688" s="57" t="str">
        <f t="shared" si="129"/>
        <v/>
      </c>
      <c r="T688" s="58" t="str">
        <f t="shared" ca="1" si="130"/>
        <v/>
      </c>
      <c r="U688" s="57" t="str">
        <f t="shared" si="131"/>
        <v/>
      </c>
      <c r="V688" s="57" t="str">
        <f ca="1">IF(AND(C688&lt;&gt;"",C688&lt;&gt;OFFSET(C688,1,0)),SUMIFS([Giá có thuế],[Số ĐK],C688),"")</f>
        <v/>
      </c>
      <c r="W688" s="53"/>
      <c r="X688" s="55" t="str">
        <f>IF(W688="","",'Thông Tin Chung'!#REF!)</f>
        <v/>
      </c>
      <c r="Y688" s="57" t="str">
        <f t="shared" ca="1" si="132"/>
        <v/>
      </c>
      <c r="Z688" s="59"/>
      <c r="AA688" s="49" t="str">
        <f ca="1">IF(C688="","",IF(OR(D688&lt;NgayBatDau,D688&gt;NgayKetThuc),"Ngày tháng phải nằm trong kỳ báo cáo",IF(AND(G688&lt;&gt;"",COUNTIF(D.2[Tên khách hàng],G688)=0),"Tên KH chưa khai báo trong DSKH",IF(AND(H688&lt;&gt;"",COUNTIF(D.1[Tên sản phẩm],H688)=0),"SP này chưa khai báo trong DSSP",""))))</f>
        <v/>
      </c>
      <c r="AB688" s="28" t="str">
        <f t="shared" ca="1" si="122"/>
        <v/>
      </c>
      <c r="AC688" s="29" t="str">
        <f>IF(OR(H688="",S688=""),"",S688-(SUM(L688,M688)*INDEX(#REF!,MATCH(H688,D.1[Tên sản phẩm],0))))</f>
        <v/>
      </c>
    </row>
    <row r="689" spans="2:29" ht="27.75" customHeight="1">
      <c r="B689" s="69">
        <f t="shared" si="123"/>
        <v>686</v>
      </c>
      <c r="C689" s="49" t="str">
        <f t="shared" ca="1" si="124"/>
        <v/>
      </c>
      <c r="D689" s="50" t="str">
        <f t="shared" ca="1" si="125"/>
        <v/>
      </c>
      <c r="E689" s="51" t="str">
        <f t="shared" ca="1" si="126"/>
        <v/>
      </c>
      <c r="F689" s="51"/>
      <c r="G689" s="52" t="str">
        <f t="shared" ca="1" si="127"/>
        <v/>
      </c>
      <c r="H689" s="53"/>
      <c r="I689" s="54" t="str">
        <f>IF(H689="","",INDEX(D.1[Quy cách],MATCH(H689,D.1[Tên sản phẩm],0)))</f>
        <v/>
      </c>
      <c r="J689" s="20" t="str">
        <f>IF(H689="","",INDEX(D.1[ĐVT],MATCH(H689,D.1[Tên sản phẩm],0)))</f>
        <v/>
      </c>
      <c r="K689" s="56" t="str">
        <f>IF(H689="","",INDEX(#REF!,MATCH(H689,D.1[Tên sản phẩm],0)))</f>
        <v/>
      </c>
      <c r="L689" s="56"/>
      <c r="M689" s="53"/>
      <c r="N689" s="53"/>
      <c r="O689" s="53"/>
      <c r="P689" s="57" t="str">
        <f t="shared" si="128"/>
        <v/>
      </c>
      <c r="Q689" s="58"/>
      <c r="R689" s="56" t="str">
        <f t="shared" si="121"/>
        <v/>
      </c>
      <c r="S689" s="57" t="str">
        <f t="shared" si="129"/>
        <v/>
      </c>
      <c r="T689" s="58" t="str">
        <f t="shared" ca="1" si="130"/>
        <v/>
      </c>
      <c r="U689" s="57" t="str">
        <f t="shared" si="131"/>
        <v/>
      </c>
      <c r="V689" s="57" t="str">
        <f ca="1">IF(AND(C689&lt;&gt;"",C689&lt;&gt;OFFSET(C689,1,0)),SUMIFS([Giá có thuế],[Số ĐK],C689),"")</f>
        <v/>
      </c>
      <c r="W689" s="53"/>
      <c r="X689" s="55" t="str">
        <f>IF(W689="","",'Thông Tin Chung'!#REF!)</f>
        <v/>
      </c>
      <c r="Y689" s="57" t="str">
        <f t="shared" ca="1" si="132"/>
        <v/>
      </c>
      <c r="Z689" s="59"/>
      <c r="AA689" s="49" t="str">
        <f ca="1">IF(C689="","",IF(OR(D689&lt;NgayBatDau,D689&gt;NgayKetThuc),"Ngày tháng phải nằm trong kỳ báo cáo",IF(AND(G689&lt;&gt;"",COUNTIF(D.2[Tên khách hàng],G689)=0),"Tên KH chưa khai báo trong DSKH",IF(AND(H689&lt;&gt;"",COUNTIF(D.1[Tên sản phẩm],H689)=0),"SP này chưa khai báo trong DSSP",""))))</f>
        <v/>
      </c>
      <c r="AB689" s="28" t="str">
        <f t="shared" ca="1" si="122"/>
        <v/>
      </c>
      <c r="AC689" s="29" t="str">
        <f>IF(OR(H689="",S689=""),"",S689-(SUM(L689,M689)*INDEX(#REF!,MATCH(H689,D.1[Tên sản phẩm],0))))</f>
        <v/>
      </c>
    </row>
    <row r="690" spans="2:29" ht="27.75" customHeight="1">
      <c r="B690" s="69">
        <f t="shared" si="123"/>
        <v>687</v>
      </c>
      <c r="C690" s="49" t="str">
        <f t="shared" ca="1" si="124"/>
        <v/>
      </c>
      <c r="D690" s="50" t="str">
        <f t="shared" ca="1" si="125"/>
        <v/>
      </c>
      <c r="E690" s="51" t="str">
        <f t="shared" ca="1" si="126"/>
        <v/>
      </c>
      <c r="F690" s="51"/>
      <c r="G690" s="52" t="str">
        <f t="shared" ca="1" si="127"/>
        <v/>
      </c>
      <c r="H690" s="53"/>
      <c r="I690" s="54" t="str">
        <f>IF(H690="","",INDEX(D.1[Quy cách],MATCH(H690,D.1[Tên sản phẩm],0)))</f>
        <v/>
      </c>
      <c r="J690" s="20" t="str">
        <f>IF(H690="","",INDEX(D.1[ĐVT],MATCH(H690,D.1[Tên sản phẩm],0)))</f>
        <v/>
      </c>
      <c r="K690" s="56" t="str">
        <f>IF(H690="","",INDEX(#REF!,MATCH(H690,D.1[Tên sản phẩm],0)))</f>
        <v/>
      </c>
      <c r="L690" s="56"/>
      <c r="M690" s="53"/>
      <c r="N690" s="53"/>
      <c r="O690" s="53"/>
      <c r="P690" s="57" t="str">
        <f t="shared" si="128"/>
        <v/>
      </c>
      <c r="Q690" s="58"/>
      <c r="R690" s="56" t="str">
        <f t="shared" si="121"/>
        <v/>
      </c>
      <c r="S690" s="57" t="str">
        <f t="shared" si="129"/>
        <v/>
      </c>
      <c r="T690" s="58" t="str">
        <f t="shared" ca="1" si="130"/>
        <v/>
      </c>
      <c r="U690" s="57" t="str">
        <f t="shared" si="131"/>
        <v/>
      </c>
      <c r="V690" s="57" t="str">
        <f ca="1">IF(AND(C690&lt;&gt;"",C690&lt;&gt;OFFSET(C690,1,0)),SUMIFS([Giá có thuế],[Số ĐK],C690),"")</f>
        <v/>
      </c>
      <c r="W690" s="53"/>
      <c r="X690" s="55" t="str">
        <f>IF(W690="","",'Thông Tin Chung'!#REF!)</f>
        <v/>
      </c>
      <c r="Y690" s="57" t="str">
        <f t="shared" ca="1" si="132"/>
        <v/>
      </c>
      <c r="Z690" s="59"/>
      <c r="AA690" s="49" t="str">
        <f ca="1">IF(C690="","",IF(OR(D690&lt;NgayBatDau,D690&gt;NgayKetThuc),"Ngày tháng phải nằm trong kỳ báo cáo",IF(AND(G690&lt;&gt;"",COUNTIF(D.2[Tên khách hàng],G690)=0),"Tên KH chưa khai báo trong DSKH",IF(AND(H690&lt;&gt;"",COUNTIF(D.1[Tên sản phẩm],H690)=0),"SP này chưa khai báo trong DSSP",""))))</f>
        <v/>
      </c>
      <c r="AB690" s="28" t="str">
        <f t="shared" ca="1" si="122"/>
        <v/>
      </c>
      <c r="AC690" s="29" t="str">
        <f>IF(OR(H690="",S690=""),"",S690-(SUM(L690,M690)*INDEX(#REF!,MATCH(H690,D.1[Tên sản phẩm],0))))</f>
        <v/>
      </c>
    </row>
    <row r="691" spans="2:29" ht="27.75" customHeight="1">
      <c r="B691" s="69">
        <f t="shared" si="123"/>
        <v>688</v>
      </c>
      <c r="C691" s="49" t="str">
        <f t="shared" ca="1" si="124"/>
        <v/>
      </c>
      <c r="D691" s="50" t="str">
        <f t="shared" ca="1" si="125"/>
        <v/>
      </c>
      <c r="E691" s="51" t="str">
        <f t="shared" ca="1" si="126"/>
        <v/>
      </c>
      <c r="F691" s="51"/>
      <c r="G691" s="52" t="str">
        <f t="shared" ca="1" si="127"/>
        <v/>
      </c>
      <c r="H691" s="53"/>
      <c r="I691" s="54" t="str">
        <f>IF(H691="","",INDEX(D.1[Quy cách],MATCH(H691,D.1[Tên sản phẩm],0)))</f>
        <v/>
      </c>
      <c r="J691" s="20" t="str">
        <f>IF(H691="","",INDEX(D.1[ĐVT],MATCH(H691,D.1[Tên sản phẩm],0)))</f>
        <v/>
      </c>
      <c r="K691" s="56" t="str">
        <f>IF(H691="","",INDEX(#REF!,MATCH(H691,D.1[Tên sản phẩm],0)))</f>
        <v/>
      </c>
      <c r="L691" s="56"/>
      <c r="M691" s="53"/>
      <c r="N691" s="53"/>
      <c r="O691" s="53"/>
      <c r="P691" s="57" t="str">
        <f t="shared" si="128"/>
        <v/>
      </c>
      <c r="Q691" s="58"/>
      <c r="R691" s="56" t="str">
        <f t="shared" si="121"/>
        <v/>
      </c>
      <c r="S691" s="57" t="str">
        <f t="shared" si="129"/>
        <v/>
      </c>
      <c r="T691" s="58" t="str">
        <f t="shared" ca="1" si="130"/>
        <v/>
      </c>
      <c r="U691" s="57" t="str">
        <f t="shared" si="131"/>
        <v/>
      </c>
      <c r="V691" s="57" t="str">
        <f ca="1">IF(AND(C691&lt;&gt;"",C691&lt;&gt;OFFSET(C691,1,0)),SUMIFS([Giá có thuế],[Số ĐK],C691),"")</f>
        <v/>
      </c>
      <c r="W691" s="53"/>
      <c r="X691" s="55" t="str">
        <f>IF(W691="","",'Thông Tin Chung'!#REF!)</f>
        <v/>
      </c>
      <c r="Y691" s="57" t="str">
        <f t="shared" ca="1" si="132"/>
        <v/>
      </c>
      <c r="Z691" s="59"/>
      <c r="AA691" s="49" t="str">
        <f ca="1">IF(C691="","",IF(OR(D691&lt;NgayBatDau,D691&gt;NgayKetThuc),"Ngày tháng phải nằm trong kỳ báo cáo",IF(AND(G691&lt;&gt;"",COUNTIF(D.2[Tên khách hàng],G691)=0),"Tên KH chưa khai báo trong DSKH",IF(AND(H691&lt;&gt;"",COUNTIF(D.1[Tên sản phẩm],H691)=0),"SP này chưa khai báo trong DSSP",""))))</f>
        <v/>
      </c>
      <c r="AB691" s="28" t="str">
        <f t="shared" ca="1" si="122"/>
        <v/>
      </c>
      <c r="AC691" s="29" t="str">
        <f>IF(OR(H691="",S691=""),"",S691-(SUM(L691,M691)*INDEX(#REF!,MATCH(H691,D.1[Tên sản phẩm],0))))</f>
        <v/>
      </c>
    </row>
    <row r="692" spans="2:29" ht="27.75" customHeight="1">
      <c r="B692" s="69">
        <f t="shared" si="123"/>
        <v>689</v>
      </c>
      <c r="C692" s="49" t="str">
        <f t="shared" ca="1" si="124"/>
        <v/>
      </c>
      <c r="D692" s="50" t="str">
        <f t="shared" ca="1" si="125"/>
        <v/>
      </c>
      <c r="E692" s="51" t="str">
        <f t="shared" ca="1" si="126"/>
        <v/>
      </c>
      <c r="F692" s="51"/>
      <c r="G692" s="52" t="str">
        <f t="shared" ca="1" si="127"/>
        <v/>
      </c>
      <c r="H692" s="53"/>
      <c r="I692" s="54" t="str">
        <f>IF(H692="","",INDEX(D.1[Quy cách],MATCH(H692,D.1[Tên sản phẩm],0)))</f>
        <v/>
      </c>
      <c r="J692" s="20" t="str">
        <f>IF(H692="","",INDEX(D.1[ĐVT],MATCH(H692,D.1[Tên sản phẩm],0)))</f>
        <v/>
      </c>
      <c r="K692" s="56" t="str">
        <f>IF(H692="","",INDEX(#REF!,MATCH(H692,D.1[Tên sản phẩm],0)))</f>
        <v/>
      </c>
      <c r="L692" s="56"/>
      <c r="M692" s="53"/>
      <c r="N692" s="53"/>
      <c r="O692" s="53"/>
      <c r="P692" s="57" t="str">
        <f t="shared" si="128"/>
        <v/>
      </c>
      <c r="Q692" s="58"/>
      <c r="R692" s="56" t="str">
        <f t="shared" si="121"/>
        <v/>
      </c>
      <c r="S692" s="57" t="str">
        <f t="shared" si="129"/>
        <v/>
      </c>
      <c r="T692" s="58" t="str">
        <f t="shared" ca="1" si="130"/>
        <v/>
      </c>
      <c r="U692" s="57" t="str">
        <f t="shared" si="131"/>
        <v/>
      </c>
      <c r="V692" s="57" t="str">
        <f ca="1">IF(AND(C692&lt;&gt;"",C692&lt;&gt;OFFSET(C692,1,0)),SUMIFS([Giá có thuế],[Số ĐK],C692),"")</f>
        <v/>
      </c>
      <c r="W692" s="53"/>
      <c r="X692" s="55" t="str">
        <f>IF(W692="","",'Thông Tin Chung'!#REF!)</f>
        <v/>
      </c>
      <c r="Y692" s="57" t="str">
        <f t="shared" ca="1" si="132"/>
        <v/>
      </c>
      <c r="Z692" s="59"/>
      <c r="AA692" s="49" t="str">
        <f ca="1">IF(C692="","",IF(OR(D692&lt;NgayBatDau,D692&gt;NgayKetThuc),"Ngày tháng phải nằm trong kỳ báo cáo",IF(AND(G692&lt;&gt;"",COUNTIF(D.2[Tên khách hàng],G692)=0),"Tên KH chưa khai báo trong DSKH",IF(AND(H692&lt;&gt;"",COUNTIF(D.1[Tên sản phẩm],H692)=0),"SP này chưa khai báo trong DSSP",""))))</f>
        <v/>
      </c>
      <c r="AB692" s="28" t="str">
        <f t="shared" ca="1" si="122"/>
        <v/>
      </c>
      <c r="AC692" s="29" t="str">
        <f>IF(OR(H692="",S692=""),"",S692-(SUM(L692,M692)*INDEX(#REF!,MATCH(H692,D.1[Tên sản phẩm],0))))</f>
        <v/>
      </c>
    </row>
    <row r="693" spans="2:29" ht="27.75" customHeight="1">
      <c r="B693" s="69">
        <f t="shared" si="123"/>
        <v>690</v>
      </c>
      <c r="C693" s="49" t="str">
        <f t="shared" ca="1" si="124"/>
        <v/>
      </c>
      <c r="D693" s="50" t="str">
        <f t="shared" ca="1" si="125"/>
        <v/>
      </c>
      <c r="E693" s="51" t="str">
        <f t="shared" ca="1" si="126"/>
        <v/>
      </c>
      <c r="F693" s="51"/>
      <c r="G693" s="52" t="str">
        <f t="shared" ca="1" si="127"/>
        <v/>
      </c>
      <c r="H693" s="53"/>
      <c r="I693" s="54" t="str">
        <f>IF(H693="","",INDEX(D.1[Quy cách],MATCH(H693,D.1[Tên sản phẩm],0)))</f>
        <v/>
      </c>
      <c r="J693" s="20" t="str">
        <f>IF(H693="","",INDEX(D.1[ĐVT],MATCH(H693,D.1[Tên sản phẩm],0)))</f>
        <v/>
      </c>
      <c r="K693" s="56" t="str">
        <f>IF(H693="","",INDEX(#REF!,MATCH(H693,D.1[Tên sản phẩm],0)))</f>
        <v/>
      </c>
      <c r="L693" s="56"/>
      <c r="M693" s="53"/>
      <c r="N693" s="53"/>
      <c r="O693" s="53"/>
      <c r="P693" s="57" t="str">
        <f t="shared" si="128"/>
        <v/>
      </c>
      <c r="Q693" s="58"/>
      <c r="R693" s="56" t="str">
        <f t="shared" si="121"/>
        <v/>
      </c>
      <c r="S693" s="57" t="str">
        <f t="shared" si="129"/>
        <v/>
      </c>
      <c r="T693" s="58" t="str">
        <f t="shared" ca="1" si="130"/>
        <v/>
      </c>
      <c r="U693" s="57" t="str">
        <f t="shared" si="131"/>
        <v/>
      </c>
      <c r="V693" s="57" t="str">
        <f ca="1">IF(AND(C693&lt;&gt;"",C693&lt;&gt;OFFSET(C693,1,0)),SUMIFS([Giá có thuế],[Số ĐK],C693),"")</f>
        <v/>
      </c>
      <c r="W693" s="53"/>
      <c r="X693" s="55" t="str">
        <f>IF(W693="","",'Thông Tin Chung'!#REF!)</f>
        <v/>
      </c>
      <c r="Y693" s="57" t="str">
        <f t="shared" ca="1" si="132"/>
        <v/>
      </c>
      <c r="Z693" s="59"/>
      <c r="AA693" s="49" t="str">
        <f ca="1">IF(C693="","",IF(OR(D693&lt;NgayBatDau,D693&gt;NgayKetThuc),"Ngày tháng phải nằm trong kỳ báo cáo",IF(AND(G693&lt;&gt;"",COUNTIF(D.2[Tên khách hàng],G693)=0),"Tên KH chưa khai báo trong DSKH",IF(AND(H693&lt;&gt;"",COUNTIF(D.1[Tên sản phẩm],H693)=0),"SP này chưa khai báo trong DSSP",""))))</f>
        <v/>
      </c>
      <c r="AB693" s="28" t="str">
        <f t="shared" ca="1" si="122"/>
        <v/>
      </c>
      <c r="AC693" s="29" t="str">
        <f>IF(OR(H693="",S693=""),"",S693-(SUM(L693,M693)*INDEX(#REF!,MATCH(H693,D.1[Tên sản phẩm],0))))</f>
        <v/>
      </c>
    </row>
    <row r="694" spans="2:29" ht="27.75" customHeight="1">
      <c r="B694" s="69">
        <f t="shared" si="123"/>
        <v>691</v>
      </c>
      <c r="C694" s="49" t="str">
        <f t="shared" ca="1" si="124"/>
        <v/>
      </c>
      <c r="D694" s="50" t="str">
        <f t="shared" ca="1" si="125"/>
        <v/>
      </c>
      <c r="E694" s="51" t="str">
        <f t="shared" ca="1" si="126"/>
        <v/>
      </c>
      <c r="F694" s="51"/>
      <c r="G694" s="52" t="str">
        <f t="shared" ca="1" si="127"/>
        <v/>
      </c>
      <c r="H694" s="53"/>
      <c r="I694" s="54" t="str">
        <f>IF(H694="","",INDEX(D.1[Quy cách],MATCH(H694,D.1[Tên sản phẩm],0)))</f>
        <v/>
      </c>
      <c r="J694" s="20" t="str">
        <f>IF(H694="","",INDEX(D.1[ĐVT],MATCH(H694,D.1[Tên sản phẩm],0)))</f>
        <v/>
      </c>
      <c r="K694" s="56" t="str">
        <f>IF(H694="","",INDEX(#REF!,MATCH(H694,D.1[Tên sản phẩm],0)))</f>
        <v/>
      </c>
      <c r="L694" s="56"/>
      <c r="M694" s="53"/>
      <c r="N694" s="53"/>
      <c r="O694" s="53"/>
      <c r="P694" s="57" t="str">
        <f t="shared" si="128"/>
        <v/>
      </c>
      <c r="Q694" s="58"/>
      <c r="R694" s="56" t="str">
        <f t="shared" si="121"/>
        <v/>
      </c>
      <c r="S694" s="57" t="str">
        <f t="shared" si="129"/>
        <v/>
      </c>
      <c r="T694" s="58" t="str">
        <f t="shared" ca="1" si="130"/>
        <v/>
      </c>
      <c r="U694" s="57" t="str">
        <f t="shared" si="131"/>
        <v/>
      </c>
      <c r="V694" s="57" t="str">
        <f ca="1">IF(AND(C694&lt;&gt;"",C694&lt;&gt;OFFSET(C694,1,0)),SUMIFS([Giá có thuế],[Số ĐK],C694),"")</f>
        <v/>
      </c>
      <c r="W694" s="53"/>
      <c r="X694" s="55" t="str">
        <f>IF(W694="","",'Thông Tin Chung'!#REF!)</f>
        <v/>
      </c>
      <c r="Y694" s="57" t="str">
        <f t="shared" ca="1" si="132"/>
        <v/>
      </c>
      <c r="Z694" s="59"/>
      <c r="AA694" s="49" t="str">
        <f ca="1">IF(C694="","",IF(OR(D694&lt;NgayBatDau,D694&gt;NgayKetThuc),"Ngày tháng phải nằm trong kỳ báo cáo",IF(AND(G694&lt;&gt;"",COUNTIF(D.2[Tên khách hàng],G694)=0),"Tên KH chưa khai báo trong DSKH",IF(AND(H694&lt;&gt;"",COUNTIF(D.1[Tên sản phẩm],H694)=0),"SP này chưa khai báo trong DSSP",""))))</f>
        <v/>
      </c>
      <c r="AB694" s="28" t="str">
        <f t="shared" ca="1" si="122"/>
        <v/>
      </c>
      <c r="AC694" s="29" t="str">
        <f>IF(OR(H694="",S694=""),"",S694-(SUM(L694,M694)*INDEX(#REF!,MATCH(H694,D.1[Tên sản phẩm],0))))</f>
        <v/>
      </c>
    </row>
    <row r="695" spans="2:29" ht="27.75" customHeight="1">
      <c r="B695" s="69">
        <f t="shared" si="123"/>
        <v>692</v>
      </c>
      <c r="C695" s="49" t="str">
        <f t="shared" ca="1" si="124"/>
        <v/>
      </c>
      <c r="D695" s="50" t="str">
        <f t="shared" ca="1" si="125"/>
        <v/>
      </c>
      <c r="E695" s="51" t="str">
        <f t="shared" ca="1" si="126"/>
        <v/>
      </c>
      <c r="F695" s="51"/>
      <c r="G695" s="52" t="str">
        <f t="shared" ca="1" si="127"/>
        <v/>
      </c>
      <c r="H695" s="53"/>
      <c r="I695" s="54" t="str">
        <f>IF(H695="","",INDEX(D.1[Quy cách],MATCH(H695,D.1[Tên sản phẩm],0)))</f>
        <v/>
      </c>
      <c r="J695" s="20" t="str">
        <f>IF(H695="","",INDEX(D.1[ĐVT],MATCH(H695,D.1[Tên sản phẩm],0)))</f>
        <v/>
      </c>
      <c r="K695" s="56" t="str">
        <f>IF(H695="","",INDEX(#REF!,MATCH(H695,D.1[Tên sản phẩm],0)))</f>
        <v/>
      </c>
      <c r="L695" s="56"/>
      <c r="M695" s="53"/>
      <c r="N695" s="53"/>
      <c r="O695" s="53"/>
      <c r="P695" s="57" t="str">
        <f t="shared" si="128"/>
        <v/>
      </c>
      <c r="Q695" s="58"/>
      <c r="R695" s="56" t="str">
        <f t="shared" si="121"/>
        <v/>
      </c>
      <c r="S695" s="57" t="str">
        <f t="shared" si="129"/>
        <v/>
      </c>
      <c r="T695" s="58" t="str">
        <f t="shared" ca="1" si="130"/>
        <v/>
      </c>
      <c r="U695" s="57" t="str">
        <f t="shared" si="131"/>
        <v/>
      </c>
      <c r="V695" s="57" t="str">
        <f ca="1">IF(AND(C695&lt;&gt;"",C695&lt;&gt;OFFSET(C695,1,0)),SUMIFS([Giá có thuế],[Số ĐK],C695),"")</f>
        <v/>
      </c>
      <c r="W695" s="53"/>
      <c r="X695" s="55" t="str">
        <f>IF(W695="","",'Thông Tin Chung'!#REF!)</f>
        <v/>
      </c>
      <c r="Y695" s="57" t="str">
        <f t="shared" ca="1" si="132"/>
        <v/>
      </c>
      <c r="Z695" s="59"/>
      <c r="AA695" s="49" t="str">
        <f ca="1">IF(C695="","",IF(OR(D695&lt;NgayBatDau,D695&gt;NgayKetThuc),"Ngày tháng phải nằm trong kỳ báo cáo",IF(AND(G695&lt;&gt;"",COUNTIF(D.2[Tên khách hàng],G695)=0),"Tên KH chưa khai báo trong DSKH",IF(AND(H695&lt;&gt;"",COUNTIF(D.1[Tên sản phẩm],H695)=0),"SP này chưa khai báo trong DSSP",""))))</f>
        <v/>
      </c>
      <c r="AB695" s="28" t="str">
        <f t="shared" ca="1" si="122"/>
        <v/>
      </c>
      <c r="AC695" s="29" t="str">
        <f>IF(OR(H695="",S695=""),"",S695-(SUM(L695,M695)*INDEX(#REF!,MATCH(H695,D.1[Tên sản phẩm],0))))</f>
        <v/>
      </c>
    </row>
    <row r="696" spans="2:29" ht="27.75" customHeight="1">
      <c r="B696" s="69">
        <f t="shared" si="123"/>
        <v>693</v>
      </c>
      <c r="C696" s="49" t="str">
        <f t="shared" ca="1" si="124"/>
        <v/>
      </c>
      <c r="D696" s="50" t="str">
        <f t="shared" ca="1" si="125"/>
        <v/>
      </c>
      <c r="E696" s="51" t="str">
        <f t="shared" ca="1" si="126"/>
        <v/>
      </c>
      <c r="F696" s="51"/>
      <c r="G696" s="52" t="str">
        <f t="shared" ca="1" si="127"/>
        <v/>
      </c>
      <c r="H696" s="53"/>
      <c r="I696" s="54" t="str">
        <f>IF(H696="","",INDEX(D.1[Quy cách],MATCH(H696,D.1[Tên sản phẩm],0)))</f>
        <v/>
      </c>
      <c r="J696" s="20" t="str">
        <f>IF(H696="","",INDEX(D.1[ĐVT],MATCH(H696,D.1[Tên sản phẩm],0)))</f>
        <v/>
      </c>
      <c r="K696" s="56" t="str">
        <f>IF(H696="","",INDEX(#REF!,MATCH(H696,D.1[Tên sản phẩm],0)))</f>
        <v/>
      </c>
      <c r="L696" s="56"/>
      <c r="M696" s="53"/>
      <c r="N696" s="53"/>
      <c r="O696" s="53"/>
      <c r="P696" s="57" t="str">
        <f t="shared" si="128"/>
        <v/>
      </c>
      <c r="Q696" s="58"/>
      <c r="R696" s="56" t="str">
        <f t="shared" si="121"/>
        <v/>
      </c>
      <c r="S696" s="57" t="str">
        <f t="shared" si="129"/>
        <v/>
      </c>
      <c r="T696" s="58" t="str">
        <f t="shared" ca="1" si="130"/>
        <v/>
      </c>
      <c r="U696" s="57" t="str">
        <f t="shared" si="131"/>
        <v/>
      </c>
      <c r="V696" s="57" t="str">
        <f ca="1">IF(AND(C696&lt;&gt;"",C696&lt;&gt;OFFSET(C696,1,0)),SUMIFS([Giá có thuế],[Số ĐK],C696),"")</f>
        <v/>
      </c>
      <c r="W696" s="53"/>
      <c r="X696" s="55" t="str">
        <f>IF(W696="","",'Thông Tin Chung'!#REF!)</f>
        <v/>
      </c>
      <c r="Y696" s="57" t="str">
        <f t="shared" ca="1" si="132"/>
        <v/>
      </c>
      <c r="Z696" s="59"/>
      <c r="AA696" s="49" t="str">
        <f ca="1">IF(C696="","",IF(OR(D696&lt;NgayBatDau,D696&gt;NgayKetThuc),"Ngày tháng phải nằm trong kỳ báo cáo",IF(AND(G696&lt;&gt;"",COUNTIF(D.2[Tên khách hàng],G696)=0),"Tên KH chưa khai báo trong DSKH",IF(AND(H696&lt;&gt;"",COUNTIF(D.1[Tên sản phẩm],H696)=0),"SP này chưa khai báo trong DSSP",""))))</f>
        <v/>
      </c>
      <c r="AB696" s="28" t="str">
        <f t="shared" ca="1" si="122"/>
        <v/>
      </c>
      <c r="AC696" s="29" t="str">
        <f>IF(OR(H696="",S696=""),"",S696-(SUM(L696,M696)*INDEX(#REF!,MATCH(H696,D.1[Tên sản phẩm],0))))</f>
        <v/>
      </c>
    </row>
    <row r="697" spans="2:29" ht="27.75" customHeight="1">
      <c r="B697" s="69">
        <f t="shared" si="123"/>
        <v>694</v>
      </c>
      <c r="C697" s="49" t="str">
        <f t="shared" ca="1" si="124"/>
        <v/>
      </c>
      <c r="D697" s="50" t="str">
        <f t="shared" ca="1" si="125"/>
        <v/>
      </c>
      <c r="E697" s="51" t="str">
        <f t="shared" ca="1" si="126"/>
        <v/>
      </c>
      <c r="F697" s="51"/>
      <c r="G697" s="52" t="str">
        <f t="shared" ca="1" si="127"/>
        <v/>
      </c>
      <c r="H697" s="53"/>
      <c r="I697" s="54" t="str">
        <f>IF(H697="","",INDEX(D.1[Quy cách],MATCH(H697,D.1[Tên sản phẩm],0)))</f>
        <v/>
      </c>
      <c r="J697" s="20" t="str">
        <f>IF(H697="","",INDEX(D.1[ĐVT],MATCH(H697,D.1[Tên sản phẩm],0)))</f>
        <v/>
      </c>
      <c r="K697" s="56" t="str">
        <f>IF(H697="","",INDEX(#REF!,MATCH(H697,D.1[Tên sản phẩm],0)))</f>
        <v/>
      </c>
      <c r="L697" s="56"/>
      <c r="M697" s="53"/>
      <c r="N697" s="53"/>
      <c r="O697" s="53"/>
      <c r="P697" s="57" t="str">
        <f t="shared" si="128"/>
        <v/>
      </c>
      <c r="Q697" s="58"/>
      <c r="R697" s="56" t="str">
        <f t="shared" si="121"/>
        <v/>
      </c>
      <c r="S697" s="57" t="str">
        <f t="shared" si="129"/>
        <v/>
      </c>
      <c r="T697" s="58" t="str">
        <f t="shared" ca="1" si="130"/>
        <v/>
      </c>
      <c r="U697" s="57" t="str">
        <f t="shared" si="131"/>
        <v/>
      </c>
      <c r="V697" s="57" t="str">
        <f ca="1">IF(AND(C697&lt;&gt;"",C697&lt;&gt;OFFSET(C697,1,0)),SUMIFS([Giá có thuế],[Số ĐK],C697),"")</f>
        <v/>
      </c>
      <c r="W697" s="53"/>
      <c r="X697" s="55" t="str">
        <f>IF(W697="","",'Thông Tin Chung'!#REF!)</f>
        <v/>
      </c>
      <c r="Y697" s="57" t="str">
        <f t="shared" ca="1" si="132"/>
        <v/>
      </c>
      <c r="Z697" s="59"/>
      <c r="AA697" s="49" t="str">
        <f ca="1">IF(C697="","",IF(OR(D697&lt;NgayBatDau,D697&gt;NgayKetThuc),"Ngày tháng phải nằm trong kỳ báo cáo",IF(AND(G697&lt;&gt;"",COUNTIF(D.2[Tên khách hàng],G697)=0),"Tên KH chưa khai báo trong DSKH",IF(AND(H697&lt;&gt;"",COUNTIF(D.1[Tên sản phẩm],H697)=0),"SP này chưa khai báo trong DSSP",""))))</f>
        <v/>
      </c>
      <c r="AB697" s="28" t="str">
        <f t="shared" ca="1" si="122"/>
        <v/>
      </c>
      <c r="AC697" s="29" t="str">
        <f>IF(OR(H697="",S697=""),"",S697-(SUM(L697,M697)*INDEX(#REF!,MATCH(H697,D.1[Tên sản phẩm],0))))</f>
        <v/>
      </c>
    </row>
    <row r="698" spans="2:29" ht="27.75" customHeight="1">
      <c r="B698" s="69">
        <f t="shared" si="123"/>
        <v>695</v>
      </c>
      <c r="C698" s="49" t="str">
        <f t="shared" ca="1" si="124"/>
        <v/>
      </c>
      <c r="D698" s="50" t="str">
        <f t="shared" ca="1" si="125"/>
        <v/>
      </c>
      <c r="E698" s="51" t="str">
        <f t="shared" ca="1" si="126"/>
        <v/>
      </c>
      <c r="F698" s="51"/>
      <c r="G698" s="52" t="str">
        <f t="shared" ca="1" si="127"/>
        <v/>
      </c>
      <c r="H698" s="53"/>
      <c r="I698" s="54" t="str">
        <f>IF(H698="","",INDEX(D.1[Quy cách],MATCH(H698,D.1[Tên sản phẩm],0)))</f>
        <v/>
      </c>
      <c r="J698" s="20" t="str">
        <f>IF(H698="","",INDEX(D.1[ĐVT],MATCH(H698,D.1[Tên sản phẩm],0)))</f>
        <v/>
      </c>
      <c r="K698" s="56" t="str">
        <f>IF(H698="","",INDEX(#REF!,MATCH(H698,D.1[Tên sản phẩm],0)))</f>
        <v/>
      </c>
      <c r="L698" s="56"/>
      <c r="M698" s="53"/>
      <c r="N698" s="53"/>
      <c r="O698" s="53"/>
      <c r="P698" s="57" t="str">
        <f t="shared" si="128"/>
        <v/>
      </c>
      <c r="Q698" s="58"/>
      <c r="R698" s="56" t="str">
        <f t="shared" si="121"/>
        <v/>
      </c>
      <c r="S698" s="57" t="str">
        <f t="shared" si="129"/>
        <v/>
      </c>
      <c r="T698" s="58" t="str">
        <f t="shared" ca="1" si="130"/>
        <v/>
      </c>
      <c r="U698" s="57" t="str">
        <f t="shared" si="131"/>
        <v/>
      </c>
      <c r="V698" s="57" t="str">
        <f ca="1">IF(AND(C698&lt;&gt;"",C698&lt;&gt;OFFSET(C698,1,0)),SUMIFS([Giá có thuế],[Số ĐK],C698),"")</f>
        <v/>
      </c>
      <c r="W698" s="53"/>
      <c r="X698" s="55" t="str">
        <f>IF(W698="","",'Thông Tin Chung'!#REF!)</f>
        <v/>
      </c>
      <c r="Y698" s="57" t="str">
        <f t="shared" ca="1" si="132"/>
        <v/>
      </c>
      <c r="Z698" s="59"/>
      <c r="AA698" s="49" t="str">
        <f ca="1">IF(C698="","",IF(OR(D698&lt;NgayBatDau,D698&gt;NgayKetThuc),"Ngày tháng phải nằm trong kỳ báo cáo",IF(AND(G698&lt;&gt;"",COUNTIF(D.2[Tên khách hàng],G698)=0),"Tên KH chưa khai báo trong DSKH",IF(AND(H698&lt;&gt;"",COUNTIF(D.1[Tên sản phẩm],H698)=0),"SP này chưa khai báo trong DSSP",""))))</f>
        <v/>
      </c>
      <c r="AB698" s="28" t="str">
        <f t="shared" ca="1" si="122"/>
        <v/>
      </c>
      <c r="AC698" s="29" t="str">
        <f>IF(OR(H698="",S698=""),"",S698-(SUM(L698,M698)*INDEX(#REF!,MATCH(H698,D.1[Tên sản phẩm],0))))</f>
        <v/>
      </c>
    </row>
    <row r="699" spans="2:29" ht="27.75" customHeight="1">
      <c r="B699" s="69">
        <f t="shared" si="123"/>
        <v>696</v>
      </c>
      <c r="C699" s="49" t="str">
        <f t="shared" ca="1" si="124"/>
        <v/>
      </c>
      <c r="D699" s="50" t="str">
        <f t="shared" ca="1" si="125"/>
        <v/>
      </c>
      <c r="E699" s="51" t="str">
        <f t="shared" ca="1" si="126"/>
        <v/>
      </c>
      <c r="F699" s="51"/>
      <c r="G699" s="52" t="str">
        <f t="shared" ca="1" si="127"/>
        <v/>
      </c>
      <c r="H699" s="53"/>
      <c r="I699" s="54" t="str">
        <f>IF(H699="","",INDEX(D.1[Quy cách],MATCH(H699,D.1[Tên sản phẩm],0)))</f>
        <v/>
      </c>
      <c r="J699" s="20" t="str">
        <f>IF(H699="","",INDEX(D.1[ĐVT],MATCH(H699,D.1[Tên sản phẩm],0)))</f>
        <v/>
      </c>
      <c r="K699" s="56" t="str">
        <f>IF(H699="","",INDEX(#REF!,MATCH(H699,D.1[Tên sản phẩm],0)))</f>
        <v/>
      </c>
      <c r="L699" s="56"/>
      <c r="M699" s="53"/>
      <c r="N699" s="53"/>
      <c r="O699" s="53"/>
      <c r="P699" s="57" t="str">
        <f t="shared" si="128"/>
        <v/>
      </c>
      <c r="Q699" s="58"/>
      <c r="R699" s="56" t="str">
        <f t="shared" si="121"/>
        <v/>
      </c>
      <c r="S699" s="57" t="str">
        <f t="shared" si="129"/>
        <v/>
      </c>
      <c r="T699" s="58" t="str">
        <f t="shared" ca="1" si="130"/>
        <v/>
      </c>
      <c r="U699" s="57" t="str">
        <f t="shared" si="131"/>
        <v/>
      </c>
      <c r="V699" s="57" t="str">
        <f ca="1">IF(AND(C699&lt;&gt;"",C699&lt;&gt;OFFSET(C699,1,0)),SUMIFS([Giá có thuế],[Số ĐK],C699),"")</f>
        <v/>
      </c>
      <c r="W699" s="53"/>
      <c r="X699" s="55" t="str">
        <f>IF(W699="","",'Thông Tin Chung'!#REF!)</f>
        <v/>
      </c>
      <c r="Y699" s="57" t="str">
        <f t="shared" ca="1" si="132"/>
        <v/>
      </c>
      <c r="Z699" s="59"/>
      <c r="AA699" s="49" t="str">
        <f ca="1">IF(C699="","",IF(OR(D699&lt;NgayBatDau,D699&gt;NgayKetThuc),"Ngày tháng phải nằm trong kỳ báo cáo",IF(AND(G699&lt;&gt;"",COUNTIF(D.2[Tên khách hàng],G699)=0),"Tên KH chưa khai báo trong DSKH",IF(AND(H699&lt;&gt;"",COUNTIF(D.1[Tên sản phẩm],H699)=0),"SP này chưa khai báo trong DSSP",""))))</f>
        <v/>
      </c>
      <c r="AB699" s="28" t="str">
        <f t="shared" ca="1" si="122"/>
        <v/>
      </c>
      <c r="AC699" s="29" t="str">
        <f>IF(OR(H699="",S699=""),"",S699-(SUM(L699,M699)*INDEX(#REF!,MATCH(H699,D.1[Tên sản phẩm],0))))</f>
        <v/>
      </c>
    </row>
    <row r="700" spans="2:29" ht="27.75" customHeight="1">
      <c r="B700" s="69">
        <f t="shared" si="123"/>
        <v>697</v>
      </c>
      <c r="C700" s="49" t="str">
        <f t="shared" ca="1" si="124"/>
        <v/>
      </c>
      <c r="D700" s="50" t="str">
        <f t="shared" ca="1" si="125"/>
        <v/>
      </c>
      <c r="E700" s="51" t="str">
        <f t="shared" ca="1" si="126"/>
        <v/>
      </c>
      <c r="F700" s="51"/>
      <c r="G700" s="52" t="str">
        <f t="shared" ca="1" si="127"/>
        <v/>
      </c>
      <c r="H700" s="53"/>
      <c r="I700" s="54" t="str">
        <f>IF(H700="","",INDEX(D.1[Quy cách],MATCH(H700,D.1[Tên sản phẩm],0)))</f>
        <v/>
      </c>
      <c r="J700" s="20" t="str">
        <f>IF(H700="","",INDEX(D.1[ĐVT],MATCH(H700,D.1[Tên sản phẩm],0)))</f>
        <v/>
      </c>
      <c r="K700" s="56" t="str">
        <f>IF(H700="","",INDEX(#REF!,MATCH(H700,D.1[Tên sản phẩm],0)))</f>
        <v/>
      </c>
      <c r="L700" s="56"/>
      <c r="M700" s="53"/>
      <c r="N700" s="53"/>
      <c r="O700" s="53"/>
      <c r="P700" s="57" t="str">
        <f t="shared" si="128"/>
        <v/>
      </c>
      <c r="Q700" s="58"/>
      <c r="R700" s="56" t="str">
        <f t="shared" si="121"/>
        <v/>
      </c>
      <c r="S700" s="57" t="str">
        <f t="shared" si="129"/>
        <v/>
      </c>
      <c r="T700" s="58" t="str">
        <f t="shared" ca="1" si="130"/>
        <v/>
      </c>
      <c r="U700" s="57" t="str">
        <f t="shared" si="131"/>
        <v/>
      </c>
      <c r="V700" s="57" t="str">
        <f ca="1">IF(AND(C700&lt;&gt;"",C700&lt;&gt;OFFSET(C700,1,0)),SUMIFS([Giá có thuế],[Số ĐK],C700),"")</f>
        <v/>
      </c>
      <c r="W700" s="53"/>
      <c r="X700" s="55" t="str">
        <f>IF(W700="","",'Thông Tin Chung'!#REF!)</f>
        <v/>
      </c>
      <c r="Y700" s="57" t="str">
        <f t="shared" ca="1" si="132"/>
        <v/>
      </c>
      <c r="Z700" s="59"/>
      <c r="AA700" s="49" t="str">
        <f ca="1">IF(C700="","",IF(OR(D700&lt;NgayBatDau,D700&gt;NgayKetThuc),"Ngày tháng phải nằm trong kỳ báo cáo",IF(AND(G700&lt;&gt;"",COUNTIF(D.2[Tên khách hàng],G700)=0),"Tên KH chưa khai báo trong DSKH",IF(AND(H700&lt;&gt;"",COUNTIF(D.1[Tên sản phẩm],H700)=0),"SP này chưa khai báo trong DSSP",""))))</f>
        <v/>
      </c>
      <c r="AB700" s="28" t="str">
        <f t="shared" ca="1" si="122"/>
        <v/>
      </c>
      <c r="AC700" s="29" t="str">
        <f>IF(OR(H700="",S700=""),"",S700-(SUM(L700,M700)*INDEX(#REF!,MATCH(H700,D.1[Tên sản phẩm],0))))</f>
        <v/>
      </c>
    </row>
    <row r="701" spans="2:29" ht="27.75" customHeight="1">
      <c r="B701" s="69">
        <f t="shared" si="123"/>
        <v>698</v>
      </c>
      <c r="C701" s="49" t="str">
        <f t="shared" ca="1" si="124"/>
        <v/>
      </c>
      <c r="D701" s="50" t="str">
        <f t="shared" ca="1" si="125"/>
        <v/>
      </c>
      <c r="E701" s="51" t="str">
        <f t="shared" ca="1" si="126"/>
        <v/>
      </c>
      <c r="F701" s="51"/>
      <c r="G701" s="52" t="str">
        <f t="shared" ca="1" si="127"/>
        <v/>
      </c>
      <c r="H701" s="53"/>
      <c r="I701" s="54" t="str">
        <f>IF(H701="","",INDEX(D.1[Quy cách],MATCH(H701,D.1[Tên sản phẩm],0)))</f>
        <v/>
      </c>
      <c r="J701" s="20" t="str">
        <f>IF(H701="","",INDEX(D.1[ĐVT],MATCH(H701,D.1[Tên sản phẩm],0)))</f>
        <v/>
      </c>
      <c r="K701" s="56" t="str">
        <f>IF(H701="","",INDEX(#REF!,MATCH(H701,D.1[Tên sản phẩm],0)))</f>
        <v/>
      </c>
      <c r="L701" s="56"/>
      <c r="M701" s="53"/>
      <c r="N701" s="53"/>
      <c r="O701" s="53"/>
      <c r="P701" s="57" t="str">
        <f t="shared" si="128"/>
        <v/>
      </c>
      <c r="Q701" s="58"/>
      <c r="R701" s="56" t="str">
        <f t="shared" si="121"/>
        <v/>
      </c>
      <c r="S701" s="57" t="str">
        <f t="shared" si="129"/>
        <v/>
      </c>
      <c r="T701" s="58" t="str">
        <f t="shared" ca="1" si="130"/>
        <v/>
      </c>
      <c r="U701" s="57" t="str">
        <f t="shared" si="131"/>
        <v/>
      </c>
      <c r="V701" s="57" t="str">
        <f ca="1">IF(AND(C701&lt;&gt;"",C701&lt;&gt;OFFSET(C701,1,0)),SUMIFS([Giá có thuế],[Số ĐK],C701),"")</f>
        <v/>
      </c>
      <c r="W701" s="53"/>
      <c r="X701" s="55" t="str">
        <f>IF(W701="","",'Thông Tin Chung'!#REF!)</f>
        <v/>
      </c>
      <c r="Y701" s="57" t="str">
        <f t="shared" ca="1" si="132"/>
        <v/>
      </c>
      <c r="Z701" s="59"/>
      <c r="AA701" s="49" t="str">
        <f ca="1">IF(C701="","",IF(OR(D701&lt;NgayBatDau,D701&gt;NgayKetThuc),"Ngày tháng phải nằm trong kỳ báo cáo",IF(AND(G701&lt;&gt;"",COUNTIF(D.2[Tên khách hàng],G701)=0),"Tên KH chưa khai báo trong DSKH",IF(AND(H701&lt;&gt;"",COUNTIF(D.1[Tên sản phẩm],H701)=0),"SP này chưa khai báo trong DSSP",""))))</f>
        <v/>
      </c>
      <c r="AB701" s="28" t="str">
        <f t="shared" ca="1" si="122"/>
        <v/>
      </c>
      <c r="AC701" s="29" t="str">
        <f>IF(OR(H701="",S701=""),"",S701-(SUM(L701,M701)*INDEX(#REF!,MATCH(H701,D.1[Tên sản phẩm],0))))</f>
        <v/>
      </c>
    </row>
    <row r="702" spans="2:29" ht="27.75" customHeight="1">
      <c r="B702" s="69">
        <f t="shared" si="123"/>
        <v>699</v>
      </c>
      <c r="C702" s="49" t="str">
        <f t="shared" ca="1" si="124"/>
        <v/>
      </c>
      <c r="D702" s="50" t="str">
        <f t="shared" ca="1" si="125"/>
        <v/>
      </c>
      <c r="E702" s="51" t="str">
        <f t="shared" ca="1" si="126"/>
        <v/>
      </c>
      <c r="F702" s="51"/>
      <c r="G702" s="52" t="str">
        <f t="shared" ca="1" si="127"/>
        <v/>
      </c>
      <c r="H702" s="53"/>
      <c r="I702" s="54" t="str">
        <f>IF(H702="","",INDEX(D.1[Quy cách],MATCH(H702,D.1[Tên sản phẩm],0)))</f>
        <v/>
      </c>
      <c r="J702" s="20" t="str">
        <f>IF(H702="","",INDEX(D.1[ĐVT],MATCH(H702,D.1[Tên sản phẩm],0)))</f>
        <v/>
      </c>
      <c r="K702" s="56" t="str">
        <f>IF(H702="","",INDEX(#REF!,MATCH(H702,D.1[Tên sản phẩm],0)))</f>
        <v/>
      </c>
      <c r="L702" s="56"/>
      <c r="M702" s="53"/>
      <c r="N702" s="53"/>
      <c r="O702" s="53"/>
      <c r="P702" s="57" t="str">
        <f t="shared" si="128"/>
        <v/>
      </c>
      <c r="Q702" s="58"/>
      <c r="R702" s="56" t="str">
        <f t="shared" si="121"/>
        <v/>
      </c>
      <c r="S702" s="57" t="str">
        <f t="shared" si="129"/>
        <v/>
      </c>
      <c r="T702" s="58" t="str">
        <f t="shared" ca="1" si="130"/>
        <v/>
      </c>
      <c r="U702" s="57" t="str">
        <f t="shared" si="131"/>
        <v/>
      </c>
      <c r="V702" s="57" t="str">
        <f ca="1">IF(AND(C702&lt;&gt;"",C702&lt;&gt;OFFSET(C702,1,0)),SUMIFS([Giá có thuế],[Số ĐK],C702),"")</f>
        <v/>
      </c>
      <c r="W702" s="53"/>
      <c r="X702" s="55" t="str">
        <f>IF(W702="","",'Thông Tin Chung'!#REF!)</f>
        <v/>
      </c>
      <c r="Y702" s="57" t="str">
        <f t="shared" ca="1" si="132"/>
        <v/>
      </c>
      <c r="Z702" s="59"/>
      <c r="AA702" s="49" t="str">
        <f ca="1">IF(C702="","",IF(OR(D702&lt;NgayBatDau,D702&gt;NgayKetThuc),"Ngày tháng phải nằm trong kỳ báo cáo",IF(AND(G702&lt;&gt;"",COUNTIF(D.2[Tên khách hàng],G702)=0),"Tên KH chưa khai báo trong DSKH",IF(AND(H702&lt;&gt;"",COUNTIF(D.1[Tên sản phẩm],H702)=0),"SP này chưa khai báo trong DSSP",""))))</f>
        <v/>
      </c>
      <c r="AB702" s="28" t="str">
        <f t="shared" ca="1" si="122"/>
        <v/>
      </c>
      <c r="AC702" s="29" t="str">
        <f>IF(OR(H702="",S702=""),"",S702-(SUM(L702,M702)*INDEX(#REF!,MATCH(H702,D.1[Tên sản phẩm],0))))</f>
        <v/>
      </c>
    </row>
    <row r="703" spans="2:29" ht="27.75" customHeight="1">
      <c r="B703" s="69">
        <f t="shared" si="123"/>
        <v>700</v>
      </c>
      <c r="C703" s="49" t="str">
        <f t="shared" ca="1" si="124"/>
        <v/>
      </c>
      <c r="D703" s="50" t="str">
        <f t="shared" ca="1" si="125"/>
        <v/>
      </c>
      <c r="E703" s="51" t="str">
        <f t="shared" ca="1" si="126"/>
        <v/>
      </c>
      <c r="F703" s="51"/>
      <c r="G703" s="52" t="str">
        <f t="shared" ca="1" si="127"/>
        <v/>
      </c>
      <c r="H703" s="53"/>
      <c r="I703" s="54" t="str">
        <f>IF(H703="","",INDEX(D.1[Quy cách],MATCH(H703,D.1[Tên sản phẩm],0)))</f>
        <v/>
      </c>
      <c r="J703" s="20" t="str">
        <f>IF(H703="","",INDEX(D.1[ĐVT],MATCH(H703,D.1[Tên sản phẩm],0)))</f>
        <v/>
      </c>
      <c r="K703" s="56" t="str">
        <f>IF(H703="","",INDEX(#REF!,MATCH(H703,D.1[Tên sản phẩm],0)))</f>
        <v/>
      </c>
      <c r="L703" s="56"/>
      <c r="M703" s="53"/>
      <c r="N703" s="53"/>
      <c r="O703" s="53"/>
      <c r="P703" s="57" t="str">
        <f t="shared" si="128"/>
        <v/>
      </c>
      <c r="Q703" s="58"/>
      <c r="R703" s="56" t="str">
        <f t="shared" si="121"/>
        <v/>
      </c>
      <c r="S703" s="57" t="str">
        <f t="shared" si="129"/>
        <v/>
      </c>
      <c r="T703" s="58" t="str">
        <f t="shared" ca="1" si="130"/>
        <v/>
      </c>
      <c r="U703" s="57" t="str">
        <f t="shared" si="131"/>
        <v/>
      </c>
      <c r="V703" s="57" t="str">
        <f ca="1">IF(AND(C703&lt;&gt;"",C703&lt;&gt;OFFSET(C703,1,0)),SUMIFS([Giá có thuế],[Số ĐK],C703),"")</f>
        <v/>
      </c>
      <c r="W703" s="53"/>
      <c r="X703" s="55" t="str">
        <f>IF(W703="","",'Thông Tin Chung'!#REF!)</f>
        <v/>
      </c>
      <c r="Y703" s="57" t="str">
        <f t="shared" ca="1" si="132"/>
        <v/>
      </c>
      <c r="Z703" s="59"/>
      <c r="AA703" s="49" t="str">
        <f ca="1">IF(C703="","",IF(OR(D703&lt;NgayBatDau,D703&gt;NgayKetThuc),"Ngày tháng phải nằm trong kỳ báo cáo",IF(AND(G703&lt;&gt;"",COUNTIF(D.2[Tên khách hàng],G703)=0),"Tên KH chưa khai báo trong DSKH",IF(AND(H703&lt;&gt;"",COUNTIF(D.1[Tên sản phẩm],H703)=0),"SP này chưa khai báo trong DSSP",""))))</f>
        <v/>
      </c>
      <c r="AB703" s="28" t="str">
        <f t="shared" ca="1" si="122"/>
        <v/>
      </c>
      <c r="AC703" s="29" t="str">
        <f>IF(OR(H703="",S703=""),"",S703-(SUM(L703,M703)*INDEX(#REF!,MATCH(H703,D.1[Tên sản phẩm],0))))</f>
        <v/>
      </c>
    </row>
    <row r="704" spans="2:29" ht="27.75" customHeight="1">
      <c r="B704" s="69">
        <f t="shared" si="123"/>
        <v>701</v>
      </c>
      <c r="C704" s="49" t="str">
        <f t="shared" ca="1" si="124"/>
        <v/>
      </c>
      <c r="D704" s="50" t="str">
        <f t="shared" ca="1" si="125"/>
        <v/>
      </c>
      <c r="E704" s="51" t="str">
        <f t="shared" ca="1" si="126"/>
        <v/>
      </c>
      <c r="F704" s="51"/>
      <c r="G704" s="52" t="str">
        <f t="shared" ca="1" si="127"/>
        <v/>
      </c>
      <c r="H704" s="53"/>
      <c r="I704" s="54" t="str">
        <f>IF(H704="","",INDEX(D.1[Quy cách],MATCH(H704,D.1[Tên sản phẩm],0)))</f>
        <v/>
      </c>
      <c r="J704" s="20" t="str">
        <f>IF(H704="","",INDEX(D.1[ĐVT],MATCH(H704,D.1[Tên sản phẩm],0)))</f>
        <v/>
      </c>
      <c r="K704" s="56" t="str">
        <f>IF(H704="","",INDEX(#REF!,MATCH(H704,D.1[Tên sản phẩm],0)))</f>
        <v/>
      </c>
      <c r="L704" s="56"/>
      <c r="M704" s="53"/>
      <c r="N704" s="53"/>
      <c r="O704" s="53"/>
      <c r="P704" s="57" t="str">
        <f t="shared" si="128"/>
        <v/>
      </c>
      <c r="Q704" s="58"/>
      <c r="R704" s="56" t="str">
        <f t="shared" si="121"/>
        <v/>
      </c>
      <c r="S704" s="57" t="str">
        <f t="shared" si="129"/>
        <v/>
      </c>
      <c r="T704" s="58" t="str">
        <f t="shared" ca="1" si="130"/>
        <v/>
      </c>
      <c r="U704" s="57" t="str">
        <f t="shared" si="131"/>
        <v/>
      </c>
      <c r="V704" s="57" t="str">
        <f ca="1">IF(AND(C704&lt;&gt;"",C704&lt;&gt;OFFSET(C704,1,0)),SUMIFS([Giá có thuế],[Số ĐK],C704),"")</f>
        <v/>
      </c>
      <c r="W704" s="53"/>
      <c r="X704" s="55" t="str">
        <f>IF(W704="","",'Thông Tin Chung'!#REF!)</f>
        <v/>
      </c>
      <c r="Y704" s="57" t="str">
        <f t="shared" ca="1" si="132"/>
        <v/>
      </c>
      <c r="Z704" s="59"/>
      <c r="AA704" s="49" t="str">
        <f ca="1">IF(C704="","",IF(OR(D704&lt;NgayBatDau,D704&gt;NgayKetThuc),"Ngày tháng phải nằm trong kỳ báo cáo",IF(AND(G704&lt;&gt;"",COUNTIF(D.2[Tên khách hàng],G704)=0),"Tên KH chưa khai báo trong DSKH",IF(AND(H704&lt;&gt;"",COUNTIF(D.1[Tên sản phẩm],H704)=0),"SP này chưa khai báo trong DSSP",""))))</f>
        <v/>
      </c>
      <c r="AB704" s="28" t="str">
        <f t="shared" ca="1" si="122"/>
        <v/>
      </c>
      <c r="AC704" s="29" t="str">
        <f>IF(OR(H704="",S704=""),"",S704-(SUM(L704,M704)*INDEX(#REF!,MATCH(H704,D.1[Tên sản phẩm],0))))</f>
        <v/>
      </c>
    </row>
    <row r="705" spans="2:29" ht="27.75" customHeight="1">
      <c r="B705" s="69">
        <f t="shared" si="123"/>
        <v>702</v>
      </c>
      <c r="C705" s="49" t="str">
        <f t="shared" ca="1" si="124"/>
        <v/>
      </c>
      <c r="D705" s="50" t="str">
        <f t="shared" ca="1" si="125"/>
        <v/>
      </c>
      <c r="E705" s="51" t="str">
        <f t="shared" ca="1" si="126"/>
        <v/>
      </c>
      <c r="F705" s="51"/>
      <c r="G705" s="52" t="str">
        <f t="shared" ca="1" si="127"/>
        <v/>
      </c>
      <c r="H705" s="53"/>
      <c r="I705" s="54" t="str">
        <f>IF(H705="","",INDEX(D.1[Quy cách],MATCH(H705,D.1[Tên sản phẩm],0)))</f>
        <v/>
      </c>
      <c r="J705" s="20" t="str">
        <f>IF(H705="","",INDEX(D.1[ĐVT],MATCH(H705,D.1[Tên sản phẩm],0)))</f>
        <v/>
      </c>
      <c r="K705" s="56" t="str">
        <f>IF(H705="","",INDEX(#REF!,MATCH(H705,D.1[Tên sản phẩm],0)))</f>
        <v/>
      </c>
      <c r="L705" s="56"/>
      <c r="M705" s="53"/>
      <c r="N705" s="53"/>
      <c r="O705" s="53"/>
      <c r="P705" s="57" t="str">
        <f t="shared" si="128"/>
        <v/>
      </c>
      <c r="Q705" s="58"/>
      <c r="R705" s="56" t="str">
        <f t="shared" si="121"/>
        <v/>
      </c>
      <c r="S705" s="57" t="str">
        <f t="shared" si="129"/>
        <v/>
      </c>
      <c r="T705" s="58" t="str">
        <f t="shared" ca="1" si="130"/>
        <v/>
      </c>
      <c r="U705" s="57" t="str">
        <f t="shared" si="131"/>
        <v/>
      </c>
      <c r="V705" s="57" t="str">
        <f ca="1">IF(AND(C705&lt;&gt;"",C705&lt;&gt;OFFSET(C705,1,0)),SUMIFS([Giá có thuế],[Số ĐK],C705),"")</f>
        <v/>
      </c>
      <c r="W705" s="53"/>
      <c r="X705" s="55" t="str">
        <f>IF(W705="","",'Thông Tin Chung'!#REF!)</f>
        <v/>
      </c>
      <c r="Y705" s="57" t="str">
        <f t="shared" ca="1" si="132"/>
        <v/>
      </c>
      <c r="Z705" s="59"/>
      <c r="AA705" s="49" t="str">
        <f ca="1">IF(C705="","",IF(OR(D705&lt;NgayBatDau,D705&gt;NgayKetThuc),"Ngày tháng phải nằm trong kỳ báo cáo",IF(AND(G705&lt;&gt;"",COUNTIF(D.2[Tên khách hàng],G705)=0),"Tên KH chưa khai báo trong DSKH",IF(AND(H705&lt;&gt;"",COUNTIF(D.1[Tên sản phẩm],H705)=0),"SP này chưa khai báo trong DSSP",""))))</f>
        <v/>
      </c>
      <c r="AB705" s="28" t="str">
        <f t="shared" ca="1" si="122"/>
        <v/>
      </c>
      <c r="AC705" s="29" t="str">
        <f>IF(OR(H705="",S705=""),"",S705-(SUM(L705,M705)*INDEX(#REF!,MATCH(H705,D.1[Tên sản phẩm],0))))</f>
        <v/>
      </c>
    </row>
    <row r="706" spans="2:29" ht="27.75" customHeight="1">
      <c r="B706" s="69">
        <f t="shared" si="123"/>
        <v>703</v>
      </c>
      <c r="C706" s="49" t="str">
        <f t="shared" ca="1" si="124"/>
        <v/>
      </c>
      <c r="D706" s="50" t="str">
        <f t="shared" ca="1" si="125"/>
        <v/>
      </c>
      <c r="E706" s="51" t="str">
        <f t="shared" ca="1" si="126"/>
        <v/>
      </c>
      <c r="F706" s="51"/>
      <c r="G706" s="52" t="str">
        <f t="shared" ca="1" si="127"/>
        <v/>
      </c>
      <c r="H706" s="53"/>
      <c r="I706" s="54" t="str">
        <f>IF(H706="","",INDEX(D.1[Quy cách],MATCH(H706,D.1[Tên sản phẩm],0)))</f>
        <v/>
      </c>
      <c r="J706" s="20" t="str">
        <f>IF(H706="","",INDEX(D.1[ĐVT],MATCH(H706,D.1[Tên sản phẩm],0)))</f>
        <v/>
      </c>
      <c r="K706" s="56" t="str">
        <f>IF(H706="","",INDEX(#REF!,MATCH(H706,D.1[Tên sản phẩm],0)))</f>
        <v/>
      </c>
      <c r="L706" s="56"/>
      <c r="M706" s="53"/>
      <c r="N706" s="53"/>
      <c r="O706" s="53"/>
      <c r="P706" s="57" t="str">
        <f t="shared" si="128"/>
        <v/>
      </c>
      <c r="Q706" s="58"/>
      <c r="R706" s="56" t="str">
        <f t="shared" si="121"/>
        <v/>
      </c>
      <c r="S706" s="57" t="str">
        <f t="shared" si="129"/>
        <v/>
      </c>
      <c r="T706" s="58" t="str">
        <f t="shared" ca="1" si="130"/>
        <v/>
      </c>
      <c r="U706" s="57" t="str">
        <f t="shared" si="131"/>
        <v/>
      </c>
      <c r="V706" s="57" t="str">
        <f ca="1">IF(AND(C706&lt;&gt;"",C706&lt;&gt;OFFSET(C706,1,0)),SUMIFS([Giá có thuế],[Số ĐK],C706),"")</f>
        <v/>
      </c>
      <c r="W706" s="53"/>
      <c r="X706" s="55" t="str">
        <f>IF(W706="","",'Thông Tin Chung'!#REF!)</f>
        <v/>
      </c>
      <c r="Y706" s="57" t="str">
        <f t="shared" ca="1" si="132"/>
        <v/>
      </c>
      <c r="Z706" s="59"/>
      <c r="AA706" s="49" t="str">
        <f ca="1">IF(C706="","",IF(OR(D706&lt;NgayBatDau,D706&gt;NgayKetThuc),"Ngày tháng phải nằm trong kỳ báo cáo",IF(AND(G706&lt;&gt;"",COUNTIF(D.2[Tên khách hàng],G706)=0),"Tên KH chưa khai báo trong DSKH",IF(AND(H706&lt;&gt;"",COUNTIF(D.1[Tên sản phẩm],H706)=0),"SP này chưa khai báo trong DSSP",""))))</f>
        <v/>
      </c>
      <c r="AB706" s="28" t="str">
        <f t="shared" ca="1" si="122"/>
        <v/>
      </c>
      <c r="AC706" s="29" t="str">
        <f>IF(OR(H706="",S706=""),"",S706-(SUM(L706,M706)*INDEX(#REF!,MATCH(H706,D.1[Tên sản phẩm],0))))</f>
        <v/>
      </c>
    </row>
    <row r="707" spans="2:29" ht="27.75" customHeight="1">
      <c r="B707" s="69">
        <f t="shared" si="123"/>
        <v>704</v>
      </c>
      <c r="C707" s="49" t="str">
        <f t="shared" ca="1" si="124"/>
        <v/>
      </c>
      <c r="D707" s="50" t="str">
        <f t="shared" ca="1" si="125"/>
        <v/>
      </c>
      <c r="E707" s="51" t="str">
        <f t="shared" ca="1" si="126"/>
        <v/>
      </c>
      <c r="F707" s="51"/>
      <c r="G707" s="52" t="str">
        <f t="shared" ca="1" si="127"/>
        <v/>
      </c>
      <c r="H707" s="53"/>
      <c r="I707" s="54" t="str">
        <f>IF(H707="","",INDEX(D.1[Quy cách],MATCH(H707,D.1[Tên sản phẩm],0)))</f>
        <v/>
      </c>
      <c r="J707" s="20" t="str">
        <f>IF(H707="","",INDEX(D.1[ĐVT],MATCH(H707,D.1[Tên sản phẩm],0)))</f>
        <v/>
      </c>
      <c r="K707" s="56" t="str">
        <f>IF(H707="","",INDEX(#REF!,MATCH(H707,D.1[Tên sản phẩm],0)))</f>
        <v/>
      </c>
      <c r="L707" s="56"/>
      <c r="M707" s="53"/>
      <c r="N707" s="53"/>
      <c r="O707" s="53"/>
      <c r="P707" s="57" t="str">
        <f t="shared" si="128"/>
        <v/>
      </c>
      <c r="Q707" s="58"/>
      <c r="R707" s="56" t="str">
        <f t="shared" ref="R707:R770" si="133">IF(P707="","",P707*SUM(Q707))</f>
        <v/>
      </c>
      <c r="S707" s="57" t="str">
        <f t="shared" si="129"/>
        <v/>
      </c>
      <c r="T707" s="58" t="str">
        <f t="shared" ca="1" si="130"/>
        <v/>
      </c>
      <c r="U707" s="57" t="str">
        <f t="shared" si="131"/>
        <v/>
      </c>
      <c r="V707" s="57" t="str">
        <f ca="1">IF(AND(C707&lt;&gt;"",C707&lt;&gt;OFFSET(C707,1,0)),SUMIFS([Giá có thuế],[Số ĐK],C707),"")</f>
        <v/>
      </c>
      <c r="W707" s="53"/>
      <c r="X707" s="55" t="str">
        <f>IF(W707="","",'Thông Tin Chung'!#REF!)</f>
        <v/>
      </c>
      <c r="Y707" s="57" t="str">
        <f t="shared" ca="1" si="132"/>
        <v/>
      </c>
      <c r="Z707" s="59"/>
      <c r="AA707" s="49" t="str">
        <f ca="1">IF(C707="","",IF(OR(D707&lt;NgayBatDau,D707&gt;NgayKetThuc),"Ngày tháng phải nằm trong kỳ báo cáo",IF(AND(G707&lt;&gt;"",COUNTIF(D.2[Tên khách hàng],G707)=0),"Tên KH chưa khai báo trong DSKH",IF(AND(H707&lt;&gt;"",COUNTIF(D.1[Tên sản phẩm],H707)=0),"SP này chưa khai báo trong DSSP",""))))</f>
        <v/>
      </c>
      <c r="AB707" s="28" t="str">
        <f t="shared" ref="AB707:AB770" ca="1" si="134">IF(D707="","",MONTH(D707))</f>
        <v/>
      </c>
      <c r="AC707" s="29" t="str">
        <f>IF(OR(H707="",S707=""),"",S707-(SUM(L707,M707)*INDEX(#REF!,MATCH(H707,D.1[Tên sản phẩm],0))))</f>
        <v/>
      </c>
    </row>
    <row r="708" spans="2:29" ht="27.75" customHeight="1">
      <c r="B708" s="69">
        <f t="shared" ref="B708:B771" si="135">ROW(A708)-3</f>
        <v>705</v>
      </c>
      <c r="C708" s="49" t="str">
        <f t="shared" ref="C708:C771" ca="1" si="136">IF(AND(D708="",E708="",G708=""),"",IF(AND(D708=OFFSET(D708,-1,0),E708=OFFSET(E708,-1,0),G708=OFFSET(G708,-1,0)),OFFSET(B708,-1,1),B708))</f>
        <v/>
      </c>
      <c r="D708" s="50" t="str">
        <f t="shared" ref="D708:D771" ca="1" si="137">IF(AND($H708&lt;&gt;"",B708&lt;&gt;1),OFFSET(C708,-1,1),"")</f>
        <v/>
      </c>
      <c r="E708" s="51" t="str">
        <f t="shared" ref="E708:E771" ca="1" si="138">IF(AND($H708&lt;&gt;"",B708&lt;&gt;1),OFFSET(D708,-1,1),"")</f>
        <v/>
      </c>
      <c r="F708" s="51"/>
      <c r="G708" s="52" t="str">
        <f t="shared" ref="G708:G771" ca="1" si="139">IF(AND($H708&lt;&gt;"",B708&lt;&gt;1),OFFSET(F708,-1,1),"")</f>
        <v/>
      </c>
      <c r="H708" s="53"/>
      <c r="I708" s="54" t="str">
        <f>IF(H708="","",INDEX(D.1[Quy cách],MATCH(H708,D.1[Tên sản phẩm],0)))</f>
        <v/>
      </c>
      <c r="J708" s="20" t="str">
        <f>IF(H708="","",INDEX(D.1[ĐVT],MATCH(H708,D.1[Tên sản phẩm],0)))</f>
        <v/>
      </c>
      <c r="K708" s="56" t="str">
        <f>IF(H708="","",INDEX(#REF!,MATCH(H708,D.1[Tên sản phẩm],0)))</f>
        <v/>
      </c>
      <c r="L708" s="56"/>
      <c r="M708" s="53"/>
      <c r="N708" s="53"/>
      <c r="O708" s="53"/>
      <c r="P708" s="57" t="str">
        <f t="shared" ref="P708:P771" si="140">IF(AND(K708&lt;&gt;"",L708&lt;&gt;""),K708*L708,IF(AND(N708&lt;&gt;"",O708&lt;&gt;""),N708*O708,""))</f>
        <v/>
      </c>
      <c r="Q708" s="58"/>
      <c r="R708" s="56" t="str">
        <f t="shared" si="133"/>
        <v/>
      </c>
      <c r="S708" s="57" t="str">
        <f t="shared" ref="S708:S771" si="141">IF(P708="","",P708-SUM(R708))</f>
        <v/>
      </c>
      <c r="T708" s="58" t="str">
        <f t="shared" ref="T708:T771" ca="1" si="142">IF(AND(S708&lt;&gt;"",C708=OFFSET(C708,-1,0)),OFFSET(S708,-1,1),"")</f>
        <v/>
      </c>
      <c r="U708" s="57" t="str">
        <f t="shared" ref="U708:U771" si="143">IF(S708="","",S708*SUM(1,T708))</f>
        <v/>
      </c>
      <c r="V708" s="57" t="str">
        <f ca="1">IF(AND(C708&lt;&gt;"",C708&lt;&gt;OFFSET(C708,1,0)),SUMIFS([Giá có thuế],[Số ĐK],C708),"")</f>
        <v/>
      </c>
      <c r="W708" s="53"/>
      <c r="X708" s="55" t="str">
        <f>IF(W708="","",'Thông Tin Chung'!#REF!)</f>
        <v/>
      </c>
      <c r="Y708" s="57" t="str">
        <f t="shared" ref="Y708:Y771" ca="1" si="144">IF(AND(V708&lt;&gt;"",W708&lt;&gt;"",V708&lt;&gt;0),V708-W708,"")</f>
        <v/>
      </c>
      <c r="Z708" s="59"/>
      <c r="AA708" s="49" t="str">
        <f ca="1">IF(C708="","",IF(OR(D708&lt;NgayBatDau,D708&gt;NgayKetThuc),"Ngày tháng phải nằm trong kỳ báo cáo",IF(AND(G708&lt;&gt;"",COUNTIF(D.2[Tên khách hàng],G708)=0),"Tên KH chưa khai báo trong DSKH",IF(AND(H708&lt;&gt;"",COUNTIF(D.1[Tên sản phẩm],H708)=0),"SP này chưa khai báo trong DSSP",""))))</f>
        <v/>
      </c>
      <c r="AB708" s="28" t="str">
        <f t="shared" ca="1" si="134"/>
        <v/>
      </c>
      <c r="AC708" s="29" t="str">
        <f>IF(OR(H708="",S708=""),"",S708-(SUM(L708,M708)*INDEX(#REF!,MATCH(H708,D.1[Tên sản phẩm],0))))</f>
        <v/>
      </c>
    </row>
    <row r="709" spans="2:29" ht="27.75" customHeight="1">
      <c r="B709" s="69">
        <f t="shared" si="135"/>
        <v>706</v>
      </c>
      <c r="C709" s="49" t="str">
        <f t="shared" ca="1" si="136"/>
        <v/>
      </c>
      <c r="D709" s="50" t="str">
        <f t="shared" ca="1" si="137"/>
        <v/>
      </c>
      <c r="E709" s="51" t="str">
        <f t="shared" ca="1" si="138"/>
        <v/>
      </c>
      <c r="F709" s="51"/>
      <c r="G709" s="52" t="str">
        <f t="shared" ca="1" si="139"/>
        <v/>
      </c>
      <c r="H709" s="53"/>
      <c r="I709" s="54" t="str">
        <f>IF(H709="","",INDEX(D.1[Quy cách],MATCH(H709,D.1[Tên sản phẩm],0)))</f>
        <v/>
      </c>
      <c r="J709" s="20" t="str">
        <f>IF(H709="","",INDEX(D.1[ĐVT],MATCH(H709,D.1[Tên sản phẩm],0)))</f>
        <v/>
      </c>
      <c r="K709" s="56" t="str">
        <f>IF(H709="","",INDEX(#REF!,MATCH(H709,D.1[Tên sản phẩm],0)))</f>
        <v/>
      </c>
      <c r="L709" s="56"/>
      <c r="M709" s="53"/>
      <c r="N709" s="53"/>
      <c r="O709" s="53"/>
      <c r="P709" s="57" t="str">
        <f t="shared" si="140"/>
        <v/>
      </c>
      <c r="Q709" s="58"/>
      <c r="R709" s="56" t="str">
        <f t="shared" si="133"/>
        <v/>
      </c>
      <c r="S709" s="57" t="str">
        <f t="shared" si="141"/>
        <v/>
      </c>
      <c r="T709" s="58" t="str">
        <f t="shared" ca="1" si="142"/>
        <v/>
      </c>
      <c r="U709" s="57" t="str">
        <f t="shared" si="143"/>
        <v/>
      </c>
      <c r="V709" s="57" t="str">
        <f ca="1">IF(AND(C709&lt;&gt;"",C709&lt;&gt;OFFSET(C709,1,0)),SUMIFS([Giá có thuế],[Số ĐK],C709),"")</f>
        <v/>
      </c>
      <c r="W709" s="53"/>
      <c r="X709" s="55" t="str">
        <f>IF(W709="","",'Thông Tin Chung'!#REF!)</f>
        <v/>
      </c>
      <c r="Y709" s="57" t="str">
        <f t="shared" ca="1" si="144"/>
        <v/>
      </c>
      <c r="Z709" s="59"/>
      <c r="AA709" s="49" t="str">
        <f ca="1">IF(C709="","",IF(OR(D709&lt;NgayBatDau,D709&gt;NgayKetThuc),"Ngày tháng phải nằm trong kỳ báo cáo",IF(AND(G709&lt;&gt;"",COUNTIF(D.2[Tên khách hàng],G709)=0),"Tên KH chưa khai báo trong DSKH",IF(AND(H709&lt;&gt;"",COUNTIF(D.1[Tên sản phẩm],H709)=0),"SP này chưa khai báo trong DSSP",""))))</f>
        <v/>
      </c>
      <c r="AB709" s="28" t="str">
        <f t="shared" ca="1" si="134"/>
        <v/>
      </c>
      <c r="AC709" s="29" t="str">
        <f>IF(OR(H709="",S709=""),"",S709-(SUM(L709,M709)*INDEX(#REF!,MATCH(H709,D.1[Tên sản phẩm],0))))</f>
        <v/>
      </c>
    </row>
    <row r="710" spans="2:29" ht="27.75" customHeight="1">
      <c r="B710" s="69">
        <f t="shared" si="135"/>
        <v>707</v>
      </c>
      <c r="C710" s="49" t="str">
        <f t="shared" ca="1" si="136"/>
        <v/>
      </c>
      <c r="D710" s="50" t="str">
        <f t="shared" ca="1" si="137"/>
        <v/>
      </c>
      <c r="E710" s="51" t="str">
        <f t="shared" ca="1" si="138"/>
        <v/>
      </c>
      <c r="F710" s="51"/>
      <c r="G710" s="52" t="str">
        <f t="shared" ca="1" si="139"/>
        <v/>
      </c>
      <c r="H710" s="53"/>
      <c r="I710" s="54" t="str">
        <f>IF(H710="","",INDEX(D.1[Quy cách],MATCH(H710,D.1[Tên sản phẩm],0)))</f>
        <v/>
      </c>
      <c r="J710" s="20" t="str">
        <f>IF(H710="","",INDEX(D.1[ĐVT],MATCH(H710,D.1[Tên sản phẩm],0)))</f>
        <v/>
      </c>
      <c r="K710" s="56" t="str">
        <f>IF(H710="","",INDEX(#REF!,MATCH(H710,D.1[Tên sản phẩm],0)))</f>
        <v/>
      </c>
      <c r="L710" s="56"/>
      <c r="M710" s="53"/>
      <c r="N710" s="53"/>
      <c r="O710" s="53"/>
      <c r="P710" s="57" t="str">
        <f t="shared" si="140"/>
        <v/>
      </c>
      <c r="Q710" s="58"/>
      <c r="R710" s="56" t="str">
        <f t="shared" si="133"/>
        <v/>
      </c>
      <c r="S710" s="57" t="str">
        <f t="shared" si="141"/>
        <v/>
      </c>
      <c r="T710" s="58" t="str">
        <f t="shared" ca="1" si="142"/>
        <v/>
      </c>
      <c r="U710" s="57" t="str">
        <f t="shared" si="143"/>
        <v/>
      </c>
      <c r="V710" s="57" t="str">
        <f ca="1">IF(AND(C710&lt;&gt;"",C710&lt;&gt;OFFSET(C710,1,0)),SUMIFS([Giá có thuế],[Số ĐK],C710),"")</f>
        <v/>
      </c>
      <c r="W710" s="53"/>
      <c r="X710" s="55" t="str">
        <f>IF(W710="","",'Thông Tin Chung'!#REF!)</f>
        <v/>
      </c>
      <c r="Y710" s="57" t="str">
        <f t="shared" ca="1" si="144"/>
        <v/>
      </c>
      <c r="Z710" s="59"/>
      <c r="AA710" s="49" t="str">
        <f ca="1">IF(C710="","",IF(OR(D710&lt;NgayBatDau,D710&gt;NgayKetThuc),"Ngày tháng phải nằm trong kỳ báo cáo",IF(AND(G710&lt;&gt;"",COUNTIF(D.2[Tên khách hàng],G710)=0),"Tên KH chưa khai báo trong DSKH",IF(AND(H710&lt;&gt;"",COUNTIF(D.1[Tên sản phẩm],H710)=0),"SP này chưa khai báo trong DSSP",""))))</f>
        <v/>
      </c>
      <c r="AB710" s="28" t="str">
        <f t="shared" ca="1" si="134"/>
        <v/>
      </c>
      <c r="AC710" s="29" t="str">
        <f>IF(OR(H710="",S710=""),"",S710-(SUM(L710,M710)*INDEX(#REF!,MATCH(H710,D.1[Tên sản phẩm],0))))</f>
        <v/>
      </c>
    </row>
    <row r="711" spans="2:29" ht="27.75" customHeight="1">
      <c r="B711" s="69">
        <f t="shared" si="135"/>
        <v>708</v>
      </c>
      <c r="C711" s="49" t="str">
        <f t="shared" ca="1" si="136"/>
        <v/>
      </c>
      <c r="D711" s="50" t="str">
        <f t="shared" ca="1" si="137"/>
        <v/>
      </c>
      <c r="E711" s="51" t="str">
        <f t="shared" ca="1" si="138"/>
        <v/>
      </c>
      <c r="F711" s="51"/>
      <c r="G711" s="52" t="str">
        <f t="shared" ca="1" si="139"/>
        <v/>
      </c>
      <c r="H711" s="53"/>
      <c r="I711" s="54" t="str">
        <f>IF(H711="","",INDEX(D.1[Quy cách],MATCH(H711,D.1[Tên sản phẩm],0)))</f>
        <v/>
      </c>
      <c r="J711" s="20" t="str">
        <f>IF(H711="","",INDEX(D.1[ĐVT],MATCH(H711,D.1[Tên sản phẩm],0)))</f>
        <v/>
      </c>
      <c r="K711" s="56" t="str">
        <f>IF(H711="","",INDEX(#REF!,MATCH(H711,D.1[Tên sản phẩm],0)))</f>
        <v/>
      </c>
      <c r="L711" s="56"/>
      <c r="M711" s="53"/>
      <c r="N711" s="53"/>
      <c r="O711" s="53"/>
      <c r="P711" s="57" t="str">
        <f t="shared" si="140"/>
        <v/>
      </c>
      <c r="Q711" s="58"/>
      <c r="R711" s="56" t="str">
        <f t="shared" si="133"/>
        <v/>
      </c>
      <c r="S711" s="57" t="str">
        <f t="shared" si="141"/>
        <v/>
      </c>
      <c r="T711" s="58" t="str">
        <f t="shared" ca="1" si="142"/>
        <v/>
      </c>
      <c r="U711" s="57" t="str">
        <f t="shared" si="143"/>
        <v/>
      </c>
      <c r="V711" s="57" t="str">
        <f ca="1">IF(AND(C711&lt;&gt;"",C711&lt;&gt;OFFSET(C711,1,0)),SUMIFS([Giá có thuế],[Số ĐK],C711),"")</f>
        <v/>
      </c>
      <c r="W711" s="53"/>
      <c r="X711" s="55" t="str">
        <f>IF(W711="","",'Thông Tin Chung'!#REF!)</f>
        <v/>
      </c>
      <c r="Y711" s="57" t="str">
        <f t="shared" ca="1" si="144"/>
        <v/>
      </c>
      <c r="Z711" s="59"/>
      <c r="AA711" s="49" t="str">
        <f ca="1">IF(C711="","",IF(OR(D711&lt;NgayBatDau,D711&gt;NgayKetThuc),"Ngày tháng phải nằm trong kỳ báo cáo",IF(AND(G711&lt;&gt;"",COUNTIF(D.2[Tên khách hàng],G711)=0),"Tên KH chưa khai báo trong DSKH",IF(AND(H711&lt;&gt;"",COUNTIF(D.1[Tên sản phẩm],H711)=0),"SP này chưa khai báo trong DSSP",""))))</f>
        <v/>
      </c>
      <c r="AB711" s="28" t="str">
        <f t="shared" ca="1" si="134"/>
        <v/>
      </c>
      <c r="AC711" s="29" t="str">
        <f>IF(OR(H711="",S711=""),"",S711-(SUM(L711,M711)*INDEX(#REF!,MATCH(H711,D.1[Tên sản phẩm],0))))</f>
        <v/>
      </c>
    </row>
    <row r="712" spans="2:29" ht="27.75" customHeight="1">
      <c r="B712" s="69">
        <f t="shared" si="135"/>
        <v>709</v>
      </c>
      <c r="C712" s="49" t="str">
        <f t="shared" ca="1" si="136"/>
        <v/>
      </c>
      <c r="D712" s="50" t="str">
        <f t="shared" ca="1" si="137"/>
        <v/>
      </c>
      <c r="E712" s="51" t="str">
        <f t="shared" ca="1" si="138"/>
        <v/>
      </c>
      <c r="F712" s="51"/>
      <c r="G712" s="52" t="str">
        <f t="shared" ca="1" si="139"/>
        <v/>
      </c>
      <c r="H712" s="53"/>
      <c r="I712" s="54" t="str">
        <f>IF(H712="","",INDEX(D.1[Quy cách],MATCH(H712,D.1[Tên sản phẩm],0)))</f>
        <v/>
      </c>
      <c r="J712" s="20" t="str">
        <f>IF(H712="","",INDEX(D.1[ĐVT],MATCH(H712,D.1[Tên sản phẩm],0)))</f>
        <v/>
      </c>
      <c r="K712" s="56" t="str">
        <f>IF(H712="","",INDEX(#REF!,MATCH(H712,D.1[Tên sản phẩm],0)))</f>
        <v/>
      </c>
      <c r="L712" s="56"/>
      <c r="M712" s="53"/>
      <c r="N712" s="53"/>
      <c r="O712" s="53"/>
      <c r="P712" s="57" t="str">
        <f t="shared" si="140"/>
        <v/>
      </c>
      <c r="Q712" s="58"/>
      <c r="R712" s="56" t="str">
        <f t="shared" si="133"/>
        <v/>
      </c>
      <c r="S712" s="57" t="str">
        <f t="shared" si="141"/>
        <v/>
      </c>
      <c r="T712" s="58" t="str">
        <f t="shared" ca="1" si="142"/>
        <v/>
      </c>
      <c r="U712" s="57" t="str">
        <f t="shared" si="143"/>
        <v/>
      </c>
      <c r="V712" s="57" t="str">
        <f ca="1">IF(AND(C712&lt;&gt;"",C712&lt;&gt;OFFSET(C712,1,0)),SUMIFS([Giá có thuế],[Số ĐK],C712),"")</f>
        <v/>
      </c>
      <c r="W712" s="53"/>
      <c r="X712" s="55" t="str">
        <f>IF(W712="","",'Thông Tin Chung'!#REF!)</f>
        <v/>
      </c>
      <c r="Y712" s="57" t="str">
        <f t="shared" ca="1" si="144"/>
        <v/>
      </c>
      <c r="Z712" s="59"/>
      <c r="AA712" s="49" t="str">
        <f ca="1">IF(C712="","",IF(OR(D712&lt;NgayBatDau,D712&gt;NgayKetThuc),"Ngày tháng phải nằm trong kỳ báo cáo",IF(AND(G712&lt;&gt;"",COUNTIF(D.2[Tên khách hàng],G712)=0),"Tên KH chưa khai báo trong DSKH",IF(AND(H712&lt;&gt;"",COUNTIF(D.1[Tên sản phẩm],H712)=0),"SP này chưa khai báo trong DSSP",""))))</f>
        <v/>
      </c>
      <c r="AB712" s="28" t="str">
        <f t="shared" ca="1" si="134"/>
        <v/>
      </c>
      <c r="AC712" s="29" t="str">
        <f>IF(OR(H712="",S712=""),"",S712-(SUM(L712,M712)*INDEX(#REF!,MATCH(H712,D.1[Tên sản phẩm],0))))</f>
        <v/>
      </c>
    </row>
    <row r="713" spans="2:29" ht="27.75" customHeight="1">
      <c r="B713" s="69">
        <f t="shared" si="135"/>
        <v>710</v>
      </c>
      <c r="C713" s="49" t="str">
        <f t="shared" ca="1" si="136"/>
        <v/>
      </c>
      <c r="D713" s="50" t="str">
        <f t="shared" ca="1" si="137"/>
        <v/>
      </c>
      <c r="E713" s="51" t="str">
        <f t="shared" ca="1" si="138"/>
        <v/>
      </c>
      <c r="F713" s="51"/>
      <c r="G713" s="52" t="str">
        <f t="shared" ca="1" si="139"/>
        <v/>
      </c>
      <c r="H713" s="53"/>
      <c r="I713" s="54" t="str">
        <f>IF(H713="","",INDEX(D.1[Quy cách],MATCH(H713,D.1[Tên sản phẩm],0)))</f>
        <v/>
      </c>
      <c r="J713" s="20" t="str">
        <f>IF(H713="","",INDEX(D.1[ĐVT],MATCH(H713,D.1[Tên sản phẩm],0)))</f>
        <v/>
      </c>
      <c r="K713" s="56" t="str">
        <f>IF(H713="","",INDEX(#REF!,MATCH(H713,D.1[Tên sản phẩm],0)))</f>
        <v/>
      </c>
      <c r="L713" s="56"/>
      <c r="M713" s="53"/>
      <c r="N713" s="53"/>
      <c r="O713" s="53"/>
      <c r="P713" s="57" t="str">
        <f t="shared" si="140"/>
        <v/>
      </c>
      <c r="Q713" s="58"/>
      <c r="R713" s="56" t="str">
        <f t="shared" si="133"/>
        <v/>
      </c>
      <c r="S713" s="57" t="str">
        <f t="shared" si="141"/>
        <v/>
      </c>
      <c r="T713" s="58" t="str">
        <f t="shared" ca="1" si="142"/>
        <v/>
      </c>
      <c r="U713" s="57" t="str">
        <f t="shared" si="143"/>
        <v/>
      </c>
      <c r="V713" s="57" t="str">
        <f ca="1">IF(AND(C713&lt;&gt;"",C713&lt;&gt;OFFSET(C713,1,0)),SUMIFS([Giá có thuế],[Số ĐK],C713),"")</f>
        <v/>
      </c>
      <c r="W713" s="53"/>
      <c r="X713" s="55" t="str">
        <f>IF(W713="","",'Thông Tin Chung'!#REF!)</f>
        <v/>
      </c>
      <c r="Y713" s="57" t="str">
        <f t="shared" ca="1" si="144"/>
        <v/>
      </c>
      <c r="Z713" s="59"/>
      <c r="AA713" s="49" t="str">
        <f ca="1">IF(C713="","",IF(OR(D713&lt;NgayBatDau,D713&gt;NgayKetThuc),"Ngày tháng phải nằm trong kỳ báo cáo",IF(AND(G713&lt;&gt;"",COUNTIF(D.2[Tên khách hàng],G713)=0),"Tên KH chưa khai báo trong DSKH",IF(AND(H713&lt;&gt;"",COUNTIF(D.1[Tên sản phẩm],H713)=0),"SP này chưa khai báo trong DSSP",""))))</f>
        <v/>
      </c>
      <c r="AB713" s="28" t="str">
        <f t="shared" ca="1" si="134"/>
        <v/>
      </c>
      <c r="AC713" s="29" t="str">
        <f>IF(OR(H713="",S713=""),"",S713-(SUM(L713,M713)*INDEX(#REF!,MATCH(H713,D.1[Tên sản phẩm],0))))</f>
        <v/>
      </c>
    </row>
    <row r="714" spans="2:29" ht="27.75" customHeight="1">
      <c r="B714" s="69">
        <f t="shared" si="135"/>
        <v>711</v>
      </c>
      <c r="C714" s="49" t="str">
        <f t="shared" ca="1" si="136"/>
        <v/>
      </c>
      <c r="D714" s="50" t="str">
        <f t="shared" ca="1" si="137"/>
        <v/>
      </c>
      <c r="E714" s="51" t="str">
        <f t="shared" ca="1" si="138"/>
        <v/>
      </c>
      <c r="F714" s="51"/>
      <c r="G714" s="52" t="str">
        <f t="shared" ca="1" si="139"/>
        <v/>
      </c>
      <c r="H714" s="53"/>
      <c r="I714" s="54" t="str">
        <f>IF(H714="","",INDEX(D.1[Quy cách],MATCH(H714,D.1[Tên sản phẩm],0)))</f>
        <v/>
      </c>
      <c r="J714" s="20" t="str">
        <f>IF(H714="","",INDEX(D.1[ĐVT],MATCH(H714,D.1[Tên sản phẩm],0)))</f>
        <v/>
      </c>
      <c r="K714" s="56" t="str">
        <f>IF(H714="","",INDEX(#REF!,MATCH(H714,D.1[Tên sản phẩm],0)))</f>
        <v/>
      </c>
      <c r="L714" s="56"/>
      <c r="M714" s="53"/>
      <c r="N714" s="53"/>
      <c r="O714" s="53"/>
      <c r="P714" s="57" t="str">
        <f t="shared" si="140"/>
        <v/>
      </c>
      <c r="Q714" s="58"/>
      <c r="R714" s="56" t="str">
        <f t="shared" si="133"/>
        <v/>
      </c>
      <c r="S714" s="57" t="str">
        <f t="shared" si="141"/>
        <v/>
      </c>
      <c r="T714" s="58" t="str">
        <f t="shared" ca="1" si="142"/>
        <v/>
      </c>
      <c r="U714" s="57" t="str">
        <f t="shared" si="143"/>
        <v/>
      </c>
      <c r="V714" s="57" t="str">
        <f ca="1">IF(AND(C714&lt;&gt;"",C714&lt;&gt;OFFSET(C714,1,0)),SUMIFS([Giá có thuế],[Số ĐK],C714),"")</f>
        <v/>
      </c>
      <c r="W714" s="53"/>
      <c r="X714" s="55" t="str">
        <f>IF(W714="","",'Thông Tin Chung'!#REF!)</f>
        <v/>
      </c>
      <c r="Y714" s="57" t="str">
        <f t="shared" ca="1" si="144"/>
        <v/>
      </c>
      <c r="Z714" s="59"/>
      <c r="AA714" s="49" t="str">
        <f ca="1">IF(C714="","",IF(OR(D714&lt;NgayBatDau,D714&gt;NgayKetThuc),"Ngày tháng phải nằm trong kỳ báo cáo",IF(AND(G714&lt;&gt;"",COUNTIF(D.2[Tên khách hàng],G714)=0),"Tên KH chưa khai báo trong DSKH",IF(AND(H714&lt;&gt;"",COUNTIF(D.1[Tên sản phẩm],H714)=0),"SP này chưa khai báo trong DSSP",""))))</f>
        <v/>
      </c>
      <c r="AB714" s="28" t="str">
        <f t="shared" ca="1" si="134"/>
        <v/>
      </c>
      <c r="AC714" s="29" t="str">
        <f>IF(OR(H714="",S714=""),"",S714-(SUM(L714,M714)*INDEX(#REF!,MATCH(H714,D.1[Tên sản phẩm],0))))</f>
        <v/>
      </c>
    </row>
    <row r="715" spans="2:29" ht="27.75" customHeight="1">
      <c r="B715" s="69">
        <f t="shared" si="135"/>
        <v>712</v>
      </c>
      <c r="C715" s="49" t="str">
        <f t="shared" ca="1" si="136"/>
        <v/>
      </c>
      <c r="D715" s="50" t="str">
        <f t="shared" ca="1" si="137"/>
        <v/>
      </c>
      <c r="E715" s="51" t="str">
        <f t="shared" ca="1" si="138"/>
        <v/>
      </c>
      <c r="F715" s="51"/>
      <c r="G715" s="52" t="str">
        <f t="shared" ca="1" si="139"/>
        <v/>
      </c>
      <c r="H715" s="53"/>
      <c r="I715" s="54" t="str">
        <f>IF(H715="","",INDEX(D.1[Quy cách],MATCH(H715,D.1[Tên sản phẩm],0)))</f>
        <v/>
      </c>
      <c r="J715" s="20" t="str">
        <f>IF(H715="","",INDEX(D.1[ĐVT],MATCH(H715,D.1[Tên sản phẩm],0)))</f>
        <v/>
      </c>
      <c r="K715" s="56" t="str">
        <f>IF(H715="","",INDEX(#REF!,MATCH(H715,D.1[Tên sản phẩm],0)))</f>
        <v/>
      </c>
      <c r="L715" s="56"/>
      <c r="M715" s="53"/>
      <c r="N715" s="53"/>
      <c r="O715" s="53"/>
      <c r="P715" s="57" t="str">
        <f t="shared" si="140"/>
        <v/>
      </c>
      <c r="Q715" s="58"/>
      <c r="R715" s="56" t="str">
        <f t="shared" si="133"/>
        <v/>
      </c>
      <c r="S715" s="57" t="str">
        <f t="shared" si="141"/>
        <v/>
      </c>
      <c r="T715" s="58" t="str">
        <f t="shared" ca="1" si="142"/>
        <v/>
      </c>
      <c r="U715" s="57" t="str">
        <f t="shared" si="143"/>
        <v/>
      </c>
      <c r="V715" s="57" t="str">
        <f ca="1">IF(AND(C715&lt;&gt;"",C715&lt;&gt;OFFSET(C715,1,0)),SUMIFS([Giá có thuế],[Số ĐK],C715),"")</f>
        <v/>
      </c>
      <c r="W715" s="53"/>
      <c r="X715" s="55" t="str">
        <f>IF(W715="","",'Thông Tin Chung'!#REF!)</f>
        <v/>
      </c>
      <c r="Y715" s="57" t="str">
        <f t="shared" ca="1" si="144"/>
        <v/>
      </c>
      <c r="Z715" s="59"/>
      <c r="AA715" s="49" t="str">
        <f ca="1">IF(C715="","",IF(OR(D715&lt;NgayBatDau,D715&gt;NgayKetThuc),"Ngày tháng phải nằm trong kỳ báo cáo",IF(AND(G715&lt;&gt;"",COUNTIF(D.2[Tên khách hàng],G715)=0),"Tên KH chưa khai báo trong DSKH",IF(AND(H715&lt;&gt;"",COUNTIF(D.1[Tên sản phẩm],H715)=0),"SP này chưa khai báo trong DSSP",""))))</f>
        <v/>
      </c>
      <c r="AB715" s="28" t="str">
        <f t="shared" ca="1" si="134"/>
        <v/>
      </c>
      <c r="AC715" s="29" t="str">
        <f>IF(OR(H715="",S715=""),"",S715-(SUM(L715,M715)*INDEX(#REF!,MATCH(H715,D.1[Tên sản phẩm],0))))</f>
        <v/>
      </c>
    </row>
    <row r="716" spans="2:29" ht="27.75" customHeight="1">
      <c r="B716" s="69">
        <f t="shared" si="135"/>
        <v>713</v>
      </c>
      <c r="C716" s="49" t="str">
        <f t="shared" ca="1" si="136"/>
        <v/>
      </c>
      <c r="D716" s="50" t="str">
        <f t="shared" ca="1" si="137"/>
        <v/>
      </c>
      <c r="E716" s="51" t="str">
        <f t="shared" ca="1" si="138"/>
        <v/>
      </c>
      <c r="F716" s="51"/>
      <c r="G716" s="52" t="str">
        <f t="shared" ca="1" si="139"/>
        <v/>
      </c>
      <c r="H716" s="53"/>
      <c r="I716" s="54" t="str">
        <f>IF(H716="","",INDEX(D.1[Quy cách],MATCH(H716,D.1[Tên sản phẩm],0)))</f>
        <v/>
      </c>
      <c r="J716" s="20" t="str">
        <f>IF(H716="","",INDEX(D.1[ĐVT],MATCH(H716,D.1[Tên sản phẩm],0)))</f>
        <v/>
      </c>
      <c r="K716" s="56" t="str">
        <f>IF(H716="","",INDEX(#REF!,MATCH(H716,D.1[Tên sản phẩm],0)))</f>
        <v/>
      </c>
      <c r="L716" s="56"/>
      <c r="M716" s="53"/>
      <c r="N716" s="53"/>
      <c r="O716" s="53"/>
      <c r="P716" s="57" t="str">
        <f t="shared" si="140"/>
        <v/>
      </c>
      <c r="Q716" s="58"/>
      <c r="R716" s="56" t="str">
        <f t="shared" si="133"/>
        <v/>
      </c>
      <c r="S716" s="57" t="str">
        <f t="shared" si="141"/>
        <v/>
      </c>
      <c r="T716" s="58" t="str">
        <f t="shared" ca="1" si="142"/>
        <v/>
      </c>
      <c r="U716" s="57" t="str">
        <f t="shared" si="143"/>
        <v/>
      </c>
      <c r="V716" s="57" t="str">
        <f ca="1">IF(AND(C716&lt;&gt;"",C716&lt;&gt;OFFSET(C716,1,0)),SUMIFS([Giá có thuế],[Số ĐK],C716),"")</f>
        <v/>
      </c>
      <c r="W716" s="53"/>
      <c r="X716" s="55" t="str">
        <f>IF(W716="","",'Thông Tin Chung'!#REF!)</f>
        <v/>
      </c>
      <c r="Y716" s="57" t="str">
        <f t="shared" ca="1" si="144"/>
        <v/>
      </c>
      <c r="Z716" s="59"/>
      <c r="AA716" s="49" t="str">
        <f ca="1">IF(C716="","",IF(OR(D716&lt;NgayBatDau,D716&gt;NgayKetThuc),"Ngày tháng phải nằm trong kỳ báo cáo",IF(AND(G716&lt;&gt;"",COUNTIF(D.2[Tên khách hàng],G716)=0),"Tên KH chưa khai báo trong DSKH",IF(AND(H716&lt;&gt;"",COUNTIF(D.1[Tên sản phẩm],H716)=0),"SP này chưa khai báo trong DSSP",""))))</f>
        <v/>
      </c>
      <c r="AB716" s="28" t="str">
        <f t="shared" ca="1" si="134"/>
        <v/>
      </c>
      <c r="AC716" s="29" t="str">
        <f>IF(OR(H716="",S716=""),"",S716-(SUM(L716,M716)*INDEX(#REF!,MATCH(H716,D.1[Tên sản phẩm],0))))</f>
        <v/>
      </c>
    </row>
    <row r="717" spans="2:29" ht="27.75" customHeight="1">
      <c r="B717" s="69">
        <f t="shared" si="135"/>
        <v>714</v>
      </c>
      <c r="C717" s="49" t="str">
        <f t="shared" ca="1" si="136"/>
        <v/>
      </c>
      <c r="D717" s="50" t="str">
        <f t="shared" ca="1" si="137"/>
        <v/>
      </c>
      <c r="E717" s="51" t="str">
        <f t="shared" ca="1" si="138"/>
        <v/>
      </c>
      <c r="F717" s="51"/>
      <c r="G717" s="52" t="str">
        <f t="shared" ca="1" si="139"/>
        <v/>
      </c>
      <c r="H717" s="53"/>
      <c r="I717" s="54" t="str">
        <f>IF(H717="","",INDEX(D.1[Quy cách],MATCH(H717,D.1[Tên sản phẩm],0)))</f>
        <v/>
      </c>
      <c r="J717" s="20" t="str">
        <f>IF(H717="","",INDEX(D.1[ĐVT],MATCH(H717,D.1[Tên sản phẩm],0)))</f>
        <v/>
      </c>
      <c r="K717" s="56" t="str">
        <f>IF(H717="","",INDEX(#REF!,MATCH(H717,D.1[Tên sản phẩm],0)))</f>
        <v/>
      </c>
      <c r="L717" s="56"/>
      <c r="M717" s="53"/>
      <c r="N717" s="53"/>
      <c r="O717" s="53"/>
      <c r="P717" s="57" t="str">
        <f t="shared" si="140"/>
        <v/>
      </c>
      <c r="Q717" s="58"/>
      <c r="R717" s="56" t="str">
        <f t="shared" si="133"/>
        <v/>
      </c>
      <c r="S717" s="57" t="str">
        <f t="shared" si="141"/>
        <v/>
      </c>
      <c r="T717" s="58" t="str">
        <f t="shared" ca="1" si="142"/>
        <v/>
      </c>
      <c r="U717" s="57" t="str">
        <f t="shared" si="143"/>
        <v/>
      </c>
      <c r="V717" s="57" t="str">
        <f ca="1">IF(AND(C717&lt;&gt;"",C717&lt;&gt;OFFSET(C717,1,0)),SUMIFS([Giá có thuế],[Số ĐK],C717),"")</f>
        <v/>
      </c>
      <c r="W717" s="53"/>
      <c r="X717" s="55" t="str">
        <f>IF(W717="","",'Thông Tin Chung'!#REF!)</f>
        <v/>
      </c>
      <c r="Y717" s="57" t="str">
        <f t="shared" ca="1" si="144"/>
        <v/>
      </c>
      <c r="Z717" s="59"/>
      <c r="AA717" s="49" t="str">
        <f ca="1">IF(C717="","",IF(OR(D717&lt;NgayBatDau,D717&gt;NgayKetThuc),"Ngày tháng phải nằm trong kỳ báo cáo",IF(AND(G717&lt;&gt;"",COUNTIF(D.2[Tên khách hàng],G717)=0),"Tên KH chưa khai báo trong DSKH",IF(AND(H717&lt;&gt;"",COUNTIF(D.1[Tên sản phẩm],H717)=0),"SP này chưa khai báo trong DSSP",""))))</f>
        <v/>
      </c>
      <c r="AB717" s="28" t="str">
        <f t="shared" ca="1" si="134"/>
        <v/>
      </c>
      <c r="AC717" s="29" t="str">
        <f>IF(OR(H717="",S717=""),"",S717-(SUM(L717,M717)*INDEX(#REF!,MATCH(H717,D.1[Tên sản phẩm],0))))</f>
        <v/>
      </c>
    </row>
    <row r="718" spans="2:29" ht="27.75" customHeight="1">
      <c r="B718" s="69">
        <f t="shared" si="135"/>
        <v>715</v>
      </c>
      <c r="C718" s="49" t="str">
        <f t="shared" ca="1" si="136"/>
        <v/>
      </c>
      <c r="D718" s="50" t="str">
        <f t="shared" ca="1" si="137"/>
        <v/>
      </c>
      <c r="E718" s="51" t="str">
        <f t="shared" ca="1" si="138"/>
        <v/>
      </c>
      <c r="F718" s="51"/>
      <c r="G718" s="52" t="str">
        <f t="shared" ca="1" si="139"/>
        <v/>
      </c>
      <c r="H718" s="53"/>
      <c r="I718" s="54" t="str">
        <f>IF(H718="","",INDEX(D.1[Quy cách],MATCH(H718,D.1[Tên sản phẩm],0)))</f>
        <v/>
      </c>
      <c r="J718" s="20" t="str">
        <f>IF(H718="","",INDEX(D.1[ĐVT],MATCH(H718,D.1[Tên sản phẩm],0)))</f>
        <v/>
      </c>
      <c r="K718" s="56" t="str">
        <f>IF(H718="","",INDEX(#REF!,MATCH(H718,D.1[Tên sản phẩm],0)))</f>
        <v/>
      </c>
      <c r="L718" s="56"/>
      <c r="M718" s="53"/>
      <c r="N718" s="53"/>
      <c r="O718" s="53"/>
      <c r="P718" s="57" t="str">
        <f t="shared" si="140"/>
        <v/>
      </c>
      <c r="Q718" s="58"/>
      <c r="R718" s="56" t="str">
        <f t="shared" si="133"/>
        <v/>
      </c>
      <c r="S718" s="57" t="str">
        <f t="shared" si="141"/>
        <v/>
      </c>
      <c r="T718" s="58" t="str">
        <f t="shared" ca="1" si="142"/>
        <v/>
      </c>
      <c r="U718" s="57" t="str">
        <f t="shared" si="143"/>
        <v/>
      </c>
      <c r="V718" s="57" t="str">
        <f ca="1">IF(AND(C718&lt;&gt;"",C718&lt;&gt;OFFSET(C718,1,0)),SUMIFS([Giá có thuế],[Số ĐK],C718),"")</f>
        <v/>
      </c>
      <c r="W718" s="53"/>
      <c r="X718" s="55" t="str">
        <f>IF(W718="","",'Thông Tin Chung'!#REF!)</f>
        <v/>
      </c>
      <c r="Y718" s="57" t="str">
        <f t="shared" ca="1" si="144"/>
        <v/>
      </c>
      <c r="Z718" s="59"/>
      <c r="AA718" s="49" t="str">
        <f ca="1">IF(C718="","",IF(OR(D718&lt;NgayBatDau,D718&gt;NgayKetThuc),"Ngày tháng phải nằm trong kỳ báo cáo",IF(AND(G718&lt;&gt;"",COUNTIF(D.2[Tên khách hàng],G718)=0),"Tên KH chưa khai báo trong DSKH",IF(AND(H718&lt;&gt;"",COUNTIF(D.1[Tên sản phẩm],H718)=0),"SP này chưa khai báo trong DSSP",""))))</f>
        <v/>
      </c>
      <c r="AB718" s="28" t="str">
        <f t="shared" ca="1" si="134"/>
        <v/>
      </c>
      <c r="AC718" s="29" t="str">
        <f>IF(OR(H718="",S718=""),"",S718-(SUM(L718,M718)*INDEX(#REF!,MATCH(H718,D.1[Tên sản phẩm],0))))</f>
        <v/>
      </c>
    </row>
    <row r="719" spans="2:29" ht="27.75" customHeight="1">
      <c r="B719" s="69">
        <f t="shared" si="135"/>
        <v>716</v>
      </c>
      <c r="C719" s="49" t="str">
        <f t="shared" ca="1" si="136"/>
        <v/>
      </c>
      <c r="D719" s="50" t="str">
        <f t="shared" ca="1" si="137"/>
        <v/>
      </c>
      <c r="E719" s="51" t="str">
        <f t="shared" ca="1" si="138"/>
        <v/>
      </c>
      <c r="F719" s="51"/>
      <c r="G719" s="52" t="str">
        <f t="shared" ca="1" si="139"/>
        <v/>
      </c>
      <c r="H719" s="53"/>
      <c r="I719" s="54" t="str">
        <f>IF(H719="","",INDEX(D.1[Quy cách],MATCH(H719,D.1[Tên sản phẩm],0)))</f>
        <v/>
      </c>
      <c r="J719" s="20" t="str">
        <f>IF(H719="","",INDEX(D.1[ĐVT],MATCH(H719,D.1[Tên sản phẩm],0)))</f>
        <v/>
      </c>
      <c r="K719" s="56" t="str">
        <f>IF(H719="","",INDEX(#REF!,MATCH(H719,D.1[Tên sản phẩm],0)))</f>
        <v/>
      </c>
      <c r="L719" s="56"/>
      <c r="M719" s="53"/>
      <c r="N719" s="53"/>
      <c r="O719" s="53"/>
      <c r="P719" s="57" t="str">
        <f t="shared" si="140"/>
        <v/>
      </c>
      <c r="Q719" s="58"/>
      <c r="R719" s="56" t="str">
        <f t="shared" si="133"/>
        <v/>
      </c>
      <c r="S719" s="57" t="str">
        <f t="shared" si="141"/>
        <v/>
      </c>
      <c r="T719" s="58" t="str">
        <f t="shared" ca="1" si="142"/>
        <v/>
      </c>
      <c r="U719" s="57" t="str">
        <f t="shared" si="143"/>
        <v/>
      </c>
      <c r="V719" s="57" t="str">
        <f ca="1">IF(AND(C719&lt;&gt;"",C719&lt;&gt;OFFSET(C719,1,0)),SUMIFS([Giá có thuế],[Số ĐK],C719),"")</f>
        <v/>
      </c>
      <c r="W719" s="53"/>
      <c r="X719" s="55" t="str">
        <f>IF(W719="","",'Thông Tin Chung'!#REF!)</f>
        <v/>
      </c>
      <c r="Y719" s="57" t="str">
        <f t="shared" ca="1" si="144"/>
        <v/>
      </c>
      <c r="Z719" s="59"/>
      <c r="AA719" s="49" t="str">
        <f ca="1">IF(C719="","",IF(OR(D719&lt;NgayBatDau,D719&gt;NgayKetThuc),"Ngày tháng phải nằm trong kỳ báo cáo",IF(AND(G719&lt;&gt;"",COUNTIF(D.2[Tên khách hàng],G719)=0),"Tên KH chưa khai báo trong DSKH",IF(AND(H719&lt;&gt;"",COUNTIF(D.1[Tên sản phẩm],H719)=0),"SP này chưa khai báo trong DSSP",""))))</f>
        <v/>
      </c>
      <c r="AB719" s="28" t="str">
        <f t="shared" ca="1" si="134"/>
        <v/>
      </c>
      <c r="AC719" s="29" t="str">
        <f>IF(OR(H719="",S719=""),"",S719-(SUM(L719,M719)*INDEX(#REF!,MATCH(H719,D.1[Tên sản phẩm],0))))</f>
        <v/>
      </c>
    </row>
    <row r="720" spans="2:29" ht="27.75" customHeight="1">
      <c r="B720" s="69">
        <f t="shared" si="135"/>
        <v>717</v>
      </c>
      <c r="C720" s="49" t="str">
        <f t="shared" ca="1" si="136"/>
        <v/>
      </c>
      <c r="D720" s="50" t="str">
        <f t="shared" ca="1" si="137"/>
        <v/>
      </c>
      <c r="E720" s="51" t="str">
        <f t="shared" ca="1" si="138"/>
        <v/>
      </c>
      <c r="F720" s="51"/>
      <c r="G720" s="52" t="str">
        <f t="shared" ca="1" si="139"/>
        <v/>
      </c>
      <c r="H720" s="53"/>
      <c r="I720" s="54" t="str">
        <f>IF(H720="","",INDEX(D.1[Quy cách],MATCH(H720,D.1[Tên sản phẩm],0)))</f>
        <v/>
      </c>
      <c r="J720" s="20" t="str">
        <f>IF(H720="","",INDEX(D.1[ĐVT],MATCH(H720,D.1[Tên sản phẩm],0)))</f>
        <v/>
      </c>
      <c r="K720" s="56" t="str">
        <f>IF(H720="","",INDEX(#REF!,MATCH(H720,D.1[Tên sản phẩm],0)))</f>
        <v/>
      </c>
      <c r="L720" s="56"/>
      <c r="M720" s="53"/>
      <c r="N720" s="53"/>
      <c r="O720" s="53"/>
      <c r="P720" s="57" t="str">
        <f t="shared" si="140"/>
        <v/>
      </c>
      <c r="Q720" s="58"/>
      <c r="R720" s="56" t="str">
        <f t="shared" si="133"/>
        <v/>
      </c>
      <c r="S720" s="57" t="str">
        <f t="shared" si="141"/>
        <v/>
      </c>
      <c r="T720" s="58" t="str">
        <f t="shared" ca="1" si="142"/>
        <v/>
      </c>
      <c r="U720" s="57" t="str">
        <f t="shared" si="143"/>
        <v/>
      </c>
      <c r="V720" s="57" t="str">
        <f ca="1">IF(AND(C720&lt;&gt;"",C720&lt;&gt;OFFSET(C720,1,0)),SUMIFS([Giá có thuế],[Số ĐK],C720),"")</f>
        <v/>
      </c>
      <c r="W720" s="53"/>
      <c r="X720" s="55" t="str">
        <f>IF(W720="","",'Thông Tin Chung'!#REF!)</f>
        <v/>
      </c>
      <c r="Y720" s="57" t="str">
        <f t="shared" ca="1" si="144"/>
        <v/>
      </c>
      <c r="Z720" s="59"/>
      <c r="AA720" s="49" t="str">
        <f ca="1">IF(C720="","",IF(OR(D720&lt;NgayBatDau,D720&gt;NgayKetThuc),"Ngày tháng phải nằm trong kỳ báo cáo",IF(AND(G720&lt;&gt;"",COUNTIF(D.2[Tên khách hàng],G720)=0),"Tên KH chưa khai báo trong DSKH",IF(AND(H720&lt;&gt;"",COUNTIF(D.1[Tên sản phẩm],H720)=0),"SP này chưa khai báo trong DSSP",""))))</f>
        <v/>
      </c>
      <c r="AB720" s="28" t="str">
        <f t="shared" ca="1" si="134"/>
        <v/>
      </c>
      <c r="AC720" s="29" t="str">
        <f>IF(OR(H720="",S720=""),"",S720-(SUM(L720,M720)*INDEX(#REF!,MATCH(H720,D.1[Tên sản phẩm],0))))</f>
        <v/>
      </c>
    </row>
    <row r="721" spans="2:29" ht="27.75" customHeight="1">
      <c r="B721" s="69">
        <f t="shared" si="135"/>
        <v>718</v>
      </c>
      <c r="C721" s="49" t="str">
        <f t="shared" ca="1" si="136"/>
        <v/>
      </c>
      <c r="D721" s="50" t="str">
        <f t="shared" ca="1" si="137"/>
        <v/>
      </c>
      <c r="E721" s="51" t="str">
        <f t="shared" ca="1" si="138"/>
        <v/>
      </c>
      <c r="F721" s="51"/>
      <c r="G721" s="52" t="str">
        <f t="shared" ca="1" si="139"/>
        <v/>
      </c>
      <c r="H721" s="53"/>
      <c r="I721" s="54" t="str">
        <f>IF(H721="","",INDEX(D.1[Quy cách],MATCH(H721,D.1[Tên sản phẩm],0)))</f>
        <v/>
      </c>
      <c r="J721" s="20" t="str">
        <f>IF(H721="","",INDEX(D.1[ĐVT],MATCH(H721,D.1[Tên sản phẩm],0)))</f>
        <v/>
      </c>
      <c r="K721" s="56" t="str">
        <f>IF(H721="","",INDEX(#REF!,MATCH(H721,D.1[Tên sản phẩm],0)))</f>
        <v/>
      </c>
      <c r="L721" s="56"/>
      <c r="M721" s="53"/>
      <c r="N721" s="53"/>
      <c r="O721" s="53"/>
      <c r="P721" s="57" t="str">
        <f t="shared" si="140"/>
        <v/>
      </c>
      <c r="Q721" s="58"/>
      <c r="R721" s="56" t="str">
        <f t="shared" si="133"/>
        <v/>
      </c>
      <c r="S721" s="57" t="str">
        <f t="shared" si="141"/>
        <v/>
      </c>
      <c r="T721" s="58" t="str">
        <f t="shared" ca="1" si="142"/>
        <v/>
      </c>
      <c r="U721" s="57" t="str">
        <f t="shared" si="143"/>
        <v/>
      </c>
      <c r="V721" s="57" t="str">
        <f ca="1">IF(AND(C721&lt;&gt;"",C721&lt;&gt;OFFSET(C721,1,0)),SUMIFS([Giá có thuế],[Số ĐK],C721),"")</f>
        <v/>
      </c>
      <c r="W721" s="53"/>
      <c r="X721" s="55" t="str">
        <f>IF(W721="","",'Thông Tin Chung'!#REF!)</f>
        <v/>
      </c>
      <c r="Y721" s="57" t="str">
        <f t="shared" ca="1" si="144"/>
        <v/>
      </c>
      <c r="Z721" s="59"/>
      <c r="AA721" s="49" t="str">
        <f ca="1">IF(C721="","",IF(OR(D721&lt;NgayBatDau,D721&gt;NgayKetThuc),"Ngày tháng phải nằm trong kỳ báo cáo",IF(AND(G721&lt;&gt;"",COUNTIF(D.2[Tên khách hàng],G721)=0),"Tên KH chưa khai báo trong DSKH",IF(AND(H721&lt;&gt;"",COUNTIF(D.1[Tên sản phẩm],H721)=0),"SP này chưa khai báo trong DSSP",""))))</f>
        <v/>
      </c>
      <c r="AB721" s="28" t="str">
        <f t="shared" ca="1" si="134"/>
        <v/>
      </c>
      <c r="AC721" s="29" t="str">
        <f>IF(OR(H721="",S721=""),"",S721-(SUM(L721,M721)*INDEX(#REF!,MATCH(H721,D.1[Tên sản phẩm],0))))</f>
        <v/>
      </c>
    </row>
    <row r="722" spans="2:29" ht="27.75" customHeight="1">
      <c r="B722" s="69">
        <f t="shared" si="135"/>
        <v>719</v>
      </c>
      <c r="C722" s="49" t="str">
        <f t="shared" ca="1" si="136"/>
        <v/>
      </c>
      <c r="D722" s="50" t="str">
        <f t="shared" ca="1" si="137"/>
        <v/>
      </c>
      <c r="E722" s="51" t="str">
        <f t="shared" ca="1" si="138"/>
        <v/>
      </c>
      <c r="F722" s="51"/>
      <c r="G722" s="52" t="str">
        <f t="shared" ca="1" si="139"/>
        <v/>
      </c>
      <c r="H722" s="53"/>
      <c r="I722" s="54" t="str">
        <f>IF(H722="","",INDEX(D.1[Quy cách],MATCH(H722,D.1[Tên sản phẩm],0)))</f>
        <v/>
      </c>
      <c r="J722" s="20" t="str">
        <f>IF(H722="","",INDEX(D.1[ĐVT],MATCH(H722,D.1[Tên sản phẩm],0)))</f>
        <v/>
      </c>
      <c r="K722" s="56" t="str">
        <f>IF(H722="","",INDEX(#REF!,MATCH(H722,D.1[Tên sản phẩm],0)))</f>
        <v/>
      </c>
      <c r="L722" s="56"/>
      <c r="M722" s="53"/>
      <c r="N722" s="53"/>
      <c r="O722" s="53"/>
      <c r="P722" s="57" t="str">
        <f t="shared" si="140"/>
        <v/>
      </c>
      <c r="Q722" s="58"/>
      <c r="R722" s="56" t="str">
        <f t="shared" si="133"/>
        <v/>
      </c>
      <c r="S722" s="57" t="str">
        <f t="shared" si="141"/>
        <v/>
      </c>
      <c r="T722" s="58" t="str">
        <f t="shared" ca="1" si="142"/>
        <v/>
      </c>
      <c r="U722" s="57" t="str">
        <f t="shared" si="143"/>
        <v/>
      </c>
      <c r="V722" s="57" t="str">
        <f ca="1">IF(AND(C722&lt;&gt;"",C722&lt;&gt;OFFSET(C722,1,0)),SUMIFS([Giá có thuế],[Số ĐK],C722),"")</f>
        <v/>
      </c>
      <c r="W722" s="53"/>
      <c r="X722" s="55" t="str">
        <f>IF(W722="","",'Thông Tin Chung'!#REF!)</f>
        <v/>
      </c>
      <c r="Y722" s="57" t="str">
        <f t="shared" ca="1" si="144"/>
        <v/>
      </c>
      <c r="Z722" s="59"/>
      <c r="AA722" s="49" t="str">
        <f ca="1">IF(C722="","",IF(OR(D722&lt;NgayBatDau,D722&gt;NgayKetThuc),"Ngày tháng phải nằm trong kỳ báo cáo",IF(AND(G722&lt;&gt;"",COUNTIF(D.2[Tên khách hàng],G722)=0),"Tên KH chưa khai báo trong DSKH",IF(AND(H722&lt;&gt;"",COUNTIF(D.1[Tên sản phẩm],H722)=0),"SP này chưa khai báo trong DSSP",""))))</f>
        <v/>
      </c>
      <c r="AB722" s="28" t="str">
        <f t="shared" ca="1" si="134"/>
        <v/>
      </c>
      <c r="AC722" s="29" t="str">
        <f>IF(OR(H722="",S722=""),"",S722-(SUM(L722,M722)*INDEX(#REF!,MATCH(H722,D.1[Tên sản phẩm],0))))</f>
        <v/>
      </c>
    </row>
    <row r="723" spans="2:29" ht="27.75" customHeight="1">
      <c r="B723" s="69">
        <f t="shared" si="135"/>
        <v>720</v>
      </c>
      <c r="C723" s="49" t="str">
        <f t="shared" ca="1" si="136"/>
        <v/>
      </c>
      <c r="D723" s="50" t="str">
        <f t="shared" ca="1" si="137"/>
        <v/>
      </c>
      <c r="E723" s="51" t="str">
        <f t="shared" ca="1" si="138"/>
        <v/>
      </c>
      <c r="F723" s="51"/>
      <c r="G723" s="52" t="str">
        <f t="shared" ca="1" si="139"/>
        <v/>
      </c>
      <c r="H723" s="53"/>
      <c r="I723" s="54" t="str">
        <f>IF(H723="","",INDEX(D.1[Quy cách],MATCH(H723,D.1[Tên sản phẩm],0)))</f>
        <v/>
      </c>
      <c r="J723" s="20" t="str">
        <f>IF(H723="","",INDEX(D.1[ĐVT],MATCH(H723,D.1[Tên sản phẩm],0)))</f>
        <v/>
      </c>
      <c r="K723" s="56" t="str">
        <f>IF(H723="","",INDEX(#REF!,MATCH(H723,D.1[Tên sản phẩm],0)))</f>
        <v/>
      </c>
      <c r="L723" s="56"/>
      <c r="M723" s="53"/>
      <c r="N723" s="53"/>
      <c r="O723" s="53"/>
      <c r="P723" s="57" t="str">
        <f t="shared" si="140"/>
        <v/>
      </c>
      <c r="Q723" s="58"/>
      <c r="R723" s="56" t="str">
        <f t="shared" si="133"/>
        <v/>
      </c>
      <c r="S723" s="57" t="str">
        <f t="shared" si="141"/>
        <v/>
      </c>
      <c r="T723" s="58" t="str">
        <f t="shared" ca="1" si="142"/>
        <v/>
      </c>
      <c r="U723" s="57" t="str">
        <f t="shared" si="143"/>
        <v/>
      </c>
      <c r="V723" s="57" t="str">
        <f ca="1">IF(AND(C723&lt;&gt;"",C723&lt;&gt;OFFSET(C723,1,0)),SUMIFS([Giá có thuế],[Số ĐK],C723),"")</f>
        <v/>
      </c>
      <c r="W723" s="53"/>
      <c r="X723" s="55" t="str">
        <f>IF(W723="","",'Thông Tin Chung'!#REF!)</f>
        <v/>
      </c>
      <c r="Y723" s="57" t="str">
        <f t="shared" ca="1" si="144"/>
        <v/>
      </c>
      <c r="Z723" s="59"/>
      <c r="AA723" s="49" t="str">
        <f ca="1">IF(C723="","",IF(OR(D723&lt;NgayBatDau,D723&gt;NgayKetThuc),"Ngày tháng phải nằm trong kỳ báo cáo",IF(AND(G723&lt;&gt;"",COUNTIF(D.2[Tên khách hàng],G723)=0),"Tên KH chưa khai báo trong DSKH",IF(AND(H723&lt;&gt;"",COUNTIF(D.1[Tên sản phẩm],H723)=0),"SP này chưa khai báo trong DSSP",""))))</f>
        <v/>
      </c>
      <c r="AB723" s="28" t="str">
        <f t="shared" ca="1" si="134"/>
        <v/>
      </c>
      <c r="AC723" s="29" t="str">
        <f>IF(OR(H723="",S723=""),"",S723-(SUM(L723,M723)*INDEX(#REF!,MATCH(H723,D.1[Tên sản phẩm],0))))</f>
        <v/>
      </c>
    </row>
    <row r="724" spans="2:29" ht="27.75" customHeight="1">
      <c r="B724" s="69">
        <f t="shared" si="135"/>
        <v>721</v>
      </c>
      <c r="C724" s="49" t="str">
        <f t="shared" ca="1" si="136"/>
        <v/>
      </c>
      <c r="D724" s="50" t="str">
        <f t="shared" ca="1" si="137"/>
        <v/>
      </c>
      <c r="E724" s="51" t="str">
        <f t="shared" ca="1" si="138"/>
        <v/>
      </c>
      <c r="F724" s="51"/>
      <c r="G724" s="52" t="str">
        <f t="shared" ca="1" si="139"/>
        <v/>
      </c>
      <c r="H724" s="53"/>
      <c r="I724" s="54" t="str">
        <f>IF(H724="","",INDEX(D.1[Quy cách],MATCH(H724,D.1[Tên sản phẩm],0)))</f>
        <v/>
      </c>
      <c r="J724" s="20" t="str">
        <f>IF(H724="","",INDEX(D.1[ĐVT],MATCH(H724,D.1[Tên sản phẩm],0)))</f>
        <v/>
      </c>
      <c r="K724" s="56" t="str">
        <f>IF(H724="","",INDEX(#REF!,MATCH(H724,D.1[Tên sản phẩm],0)))</f>
        <v/>
      </c>
      <c r="L724" s="56"/>
      <c r="M724" s="53"/>
      <c r="N724" s="53"/>
      <c r="O724" s="53"/>
      <c r="P724" s="57" t="str">
        <f t="shared" si="140"/>
        <v/>
      </c>
      <c r="Q724" s="58"/>
      <c r="R724" s="56" t="str">
        <f t="shared" si="133"/>
        <v/>
      </c>
      <c r="S724" s="57" t="str">
        <f t="shared" si="141"/>
        <v/>
      </c>
      <c r="T724" s="58" t="str">
        <f t="shared" ca="1" si="142"/>
        <v/>
      </c>
      <c r="U724" s="57" t="str">
        <f t="shared" si="143"/>
        <v/>
      </c>
      <c r="V724" s="57" t="str">
        <f ca="1">IF(AND(C724&lt;&gt;"",C724&lt;&gt;OFFSET(C724,1,0)),SUMIFS([Giá có thuế],[Số ĐK],C724),"")</f>
        <v/>
      </c>
      <c r="W724" s="53"/>
      <c r="X724" s="55" t="str">
        <f>IF(W724="","",'Thông Tin Chung'!#REF!)</f>
        <v/>
      </c>
      <c r="Y724" s="57" t="str">
        <f t="shared" ca="1" si="144"/>
        <v/>
      </c>
      <c r="Z724" s="59"/>
      <c r="AA724" s="49" t="str">
        <f ca="1">IF(C724="","",IF(OR(D724&lt;NgayBatDau,D724&gt;NgayKetThuc),"Ngày tháng phải nằm trong kỳ báo cáo",IF(AND(G724&lt;&gt;"",COUNTIF(D.2[Tên khách hàng],G724)=0),"Tên KH chưa khai báo trong DSKH",IF(AND(H724&lt;&gt;"",COUNTIF(D.1[Tên sản phẩm],H724)=0),"SP này chưa khai báo trong DSSP",""))))</f>
        <v/>
      </c>
      <c r="AB724" s="28" t="str">
        <f t="shared" ca="1" si="134"/>
        <v/>
      </c>
      <c r="AC724" s="29" t="str">
        <f>IF(OR(H724="",S724=""),"",S724-(SUM(L724,M724)*INDEX(#REF!,MATCH(H724,D.1[Tên sản phẩm],0))))</f>
        <v/>
      </c>
    </row>
    <row r="725" spans="2:29" ht="27.75" customHeight="1">
      <c r="B725" s="69">
        <f t="shared" si="135"/>
        <v>722</v>
      </c>
      <c r="C725" s="49" t="str">
        <f t="shared" ca="1" si="136"/>
        <v/>
      </c>
      <c r="D725" s="50" t="str">
        <f t="shared" ca="1" si="137"/>
        <v/>
      </c>
      <c r="E725" s="51" t="str">
        <f t="shared" ca="1" si="138"/>
        <v/>
      </c>
      <c r="F725" s="51"/>
      <c r="G725" s="52" t="str">
        <f t="shared" ca="1" si="139"/>
        <v/>
      </c>
      <c r="H725" s="53"/>
      <c r="I725" s="54" t="str">
        <f>IF(H725="","",INDEX(D.1[Quy cách],MATCH(H725,D.1[Tên sản phẩm],0)))</f>
        <v/>
      </c>
      <c r="J725" s="20" t="str">
        <f>IF(H725="","",INDEX(D.1[ĐVT],MATCH(H725,D.1[Tên sản phẩm],0)))</f>
        <v/>
      </c>
      <c r="K725" s="56" t="str">
        <f>IF(H725="","",INDEX(#REF!,MATCH(H725,D.1[Tên sản phẩm],0)))</f>
        <v/>
      </c>
      <c r="L725" s="56"/>
      <c r="M725" s="53"/>
      <c r="N725" s="53"/>
      <c r="O725" s="53"/>
      <c r="P725" s="57" t="str">
        <f t="shared" si="140"/>
        <v/>
      </c>
      <c r="Q725" s="58"/>
      <c r="R725" s="56" t="str">
        <f t="shared" si="133"/>
        <v/>
      </c>
      <c r="S725" s="57" t="str">
        <f t="shared" si="141"/>
        <v/>
      </c>
      <c r="T725" s="58" t="str">
        <f t="shared" ca="1" si="142"/>
        <v/>
      </c>
      <c r="U725" s="57" t="str">
        <f t="shared" si="143"/>
        <v/>
      </c>
      <c r="V725" s="57" t="str">
        <f ca="1">IF(AND(C725&lt;&gt;"",C725&lt;&gt;OFFSET(C725,1,0)),SUMIFS([Giá có thuế],[Số ĐK],C725),"")</f>
        <v/>
      </c>
      <c r="W725" s="53"/>
      <c r="X725" s="55" t="str">
        <f>IF(W725="","",'Thông Tin Chung'!#REF!)</f>
        <v/>
      </c>
      <c r="Y725" s="57" t="str">
        <f t="shared" ca="1" si="144"/>
        <v/>
      </c>
      <c r="Z725" s="59"/>
      <c r="AA725" s="49" t="str">
        <f ca="1">IF(C725="","",IF(OR(D725&lt;NgayBatDau,D725&gt;NgayKetThuc),"Ngày tháng phải nằm trong kỳ báo cáo",IF(AND(G725&lt;&gt;"",COUNTIF(D.2[Tên khách hàng],G725)=0),"Tên KH chưa khai báo trong DSKH",IF(AND(H725&lt;&gt;"",COUNTIF(D.1[Tên sản phẩm],H725)=0),"SP này chưa khai báo trong DSSP",""))))</f>
        <v/>
      </c>
      <c r="AB725" s="28" t="str">
        <f t="shared" ca="1" si="134"/>
        <v/>
      </c>
      <c r="AC725" s="29" t="str">
        <f>IF(OR(H725="",S725=""),"",S725-(SUM(L725,M725)*INDEX(#REF!,MATCH(H725,D.1[Tên sản phẩm],0))))</f>
        <v/>
      </c>
    </row>
    <row r="726" spans="2:29" ht="27.75" customHeight="1">
      <c r="B726" s="69">
        <f t="shared" si="135"/>
        <v>723</v>
      </c>
      <c r="C726" s="49" t="str">
        <f t="shared" ca="1" si="136"/>
        <v/>
      </c>
      <c r="D726" s="50" t="str">
        <f t="shared" ca="1" si="137"/>
        <v/>
      </c>
      <c r="E726" s="51" t="str">
        <f t="shared" ca="1" si="138"/>
        <v/>
      </c>
      <c r="F726" s="51"/>
      <c r="G726" s="52" t="str">
        <f t="shared" ca="1" si="139"/>
        <v/>
      </c>
      <c r="H726" s="53"/>
      <c r="I726" s="54" t="str">
        <f>IF(H726="","",INDEX(D.1[Quy cách],MATCH(H726,D.1[Tên sản phẩm],0)))</f>
        <v/>
      </c>
      <c r="J726" s="20" t="str">
        <f>IF(H726="","",INDEX(D.1[ĐVT],MATCH(H726,D.1[Tên sản phẩm],0)))</f>
        <v/>
      </c>
      <c r="K726" s="56" t="str">
        <f>IF(H726="","",INDEX(#REF!,MATCH(H726,D.1[Tên sản phẩm],0)))</f>
        <v/>
      </c>
      <c r="L726" s="56"/>
      <c r="M726" s="53"/>
      <c r="N726" s="53"/>
      <c r="O726" s="53"/>
      <c r="P726" s="57" t="str">
        <f t="shared" si="140"/>
        <v/>
      </c>
      <c r="Q726" s="58"/>
      <c r="R726" s="56" t="str">
        <f t="shared" si="133"/>
        <v/>
      </c>
      <c r="S726" s="57" t="str">
        <f t="shared" si="141"/>
        <v/>
      </c>
      <c r="T726" s="58" t="str">
        <f t="shared" ca="1" si="142"/>
        <v/>
      </c>
      <c r="U726" s="57" t="str">
        <f t="shared" si="143"/>
        <v/>
      </c>
      <c r="V726" s="57" t="str">
        <f ca="1">IF(AND(C726&lt;&gt;"",C726&lt;&gt;OFFSET(C726,1,0)),SUMIFS([Giá có thuế],[Số ĐK],C726),"")</f>
        <v/>
      </c>
      <c r="W726" s="53"/>
      <c r="X726" s="55" t="str">
        <f>IF(W726="","",'Thông Tin Chung'!#REF!)</f>
        <v/>
      </c>
      <c r="Y726" s="57" t="str">
        <f t="shared" ca="1" si="144"/>
        <v/>
      </c>
      <c r="Z726" s="59"/>
      <c r="AA726" s="49" t="str">
        <f ca="1">IF(C726="","",IF(OR(D726&lt;NgayBatDau,D726&gt;NgayKetThuc),"Ngày tháng phải nằm trong kỳ báo cáo",IF(AND(G726&lt;&gt;"",COUNTIF(D.2[Tên khách hàng],G726)=0),"Tên KH chưa khai báo trong DSKH",IF(AND(H726&lt;&gt;"",COUNTIF(D.1[Tên sản phẩm],H726)=0),"SP này chưa khai báo trong DSSP",""))))</f>
        <v/>
      </c>
      <c r="AB726" s="28" t="str">
        <f t="shared" ca="1" si="134"/>
        <v/>
      </c>
      <c r="AC726" s="29" t="str">
        <f>IF(OR(H726="",S726=""),"",S726-(SUM(L726,M726)*INDEX(#REF!,MATCH(H726,D.1[Tên sản phẩm],0))))</f>
        <v/>
      </c>
    </row>
    <row r="727" spans="2:29" ht="27.75" customHeight="1">
      <c r="B727" s="69">
        <f t="shared" si="135"/>
        <v>724</v>
      </c>
      <c r="C727" s="49" t="str">
        <f t="shared" ca="1" si="136"/>
        <v/>
      </c>
      <c r="D727" s="50" t="str">
        <f t="shared" ca="1" si="137"/>
        <v/>
      </c>
      <c r="E727" s="51" t="str">
        <f t="shared" ca="1" si="138"/>
        <v/>
      </c>
      <c r="F727" s="51"/>
      <c r="G727" s="52" t="str">
        <f t="shared" ca="1" si="139"/>
        <v/>
      </c>
      <c r="H727" s="53"/>
      <c r="I727" s="54" t="str">
        <f>IF(H727="","",INDEX(D.1[Quy cách],MATCH(H727,D.1[Tên sản phẩm],0)))</f>
        <v/>
      </c>
      <c r="J727" s="20" t="str">
        <f>IF(H727="","",INDEX(D.1[ĐVT],MATCH(H727,D.1[Tên sản phẩm],0)))</f>
        <v/>
      </c>
      <c r="K727" s="56" t="str">
        <f>IF(H727="","",INDEX(#REF!,MATCH(H727,D.1[Tên sản phẩm],0)))</f>
        <v/>
      </c>
      <c r="L727" s="56"/>
      <c r="M727" s="53"/>
      <c r="N727" s="53"/>
      <c r="O727" s="53"/>
      <c r="P727" s="57" t="str">
        <f t="shared" si="140"/>
        <v/>
      </c>
      <c r="Q727" s="58"/>
      <c r="R727" s="56" t="str">
        <f t="shared" si="133"/>
        <v/>
      </c>
      <c r="S727" s="57" t="str">
        <f t="shared" si="141"/>
        <v/>
      </c>
      <c r="T727" s="58" t="str">
        <f t="shared" ca="1" si="142"/>
        <v/>
      </c>
      <c r="U727" s="57" t="str">
        <f t="shared" si="143"/>
        <v/>
      </c>
      <c r="V727" s="57" t="str">
        <f ca="1">IF(AND(C727&lt;&gt;"",C727&lt;&gt;OFFSET(C727,1,0)),SUMIFS([Giá có thuế],[Số ĐK],C727),"")</f>
        <v/>
      </c>
      <c r="W727" s="53"/>
      <c r="X727" s="55" t="str">
        <f>IF(W727="","",'Thông Tin Chung'!#REF!)</f>
        <v/>
      </c>
      <c r="Y727" s="57" t="str">
        <f t="shared" ca="1" si="144"/>
        <v/>
      </c>
      <c r="Z727" s="59"/>
      <c r="AA727" s="49" t="str">
        <f ca="1">IF(C727="","",IF(OR(D727&lt;NgayBatDau,D727&gt;NgayKetThuc),"Ngày tháng phải nằm trong kỳ báo cáo",IF(AND(G727&lt;&gt;"",COUNTIF(D.2[Tên khách hàng],G727)=0),"Tên KH chưa khai báo trong DSKH",IF(AND(H727&lt;&gt;"",COUNTIF(D.1[Tên sản phẩm],H727)=0),"SP này chưa khai báo trong DSSP",""))))</f>
        <v/>
      </c>
      <c r="AB727" s="28" t="str">
        <f t="shared" ca="1" si="134"/>
        <v/>
      </c>
      <c r="AC727" s="29" t="str">
        <f>IF(OR(H727="",S727=""),"",S727-(SUM(L727,M727)*INDEX(#REF!,MATCH(H727,D.1[Tên sản phẩm],0))))</f>
        <v/>
      </c>
    </row>
    <row r="728" spans="2:29" ht="27.75" customHeight="1">
      <c r="B728" s="69">
        <f t="shared" si="135"/>
        <v>725</v>
      </c>
      <c r="C728" s="49" t="str">
        <f t="shared" ca="1" si="136"/>
        <v/>
      </c>
      <c r="D728" s="50" t="str">
        <f t="shared" ca="1" si="137"/>
        <v/>
      </c>
      <c r="E728" s="51" t="str">
        <f t="shared" ca="1" si="138"/>
        <v/>
      </c>
      <c r="F728" s="51"/>
      <c r="G728" s="52" t="str">
        <f t="shared" ca="1" si="139"/>
        <v/>
      </c>
      <c r="H728" s="53"/>
      <c r="I728" s="54" t="str">
        <f>IF(H728="","",INDEX(D.1[Quy cách],MATCH(H728,D.1[Tên sản phẩm],0)))</f>
        <v/>
      </c>
      <c r="J728" s="20" t="str">
        <f>IF(H728="","",INDEX(D.1[ĐVT],MATCH(H728,D.1[Tên sản phẩm],0)))</f>
        <v/>
      </c>
      <c r="K728" s="56" t="str">
        <f>IF(H728="","",INDEX(#REF!,MATCH(H728,D.1[Tên sản phẩm],0)))</f>
        <v/>
      </c>
      <c r="L728" s="56"/>
      <c r="M728" s="53"/>
      <c r="N728" s="53"/>
      <c r="O728" s="53"/>
      <c r="P728" s="57" t="str">
        <f t="shared" si="140"/>
        <v/>
      </c>
      <c r="Q728" s="58"/>
      <c r="R728" s="56" t="str">
        <f t="shared" si="133"/>
        <v/>
      </c>
      <c r="S728" s="57" t="str">
        <f t="shared" si="141"/>
        <v/>
      </c>
      <c r="T728" s="58" t="str">
        <f t="shared" ca="1" si="142"/>
        <v/>
      </c>
      <c r="U728" s="57" t="str">
        <f t="shared" si="143"/>
        <v/>
      </c>
      <c r="V728" s="57" t="str">
        <f ca="1">IF(AND(C728&lt;&gt;"",C728&lt;&gt;OFFSET(C728,1,0)),SUMIFS([Giá có thuế],[Số ĐK],C728),"")</f>
        <v/>
      </c>
      <c r="W728" s="53"/>
      <c r="X728" s="55" t="str">
        <f>IF(W728="","",'Thông Tin Chung'!#REF!)</f>
        <v/>
      </c>
      <c r="Y728" s="57" t="str">
        <f t="shared" ca="1" si="144"/>
        <v/>
      </c>
      <c r="Z728" s="59"/>
      <c r="AA728" s="49" t="str">
        <f ca="1">IF(C728="","",IF(OR(D728&lt;NgayBatDau,D728&gt;NgayKetThuc),"Ngày tháng phải nằm trong kỳ báo cáo",IF(AND(G728&lt;&gt;"",COUNTIF(D.2[Tên khách hàng],G728)=0),"Tên KH chưa khai báo trong DSKH",IF(AND(H728&lt;&gt;"",COUNTIF(D.1[Tên sản phẩm],H728)=0),"SP này chưa khai báo trong DSSP",""))))</f>
        <v/>
      </c>
      <c r="AB728" s="28" t="str">
        <f t="shared" ca="1" si="134"/>
        <v/>
      </c>
      <c r="AC728" s="29" t="str">
        <f>IF(OR(H728="",S728=""),"",S728-(SUM(L728,M728)*INDEX(#REF!,MATCH(H728,D.1[Tên sản phẩm],0))))</f>
        <v/>
      </c>
    </row>
    <row r="729" spans="2:29" ht="27.75" customHeight="1">
      <c r="B729" s="69">
        <f t="shared" si="135"/>
        <v>726</v>
      </c>
      <c r="C729" s="49" t="str">
        <f t="shared" ca="1" si="136"/>
        <v/>
      </c>
      <c r="D729" s="50" t="str">
        <f t="shared" ca="1" si="137"/>
        <v/>
      </c>
      <c r="E729" s="51" t="str">
        <f t="shared" ca="1" si="138"/>
        <v/>
      </c>
      <c r="F729" s="51"/>
      <c r="G729" s="52" t="str">
        <f t="shared" ca="1" si="139"/>
        <v/>
      </c>
      <c r="H729" s="53"/>
      <c r="I729" s="54" t="str">
        <f>IF(H729="","",INDEX(D.1[Quy cách],MATCH(H729,D.1[Tên sản phẩm],0)))</f>
        <v/>
      </c>
      <c r="J729" s="20" t="str">
        <f>IF(H729="","",INDEX(D.1[ĐVT],MATCH(H729,D.1[Tên sản phẩm],0)))</f>
        <v/>
      </c>
      <c r="K729" s="56" t="str">
        <f>IF(H729="","",INDEX(#REF!,MATCH(H729,D.1[Tên sản phẩm],0)))</f>
        <v/>
      </c>
      <c r="L729" s="56"/>
      <c r="M729" s="53"/>
      <c r="N729" s="53"/>
      <c r="O729" s="53"/>
      <c r="P729" s="57" t="str">
        <f t="shared" si="140"/>
        <v/>
      </c>
      <c r="Q729" s="58"/>
      <c r="R729" s="56" t="str">
        <f t="shared" si="133"/>
        <v/>
      </c>
      <c r="S729" s="57" t="str">
        <f t="shared" si="141"/>
        <v/>
      </c>
      <c r="T729" s="58" t="str">
        <f t="shared" ca="1" si="142"/>
        <v/>
      </c>
      <c r="U729" s="57" t="str">
        <f t="shared" si="143"/>
        <v/>
      </c>
      <c r="V729" s="57" t="str">
        <f ca="1">IF(AND(C729&lt;&gt;"",C729&lt;&gt;OFFSET(C729,1,0)),SUMIFS([Giá có thuế],[Số ĐK],C729),"")</f>
        <v/>
      </c>
      <c r="W729" s="53"/>
      <c r="X729" s="55" t="str">
        <f>IF(W729="","",'Thông Tin Chung'!#REF!)</f>
        <v/>
      </c>
      <c r="Y729" s="57" t="str">
        <f t="shared" ca="1" si="144"/>
        <v/>
      </c>
      <c r="Z729" s="59"/>
      <c r="AA729" s="49" t="str">
        <f ca="1">IF(C729="","",IF(OR(D729&lt;NgayBatDau,D729&gt;NgayKetThuc),"Ngày tháng phải nằm trong kỳ báo cáo",IF(AND(G729&lt;&gt;"",COUNTIF(D.2[Tên khách hàng],G729)=0),"Tên KH chưa khai báo trong DSKH",IF(AND(H729&lt;&gt;"",COUNTIF(D.1[Tên sản phẩm],H729)=0),"SP này chưa khai báo trong DSSP",""))))</f>
        <v/>
      </c>
      <c r="AB729" s="28" t="str">
        <f t="shared" ca="1" si="134"/>
        <v/>
      </c>
      <c r="AC729" s="29" t="str">
        <f>IF(OR(H729="",S729=""),"",S729-(SUM(L729,M729)*INDEX(#REF!,MATCH(H729,D.1[Tên sản phẩm],0))))</f>
        <v/>
      </c>
    </row>
    <row r="730" spans="2:29" ht="27.75" customHeight="1">
      <c r="B730" s="69">
        <f t="shared" si="135"/>
        <v>727</v>
      </c>
      <c r="C730" s="49" t="str">
        <f t="shared" ca="1" si="136"/>
        <v/>
      </c>
      <c r="D730" s="50" t="str">
        <f t="shared" ca="1" si="137"/>
        <v/>
      </c>
      <c r="E730" s="51" t="str">
        <f t="shared" ca="1" si="138"/>
        <v/>
      </c>
      <c r="F730" s="51"/>
      <c r="G730" s="52" t="str">
        <f t="shared" ca="1" si="139"/>
        <v/>
      </c>
      <c r="H730" s="53"/>
      <c r="I730" s="54" t="str">
        <f>IF(H730="","",INDEX(D.1[Quy cách],MATCH(H730,D.1[Tên sản phẩm],0)))</f>
        <v/>
      </c>
      <c r="J730" s="20" t="str">
        <f>IF(H730="","",INDEX(D.1[ĐVT],MATCH(H730,D.1[Tên sản phẩm],0)))</f>
        <v/>
      </c>
      <c r="K730" s="56" t="str">
        <f>IF(H730="","",INDEX(#REF!,MATCH(H730,D.1[Tên sản phẩm],0)))</f>
        <v/>
      </c>
      <c r="L730" s="56"/>
      <c r="M730" s="53"/>
      <c r="N730" s="53"/>
      <c r="O730" s="53"/>
      <c r="P730" s="57" t="str">
        <f t="shared" si="140"/>
        <v/>
      </c>
      <c r="Q730" s="58"/>
      <c r="R730" s="56" t="str">
        <f t="shared" si="133"/>
        <v/>
      </c>
      <c r="S730" s="57" t="str">
        <f t="shared" si="141"/>
        <v/>
      </c>
      <c r="T730" s="58" t="str">
        <f t="shared" ca="1" si="142"/>
        <v/>
      </c>
      <c r="U730" s="57" t="str">
        <f t="shared" si="143"/>
        <v/>
      </c>
      <c r="V730" s="57" t="str">
        <f ca="1">IF(AND(C730&lt;&gt;"",C730&lt;&gt;OFFSET(C730,1,0)),SUMIFS([Giá có thuế],[Số ĐK],C730),"")</f>
        <v/>
      </c>
      <c r="W730" s="53"/>
      <c r="X730" s="55" t="str">
        <f>IF(W730="","",'Thông Tin Chung'!#REF!)</f>
        <v/>
      </c>
      <c r="Y730" s="57" t="str">
        <f t="shared" ca="1" si="144"/>
        <v/>
      </c>
      <c r="Z730" s="59"/>
      <c r="AA730" s="49" t="str">
        <f ca="1">IF(C730="","",IF(OR(D730&lt;NgayBatDau,D730&gt;NgayKetThuc),"Ngày tháng phải nằm trong kỳ báo cáo",IF(AND(G730&lt;&gt;"",COUNTIF(D.2[Tên khách hàng],G730)=0),"Tên KH chưa khai báo trong DSKH",IF(AND(H730&lt;&gt;"",COUNTIF(D.1[Tên sản phẩm],H730)=0),"SP này chưa khai báo trong DSSP",""))))</f>
        <v/>
      </c>
      <c r="AB730" s="28" t="str">
        <f t="shared" ca="1" si="134"/>
        <v/>
      </c>
      <c r="AC730" s="29" t="str">
        <f>IF(OR(H730="",S730=""),"",S730-(SUM(L730,M730)*INDEX(#REF!,MATCH(H730,D.1[Tên sản phẩm],0))))</f>
        <v/>
      </c>
    </row>
    <row r="731" spans="2:29" ht="27.75" customHeight="1">
      <c r="B731" s="69">
        <f t="shared" si="135"/>
        <v>728</v>
      </c>
      <c r="C731" s="49" t="str">
        <f t="shared" ca="1" si="136"/>
        <v/>
      </c>
      <c r="D731" s="50" t="str">
        <f t="shared" ca="1" si="137"/>
        <v/>
      </c>
      <c r="E731" s="51" t="str">
        <f t="shared" ca="1" si="138"/>
        <v/>
      </c>
      <c r="F731" s="51"/>
      <c r="G731" s="52" t="str">
        <f t="shared" ca="1" si="139"/>
        <v/>
      </c>
      <c r="H731" s="53"/>
      <c r="I731" s="54" t="str">
        <f>IF(H731="","",INDEX(D.1[Quy cách],MATCH(H731,D.1[Tên sản phẩm],0)))</f>
        <v/>
      </c>
      <c r="J731" s="20" t="str">
        <f>IF(H731="","",INDEX(D.1[ĐVT],MATCH(H731,D.1[Tên sản phẩm],0)))</f>
        <v/>
      </c>
      <c r="K731" s="56" t="str">
        <f>IF(H731="","",INDEX(#REF!,MATCH(H731,D.1[Tên sản phẩm],0)))</f>
        <v/>
      </c>
      <c r="L731" s="56"/>
      <c r="M731" s="53"/>
      <c r="N731" s="53"/>
      <c r="O731" s="53"/>
      <c r="P731" s="57" t="str">
        <f t="shared" si="140"/>
        <v/>
      </c>
      <c r="Q731" s="58"/>
      <c r="R731" s="56" t="str">
        <f t="shared" si="133"/>
        <v/>
      </c>
      <c r="S731" s="57" t="str">
        <f t="shared" si="141"/>
        <v/>
      </c>
      <c r="T731" s="58" t="str">
        <f t="shared" ca="1" si="142"/>
        <v/>
      </c>
      <c r="U731" s="57" t="str">
        <f t="shared" si="143"/>
        <v/>
      </c>
      <c r="V731" s="57" t="str">
        <f ca="1">IF(AND(C731&lt;&gt;"",C731&lt;&gt;OFFSET(C731,1,0)),SUMIFS([Giá có thuế],[Số ĐK],C731),"")</f>
        <v/>
      </c>
      <c r="W731" s="53"/>
      <c r="X731" s="55" t="str">
        <f>IF(W731="","",'Thông Tin Chung'!#REF!)</f>
        <v/>
      </c>
      <c r="Y731" s="57" t="str">
        <f t="shared" ca="1" si="144"/>
        <v/>
      </c>
      <c r="Z731" s="59"/>
      <c r="AA731" s="49" t="str">
        <f ca="1">IF(C731="","",IF(OR(D731&lt;NgayBatDau,D731&gt;NgayKetThuc),"Ngày tháng phải nằm trong kỳ báo cáo",IF(AND(G731&lt;&gt;"",COUNTIF(D.2[Tên khách hàng],G731)=0),"Tên KH chưa khai báo trong DSKH",IF(AND(H731&lt;&gt;"",COUNTIF(D.1[Tên sản phẩm],H731)=0),"SP này chưa khai báo trong DSSP",""))))</f>
        <v/>
      </c>
      <c r="AB731" s="28" t="str">
        <f t="shared" ca="1" si="134"/>
        <v/>
      </c>
      <c r="AC731" s="29" t="str">
        <f>IF(OR(H731="",S731=""),"",S731-(SUM(L731,M731)*INDEX(#REF!,MATCH(H731,D.1[Tên sản phẩm],0))))</f>
        <v/>
      </c>
    </row>
    <row r="732" spans="2:29" ht="27.75" customHeight="1">
      <c r="B732" s="69">
        <f t="shared" si="135"/>
        <v>729</v>
      </c>
      <c r="C732" s="49" t="str">
        <f t="shared" ca="1" si="136"/>
        <v/>
      </c>
      <c r="D732" s="50" t="str">
        <f t="shared" ca="1" si="137"/>
        <v/>
      </c>
      <c r="E732" s="51" t="str">
        <f t="shared" ca="1" si="138"/>
        <v/>
      </c>
      <c r="F732" s="51"/>
      <c r="G732" s="52" t="str">
        <f t="shared" ca="1" si="139"/>
        <v/>
      </c>
      <c r="H732" s="53"/>
      <c r="I732" s="54" t="str">
        <f>IF(H732="","",INDEX(D.1[Quy cách],MATCH(H732,D.1[Tên sản phẩm],0)))</f>
        <v/>
      </c>
      <c r="J732" s="20" t="str">
        <f>IF(H732="","",INDEX(D.1[ĐVT],MATCH(H732,D.1[Tên sản phẩm],0)))</f>
        <v/>
      </c>
      <c r="K732" s="56" t="str">
        <f>IF(H732="","",INDEX(#REF!,MATCH(H732,D.1[Tên sản phẩm],0)))</f>
        <v/>
      </c>
      <c r="L732" s="56"/>
      <c r="M732" s="53"/>
      <c r="N732" s="53"/>
      <c r="O732" s="53"/>
      <c r="P732" s="57" t="str">
        <f t="shared" si="140"/>
        <v/>
      </c>
      <c r="Q732" s="58"/>
      <c r="R732" s="56" t="str">
        <f t="shared" si="133"/>
        <v/>
      </c>
      <c r="S732" s="57" t="str">
        <f t="shared" si="141"/>
        <v/>
      </c>
      <c r="T732" s="58" t="str">
        <f t="shared" ca="1" si="142"/>
        <v/>
      </c>
      <c r="U732" s="57" t="str">
        <f t="shared" si="143"/>
        <v/>
      </c>
      <c r="V732" s="57" t="str">
        <f ca="1">IF(AND(C732&lt;&gt;"",C732&lt;&gt;OFFSET(C732,1,0)),SUMIFS([Giá có thuế],[Số ĐK],C732),"")</f>
        <v/>
      </c>
      <c r="W732" s="53"/>
      <c r="X732" s="55" t="str">
        <f>IF(W732="","",'Thông Tin Chung'!#REF!)</f>
        <v/>
      </c>
      <c r="Y732" s="57" t="str">
        <f t="shared" ca="1" si="144"/>
        <v/>
      </c>
      <c r="Z732" s="59"/>
      <c r="AA732" s="49" t="str">
        <f ca="1">IF(C732="","",IF(OR(D732&lt;NgayBatDau,D732&gt;NgayKetThuc),"Ngày tháng phải nằm trong kỳ báo cáo",IF(AND(G732&lt;&gt;"",COUNTIF(D.2[Tên khách hàng],G732)=0),"Tên KH chưa khai báo trong DSKH",IF(AND(H732&lt;&gt;"",COUNTIF(D.1[Tên sản phẩm],H732)=0),"SP này chưa khai báo trong DSSP",""))))</f>
        <v/>
      </c>
      <c r="AB732" s="28" t="str">
        <f t="shared" ca="1" si="134"/>
        <v/>
      </c>
      <c r="AC732" s="29" t="str">
        <f>IF(OR(H732="",S732=""),"",S732-(SUM(L732,M732)*INDEX(#REF!,MATCH(H732,D.1[Tên sản phẩm],0))))</f>
        <v/>
      </c>
    </row>
    <row r="733" spans="2:29" ht="27.75" customHeight="1">
      <c r="B733" s="69">
        <f t="shared" si="135"/>
        <v>730</v>
      </c>
      <c r="C733" s="49" t="str">
        <f t="shared" ca="1" si="136"/>
        <v/>
      </c>
      <c r="D733" s="50" t="str">
        <f t="shared" ca="1" si="137"/>
        <v/>
      </c>
      <c r="E733" s="51" t="str">
        <f t="shared" ca="1" si="138"/>
        <v/>
      </c>
      <c r="F733" s="51"/>
      <c r="G733" s="52" t="str">
        <f t="shared" ca="1" si="139"/>
        <v/>
      </c>
      <c r="H733" s="53"/>
      <c r="I733" s="54" t="str">
        <f>IF(H733="","",INDEX(D.1[Quy cách],MATCH(H733,D.1[Tên sản phẩm],0)))</f>
        <v/>
      </c>
      <c r="J733" s="20" t="str">
        <f>IF(H733="","",INDEX(D.1[ĐVT],MATCH(H733,D.1[Tên sản phẩm],0)))</f>
        <v/>
      </c>
      <c r="K733" s="56" t="str">
        <f>IF(H733="","",INDEX(#REF!,MATCH(H733,D.1[Tên sản phẩm],0)))</f>
        <v/>
      </c>
      <c r="L733" s="56"/>
      <c r="M733" s="53"/>
      <c r="N733" s="53"/>
      <c r="O733" s="53"/>
      <c r="P733" s="57" t="str">
        <f t="shared" si="140"/>
        <v/>
      </c>
      <c r="Q733" s="58"/>
      <c r="R733" s="56" t="str">
        <f t="shared" si="133"/>
        <v/>
      </c>
      <c r="S733" s="57" t="str">
        <f t="shared" si="141"/>
        <v/>
      </c>
      <c r="T733" s="58" t="str">
        <f t="shared" ca="1" si="142"/>
        <v/>
      </c>
      <c r="U733" s="57" t="str">
        <f t="shared" si="143"/>
        <v/>
      </c>
      <c r="V733" s="57" t="str">
        <f ca="1">IF(AND(C733&lt;&gt;"",C733&lt;&gt;OFFSET(C733,1,0)),SUMIFS([Giá có thuế],[Số ĐK],C733),"")</f>
        <v/>
      </c>
      <c r="W733" s="53"/>
      <c r="X733" s="55" t="str">
        <f>IF(W733="","",'Thông Tin Chung'!#REF!)</f>
        <v/>
      </c>
      <c r="Y733" s="57" t="str">
        <f t="shared" ca="1" si="144"/>
        <v/>
      </c>
      <c r="Z733" s="59"/>
      <c r="AA733" s="49" t="str">
        <f ca="1">IF(C733="","",IF(OR(D733&lt;NgayBatDau,D733&gt;NgayKetThuc),"Ngày tháng phải nằm trong kỳ báo cáo",IF(AND(G733&lt;&gt;"",COUNTIF(D.2[Tên khách hàng],G733)=0),"Tên KH chưa khai báo trong DSKH",IF(AND(H733&lt;&gt;"",COUNTIF(D.1[Tên sản phẩm],H733)=0),"SP này chưa khai báo trong DSSP",""))))</f>
        <v/>
      </c>
      <c r="AB733" s="28" t="str">
        <f t="shared" ca="1" si="134"/>
        <v/>
      </c>
      <c r="AC733" s="29" t="str">
        <f>IF(OR(H733="",S733=""),"",S733-(SUM(L733,M733)*INDEX(#REF!,MATCH(H733,D.1[Tên sản phẩm],0))))</f>
        <v/>
      </c>
    </row>
    <row r="734" spans="2:29" ht="27.75" customHeight="1">
      <c r="B734" s="69">
        <f t="shared" si="135"/>
        <v>731</v>
      </c>
      <c r="C734" s="49" t="str">
        <f t="shared" ca="1" si="136"/>
        <v/>
      </c>
      <c r="D734" s="50" t="str">
        <f t="shared" ca="1" si="137"/>
        <v/>
      </c>
      <c r="E734" s="51" t="str">
        <f t="shared" ca="1" si="138"/>
        <v/>
      </c>
      <c r="F734" s="51"/>
      <c r="G734" s="52" t="str">
        <f t="shared" ca="1" si="139"/>
        <v/>
      </c>
      <c r="H734" s="53"/>
      <c r="I734" s="54" t="str">
        <f>IF(H734="","",INDEX(D.1[Quy cách],MATCH(H734,D.1[Tên sản phẩm],0)))</f>
        <v/>
      </c>
      <c r="J734" s="20" t="str">
        <f>IF(H734="","",INDEX(D.1[ĐVT],MATCH(H734,D.1[Tên sản phẩm],0)))</f>
        <v/>
      </c>
      <c r="K734" s="56" t="str">
        <f>IF(H734="","",INDEX(#REF!,MATCH(H734,D.1[Tên sản phẩm],0)))</f>
        <v/>
      </c>
      <c r="L734" s="56"/>
      <c r="M734" s="53"/>
      <c r="N734" s="53"/>
      <c r="O734" s="53"/>
      <c r="P734" s="57" t="str">
        <f t="shared" si="140"/>
        <v/>
      </c>
      <c r="Q734" s="58"/>
      <c r="R734" s="56" t="str">
        <f t="shared" si="133"/>
        <v/>
      </c>
      <c r="S734" s="57" t="str">
        <f t="shared" si="141"/>
        <v/>
      </c>
      <c r="T734" s="58" t="str">
        <f t="shared" ca="1" si="142"/>
        <v/>
      </c>
      <c r="U734" s="57" t="str">
        <f t="shared" si="143"/>
        <v/>
      </c>
      <c r="V734" s="57" t="str">
        <f ca="1">IF(AND(C734&lt;&gt;"",C734&lt;&gt;OFFSET(C734,1,0)),SUMIFS([Giá có thuế],[Số ĐK],C734),"")</f>
        <v/>
      </c>
      <c r="W734" s="53"/>
      <c r="X734" s="55" t="str">
        <f>IF(W734="","",'Thông Tin Chung'!#REF!)</f>
        <v/>
      </c>
      <c r="Y734" s="57" t="str">
        <f t="shared" ca="1" si="144"/>
        <v/>
      </c>
      <c r="Z734" s="59"/>
      <c r="AA734" s="49" t="str">
        <f ca="1">IF(C734="","",IF(OR(D734&lt;NgayBatDau,D734&gt;NgayKetThuc),"Ngày tháng phải nằm trong kỳ báo cáo",IF(AND(G734&lt;&gt;"",COUNTIF(D.2[Tên khách hàng],G734)=0),"Tên KH chưa khai báo trong DSKH",IF(AND(H734&lt;&gt;"",COUNTIF(D.1[Tên sản phẩm],H734)=0),"SP này chưa khai báo trong DSSP",""))))</f>
        <v/>
      </c>
      <c r="AB734" s="28" t="str">
        <f t="shared" ca="1" si="134"/>
        <v/>
      </c>
      <c r="AC734" s="29" t="str">
        <f>IF(OR(H734="",S734=""),"",S734-(SUM(L734,M734)*INDEX(#REF!,MATCH(H734,D.1[Tên sản phẩm],0))))</f>
        <v/>
      </c>
    </row>
    <row r="735" spans="2:29" ht="27.75" customHeight="1">
      <c r="B735" s="69">
        <f t="shared" si="135"/>
        <v>732</v>
      </c>
      <c r="C735" s="49" t="str">
        <f t="shared" ca="1" si="136"/>
        <v/>
      </c>
      <c r="D735" s="50" t="str">
        <f t="shared" ca="1" si="137"/>
        <v/>
      </c>
      <c r="E735" s="51" t="str">
        <f t="shared" ca="1" si="138"/>
        <v/>
      </c>
      <c r="F735" s="51"/>
      <c r="G735" s="52" t="str">
        <f t="shared" ca="1" si="139"/>
        <v/>
      </c>
      <c r="H735" s="53"/>
      <c r="I735" s="54" t="str">
        <f>IF(H735="","",INDEX(D.1[Quy cách],MATCH(H735,D.1[Tên sản phẩm],0)))</f>
        <v/>
      </c>
      <c r="J735" s="20" t="str">
        <f>IF(H735="","",INDEX(D.1[ĐVT],MATCH(H735,D.1[Tên sản phẩm],0)))</f>
        <v/>
      </c>
      <c r="K735" s="56" t="str">
        <f>IF(H735="","",INDEX(#REF!,MATCH(H735,D.1[Tên sản phẩm],0)))</f>
        <v/>
      </c>
      <c r="L735" s="56"/>
      <c r="M735" s="53"/>
      <c r="N735" s="53"/>
      <c r="O735" s="53"/>
      <c r="P735" s="57" t="str">
        <f t="shared" si="140"/>
        <v/>
      </c>
      <c r="Q735" s="58"/>
      <c r="R735" s="56" t="str">
        <f t="shared" si="133"/>
        <v/>
      </c>
      <c r="S735" s="57" t="str">
        <f t="shared" si="141"/>
        <v/>
      </c>
      <c r="T735" s="58" t="str">
        <f t="shared" ca="1" si="142"/>
        <v/>
      </c>
      <c r="U735" s="57" t="str">
        <f t="shared" si="143"/>
        <v/>
      </c>
      <c r="V735" s="57" t="str">
        <f ca="1">IF(AND(C735&lt;&gt;"",C735&lt;&gt;OFFSET(C735,1,0)),SUMIFS([Giá có thuế],[Số ĐK],C735),"")</f>
        <v/>
      </c>
      <c r="W735" s="53"/>
      <c r="X735" s="55" t="str">
        <f>IF(W735="","",'Thông Tin Chung'!#REF!)</f>
        <v/>
      </c>
      <c r="Y735" s="57" t="str">
        <f t="shared" ca="1" si="144"/>
        <v/>
      </c>
      <c r="Z735" s="59"/>
      <c r="AA735" s="49" t="str">
        <f ca="1">IF(C735="","",IF(OR(D735&lt;NgayBatDau,D735&gt;NgayKetThuc),"Ngày tháng phải nằm trong kỳ báo cáo",IF(AND(G735&lt;&gt;"",COUNTIF(D.2[Tên khách hàng],G735)=0),"Tên KH chưa khai báo trong DSKH",IF(AND(H735&lt;&gt;"",COUNTIF(D.1[Tên sản phẩm],H735)=0),"SP này chưa khai báo trong DSSP",""))))</f>
        <v/>
      </c>
      <c r="AB735" s="28" t="str">
        <f t="shared" ca="1" si="134"/>
        <v/>
      </c>
      <c r="AC735" s="29" t="str">
        <f>IF(OR(H735="",S735=""),"",S735-(SUM(L735,M735)*INDEX(#REF!,MATCH(H735,D.1[Tên sản phẩm],0))))</f>
        <v/>
      </c>
    </row>
    <row r="736" spans="2:29" ht="27.75" customHeight="1">
      <c r="B736" s="69">
        <f t="shared" si="135"/>
        <v>733</v>
      </c>
      <c r="C736" s="49" t="str">
        <f t="shared" ca="1" si="136"/>
        <v/>
      </c>
      <c r="D736" s="50" t="str">
        <f t="shared" ca="1" si="137"/>
        <v/>
      </c>
      <c r="E736" s="51" t="str">
        <f t="shared" ca="1" si="138"/>
        <v/>
      </c>
      <c r="F736" s="51"/>
      <c r="G736" s="52" t="str">
        <f t="shared" ca="1" si="139"/>
        <v/>
      </c>
      <c r="H736" s="53"/>
      <c r="I736" s="54" t="str">
        <f>IF(H736="","",INDEX(D.1[Quy cách],MATCH(H736,D.1[Tên sản phẩm],0)))</f>
        <v/>
      </c>
      <c r="J736" s="20" t="str">
        <f>IF(H736="","",INDEX(D.1[ĐVT],MATCH(H736,D.1[Tên sản phẩm],0)))</f>
        <v/>
      </c>
      <c r="K736" s="56" t="str">
        <f>IF(H736="","",INDEX(#REF!,MATCH(H736,D.1[Tên sản phẩm],0)))</f>
        <v/>
      </c>
      <c r="L736" s="56"/>
      <c r="M736" s="53"/>
      <c r="N736" s="53"/>
      <c r="O736" s="53"/>
      <c r="P736" s="57" t="str">
        <f t="shared" si="140"/>
        <v/>
      </c>
      <c r="Q736" s="58"/>
      <c r="R736" s="56" t="str">
        <f t="shared" si="133"/>
        <v/>
      </c>
      <c r="S736" s="57" t="str">
        <f t="shared" si="141"/>
        <v/>
      </c>
      <c r="T736" s="58" t="str">
        <f t="shared" ca="1" si="142"/>
        <v/>
      </c>
      <c r="U736" s="57" t="str">
        <f t="shared" si="143"/>
        <v/>
      </c>
      <c r="V736" s="57" t="str">
        <f ca="1">IF(AND(C736&lt;&gt;"",C736&lt;&gt;OFFSET(C736,1,0)),SUMIFS([Giá có thuế],[Số ĐK],C736),"")</f>
        <v/>
      </c>
      <c r="W736" s="53"/>
      <c r="X736" s="55" t="str">
        <f>IF(W736="","",'Thông Tin Chung'!#REF!)</f>
        <v/>
      </c>
      <c r="Y736" s="57" t="str">
        <f t="shared" ca="1" si="144"/>
        <v/>
      </c>
      <c r="Z736" s="59"/>
      <c r="AA736" s="49" t="str">
        <f ca="1">IF(C736="","",IF(OR(D736&lt;NgayBatDau,D736&gt;NgayKetThuc),"Ngày tháng phải nằm trong kỳ báo cáo",IF(AND(G736&lt;&gt;"",COUNTIF(D.2[Tên khách hàng],G736)=0),"Tên KH chưa khai báo trong DSKH",IF(AND(H736&lt;&gt;"",COUNTIF(D.1[Tên sản phẩm],H736)=0),"SP này chưa khai báo trong DSSP",""))))</f>
        <v/>
      </c>
      <c r="AB736" s="28" t="str">
        <f t="shared" ca="1" si="134"/>
        <v/>
      </c>
      <c r="AC736" s="29" t="str">
        <f>IF(OR(H736="",S736=""),"",S736-(SUM(L736,M736)*INDEX(#REF!,MATCH(H736,D.1[Tên sản phẩm],0))))</f>
        <v/>
      </c>
    </row>
    <row r="737" spans="2:29" ht="27.75" customHeight="1">
      <c r="B737" s="69">
        <f t="shared" si="135"/>
        <v>734</v>
      </c>
      <c r="C737" s="49" t="str">
        <f t="shared" ca="1" si="136"/>
        <v/>
      </c>
      <c r="D737" s="50" t="str">
        <f t="shared" ca="1" si="137"/>
        <v/>
      </c>
      <c r="E737" s="51" t="str">
        <f t="shared" ca="1" si="138"/>
        <v/>
      </c>
      <c r="F737" s="51"/>
      <c r="G737" s="52" t="str">
        <f t="shared" ca="1" si="139"/>
        <v/>
      </c>
      <c r="H737" s="53"/>
      <c r="I737" s="54" t="str">
        <f>IF(H737="","",INDEX(D.1[Quy cách],MATCH(H737,D.1[Tên sản phẩm],0)))</f>
        <v/>
      </c>
      <c r="J737" s="20" t="str">
        <f>IF(H737="","",INDEX(D.1[ĐVT],MATCH(H737,D.1[Tên sản phẩm],0)))</f>
        <v/>
      </c>
      <c r="K737" s="56" t="str">
        <f>IF(H737="","",INDEX(#REF!,MATCH(H737,D.1[Tên sản phẩm],0)))</f>
        <v/>
      </c>
      <c r="L737" s="56"/>
      <c r="M737" s="53"/>
      <c r="N737" s="53"/>
      <c r="O737" s="53"/>
      <c r="P737" s="57" t="str">
        <f t="shared" si="140"/>
        <v/>
      </c>
      <c r="Q737" s="58"/>
      <c r="R737" s="56" t="str">
        <f t="shared" si="133"/>
        <v/>
      </c>
      <c r="S737" s="57" t="str">
        <f t="shared" si="141"/>
        <v/>
      </c>
      <c r="T737" s="58" t="str">
        <f t="shared" ca="1" si="142"/>
        <v/>
      </c>
      <c r="U737" s="57" t="str">
        <f t="shared" si="143"/>
        <v/>
      </c>
      <c r="V737" s="57" t="str">
        <f ca="1">IF(AND(C737&lt;&gt;"",C737&lt;&gt;OFFSET(C737,1,0)),SUMIFS([Giá có thuế],[Số ĐK],C737),"")</f>
        <v/>
      </c>
      <c r="W737" s="53"/>
      <c r="X737" s="55" t="str">
        <f>IF(W737="","",'Thông Tin Chung'!#REF!)</f>
        <v/>
      </c>
      <c r="Y737" s="57" t="str">
        <f t="shared" ca="1" si="144"/>
        <v/>
      </c>
      <c r="Z737" s="59"/>
      <c r="AA737" s="49" t="str">
        <f ca="1">IF(C737="","",IF(OR(D737&lt;NgayBatDau,D737&gt;NgayKetThuc),"Ngày tháng phải nằm trong kỳ báo cáo",IF(AND(G737&lt;&gt;"",COUNTIF(D.2[Tên khách hàng],G737)=0),"Tên KH chưa khai báo trong DSKH",IF(AND(H737&lt;&gt;"",COUNTIF(D.1[Tên sản phẩm],H737)=0),"SP này chưa khai báo trong DSSP",""))))</f>
        <v/>
      </c>
      <c r="AB737" s="28" t="str">
        <f t="shared" ca="1" si="134"/>
        <v/>
      </c>
      <c r="AC737" s="29" t="str">
        <f>IF(OR(H737="",S737=""),"",S737-(SUM(L737,M737)*INDEX(#REF!,MATCH(H737,D.1[Tên sản phẩm],0))))</f>
        <v/>
      </c>
    </row>
    <row r="738" spans="2:29" ht="27.75" customHeight="1">
      <c r="B738" s="69">
        <f t="shared" si="135"/>
        <v>735</v>
      </c>
      <c r="C738" s="49" t="str">
        <f t="shared" ca="1" si="136"/>
        <v/>
      </c>
      <c r="D738" s="50" t="str">
        <f t="shared" ca="1" si="137"/>
        <v/>
      </c>
      <c r="E738" s="51" t="str">
        <f t="shared" ca="1" si="138"/>
        <v/>
      </c>
      <c r="F738" s="51"/>
      <c r="G738" s="52" t="str">
        <f t="shared" ca="1" si="139"/>
        <v/>
      </c>
      <c r="H738" s="53"/>
      <c r="I738" s="54" t="str">
        <f>IF(H738="","",INDEX(D.1[Quy cách],MATCH(H738,D.1[Tên sản phẩm],0)))</f>
        <v/>
      </c>
      <c r="J738" s="20" t="str">
        <f>IF(H738="","",INDEX(D.1[ĐVT],MATCH(H738,D.1[Tên sản phẩm],0)))</f>
        <v/>
      </c>
      <c r="K738" s="56" t="str">
        <f>IF(H738="","",INDEX(#REF!,MATCH(H738,D.1[Tên sản phẩm],0)))</f>
        <v/>
      </c>
      <c r="L738" s="56"/>
      <c r="M738" s="53"/>
      <c r="N738" s="53"/>
      <c r="O738" s="53"/>
      <c r="P738" s="57" t="str">
        <f t="shared" si="140"/>
        <v/>
      </c>
      <c r="Q738" s="58"/>
      <c r="R738" s="56" t="str">
        <f t="shared" si="133"/>
        <v/>
      </c>
      <c r="S738" s="57" t="str">
        <f t="shared" si="141"/>
        <v/>
      </c>
      <c r="T738" s="58" t="str">
        <f t="shared" ca="1" si="142"/>
        <v/>
      </c>
      <c r="U738" s="57" t="str">
        <f t="shared" si="143"/>
        <v/>
      </c>
      <c r="V738" s="57" t="str">
        <f ca="1">IF(AND(C738&lt;&gt;"",C738&lt;&gt;OFFSET(C738,1,0)),SUMIFS([Giá có thuế],[Số ĐK],C738),"")</f>
        <v/>
      </c>
      <c r="W738" s="53"/>
      <c r="X738" s="55" t="str">
        <f>IF(W738="","",'Thông Tin Chung'!#REF!)</f>
        <v/>
      </c>
      <c r="Y738" s="57" t="str">
        <f t="shared" ca="1" si="144"/>
        <v/>
      </c>
      <c r="Z738" s="59"/>
      <c r="AA738" s="49" t="str">
        <f ca="1">IF(C738="","",IF(OR(D738&lt;NgayBatDau,D738&gt;NgayKetThuc),"Ngày tháng phải nằm trong kỳ báo cáo",IF(AND(G738&lt;&gt;"",COUNTIF(D.2[Tên khách hàng],G738)=0),"Tên KH chưa khai báo trong DSKH",IF(AND(H738&lt;&gt;"",COUNTIF(D.1[Tên sản phẩm],H738)=0),"SP này chưa khai báo trong DSSP",""))))</f>
        <v/>
      </c>
      <c r="AB738" s="28" t="str">
        <f t="shared" ca="1" si="134"/>
        <v/>
      </c>
      <c r="AC738" s="29" t="str">
        <f>IF(OR(H738="",S738=""),"",S738-(SUM(L738,M738)*INDEX(#REF!,MATCH(H738,D.1[Tên sản phẩm],0))))</f>
        <v/>
      </c>
    </row>
    <row r="739" spans="2:29" ht="27.75" customHeight="1">
      <c r="B739" s="69">
        <f t="shared" si="135"/>
        <v>736</v>
      </c>
      <c r="C739" s="49" t="str">
        <f t="shared" ca="1" si="136"/>
        <v/>
      </c>
      <c r="D739" s="50" t="str">
        <f t="shared" ca="1" si="137"/>
        <v/>
      </c>
      <c r="E739" s="51" t="str">
        <f t="shared" ca="1" si="138"/>
        <v/>
      </c>
      <c r="F739" s="51"/>
      <c r="G739" s="52" t="str">
        <f t="shared" ca="1" si="139"/>
        <v/>
      </c>
      <c r="H739" s="53"/>
      <c r="I739" s="54" t="str">
        <f>IF(H739="","",INDEX(D.1[Quy cách],MATCH(H739,D.1[Tên sản phẩm],0)))</f>
        <v/>
      </c>
      <c r="J739" s="20" t="str">
        <f>IF(H739="","",INDEX(D.1[ĐVT],MATCH(H739,D.1[Tên sản phẩm],0)))</f>
        <v/>
      </c>
      <c r="K739" s="56" t="str">
        <f>IF(H739="","",INDEX(#REF!,MATCH(H739,D.1[Tên sản phẩm],0)))</f>
        <v/>
      </c>
      <c r="L739" s="56"/>
      <c r="M739" s="53"/>
      <c r="N739" s="53"/>
      <c r="O739" s="53"/>
      <c r="P739" s="57" t="str">
        <f t="shared" si="140"/>
        <v/>
      </c>
      <c r="Q739" s="58"/>
      <c r="R739" s="56" t="str">
        <f t="shared" si="133"/>
        <v/>
      </c>
      <c r="S739" s="57" t="str">
        <f t="shared" si="141"/>
        <v/>
      </c>
      <c r="T739" s="58" t="str">
        <f t="shared" ca="1" si="142"/>
        <v/>
      </c>
      <c r="U739" s="57" t="str">
        <f t="shared" si="143"/>
        <v/>
      </c>
      <c r="V739" s="57" t="str">
        <f ca="1">IF(AND(C739&lt;&gt;"",C739&lt;&gt;OFFSET(C739,1,0)),SUMIFS([Giá có thuế],[Số ĐK],C739),"")</f>
        <v/>
      </c>
      <c r="W739" s="53"/>
      <c r="X739" s="55" t="str">
        <f>IF(W739="","",'Thông Tin Chung'!#REF!)</f>
        <v/>
      </c>
      <c r="Y739" s="57" t="str">
        <f t="shared" ca="1" si="144"/>
        <v/>
      </c>
      <c r="Z739" s="59"/>
      <c r="AA739" s="49" t="str">
        <f ca="1">IF(C739="","",IF(OR(D739&lt;NgayBatDau,D739&gt;NgayKetThuc),"Ngày tháng phải nằm trong kỳ báo cáo",IF(AND(G739&lt;&gt;"",COUNTIF(D.2[Tên khách hàng],G739)=0),"Tên KH chưa khai báo trong DSKH",IF(AND(H739&lt;&gt;"",COUNTIF(D.1[Tên sản phẩm],H739)=0),"SP này chưa khai báo trong DSSP",""))))</f>
        <v/>
      </c>
      <c r="AB739" s="28" t="str">
        <f t="shared" ca="1" si="134"/>
        <v/>
      </c>
      <c r="AC739" s="29" t="str">
        <f>IF(OR(H739="",S739=""),"",S739-(SUM(L739,M739)*INDEX(#REF!,MATCH(H739,D.1[Tên sản phẩm],0))))</f>
        <v/>
      </c>
    </row>
    <row r="740" spans="2:29" ht="27.75" customHeight="1">
      <c r="B740" s="69">
        <f t="shared" si="135"/>
        <v>737</v>
      </c>
      <c r="C740" s="49" t="str">
        <f t="shared" ca="1" si="136"/>
        <v/>
      </c>
      <c r="D740" s="50" t="str">
        <f t="shared" ca="1" si="137"/>
        <v/>
      </c>
      <c r="E740" s="51" t="str">
        <f t="shared" ca="1" si="138"/>
        <v/>
      </c>
      <c r="F740" s="51"/>
      <c r="G740" s="52" t="str">
        <f t="shared" ca="1" si="139"/>
        <v/>
      </c>
      <c r="H740" s="53"/>
      <c r="I740" s="54" t="str">
        <f>IF(H740="","",INDEX(D.1[Quy cách],MATCH(H740,D.1[Tên sản phẩm],0)))</f>
        <v/>
      </c>
      <c r="J740" s="20" t="str">
        <f>IF(H740="","",INDEX(D.1[ĐVT],MATCH(H740,D.1[Tên sản phẩm],0)))</f>
        <v/>
      </c>
      <c r="K740" s="56" t="str">
        <f>IF(H740="","",INDEX(#REF!,MATCH(H740,D.1[Tên sản phẩm],0)))</f>
        <v/>
      </c>
      <c r="L740" s="56"/>
      <c r="M740" s="53"/>
      <c r="N740" s="53"/>
      <c r="O740" s="53"/>
      <c r="P740" s="57" t="str">
        <f t="shared" si="140"/>
        <v/>
      </c>
      <c r="Q740" s="58"/>
      <c r="R740" s="56" t="str">
        <f t="shared" si="133"/>
        <v/>
      </c>
      <c r="S740" s="57" t="str">
        <f t="shared" si="141"/>
        <v/>
      </c>
      <c r="T740" s="58" t="str">
        <f t="shared" ca="1" si="142"/>
        <v/>
      </c>
      <c r="U740" s="57" t="str">
        <f t="shared" si="143"/>
        <v/>
      </c>
      <c r="V740" s="57" t="str">
        <f ca="1">IF(AND(C740&lt;&gt;"",C740&lt;&gt;OFFSET(C740,1,0)),SUMIFS([Giá có thuế],[Số ĐK],C740),"")</f>
        <v/>
      </c>
      <c r="W740" s="53"/>
      <c r="X740" s="55" t="str">
        <f>IF(W740="","",'Thông Tin Chung'!#REF!)</f>
        <v/>
      </c>
      <c r="Y740" s="57" t="str">
        <f t="shared" ca="1" si="144"/>
        <v/>
      </c>
      <c r="Z740" s="59"/>
      <c r="AA740" s="49" t="str">
        <f ca="1">IF(C740="","",IF(OR(D740&lt;NgayBatDau,D740&gt;NgayKetThuc),"Ngày tháng phải nằm trong kỳ báo cáo",IF(AND(G740&lt;&gt;"",COUNTIF(D.2[Tên khách hàng],G740)=0),"Tên KH chưa khai báo trong DSKH",IF(AND(H740&lt;&gt;"",COUNTIF(D.1[Tên sản phẩm],H740)=0),"SP này chưa khai báo trong DSSP",""))))</f>
        <v/>
      </c>
      <c r="AB740" s="28" t="str">
        <f t="shared" ca="1" si="134"/>
        <v/>
      </c>
      <c r="AC740" s="29" t="str">
        <f>IF(OR(H740="",S740=""),"",S740-(SUM(L740,M740)*INDEX(#REF!,MATCH(H740,D.1[Tên sản phẩm],0))))</f>
        <v/>
      </c>
    </row>
    <row r="741" spans="2:29" ht="27.75" customHeight="1">
      <c r="B741" s="69">
        <f t="shared" si="135"/>
        <v>738</v>
      </c>
      <c r="C741" s="49" t="str">
        <f t="shared" ca="1" si="136"/>
        <v/>
      </c>
      <c r="D741" s="50" t="str">
        <f t="shared" ca="1" si="137"/>
        <v/>
      </c>
      <c r="E741" s="51" t="str">
        <f t="shared" ca="1" si="138"/>
        <v/>
      </c>
      <c r="F741" s="51"/>
      <c r="G741" s="52" t="str">
        <f t="shared" ca="1" si="139"/>
        <v/>
      </c>
      <c r="H741" s="53"/>
      <c r="I741" s="54" t="str">
        <f>IF(H741="","",INDEX(D.1[Quy cách],MATCH(H741,D.1[Tên sản phẩm],0)))</f>
        <v/>
      </c>
      <c r="J741" s="20" t="str">
        <f>IF(H741="","",INDEX(D.1[ĐVT],MATCH(H741,D.1[Tên sản phẩm],0)))</f>
        <v/>
      </c>
      <c r="K741" s="56" t="str">
        <f>IF(H741="","",INDEX(#REF!,MATCH(H741,D.1[Tên sản phẩm],0)))</f>
        <v/>
      </c>
      <c r="L741" s="56"/>
      <c r="M741" s="53"/>
      <c r="N741" s="53"/>
      <c r="O741" s="53"/>
      <c r="P741" s="57" t="str">
        <f t="shared" si="140"/>
        <v/>
      </c>
      <c r="Q741" s="58"/>
      <c r="R741" s="56" t="str">
        <f t="shared" si="133"/>
        <v/>
      </c>
      <c r="S741" s="57" t="str">
        <f t="shared" si="141"/>
        <v/>
      </c>
      <c r="T741" s="58" t="str">
        <f t="shared" ca="1" si="142"/>
        <v/>
      </c>
      <c r="U741" s="57" t="str">
        <f t="shared" si="143"/>
        <v/>
      </c>
      <c r="V741" s="57" t="str">
        <f ca="1">IF(AND(C741&lt;&gt;"",C741&lt;&gt;OFFSET(C741,1,0)),SUMIFS([Giá có thuế],[Số ĐK],C741),"")</f>
        <v/>
      </c>
      <c r="W741" s="53"/>
      <c r="X741" s="55" t="str">
        <f>IF(W741="","",'Thông Tin Chung'!#REF!)</f>
        <v/>
      </c>
      <c r="Y741" s="57" t="str">
        <f t="shared" ca="1" si="144"/>
        <v/>
      </c>
      <c r="Z741" s="59"/>
      <c r="AA741" s="49" t="str">
        <f ca="1">IF(C741="","",IF(OR(D741&lt;NgayBatDau,D741&gt;NgayKetThuc),"Ngày tháng phải nằm trong kỳ báo cáo",IF(AND(G741&lt;&gt;"",COUNTIF(D.2[Tên khách hàng],G741)=0),"Tên KH chưa khai báo trong DSKH",IF(AND(H741&lt;&gt;"",COUNTIF(D.1[Tên sản phẩm],H741)=0),"SP này chưa khai báo trong DSSP",""))))</f>
        <v/>
      </c>
      <c r="AB741" s="28" t="str">
        <f t="shared" ca="1" si="134"/>
        <v/>
      </c>
      <c r="AC741" s="29" t="str">
        <f>IF(OR(H741="",S741=""),"",S741-(SUM(L741,M741)*INDEX(#REF!,MATCH(H741,D.1[Tên sản phẩm],0))))</f>
        <v/>
      </c>
    </row>
    <row r="742" spans="2:29" ht="27.75" customHeight="1">
      <c r="B742" s="69">
        <f t="shared" si="135"/>
        <v>739</v>
      </c>
      <c r="C742" s="49" t="str">
        <f t="shared" ca="1" si="136"/>
        <v/>
      </c>
      <c r="D742" s="50" t="str">
        <f t="shared" ca="1" si="137"/>
        <v/>
      </c>
      <c r="E742" s="51" t="str">
        <f t="shared" ca="1" si="138"/>
        <v/>
      </c>
      <c r="F742" s="51"/>
      <c r="G742" s="52" t="str">
        <f t="shared" ca="1" si="139"/>
        <v/>
      </c>
      <c r="H742" s="53"/>
      <c r="I742" s="54" t="str">
        <f>IF(H742="","",INDEX(D.1[Quy cách],MATCH(H742,D.1[Tên sản phẩm],0)))</f>
        <v/>
      </c>
      <c r="J742" s="20" t="str">
        <f>IF(H742="","",INDEX(D.1[ĐVT],MATCH(H742,D.1[Tên sản phẩm],0)))</f>
        <v/>
      </c>
      <c r="K742" s="56" t="str">
        <f>IF(H742="","",INDEX(#REF!,MATCH(H742,D.1[Tên sản phẩm],0)))</f>
        <v/>
      </c>
      <c r="L742" s="56"/>
      <c r="M742" s="53"/>
      <c r="N742" s="53"/>
      <c r="O742" s="53"/>
      <c r="P742" s="57" t="str">
        <f t="shared" si="140"/>
        <v/>
      </c>
      <c r="Q742" s="58"/>
      <c r="R742" s="56" t="str">
        <f t="shared" si="133"/>
        <v/>
      </c>
      <c r="S742" s="57" t="str">
        <f t="shared" si="141"/>
        <v/>
      </c>
      <c r="T742" s="58" t="str">
        <f t="shared" ca="1" si="142"/>
        <v/>
      </c>
      <c r="U742" s="57" t="str">
        <f t="shared" si="143"/>
        <v/>
      </c>
      <c r="V742" s="57" t="str">
        <f ca="1">IF(AND(C742&lt;&gt;"",C742&lt;&gt;OFFSET(C742,1,0)),SUMIFS([Giá có thuế],[Số ĐK],C742),"")</f>
        <v/>
      </c>
      <c r="W742" s="53"/>
      <c r="X742" s="55" t="str">
        <f>IF(W742="","",'Thông Tin Chung'!#REF!)</f>
        <v/>
      </c>
      <c r="Y742" s="57" t="str">
        <f t="shared" ca="1" si="144"/>
        <v/>
      </c>
      <c r="Z742" s="59"/>
      <c r="AA742" s="49" t="str">
        <f ca="1">IF(C742="","",IF(OR(D742&lt;NgayBatDau,D742&gt;NgayKetThuc),"Ngày tháng phải nằm trong kỳ báo cáo",IF(AND(G742&lt;&gt;"",COUNTIF(D.2[Tên khách hàng],G742)=0),"Tên KH chưa khai báo trong DSKH",IF(AND(H742&lt;&gt;"",COUNTIF(D.1[Tên sản phẩm],H742)=0),"SP này chưa khai báo trong DSSP",""))))</f>
        <v/>
      </c>
      <c r="AB742" s="28" t="str">
        <f t="shared" ca="1" si="134"/>
        <v/>
      </c>
      <c r="AC742" s="29" t="str">
        <f>IF(OR(H742="",S742=""),"",S742-(SUM(L742,M742)*INDEX(#REF!,MATCH(H742,D.1[Tên sản phẩm],0))))</f>
        <v/>
      </c>
    </row>
    <row r="743" spans="2:29" ht="27.75" customHeight="1">
      <c r="B743" s="69">
        <f t="shared" si="135"/>
        <v>740</v>
      </c>
      <c r="C743" s="49" t="str">
        <f t="shared" ca="1" si="136"/>
        <v/>
      </c>
      <c r="D743" s="50" t="str">
        <f t="shared" ca="1" si="137"/>
        <v/>
      </c>
      <c r="E743" s="51" t="str">
        <f t="shared" ca="1" si="138"/>
        <v/>
      </c>
      <c r="F743" s="51"/>
      <c r="G743" s="52" t="str">
        <f t="shared" ca="1" si="139"/>
        <v/>
      </c>
      <c r="H743" s="53"/>
      <c r="I743" s="54" t="str">
        <f>IF(H743="","",INDEX(D.1[Quy cách],MATCH(H743,D.1[Tên sản phẩm],0)))</f>
        <v/>
      </c>
      <c r="J743" s="20" t="str">
        <f>IF(H743="","",INDEX(D.1[ĐVT],MATCH(H743,D.1[Tên sản phẩm],0)))</f>
        <v/>
      </c>
      <c r="K743" s="56" t="str">
        <f>IF(H743="","",INDEX(#REF!,MATCH(H743,D.1[Tên sản phẩm],0)))</f>
        <v/>
      </c>
      <c r="L743" s="56"/>
      <c r="M743" s="53"/>
      <c r="N743" s="53"/>
      <c r="O743" s="53"/>
      <c r="P743" s="57" t="str">
        <f t="shared" si="140"/>
        <v/>
      </c>
      <c r="Q743" s="58"/>
      <c r="R743" s="56" t="str">
        <f t="shared" si="133"/>
        <v/>
      </c>
      <c r="S743" s="57" t="str">
        <f t="shared" si="141"/>
        <v/>
      </c>
      <c r="T743" s="58" t="str">
        <f t="shared" ca="1" si="142"/>
        <v/>
      </c>
      <c r="U743" s="57" t="str">
        <f t="shared" si="143"/>
        <v/>
      </c>
      <c r="V743" s="57" t="str">
        <f ca="1">IF(AND(C743&lt;&gt;"",C743&lt;&gt;OFFSET(C743,1,0)),SUMIFS([Giá có thuế],[Số ĐK],C743),"")</f>
        <v/>
      </c>
      <c r="W743" s="53"/>
      <c r="X743" s="55" t="str">
        <f>IF(W743="","",'Thông Tin Chung'!#REF!)</f>
        <v/>
      </c>
      <c r="Y743" s="57" t="str">
        <f t="shared" ca="1" si="144"/>
        <v/>
      </c>
      <c r="Z743" s="59"/>
      <c r="AA743" s="49" t="str">
        <f ca="1">IF(C743="","",IF(OR(D743&lt;NgayBatDau,D743&gt;NgayKetThuc),"Ngày tháng phải nằm trong kỳ báo cáo",IF(AND(G743&lt;&gt;"",COUNTIF(D.2[Tên khách hàng],G743)=0),"Tên KH chưa khai báo trong DSKH",IF(AND(H743&lt;&gt;"",COUNTIF(D.1[Tên sản phẩm],H743)=0),"SP này chưa khai báo trong DSSP",""))))</f>
        <v/>
      </c>
      <c r="AB743" s="28" t="str">
        <f t="shared" ca="1" si="134"/>
        <v/>
      </c>
      <c r="AC743" s="29" t="str">
        <f>IF(OR(H743="",S743=""),"",S743-(SUM(L743,M743)*INDEX(#REF!,MATCH(H743,D.1[Tên sản phẩm],0))))</f>
        <v/>
      </c>
    </row>
    <row r="744" spans="2:29" ht="27.75" customHeight="1">
      <c r="B744" s="69">
        <f t="shared" si="135"/>
        <v>741</v>
      </c>
      <c r="C744" s="49" t="str">
        <f t="shared" ca="1" si="136"/>
        <v/>
      </c>
      <c r="D744" s="50" t="str">
        <f t="shared" ca="1" si="137"/>
        <v/>
      </c>
      <c r="E744" s="51" t="str">
        <f t="shared" ca="1" si="138"/>
        <v/>
      </c>
      <c r="F744" s="51"/>
      <c r="G744" s="52" t="str">
        <f t="shared" ca="1" si="139"/>
        <v/>
      </c>
      <c r="H744" s="53"/>
      <c r="I744" s="54" t="str">
        <f>IF(H744="","",INDEX(D.1[Quy cách],MATCH(H744,D.1[Tên sản phẩm],0)))</f>
        <v/>
      </c>
      <c r="J744" s="20" t="str">
        <f>IF(H744="","",INDEX(D.1[ĐVT],MATCH(H744,D.1[Tên sản phẩm],0)))</f>
        <v/>
      </c>
      <c r="K744" s="56" t="str">
        <f>IF(H744="","",INDEX(#REF!,MATCH(H744,D.1[Tên sản phẩm],0)))</f>
        <v/>
      </c>
      <c r="L744" s="56"/>
      <c r="M744" s="53"/>
      <c r="N744" s="53"/>
      <c r="O744" s="53"/>
      <c r="P744" s="57" t="str">
        <f t="shared" si="140"/>
        <v/>
      </c>
      <c r="Q744" s="58"/>
      <c r="R744" s="56" t="str">
        <f t="shared" si="133"/>
        <v/>
      </c>
      <c r="S744" s="57" t="str">
        <f t="shared" si="141"/>
        <v/>
      </c>
      <c r="T744" s="58" t="str">
        <f t="shared" ca="1" si="142"/>
        <v/>
      </c>
      <c r="U744" s="57" t="str">
        <f t="shared" si="143"/>
        <v/>
      </c>
      <c r="V744" s="57" t="str">
        <f ca="1">IF(AND(C744&lt;&gt;"",C744&lt;&gt;OFFSET(C744,1,0)),SUMIFS([Giá có thuế],[Số ĐK],C744),"")</f>
        <v/>
      </c>
      <c r="W744" s="53"/>
      <c r="X744" s="55" t="str">
        <f>IF(W744="","",'Thông Tin Chung'!#REF!)</f>
        <v/>
      </c>
      <c r="Y744" s="57" t="str">
        <f t="shared" ca="1" si="144"/>
        <v/>
      </c>
      <c r="Z744" s="59"/>
      <c r="AA744" s="49" t="str">
        <f ca="1">IF(C744="","",IF(OR(D744&lt;NgayBatDau,D744&gt;NgayKetThuc),"Ngày tháng phải nằm trong kỳ báo cáo",IF(AND(G744&lt;&gt;"",COUNTIF(D.2[Tên khách hàng],G744)=0),"Tên KH chưa khai báo trong DSKH",IF(AND(H744&lt;&gt;"",COUNTIF(D.1[Tên sản phẩm],H744)=0),"SP này chưa khai báo trong DSSP",""))))</f>
        <v/>
      </c>
      <c r="AB744" s="28" t="str">
        <f t="shared" ca="1" si="134"/>
        <v/>
      </c>
      <c r="AC744" s="29" t="str">
        <f>IF(OR(H744="",S744=""),"",S744-(SUM(L744,M744)*INDEX(#REF!,MATCH(H744,D.1[Tên sản phẩm],0))))</f>
        <v/>
      </c>
    </row>
    <row r="745" spans="2:29" ht="27.75" customHeight="1">
      <c r="B745" s="69">
        <f t="shared" si="135"/>
        <v>742</v>
      </c>
      <c r="C745" s="49" t="str">
        <f t="shared" ca="1" si="136"/>
        <v/>
      </c>
      <c r="D745" s="50" t="str">
        <f t="shared" ca="1" si="137"/>
        <v/>
      </c>
      <c r="E745" s="51" t="str">
        <f t="shared" ca="1" si="138"/>
        <v/>
      </c>
      <c r="F745" s="51"/>
      <c r="G745" s="52" t="str">
        <f t="shared" ca="1" si="139"/>
        <v/>
      </c>
      <c r="H745" s="53"/>
      <c r="I745" s="54" t="str">
        <f>IF(H745="","",INDEX(D.1[Quy cách],MATCH(H745,D.1[Tên sản phẩm],0)))</f>
        <v/>
      </c>
      <c r="J745" s="20" t="str">
        <f>IF(H745="","",INDEX(D.1[ĐVT],MATCH(H745,D.1[Tên sản phẩm],0)))</f>
        <v/>
      </c>
      <c r="K745" s="56" t="str">
        <f>IF(H745="","",INDEX(#REF!,MATCH(H745,D.1[Tên sản phẩm],0)))</f>
        <v/>
      </c>
      <c r="L745" s="56"/>
      <c r="M745" s="53"/>
      <c r="N745" s="53"/>
      <c r="O745" s="53"/>
      <c r="P745" s="57" t="str">
        <f t="shared" si="140"/>
        <v/>
      </c>
      <c r="Q745" s="58"/>
      <c r="R745" s="56" t="str">
        <f t="shared" si="133"/>
        <v/>
      </c>
      <c r="S745" s="57" t="str">
        <f t="shared" si="141"/>
        <v/>
      </c>
      <c r="T745" s="58" t="str">
        <f t="shared" ca="1" si="142"/>
        <v/>
      </c>
      <c r="U745" s="57" t="str">
        <f t="shared" si="143"/>
        <v/>
      </c>
      <c r="V745" s="57" t="str">
        <f ca="1">IF(AND(C745&lt;&gt;"",C745&lt;&gt;OFFSET(C745,1,0)),SUMIFS([Giá có thuế],[Số ĐK],C745),"")</f>
        <v/>
      </c>
      <c r="W745" s="53"/>
      <c r="X745" s="55" t="str">
        <f>IF(W745="","",'Thông Tin Chung'!#REF!)</f>
        <v/>
      </c>
      <c r="Y745" s="57" t="str">
        <f t="shared" ca="1" si="144"/>
        <v/>
      </c>
      <c r="Z745" s="59"/>
      <c r="AA745" s="49" t="str">
        <f ca="1">IF(C745="","",IF(OR(D745&lt;NgayBatDau,D745&gt;NgayKetThuc),"Ngày tháng phải nằm trong kỳ báo cáo",IF(AND(G745&lt;&gt;"",COUNTIF(D.2[Tên khách hàng],G745)=0),"Tên KH chưa khai báo trong DSKH",IF(AND(H745&lt;&gt;"",COUNTIF(D.1[Tên sản phẩm],H745)=0),"SP này chưa khai báo trong DSSP",""))))</f>
        <v/>
      </c>
      <c r="AB745" s="28" t="str">
        <f t="shared" ca="1" si="134"/>
        <v/>
      </c>
      <c r="AC745" s="29" t="str">
        <f>IF(OR(H745="",S745=""),"",S745-(SUM(L745,M745)*INDEX(#REF!,MATCH(H745,D.1[Tên sản phẩm],0))))</f>
        <v/>
      </c>
    </row>
    <row r="746" spans="2:29" ht="27.75" customHeight="1">
      <c r="B746" s="69">
        <f t="shared" si="135"/>
        <v>743</v>
      </c>
      <c r="C746" s="49" t="str">
        <f t="shared" ca="1" si="136"/>
        <v/>
      </c>
      <c r="D746" s="50" t="str">
        <f t="shared" ca="1" si="137"/>
        <v/>
      </c>
      <c r="E746" s="51" t="str">
        <f t="shared" ca="1" si="138"/>
        <v/>
      </c>
      <c r="F746" s="51"/>
      <c r="G746" s="52" t="str">
        <f t="shared" ca="1" si="139"/>
        <v/>
      </c>
      <c r="H746" s="53"/>
      <c r="I746" s="54" t="str">
        <f>IF(H746="","",INDEX(D.1[Quy cách],MATCH(H746,D.1[Tên sản phẩm],0)))</f>
        <v/>
      </c>
      <c r="J746" s="20" t="str">
        <f>IF(H746="","",INDEX(D.1[ĐVT],MATCH(H746,D.1[Tên sản phẩm],0)))</f>
        <v/>
      </c>
      <c r="K746" s="56" t="str">
        <f>IF(H746="","",INDEX(#REF!,MATCH(H746,D.1[Tên sản phẩm],0)))</f>
        <v/>
      </c>
      <c r="L746" s="56"/>
      <c r="M746" s="53"/>
      <c r="N746" s="53"/>
      <c r="O746" s="53"/>
      <c r="P746" s="57" t="str">
        <f t="shared" si="140"/>
        <v/>
      </c>
      <c r="Q746" s="58"/>
      <c r="R746" s="56" t="str">
        <f t="shared" si="133"/>
        <v/>
      </c>
      <c r="S746" s="57" t="str">
        <f t="shared" si="141"/>
        <v/>
      </c>
      <c r="T746" s="58" t="str">
        <f t="shared" ca="1" si="142"/>
        <v/>
      </c>
      <c r="U746" s="57" t="str">
        <f t="shared" si="143"/>
        <v/>
      </c>
      <c r="V746" s="57" t="str">
        <f ca="1">IF(AND(C746&lt;&gt;"",C746&lt;&gt;OFFSET(C746,1,0)),SUMIFS([Giá có thuế],[Số ĐK],C746),"")</f>
        <v/>
      </c>
      <c r="W746" s="53"/>
      <c r="X746" s="55" t="str">
        <f>IF(W746="","",'Thông Tin Chung'!#REF!)</f>
        <v/>
      </c>
      <c r="Y746" s="57" t="str">
        <f t="shared" ca="1" si="144"/>
        <v/>
      </c>
      <c r="Z746" s="59"/>
      <c r="AA746" s="49" t="str">
        <f ca="1">IF(C746="","",IF(OR(D746&lt;NgayBatDau,D746&gt;NgayKetThuc),"Ngày tháng phải nằm trong kỳ báo cáo",IF(AND(G746&lt;&gt;"",COUNTIF(D.2[Tên khách hàng],G746)=0),"Tên KH chưa khai báo trong DSKH",IF(AND(H746&lt;&gt;"",COUNTIF(D.1[Tên sản phẩm],H746)=0),"SP này chưa khai báo trong DSSP",""))))</f>
        <v/>
      </c>
      <c r="AB746" s="28" t="str">
        <f t="shared" ca="1" si="134"/>
        <v/>
      </c>
      <c r="AC746" s="29" t="str">
        <f>IF(OR(H746="",S746=""),"",S746-(SUM(L746,M746)*INDEX(#REF!,MATCH(H746,D.1[Tên sản phẩm],0))))</f>
        <v/>
      </c>
    </row>
    <row r="747" spans="2:29" ht="27.75" customHeight="1">
      <c r="B747" s="69">
        <f t="shared" si="135"/>
        <v>744</v>
      </c>
      <c r="C747" s="49" t="str">
        <f t="shared" ca="1" si="136"/>
        <v/>
      </c>
      <c r="D747" s="50" t="str">
        <f t="shared" ca="1" si="137"/>
        <v/>
      </c>
      <c r="E747" s="51" t="str">
        <f t="shared" ca="1" si="138"/>
        <v/>
      </c>
      <c r="F747" s="51"/>
      <c r="G747" s="52" t="str">
        <f t="shared" ca="1" si="139"/>
        <v/>
      </c>
      <c r="H747" s="53"/>
      <c r="I747" s="54" t="str">
        <f>IF(H747="","",INDEX(D.1[Quy cách],MATCH(H747,D.1[Tên sản phẩm],0)))</f>
        <v/>
      </c>
      <c r="J747" s="20" t="str">
        <f>IF(H747="","",INDEX(D.1[ĐVT],MATCH(H747,D.1[Tên sản phẩm],0)))</f>
        <v/>
      </c>
      <c r="K747" s="56" t="str">
        <f>IF(H747="","",INDEX(#REF!,MATCH(H747,D.1[Tên sản phẩm],0)))</f>
        <v/>
      </c>
      <c r="L747" s="56"/>
      <c r="M747" s="53"/>
      <c r="N747" s="53"/>
      <c r="O747" s="53"/>
      <c r="P747" s="57" t="str">
        <f t="shared" si="140"/>
        <v/>
      </c>
      <c r="Q747" s="58"/>
      <c r="R747" s="56" t="str">
        <f t="shared" si="133"/>
        <v/>
      </c>
      <c r="S747" s="57" t="str">
        <f t="shared" si="141"/>
        <v/>
      </c>
      <c r="T747" s="58" t="str">
        <f t="shared" ca="1" si="142"/>
        <v/>
      </c>
      <c r="U747" s="57" t="str">
        <f t="shared" si="143"/>
        <v/>
      </c>
      <c r="V747" s="57" t="str">
        <f ca="1">IF(AND(C747&lt;&gt;"",C747&lt;&gt;OFFSET(C747,1,0)),SUMIFS([Giá có thuế],[Số ĐK],C747),"")</f>
        <v/>
      </c>
      <c r="W747" s="53"/>
      <c r="X747" s="55" t="str">
        <f>IF(W747="","",'Thông Tin Chung'!#REF!)</f>
        <v/>
      </c>
      <c r="Y747" s="57" t="str">
        <f t="shared" ca="1" si="144"/>
        <v/>
      </c>
      <c r="Z747" s="59"/>
      <c r="AA747" s="49" t="str">
        <f ca="1">IF(C747="","",IF(OR(D747&lt;NgayBatDau,D747&gt;NgayKetThuc),"Ngày tháng phải nằm trong kỳ báo cáo",IF(AND(G747&lt;&gt;"",COUNTIF(D.2[Tên khách hàng],G747)=0),"Tên KH chưa khai báo trong DSKH",IF(AND(H747&lt;&gt;"",COUNTIF(D.1[Tên sản phẩm],H747)=0),"SP này chưa khai báo trong DSSP",""))))</f>
        <v/>
      </c>
      <c r="AB747" s="28" t="str">
        <f t="shared" ca="1" si="134"/>
        <v/>
      </c>
      <c r="AC747" s="29" t="str">
        <f>IF(OR(H747="",S747=""),"",S747-(SUM(L747,M747)*INDEX(#REF!,MATCH(H747,D.1[Tên sản phẩm],0))))</f>
        <v/>
      </c>
    </row>
    <row r="748" spans="2:29" ht="27.75" customHeight="1">
      <c r="B748" s="69">
        <f t="shared" si="135"/>
        <v>745</v>
      </c>
      <c r="C748" s="49" t="str">
        <f t="shared" ca="1" si="136"/>
        <v/>
      </c>
      <c r="D748" s="50" t="str">
        <f t="shared" ca="1" si="137"/>
        <v/>
      </c>
      <c r="E748" s="51" t="str">
        <f t="shared" ca="1" si="138"/>
        <v/>
      </c>
      <c r="F748" s="51"/>
      <c r="G748" s="52" t="str">
        <f t="shared" ca="1" si="139"/>
        <v/>
      </c>
      <c r="H748" s="53"/>
      <c r="I748" s="54" t="str">
        <f>IF(H748="","",INDEX(D.1[Quy cách],MATCH(H748,D.1[Tên sản phẩm],0)))</f>
        <v/>
      </c>
      <c r="J748" s="20" t="str">
        <f>IF(H748="","",INDEX(D.1[ĐVT],MATCH(H748,D.1[Tên sản phẩm],0)))</f>
        <v/>
      </c>
      <c r="K748" s="56" t="str">
        <f>IF(H748="","",INDEX(#REF!,MATCH(H748,D.1[Tên sản phẩm],0)))</f>
        <v/>
      </c>
      <c r="L748" s="56"/>
      <c r="M748" s="53"/>
      <c r="N748" s="53"/>
      <c r="O748" s="53"/>
      <c r="P748" s="57" t="str">
        <f t="shared" si="140"/>
        <v/>
      </c>
      <c r="Q748" s="58"/>
      <c r="R748" s="56" t="str">
        <f t="shared" si="133"/>
        <v/>
      </c>
      <c r="S748" s="57" t="str">
        <f t="shared" si="141"/>
        <v/>
      </c>
      <c r="T748" s="58" t="str">
        <f t="shared" ca="1" si="142"/>
        <v/>
      </c>
      <c r="U748" s="57" t="str">
        <f t="shared" si="143"/>
        <v/>
      </c>
      <c r="V748" s="57" t="str">
        <f ca="1">IF(AND(C748&lt;&gt;"",C748&lt;&gt;OFFSET(C748,1,0)),SUMIFS([Giá có thuế],[Số ĐK],C748),"")</f>
        <v/>
      </c>
      <c r="W748" s="53"/>
      <c r="X748" s="55" t="str">
        <f>IF(W748="","",'Thông Tin Chung'!#REF!)</f>
        <v/>
      </c>
      <c r="Y748" s="57" t="str">
        <f t="shared" ca="1" si="144"/>
        <v/>
      </c>
      <c r="Z748" s="59"/>
      <c r="AA748" s="49" t="str">
        <f ca="1">IF(C748="","",IF(OR(D748&lt;NgayBatDau,D748&gt;NgayKetThuc),"Ngày tháng phải nằm trong kỳ báo cáo",IF(AND(G748&lt;&gt;"",COUNTIF(D.2[Tên khách hàng],G748)=0),"Tên KH chưa khai báo trong DSKH",IF(AND(H748&lt;&gt;"",COUNTIF(D.1[Tên sản phẩm],H748)=0),"SP này chưa khai báo trong DSSP",""))))</f>
        <v/>
      </c>
      <c r="AB748" s="28" t="str">
        <f t="shared" ca="1" si="134"/>
        <v/>
      </c>
      <c r="AC748" s="29" t="str">
        <f>IF(OR(H748="",S748=""),"",S748-(SUM(L748,M748)*INDEX(#REF!,MATCH(H748,D.1[Tên sản phẩm],0))))</f>
        <v/>
      </c>
    </row>
    <row r="749" spans="2:29" ht="27.75" customHeight="1">
      <c r="B749" s="69">
        <f t="shared" si="135"/>
        <v>746</v>
      </c>
      <c r="C749" s="49" t="str">
        <f t="shared" ca="1" si="136"/>
        <v/>
      </c>
      <c r="D749" s="50" t="str">
        <f t="shared" ca="1" si="137"/>
        <v/>
      </c>
      <c r="E749" s="51" t="str">
        <f t="shared" ca="1" si="138"/>
        <v/>
      </c>
      <c r="F749" s="51"/>
      <c r="G749" s="52" t="str">
        <f t="shared" ca="1" si="139"/>
        <v/>
      </c>
      <c r="H749" s="53"/>
      <c r="I749" s="54" t="str">
        <f>IF(H749="","",INDEX(D.1[Quy cách],MATCH(H749,D.1[Tên sản phẩm],0)))</f>
        <v/>
      </c>
      <c r="J749" s="20" t="str">
        <f>IF(H749="","",INDEX(D.1[ĐVT],MATCH(H749,D.1[Tên sản phẩm],0)))</f>
        <v/>
      </c>
      <c r="K749" s="56" t="str">
        <f>IF(H749="","",INDEX(#REF!,MATCH(H749,D.1[Tên sản phẩm],0)))</f>
        <v/>
      </c>
      <c r="L749" s="56"/>
      <c r="M749" s="53"/>
      <c r="N749" s="53"/>
      <c r="O749" s="53"/>
      <c r="P749" s="57" t="str">
        <f t="shared" si="140"/>
        <v/>
      </c>
      <c r="Q749" s="58"/>
      <c r="R749" s="56" t="str">
        <f t="shared" si="133"/>
        <v/>
      </c>
      <c r="S749" s="57" t="str">
        <f t="shared" si="141"/>
        <v/>
      </c>
      <c r="T749" s="58" t="str">
        <f t="shared" ca="1" si="142"/>
        <v/>
      </c>
      <c r="U749" s="57" t="str">
        <f t="shared" si="143"/>
        <v/>
      </c>
      <c r="V749" s="57" t="str">
        <f ca="1">IF(AND(C749&lt;&gt;"",C749&lt;&gt;OFFSET(C749,1,0)),SUMIFS([Giá có thuế],[Số ĐK],C749),"")</f>
        <v/>
      </c>
      <c r="W749" s="53"/>
      <c r="X749" s="55" t="str">
        <f>IF(W749="","",'Thông Tin Chung'!#REF!)</f>
        <v/>
      </c>
      <c r="Y749" s="57" t="str">
        <f t="shared" ca="1" si="144"/>
        <v/>
      </c>
      <c r="Z749" s="59"/>
      <c r="AA749" s="49" t="str">
        <f ca="1">IF(C749="","",IF(OR(D749&lt;NgayBatDau,D749&gt;NgayKetThuc),"Ngày tháng phải nằm trong kỳ báo cáo",IF(AND(G749&lt;&gt;"",COUNTIF(D.2[Tên khách hàng],G749)=0),"Tên KH chưa khai báo trong DSKH",IF(AND(H749&lt;&gt;"",COUNTIF(D.1[Tên sản phẩm],H749)=0),"SP này chưa khai báo trong DSSP",""))))</f>
        <v/>
      </c>
      <c r="AB749" s="28" t="str">
        <f t="shared" ca="1" si="134"/>
        <v/>
      </c>
      <c r="AC749" s="29" t="str">
        <f>IF(OR(H749="",S749=""),"",S749-(SUM(L749,M749)*INDEX(#REF!,MATCH(H749,D.1[Tên sản phẩm],0))))</f>
        <v/>
      </c>
    </row>
    <row r="750" spans="2:29" ht="27.75" customHeight="1">
      <c r="B750" s="69">
        <f t="shared" si="135"/>
        <v>747</v>
      </c>
      <c r="C750" s="49" t="str">
        <f t="shared" ca="1" si="136"/>
        <v/>
      </c>
      <c r="D750" s="50" t="str">
        <f t="shared" ca="1" si="137"/>
        <v/>
      </c>
      <c r="E750" s="51" t="str">
        <f t="shared" ca="1" si="138"/>
        <v/>
      </c>
      <c r="F750" s="51"/>
      <c r="G750" s="52" t="str">
        <f t="shared" ca="1" si="139"/>
        <v/>
      </c>
      <c r="H750" s="53"/>
      <c r="I750" s="54" t="str">
        <f>IF(H750="","",INDEX(D.1[Quy cách],MATCH(H750,D.1[Tên sản phẩm],0)))</f>
        <v/>
      </c>
      <c r="J750" s="20" t="str">
        <f>IF(H750="","",INDEX(D.1[ĐVT],MATCH(H750,D.1[Tên sản phẩm],0)))</f>
        <v/>
      </c>
      <c r="K750" s="56" t="str">
        <f>IF(H750="","",INDEX(#REF!,MATCH(H750,D.1[Tên sản phẩm],0)))</f>
        <v/>
      </c>
      <c r="L750" s="56"/>
      <c r="M750" s="53"/>
      <c r="N750" s="53"/>
      <c r="O750" s="53"/>
      <c r="P750" s="57" t="str">
        <f t="shared" si="140"/>
        <v/>
      </c>
      <c r="Q750" s="58"/>
      <c r="R750" s="56" t="str">
        <f t="shared" si="133"/>
        <v/>
      </c>
      <c r="S750" s="57" t="str">
        <f t="shared" si="141"/>
        <v/>
      </c>
      <c r="T750" s="58" t="str">
        <f t="shared" ca="1" si="142"/>
        <v/>
      </c>
      <c r="U750" s="57" t="str">
        <f t="shared" si="143"/>
        <v/>
      </c>
      <c r="V750" s="57" t="str">
        <f ca="1">IF(AND(C750&lt;&gt;"",C750&lt;&gt;OFFSET(C750,1,0)),SUMIFS([Giá có thuế],[Số ĐK],C750),"")</f>
        <v/>
      </c>
      <c r="W750" s="53"/>
      <c r="X750" s="55" t="str">
        <f>IF(W750="","",'Thông Tin Chung'!#REF!)</f>
        <v/>
      </c>
      <c r="Y750" s="57" t="str">
        <f t="shared" ca="1" si="144"/>
        <v/>
      </c>
      <c r="Z750" s="59"/>
      <c r="AA750" s="49" t="str">
        <f ca="1">IF(C750="","",IF(OR(D750&lt;NgayBatDau,D750&gt;NgayKetThuc),"Ngày tháng phải nằm trong kỳ báo cáo",IF(AND(G750&lt;&gt;"",COUNTIF(D.2[Tên khách hàng],G750)=0),"Tên KH chưa khai báo trong DSKH",IF(AND(H750&lt;&gt;"",COUNTIF(D.1[Tên sản phẩm],H750)=0),"SP này chưa khai báo trong DSSP",""))))</f>
        <v/>
      </c>
      <c r="AB750" s="28" t="str">
        <f t="shared" ca="1" si="134"/>
        <v/>
      </c>
      <c r="AC750" s="29" t="str">
        <f>IF(OR(H750="",S750=""),"",S750-(SUM(L750,M750)*INDEX(#REF!,MATCH(H750,D.1[Tên sản phẩm],0))))</f>
        <v/>
      </c>
    </row>
    <row r="751" spans="2:29" ht="27.75" customHeight="1">
      <c r="B751" s="69">
        <f t="shared" si="135"/>
        <v>748</v>
      </c>
      <c r="C751" s="49" t="str">
        <f t="shared" ca="1" si="136"/>
        <v/>
      </c>
      <c r="D751" s="50" t="str">
        <f t="shared" ca="1" si="137"/>
        <v/>
      </c>
      <c r="E751" s="51" t="str">
        <f t="shared" ca="1" si="138"/>
        <v/>
      </c>
      <c r="F751" s="51"/>
      <c r="G751" s="52" t="str">
        <f t="shared" ca="1" si="139"/>
        <v/>
      </c>
      <c r="H751" s="53"/>
      <c r="I751" s="54" t="str">
        <f>IF(H751="","",INDEX(D.1[Quy cách],MATCH(H751,D.1[Tên sản phẩm],0)))</f>
        <v/>
      </c>
      <c r="J751" s="20" t="str">
        <f>IF(H751="","",INDEX(D.1[ĐVT],MATCH(H751,D.1[Tên sản phẩm],0)))</f>
        <v/>
      </c>
      <c r="K751" s="56" t="str">
        <f>IF(H751="","",INDEX(#REF!,MATCH(H751,D.1[Tên sản phẩm],0)))</f>
        <v/>
      </c>
      <c r="L751" s="56"/>
      <c r="M751" s="53"/>
      <c r="N751" s="53"/>
      <c r="O751" s="53"/>
      <c r="P751" s="57" t="str">
        <f t="shared" si="140"/>
        <v/>
      </c>
      <c r="Q751" s="58"/>
      <c r="R751" s="56" t="str">
        <f t="shared" si="133"/>
        <v/>
      </c>
      <c r="S751" s="57" t="str">
        <f t="shared" si="141"/>
        <v/>
      </c>
      <c r="T751" s="58" t="str">
        <f t="shared" ca="1" si="142"/>
        <v/>
      </c>
      <c r="U751" s="57" t="str">
        <f t="shared" si="143"/>
        <v/>
      </c>
      <c r="V751" s="57" t="str">
        <f ca="1">IF(AND(C751&lt;&gt;"",C751&lt;&gt;OFFSET(C751,1,0)),SUMIFS([Giá có thuế],[Số ĐK],C751),"")</f>
        <v/>
      </c>
      <c r="W751" s="53"/>
      <c r="X751" s="55" t="str">
        <f>IF(W751="","",'Thông Tin Chung'!#REF!)</f>
        <v/>
      </c>
      <c r="Y751" s="57" t="str">
        <f t="shared" ca="1" si="144"/>
        <v/>
      </c>
      <c r="Z751" s="59"/>
      <c r="AA751" s="49" t="str">
        <f ca="1">IF(C751="","",IF(OR(D751&lt;NgayBatDau,D751&gt;NgayKetThuc),"Ngày tháng phải nằm trong kỳ báo cáo",IF(AND(G751&lt;&gt;"",COUNTIF(D.2[Tên khách hàng],G751)=0),"Tên KH chưa khai báo trong DSKH",IF(AND(H751&lt;&gt;"",COUNTIF(D.1[Tên sản phẩm],H751)=0),"SP này chưa khai báo trong DSSP",""))))</f>
        <v/>
      </c>
      <c r="AB751" s="28" t="str">
        <f t="shared" ca="1" si="134"/>
        <v/>
      </c>
      <c r="AC751" s="29" t="str">
        <f>IF(OR(H751="",S751=""),"",S751-(SUM(L751,M751)*INDEX(#REF!,MATCH(H751,D.1[Tên sản phẩm],0))))</f>
        <v/>
      </c>
    </row>
    <row r="752" spans="2:29" ht="27.75" customHeight="1">
      <c r="B752" s="69">
        <f t="shared" si="135"/>
        <v>749</v>
      </c>
      <c r="C752" s="49" t="str">
        <f t="shared" ca="1" si="136"/>
        <v/>
      </c>
      <c r="D752" s="50" t="str">
        <f t="shared" ca="1" si="137"/>
        <v/>
      </c>
      <c r="E752" s="51" t="str">
        <f t="shared" ca="1" si="138"/>
        <v/>
      </c>
      <c r="F752" s="51"/>
      <c r="G752" s="52" t="str">
        <f t="shared" ca="1" si="139"/>
        <v/>
      </c>
      <c r="H752" s="53"/>
      <c r="I752" s="54" t="str">
        <f>IF(H752="","",INDEX(D.1[Quy cách],MATCH(H752,D.1[Tên sản phẩm],0)))</f>
        <v/>
      </c>
      <c r="J752" s="20" t="str">
        <f>IF(H752="","",INDEX(D.1[ĐVT],MATCH(H752,D.1[Tên sản phẩm],0)))</f>
        <v/>
      </c>
      <c r="K752" s="56" t="str">
        <f>IF(H752="","",INDEX(#REF!,MATCH(H752,D.1[Tên sản phẩm],0)))</f>
        <v/>
      </c>
      <c r="L752" s="56"/>
      <c r="M752" s="53"/>
      <c r="N752" s="53"/>
      <c r="O752" s="53"/>
      <c r="P752" s="57" t="str">
        <f t="shared" si="140"/>
        <v/>
      </c>
      <c r="Q752" s="58"/>
      <c r="R752" s="56" t="str">
        <f t="shared" si="133"/>
        <v/>
      </c>
      <c r="S752" s="57" t="str">
        <f t="shared" si="141"/>
        <v/>
      </c>
      <c r="T752" s="58" t="str">
        <f t="shared" ca="1" si="142"/>
        <v/>
      </c>
      <c r="U752" s="57" t="str">
        <f t="shared" si="143"/>
        <v/>
      </c>
      <c r="V752" s="57" t="str">
        <f ca="1">IF(AND(C752&lt;&gt;"",C752&lt;&gt;OFFSET(C752,1,0)),SUMIFS([Giá có thuế],[Số ĐK],C752),"")</f>
        <v/>
      </c>
      <c r="W752" s="53"/>
      <c r="X752" s="55" t="str">
        <f>IF(W752="","",'Thông Tin Chung'!#REF!)</f>
        <v/>
      </c>
      <c r="Y752" s="57" t="str">
        <f t="shared" ca="1" si="144"/>
        <v/>
      </c>
      <c r="Z752" s="59"/>
      <c r="AA752" s="49" t="str">
        <f ca="1">IF(C752="","",IF(OR(D752&lt;NgayBatDau,D752&gt;NgayKetThuc),"Ngày tháng phải nằm trong kỳ báo cáo",IF(AND(G752&lt;&gt;"",COUNTIF(D.2[Tên khách hàng],G752)=0),"Tên KH chưa khai báo trong DSKH",IF(AND(H752&lt;&gt;"",COUNTIF(D.1[Tên sản phẩm],H752)=0),"SP này chưa khai báo trong DSSP",""))))</f>
        <v/>
      </c>
      <c r="AB752" s="28" t="str">
        <f t="shared" ca="1" si="134"/>
        <v/>
      </c>
      <c r="AC752" s="29" t="str">
        <f>IF(OR(H752="",S752=""),"",S752-(SUM(L752,M752)*INDEX(#REF!,MATCH(H752,D.1[Tên sản phẩm],0))))</f>
        <v/>
      </c>
    </row>
    <row r="753" spans="2:29" ht="27.75" customHeight="1">
      <c r="B753" s="69">
        <f t="shared" si="135"/>
        <v>750</v>
      </c>
      <c r="C753" s="49" t="str">
        <f t="shared" ca="1" si="136"/>
        <v/>
      </c>
      <c r="D753" s="50" t="str">
        <f t="shared" ca="1" si="137"/>
        <v/>
      </c>
      <c r="E753" s="51" t="str">
        <f t="shared" ca="1" si="138"/>
        <v/>
      </c>
      <c r="F753" s="51"/>
      <c r="G753" s="52" t="str">
        <f t="shared" ca="1" si="139"/>
        <v/>
      </c>
      <c r="H753" s="53"/>
      <c r="I753" s="54" t="str">
        <f>IF(H753="","",INDEX(D.1[Quy cách],MATCH(H753,D.1[Tên sản phẩm],0)))</f>
        <v/>
      </c>
      <c r="J753" s="20" t="str">
        <f>IF(H753="","",INDEX(D.1[ĐVT],MATCH(H753,D.1[Tên sản phẩm],0)))</f>
        <v/>
      </c>
      <c r="K753" s="56" t="str">
        <f>IF(H753="","",INDEX(#REF!,MATCH(H753,D.1[Tên sản phẩm],0)))</f>
        <v/>
      </c>
      <c r="L753" s="56"/>
      <c r="M753" s="53"/>
      <c r="N753" s="53"/>
      <c r="O753" s="53"/>
      <c r="P753" s="57" t="str">
        <f t="shared" si="140"/>
        <v/>
      </c>
      <c r="Q753" s="58"/>
      <c r="R753" s="56" t="str">
        <f t="shared" si="133"/>
        <v/>
      </c>
      <c r="S753" s="57" t="str">
        <f t="shared" si="141"/>
        <v/>
      </c>
      <c r="T753" s="58" t="str">
        <f t="shared" ca="1" si="142"/>
        <v/>
      </c>
      <c r="U753" s="57" t="str">
        <f t="shared" si="143"/>
        <v/>
      </c>
      <c r="V753" s="57" t="str">
        <f ca="1">IF(AND(C753&lt;&gt;"",C753&lt;&gt;OFFSET(C753,1,0)),SUMIFS([Giá có thuế],[Số ĐK],C753),"")</f>
        <v/>
      </c>
      <c r="W753" s="53"/>
      <c r="X753" s="55" t="str">
        <f>IF(W753="","",'Thông Tin Chung'!#REF!)</f>
        <v/>
      </c>
      <c r="Y753" s="57" t="str">
        <f t="shared" ca="1" si="144"/>
        <v/>
      </c>
      <c r="Z753" s="59"/>
      <c r="AA753" s="49" t="str">
        <f ca="1">IF(C753="","",IF(OR(D753&lt;NgayBatDau,D753&gt;NgayKetThuc),"Ngày tháng phải nằm trong kỳ báo cáo",IF(AND(G753&lt;&gt;"",COUNTIF(D.2[Tên khách hàng],G753)=0),"Tên KH chưa khai báo trong DSKH",IF(AND(H753&lt;&gt;"",COUNTIF(D.1[Tên sản phẩm],H753)=0),"SP này chưa khai báo trong DSSP",""))))</f>
        <v/>
      </c>
      <c r="AB753" s="28" t="str">
        <f t="shared" ca="1" si="134"/>
        <v/>
      </c>
      <c r="AC753" s="29" t="str">
        <f>IF(OR(H753="",S753=""),"",S753-(SUM(L753,M753)*INDEX(#REF!,MATCH(H753,D.1[Tên sản phẩm],0))))</f>
        <v/>
      </c>
    </row>
    <row r="754" spans="2:29" ht="27.75" customHeight="1">
      <c r="B754" s="69">
        <f t="shared" si="135"/>
        <v>751</v>
      </c>
      <c r="C754" s="49" t="str">
        <f t="shared" ca="1" si="136"/>
        <v/>
      </c>
      <c r="D754" s="50" t="str">
        <f t="shared" ca="1" si="137"/>
        <v/>
      </c>
      <c r="E754" s="51" t="str">
        <f t="shared" ca="1" si="138"/>
        <v/>
      </c>
      <c r="F754" s="51"/>
      <c r="G754" s="52" t="str">
        <f t="shared" ca="1" si="139"/>
        <v/>
      </c>
      <c r="H754" s="53"/>
      <c r="I754" s="54" t="str">
        <f>IF(H754="","",INDEX(D.1[Quy cách],MATCH(H754,D.1[Tên sản phẩm],0)))</f>
        <v/>
      </c>
      <c r="J754" s="20" t="str">
        <f>IF(H754="","",INDEX(D.1[ĐVT],MATCH(H754,D.1[Tên sản phẩm],0)))</f>
        <v/>
      </c>
      <c r="K754" s="56" t="str">
        <f>IF(H754="","",INDEX(#REF!,MATCH(H754,D.1[Tên sản phẩm],0)))</f>
        <v/>
      </c>
      <c r="L754" s="56"/>
      <c r="M754" s="53"/>
      <c r="N754" s="53"/>
      <c r="O754" s="53"/>
      <c r="P754" s="57" t="str">
        <f t="shared" si="140"/>
        <v/>
      </c>
      <c r="Q754" s="58"/>
      <c r="R754" s="56" t="str">
        <f t="shared" si="133"/>
        <v/>
      </c>
      <c r="S754" s="57" t="str">
        <f t="shared" si="141"/>
        <v/>
      </c>
      <c r="T754" s="58" t="str">
        <f t="shared" ca="1" si="142"/>
        <v/>
      </c>
      <c r="U754" s="57" t="str">
        <f t="shared" si="143"/>
        <v/>
      </c>
      <c r="V754" s="57" t="str">
        <f ca="1">IF(AND(C754&lt;&gt;"",C754&lt;&gt;OFFSET(C754,1,0)),SUMIFS([Giá có thuế],[Số ĐK],C754),"")</f>
        <v/>
      </c>
      <c r="W754" s="53"/>
      <c r="X754" s="55" t="str">
        <f>IF(W754="","",'Thông Tin Chung'!#REF!)</f>
        <v/>
      </c>
      <c r="Y754" s="57" t="str">
        <f t="shared" ca="1" si="144"/>
        <v/>
      </c>
      <c r="Z754" s="59"/>
      <c r="AA754" s="49" t="str">
        <f ca="1">IF(C754="","",IF(OR(D754&lt;NgayBatDau,D754&gt;NgayKetThuc),"Ngày tháng phải nằm trong kỳ báo cáo",IF(AND(G754&lt;&gt;"",COUNTIF(D.2[Tên khách hàng],G754)=0),"Tên KH chưa khai báo trong DSKH",IF(AND(H754&lt;&gt;"",COUNTIF(D.1[Tên sản phẩm],H754)=0),"SP này chưa khai báo trong DSSP",""))))</f>
        <v/>
      </c>
      <c r="AB754" s="28" t="str">
        <f t="shared" ca="1" si="134"/>
        <v/>
      </c>
      <c r="AC754" s="29" t="str">
        <f>IF(OR(H754="",S754=""),"",S754-(SUM(L754,M754)*INDEX(#REF!,MATCH(H754,D.1[Tên sản phẩm],0))))</f>
        <v/>
      </c>
    </row>
    <row r="755" spans="2:29" ht="27.75" customHeight="1">
      <c r="B755" s="69">
        <f t="shared" si="135"/>
        <v>752</v>
      </c>
      <c r="C755" s="49" t="str">
        <f t="shared" ca="1" si="136"/>
        <v/>
      </c>
      <c r="D755" s="50" t="str">
        <f t="shared" ca="1" si="137"/>
        <v/>
      </c>
      <c r="E755" s="51" t="str">
        <f t="shared" ca="1" si="138"/>
        <v/>
      </c>
      <c r="F755" s="51"/>
      <c r="G755" s="52" t="str">
        <f t="shared" ca="1" si="139"/>
        <v/>
      </c>
      <c r="H755" s="53"/>
      <c r="I755" s="54" t="str">
        <f>IF(H755="","",INDEX(D.1[Quy cách],MATCH(H755,D.1[Tên sản phẩm],0)))</f>
        <v/>
      </c>
      <c r="J755" s="20" t="str">
        <f>IF(H755="","",INDEX(D.1[ĐVT],MATCH(H755,D.1[Tên sản phẩm],0)))</f>
        <v/>
      </c>
      <c r="K755" s="56" t="str">
        <f>IF(H755="","",INDEX(#REF!,MATCH(H755,D.1[Tên sản phẩm],0)))</f>
        <v/>
      </c>
      <c r="L755" s="56"/>
      <c r="M755" s="53"/>
      <c r="N755" s="53"/>
      <c r="O755" s="53"/>
      <c r="P755" s="57" t="str">
        <f t="shared" si="140"/>
        <v/>
      </c>
      <c r="Q755" s="58"/>
      <c r="R755" s="56" t="str">
        <f t="shared" si="133"/>
        <v/>
      </c>
      <c r="S755" s="57" t="str">
        <f t="shared" si="141"/>
        <v/>
      </c>
      <c r="T755" s="58" t="str">
        <f t="shared" ca="1" si="142"/>
        <v/>
      </c>
      <c r="U755" s="57" t="str">
        <f t="shared" si="143"/>
        <v/>
      </c>
      <c r="V755" s="57" t="str">
        <f ca="1">IF(AND(C755&lt;&gt;"",C755&lt;&gt;OFFSET(C755,1,0)),SUMIFS([Giá có thuế],[Số ĐK],C755),"")</f>
        <v/>
      </c>
      <c r="W755" s="53"/>
      <c r="X755" s="55" t="str">
        <f>IF(W755="","",'Thông Tin Chung'!#REF!)</f>
        <v/>
      </c>
      <c r="Y755" s="57" t="str">
        <f t="shared" ca="1" si="144"/>
        <v/>
      </c>
      <c r="Z755" s="59"/>
      <c r="AA755" s="49" t="str">
        <f ca="1">IF(C755="","",IF(OR(D755&lt;NgayBatDau,D755&gt;NgayKetThuc),"Ngày tháng phải nằm trong kỳ báo cáo",IF(AND(G755&lt;&gt;"",COUNTIF(D.2[Tên khách hàng],G755)=0),"Tên KH chưa khai báo trong DSKH",IF(AND(H755&lt;&gt;"",COUNTIF(D.1[Tên sản phẩm],H755)=0),"SP này chưa khai báo trong DSSP",""))))</f>
        <v/>
      </c>
      <c r="AB755" s="28" t="str">
        <f t="shared" ca="1" si="134"/>
        <v/>
      </c>
      <c r="AC755" s="29" t="str">
        <f>IF(OR(H755="",S755=""),"",S755-(SUM(L755,M755)*INDEX(#REF!,MATCH(H755,D.1[Tên sản phẩm],0))))</f>
        <v/>
      </c>
    </row>
    <row r="756" spans="2:29" ht="27.75" customHeight="1">
      <c r="B756" s="69">
        <f t="shared" si="135"/>
        <v>753</v>
      </c>
      <c r="C756" s="49" t="str">
        <f t="shared" ca="1" si="136"/>
        <v/>
      </c>
      <c r="D756" s="50" t="str">
        <f t="shared" ca="1" si="137"/>
        <v/>
      </c>
      <c r="E756" s="51" t="str">
        <f t="shared" ca="1" si="138"/>
        <v/>
      </c>
      <c r="F756" s="51"/>
      <c r="G756" s="52" t="str">
        <f t="shared" ca="1" si="139"/>
        <v/>
      </c>
      <c r="H756" s="53"/>
      <c r="I756" s="54" t="str">
        <f>IF(H756="","",INDEX(D.1[Quy cách],MATCH(H756,D.1[Tên sản phẩm],0)))</f>
        <v/>
      </c>
      <c r="J756" s="20" t="str">
        <f>IF(H756="","",INDEX(D.1[ĐVT],MATCH(H756,D.1[Tên sản phẩm],0)))</f>
        <v/>
      </c>
      <c r="K756" s="56" t="str">
        <f>IF(H756="","",INDEX(#REF!,MATCH(H756,D.1[Tên sản phẩm],0)))</f>
        <v/>
      </c>
      <c r="L756" s="56"/>
      <c r="M756" s="53"/>
      <c r="N756" s="53"/>
      <c r="O756" s="53"/>
      <c r="P756" s="57" t="str">
        <f t="shared" si="140"/>
        <v/>
      </c>
      <c r="Q756" s="58"/>
      <c r="R756" s="56" t="str">
        <f t="shared" si="133"/>
        <v/>
      </c>
      <c r="S756" s="57" t="str">
        <f t="shared" si="141"/>
        <v/>
      </c>
      <c r="T756" s="58" t="str">
        <f t="shared" ca="1" si="142"/>
        <v/>
      </c>
      <c r="U756" s="57" t="str">
        <f t="shared" si="143"/>
        <v/>
      </c>
      <c r="V756" s="57" t="str">
        <f ca="1">IF(AND(C756&lt;&gt;"",C756&lt;&gt;OFFSET(C756,1,0)),SUMIFS([Giá có thuế],[Số ĐK],C756),"")</f>
        <v/>
      </c>
      <c r="W756" s="53"/>
      <c r="X756" s="55" t="str">
        <f>IF(W756="","",'Thông Tin Chung'!#REF!)</f>
        <v/>
      </c>
      <c r="Y756" s="57" t="str">
        <f t="shared" ca="1" si="144"/>
        <v/>
      </c>
      <c r="Z756" s="59"/>
      <c r="AA756" s="49" t="str">
        <f ca="1">IF(C756="","",IF(OR(D756&lt;NgayBatDau,D756&gt;NgayKetThuc),"Ngày tháng phải nằm trong kỳ báo cáo",IF(AND(G756&lt;&gt;"",COUNTIF(D.2[Tên khách hàng],G756)=0),"Tên KH chưa khai báo trong DSKH",IF(AND(H756&lt;&gt;"",COUNTIF(D.1[Tên sản phẩm],H756)=0),"SP này chưa khai báo trong DSSP",""))))</f>
        <v/>
      </c>
      <c r="AB756" s="28" t="str">
        <f t="shared" ca="1" si="134"/>
        <v/>
      </c>
      <c r="AC756" s="29" t="str">
        <f>IF(OR(H756="",S756=""),"",S756-(SUM(L756,M756)*INDEX(#REF!,MATCH(H756,D.1[Tên sản phẩm],0))))</f>
        <v/>
      </c>
    </row>
    <row r="757" spans="2:29" ht="27.75" customHeight="1">
      <c r="B757" s="69">
        <f t="shared" si="135"/>
        <v>754</v>
      </c>
      <c r="C757" s="49" t="str">
        <f t="shared" ca="1" si="136"/>
        <v/>
      </c>
      <c r="D757" s="50" t="str">
        <f t="shared" ca="1" si="137"/>
        <v/>
      </c>
      <c r="E757" s="51" t="str">
        <f t="shared" ca="1" si="138"/>
        <v/>
      </c>
      <c r="F757" s="51"/>
      <c r="G757" s="52" t="str">
        <f t="shared" ca="1" si="139"/>
        <v/>
      </c>
      <c r="H757" s="53"/>
      <c r="I757" s="54" t="str">
        <f>IF(H757="","",INDEX(D.1[Quy cách],MATCH(H757,D.1[Tên sản phẩm],0)))</f>
        <v/>
      </c>
      <c r="J757" s="20" t="str">
        <f>IF(H757="","",INDEX(D.1[ĐVT],MATCH(H757,D.1[Tên sản phẩm],0)))</f>
        <v/>
      </c>
      <c r="K757" s="56" t="str">
        <f>IF(H757="","",INDEX(#REF!,MATCH(H757,D.1[Tên sản phẩm],0)))</f>
        <v/>
      </c>
      <c r="L757" s="56"/>
      <c r="M757" s="53"/>
      <c r="N757" s="53"/>
      <c r="O757" s="53"/>
      <c r="P757" s="57" t="str">
        <f t="shared" si="140"/>
        <v/>
      </c>
      <c r="Q757" s="58"/>
      <c r="R757" s="56" t="str">
        <f t="shared" si="133"/>
        <v/>
      </c>
      <c r="S757" s="57" t="str">
        <f t="shared" si="141"/>
        <v/>
      </c>
      <c r="T757" s="58" t="str">
        <f t="shared" ca="1" si="142"/>
        <v/>
      </c>
      <c r="U757" s="57" t="str">
        <f t="shared" si="143"/>
        <v/>
      </c>
      <c r="V757" s="57" t="str">
        <f ca="1">IF(AND(C757&lt;&gt;"",C757&lt;&gt;OFFSET(C757,1,0)),SUMIFS([Giá có thuế],[Số ĐK],C757),"")</f>
        <v/>
      </c>
      <c r="W757" s="53"/>
      <c r="X757" s="55" t="str">
        <f>IF(W757="","",'Thông Tin Chung'!#REF!)</f>
        <v/>
      </c>
      <c r="Y757" s="57" t="str">
        <f t="shared" ca="1" si="144"/>
        <v/>
      </c>
      <c r="Z757" s="59"/>
      <c r="AA757" s="49" t="str">
        <f ca="1">IF(C757="","",IF(OR(D757&lt;NgayBatDau,D757&gt;NgayKetThuc),"Ngày tháng phải nằm trong kỳ báo cáo",IF(AND(G757&lt;&gt;"",COUNTIF(D.2[Tên khách hàng],G757)=0),"Tên KH chưa khai báo trong DSKH",IF(AND(H757&lt;&gt;"",COUNTIF(D.1[Tên sản phẩm],H757)=0),"SP này chưa khai báo trong DSSP",""))))</f>
        <v/>
      </c>
      <c r="AB757" s="28" t="str">
        <f t="shared" ca="1" si="134"/>
        <v/>
      </c>
      <c r="AC757" s="29" t="str">
        <f>IF(OR(H757="",S757=""),"",S757-(SUM(L757,M757)*INDEX(#REF!,MATCH(H757,D.1[Tên sản phẩm],0))))</f>
        <v/>
      </c>
    </row>
    <row r="758" spans="2:29" ht="27.75" customHeight="1">
      <c r="B758" s="69">
        <f t="shared" si="135"/>
        <v>755</v>
      </c>
      <c r="C758" s="49" t="str">
        <f t="shared" ca="1" si="136"/>
        <v/>
      </c>
      <c r="D758" s="50" t="str">
        <f t="shared" ca="1" si="137"/>
        <v/>
      </c>
      <c r="E758" s="51" t="str">
        <f t="shared" ca="1" si="138"/>
        <v/>
      </c>
      <c r="F758" s="51"/>
      <c r="G758" s="52" t="str">
        <f t="shared" ca="1" si="139"/>
        <v/>
      </c>
      <c r="H758" s="53"/>
      <c r="I758" s="54" t="str">
        <f>IF(H758="","",INDEX(D.1[Quy cách],MATCH(H758,D.1[Tên sản phẩm],0)))</f>
        <v/>
      </c>
      <c r="J758" s="20" t="str">
        <f>IF(H758="","",INDEX(D.1[ĐVT],MATCH(H758,D.1[Tên sản phẩm],0)))</f>
        <v/>
      </c>
      <c r="K758" s="56" t="str">
        <f>IF(H758="","",INDEX(#REF!,MATCH(H758,D.1[Tên sản phẩm],0)))</f>
        <v/>
      </c>
      <c r="L758" s="56"/>
      <c r="M758" s="53"/>
      <c r="N758" s="53"/>
      <c r="O758" s="53"/>
      <c r="P758" s="57" t="str">
        <f t="shared" si="140"/>
        <v/>
      </c>
      <c r="Q758" s="58"/>
      <c r="R758" s="56" t="str">
        <f t="shared" si="133"/>
        <v/>
      </c>
      <c r="S758" s="57" t="str">
        <f t="shared" si="141"/>
        <v/>
      </c>
      <c r="T758" s="58" t="str">
        <f t="shared" ca="1" si="142"/>
        <v/>
      </c>
      <c r="U758" s="57" t="str">
        <f t="shared" si="143"/>
        <v/>
      </c>
      <c r="V758" s="57" t="str">
        <f ca="1">IF(AND(C758&lt;&gt;"",C758&lt;&gt;OFFSET(C758,1,0)),SUMIFS([Giá có thuế],[Số ĐK],C758),"")</f>
        <v/>
      </c>
      <c r="W758" s="53"/>
      <c r="X758" s="55" t="str">
        <f>IF(W758="","",'Thông Tin Chung'!#REF!)</f>
        <v/>
      </c>
      <c r="Y758" s="57" t="str">
        <f t="shared" ca="1" si="144"/>
        <v/>
      </c>
      <c r="Z758" s="59"/>
      <c r="AA758" s="49" t="str">
        <f ca="1">IF(C758="","",IF(OR(D758&lt;NgayBatDau,D758&gt;NgayKetThuc),"Ngày tháng phải nằm trong kỳ báo cáo",IF(AND(G758&lt;&gt;"",COUNTIF(D.2[Tên khách hàng],G758)=0),"Tên KH chưa khai báo trong DSKH",IF(AND(H758&lt;&gt;"",COUNTIF(D.1[Tên sản phẩm],H758)=0),"SP này chưa khai báo trong DSSP",""))))</f>
        <v/>
      </c>
      <c r="AB758" s="28" t="str">
        <f t="shared" ca="1" si="134"/>
        <v/>
      </c>
      <c r="AC758" s="29" t="str">
        <f>IF(OR(H758="",S758=""),"",S758-(SUM(L758,M758)*INDEX(#REF!,MATCH(H758,D.1[Tên sản phẩm],0))))</f>
        <v/>
      </c>
    </row>
    <row r="759" spans="2:29" ht="27.75" customHeight="1">
      <c r="B759" s="69">
        <f t="shared" si="135"/>
        <v>756</v>
      </c>
      <c r="C759" s="49" t="str">
        <f t="shared" ca="1" si="136"/>
        <v/>
      </c>
      <c r="D759" s="50" t="str">
        <f t="shared" ca="1" si="137"/>
        <v/>
      </c>
      <c r="E759" s="51" t="str">
        <f t="shared" ca="1" si="138"/>
        <v/>
      </c>
      <c r="F759" s="51"/>
      <c r="G759" s="52" t="str">
        <f t="shared" ca="1" si="139"/>
        <v/>
      </c>
      <c r="H759" s="53"/>
      <c r="I759" s="54" t="str">
        <f>IF(H759="","",INDEX(D.1[Quy cách],MATCH(H759,D.1[Tên sản phẩm],0)))</f>
        <v/>
      </c>
      <c r="J759" s="20" t="str">
        <f>IF(H759="","",INDEX(D.1[ĐVT],MATCH(H759,D.1[Tên sản phẩm],0)))</f>
        <v/>
      </c>
      <c r="K759" s="56" t="str">
        <f>IF(H759="","",INDEX(#REF!,MATCH(H759,D.1[Tên sản phẩm],0)))</f>
        <v/>
      </c>
      <c r="L759" s="56"/>
      <c r="M759" s="53"/>
      <c r="N759" s="53"/>
      <c r="O759" s="53"/>
      <c r="P759" s="57" t="str">
        <f t="shared" si="140"/>
        <v/>
      </c>
      <c r="Q759" s="58"/>
      <c r="R759" s="56" t="str">
        <f t="shared" si="133"/>
        <v/>
      </c>
      <c r="S759" s="57" t="str">
        <f t="shared" si="141"/>
        <v/>
      </c>
      <c r="T759" s="58" t="str">
        <f t="shared" ca="1" si="142"/>
        <v/>
      </c>
      <c r="U759" s="57" t="str">
        <f t="shared" si="143"/>
        <v/>
      </c>
      <c r="V759" s="57" t="str">
        <f ca="1">IF(AND(C759&lt;&gt;"",C759&lt;&gt;OFFSET(C759,1,0)),SUMIFS([Giá có thuế],[Số ĐK],C759),"")</f>
        <v/>
      </c>
      <c r="W759" s="53"/>
      <c r="X759" s="55" t="str">
        <f>IF(W759="","",'Thông Tin Chung'!#REF!)</f>
        <v/>
      </c>
      <c r="Y759" s="57" t="str">
        <f t="shared" ca="1" si="144"/>
        <v/>
      </c>
      <c r="Z759" s="59"/>
      <c r="AA759" s="49" t="str">
        <f ca="1">IF(C759="","",IF(OR(D759&lt;NgayBatDau,D759&gt;NgayKetThuc),"Ngày tháng phải nằm trong kỳ báo cáo",IF(AND(G759&lt;&gt;"",COUNTIF(D.2[Tên khách hàng],G759)=0),"Tên KH chưa khai báo trong DSKH",IF(AND(H759&lt;&gt;"",COUNTIF(D.1[Tên sản phẩm],H759)=0),"SP này chưa khai báo trong DSSP",""))))</f>
        <v/>
      </c>
      <c r="AB759" s="28" t="str">
        <f t="shared" ca="1" si="134"/>
        <v/>
      </c>
      <c r="AC759" s="29" t="str">
        <f>IF(OR(H759="",S759=""),"",S759-(SUM(L759,M759)*INDEX(#REF!,MATCH(H759,D.1[Tên sản phẩm],0))))</f>
        <v/>
      </c>
    </row>
    <row r="760" spans="2:29" ht="27.75" customHeight="1">
      <c r="B760" s="69">
        <f t="shared" si="135"/>
        <v>757</v>
      </c>
      <c r="C760" s="49" t="str">
        <f t="shared" ca="1" si="136"/>
        <v/>
      </c>
      <c r="D760" s="50" t="str">
        <f t="shared" ca="1" si="137"/>
        <v/>
      </c>
      <c r="E760" s="51" t="str">
        <f t="shared" ca="1" si="138"/>
        <v/>
      </c>
      <c r="F760" s="51"/>
      <c r="G760" s="52" t="str">
        <f t="shared" ca="1" si="139"/>
        <v/>
      </c>
      <c r="H760" s="53"/>
      <c r="I760" s="54" t="str">
        <f>IF(H760="","",INDEX(D.1[Quy cách],MATCH(H760,D.1[Tên sản phẩm],0)))</f>
        <v/>
      </c>
      <c r="J760" s="20" t="str">
        <f>IF(H760="","",INDEX(D.1[ĐVT],MATCH(H760,D.1[Tên sản phẩm],0)))</f>
        <v/>
      </c>
      <c r="K760" s="56" t="str">
        <f>IF(H760="","",INDEX(#REF!,MATCH(H760,D.1[Tên sản phẩm],0)))</f>
        <v/>
      </c>
      <c r="L760" s="56"/>
      <c r="M760" s="53"/>
      <c r="N760" s="53"/>
      <c r="O760" s="53"/>
      <c r="P760" s="57" t="str">
        <f t="shared" si="140"/>
        <v/>
      </c>
      <c r="Q760" s="58"/>
      <c r="R760" s="56" t="str">
        <f t="shared" si="133"/>
        <v/>
      </c>
      <c r="S760" s="57" t="str">
        <f t="shared" si="141"/>
        <v/>
      </c>
      <c r="T760" s="58" t="str">
        <f t="shared" ca="1" si="142"/>
        <v/>
      </c>
      <c r="U760" s="57" t="str">
        <f t="shared" si="143"/>
        <v/>
      </c>
      <c r="V760" s="57" t="str">
        <f ca="1">IF(AND(C760&lt;&gt;"",C760&lt;&gt;OFFSET(C760,1,0)),SUMIFS([Giá có thuế],[Số ĐK],C760),"")</f>
        <v/>
      </c>
      <c r="W760" s="53"/>
      <c r="X760" s="55" t="str">
        <f>IF(W760="","",'Thông Tin Chung'!#REF!)</f>
        <v/>
      </c>
      <c r="Y760" s="57" t="str">
        <f t="shared" ca="1" si="144"/>
        <v/>
      </c>
      <c r="Z760" s="59"/>
      <c r="AA760" s="49" t="str">
        <f ca="1">IF(C760="","",IF(OR(D760&lt;NgayBatDau,D760&gt;NgayKetThuc),"Ngày tháng phải nằm trong kỳ báo cáo",IF(AND(G760&lt;&gt;"",COUNTIF(D.2[Tên khách hàng],G760)=0),"Tên KH chưa khai báo trong DSKH",IF(AND(H760&lt;&gt;"",COUNTIF(D.1[Tên sản phẩm],H760)=0),"SP này chưa khai báo trong DSSP",""))))</f>
        <v/>
      </c>
      <c r="AB760" s="28" t="str">
        <f t="shared" ca="1" si="134"/>
        <v/>
      </c>
      <c r="AC760" s="29" t="str">
        <f>IF(OR(H760="",S760=""),"",S760-(SUM(L760,M760)*INDEX(#REF!,MATCH(H760,D.1[Tên sản phẩm],0))))</f>
        <v/>
      </c>
    </row>
    <row r="761" spans="2:29" ht="27.75" customHeight="1">
      <c r="B761" s="69">
        <f t="shared" si="135"/>
        <v>758</v>
      </c>
      <c r="C761" s="49" t="str">
        <f t="shared" ca="1" si="136"/>
        <v/>
      </c>
      <c r="D761" s="50" t="str">
        <f t="shared" ca="1" si="137"/>
        <v/>
      </c>
      <c r="E761" s="51" t="str">
        <f t="shared" ca="1" si="138"/>
        <v/>
      </c>
      <c r="F761" s="51"/>
      <c r="G761" s="52" t="str">
        <f t="shared" ca="1" si="139"/>
        <v/>
      </c>
      <c r="H761" s="53"/>
      <c r="I761" s="54" t="str">
        <f>IF(H761="","",INDEX(D.1[Quy cách],MATCH(H761,D.1[Tên sản phẩm],0)))</f>
        <v/>
      </c>
      <c r="J761" s="20" t="str">
        <f>IF(H761="","",INDEX(D.1[ĐVT],MATCH(H761,D.1[Tên sản phẩm],0)))</f>
        <v/>
      </c>
      <c r="K761" s="56" t="str">
        <f>IF(H761="","",INDEX(#REF!,MATCH(H761,D.1[Tên sản phẩm],0)))</f>
        <v/>
      </c>
      <c r="L761" s="56"/>
      <c r="M761" s="53"/>
      <c r="N761" s="53"/>
      <c r="O761" s="53"/>
      <c r="P761" s="57" t="str">
        <f t="shared" si="140"/>
        <v/>
      </c>
      <c r="Q761" s="58"/>
      <c r="R761" s="56" t="str">
        <f t="shared" si="133"/>
        <v/>
      </c>
      <c r="S761" s="57" t="str">
        <f t="shared" si="141"/>
        <v/>
      </c>
      <c r="T761" s="58" t="str">
        <f t="shared" ca="1" si="142"/>
        <v/>
      </c>
      <c r="U761" s="57" t="str">
        <f t="shared" si="143"/>
        <v/>
      </c>
      <c r="V761" s="57" t="str">
        <f ca="1">IF(AND(C761&lt;&gt;"",C761&lt;&gt;OFFSET(C761,1,0)),SUMIFS([Giá có thuế],[Số ĐK],C761),"")</f>
        <v/>
      </c>
      <c r="W761" s="53"/>
      <c r="X761" s="55" t="str">
        <f>IF(W761="","",'Thông Tin Chung'!#REF!)</f>
        <v/>
      </c>
      <c r="Y761" s="57" t="str">
        <f t="shared" ca="1" si="144"/>
        <v/>
      </c>
      <c r="Z761" s="59"/>
      <c r="AA761" s="49" t="str">
        <f ca="1">IF(C761="","",IF(OR(D761&lt;NgayBatDau,D761&gt;NgayKetThuc),"Ngày tháng phải nằm trong kỳ báo cáo",IF(AND(G761&lt;&gt;"",COUNTIF(D.2[Tên khách hàng],G761)=0),"Tên KH chưa khai báo trong DSKH",IF(AND(H761&lt;&gt;"",COUNTIF(D.1[Tên sản phẩm],H761)=0),"SP này chưa khai báo trong DSSP",""))))</f>
        <v/>
      </c>
      <c r="AB761" s="28" t="str">
        <f t="shared" ca="1" si="134"/>
        <v/>
      </c>
      <c r="AC761" s="29" t="str">
        <f>IF(OR(H761="",S761=""),"",S761-(SUM(L761,M761)*INDEX(#REF!,MATCH(H761,D.1[Tên sản phẩm],0))))</f>
        <v/>
      </c>
    </row>
    <row r="762" spans="2:29" ht="27.75" customHeight="1">
      <c r="B762" s="69">
        <f t="shared" si="135"/>
        <v>759</v>
      </c>
      <c r="C762" s="49" t="str">
        <f t="shared" ca="1" si="136"/>
        <v/>
      </c>
      <c r="D762" s="50" t="str">
        <f t="shared" ca="1" si="137"/>
        <v/>
      </c>
      <c r="E762" s="51" t="str">
        <f t="shared" ca="1" si="138"/>
        <v/>
      </c>
      <c r="F762" s="51"/>
      <c r="G762" s="52" t="str">
        <f t="shared" ca="1" si="139"/>
        <v/>
      </c>
      <c r="H762" s="53"/>
      <c r="I762" s="54" t="str">
        <f>IF(H762="","",INDEX(D.1[Quy cách],MATCH(H762,D.1[Tên sản phẩm],0)))</f>
        <v/>
      </c>
      <c r="J762" s="20" t="str">
        <f>IF(H762="","",INDEX(D.1[ĐVT],MATCH(H762,D.1[Tên sản phẩm],0)))</f>
        <v/>
      </c>
      <c r="K762" s="56" t="str">
        <f>IF(H762="","",INDEX(#REF!,MATCH(H762,D.1[Tên sản phẩm],0)))</f>
        <v/>
      </c>
      <c r="L762" s="56"/>
      <c r="M762" s="53"/>
      <c r="N762" s="53"/>
      <c r="O762" s="53"/>
      <c r="P762" s="57" t="str">
        <f t="shared" si="140"/>
        <v/>
      </c>
      <c r="Q762" s="58"/>
      <c r="R762" s="56" t="str">
        <f t="shared" si="133"/>
        <v/>
      </c>
      <c r="S762" s="57" t="str">
        <f t="shared" si="141"/>
        <v/>
      </c>
      <c r="T762" s="58" t="str">
        <f t="shared" ca="1" si="142"/>
        <v/>
      </c>
      <c r="U762" s="57" t="str">
        <f t="shared" si="143"/>
        <v/>
      </c>
      <c r="V762" s="57" t="str">
        <f ca="1">IF(AND(C762&lt;&gt;"",C762&lt;&gt;OFFSET(C762,1,0)),SUMIFS([Giá có thuế],[Số ĐK],C762),"")</f>
        <v/>
      </c>
      <c r="W762" s="53"/>
      <c r="X762" s="55" t="str">
        <f>IF(W762="","",'Thông Tin Chung'!#REF!)</f>
        <v/>
      </c>
      <c r="Y762" s="57" t="str">
        <f t="shared" ca="1" si="144"/>
        <v/>
      </c>
      <c r="Z762" s="59"/>
      <c r="AA762" s="49" t="str">
        <f ca="1">IF(C762="","",IF(OR(D762&lt;NgayBatDau,D762&gt;NgayKetThuc),"Ngày tháng phải nằm trong kỳ báo cáo",IF(AND(G762&lt;&gt;"",COUNTIF(D.2[Tên khách hàng],G762)=0),"Tên KH chưa khai báo trong DSKH",IF(AND(H762&lt;&gt;"",COUNTIF(D.1[Tên sản phẩm],H762)=0),"SP này chưa khai báo trong DSSP",""))))</f>
        <v/>
      </c>
      <c r="AB762" s="28" t="str">
        <f t="shared" ca="1" si="134"/>
        <v/>
      </c>
      <c r="AC762" s="29" t="str">
        <f>IF(OR(H762="",S762=""),"",S762-(SUM(L762,M762)*INDEX(#REF!,MATCH(H762,D.1[Tên sản phẩm],0))))</f>
        <v/>
      </c>
    </row>
    <row r="763" spans="2:29" ht="27.75" customHeight="1">
      <c r="B763" s="69">
        <f t="shared" si="135"/>
        <v>760</v>
      </c>
      <c r="C763" s="49" t="str">
        <f t="shared" ca="1" si="136"/>
        <v/>
      </c>
      <c r="D763" s="50" t="str">
        <f t="shared" ca="1" si="137"/>
        <v/>
      </c>
      <c r="E763" s="51" t="str">
        <f t="shared" ca="1" si="138"/>
        <v/>
      </c>
      <c r="F763" s="51"/>
      <c r="G763" s="52" t="str">
        <f t="shared" ca="1" si="139"/>
        <v/>
      </c>
      <c r="H763" s="53"/>
      <c r="I763" s="54" t="str">
        <f>IF(H763="","",INDEX(D.1[Quy cách],MATCH(H763,D.1[Tên sản phẩm],0)))</f>
        <v/>
      </c>
      <c r="J763" s="20" t="str">
        <f>IF(H763="","",INDEX(D.1[ĐVT],MATCH(H763,D.1[Tên sản phẩm],0)))</f>
        <v/>
      </c>
      <c r="K763" s="56" t="str">
        <f>IF(H763="","",INDEX(#REF!,MATCH(H763,D.1[Tên sản phẩm],0)))</f>
        <v/>
      </c>
      <c r="L763" s="56"/>
      <c r="M763" s="53"/>
      <c r="N763" s="53"/>
      <c r="O763" s="53"/>
      <c r="P763" s="57" t="str">
        <f t="shared" si="140"/>
        <v/>
      </c>
      <c r="Q763" s="58"/>
      <c r="R763" s="56" t="str">
        <f t="shared" si="133"/>
        <v/>
      </c>
      <c r="S763" s="57" t="str">
        <f t="shared" si="141"/>
        <v/>
      </c>
      <c r="T763" s="58" t="str">
        <f t="shared" ca="1" si="142"/>
        <v/>
      </c>
      <c r="U763" s="57" t="str">
        <f t="shared" si="143"/>
        <v/>
      </c>
      <c r="V763" s="57" t="str">
        <f ca="1">IF(AND(C763&lt;&gt;"",C763&lt;&gt;OFFSET(C763,1,0)),SUMIFS([Giá có thuế],[Số ĐK],C763),"")</f>
        <v/>
      </c>
      <c r="W763" s="53"/>
      <c r="X763" s="55" t="str">
        <f>IF(W763="","",'Thông Tin Chung'!#REF!)</f>
        <v/>
      </c>
      <c r="Y763" s="57" t="str">
        <f t="shared" ca="1" si="144"/>
        <v/>
      </c>
      <c r="Z763" s="59"/>
      <c r="AA763" s="49" t="str">
        <f ca="1">IF(C763="","",IF(OR(D763&lt;NgayBatDau,D763&gt;NgayKetThuc),"Ngày tháng phải nằm trong kỳ báo cáo",IF(AND(G763&lt;&gt;"",COUNTIF(D.2[Tên khách hàng],G763)=0),"Tên KH chưa khai báo trong DSKH",IF(AND(H763&lt;&gt;"",COUNTIF(D.1[Tên sản phẩm],H763)=0),"SP này chưa khai báo trong DSSP",""))))</f>
        <v/>
      </c>
      <c r="AB763" s="28" t="str">
        <f t="shared" ca="1" si="134"/>
        <v/>
      </c>
      <c r="AC763" s="29" t="str">
        <f>IF(OR(H763="",S763=""),"",S763-(SUM(L763,M763)*INDEX(#REF!,MATCH(H763,D.1[Tên sản phẩm],0))))</f>
        <v/>
      </c>
    </row>
    <row r="764" spans="2:29" ht="27.75" customHeight="1">
      <c r="B764" s="69">
        <f t="shared" si="135"/>
        <v>761</v>
      </c>
      <c r="C764" s="49" t="str">
        <f t="shared" ca="1" si="136"/>
        <v/>
      </c>
      <c r="D764" s="50" t="str">
        <f t="shared" ca="1" si="137"/>
        <v/>
      </c>
      <c r="E764" s="51" t="str">
        <f t="shared" ca="1" si="138"/>
        <v/>
      </c>
      <c r="F764" s="51"/>
      <c r="G764" s="52" t="str">
        <f t="shared" ca="1" si="139"/>
        <v/>
      </c>
      <c r="H764" s="53"/>
      <c r="I764" s="54" t="str">
        <f>IF(H764="","",INDEX(D.1[Quy cách],MATCH(H764,D.1[Tên sản phẩm],0)))</f>
        <v/>
      </c>
      <c r="J764" s="20" t="str">
        <f>IF(H764="","",INDEX(D.1[ĐVT],MATCH(H764,D.1[Tên sản phẩm],0)))</f>
        <v/>
      </c>
      <c r="K764" s="56" t="str">
        <f>IF(H764="","",INDEX(#REF!,MATCH(H764,D.1[Tên sản phẩm],0)))</f>
        <v/>
      </c>
      <c r="L764" s="56"/>
      <c r="M764" s="53"/>
      <c r="N764" s="53"/>
      <c r="O764" s="53"/>
      <c r="P764" s="57" t="str">
        <f t="shared" si="140"/>
        <v/>
      </c>
      <c r="Q764" s="58"/>
      <c r="R764" s="56" t="str">
        <f t="shared" si="133"/>
        <v/>
      </c>
      <c r="S764" s="57" t="str">
        <f t="shared" si="141"/>
        <v/>
      </c>
      <c r="T764" s="58" t="str">
        <f t="shared" ca="1" si="142"/>
        <v/>
      </c>
      <c r="U764" s="57" t="str">
        <f t="shared" si="143"/>
        <v/>
      </c>
      <c r="V764" s="57" t="str">
        <f ca="1">IF(AND(C764&lt;&gt;"",C764&lt;&gt;OFFSET(C764,1,0)),SUMIFS([Giá có thuế],[Số ĐK],C764),"")</f>
        <v/>
      </c>
      <c r="W764" s="53"/>
      <c r="X764" s="55" t="str">
        <f>IF(W764="","",'Thông Tin Chung'!#REF!)</f>
        <v/>
      </c>
      <c r="Y764" s="57" t="str">
        <f t="shared" ca="1" si="144"/>
        <v/>
      </c>
      <c r="Z764" s="59"/>
      <c r="AA764" s="49" t="str">
        <f ca="1">IF(C764="","",IF(OR(D764&lt;NgayBatDau,D764&gt;NgayKetThuc),"Ngày tháng phải nằm trong kỳ báo cáo",IF(AND(G764&lt;&gt;"",COUNTIF(D.2[Tên khách hàng],G764)=0),"Tên KH chưa khai báo trong DSKH",IF(AND(H764&lt;&gt;"",COUNTIF(D.1[Tên sản phẩm],H764)=0),"SP này chưa khai báo trong DSSP",""))))</f>
        <v/>
      </c>
      <c r="AB764" s="28" t="str">
        <f t="shared" ca="1" si="134"/>
        <v/>
      </c>
      <c r="AC764" s="29" t="str">
        <f>IF(OR(H764="",S764=""),"",S764-(SUM(L764,M764)*INDEX(#REF!,MATCH(H764,D.1[Tên sản phẩm],0))))</f>
        <v/>
      </c>
    </row>
    <row r="765" spans="2:29" ht="27.75" customHeight="1">
      <c r="B765" s="69">
        <f t="shared" si="135"/>
        <v>762</v>
      </c>
      <c r="C765" s="49" t="str">
        <f t="shared" ca="1" si="136"/>
        <v/>
      </c>
      <c r="D765" s="50" t="str">
        <f t="shared" ca="1" si="137"/>
        <v/>
      </c>
      <c r="E765" s="51" t="str">
        <f t="shared" ca="1" si="138"/>
        <v/>
      </c>
      <c r="F765" s="51"/>
      <c r="G765" s="52" t="str">
        <f t="shared" ca="1" si="139"/>
        <v/>
      </c>
      <c r="H765" s="53"/>
      <c r="I765" s="54" t="str">
        <f>IF(H765="","",INDEX(D.1[Quy cách],MATCH(H765,D.1[Tên sản phẩm],0)))</f>
        <v/>
      </c>
      <c r="J765" s="20" t="str">
        <f>IF(H765="","",INDEX(D.1[ĐVT],MATCH(H765,D.1[Tên sản phẩm],0)))</f>
        <v/>
      </c>
      <c r="K765" s="56" t="str">
        <f>IF(H765="","",INDEX(#REF!,MATCH(H765,D.1[Tên sản phẩm],0)))</f>
        <v/>
      </c>
      <c r="L765" s="56"/>
      <c r="M765" s="53"/>
      <c r="N765" s="53"/>
      <c r="O765" s="53"/>
      <c r="P765" s="57" t="str">
        <f t="shared" si="140"/>
        <v/>
      </c>
      <c r="Q765" s="58"/>
      <c r="R765" s="56" t="str">
        <f t="shared" si="133"/>
        <v/>
      </c>
      <c r="S765" s="57" t="str">
        <f t="shared" si="141"/>
        <v/>
      </c>
      <c r="T765" s="58" t="str">
        <f t="shared" ca="1" si="142"/>
        <v/>
      </c>
      <c r="U765" s="57" t="str">
        <f t="shared" si="143"/>
        <v/>
      </c>
      <c r="V765" s="57" t="str">
        <f ca="1">IF(AND(C765&lt;&gt;"",C765&lt;&gt;OFFSET(C765,1,0)),SUMIFS([Giá có thuế],[Số ĐK],C765),"")</f>
        <v/>
      </c>
      <c r="W765" s="53"/>
      <c r="X765" s="55" t="str">
        <f>IF(W765="","",'Thông Tin Chung'!#REF!)</f>
        <v/>
      </c>
      <c r="Y765" s="57" t="str">
        <f t="shared" ca="1" si="144"/>
        <v/>
      </c>
      <c r="Z765" s="59"/>
      <c r="AA765" s="49" t="str">
        <f ca="1">IF(C765="","",IF(OR(D765&lt;NgayBatDau,D765&gt;NgayKetThuc),"Ngày tháng phải nằm trong kỳ báo cáo",IF(AND(G765&lt;&gt;"",COUNTIF(D.2[Tên khách hàng],G765)=0),"Tên KH chưa khai báo trong DSKH",IF(AND(H765&lt;&gt;"",COUNTIF(D.1[Tên sản phẩm],H765)=0),"SP này chưa khai báo trong DSSP",""))))</f>
        <v/>
      </c>
      <c r="AB765" s="28" t="str">
        <f t="shared" ca="1" si="134"/>
        <v/>
      </c>
      <c r="AC765" s="29" t="str">
        <f>IF(OR(H765="",S765=""),"",S765-(SUM(L765,M765)*INDEX(#REF!,MATCH(H765,D.1[Tên sản phẩm],0))))</f>
        <v/>
      </c>
    </row>
    <row r="766" spans="2:29" ht="27.75" customHeight="1">
      <c r="B766" s="69">
        <f t="shared" si="135"/>
        <v>763</v>
      </c>
      <c r="C766" s="49" t="str">
        <f t="shared" ca="1" si="136"/>
        <v/>
      </c>
      <c r="D766" s="50" t="str">
        <f t="shared" ca="1" si="137"/>
        <v/>
      </c>
      <c r="E766" s="51" t="str">
        <f t="shared" ca="1" si="138"/>
        <v/>
      </c>
      <c r="F766" s="51"/>
      <c r="G766" s="52" t="str">
        <f t="shared" ca="1" si="139"/>
        <v/>
      </c>
      <c r="H766" s="53"/>
      <c r="I766" s="54" t="str">
        <f>IF(H766="","",INDEX(D.1[Quy cách],MATCH(H766,D.1[Tên sản phẩm],0)))</f>
        <v/>
      </c>
      <c r="J766" s="20" t="str">
        <f>IF(H766="","",INDEX(D.1[ĐVT],MATCH(H766,D.1[Tên sản phẩm],0)))</f>
        <v/>
      </c>
      <c r="K766" s="56" t="str">
        <f>IF(H766="","",INDEX(#REF!,MATCH(H766,D.1[Tên sản phẩm],0)))</f>
        <v/>
      </c>
      <c r="L766" s="56"/>
      <c r="M766" s="53"/>
      <c r="N766" s="53"/>
      <c r="O766" s="53"/>
      <c r="P766" s="57" t="str">
        <f t="shared" si="140"/>
        <v/>
      </c>
      <c r="Q766" s="58"/>
      <c r="R766" s="56" t="str">
        <f t="shared" si="133"/>
        <v/>
      </c>
      <c r="S766" s="57" t="str">
        <f t="shared" si="141"/>
        <v/>
      </c>
      <c r="T766" s="58" t="str">
        <f t="shared" ca="1" si="142"/>
        <v/>
      </c>
      <c r="U766" s="57" t="str">
        <f t="shared" si="143"/>
        <v/>
      </c>
      <c r="V766" s="57" t="str">
        <f ca="1">IF(AND(C766&lt;&gt;"",C766&lt;&gt;OFFSET(C766,1,0)),SUMIFS([Giá có thuế],[Số ĐK],C766),"")</f>
        <v/>
      </c>
      <c r="W766" s="53"/>
      <c r="X766" s="55" t="str">
        <f>IF(W766="","",'Thông Tin Chung'!#REF!)</f>
        <v/>
      </c>
      <c r="Y766" s="57" t="str">
        <f t="shared" ca="1" si="144"/>
        <v/>
      </c>
      <c r="Z766" s="59"/>
      <c r="AA766" s="49" t="str">
        <f ca="1">IF(C766="","",IF(OR(D766&lt;NgayBatDau,D766&gt;NgayKetThuc),"Ngày tháng phải nằm trong kỳ báo cáo",IF(AND(G766&lt;&gt;"",COUNTIF(D.2[Tên khách hàng],G766)=0),"Tên KH chưa khai báo trong DSKH",IF(AND(H766&lt;&gt;"",COUNTIF(D.1[Tên sản phẩm],H766)=0),"SP này chưa khai báo trong DSSP",""))))</f>
        <v/>
      </c>
      <c r="AB766" s="28" t="str">
        <f t="shared" ca="1" si="134"/>
        <v/>
      </c>
      <c r="AC766" s="29" t="str">
        <f>IF(OR(H766="",S766=""),"",S766-(SUM(L766,M766)*INDEX(#REF!,MATCH(H766,D.1[Tên sản phẩm],0))))</f>
        <v/>
      </c>
    </row>
    <row r="767" spans="2:29" ht="27.75" customHeight="1">
      <c r="B767" s="69">
        <f t="shared" si="135"/>
        <v>764</v>
      </c>
      <c r="C767" s="49" t="str">
        <f t="shared" ca="1" si="136"/>
        <v/>
      </c>
      <c r="D767" s="50" t="str">
        <f t="shared" ca="1" si="137"/>
        <v/>
      </c>
      <c r="E767" s="51" t="str">
        <f t="shared" ca="1" si="138"/>
        <v/>
      </c>
      <c r="F767" s="51"/>
      <c r="G767" s="52" t="str">
        <f t="shared" ca="1" si="139"/>
        <v/>
      </c>
      <c r="H767" s="53"/>
      <c r="I767" s="54" t="str">
        <f>IF(H767="","",INDEX(D.1[Quy cách],MATCH(H767,D.1[Tên sản phẩm],0)))</f>
        <v/>
      </c>
      <c r="J767" s="20" t="str">
        <f>IF(H767="","",INDEX(D.1[ĐVT],MATCH(H767,D.1[Tên sản phẩm],0)))</f>
        <v/>
      </c>
      <c r="K767" s="56" t="str">
        <f>IF(H767="","",INDEX(#REF!,MATCH(H767,D.1[Tên sản phẩm],0)))</f>
        <v/>
      </c>
      <c r="L767" s="56"/>
      <c r="M767" s="53"/>
      <c r="N767" s="53"/>
      <c r="O767" s="53"/>
      <c r="P767" s="57" t="str">
        <f t="shared" si="140"/>
        <v/>
      </c>
      <c r="Q767" s="58"/>
      <c r="R767" s="56" t="str">
        <f t="shared" si="133"/>
        <v/>
      </c>
      <c r="S767" s="57" t="str">
        <f t="shared" si="141"/>
        <v/>
      </c>
      <c r="T767" s="58" t="str">
        <f t="shared" ca="1" si="142"/>
        <v/>
      </c>
      <c r="U767" s="57" t="str">
        <f t="shared" si="143"/>
        <v/>
      </c>
      <c r="V767" s="57" t="str">
        <f ca="1">IF(AND(C767&lt;&gt;"",C767&lt;&gt;OFFSET(C767,1,0)),SUMIFS([Giá có thuế],[Số ĐK],C767),"")</f>
        <v/>
      </c>
      <c r="W767" s="53"/>
      <c r="X767" s="55" t="str">
        <f>IF(W767="","",'Thông Tin Chung'!#REF!)</f>
        <v/>
      </c>
      <c r="Y767" s="57" t="str">
        <f t="shared" ca="1" si="144"/>
        <v/>
      </c>
      <c r="Z767" s="59"/>
      <c r="AA767" s="49" t="str">
        <f ca="1">IF(C767="","",IF(OR(D767&lt;NgayBatDau,D767&gt;NgayKetThuc),"Ngày tháng phải nằm trong kỳ báo cáo",IF(AND(G767&lt;&gt;"",COUNTIF(D.2[Tên khách hàng],G767)=0),"Tên KH chưa khai báo trong DSKH",IF(AND(H767&lt;&gt;"",COUNTIF(D.1[Tên sản phẩm],H767)=0),"SP này chưa khai báo trong DSSP",""))))</f>
        <v/>
      </c>
      <c r="AB767" s="28" t="str">
        <f t="shared" ca="1" si="134"/>
        <v/>
      </c>
      <c r="AC767" s="29" t="str">
        <f>IF(OR(H767="",S767=""),"",S767-(SUM(L767,M767)*INDEX(#REF!,MATCH(H767,D.1[Tên sản phẩm],0))))</f>
        <v/>
      </c>
    </row>
    <row r="768" spans="2:29" ht="27.75" customHeight="1">
      <c r="B768" s="69">
        <f t="shared" si="135"/>
        <v>765</v>
      </c>
      <c r="C768" s="49" t="str">
        <f t="shared" ca="1" si="136"/>
        <v/>
      </c>
      <c r="D768" s="50" t="str">
        <f t="shared" ca="1" si="137"/>
        <v/>
      </c>
      <c r="E768" s="51" t="str">
        <f t="shared" ca="1" si="138"/>
        <v/>
      </c>
      <c r="F768" s="51"/>
      <c r="G768" s="52" t="str">
        <f t="shared" ca="1" si="139"/>
        <v/>
      </c>
      <c r="H768" s="53"/>
      <c r="I768" s="54" t="str">
        <f>IF(H768="","",INDEX(D.1[Quy cách],MATCH(H768,D.1[Tên sản phẩm],0)))</f>
        <v/>
      </c>
      <c r="J768" s="20" t="str">
        <f>IF(H768="","",INDEX(D.1[ĐVT],MATCH(H768,D.1[Tên sản phẩm],0)))</f>
        <v/>
      </c>
      <c r="K768" s="56" t="str">
        <f>IF(H768="","",INDEX(#REF!,MATCH(H768,D.1[Tên sản phẩm],0)))</f>
        <v/>
      </c>
      <c r="L768" s="56"/>
      <c r="M768" s="53"/>
      <c r="N768" s="53"/>
      <c r="O768" s="53"/>
      <c r="P768" s="57" t="str">
        <f t="shared" si="140"/>
        <v/>
      </c>
      <c r="Q768" s="58"/>
      <c r="R768" s="56" t="str">
        <f t="shared" si="133"/>
        <v/>
      </c>
      <c r="S768" s="57" t="str">
        <f t="shared" si="141"/>
        <v/>
      </c>
      <c r="T768" s="58" t="str">
        <f t="shared" ca="1" si="142"/>
        <v/>
      </c>
      <c r="U768" s="57" t="str">
        <f t="shared" si="143"/>
        <v/>
      </c>
      <c r="V768" s="57" t="str">
        <f ca="1">IF(AND(C768&lt;&gt;"",C768&lt;&gt;OFFSET(C768,1,0)),SUMIFS([Giá có thuế],[Số ĐK],C768),"")</f>
        <v/>
      </c>
      <c r="W768" s="53"/>
      <c r="X768" s="55" t="str">
        <f>IF(W768="","",'Thông Tin Chung'!#REF!)</f>
        <v/>
      </c>
      <c r="Y768" s="57" t="str">
        <f t="shared" ca="1" si="144"/>
        <v/>
      </c>
      <c r="Z768" s="59"/>
      <c r="AA768" s="49" t="str">
        <f ca="1">IF(C768="","",IF(OR(D768&lt;NgayBatDau,D768&gt;NgayKetThuc),"Ngày tháng phải nằm trong kỳ báo cáo",IF(AND(G768&lt;&gt;"",COUNTIF(D.2[Tên khách hàng],G768)=0),"Tên KH chưa khai báo trong DSKH",IF(AND(H768&lt;&gt;"",COUNTIF(D.1[Tên sản phẩm],H768)=0),"SP này chưa khai báo trong DSSP",""))))</f>
        <v/>
      </c>
      <c r="AB768" s="28" t="str">
        <f t="shared" ca="1" si="134"/>
        <v/>
      </c>
      <c r="AC768" s="29" t="str">
        <f>IF(OR(H768="",S768=""),"",S768-(SUM(L768,M768)*INDEX(#REF!,MATCH(H768,D.1[Tên sản phẩm],0))))</f>
        <v/>
      </c>
    </row>
    <row r="769" spans="2:29" ht="27.75" customHeight="1">
      <c r="B769" s="69">
        <f t="shared" si="135"/>
        <v>766</v>
      </c>
      <c r="C769" s="49" t="str">
        <f t="shared" ca="1" si="136"/>
        <v/>
      </c>
      <c r="D769" s="50" t="str">
        <f t="shared" ca="1" si="137"/>
        <v/>
      </c>
      <c r="E769" s="51" t="str">
        <f t="shared" ca="1" si="138"/>
        <v/>
      </c>
      <c r="F769" s="51"/>
      <c r="G769" s="52" t="str">
        <f t="shared" ca="1" si="139"/>
        <v/>
      </c>
      <c r="H769" s="53"/>
      <c r="I769" s="54" t="str">
        <f>IF(H769="","",INDEX(D.1[Quy cách],MATCH(H769,D.1[Tên sản phẩm],0)))</f>
        <v/>
      </c>
      <c r="J769" s="20" t="str">
        <f>IF(H769="","",INDEX(D.1[ĐVT],MATCH(H769,D.1[Tên sản phẩm],0)))</f>
        <v/>
      </c>
      <c r="K769" s="56" t="str">
        <f>IF(H769="","",INDEX(#REF!,MATCH(H769,D.1[Tên sản phẩm],0)))</f>
        <v/>
      </c>
      <c r="L769" s="56"/>
      <c r="M769" s="53"/>
      <c r="N769" s="53"/>
      <c r="O769" s="53"/>
      <c r="P769" s="57" t="str">
        <f t="shared" si="140"/>
        <v/>
      </c>
      <c r="Q769" s="58"/>
      <c r="R769" s="56" t="str">
        <f t="shared" si="133"/>
        <v/>
      </c>
      <c r="S769" s="57" t="str">
        <f t="shared" si="141"/>
        <v/>
      </c>
      <c r="T769" s="58" t="str">
        <f t="shared" ca="1" si="142"/>
        <v/>
      </c>
      <c r="U769" s="57" t="str">
        <f t="shared" si="143"/>
        <v/>
      </c>
      <c r="V769" s="57" t="str">
        <f ca="1">IF(AND(C769&lt;&gt;"",C769&lt;&gt;OFFSET(C769,1,0)),SUMIFS([Giá có thuế],[Số ĐK],C769),"")</f>
        <v/>
      </c>
      <c r="W769" s="53"/>
      <c r="X769" s="55" t="str">
        <f>IF(W769="","",'Thông Tin Chung'!#REF!)</f>
        <v/>
      </c>
      <c r="Y769" s="57" t="str">
        <f t="shared" ca="1" si="144"/>
        <v/>
      </c>
      <c r="Z769" s="59"/>
      <c r="AA769" s="49" t="str">
        <f ca="1">IF(C769="","",IF(OR(D769&lt;NgayBatDau,D769&gt;NgayKetThuc),"Ngày tháng phải nằm trong kỳ báo cáo",IF(AND(G769&lt;&gt;"",COUNTIF(D.2[Tên khách hàng],G769)=0),"Tên KH chưa khai báo trong DSKH",IF(AND(H769&lt;&gt;"",COUNTIF(D.1[Tên sản phẩm],H769)=0),"SP này chưa khai báo trong DSSP",""))))</f>
        <v/>
      </c>
      <c r="AB769" s="28" t="str">
        <f t="shared" ca="1" si="134"/>
        <v/>
      </c>
      <c r="AC769" s="29" t="str">
        <f>IF(OR(H769="",S769=""),"",S769-(SUM(L769,M769)*INDEX(#REF!,MATCH(H769,D.1[Tên sản phẩm],0))))</f>
        <v/>
      </c>
    </row>
    <row r="770" spans="2:29" ht="27.75" customHeight="1">
      <c r="B770" s="69">
        <f t="shared" si="135"/>
        <v>767</v>
      </c>
      <c r="C770" s="49" t="str">
        <f t="shared" ca="1" si="136"/>
        <v/>
      </c>
      <c r="D770" s="50" t="str">
        <f t="shared" ca="1" si="137"/>
        <v/>
      </c>
      <c r="E770" s="51" t="str">
        <f t="shared" ca="1" si="138"/>
        <v/>
      </c>
      <c r="F770" s="51"/>
      <c r="G770" s="52" t="str">
        <f t="shared" ca="1" si="139"/>
        <v/>
      </c>
      <c r="H770" s="53"/>
      <c r="I770" s="54" t="str">
        <f>IF(H770="","",INDEX(D.1[Quy cách],MATCH(H770,D.1[Tên sản phẩm],0)))</f>
        <v/>
      </c>
      <c r="J770" s="20" t="str">
        <f>IF(H770="","",INDEX(D.1[ĐVT],MATCH(H770,D.1[Tên sản phẩm],0)))</f>
        <v/>
      </c>
      <c r="K770" s="56" t="str">
        <f>IF(H770="","",INDEX(#REF!,MATCH(H770,D.1[Tên sản phẩm],0)))</f>
        <v/>
      </c>
      <c r="L770" s="56"/>
      <c r="M770" s="53"/>
      <c r="N770" s="53"/>
      <c r="O770" s="53"/>
      <c r="P770" s="57" t="str">
        <f t="shared" si="140"/>
        <v/>
      </c>
      <c r="Q770" s="58"/>
      <c r="R770" s="56" t="str">
        <f t="shared" si="133"/>
        <v/>
      </c>
      <c r="S770" s="57" t="str">
        <f t="shared" si="141"/>
        <v/>
      </c>
      <c r="T770" s="58" t="str">
        <f t="shared" ca="1" si="142"/>
        <v/>
      </c>
      <c r="U770" s="57" t="str">
        <f t="shared" si="143"/>
        <v/>
      </c>
      <c r="V770" s="57" t="str">
        <f ca="1">IF(AND(C770&lt;&gt;"",C770&lt;&gt;OFFSET(C770,1,0)),SUMIFS([Giá có thuế],[Số ĐK],C770),"")</f>
        <v/>
      </c>
      <c r="W770" s="53"/>
      <c r="X770" s="55" t="str">
        <f>IF(W770="","",'Thông Tin Chung'!#REF!)</f>
        <v/>
      </c>
      <c r="Y770" s="57" t="str">
        <f t="shared" ca="1" si="144"/>
        <v/>
      </c>
      <c r="Z770" s="59"/>
      <c r="AA770" s="49" t="str">
        <f ca="1">IF(C770="","",IF(OR(D770&lt;NgayBatDau,D770&gt;NgayKetThuc),"Ngày tháng phải nằm trong kỳ báo cáo",IF(AND(G770&lt;&gt;"",COUNTIF(D.2[Tên khách hàng],G770)=0),"Tên KH chưa khai báo trong DSKH",IF(AND(H770&lt;&gt;"",COUNTIF(D.1[Tên sản phẩm],H770)=0),"SP này chưa khai báo trong DSSP",""))))</f>
        <v/>
      </c>
      <c r="AB770" s="28" t="str">
        <f t="shared" ca="1" si="134"/>
        <v/>
      </c>
      <c r="AC770" s="29" t="str">
        <f>IF(OR(H770="",S770=""),"",S770-(SUM(L770,M770)*INDEX(#REF!,MATCH(H770,D.1[Tên sản phẩm],0))))</f>
        <v/>
      </c>
    </row>
    <row r="771" spans="2:29" ht="27.75" customHeight="1">
      <c r="B771" s="69">
        <f t="shared" si="135"/>
        <v>768</v>
      </c>
      <c r="C771" s="49" t="str">
        <f t="shared" ca="1" si="136"/>
        <v/>
      </c>
      <c r="D771" s="50" t="str">
        <f t="shared" ca="1" si="137"/>
        <v/>
      </c>
      <c r="E771" s="51" t="str">
        <f t="shared" ca="1" si="138"/>
        <v/>
      </c>
      <c r="F771" s="51"/>
      <c r="G771" s="52" t="str">
        <f t="shared" ca="1" si="139"/>
        <v/>
      </c>
      <c r="H771" s="53"/>
      <c r="I771" s="54" t="str">
        <f>IF(H771="","",INDEX(D.1[Quy cách],MATCH(H771,D.1[Tên sản phẩm],0)))</f>
        <v/>
      </c>
      <c r="J771" s="20" t="str">
        <f>IF(H771="","",INDEX(D.1[ĐVT],MATCH(H771,D.1[Tên sản phẩm],0)))</f>
        <v/>
      </c>
      <c r="K771" s="56" t="str">
        <f>IF(H771="","",INDEX(#REF!,MATCH(H771,D.1[Tên sản phẩm],0)))</f>
        <v/>
      </c>
      <c r="L771" s="56"/>
      <c r="M771" s="53"/>
      <c r="N771" s="53"/>
      <c r="O771" s="53"/>
      <c r="P771" s="57" t="str">
        <f t="shared" si="140"/>
        <v/>
      </c>
      <c r="Q771" s="58"/>
      <c r="R771" s="56" t="str">
        <f t="shared" ref="R771:R834" si="145">IF(P771="","",P771*SUM(Q771))</f>
        <v/>
      </c>
      <c r="S771" s="57" t="str">
        <f t="shared" si="141"/>
        <v/>
      </c>
      <c r="T771" s="58" t="str">
        <f t="shared" ca="1" si="142"/>
        <v/>
      </c>
      <c r="U771" s="57" t="str">
        <f t="shared" si="143"/>
        <v/>
      </c>
      <c r="V771" s="57" t="str">
        <f ca="1">IF(AND(C771&lt;&gt;"",C771&lt;&gt;OFFSET(C771,1,0)),SUMIFS([Giá có thuế],[Số ĐK],C771),"")</f>
        <v/>
      </c>
      <c r="W771" s="53"/>
      <c r="X771" s="55" t="str">
        <f>IF(W771="","",'Thông Tin Chung'!#REF!)</f>
        <v/>
      </c>
      <c r="Y771" s="57" t="str">
        <f t="shared" ca="1" si="144"/>
        <v/>
      </c>
      <c r="Z771" s="59"/>
      <c r="AA771" s="49" t="str">
        <f ca="1">IF(C771="","",IF(OR(D771&lt;NgayBatDau,D771&gt;NgayKetThuc),"Ngày tháng phải nằm trong kỳ báo cáo",IF(AND(G771&lt;&gt;"",COUNTIF(D.2[Tên khách hàng],G771)=0),"Tên KH chưa khai báo trong DSKH",IF(AND(H771&lt;&gt;"",COUNTIF(D.1[Tên sản phẩm],H771)=0),"SP này chưa khai báo trong DSSP",""))))</f>
        <v/>
      </c>
      <c r="AB771" s="28" t="str">
        <f t="shared" ref="AB771:AB834" ca="1" si="146">IF(D771="","",MONTH(D771))</f>
        <v/>
      </c>
      <c r="AC771" s="29" t="str">
        <f>IF(OR(H771="",S771=""),"",S771-(SUM(L771,M771)*INDEX(#REF!,MATCH(H771,D.1[Tên sản phẩm],0))))</f>
        <v/>
      </c>
    </row>
    <row r="772" spans="2:29" ht="27.75" customHeight="1">
      <c r="B772" s="69">
        <f t="shared" ref="B772:B835" si="147">ROW(A772)-3</f>
        <v>769</v>
      </c>
      <c r="C772" s="49" t="str">
        <f t="shared" ref="C772:C835" ca="1" si="148">IF(AND(D772="",E772="",G772=""),"",IF(AND(D772=OFFSET(D772,-1,0),E772=OFFSET(E772,-1,0),G772=OFFSET(G772,-1,0)),OFFSET(B772,-1,1),B772))</f>
        <v/>
      </c>
      <c r="D772" s="50" t="str">
        <f t="shared" ref="D772:D835" ca="1" si="149">IF(AND($H772&lt;&gt;"",B772&lt;&gt;1),OFFSET(C772,-1,1),"")</f>
        <v/>
      </c>
      <c r="E772" s="51" t="str">
        <f t="shared" ref="E772:E835" ca="1" si="150">IF(AND($H772&lt;&gt;"",B772&lt;&gt;1),OFFSET(D772,-1,1),"")</f>
        <v/>
      </c>
      <c r="F772" s="51"/>
      <c r="G772" s="52" t="str">
        <f t="shared" ref="G772:G835" ca="1" si="151">IF(AND($H772&lt;&gt;"",B772&lt;&gt;1),OFFSET(F772,-1,1),"")</f>
        <v/>
      </c>
      <c r="H772" s="53"/>
      <c r="I772" s="54" t="str">
        <f>IF(H772="","",INDEX(D.1[Quy cách],MATCH(H772,D.1[Tên sản phẩm],0)))</f>
        <v/>
      </c>
      <c r="J772" s="20" t="str">
        <f>IF(H772="","",INDEX(D.1[ĐVT],MATCH(H772,D.1[Tên sản phẩm],0)))</f>
        <v/>
      </c>
      <c r="K772" s="56" t="str">
        <f>IF(H772="","",INDEX(#REF!,MATCH(H772,D.1[Tên sản phẩm],0)))</f>
        <v/>
      </c>
      <c r="L772" s="56"/>
      <c r="M772" s="53"/>
      <c r="N772" s="53"/>
      <c r="O772" s="53"/>
      <c r="P772" s="57" t="str">
        <f t="shared" ref="P772:P835" si="152">IF(AND(K772&lt;&gt;"",L772&lt;&gt;""),K772*L772,IF(AND(N772&lt;&gt;"",O772&lt;&gt;""),N772*O772,""))</f>
        <v/>
      </c>
      <c r="Q772" s="58"/>
      <c r="R772" s="56" t="str">
        <f t="shared" si="145"/>
        <v/>
      </c>
      <c r="S772" s="57" t="str">
        <f t="shared" ref="S772:S835" si="153">IF(P772="","",P772-SUM(R772))</f>
        <v/>
      </c>
      <c r="T772" s="58" t="str">
        <f t="shared" ref="T772:T835" ca="1" si="154">IF(AND(S772&lt;&gt;"",C772=OFFSET(C772,-1,0)),OFFSET(S772,-1,1),"")</f>
        <v/>
      </c>
      <c r="U772" s="57" t="str">
        <f t="shared" ref="U772:U835" si="155">IF(S772="","",S772*SUM(1,T772))</f>
        <v/>
      </c>
      <c r="V772" s="57" t="str">
        <f ca="1">IF(AND(C772&lt;&gt;"",C772&lt;&gt;OFFSET(C772,1,0)),SUMIFS([Giá có thuế],[Số ĐK],C772),"")</f>
        <v/>
      </c>
      <c r="W772" s="53"/>
      <c r="X772" s="55" t="str">
        <f>IF(W772="","",'Thông Tin Chung'!#REF!)</f>
        <v/>
      </c>
      <c r="Y772" s="57" t="str">
        <f t="shared" ref="Y772:Y835" ca="1" si="156">IF(AND(V772&lt;&gt;"",W772&lt;&gt;"",V772&lt;&gt;0),V772-W772,"")</f>
        <v/>
      </c>
      <c r="Z772" s="59"/>
      <c r="AA772" s="49" t="str">
        <f ca="1">IF(C772="","",IF(OR(D772&lt;NgayBatDau,D772&gt;NgayKetThuc),"Ngày tháng phải nằm trong kỳ báo cáo",IF(AND(G772&lt;&gt;"",COUNTIF(D.2[Tên khách hàng],G772)=0),"Tên KH chưa khai báo trong DSKH",IF(AND(H772&lt;&gt;"",COUNTIF(D.1[Tên sản phẩm],H772)=0),"SP này chưa khai báo trong DSSP",""))))</f>
        <v/>
      </c>
      <c r="AB772" s="28" t="str">
        <f t="shared" ca="1" si="146"/>
        <v/>
      </c>
      <c r="AC772" s="29" t="str">
        <f>IF(OR(H772="",S772=""),"",S772-(SUM(L772,M772)*INDEX(#REF!,MATCH(H772,D.1[Tên sản phẩm],0))))</f>
        <v/>
      </c>
    </row>
    <row r="773" spans="2:29" ht="27.75" customHeight="1">
      <c r="B773" s="69">
        <f t="shared" si="147"/>
        <v>770</v>
      </c>
      <c r="C773" s="49" t="str">
        <f t="shared" ca="1" si="148"/>
        <v/>
      </c>
      <c r="D773" s="50" t="str">
        <f t="shared" ca="1" si="149"/>
        <v/>
      </c>
      <c r="E773" s="51" t="str">
        <f t="shared" ca="1" si="150"/>
        <v/>
      </c>
      <c r="F773" s="51"/>
      <c r="G773" s="52" t="str">
        <f t="shared" ca="1" si="151"/>
        <v/>
      </c>
      <c r="H773" s="53"/>
      <c r="I773" s="54" t="str">
        <f>IF(H773="","",INDEX(D.1[Quy cách],MATCH(H773,D.1[Tên sản phẩm],0)))</f>
        <v/>
      </c>
      <c r="J773" s="20" t="str">
        <f>IF(H773="","",INDEX(D.1[ĐVT],MATCH(H773,D.1[Tên sản phẩm],0)))</f>
        <v/>
      </c>
      <c r="K773" s="56" t="str">
        <f>IF(H773="","",INDEX(#REF!,MATCH(H773,D.1[Tên sản phẩm],0)))</f>
        <v/>
      </c>
      <c r="L773" s="56"/>
      <c r="M773" s="53"/>
      <c r="N773" s="53"/>
      <c r="O773" s="53"/>
      <c r="P773" s="57" t="str">
        <f t="shared" si="152"/>
        <v/>
      </c>
      <c r="Q773" s="58"/>
      <c r="R773" s="56" t="str">
        <f t="shared" si="145"/>
        <v/>
      </c>
      <c r="S773" s="57" t="str">
        <f t="shared" si="153"/>
        <v/>
      </c>
      <c r="T773" s="58" t="str">
        <f t="shared" ca="1" si="154"/>
        <v/>
      </c>
      <c r="U773" s="57" t="str">
        <f t="shared" si="155"/>
        <v/>
      </c>
      <c r="V773" s="57" t="str">
        <f ca="1">IF(AND(C773&lt;&gt;"",C773&lt;&gt;OFFSET(C773,1,0)),SUMIFS([Giá có thuế],[Số ĐK],C773),"")</f>
        <v/>
      </c>
      <c r="W773" s="53"/>
      <c r="X773" s="55" t="str">
        <f>IF(W773="","",'Thông Tin Chung'!#REF!)</f>
        <v/>
      </c>
      <c r="Y773" s="57" t="str">
        <f t="shared" ca="1" si="156"/>
        <v/>
      </c>
      <c r="Z773" s="59"/>
      <c r="AA773" s="49" t="str">
        <f ca="1">IF(C773="","",IF(OR(D773&lt;NgayBatDau,D773&gt;NgayKetThuc),"Ngày tháng phải nằm trong kỳ báo cáo",IF(AND(G773&lt;&gt;"",COUNTIF(D.2[Tên khách hàng],G773)=0),"Tên KH chưa khai báo trong DSKH",IF(AND(H773&lt;&gt;"",COUNTIF(D.1[Tên sản phẩm],H773)=0),"SP này chưa khai báo trong DSSP",""))))</f>
        <v/>
      </c>
      <c r="AB773" s="28" t="str">
        <f t="shared" ca="1" si="146"/>
        <v/>
      </c>
      <c r="AC773" s="29" t="str">
        <f>IF(OR(H773="",S773=""),"",S773-(SUM(L773,M773)*INDEX(#REF!,MATCH(H773,D.1[Tên sản phẩm],0))))</f>
        <v/>
      </c>
    </row>
    <row r="774" spans="2:29" ht="27.75" customHeight="1">
      <c r="B774" s="69">
        <f t="shared" si="147"/>
        <v>771</v>
      </c>
      <c r="C774" s="49" t="str">
        <f t="shared" ca="1" si="148"/>
        <v/>
      </c>
      <c r="D774" s="50" t="str">
        <f t="shared" ca="1" si="149"/>
        <v/>
      </c>
      <c r="E774" s="51" t="str">
        <f t="shared" ca="1" si="150"/>
        <v/>
      </c>
      <c r="F774" s="51"/>
      <c r="G774" s="52" t="str">
        <f t="shared" ca="1" si="151"/>
        <v/>
      </c>
      <c r="H774" s="53"/>
      <c r="I774" s="54" t="str">
        <f>IF(H774="","",INDEX(D.1[Quy cách],MATCH(H774,D.1[Tên sản phẩm],0)))</f>
        <v/>
      </c>
      <c r="J774" s="20" t="str">
        <f>IF(H774="","",INDEX(D.1[ĐVT],MATCH(H774,D.1[Tên sản phẩm],0)))</f>
        <v/>
      </c>
      <c r="K774" s="56" t="str">
        <f>IF(H774="","",INDEX(#REF!,MATCH(H774,D.1[Tên sản phẩm],0)))</f>
        <v/>
      </c>
      <c r="L774" s="56"/>
      <c r="M774" s="53"/>
      <c r="N774" s="53"/>
      <c r="O774" s="53"/>
      <c r="P774" s="57" t="str">
        <f t="shared" si="152"/>
        <v/>
      </c>
      <c r="Q774" s="58"/>
      <c r="R774" s="56" t="str">
        <f t="shared" si="145"/>
        <v/>
      </c>
      <c r="S774" s="57" t="str">
        <f t="shared" si="153"/>
        <v/>
      </c>
      <c r="T774" s="58" t="str">
        <f t="shared" ca="1" si="154"/>
        <v/>
      </c>
      <c r="U774" s="57" t="str">
        <f t="shared" si="155"/>
        <v/>
      </c>
      <c r="V774" s="57" t="str">
        <f ca="1">IF(AND(C774&lt;&gt;"",C774&lt;&gt;OFFSET(C774,1,0)),SUMIFS([Giá có thuế],[Số ĐK],C774),"")</f>
        <v/>
      </c>
      <c r="W774" s="53"/>
      <c r="X774" s="55" t="str">
        <f>IF(W774="","",'Thông Tin Chung'!#REF!)</f>
        <v/>
      </c>
      <c r="Y774" s="57" t="str">
        <f t="shared" ca="1" si="156"/>
        <v/>
      </c>
      <c r="Z774" s="59"/>
      <c r="AA774" s="49" t="str">
        <f ca="1">IF(C774="","",IF(OR(D774&lt;NgayBatDau,D774&gt;NgayKetThuc),"Ngày tháng phải nằm trong kỳ báo cáo",IF(AND(G774&lt;&gt;"",COUNTIF(D.2[Tên khách hàng],G774)=0),"Tên KH chưa khai báo trong DSKH",IF(AND(H774&lt;&gt;"",COUNTIF(D.1[Tên sản phẩm],H774)=0),"SP này chưa khai báo trong DSSP",""))))</f>
        <v/>
      </c>
      <c r="AB774" s="28" t="str">
        <f t="shared" ca="1" si="146"/>
        <v/>
      </c>
      <c r="AC774" s="29" t="str">
        <f>IF(OR(H774="",S774=""),"",S774-(SUM(L774,M774)*INDEX(#REF!,MATCH(H774,D.1[Tên sản phẩm],0))))</f>
        <v/>
      </c>
    </row>
    <row r="775" spans="2:29" ht="27.75" customHeight="1">
      <c r="B775" s="69">
        <f t="shared" si="147"/>
        <v>772</v>
      </c>
      <c r="C775" s="49" t="str">
        <f t="shared" ca="1" si="148"/>
        <v/>
      </c>
      <c r="D775" s="50" t="str">
        <f t="shared" ca="1" si="149"/>
        <v/>
      </c>
      <c r="E775" s="51" t="str">
        <f t="shared" ca="1" si="150"/>
        <v/>
      </c>
      <c r="F775" s="51"/>
      <c r="G775" s="52" t="str">
        <f t="shared" ca="1" si="151"/>
        <v/>
      </c>
      <c r="H775" s="53"/>
      <c r="I775" s="54" t="str">
        <f>IF(H775="","",INDEX(D.1[Quy cách],MATCH(H775,D.1[Tên sản phẩm],0)))</f>
        <v/>
      </c>
      <c r="J775" s="20" t="str">
        <f>IF(H775="","",INDEX(D.1[ĐVT],MATCH(H775,D.1[Tên sản phẩm],0)))</f>
        <v/>
      </c>
      <c r="K775" s="56" t="str">
        <f>IF(H775="","",INDEX(#REF!,MATCH(H775,D.1[Tên sản phẩm],0)))</f>
        <v/>
      </c>
      <c r="L775" s="56"/>
      <c r="M775" s="53"/>
      <c r="N775" s="53"/>
      <c r="O775" s="53"/>
      <c r="P775" s="57" t="str">
        <f t="shared" si="152"/>
        <v/>
      </c>
      <c r="Q775" s="58"/>
      <c r="R775" s="56" t="str">
        <f t="shared" si="145"/>
        <v/>
      </c>
      <c r="S775" s="57" t="str">
        <f t="shared" si="153"/>
        <v/>
      </c>
      <c r="T775" s="58" t="str">
        <f t="shared" ca="1" si="154"/>
        <v/>
      </c>
      <c r="U775" s="57" t="str">
        <f t="shared" si="155"/>
        <v/>
      </c>
      <c r="V775" s="57" t="str">
        <f ca="1">IF(AND(C775&lt;&gt;"",C775&lt;&gt;OFFSET(C775,1,0)),SUMIFS([Giá có thuế],[Số ĐK],C775),"")</f>
        <v/>
      </c>
      <c r="W775" s="53"/>
      <c r="X775" s="55" t="str">
        <f>IF(W775="","",'Thông Tin Chung'!#REF!)</f>
        <v/>
      </c>
      <c r="Y775" s="57" t="str">
        <f t="shared" ca="1" si="156"/>
        <v/>
      </c>
      <c r="Z775" s="59"/>
      <c r="AA775" s="49" t="str">
        <f ca="1">IF(C775="","",IF(OR(D775&lt;NgayBatDau,D775&gt;NgayKetThuc),"Ngày tháng phải nằm trong kỳ báo cáo",IF(AND(G775&lt;&gt;"",COUNTIF(D.2[Tên khách hàng],G775)=0),"Tên KH chưa khai báo trong DSKH",IF(AND(H775&lt;&gt;"",COUNTIF(D.1[Tên sản phẩm],H775)=0),"SP này chưa khai báo trong DSSP",""))))</f>
        <v/>
      </c>
      <c r="AB775" s="28" t="str">
        <f t="shared" ca="1" si="146"/>
        <v/>
      </c>
      <c r="AC775" s="29" t="str">
        <f>IF(OR(H775="",S775=""),"",S775-(SUM(L775,M775)*INDEX(#REF!,MATCH(H775,D.1[Tên sản phẩm],0))))</f>
        <v/>
      </c>
    </row>
    <row r="776" spans="2:29" ht="27.75" customHeight="1">
      <c r="B776" s="69">
        <f t="shared" si="147"/>
        <v>773</v>
      </c>
      <c r="C776" s="49" t="str">
        <f t="shared" ca="1" si="148"/>
        <v/>
      </c>
      <c r="D776" s="50" t="str">
        <f t="shared" ca="1" si="149"/>
        <v/>
      </c>
      <c r="E776" s="51" t="str">
        <f t="shared" ca="1" si="150"/>
        <v/>
      </c>
      <c r="F776" s="51"/>
      <c r="G776" s="52" t="str">
        <f t="shared" ca="1" si="151"/>
        <v/>
      </c>
      <c r="H776" s="53"/>
      <c r="I776" s="54" t="str">
        <f>IF(H776="","",INDEX(D.1[Quy cách],MATCH(H776,D.1[Tên sản phẩm],0)))</f>
        <v/>
      </c>
      <c r="J776" s="20" t="str">
        <f>IF(H776="","",INDEX(D.1[ĐVT],MATCH(H776,D.1[Tên sản phẩm],0)))</f>
        <v/>
      </c>
      <c r="K776" s="56" t="str">
        <f>IF(H776="","",INDEX(#REF!,MATCH(H776,D.1[Tên sản phẩm],0)))</f>
        <v/>
      </c>
      <c r="L776" s="56"/>
      <c r="M776" s="53"/>
      <c r="N776" s="53"/>
      <c r="O776" s="53"/>
      <c r="P776" s="57" t="str">
        <f t="shared" si="152"/>
        <v/>
      </c>
      <c r="Q776" s="58"/>
      <c r="R776" s="56" t="str">
        <f t="shared" si="145"/>
        <v/>
      </c>
      <c r="S776" s="57" t="str">
        <f t="shared" si="153"/>
        <v/>
      </c>
      <c r="T776" s="58" t="str">
        <f t="shared" ca="1" si="154"/>
        <v/>
      </c>
      <c r="U776" s="57" t="str">
        <f t="shared" si="155"/>
        <v/>
      </c>
      <c r="V776" s="57" t="str">
        <f ca="1">IF(AND(C776&lt;&gt;"",C776&lt;&gt;OFFSET(C776,1,0)),SUMIFS([Giá có thuế],[Số ĐK],C776),"")</f>
        <v/>
      </c>
      <c r="W776" s="53"/>
      <c r="X776" s="55" t="str">
        <f>IF(W776="","",'Thông Tin Chung'!#REF!)</f>
        <v/>
      </c>
      <c r="Y776" s="57" t="str">
        <f t="shared" ca="1" si="156"/>
        <v/>
      </c>
      <c r="Z776" s="59"/>
      <c r="AA776" s="49" t="str">
        <f ca="1">IF(C776="","",IF(OR(D776&lt;NgayBatDau,D776&gt;NgayKetThuc),"Ngày tháng phải nằm trong kỳ báo cáo",IF(AND(G776&lt;&gt;"",COUNTIF(D.2[Tên khách hàng],G776)=0),"Tên KH chưa khai báo trong DSKH",IF(AND(H776&lt;&gt;"",COUNTIF(D.1[Tên sản phẩm],H776)=0),"SP này chưa khai báo trong DSSP",""))))</f>
        <v/>
      </c>
      <c r="AB776" s="28" t="str">
        <f t="shared" ca="1" si="146"/>
        <v/>
      </c>
      <c r="AC776" s="29" t="str">
        <f>IF(OR(H776="",S776=""),"",S776-(SUM(L776,M776)*INDEX(#REF!,MATCH(H776,D.1[Tên sản phẩm],0))))</f>
        <v/>
      </c>
    </row>
    <row r="777" spans="2:29" ht="27.75" customHeight="1">
      <c r="B777" s="69">
        <f t="shared" si="147"/>
        <v>774</v>
      </c>
      <c r="C777" s="49" t="str">
        <f t="shared" ca="1" si="148"/>
        <v/>
      </c>
      <c r="D777" s="50" t="str">
        <f t="shared" ca="1" si="149"/>
        <v/>
      </c>
      <c r="E777" s="51" t="str">
        <f t="shared" ca="1" si="150"/>
        <v/>
      </c>
      <c r="F777" s="51"/>
      <c r="G777" s="52" t="str">
        <f t="shared" ca="1" si="151"/>
        <v/>
      </c>
      <c r="H777" s="53"/>
      <c r="I777" s="54" t="str">
        <f>IF(H777="","",INDEX(D.1[Quy cách],MATCH(H777,D.1[Tên sản phẩm],0)))</f>
        <v/>
      </c>
      <c r="J777" s="20" t="str">
        <f>IF(H777="","",INDEX(D.1[ĐVT],MATCH(H777,D.1[Tên sản phẩm],0)))</f>
        <v/>
      </c>
      <c r="K777" s="56" t="str">
        <f>IF(H777="","",INDEX(#REF!,MATCH(H777,D.1[Tên sản phẩm],0)))</f>
        <v/>
      </c>
      <c r="L777" s="56"/>
      <c r="M777" s="53"/>
      <c r="N777" s="53"/>
      <c r="O777" s="53"/>
      <c r="P777" s="57" t="str">
        <f t="shared" si="152"/>
        <v/>
      </c>
      <c r="Q777" s="58"/>
      <c r="R777" s="56" t="str">
        <f t="shared" si="145"/>
        <v/>
      </c>
      <c r="S777" s="57" t="str">
        <f t="shared" si="153"/>
        <v/>
      </c>
      <c r="T777" s="58" t="str">
        <f t="shared" ca="1" si="154"/>
        <v/>
      </c>
      <c r="U777" s="57" t="str">
        <f t="shared" si="155"/>
        <v/>
      </c>
      <c r="V777" s="57" t="str">
        <f ca="1">IF(AND(C777&lt;&gt;"",C777&lt;&gt;OFFSET(C777,1,0)),SUMIFS([Giá có thuế],[Số ĐK],C777),"")</f>
        <v/>
      </c>
      <c r="W777" s="53"/>
      <c r="X777" s="55" t="str">
        <f>IF(W777="","",'Thông Tin Chung'!#REF!)</f>
        <v/>
      </c>
      <c r="Y777" s="57" t="str">
        <f t="shared" ca="1" si="156"/>
        <v/>
      </c>
      <c r="Z777" s="59"/>
      <c r="AA777" s="49" t="str">
        <f ca="1">IF(C777="","",IF(OR(D777&lt;NgayBatDau,D777&gt;NgayKetThuc),"Ngày tháng phải nằm trong kỳ báo cáo",IF(AND(G777&lt;&gt;"",COUNTIF(D.2[Tên khách hàng],G777)=0),"Tên KH chưa khai báo trong DSKH",IF(AND(H777&lt;&gt;"",COUNTIF(D.1[Tên sản phẩm],H777)=0),"SP này chưa khai báo trong DSSP",""))))</f>
        <v/>
      </c>
      <c r="AB777" s="28" t="str">
        <f t="shared" ca="1" si="146"/>
        <v/>
      </c>
      <c r="AC777" s="29" t="str">
        <f>IF(OR(H777="",S777=""),"",S777-(SUM(L777,M777)*INDEX(#REF!,MATCH(H777,D.1[Tên sản phẩm],0))))</f>
        <v/>
      </c>
    </row>
    <row r="778" spans="2:29" ht="27.75" customHeight="1">
      <c r="B778" s="69">
        <f t="shared" si="147"/>
        <v>775</v>
      </c>
      <c r="C778" s="49" t="str">
        <f t="shared" ca="1" si="148"/>
        <v/>
      </c>
      <c r="D778" s="50" t="str">
        <f t="shared" ca="1" si="149"/>
        <v/>
      </c>
      <c r="E778" s="51" t="str">
        <f t="shared" ca="1" si="150"/>
        <v/>
      </c>
      <c r="F778" s="51"/>
      <c r="G778" s="52" t="str">
        <f t="shared" ca="1" si="151"/>
        <v/>
      </c>
      <c r="H778" s="53"/>
      <c r="I778" s="54" t="str">
        <f>IF(H778="","",INDEX(D.1[Quy cách],MATCH(H778,D.1[Tên sản phẩm],0)))</f>
        <v/>
      </c>
      <c r="J778" s="20" t="str">
        <f>IF(H778="","",INDEX(D.1[ĐVT],MATCH(H778,D.1[Tên sản phẩm],0)))</f>
        <v/>
      </c>
      <c r="K778" s="56" t="str">
        <f>IF(H778="","",INDEX(#REF!,MATCH(H778,D.1[Tên sản phẩm],0)))</f>
        <v/>
      </c>
      <c r="L778" s="56"/>
      <c r="M778" s="53"/>
      <c r="N778" s="53"/>
      <c r="O778" s="53"/>
      <c r="P778" s="57" t="str">
        <f t="shared" si="152"/>
        <v/>
      </c>
      <c r="Q778" s="58"/>
      <c r="R778" s="56" t="str">
        <f t="shared" si="145"/>
        <v/>
      </c>
      <c r="S778" s="57" t="str">
        <f t="shared" si="153"/>
        <v/>
      </c>
      <c r="T778" s="58" t="str">
        <f t="shared" ca="1" si="154"/>
        <v/>
      </c>
      <c r="U778" s="57" t="str">
        <f t="shared" si="155"/>
        <v/>
      </c>
      <c r="V778" s="57" t="str">
        <f ca="1">IF(AND(C778&lt;&gt;"",C778&lt;&gt;OFFSET(C778,1,0)),SUMIFS([Giá có thuế],[Số ĐK],C778),"")</f>
        <v/>
      </c>
      <c r="W778" s="53"/>
      <c r="X778" s="55" t="str">
        <f>IF(W778="","",'Thông Tin Chung'!#REF!)</f>
        <v/>
      </c>
      <c r="Y778" s="57" t="str">
        <f t="shared" ca="1" si="156"/>
        <v/>
      </c>
      <c r="Z778" s="59"/>
      <c r="AA778" s="49" t="str">
        <f ca="1">IF(C778="","",IF(OR(D778&lt;NgayBatDau,D778&gt;NgayKetThuc),"Ngày tháng phải nằm trong kỳ báo cáo",IF(AND(G778&lt;&gt;"",COUNTIF(D.2[Tên khách hàng],G778)=0),"Tên KH chưa khai báo trong DSKH",IF(AND(H778&lt;&gt;"",COUNTIF(D.1[Tên sản phẩm],H778)=0),"SP này chưa khai báo trong DSSP",""))))</f>
        <v/>
      </c>
      <c r="AB778" s="28" t="str">
        <f t="shared" ca="1" si="146"/>
        <v/>
      </c>
      <c r="AC778" s="29" t="str">
        <f>IF(OR(H778="",S778=""),"",S778-(SUM(L778,M778)*INDEX(#REF!,MATCH(H778,D.1[Tên sản phẩm],0))))</f>
        <v/>
      </c>
    </row>
    <row r="779" spans="2:29" ht="27.75" customHeight="1">
      <c r="B779" s="69">
        <f t="shared" si="147"/>
        <v>776</v>
      </c>
      <c r="C779" s="49" t="str">
        <f t="shared" ca="1" si="148"/>
        <v/>
      </c>
      <c r="D779" s="50" t="str">
        <f t="shared" ca="1" si="149"/>
        <v/>
      </c>
      <c r="E779" s="51" t="str">
        <f t="shared" ca="1" si="150"/>
        <v/>
      </c>
      <c r="F779" s="51"/>
      <c r="G779" s="52" t="str">
        <f t="shared" ca="1" si="151"/>
        <v/>
      </c>
      <c r="H779" s="53"/>
      <c r="I779" s="54" t="str">
        <f>IF(H779="","",INDEX(D.1[Quy cách],MATCH(H779,D.1[Tên sản phẩm],0)))</f>
        <v/>
      </c>
      <c r="J779" s="20" t="str">
        <f>IF(H779="","",INDEX(D.1[ĐVT],MATCH(H779,D.1[Tên sản phẩm],0)))</f>
        <v/>
      </c>
      <c r="K779" s="56" t="str">
        <f>IF(H779="","",INDEX(#REF!,MATCH(H779,D.1[Tên sản phẩm],0)))</f>
        <v/>
      </c>
      <c r="L779" s="56"/>
      <c r="M779" s="53"/>
      <c r="N779" s="53"/>
      <c r="O779" s="53"/>
      <c r="P779" s="57" t="str">
        <f t="shared" si="152"/>
        <v/>
      </c>
      <c r="Q779" s="58"/>
      <c r="R779" s="56" t="str">
        <f t="shared" si="145"/>
        <v/>
      </c>
      <c r="S779" s="57" t="str">
        <f t="shared" si="153"/>
        <v/>
      </c>
      <c r="T779" s="58" t="str">
        <f t="shared" ca="1" si="154"/>
        <v/>
      </c>
      <c r="U779" s="57" t="str">
        <f t="shared" si="155"/>
        <v/>
      </c>
      <c r="V779" s="57" t="str">
        <f ca="1">IF(AND(C779&lt;&gt;"",C779&lt;&gt;OFFSET(C779,1,0)),SUMIFS([Giá có thuế],[Số ĐK],C779),"")</f>
        <v/>
      </c>
      <c r="W779" s="53"/>
      <c r="X779" s="55" t="str">
        <f>IF(W779="","",'Thông Tin Chung'!#REF!)</f>
        <v/>
      </c>
      <c r="Y779" s="57" t="str">
        <f t="shared" ca="1" si="156"/>
        <v/>
      </c>
      <c r="Z779" s="59"/>
      <c r="AA779" s="49" t="str">
        <f ca="1">IF(C779="","",IF(OR(D779&lt;NgayBatDau,D779&gt;NgayKetThuc),"Ngày tháng phải nằm trong kỳ báo cáo",IF(AND(G779&lt;&gt;"",COUNTIF(D.2[Tên khách hàng],G779)=0),"Tên KH chưa khai báo trong DSKH",IF(AND(H779&lt;&gt;"",COUNTIF(D.1[Tên sản phẩm],H779)=0),"SP này chưa khai báo trong DSSP",""))))</f>
        <v/>
      </c>
      <c r="AB779" s="28" t="str">
        <f t="shared" ca="1" si="146"/>
        <v/>
      </c>
      <c r="AC779" s="29" t="str">
        <f>IF(OR(H779="",S779=""),"",S779-(SUM(L779,M779)*INDEX(#REF!,MATCH(H779,D.1[Tên sản phẩm],0))))</f>
        <v/>
      </c>
    </row>
    <row r="780" spans="2:29" ht="27.75" customHeight="1">
      <c r="B780" s="69">
        <f t="shared" si="147"/>
        <v>777</v>
      </c>
      <c r="C780" s="49" t="str">
        <f t="shared" ca="1" si="148"/>
        <v/>
      </c>
      <c r="D780" s="50" t="str">
        <f t="shared" ca="1" si="149"/>
        <v/>
      </c>
      <c r="E780" s="51" t="str">
        <f t="shared" ca="1" si="150"/>
        <v/>
      </c>
      <c r="F780" s="51"/>
      <c r="G780" s="52" t="str">
        <f t="shared" ca="1" si="151"/>
        <v/>
      </c>
      <c r="H780" s="53"/>
      <c r="I780" s="54" t="str">
        <f>IF(H780="","",INDEX(D.1[Quy cách],MATCH(H780,D.1[Tên sản phẩm],0)))</f>
        <v/>
      </c>
      <c r="J780" s="20" t="str">
        <f>IF(H780="","",INDEX(D.1[ĐVT],MATCH(H780,D.1[Tên sản phẩm],0)))</f>
        <v/>
      </c>
      <c r="K780" s="56" t="str">
        <f>IF(H780="","",INDEX(#REF!,MATCH(H780,D.1[Tên sản phẩm],0)))</f>
        <v/>
      </c>
      <c r="L780" s="56"/>
      <c r="M780" s="53"/>
      <c r="N780" s="53"/>
      <c r="O780" s="53"/>
      <c r="P780" s="57" t="str">
        <f t="shared" si="152"/>
        <v/>
      </c>
      <c r="Q780" s="58"/>
      <c r="R780" s="56" t="str">
        <f t="shared" si="145"/>
        <v/>
      </c>
      <c r="S780" s="57" t="str">
        <f t="shared" si="153"/>
        <v/>
      </c>
      <c r="T780" s="58" t="str">
        <f t="shared" ca="1" si="154"/>
        <v/>
      </c>
      <c r="U780" s="57" t="str">
        <f t="shared" si="155"/>
        <v/>
      </c>
      <c r="V780" s="57" t="str">
        <f ca="1">IF(AND(C780&lt;&gt;"",C780&lt;&gt;OFFSET(C780,1,0)),SUMIFS([Giá có thuế],[Số ĐK],C780),"")</f>
        <v/>
      </c>
      <c r="W780" s="53"/>
      <c r="X780" s="55" t="str">
        <f>IF(W780="","",'Thông Tin Chung'!#REF!)</f>
        <v/>
      </c>
      <c r="Y780" s="57" t="str">
        <f t="shared" ca="1" si="156"/>
        <v/>
      </c>
      <c r="Z780" s="59"/>
      <c r="AA780" s="49" t="str">
        <f ca="1">IF(C780="","",IF(OR(D780&lt;NgayBatDau,D780&gt;NgayKetThuc),"Ngày tháng phải nằm trong kỳ báo cáo",IF(AND(G780&lt;&gt;"",COUNTIF(D.2[Tên khách hàng],G780)=0),"Tên KH chưa khai báo trong DSKH",IF(AND(H780&lt;&gt;"",COUNTIF(D.1[Tên sản phẩm],H780)=0),"SP này chưa khai báo trong DSSP",""))))</f>
        <v/>
      </c>
      <c r="AB780" s="28" t="str">
        <f t="shared" ca="1" si="146"/>
        <v/>
      </c>
      <c r="AC780" s="29" t="str">
        <f>IF(OR(H780="",S780=""),"",S780-(SUM(L780,M780)*INDEX(#REF!,MATCH(H780,D.1[Tên sản phẩm],0))))</f>
        <v/>
      </c>
    </row>
    <row r="781" spans="2:29" ht="27.75" customHeight="1">
      <c r="B781" s="69">
        <f t="shared" si="147"/>
        <v>778</v>
      </c>
      <c r="C781" s="49" t="str">
        <f t="shared" ca="1" si="148"/>
        <v/>
      </c>
      <c r="D781" s="50" t="str">
        <f t="shared" ca="1" si="149"/>
        <v/>
      </c>
      <c r="E781" s="51" t="str">
        <f t="shared" ca="1" si="150"/>
        <v/>
      </c>
      <c r="F781" s="51"/>
      <c r="G781" s="52" t="str">
        <f t="shared" ca="1" si="151"/>
        <v/>
      </c>
      <c r="H781" s="53"/>
      <c r="I781" s="54" t="str">
        <f>IF(H781="","",INDEX(D.1[Quy cách],MATCH(H781,D.1[Tên sản phẩm],0)))</f>
        <v/>
      </c>
      <c r="J781" s="20" t="str">
        <f>IF(H781="","",INDEX(D.1[ĐVT],MATCH(H781,D.1[Tên sản phẩm],0)))</f>
        <v/>
      </c>
      <c r="K781" s="56" t="str">
        <f>IF(H781="","",INDEX(#REF!,MATCH(H781,D.1[Tên sản phẩm],0)))</f>
        <v/>
      </c>
      <c r="L781" s="56"/>
      <c r="M781" s="53"/>
      <c r="N781" s="53"/>
      <c r="O781" s="53"/>
      <c r="P781" s="57" t="str">
        <f t="shared" si="152"/>
        <v/>
      </c>
      <c r="Q781" s="58"/>
      <c r="R781" s="56" t="str">
        <f t="shared" si="145"/>
        <v/>
      </c>
      <c r="S781" s="57" t="str">
        <f t="shared" si="153"/>
        <v/>
      </c>
      <c r="T781" s="58" t="str">
        <f t="shared" ca="1" si="154"/>
        <v/>
      </c>
      <c r="U781" s="57" t="str">
        <f t="shared" si="155"/>
        <v/>
      </c>
      <c r="V781" s="57" t="str">
        <f ca="1">IF(AND(C781&lt;&gt;"",C781&lt;&gt;OFFSET(C781,1,0)),SUMIFS([Giá có thuế],[Số ĐK],C781),"")</f>
        <v/>
      </c>
      <c r="W781" s="53"/>
      <c r="X781" s="55" t="str">
        <f>IF(W781="","",'Thông Tin Chung'!#REF!)</f>
        <v/>
      </c>
      <c r="Y781" s="57" t="str">
        <f t="shared" ca="1" si="156"/>
        <v/>
      </c>
      <c r="Z781" s="59"/>
      <c r="AA781" s="49" t="str">
        <f ca="1">IF(C781="","",IF(OR(D781&lt;NgayBatDau,D781&gt;NgayKetThuc),"Ngày tháng phải nằm trong kỳ báo cáo",IF(AND(G781&lt;&gt;"",COUNTIF(D.2[Tên khách hàng],G781)=0),"Tên KH chưa khai báo trong DSKH",IF(AND(H781&lt;&gt;"",COUNTIF(D.1[Tên sản phẩm],H781)=0),"SP này chưa khai báo trong DSSP",""))))</f>
        <v/>
      </c>
      <c r="AB781" s="28" t="str">
        <f t="shared" ca="1" si="146"/>
        <v/>
      </c>
      <c r="AC781" s="29" t="str">
        <f>IF(OR(H781="",S781=""),"",S781-(SUM(L781,M781)*INDEX(#REF!,MATCH(H781,D.1[Tên sản phẩm],0))))</f>
        <v/>
      </c>
    </row>
    <row r="782" spans="2:29" ht="27.75" customHeight="1">
      <c r="B782" s="69">
        <f t="shared" si="147"/>
        <v>779</v>
      </c>
      <c r="C782" s="49" t="str">
        <f t="shared" ca="1" si="148"/>
        <v/>
      </c>
      <c r="D782" s="50" t="str">
        <f t="shared" ca="1" si="149"/>
        <v/>
      </c>
      <c r="E782" s="51" t="str">
        <f t="shared" ca="1" si="150"/>
        <v/>
      </c>
      <c r="F782" s="51"/>
      <c r="G782" s="52" t="str">
        <f t="shared" ca="1" si="151"/>
        <v/>
      </c>
      <c r="H782" s="53"/>
      <c r="I782" s="54" t="str">
        <f>IF(H782="","",INDEX(D.1[Quy cách],MATCH(H782,D.1[Tên sản phẩm],0)))</f>
        <v/>
      </c>
      <c r="J782" s="20" t="str">
        <f>IF(H782="","",INDEX(D.1[ĐVT],MATCH(H782,D.1[Tên sản phẩm],0)))</f>
        <v/>
      </c>
      <c r="K782" s="56" t="str">
        <f>IF(H782="","",INDEX(#REF!,MATCH(H782,D.1[Tên sản phẩm],0)))</f>
        <v/>
      </c>
      <c r="L782" s="56"/>
      <c r="M782" s="53"/>
      <c r="N782" s="53"/>
      <c r="O782" s="53"/>
      <c r="P782" s="57" t="str">
        <f t="shared" si="152"/>
        <v/>
      </c>
      <c r="Q782" s="58"/>
      <c r="R782" s="56" t="str">
        <f t="shared" si="145"/>
        <v/>
      </c>
      <c r="S782" s="57" t="str">
        <f t="shared" si="153"/>
        <v/>
      </c>
      <c r="T782" s="58" t="str">
        <f t="shared" ca="1" si="154"/>
        <v/>
      </c>
      <c r="U782" s="57" t="str">
        <f t="shared" si="155"/>
        <v/>
      </c>
      <c r="V782" s="57" t="str">
        <f ca="1">IF(AND(C782&lt;&gt;"",C782&lt;&gt;OFFSET(C782,1,0)),SUMIFS([Giá có thuế],[Số ĐK],C782),"")</f>
        <v/>
      </c>
      <c r="W782" s="53"/>
      <c r="X782" s="55" t="str">
        <f>IF(W782="","",'Thông Tin Chung'!#REF!)</f>
        <v/>
      </c>
      <c r="Y782" s="57" t="str">
        <f t="shared" ca="1" si="156"/>
        <v/>
      </c>
      <c r="Z782" s="59"/>
      <c r="AA782" s="49" t="str">
        <f ca="1">IF(C782="","",IF(OR(D782&lt;NgayBatDau,D782&gt;NgayKetThuc),"Ngày tháng phải nằm trong kỳ báo cáo",IF(AND(G782&lt;&gt;"",COUNTIF(D.2[Tên khách hàng],G782)=0),"Tên KH chưa khai báo trong DSKH",IF(AND(H782&lt;&gt;"",COUNTIF(D.1[Tên sản phẩm],H782)=0),"SP này chưa khai báo trong DSSP",""))))</f>
        <v/>
      </c>
      <c r="AB782" s="28" t="str">
        <f t="shared" ca="1" si="146"/>
        <v/>
      </c>
      <c r="AC782" s="29" t="str">
        <f>IF(OR(H782="",S782=""),"",S782-(SUM(L782,M782)*INDEX(#REF!,MATCH(H782,D.1[Tên sản phẩm],0))))</f>
        <v/>
      </c>
    </row>
    <row r="783" spans="2:29" ht="27.75" customHeight="1">
      <c r="B783" s="69">
        <f t="shared" si="147"/>
        <v>780</v>
      </c>
      <c r="C783" s="49" t="str">
        <f t="shared" ca="1" si="148"/>
        <v/>
      </c>
      <c r="D783" s="50" t="str">
        <f t="shared" ca="1" si="149"/>
        <v/>
      </c>
      <c r="E783" s="51" t="str">
        <f t="shared" ca="1" si="150"/>
        <v/>
      </c>
      <c r="F783" s="51"/>
      <c r="G783" s="52" t="str">
        <f t="shared" ca="1" si="151"/>
        <v/>
      </c>
      <c r="H783" s="53"/>
      <c r="I783" s="54" t="str">
        <f>IF(H783="","",INDEX(D.1[Quy cách],MATCH(H783,D.1[Tên sản phẩm],0)))</f>
        <v/>
      </c>
      <c r="J783" s="20" t="str">
        <f>IF(H783="","",INDEX(D.1[ĐVT],MATCH(H783,D.1[Tên sản phẩm],0)))</f>
        <v/>
      </c>
      <c r="K783" s="56" t="str">
        <f>IF(H783="","",INDEX(#REF!,MATCH(H783,D.1[Tên sản phẩm],0)))</f>
        <v/>
      </c>
      <c r="L783" s="56"/>
      <c r="M783" s="53"/>
      <c r="N783" s="53"/>
      <c r="O783" s="53"/>
      <c r="P783" s="57" t="str">
        <f t="shared" si="152"/>
        <v/>
      </c>
      <c r="Q783" s="58"/>
      <c r="R783" s="56" t="str">
        <f t="shared" si="145"/>
        <v/>
      </c>
      <c r="S783" s="57" t="str">
        <f t="shared" si="153"/>
        <v/>
      </c>
      <c r="T783" s="58" t="str">
        <f t="shared" ca="1" si="154"/>
        <v/>
      </c>
      <c r="U783" s="57" t="str">
        <f t="shared" si="155"/>
        <v/>
      </c>
      <c r="V783" s="57" t="str">
        <f ca="1">IF(AND(C783&lt;&gt;"",C783&lt;&gt;OFFSET(C783,1,0)),SUMIFS([Giá có thuế],[Số ĐK],C783),"")</f>
        <v/>
      </c>
      <c r="W783" s="53"/>
      <c r="X783" s="55" t="str">
        <f>IF(W783="","",'Thông Tin Chung'!#REF!)</f>
        <v/>
      </c>
      <c r="Y783" s="57" t="str">
        <f t="shared" ca="1" si="156"/>
        <v/>
      </c>
      <c r="Z783" s="59"/>
      <c r="AA783" s="49" t="str">
        <f ca="1">IF(C783="","",IF(OR(D783&lt;NgayBatDau,D783&gt;NgayKetThuc),"Ngày tháng phải nằm trong kỳ báo cáo",IF(AND(G783&lt;&gt;"",COUNTIF(D.2[Tên khách hàng],G783)=0),"Tên KH chưa khai báo trong DSKH",IF(AND(H783&lt;&gt;"",COUNTIF(D.1[Tên sản phẩm],H783)=0),"SP này chưa khai báo trong DSSP",""))))</f>
        <v/>
      </c>
      <c r="AB783" s="28" t="str">
        <f t="shared" ca="1" si="146"/>
        <v/>
      </c>
      <c r="AC783" s="29" t="str">
        <f>IF(OR(H783="",S783=""),"",S783-(SUM(L783,M783)*INDEX(#REF!,MATCH(H783,D.1[Tên sản phẩm],0))))</f>
        <v/>
      </c>
    </row>
    <row r="784" spans="2:29" ht="27.75" customHeight="1">
      <c r="B784" s="69">
        <f t="shared" si="147"/>
        <v>781</v>
      </c>
      <c r="C784" s="49" t="str">
        <f t="shared" ca="1" si="148"/>
        <v/>
      </c>
      <c r="D784" s="50" t="str">
        <f t="shared" ca="1" si="149"/>
        <v/>
      </c>
      <c r="E784" s="51" t="str">
        <f t="shared" ca="1" si="150"/>
        <v/>
      </c>
      <c r="F784" s="51"/>
      <c r="G784" s="52" t="str">
        <f t="shared" ca="1" si="151"/>
        <v/>
      </c>
      <c r="H784" s="53"/>
      <c r="I784" s="54" t="str">
        <f>IF(H784="","",INDEX(D.1[Quy cách],MATCH(H784,D.1[Tên sản phẩm],0)))</f>
        <v/>
      </c>
      <c r="J784" s="20" t="str">
        <f>IF(H784="","",INDEX(D.1[ĐVT],MATCH(H784,D.1[Tên sản phẩm],0)))</f>
        <v/>
      </c>
      <c r="K784" s="56" t="str">
        <f>IF(H784="","",INDEX(#REF!,MATCH(H784,D.1[Tên sản phẩm],0)))</f>
        <v/>
      </c>
      <c r="L784" s="56"/>
      <c r="M784" s="53"/>
      <c r="N784" s="53"/>
      <c r="O784" s="53"/>
      <c r="P784" s="57" t="str">
        <f t="shared" si="152"/>
        <v/>
      </c>
      <c r="Q784" s="58"/>
      <c r="R784" s="56" t="str">
        <f t="shared" si="145"/>
        <v/>
      </c>
      <c r="S784" s="57" t="str">
        <f t="shared" si="153"/>
        <v/>
      </c>
      <c r="T784" s="58" t="str">
        <f t="shared" ca="1" si="154"/>
        <v/>
      </c>
      <c r="U784" s="57" t="str">
        <f t="shared" si="155"/>
        <v/>
      </c>
      <c r="V784" s="57" t="str">
        <f ca="1">IF(AND(C784&lt;&gt;"",C784&lt;&gt;OFFSET(C784,1,0)),SUMIFS([Giá có thuế],[Số ĐK],C784),"")</f>
        <v/>
      </c>
      <c r="W784" s="53"/>
      <c r="X784" s="55" t="str">
        <f>IF(W784="","",'Thông Tin Chung'!#REF!)</f>
        <v/>
      </c>
      <c r="Y784" s="57" t="str">
        <f t="shared" ca="1" si="156"/>
        <v/>
      </c>
      <c r="Z784" s="59"/>
      <c r="AA784" s="49" t="str">
        <f ca="1">IF(C784="","",IF(OR(D784&lt;NgayBatDau,D784&gt;NgayKetThuc),"Ngày tháng phải nằm trong kỳ báo cáo",IF(AND(G784&lt;&gt;"",COUNTIF(D.2[Tên khách hàng],G784)=0),"Tên KH chưa khai báo trong DSKH",IF(AND(H784&lt;&gt;"",COUNTIF(D.1[Tên sản phẩm],H784)=0),"SP này chưa khai báo trong DSSP",""))))</f>
        <v/>
      </c>
      <c r="AB784" s="28" t="str">
        <f t="shared" ca="1" si="146"/>
        <v/>
      </c>
      <c r="AC784" s="29" t="str">
        <f>IF(OR(H784="",S784=""),"",S784-(SUM(L784,M784)*INDEX(#REF!,MATCH(H784,D.1[Tên sản phẩm],0))))</f>
        <v/>
      </c>
    </row>
    <row r="785" spans="2:29" ht="27.75" customHeight="1">
      <c r="B785" s="69">
        <f t="shared" si="147"/>
        <v>782</v>
      </c>
      <c r="C785" s="49" t="str">
        <f t="shared" ca="1" si="148"/>
        <v/>
      </c>
      <c r="D785" s="50" t="str">
        <f t="shared" ca="1" si="149"/>
        <v/>
      </c>
      <c r="E785" s="51" t="str">
        <f t="shared" ca="1" si="150"/>
        <v/>
      </c>
      <c r="F785" s="51"/>
      <c r="G785" s="52" t="str">
        <f t="shared" ca="1" si="151"/>
        <v/>
      </c>
      <c r="H785" s="53"/>
      <c r="I785" s="54" t="str">
        <f>IF(H785="","",INDEX(D.1[Quy cách],MATCH(H785,D.1[Tên sản phẩm],0)))</f>
        <v/>
      </c>
      <c r="J785" s="20" t="str">
        <f>IF(H785="","",INDEX(D.1[ĐVT],MATCH(H785,D.1[Tên sản phẩm],0)))</f>
        <v/>
      </c>
      <c r="K785" s="56" t="str">
        <f>IF(H785="","",INDEX(#REF!,MATCH(H785,D.1[Tên sản phẩm],0)))</f>
        <v/>
      </c>
      <c r="L785" s="56"/>
      <c r="M785" s="53"/>
      <c r="N785" s="53"/>
      <c r="O785" s="53"/>
      <c r="P785" s="57" t="str">
        <f t="shared" si="152"/>
        <v/>
      </c>
      <c r="Q785" s="58"/>
      <c r="R785" s="56" t="str">
        <f t="shared" si="145"/>
        <v/>
      </c>
      <c r="S785" s="57" t="str">
        <f t="shared" si="153"/>
        <v/>
      </c>
      <c r="T785" s="58" t="str">
        <f t="shared" ca="1" si="154"/>
        <v/>
      </c>
      <c r="U785" s="57" t="str">
        <f t="shared" si="155"/>
        <v/>
      </c>
      <c r="V785" s="57" t="str">
        <f ca="1">IF(AND(C785&lt;&gt;"",C785&lt;&gt;OFFSET(C785,1,0)),SUMIFS([Giá có thuế],[Số ĐK],C785),"")</f>
        <v/>
      </c>
      <c r="W785" s="53"/>
      <c r="X785" s="55" t="str">
        <f>IF(W785="","",'Thông Tin Chung'!#REF!)</f>
        <v/>
      </c>
      <c r="Y785" s="57" t="str">
        <f t="shared" ca="1" si="156"/>
        <v/>
      </c>
      <c r="Z785" s="59"/>
      <c r="AA785" s="49" t="str">
        <f ca="1">IF(C785="","",IF(OR(D785&lt;NgayBatDau,D785&gt;NgayKetThuc),"Ngày tháng phải nằm trong kỳ báo cáo",IF(AND(G785&lt;&gt;"",COUNTIF(D.2[Tên khách hàng],G785)=0),"Tên KH chưa khai báo trong DSKH",IF(AND(H785&lt;&gt;"",COUNTIF(D.1[Tên sản phẩm],H785)=0),"SP này chưa khai báo trong DSSP",""))))</f>
        <v/>
      </c>
      <c r="AB785" s="28" t="str">
        <f t="shared" ca="1" si="146"/>
        <v/>
      </c>
      <c r="AC785" s="29" t="str">
        <f>IF(OR(H785="",S785=""),"",S785-(SUM(L785,M785)*INDEX(#REF!,MATCH(H785,D.1[Tên sản phẩm],0))))</f>
        <v/>
      </c>
    </row>
    <row r="786" spans="2:29" ht="27.75" customHeight="1">
      <c r="B786" s="69">
        <f t="shared" si="147"/>
        <v>783</v>
      </c>
      <c r="C786" s="49" t="str">
        <f t="shared" ca="1" si="148"/>
        <v/>
      </c>
      <c r="D786" s="50" t="str">
        <f t="shared" ca="1" si="149"/>
        <v/>
      </c>
      <c r="E786" s="51" t="str">
        <f t="shared" ca="1" si="150"/>
        <v/>
      </c>
      <c r="F786" s="51"/>
      <c r="G786" s="52" t="str">
        <f t="shared" ca="1" si="151"/>
        <v/>
      </c>
      <c r="H786" s="53"/>
      <c r="I786" s="54" t="str">
        <f>IF(H786="","",INDEX(D.1[Quy cách],MATCH(H786,D.1[Tên sản phẩm],0)))</f>
        <v/>
      </c>
      <c r="J786" s="20" t="str">
        <f>IF(H786="","",INDEX(D.1[ĐVT],MATCH(H786,D.1[Tên sản phẩm],0)))</f>
        <v/>
      </c>
      <c r="K786" s="56" t="str">
        <f>IF(H786="","",INDEX(#REF!,MATCH(H786,D.1[Tên sản phẩm],0)))</f>
        <v/>
      </c>
      <c r="L786" s="56"/>
      <c r="M786" s="53"/>
      <c r="N786" s="53"/>
      <c r="O786" s="53"/>
      <c r="P786" s="57" t="str">
        <f t="shared" si="152"/>
        <v/>
      </c>
      <c r="Q786" s="58"/>
      <c r="R786" s="56" t="str">
        <f t="shared" si="145"/>
        <v/>
      </c>
      <c r="S786" s="57" t="str">
        <f t="shared" si="153"/>
        <v/>
      </c>
      <c r="T786" s="58" t="str">
        <f t="shared" ca="1" si="154"/>
        <v/>
      </c>
      <c r="U786" s="57" t="str">
        <f t="shared" si="155"/>
        <v/>
      </c>
      <c r="V786" s="57" t="str">
        <f ca="1">IF(AND(C786&lt;&gt;"",C786&lt;&gt;OFFSET(C786,1,0)),SUMIFS([Giá có thuế],[Số ĐK],C786),"")</f>
        <v/>
      </c>
      <c r="W786" s="53"/>
      <c r="X786" s="55" t="str">
        <f>IF(W786="","",'Thông Tin Chung'!#REF!)</f>
        <v/>
      </c>
      <c r="Y786" s="57" t="str">
        <f t="shared" ca="1" si="156"/>
        <v/>
      </c>
      <c r="Z786" s="59"/>
      <c r="AA786" s="49" t="str">
        <f ca="1">IF(C786="","",IF(OR(D786&lt;NgayBatDau,D786&gt;NgayKetThuc),"Ngày tháng phải nằm trong kỳ báo cáo",IF(AND(G786&lt;&gt;"",COUNTIF(D.2[Tên khách hàng],G786)=0),"Tên KH chưa khai báo trong DSKH",IF(AND(H786&lt;&gt;"",COUNTIF(D.1[Tên sản phẩm],H786)=0),"SP này chưa khai báo trong DSSP",""))))</f>
        <v/>
      </c>
      <c r="AB786" s="28" t="str">
        <f t="shared" ca="1" si="146"/>
        <v/>
      </c>
      <c r="AC786" s="29" t="str">
        <f>IF(OR(H786="",S786=""),"",S786-(SUM(L786,M786)*INDEX(#REF!,MATCH(H786,D.1[Tên sản phẩm],0))))</f>
        <v/>
      </c>
    </row>
    <row r="787" spans="2:29" ht="27.75" customHeight="1">
      <c r="B787" s="69">
        <f t="shared" si="147"/>
        <v>784</v>
      </c>
      <c r="C787" s="49" t="str">
        <f t="shared" ca="1" si="148"/>
        <v/>
      </c>
      <c r="D787" s="50" t="str">
        <f t="shared" ca="1" si="149"/>
        <v/>
      </c>
      <c r="E787" s="51" t="str">
        <f t="shared" ca="1" si="150"/>
        <v/>
      </c>
      <c r="F787" s="51"/>
      <c r="G787" s="52" t="str">
        <f t="shared" ca="1" si="151"/>
        <v/>
      </c>
      <c r="H787" s="53"/>
      <c r="I787" s="54" t="str">
        <f>IF(H787="","",INDEX(D.1[Quy cách],MATCH(H787,D.1[Tên sản phẩm],0)))</f>
        <v/>
      </c>
      <c r="J787" s="20" t="str">
        <f>IF(H787="","",INDEX(D.1[ĐVT],MATCH(H787,D.1[Tên sản phẩm],0)))</f>
        <v/>
      </c>
      <c r="K787" s="56" t="str">
        <f>IF(H787="","",INDEX(#REF!,MATCH(H787,D.1[Tên sản phẩm],0)))</f>
        <v/>
      </c>
      <c r="L787" s="56"/>
      <c r="M787" s="53"/>
      <c r="N787" s="53"/>
      <c r="O787" s="53"/>
      <c r="P787" s="57" t="str">
        <f t="shared" si="152"/>
        <v/>
      </c>
      <c r="Q787" s="58"/>
      <c r="R787" s="56" t="str">
        <f t="shared" si="145"/>
        <v/>
      </c>
      <c r="S787" s="57" t="str">
        <f t="shared" si="153"/>
        <v/>
      </c>
      <c r="T787" s="58" t="str">
        <f t="shared" ca="1" si="154"/>
        <v/>
      </c>
      <c r="U787" s="57" t="str">
        <f t="shared" si="155"/>
        <v/>
      </c>
      <c r="V787" s="57" t="str">
        <f ca="1">IF(AND(C787&lt;&gt;"",C787&lt;&gt;OFFSET(C787,1,0)),SUMIFS([Giá có thuế],[Số ĐK],C787),"")</f>
        <v/>
      </c>
      <c r="W787" s="53"/>
      <c r="X787" s="55" t="str">
        <f>IF(W787="","",'Thông Tin Chung'!#REF!)</f>
        <v/>
      </c>
      <c r="Y787" s="57" t="str">
        <f t="shared" ca="1" si="156"/>
        <v/>
      </c>
      <c r="Z787" s="59"/>
      <c r="AA787" s="49" t="str">
        <f ca="1">IF(C787="","",IF(OR(D787&lt;NgayBatDau,D787&gt;NgayKetThuc),"Ngày tháng phải nằm trong kỳ báo cáo",IF(AND(G787&lt;&gt;"",COUNTIF(D.2[Tên khách hàng],G787)=0),"Tên KH chưa khai báo trong DSKH",IF(AND(H787&lt;&gt;"",COUNTIF(D.1[Tên sản phẩm],H787)=0),"SP này chưa khai báo trong DSSP",""))))</f>
        <v/>
      </c>
      <c r="AB787" s="28" t="str">
        <f t="shared" ca="1" si="146"/>
        <v/>
      </c>
      <c r="AC787" s="29" t="str">
        <f>IF(OR(H787="",S787=""),"",S787-(SUM(L787,M787)*INDEX(#REF!,MATCH(H787,D.1[Tên sản phẩm],0))))</f>
        <v/>
      </c>
    </row>
    <row r="788" spans="2:29" ht="27.75" customHeight="1">
      <c r="B788" s="69">
        <f t="shared" si="147"/>
        <v>785</v>
      </c>
      <c r="C788" s="49" t="str">
        <f t="shared" ca="1" si="148"/>
        <v/>
      </c>
      <c r="D788" s="50" t="str">
        <f t="shared" ca="1" si="149"/>
        <v/>
      </c>
      <c r="E788" s="51" t="str">
        <f t="shared" ca="1" si="150"/>
        <v/>
      </c>
      <c r="F788" s="51"/>
      <c r="G788" s="52" t="str">
        <f t="shared" ca="1" si="151"/>
        <v/>
      </c>
      <c r="H788" s="53"/>
      <c r="I788" s="54" t="str">
        <f>IF(H788="","",INDEX(D.1[Quy cách],MATCH(H788,D.1[Tên sản phẩm],0)))</f>
        <v/>
      </c>
      <c r="J788" s="20" t="str">
        <f>IF(H788="","",INDEX(D.1[ĐVT],MATCH(H788,D.1[Tên sản phẩm],0)))</f>
        <v/>
      </c>
      <c r="K788" s="56" t="str">
        <f>IF(H788="","",INDEX(#REF!,MATCH(H788,D.1[Tên sản phẩm],0)))</f>
        <v/>
      </c>
      <c r="L788" s="56"/>
      <c r="M788" s="53"/>
      <c r="N788" s="53"/>
      <c r="O788" s="53"/>
      <c r="P788" s="57" t="str">
        <f t="shared" si="152"/>
        <v/>
      </c>
      <c r="Q788" s="58"/>
      <c r="R788" s="56" t="str">
        <f t="shared" si="145"/>
        <v/>
      </c>
      <c r="S788" s="57" t="str">
        <f t="shared" si="153"/>
        <v/>
      </c>
      <c r="T788" s="58" t="str">
        <f t="shared" ca="1" si="154"/>
        <v/>
      </c>
      <c r="U788" s="57" t="str">
        <f t="shared" si="155"/>
        <v/>
      </c>
      <c r="V788" s="57" t="str">
        <f ca="1">IF(AND(C788&lt;&gt;"",C788&lt;&gt;OFFSET(C788,1,0)),SUMIFS([Giá có thuế],[Số ĐK],C788),"")</f>
        <v/>
      </c>
      <c r="W788" s="53"/>
      <c r="X788" s="55" t="str">
        <f>IF(W788="","",'Thông Tin Chung'!#REF!)</f>
        <v/>
      </c>
      <c r="Y788" s="57" t="str">
        <f t="shared" ca="1" si="156"/>
        <v/>
      </c>
      <c r="Z788" s="59"/>
      <c r="AA788" s="49" t="str">
        <f ca="1">IF(C788="","",IF(OR(D788&lt;NgayBatDau,D788&gt;NgayKetThuc),"Ngày tháng phải nằm trong kỳ báo cáo",IF(AND(G788&lt;&gt;"",COUNTIF(D.2[Tên khách hàng],G788)=0),"Tên KH chưa khai báo trong DSKH",IF(AND(H788&lt;&gt;"",COUNTIF(D.1[Tên sản phẩm],H788)=0),"SP này chưa khai báo trong DSSP",""))))</f>
        <v/>
      </c>
      <c r="AB788" s="28" t="str">
        <f t="shared" ca="1" si="146"/>
        <v/>
      </c>
      <c r="AC788" s="29" t="str">
        <f>IF(OR(H788="",S788=""),"",S788-(SUM(L788,M788)*INDEX(#REF!,MATCH(H788,D.1[Tên sản phẩm],0))))</f>
        <v/>
      </c>
    </row>
    <row r="789" spans="2:29" ht="27.75" customHeight="1">
      <c r="B789" s="69">
        <f t="shared" si="147"/>
        <v>786</v>
      </c>
      <c r="C789" s="49" t="str">
        <f t="shared" ca="1" si="148"/>
        <v/>
      </c>
      <c r="D789" s="50" t="str">
        <f t="shared" ca="1" si="149"/>
        <v/>
      </c>
      <c r="E789" s="51" t="str">
        <f t="shared" ca="1" si="150"/>
        <v/>
      </c>
      <c r="F789" s="51"/>
      <c r="G789" s="52" t="str">
        <f t="shared" ca="1" si="151"/>
        <v/>
      </c>
      <c r="H789" s="53"/>
      <c r="I789" s="54" t="str">
        <f>IF(H789="","",INDEX(D.1[Quy cách],MATCH(H789,D.1[Tên sản phẩm],0)))</f>
        <v/>
      </c>
      <c r="J789" s="20" t="str">
        <f>IF(H789="","",INDEX(D.1[ĐVT],MATCH(H789,D.1[Tên sản phẩm],0)))</f>
        <v/>
      </c>
      <c r="K789" s="56" t="str">
        <f>IF(H789="","",INDEX(#REF!,MATCH(H789,D.1[Tên sản phẩm],0)))</f>
        <v/>
      </c>
      <c r="L789" s="56"/>
      <c r="M789" s="53"/>
      <c r="N789" s="53"/>
      <c r="O789" s="53"/>
      <c r="P789" s="57" t="str">
        <f t="shared" si="152"/>
        <v/>
      </c>
      <c r="Q789" s="58"/>
      <c r="R789" s="56" t="str">
        <f t="shared" si="145"/>
        <v/>
      </c>
      <c r="S789" s="57" t="str">
        <f t="shared" si="153"/>
        <v/>
      </c>
      <c r="T789" s="58" t="str">
        <f t="shared" ca="1" si="154"/>
        <v/>
      </c>
      <c r="U789" s="57" t="str">
        <f t="shared" si="155"/>
        <v/>
      </c>
      <c r="V789" s="57" t="str">
        <f ca="1">IF(AND(C789&lt;&gt;"",C789&lt;&gt;OFFSET(C789,1,0)),SUMIFS([Giá có thuế],[Số ĐK],C789),"")</f>
        <v/>
      </c>
      <c r="W789" s="53"/>
      <c r="X789" s="55" t="str">
        <f>IF(W789="","",'Thông Tin Chung'!#REF!)</f>
        <v/>
      </c>
      <c r="Y789" s="57" t="str">
        <f t="shared" ca="1" si="156"/>
        <v/>
      </c>
      <c r="Z789" s="59"/>
      <c r="AA789" s="49" t="str">
        <f ca="1">IF(C789="","",IF(OR(D789&lt;NgayBatDau,D789&gt;NgayKetThuc),"Ngày tháng phải nằm trong kỳ báo cáo",IF(AND(G789&lt;&gt;"",COUNTIF(D.2[Tên khách hàng],G789)=0),"Tên KH chưa khai báo trong DSKH",IF(AND(H789&lt;&gt;"",COUNTIF(D.1[Tên sản phẩm],H789)=0),"SP này chưa khai báo trong DSSP",""))))</f>
        <v/>
      </c>
      <c r="AB789" s="28" t="str">
        <f t="shared" ca="1" si="146"/>
        <v/>
      </c>
      <c r="AC789" s="29" t="str">
        <f>IF(OR(H789="",S789=""),"",S789-(SUM(L789,M789)*INDEX(#REF!,MATCH(H789,D.1[Tên sản phẩm],0))))</f>
        <v/>
      </c>
    </row>
    <row r="790" spans="2:29" ht="27.75" customHeight="1">
      <c r="B790" s="69">
        <f t="shared" si="147"/>
        <v>787</v>
      </c>
      <c r="C790" s="49" t="str">
        <f t="shared" ca="1" si="148"/>
        <v/>
      </c>
      <c r="D790" s="50" t="str">
        <f t="shared" ca="1" si="149"/>
        <v/>
      </c>
      <c r="E790" s="51" t="str">
        <f t="shared" ca="1" si="150"/>
        <v/>
      </c>
      <c r="F790" s="51"/>
      <c r="G790" s="52" t="str">
        <f t="shared" ca="1" si="151"/>
        <v/>
      </c>
      <c r="H790" s="53"/>
      <c r="I790" s="54" t="str">
        <f>IF(H790="","",INDEX(D.1[Quy cách],MATCH(H790,D.1[Tên sản phẩm],0)))</f>
        <v/>
      </c>
      <c r="J790" s="20" t="str">
        <f>IF(H790="","",INDEX(D.1[ĐVT],MATCH(H790,D.1[Tên sản phẩm],0)))</f>
        <v/>
      </c>
      <c r="K790" s="56" t="str">
        <f>IF(H790="","",INDEX(#REF!,MATCH(H790,D.1[Tên sản phẩm],0)))</f>
        <v/>
      </c>
      <c r="L790" s="56"/>
      <c r="M790" s="53"/>
      <c r="N790" s="53"/>
      <c r="O790" s="53"/>
      <c r="P790" s="57" t="str">
        <f t="shared" si="152"/>
        <v/>
      </c>
      <c r="Q790" s="58"/>
      <c r="R790" s="56" t="str">
        <f t="shared" si="145"/>
        <v/>
      </c>
      <c r="S790" s="57" t="str">
        <f t="shared" si="153"/>
        <v/>
      </c>
      <c r="T790" s="58" t="str">
        <f t="shared" ca="1" si="154"/>
        <v/>
      </c>
      <c r="U790" s="57" t="str">
        <f t="shared" si="155"/>
        <v/>
      </c>
      <c r="V790" s="57" t="str">
        <f ca="1">IF(AND(C790&lt;&gt;"",C790&lt;&gt;OFFSET(C790,1,0)),SUMIFS([Giá có thuế],[Số ĐK],C790),"")</f>
        <v/>
      </c>
      <c r="W790" s="53"/>
      <c r="X790" s="55" t="str">
        <f>IF(W790="","",'Thông Tin Chung'!#REF!)</f>
        <v/>
      </c>
      <c r="Y790" s="57" t="str">
        <f t="shared" ca="1" si="156"/>
        <v/>
      </c>
      <c r="Z790" s="59"/>
      <c r="AA790" s="49" t="str">
        <f ca="1">IF(C790="","",IF(OR(D790&lt;NgayBatDau,D790&gt;NgayKetThuc),"Ngày tháng phải nằm trong kỳ báo cáo",IF(AND(G790&lt;&gt;"",COUNTIF(D.2[Tên khách hàng],G790)=0),"Tên KH chưa khai báo trong DSKH",IF(AND(H790&lt;&gt;"",COUNTIF(D.1[Tên sản phẩm],H790)=0),"SP này chưa khai báo trong DSSP",""))))</f>
        <v/>
      </c>
      <c r="AB790" s="28" t="str">
        <f t="shared" ca="1" si="146"/>
        <v/>
      </c>
      <c r="AC790" s="29" t="str">
        <f>IF(OR(H790="",S790=""),"",S790-(SUM(L790,M790)*INDEX(#REF!,MATCH(H790,D.1[Tên sản phẩm],0))))</f>
        <v/>
      </c>
    </row>
    <row r="791" spans="2:29" ht="27.75" customHeight="1">
      <c r="B791" s="69">
        <f t="shared" si="147"/>
        <v>788</v>
      </c>
      <c r="C791" s="49" t="str">
        <f t="shared" ca="1" si="148"/>
        <v/>
      </c>
      <c r="D791" s="50" t="str">
        <f t="shared" ca="1" si="149"/>
        <v/>
      </c>
      <c r="E791" s="51" t="str">
        <f t="shared" ca="1" si="150"/>
        <v/>
      </c>
      <c r="F791" s="51"/>
      <c r="G791" s="52" t="str">
        <f t="shared" ca="1" si="151"/>
        <v/>
      </c>
      <c r="H791" s="53"/>
      <c r="I791" s="54" t="str">
        <f>IF(H791="","",INDEX(D.1[Quy cách],MATCH(H791,D.1[Tên sản phẩm],0)))</f>
        <v/>
      </c>
      <c r="J791" s="20" t="str">
        <f>IF(H791="","",INDEX(D.1[ĐVT],MATCH(H791,D.1[Tên sản phẩm],0)))</f>
        <v/>
      </c>
      <c r="K791" s="56" t="str">
        <f>IF(H791="","",INDEX(#REF!,MATCH(H791,D.1[Tên sản phẩm],0)))</f>
        <v/>
      </c>
      <c r="L791" s="56"/>
      <c r="M791" s="53"/>
      <c r="N791" s="53"/>
      <c r="O791" s="53"/>
      <c r="P791" s="57" t="str">
        <f t="shared" si="152"/>
        <v/>
      </c>
      <c r="Q791" s="58"/>
      <c r="R791" s="56" t="str">
        <f t="shared" si="145"/>
        <v/>
      </c>
      <c r="S791" s="57" t="str">
        <f t="shared" si="153"/>
        <v/>
      </c>
      <c r="T791" s="58" t="str">
        <f t="shared" ca="1" si="154"/>
        <v/>
      </c>
      <c r="U791" s="57" t="str">
        <f t="shared" si="155"/>
        <v/>
      </c>
      <c r="V791" s="57" t="str">
        <f ca="1">IF(AND(C791&lt;&gt;"",C791&lt;&gt;OFFSET(C791,1,0)),SUMIFS([Giá có thuế],[Số ĐK],C791),"")</f>
        <v/>
      </c>
      <c r="W791" s="53"/>
      <c r="X791" s="55" t="str">
        <f>IF(W791="","",'Thông Tin Chung'!#REF!)</f>
        <v/>
      </c>
      <c r="Y791" s="57" t="str">
        <f t="shared" ca="1" si="156"/>
        <v/>
      </c>
      <c r="Z791" s="59"/>
      <c r="AA791" s="49" t="str">
        <f ca="1">IF(C791="","",IF(OR(D791&lt;NgayBatDau,D791&gt;NgayKetThuc),"Ngày tháng phải nằm trong kỳ báo cáo",IF(AND(G791&lt;&gt;"",COUNTIF(D.2[Tên khách hàng],G791)=0),"Tên KH chưa khai báo trong DSKH",IF(AND(H791&lt;&gt;"",COUNTIF(D.1[Tên sản phẩm],H791)=0),"SP này chưa khai báo trong DSSP",""))))</f>
        <v/>
      </c>
      <c r="AB791" s="28" t="str">
        <f t="shared" ca="1" si="146"/>
        <v/>
      </c>
      <c r="AC791" s="29" t="str">
        <f>IF(OR(H791="",S791=""),"",S791-(SUM(L791,M791)*INDEX(#REF!,MATCH(H791,D.1[Tên sản phẩm],0))))</f>
        <v/>
      </c>
    </row>
    <row r="792" spans="2:29" ht="27.75" customHeight="1">
      <c r="B792" s="69">
        <f t="shared" si="147"/>
        <v>789</v>
      </c>
      <c r="C792" s="49" t="str">
        <f t="shared" ca="1" si="148"/>
        <v/>
      </c>
      <c r="D792" s="50" t="str">
        <f t="shared" ca="1" si="149"/>
        <v/>
      </c>
      <c r="E792" s="51" t="str">
        <f t="shared" ca="1" si="150"/>
        <v/>
      </c>
      <c r="F792" s="51"/>
      <c r="G792" s="52" t="str">
        <f t="shared" ca="1" si="151"/>
        <v/>
      </c>
      <c r="H792" s="53"/>
      <c r="I792" s="54" t="str">
        <f>IF(H792="","",INDEX(D.1[Quy cách],MATCH(H792,D.1[Tên sản phẩm],0)))</f>
        <v/>
      </c>
      <c r="J792" s="20" t="str">
        <f>IF(H792="","",INDEX(D.1[ĐVT],MATCH(H792,D.1[Tên sản phẩm],0)))</f>
        <v/>
      </c>
      <c r="K792" s="56" t="str">
        <f>IF(H792="","",INDEX(#REF!,MATCH(H792,D.1[Tên sản phẩm],0)))</f>
        <v/>
      </c>
      <c r="L792" s="56"/>
      <c r="M792" s="53"/>
      <c r="N792" s="53"/>
      <c r="O792" s="53"/>
      <c r="P792" s="57" t="str">
        <f t="shared" si="152"/>
        <v/>
      </c>
      <c r="Q792" s="58"/>
      <c r="R792" s="56" t="str">
        <f t="shared" si="145"/>
        <v/>
      </c>
      <c r="S792" s="57" t="str">
        <f t="shared" si="153"/>
        <v/>
      </c>
      <c r="T792" s="58" t="str">
        <f t="shared" ca="1" si="154"/>
        <v/>
      </c>
      <c r="U792" s="57" t="str">
        <f t="shared" si="155"/>
        <v/>
      </c>
      <c r="V792" s="57" t="str">
        <f ca="1">IF(AND(C792&lt;&gt;"",C792&lt;&gt;OFFSET(C792,1,0)),SUMIFS([Giá có thuế],[Số ĐK],C792),"")</f>
        <v/>
      </c>
      <c r="W792" s="53"/>
      <c r="X792" s="55" t="str">
        <f>IF(W792="","",'Thông Tin Chung'!#REF!)</f>
        <v/>
      </c>
      <c r="Y792" s="57" t="str">
        <f t="shared" ca="1" si="156"/>
        <v/>
      </c>
      <c r="Z792" s="59"/>
      <c r="AA792" s="49" t="str">
        <f ca="1">IF(C792="","",IF(OR(D792&lt;NgayBatDau,D792&gt;NgayKetThuc),"Ngày tháng phải nằm trong kỳ báo cáo",IF(AND(G792&lt;&gt;"",COUNTIF(D.2[Tên khách hàng],G792)=0),"Tên KH chưa khai báo trong DSKH",IF(AND(H792&lt;&gt;"",COUNTIF(D.1[Tên sản phẩm],H792)=0),"SP này chưa khai báo trong DSSP",""))))</f>
        <v/>
      </c>
      <c r="AB792" s="28" t="str">
        <f t="shared" ca="1" si="146"/>
        <v/>
      </c>
      <c r="AC792" s="29" t="str">
        <f>IF(OR(H792="",S792=""),"",S792-(SUM(L792,M792)*INDEX(#REF!,MATCH(H792,D.1[Tên sản phẩm],0))))</f>
        <v/>
      </c>
    </row>
    <row r="793" spans="2:29" ht="27.75" customHeight="1">
      <c r="B793" s="69">
        <f t="shared" si="147"/>
        <v>790</v>
      </c>
      <c r="C793" s="49" t="str">
        <f t="shared" ca="1" si="148"/>
        <v/>
      </c>
      <c r="D793" s="50" t="str">
        <f t="shared" ca="1" si="149"/>
        <v/>
      </c>
      <c r="E793" s="51" t="str">
        <f t="shared" ca="1" si="150"/>
        <v/>
      </c>
      <c r="F793" s="51"/>
      <c r="G793" s="52" t="str">
        <f t="shared" ca="1" si="151"/>
        <v/>
      </c>
      <c r="H793" s="53"/>
      <c r="I793" s="54" t="str">
        <f>IF(H793="","",INDEX(D.1[Quy cách],MATCH(H793,D.1[Tên sản phẩm],0)))</f>
        <v/>
      </c>
      <c r="J793" s="20" t="str">
        <f>IF(H793="","",INDEX(D.1[ĐVT],MATCH(H793,D.1[Tên sản phẩm],0)))</f>
        <v/>
      </c>
      <c r="K793" s="56" t="str">
        <f>IF(H793="","",INDEX(#REF!,MATCH(H793,D.1[Tên sản phẩm],0)))</f>
        <v/>
      </c>
      <c r="L793" s="56"/>
      <c r="M793" s="53"/>
      <c r="N793" s="53"/>
      <c r="O793" s="53"/>
      <c r="P793" s="57" t="str">
        <f t="shared" si="152"/>
        <v/>
      </c>
      <c r="Q793" s="58"/>
      <c r="R793" s="56" t="str">
        <f t="shared" si="145"/>
        <v/>
      </c>
      <c r="S793" s="57" t="str">
        <f t="shared" si="153"/>
        <v/>
      </c>
      <c r="T793" s="58" t="str">
        <f t="shared" ca="1" si="154"/>
        <v/>
      </c>
      <c r="U793" s="57" t="str">
        <f t="shared" si="155"/>
        <v/>
      </c>
      <c r="V793" s="57" t="str">
        <f ca="1">IF(AND(C793&lt;&gt;"",C793&lt;&gt;OFFSET(C793,1,0)),SUMIFS([Giá có thuế],[Số ĐK],C793),"")</f>
        <v/>
      </c>
      <c r="W793" s="53"/>
      <c r="X793" s="55" t="str">
        <f>IF(W793="","",'Thông Tin Chung'!#REF!)</f>
        <v/>
      </c>
      <c r="Y793" s="57" t="str">
        <f t="shared" ca="1" si="156"/>
        <v/>
      </c>
      <c r="Z793" s="59"/>
      <c r="AA793" s="49" t="str">
        <f ca="1">IF(C793="","",IF(OR(D793&lt;NgayBatDau,D793&gt;NgayKetThuc),"Ngày tháng phải nằm trong kỳ báo cáo",IF(AND(G793&lt;&gt;"",COUNTIF(D.2[Tên khách hàng],G793)=0),"Tên KH chưa khai báo trong DSKH",IF(AND(H793&lt;&gt;"",COUNTIF(D.1[Tên sản phẩm],H793)=0),"SP này chưa khai báo trong DSSP",""))))</f>
        <v/>
      </c>
      <c r="AB793" s="28" t="str">
        <f t="shared" ca="1" si="146"/>
        <v/>
      </c>
      <c r="AC793" s="29" t="str">
        <f>IF(OR(H793="",S793=""),"",S793-(SUM(L793,M793)*INDEX(#REF!,MATCH(H793,D.1[Tên sản phẩm],0))))</f>
        <v/>
      </c>
    </row>
    <row r="794" spans="2:29" ht="27.75" customHeight="1">
      <c r="B794" s="69">
        <f t="shared" si="147"/>
        <v>791</v>
      </c>
      <c r="C794" s="49" t="str">
        <f t="shared" ca="1" si="148"/>
        <v/>
      </c>
      <c r="D794" s="50" t="str">
        <f t="shared" ca="1" si="149"/>
        <v/>
      </c>
      <c r="E794" s="51" t="str">
        <f t="shared" ca="1" si="150"/>
        <v/>
      </c>
      <c r="F794" s="51"/>
      <c r="G794" s="52" t="str">
        <f t="shared" ca="1" si="151"/>
        <v/>
      </c>
      <c r="H794" s="53"/>
      <c r="I794" s="54" t="str">
        <f>IF(H794="","",INDEX(D.1[Quy cách],MATCH(H794,D.1[Tên sản phẩm],0)))</f>
        <v/>
      </c>
      <c r="J794" s="20" t="str">
        <f>IF(H794="","",INDEX(D.1[ĐVT],MATCH(H794,D.1[Tên sản phẩm],0)))</f>
        <v/>
      </c>
      <c r="K794" s="56" t="str">
        <f>IF(H794="","",INDEX(#REF!,MATCH(H794,D.1[Tên sản phẩm],0)))</f>
        <v/>
      </c>
      <c r="L794" s="56"/>
      <c r="M794" s="53"/>
      <c r="N794" s="53"/>
      <c r="O794" s="53"/>
      <c r="P794" s="57" t="str">
        <f t="shared" si="152"/>
        <v/>
      </c>
      <c r="Q794" s="58"/>
      <c r="R794" s="56" t="str">
        <f t="shared" si="145"/>
        <v/>
      </c>
      <c r="S794" s="57" t="str">
        <f t="shared" si="153"/>
        <v/>
      </c>
      <c r="T794" s="58" t="str">
        <f t="shared" ca="1" si="154"/>
        <v/>
      </c>
      <c r="U794" s="57" t="str">
        <f t="shared" si="155"/>
        <v/>
      </c>
      <c r="V794" s="57" t="str">
        <f ca="1">IF(AND(C794&lt;&gt;"",C794&lt;&gt;OFFSET(C794,1,0)),SUMIFS([Giá có thuế],[Số ĐK],C794),"")</f>
        <v/>
      </c>
      <c r="W794" s="53"/>
      <c r="X794" s="55" t="str">
        <f>IF(W794="","",'Thông Tin Chung'!#REF!)</f>
        <v/>
      </c>
      <c r="Y794" s="57" t="str">
        <f t="shared" ca="1" si="156"/>
        <v/>
      </c>
      <c r="Z794" s="59"/>
      <c r="AA794" s="49" t="str">
        <f ca="1">IF(C794="","",IF(OR(D794&lt;NgayBatDau,D794&gt;NgayKetThuc),"Ngày tháng phải nằm trong kỳ báo cáo",IF(AND(G794&lt;&gt;"",COUNTIF(D.2[Tên khách hàng],G794)=0),"Tên KH chưa khai báo trong DSKH",IF(AND(H794&lt;&gt;"",COUNTIF(D.1[Tên sản phẩm],H794)=0),"SP này chưa khai báo trong DSSP",""))))</f>
        <v/>
      </c>
      <c r="AB794" s="28" t="str">
        <f t="shared" ca="1" si="146"/>
        <v/>
      </c>
      <c r="AC794" s="29" t="str">
        <f>IF(OR(H794="",S794=""),"",S794-(SUM(L794,M794)*INDEX(#REF!,MATCH(H794,D.1[Tên sản phẩm],0))))</f>
        <v/>
      </c>
    </row>
    <row r="795" spans="2:29" ht="27.75" customHeight="1">
      <c r="B795" s="69">
        <f t="shared" si="147"/>
        <v>792</v>
      </c>
      <c r="C795" s="49" t="str">
        <f t="shared" ca="1" si="148"/>
        <v/>
      </c>
      <c r="D795" s="50" t="str">
        <f t="shared" ca="1" si="149"/>
        <v/>
      </c>
      <c r="E795" s="51" t="str">
        <f t="shared" ca="1" si="150"/>
        <v/>
      </c>
      <c r="F795" s="51"/>
      <c r="G795" s="52" t="str">
        <f t="shared" ca="1" si="151"/>
        <v/>
      </c>
      <c r="H795" s="53"/>
      <c r="I795" s="54" t="str">
        <f>IF(H795="","",INDEX(D.1[Quy cách],MATCH(H795,D.1[Tên sản phẩm],0)))</f>
        <v/>
      </c>
      <c r="J795" s="20" t="str">
        <f>IF(H795="","",INDEX(D.1[ĐVT],MATCH(H795,D.1[Tên sản phẩm],0)))</f>
        <v/>
      </c>
      <c r="K795" s="56" t="str">
        <f>IF(H795="","",INDEX(#REF!,MATCH(H795,D.1[Tên sản phẩm],0)))</f>
        <v/>
      </c>
      <c r="L795" s="56"/>
      <c r="M795" s="53"/>
      <c r="N795" s="53"/>
      <c r="O795" s="53"/>
      <c r="P795" s="57" t="str">
        <f t="shared" si="152"/>
        <v/>
      </c>
      <c r="Q795" s="58"/>
      <c r="R795" s="56" t="str">
        <f t="shared" si="145"/>
        <v/>
      </c>
      <c r="S795" s="57" t="str">
        <f t="shared" si="153"/>
        <v/>
      </c>
      <c r="T795" s="58" t="str">
        <f t="shared" ca="1" si="154"/>
        <v/>
      </c>
      <c r="U795" s="57" t="str">
        <f t="shared" si="155"/>
        <v/>
      </c>
      <c r="V795" s="57" t="str">
        <f ca="1">IF(AND(C795&lt;&gt;"",C795&lt;&gt;OFFSET(C795,1,0)),SUMIFS([Giá có thuế],[Số ĐK],C795),"")</f>
        <v/>
      </c>
      <c r="W795" s="53"/>
      <c r="X795" s="55" t="str">
        <f>IF(W795="","",'Thông Tin Chung'!#REF!)</f>
        <v/>
      </c>
      <c r="Y795" s="57" t="str">
        <f t="shared" ca="1" si="156"/>
        <v/>
      </c>
      <c r="Z795" s="59"/>
      <c r="AA795" s="49" t="str">
        <f ca="1">IF(C795="","",IF(OR(D795&lt;NgayBatDau,D795&gt;NgayKetThuc),"Ngày tháng phải nằm trong kỳ báo cáo",IF(AND(G795&lt;&gt;"",COUNTIF(D.2[Tên khách hàng],G795)=0),"Tên KH chưa khai báo trong DSKH",IF(AND(H795&lt;&gt;"",COUNTIF(D.1[Tên sản phẩm],H795)=0),"SP này chưa khai báo trong DSSP",""))))</f>
        <v/>
      </c>
      <c r="AB795" s="28" t="str">
        <f t="shared" ca="1" si="146"/>
        <v/>
      </c>
      <c r="AC795" s="29" t="str">
        <f>IF(OR(H795="",S795=""),"",S795-(SUM(L795,M795)*INDEX(#REF!,MATCH(H795,D.1[Tên sản phẩm],0))))</f>
        <v/>
      </c>
    </row>
    <row r="796" spans="2:29" ht="27.75" customHeight="1">
      <c r="B796" s="69">
        <f t="shared" si="147"/>
        <v>793</v>
      </c>
      <c r="C796" s="49" t="str">
        <f t="shared" ca="1" si="148"/>
        <v/>
      </c>
      <c r="D796" s="50" t="str">
        <f t="shared" ca="1" si="149"/>
        <v/>
      </c>
      <c r="E796" s="51" t="str">
        <f t="shared" ca="1" si="150"/>
        <v/>
      </c>
      <c r="F796" s="51"/>
      <c r="G796" s="52" t="str">
        <f t="shared" ca="1" si="151"/>
        <v/>
      </c>
      <c r="H796" s="53"/>
      <c r="I796" s="54" t="str">
        <f>IF(H796="","",INDEX(D.1[Quy cách],MATCH(H796,D.1[Tên sản phẩm],0)))</f>
        <v/>
      </c>
      <c r="J796" s="20" t="str">
        <f>IF(H796="","",INDEX(D.1[ĐVT],MATCH(H796,D.1[Tên sản phẩm],0)))</f>
        <v/>
      </c>
      <c r="K796" s="56" t="str">
        <f>IF(H796="","",INDEX(#REF!,MATCH(H796,D.1[Tên sản phẩm],0)))</f>
        <v/>
      </c>
      <c r="L796" s="56"/>
      <c r="M796" s="53"/>
      <c r="N796" s="53"/>
      <c r="O796" s="53"/>
      <c r="P796" s="57" t="str">
        <f t="shared" si="152"/>
        <v/>
      </c>
      <c r="Q796" s="58"/>
      <c r="R796" s="56" t="str">
        <f t="shared" si="145"/>
        <v/>
      </c>
      <c r="S796" s="57" t="str">
        <f t="shared" si="153"/>
        <v/>
      </c>
      <c r="T796" s="58" t="str">
        <f t="shared" ca="1" si="154"/>
        <v/>
      </c>
      <c r="U796" s="57" t="str">
        <f t="shared" si="155"/>
        <v/>
      </c>
      <c r="V796" s="57" t="str">
        <f ca="1">IF(AND(C796&lt;&gt;"",C796&lt;&gt;OFFSET(C796,1,0)),SUMIFS([Giá có thuế],[Số ĐK],C796),"")</f>
        <v/>
      </c>
      <c r="W796" s="53"/>
      <c r="X796" s="55" t="str">
        <f>IF(W796="","",'Thông Tin Chung'!#REF!)</f>
        <v/>
      </c>
      <c r="Y796" s="57" t="str">
        <f t="shared" ca="1" si="156"/>
        <v/>
      </c>
      <c r="Z796" s="59"/>
      <c r="AA796" s="49" t="str">
        <f ca="1">IF(C796="","",IF(OR(D796&lt;NgayBatDau,D796&gt;NgayKetThuc),"Ngày tháng phải nằm trong kỳ báo cáo",IF(AND(G796&lt;&gt;"",COUNTIF(D.2[Tên khách hàng],G796)=0),"Tên KH chưa khai báo trong DSKH",IF(AND(H796&lt;&gt;"",COUNTIF(D.1[Tên sản phẩm],H796)=0),"SP này chưa khai báo trong DSSP",""))))</f>
        <v/>
      </c>
      <c r="AB796" s="28" t="str">
        <f t="shared" ca="1" si="146"/>
        <v/>
      </c>
      <c r="AC796" s="29" t="str">
        <f>IF(OR(H796="",S796=""),"",S796-(SUM(L796,M796)*INDEX(#REF!,MATCH(H796,D.1[Tên sản phẩm],0))))</f>
        <v/>
      </c>
    </row>
    <row r="797" spans="2:29" ht="27.75" customHeight="1">
      <c r="B797" s="69">
        <f t="shared" si="147"/>
        <v>794</v>
      </c>
      <c r="C797" s="49" t="str">
        <f t="shared" ca="1" si="148"/>
        <v/>
      </c>
      <c r="D797" s="50" t="str">
        <f t="shared" ca="1" si="149"/>
        <v/>
      </c>
      <c r="E797" s="51" t="str">
        <f t="shared" ca="1" si="150"/>
        <v/>
      </c>
      <c r="F797" s="51"/>
      <c r="G797" s="52" t="str">
        <f t="shared" ca="1" si="151"/>
        <v/>
      </c>
      <c r="H797" s="53"/>
      <c r="I797" s="54" t="str">
        <f>IF(H797="","",INDEX(D.1[Quy cách],MATCH(H797,D.1[Tên sản phẩm],0)))</f>
        <v/>
      </c>
      <c r="J797" s="20" t="str">
        <f>IF(H797="","",INDEX(D.1[ĐVT],MATCH(H797,D.1[Tên sản phẩm],0)))</f>
        <v/>
      </c>
      <c r="K797" s="56" t="str">
        <f>IF(H797="","",INDEX(#REF!,MATCH(H797,D.1[Tên sản phẩm],0)))</f>
        <v/>
      </c>
      <c r="L797" s="56"/>
      <c r="M797" s="53"/>
      <c r="N797" s="53"/>
      <c r="O797" s="53"/>
      <c r="P797" s="57" t="str">
        <f t="shared" si="152"/>
        <v/>
      </c>
      <c r="Q797" s="58"/>
      <c r="R797" s="56" t="str">
        <f t="shared" si="145"/>
        <v/>
      </c>
      <c r="S797" s="57" t="str">
        <f t="shared" si="153"/>
        <v/>
      </c>
      <c r="T797" s="58" t="str">
        <f t="shared" ca="1" si="154"/>
        <v/>
      </c>
      <c r="U797" s="57" t="str">
        <f t="shared" si="155"/>
        <v/>
      </c>
      <c r="V797" s="57" t="str">
        <f ca="1">IF(AND(C797&lt;&gt;"",C797&lt;&gt;OFFSET(C797,1,0)),SUMIFS([Giá có thuế],[Số ĐK],C797),"")</f>
        <v/>
      </c>
      <c r="W797" s="53"/>
      <c r="X797" s="55" t="str">
        <f>IF(W797="","",'Thông Tin Chung'!#REF!)</f>
        <v/>
      </c>
      <c r="Y797" s="57" t="str">
        <f t="shared" ca="1" si="156"/>
        <v/>
      </c>
      <c r="Z797" s="59"/>
      <c r="AA797" s="49" t="str">
        <f ca="1">IF(C797="","",IF(OR(D797&lt;NgayBatDau,D797&gt;NgayKetThuc),"Ngày tháng phải nằm trong kỳ báo cáo",IF(AND(G797&lt;&gt;"",COUNTIF(D.2[Tên khách hàng],G797)=0),"Tên KH chưa khai báo trong DSKH",IF(AND(H797&lt;&gt;"",COUNTIF(D.1[Tên sản phẩm],H797)=0),"SP này chưa khai báo trong DSSP",""))))</f>
        <v/>
      </c>
      <c r="AB797" s="28" t="str">
        <f t="shared" ca="1" si="146"/>
        <v/>
      </c>
      <c r="AC797" s="29" t="str">
        <f>IF(OR(H797="",S797=""),"",S797-(SUM(L797,M797)*INDEX(#REF!,MATCH(H797,D.1[Tên sản phẩm],0))))</f>
        <v/>
      </c>
    </row>
    <row r="798" spans="2:29" ht="27.75" customHeight="1">
      <c r="B798" s="69">
        <f t="shared" si="147"/>
        <v>795</v>
      </c>
      <c r="C798" s="49" t="str">
        <f t="shared" ca="1" si="148"/>
        <v/>
      </c>
      <c r="D798" s="50" t="str">
        <f t="shared" ca="1" si="149"/>
        <v/>
      </c>
      <c r="E798" s="51" t="str">
        <f t="shared" ca="1" si="150"/>
        <v/>
      </c>
      <c r="F798" s="51"/>
      <c r="G798" s="52" t="str">
        <f t="shared" ca="1" si="151"/>
        <v/>
      </c>
      <c r="H798" s="53"/>
      <c r="I798" s="54" t="str">
        <f>IF(H798="","",INDEX(D.1[Quy cách],MATCH(H798,D.1[Tên sản phẩm],0)))</f>
        <v/>
      </c>
      <c r="J798" s="20" t="str">
        <f>IF(H798="","",INDEX(D.1[ĐVT],MATCH(H798,D.1[Tên sản phẩm],0)))</f>
        <v/>
      </c>
      <c r="K798" s="56" t="str">
        <f>IF(H798="","",INDEX(#REF!,MATCH(H798,D.1[Tên sản phẩm],0)))</f>
        <v/>
      </c>
      <c r="L798" s="56"/>
      <c r="M798" s="53"/>
      <c r="N798" s="53"/>
      <c r="O798" s="53"/>
      <c r="P798" s="57" t="str">
        <f t="shared" si="152"/>
        <v/>
      </c>
      <c r="Q798" s="58"/>
      <c r="R798" s="56" t="str">
        <f t="shared" si="145"/>
        <v/>
      </c>
      <c r="S798" s="57" t="str">
        <f t="shared" si="153"/>
        <v/>
      </c>
      <c r="T798" s="58" t="str">
        <f t="shared" ca="1" si="154"/>
        <v/>
      </c>
      <c r="U798" s="57" t="str">
        <f t="shared" si="155"/>
        <v/>
      </c>
      <c r="V798" s="57" t="str">
        <f ca="1">IF(AND(C798&lt;&gt;"",C798&lt;&gt;OFFSET(C798,1,0)),SUMIFS([Giá có thuế],[Số ĐK],C798),"")</f>
        <v/>
      </c>
      <c r="W798" s="53"/>
      <c r="X798" s="55" t="str">
        <f>IF(W798="","",'Thông Tin Chung'!#REF!)</f>
        <v/>
      </c>
      <c r="Y798" s="57" t="str">
        <f t="shared" ca="1" si="156"/>
        <v/>
      </c>
      <c r="Z798" s="59"/>
      <c r="AA798" s="49" t="str">
        <f ca="1">IF(C798="","",IF(OR(D798&lt;NgayBatDau,D798&gt;NgayKetThuc),"Ngày tháng phải nằm trong kỳ báo cáo",IF(AND(G798&lt;&gt;"",COUNTIF(D.2[Tên khách hàng],G798)=0),"Tên KH chưa khai báo trong DSKH",IF(AND(H798&lt;&gt;"",COUNTIF(D.1[Tên sản phẩm],H798)=0),"SP này chưa khai báo trong DSSP",""))))</f>
        <v/>
      </c>
      <c r="AB798" s="28" t="str">
        <f t="shared" ca="1" si="146"/>
        <v/>
      </c>
      <c r="AC798" s="29" t="str">
        <f>IF(OR(H798="",S798=""),"",S798-(SUM(L798,M798)*INDEX(#REF!,MATCH(H798,D.1[Tên sản phẩm],0))))</f>
        <v/>
      </c>
    </row>
    <row r="799" spans="2:29" ht="27.75" customHeight="1">
      <c r="B799" s="69">
        <f t="shared" si="147"/>
        <v>796</v>
      </c>
      <c r="C799" s="49" t="str">
        <f t="shared" ca="1" si="148"/>
        <v/>
      </c>
      <c r="D799" s="50" t="str">
        <f t="shared" ca="1" si="149"/>
        <v/>
      </c>
      <c r="E799" s="51" t="str">
        <f t="shared" ca="1" si="150"/>
        <v/>
      </c>
      <c r="F799" s="51"/>
      <c r="G799" s="52" t="str">
        <f t="shared" ca="1" si="151"/>
        <v/>
      </c>
      <c r="H799" s="53"/>
      <c r="I799" s="54" t="str">
        <f>IF(H799="","",INDEX(D.1[Quy cách],MATCH(H799,D.1[Tên sản phẩm],0)))</f>
        <v/>
      </c>
      <c r="J799" s="20" t="str">
        <f>IF(H799="","",INDEX(D.1[ĐVT],MATCH(H799,D.1[Tên sản phẩm],0)))</f>
        <v/>
      </c>
      <c r="K799" s="56" t="str">
        <f>IF(H799="","",INDEX(#REF!,MATCH(H799,D.1[Tên sản phẩm],0)))</f>
        <v/>
      </c>
      <c r="L799" s="56"/>
      <c r="M799" s="53"/>
      <c r="N799" s="53"/>
      <c r="O799" s="53"/>
      <c r="P799" s="57" t="str">
        <f t="shared" si="152"/>
        <v/>
      </c>
      <c r="Q799" s="58"/>
      <c r="R799" s="56" t="str">
        <f t="shared" si="145"/>
        <v/>
      </c>
      <c r="S799" s="57" t="str">
        <f t="shared" si="153"/>
        <v/>
      </c>
      <c r="T799" s="58" t="str">
        <f t="shared" ca="1" si="154"/>
        <v/>
      </c>
      <c r="U799" s="57" t="str">
        <f t="shared" si="155"/>
        <v/>
      </c>
      <c r="V799" s="57" t="str">
        <f ca="1">IF(AND(C799&lt;&gt;"",C799&lt;&gt;OFFSET(C799,1,0)),SUMIFS([Giá có thuế],[Số ĐK],C799),"")</f>
        <v/>
      </c>
      <c r="W799" s="53"/>
      <c r="X799" s="55" t="str">
        <f>IF(W799="","",'Thông Tin Chung'!#REF!)</f>
        <v/>
      </c>
      <c r="Y799" s="57" t="str">
        <f t="shared" ca="1" si="156"/>
        <v/>
      </c>
      <c r="Z799" s="59"/>
      <c r="AA799" s="49" t="str">
        <f ca="1">IF(C799="","",IF(OR(D799&lt;NgayBatDau,D799&gt;NgayKetThuc),"Ngày tháng phải nằm trong kỳ báo cáo",IF(AND(G799&lt;&gt;"",COUNTIF(D.2[Tên khách hàng],G799)=0),"Tên KH chưa khai báo trong DSKH",IF(AND(H799&lt;&gt;"",COUNTIF(D.1[Tên sản phẩm],H799)=0),"SP này chưa khai báo trong DSSP",""))))</f>
        <v/>
      </c>
      <c r="AB799" s="28" t="str">
        <f t="shared" ca="1" si="146"/>
        <v/>
      </c>
      <c r="AC799" s="29" t="str">
        <f>IF(OR(H799="",S799=""),"",S799-(SUM(L799,M799)*INDEX(#REF!,MATCH(H799,D.1[Tên sản phẩm],0))))</f>
        <v/>
      </c>
    </row>
    <row r="800" spans="2:29" ht="27.75" customHeight="1">
      <c r="B800" s="69">
        <f t="shared" si="147"/>
        <v>797</v>
      </c>
      <c r="C800" s="49" t="str">
        <f t="shared" ca="1" si="148"/>
        <v/>
      </c>
      <c r="D800" s="50" t="str">
        <f t="shared" ca="1" si="149"/>
        <v/>
      </c>
      <c r="E800" s="51" t="str">
        <f t="shared" ca="1" si="150"/>
        <v/>
      </c>
      <c r="F800" s="51"/>
      <c r="G800" s="52" t="str">
        <f t="shared" ca="1" si="151"/>
        <v/>
      </c>
      <c r="H800" s="53"/>
      <c r="I800" s="54" t="str">
        <f>IF(H800="","",INDEX(D.1[Quy cách],MATCH(H800,D.1[Tên sản phẩm],0)))</f>
        <v/>
      </c>
      <c r="J800" s="20" t="str">
        <f>IF(H800="","",INDEX(D.1[ĐVT],MATCH(H800,D.1[Tên sản phẩm],0)))</f>
        <v/>
      </c>
      <c r="K800" s="56" t="str">
        <f>IF(H800="","",INDEX(#REF!,MATCH(H800,D.1[Tên sản phẩm],0)))</f>
        <v/>
      </c>
      <c r="L800" s="56"/>
      <c r="M800" s="53"/>
      <c r="N800" s="53"/>
      <c r="O800" s="53"/>
      <c r="P800" s="57" t="str">
        <f t="shared" si="152"/>
        <v/>
      </c>
      <c r="Q800" s="58"/>
      <c r="R800" s="56" t="str">
        <f t="shared" si="145"/>
        <v/>
      </c>
      <c r="S800" s="57" t="str">
        <f t="shared" si="153"/>
        <v/>
      </c>
      <c r="T800" s="58" t="str">
        <f t="shared" ca="1" si="154"/>
        <v/>
      </c>
      <c r="U800" s="57" t="str">
        <f t="shared" si="155"/>
        <v/>
      </c>
      <c r="V800" s="57" t="str">
        <f ca="1">IF(AND(C800&lt;&gt;"",C800&lt;&gt;OFFSET(C800,1,0)),SUMIFS([Giá có thuế],[Số ĐK],C800),"")</f>
        <v/>
      </c>
      <c r="W800" s="53"/>
      <c r="X800" s="55" t="str">
        <f>IF(W800="","",'Thông Tin Chung'!#REF!)</f>
        <v/>
      </c>
      <c r="Y800" s="57" t="str">
        <f t="shared" ca="1" si="156"/>
        <v/>
      </c>
      <c r="Z800" s="59"/>
      <c r="AA800" s="49" t="str">
        <f ca="1">IF(C800="","",IF(OR(D800&lt;NgayBatDau,D800&gt;NgayKetThuc),"Ngày tháng phải nằm trong kỳ báo cáo",IF(AND(G800&lt;&gt;"",COUNTIF(D.2[Tên khách hàng],G800)=0),"Tên KH chưa khai báo trong DSKH",IF(AND(H800&lt;&gt;"",COUNTIF(D.1[Tên sản phẩm],H800)=0),"SP này chưa khai báo trong DSSP",""))))</f>
        <v/>
      </c>
      <c r="AB800" s="28" t="str">
        <f t="shared" ca="1" si="146"/>
        <v/>
      </c>
      <c r="AC800" s="29" t="str">
        <f>IF(OR(H800="",S800=""),"",S800-(SUM(L800,M800)*INDEX(#REF!,MATCH(H800,D.1[Tên sản phẩm],0))))</f>
        <v/>
      </c>
    </row>
    <row r="801" spans="2:29" ht="27.75" customHeight="1">
      <c r="B801" s="69">
        <f t="shared" si="147"/>
        <v>798</v>
      </c>
      <c r="C801" s="49" t="str">
        <f t="shared" ca="1" si="148"/>
        <v/>
      </c>
      <c r="D801" s="50" t="str">
        <f t="shared" ca="1" si="149"/>
        <v/>
      </c>
      <c r="E801" s="51" t="str">
        <f t="shared" ca="1" si="150"/>
        <v/>
      </c>
      <c r="F801" s="51"/>
      <c r="G801" s="52" t="str">
        <f t="shared" ca="1" si="151"/>
        <v/>
      </c>
      <c r="H801" s="53"/>
      <c r="I801" s="54" t="str">
        <f>IF(H801="","",INDEX(D.1[Quy cách],MATCH(H801,D.1[Tên sản phẩm],0)))</f>
        <v/>
      </c>
      <c r="J801" s="20" t="str">
        <f>IF(H801="","",INDEX(D.1[ĐVT],MATCH(H801,D.1[Tên sản phẩm],0)))</f>
        <v/>
      </c>
      <c r="K801" s="56" t="str">
        <f>IF(H801="","",INDEX(#REF!,MATCH(H801,D.1[Tên sản phẩm],0)))</f>
        <v/>
      </c>
      <c r="L801" s="56"/>
      <c r="M801" s="53"/>
      <c r="N801" s="53"/>
      <c r="O801" s="53"/>
      <c r="P801" s="57" t="str">
        <f t="shared" si="152"/>
        <v/>
      </c>
      <c r="Q801" s="58"/>
      <c r="R801" s="56" t="str">
        <f t="shared" si="145"/>
        <v/>
      </c>
      <c r="S801" s="57" t="str">
        <f t="shared" si="153"/>
        <v/>
      </c>
      <c r="T801" s="58" t="str">
        <f t="shared" ca="1" si="154"/>
        <v/>
      </c>
      <c r="U801" s="57" t="str">
        <f t="shared" si="155"/>
        <v/>
      </c>
      <c r="V801" s="57" t="str">
        <f ca="1">IF(AND(C801&lt;&gt;"",C801&lt;&gt;OFFSET(C801,1,0)),SUMIFS([Giá có thuế],[Số ĐK],C801),"")</f>
        <v/>
      </c>
      <c r="W801" s="53"/>
      <c r="X801" s="55" t="str">
        <f>IF(W801="","",'Thông Tin Chung'!#REF!)</f>
        <v/>
      </c>
      <c r="Y801" s="57" t="str">
        <f t="shared" ca="1" si="156"/>
        <v/>
      </c>
      <c r="Z801" s="59"/>
      <c r="AA801" s="49" t="str">
        <f ca="1">IF(C801="","",IF(OR(D801&lt;NgayBatDau,D801&gt;NgayKetThuc),"Ngày tháng phải nằm trong kỳ báo cáo",IF(AND(G801&lt;&gt;"",COUNTIF(D.2[Tên khách hàng],G801)=0),"Tên KH chưa khai báo trong DSKH",IF(AND(H801&lt;&gt;"",COUNTIF(D.1[Tên sản phẩm],H801)=0),"SP này chưa khai báo trong DSSP",""))))</f>
        <v/>
      </c>
      <c r="AB801" s="28" t="str">
        <f t="shared" ca="1" si="146"/>
        <v/>
      </c>
      <c r="AC801" s="29" t="str">
        <f>IF(OR(H801="",S801=""),"",S801-(SUM(L801,M801)*INDEX(#REF!,MATCH(H801,D.1[Tên sản phẩm],0))))</f>
        <v/>
      </c>
    </row>
    <row r="802" spans="2:29" ht="27.75" customHeight="1">
      <c r="B802" s="69">
        <f t="shared" si="147"/>
        <v>799</v>
      </c>
      <c r="C802" s="49" t="str">
        <f t="shared" ca="1" si="148"/>
        <v/>
      </c>
      <c r="D802" s="50" t="str">
        <f t="shared" ca="1" si="149"/>
        <v/>
      </c>
      <c r="E802" s="51" t="str">
        <f t="shared" ca="1" si="150"/>
        <v/>
      </c>
      <c r="F802" s="51"/>
      <c r="G802" s="52" t="str">
        <f t="shared" ca="1" si="151"/>
        <v/>
      </c>
      <c r="H802" s="53"/>
      <c r="I802" s="54" t="str">
        <f>IF(H802="","",INDEX(D.1[Quy cách],MATCH(H802,D.1[Tên sản phẩm],0)))</f>
        <v/>
      </c>
      <c r="J802" s="20" t="str">
        <f>IF(H802="","",INDEX(D.1[ĐVT],MATCH(H802,D.1[Tên sản phẩm],0)))</f>
        <v/>
      </c>
      <c r="K802" s="56" t="str">
        <f>IF(H802="","",INDEX(#REF!,MATCH(H802,D.1[Tên sản phẩm],0)))</f>
        <v/>
      </c>
      <c r="L802" s="56"/>
      <c r="M802" s="53"/>
      <c r="N802" s="53"/>
      <c r="O802" s="53"/>
      <c r="P802" s="57" t="str">
        <f t="shared" si="152"/>
        <v/>
      </c>
      <c r="Q802" s="58"/>
      <c r="R802" s="56" t="str">
        <f t="shared" si="145"/>
        <v/>
      </c>
      <c r="S802" s="57" t="str">
        <f t="shared" si="153"/>
        <v/>
      </c>
      <c r="T802" s="58" t="str">
        <f t="shared" ca="1" si="154"/>
        <v/>
      </c>
      <c r="U802" s="57" t="str">
        <f t="shared" si="155"/>
        <v/>
      </c>
      <c r="V802" s="57" t="str">
        <f ca="1">IF(AND(C802&lt;&gt;"",C802&lt;&gt;OFFSET(C802,1,0)),SUMIFS([Giá có thuế],[Số ĐK],C802),"")</f>
        <v/>
      </c>
      <c r="W802" s="53"/>
      <c r="X802" s="55" t="str">
        <f>IF(W802="","",'Thông Tin Chung'!#REF!)</f>
        <v/>
      </c>
      <c r="Y802" s="57" t="str">
        <f t="shared" ca="1" si="156"/>
        <v/>
      </c>
      <c r="Z802" s="59"/>
      <c r="AA802" s="49" t="str">
        <f ca="1">IF(C802="","",IF(OR(D802&lt;NgayBatDau,D802&gt;NgayKetThuc),"Ngày tháng phải nằm trong kỳ báo cáo",IF(AND(G802&lt;&gt;"",COUNTIF(D.2[Tên khách hàng],G802)=0),"Tên KH chưa khai báo trong DSKH",IF(AND(H802&lt;&gt;"",COUNTIF(D.1[Tên sản phẩm],H802)=0),"SP này chưa khai báo trong DSSP",""))))</f>
        <v/>
      </c>
      <c r="AB802" s="28" t="str">
        <f t="shared" ca="1" si="146"/>
        <v/>
      </c>
      <c r="AC802" s="29" t="str">
        <f>IF(OR(H802="",S802=""),"",S802-(SUM(L802,M802)*INDEX(#REF!,MATCH(H802,D.1[Tên sản phẩm],0))))</f>
        <v/>
      </c>
    </row>
    <row r="803" spans="2:29" ht="27.75" customHeight="1">
      <c r="B803" s="69">
        <f t="shared" si="147"/>
        <v>800</v>
      </c>
      <c r="C803" s="49" t="str">
        <f t="shared" ca="1" si="148"/>
        <v/>
      </c>
      <c r="D803" s="50" t="str">
        <f t="shared" ca="1" si="149"/>
        <v/>
      </c>
      <c r="E803" s="51" t="str">
        <f t="shared" ca="1" si="150"/>
        <v/>
      </c>
      <c r="F803" s="51"/>
      <c r="G803" s="52" t="str">
        <f t="shared" ca="1" si="151"/>
        <v/>
      </c>
      <c r="H803" s="53"/>
      <c r="I803" s="54" t="str">
        <f>IF(H803="","",INDEX(D.1[Quy cách],MATCH(H803,D.1[Tên sản phẩm],0)))</f>
        <v/>
      </c>
      <c r="J803" s="20" t="str">
        <f>IF(H803="","",INDEX(D.1[ĐVT],MATCH(H803,D.1[Tên sản phẩm],0)))</f>
        <v/>
      </c>
      <c r="K803" s="56" t="str">
        <f>IF(H803="","",INDEX(#REF!,MATCH(H803,D.1[Tên sản phẩm],0)))</f>
        <v/>
      </c>
      <c r="L803" s="56"/>
      <c r="M803" s="53"/>
      <c r="N803" s="53"/>
      <c r="O803" s="53"/>
      <c r="P803" s="57" t="str">
        <f t="shared" si="152"/>
        <v/>
      </c>
      <c r="Q803" s="58"/>
      <c r="R803" s="56" t="str">
        <f t="shared" si="145"/>
        <v/>
      </c>
      <c r="S803" s="57" t="str">
        <f t="shared" si="153"/>
        <v/>
      </c>
      <c r="T803" s="58" t="str">
        <f t="shared" ca="1" si="154"/>
        <v/>
      </c>
      <c r="U803" s="57" t="str">
        <f t="shared" si="155"/>
        <v/>
      </c>
      <c r="V803" s="57" t="str">
        <f ca="1">IF(AND(C803&lt;&gt;"",C803&lt;&gt;OFFSET(C803,1,0)),SUMIFS([Giá có thuế],[Số ĐK],C803),"")</f>
        <v/>
      </c>
      <c r="W803" s="53"/>
      <c r="X803" s="55" t="str">
        <f>IF(W803="","",'Thông Tin Chung'!#REF!)</f>
        <v/>
      </c>
      <c r="Y803" s="57" t="str">
        <f t="shared" ca="1" si="156"/>
        <v/>
      </c>
      <c r="Z803" s="59"/>
      <c r="AA803" s="49" t="str">
        <f ca="1">IF(C803="","",IF(OR(D803&lt;NgayBatDau,D803&gt;NgayKetThuc),"Ngày tháng phải nằm trong kỳ báo cáo",IF(AND(G803&lt;&gt;"",COUNTIF(D.2[Tên khách hàng],G803)=0),"Tên KH chưa khai báo trong DSKH",IF(AND(H803&lt;&gt;"",COUNTIF(D.1[Tên sản phẩm],H803)=0),"SP này chưa khai báo trong DSSP",""))))</f>
        <v/>
      </c>
      <c r="AB803" s="28" t="str">
        <f t="shared" ca="1" si="146"/>
        <v/>
      </c>
      <c r="AC803" s="29" t="str">
        <f>IF(OR(H803="",S803=""),"",S803-(SUM(L803,M803)*INDEX(#REF!,MATCH(H803,D.1[Tên sản phẩm],0))))</f>
        <v/>
      </c>
    </row>
    <row r="804" spans="2:29" ht="27.75" customHeight="1">
      <c r="B804" s="69">
        <f t="shared" si="147"/>
        <v>801</v>
      </c>
      <c r="C804" s="49" t="str">
        <f t="shared" ca="1" si="148"/>
        <v/>
      </c>
      <c r="D804" s="50" t="str">
        <f t="shared" ca="1" si="149"/>
        <v/>
      </c>
      <c r="E804" s="51" t="str">
        <f t="shared" ca="1" si="150"/>
        <v/>
      </c>
      <c r="F804" s="51"/>
      <c r="G804" s="52" t="str">
        <f t="shared" ca="1" si="151"/>
        <v/>
      </c>
      <c r="H804" s="53"/>
      <c r="I804" s="54" t="str">
        <f>IF(H804="","",INDEX(D.1[Quy cách],MATCH(H804,D.1[Tên sản phẩm],0)))</f>
        <v/>
      </c>
      <c r="J804" s="20" t="str">
        <f>IF(H804="","",INDEX(D.1[ĐVT],MATCH(H804,D.1[Tên sản phẩm],0)))</f>
        <v/>
      </c>
      <c r="K804" s="56" t="str">
        <f>IF(H804="","",INDEX(#REF!,MATCH(H804,D.1[Tên sản phẩm],0)))</f>
        <v/>
      </c>
      <c r="L804" s="56"/>
      <c r="M804" s="53"/>
      <c r="N804" s="53"/>
      <c r="O804" s="53"/>
      <c r="P804" s="57" t="str">
        <f t="shared" si="152"/>
        <v/>
      </c>
      <c r="Q804" s="58"/>
      <c r="R804" s="56" t="str">
        <f t="shared" si="145"/>
        <v/>
      </c>
      <c r="S804" s="57" t="str">
        <f t="shared" si="153"/>
        <v/>
      </c>
      <c r="T804" s="58" t="str">
        <f t="shared" ca="1" si="154"/>
        <v/>
      </c>
      <c r="U804" s="57" t="str">
        <f t="shared" si="155"/>
        <v/>
      </c>
      <c r="V804" s="57" t="str">
        <f ca="1">IF(AND(C804&lt;&gt;"",C804&lt;&gt;OFFSET(C804,1,0)),SUMIFS([Giá có thuế],[Số ĐK],C804),"")</f>
        <v/>
      </c>
      <c r="W804" s="53"/>
      <c r="X804" s="55" t="str">
        <f>IF(W804="","",'Thông Tin Chung'!#REF!)</f>
        <v/>
      </c>
      <c r="Y804" s="57" t="str">
        <f t="shared" ca="1" si="156"/>
        <v/>
      </c>
      <c r="Z804" s="59"/>
      <c r="AA804" s="49" t="str">
        <f ca="1">IF(C804="","",IF(OR(D804&lt;NgayBatDau,D804&gt;NgayKetThuc),"Ngày tháng phải nằm trong kỳ báo cáo",IF(AND(G804&lt;&gt;"",COUNTIF(D.2[Tên khách hàng],G804)=0),"Tên KH chưa khai báo trong DSKH",IF(AND(H804&lt;&gt;"",COUNTIF(D.1[Tên sản phẩm],H804)=0),"SP này chưa khai báo trong DSSP",""))))</f>
        <v/>
      </c>
      <c r="AB804" s="28" t="str">
        <f t="shared" ca="1" si="146"/>
        <v/>
      </c>
      <c r="AC804" s="29" t="str">
        <f>IF(OR(H804="",S804=""),"",S804-(SUM(L804,M804)*INDEX(#REF!,MATCH(H804,D.1[Tên sản phẩm],0))))</f>
        <v/>
      </c>
    </row>
    <row r="805" spans="2:29" ht="27.75" customHeight="1">
      <c r="B805" s="69">
        <f t="shared" si="147"/>
        <v>802</v>
      </c>
      <c r="C805" s="49" t="str">
        <f t="shared" ca="1" si="148"/>
        <v/>
      </c>
      <c r="D805" s="50" t="str">
        <f t="shared" ca="1" si="149"/>
        <v/>
      </c>
      <c r="E805" s="51" t="str">
        <f t="shared" ca="1" si="150"/>
        <v/>
      </c>
      <c r="F805" s="51"/>
      <c r="G805" s="52" t="str">
        <f t="shared" ca="1" si="151"/>
        <v/>
      </c>
      <c r="H805" s="53"/>
      <c r="I805" s="54" t="str">
        <f>IF(H805="","",INDEX(D.1[Quy cách],MATCH(H805,D.1[Tên sản phẩm],0)))</f>
        <v/>
      </c>
      <c r="J805" s="20" t="str">
        <f>IF(H805="","",INDEX(D.1[ĐVT],MATCH(H805,D.1[Tên sản phẩm],0)))</f>
        <v/>
      </c>
      <c r="K805" s="56" t="str">
        <f>IF(H805="","",INDEX(#REF!,MATCH(H805,D.1[Tên sản phẩm],0)))</f>
        <v/>
      </c>
      <c r="L805" s="56"/>
      <c r="M805" s="53"/>
      <c r="N805" s="53"/>
      <c r="O805" s="53"/>
      <c r="P805" s="57" t="str">
        <f t="shared" si="152"/>
        <v/>
      </c>
      <c r="Q805" s="58"/>
      <c r="R805" s="56" t="str">
        <f t="shared" si="145"/>
        <v/>
      </c>
      <c r="S805" s="57" t="str">
        <f t="shared" si="153"/>
        <v/>
      </c>
      <c r="T805" s="58" t="str">
        <f t="shared" ca="1" si="154"/>
        <v/>
      </c>
      <c r="U805" s="57" t="str">
        <f t="shared" si="155"/>
        <v/>
      </c>
      <c r="V805" s="57" t="str">
        <f ca="1">IF(AND(C805&lt;&gt;"",C805&lt;&gt;OFFSET(C805,1,0)),SUMIFS([Giá có thuế],[Số ĐK],C805),"")</f>
        <v/>
      </c>
      <c r="W805" s="53"/>
      <c r="X805" s="55" t="str">
        <f>IF(W805="","",'Thông Tin Chung'!#REF!)</f>
        <v/>
      </c>
      <c r="Y805" s="57" t="str">
        <f t="shared" ca="1" si="156"/>
        <v/>
      </c>
      <c r="Z805" s="59"/>
      <c r="AA805" s="49" t="str">
        <f ca="1">IF(C805="","",IF(OR(D805&lt;NgayBatDau,D805&gt;NgayKetThuc),"Ngày tháng phải nằm trong kỳ báo cáo",IF(AND(G805&lt;&gt;"",COUNTIF(D.2[Tên khách hàng],G805)=0),"Tên KH chưa khai báo trong DSKH",IF(AND(H805&lt;&gt;"",COUNTIF(D.1[Tên sản phẩm],H805)=0),"SP này chưa khai báo trong DSSP",""))))</f>
        <v/>
      </c>
      <c r="AB805" s="28" t="str">
        <f t="shared" ca="1" si="146"/>
        <v/>
      </c>
      <c r="AC805" s="29" t="str">
        <f>IF(OR(H805="",S805=""),"",S805-(SUM(L805,M805)*INDEX(#REF!,MATCH(H805,D.1[Tên sản phẩm],0))))</f>
        <v/>
      </c>
    </row>
    <row r="806" spans="2:29" ht="27.75" customHeight="1">
      <c r="B806" s="69">
        <f t="shared" si="147"/>
        <v>803</v>
      </c>
      <c r="C806" s="49" t="str">
        <f t="shared" ca="1" si="148"/>
        <v/>
      </c>
      <c r="D806" s="50" t="str">
        <f t="shared" ca="1" si="149"/>
        <v/>
      </c>
      <c r="E806" s="51" t="str">
        <f t="shared" ca="1" si="150"/>
        <v/>
      </c>
      <c r="F806" s="51"/>
      <c r="G806" s="52" t="str">
        <f t="shared" ca="1" si="151"/>
        <v/>
      </c>
      <c r="H806" s="53"/>
      <c r="I806" s="54" t="str">
        <f>IF(H806="","",INDEX(D.1[Quy cách],MATCH(H806,D.1[Tên sản phẩm],0)))</f>
        <v/>
      </c>
      <c r="J806" s="20" t="str">
        <f>IF(H806="","",INDEX(D.1[ĐVT],MATCH(H806,D.1[Tên sản phẩm],0)))</f>
        <v/>
      </c>
      <c r="K806" s="56" t="str">
        <f>IF(H806="","",INDEX(#REF!,MATCH(H806,D.1[Tên sản phẩm],0)))</f>
        <v/>
      </c>
      <c r="L806" s="56"/>
      <c r="M806" s="53"/>
      <c r="N806" s="53"/>
      <c r="O806" s="53"/>
      <c r="P806" s="57" t="str">
        <f t="shared" si="152"/>
        <v/>
      </c>
      <c r="Q806" s="58"/>
      <c r="R806" s="56" t="str">
        <f t="shared" si="145"/>
        <v/>
      </c>
      <c r="S806" s="57" t="str">
        <f t="shared" si="153"/>
        <v/>
      </c>
      <c r="T806" s="58" t="str">
        <f t="shared" ca="1" si="154"/>
        <v/>
      </c>
      <c r="U806" s="57" t="str">
        <f t="shared" si="155"/>
        <v/>
      </c>
      <c r="V806" s="57" t="str">
        <f ca="1">IF(AND(C806&lt;&gt;"",C806&lt;&gt;OFFSET(C806,1,0)),SUMIFS([Giá có thuế],[Số ĐK],C806),"")</f>
        <v/>
      </c>
      <c r="W806" s="53"/>
      <c r="X806" s="55" t="str">
        <f>IF(W806="","",'Thông Tin Chung'!#REF!)</f>
        <v/>
      </c>
      <c r="Y806" s="57" t="str">
        <f t="shared" ca="1" si="156"/>
        <v/>
      </c>
      <c r="Z806" s="59"/>
      <c r="AA806" s="49" t="str">
        <f ca="1">IF(C806="","",IF(OR(D806&lt;NgayBatDau,D806&gt;NgayKetThuc),"Ngày tháng phải nằm trong kỳ báo cáo",IF(AND(G806&lt;&gt;"",COUNTIF(D.2[Tên khách hàng],G806)=0),"Tên KH chưa khai báo trong DSKH",IF(AND(H806&lt;&gt;"",COUNTIF(D.1[Tên sản phẩm],H806)=0),"SP này chưa khai báo trong DSSP",""))))</f>
        <v/>
      </c>
      <c r="AB806" s="28" t="str">
        <f t="shared" ca="1" si="146"/>
        <v/>
      </c>
      <c r="AC806" s="29" t="str">
        <f>IF(OR(H806="",S806=""),"",S806-(SUM(L806,M806)*INDEX(#REF!,MATCH(H806,D.1[Tên sản phẩm],0))))</f>
        <v/>
      </c>
    </row>
    <row r="807" spans="2:29" ht="27.75" customHeight="1">
      <c r="B807" s="69">
        <f t="shared" si="147"/>
        <v>804</v>
      </c>
      <c r="C807" s="49" t="str">
        <f t="shared" ca="1" si="148"/>
        <v/>
      </c>
      <c r="D807" s="50" t="str">
        <f t="shared" ca="1" si="149"/>
        <v/>
      </c>
      <c r="E807" s="51" t="str">
        <f t="shared" ca="1" si="150"/>
        <v/>
      </c>
      <c r="F807" s="51"/>
      <c r="G807" s="52" t="str">
        <f t="shared" ca="1" si="151"/>
        <v/>
      </c>
      <c r="H807" s="53"/>
      <c r="I807" s="54" t="str">
        <f>IF(H807="","",INDEX(D.1[Quy cách],MATCH(H807,D.1[Tên sản phẩm],0)))</f>
        <v/>
      </c>
      <c r="J807" s="20" t="str">
        <f>IF(H807="","",INDEX(D.1[ĐVT],MATCH(H807,D.1[Tên sản phẩm],0)))</f>
        <v/>
      </c>
      <c r="K807" s="56" t="str">
        <f>IF(H807="","",INDEX(#REF!,MATCH(H807,D.1[Tên sản phẩm],0)))</f>
        <v/>
      </c>
      <c r="L807" s="56"/>
      <c r="M807" s="53"/>
      <c r="N807" s="53"/>
      <c r="O807" s="53"/>
      <c r="P807" s="57" t="str">
        <f t="shared" si="152"/>
        <v/>
      </c>
      <c r="Q807" s="58"/>
      <c r="R807" s="56" t="str">
        <f t="shared" si="145"/>
        <v/>
      </c>
      <c r="S807" s="57" t="str">
        <f t="shared" si="153"/>
        <v/>
      </c>
      <c r="T807" s="58" t="str">
        <f t="shared" ca="1" si="154"/>
        <v/>
      </c>
      <c r="U807" s="57" t="str">
        <f t="shared" si="155"/>
        <v/>
      </c>
      <c r="V807" s="57" t="str">
        <f ca="1">IF(AND(C807&lt;&gt;"",C807&lt;&gt;OFFSET(C807,1,0)),SUMIFS([Giá có thuế],[Số ĐK],C807),"")</f>
        <v/>
      </c>
      <c r="W807" s="53"/>
      <c r="X807" s="55" t="str">
        <f>IF(W807="","",'Thông Tin Chung'!#REF!)</f>
        <v/>
      </c>
      <c r="Y807" s="57" t="str">
        <f t="shared" ca="1" si="156"/>
        <v/>
      </c>
      <c r="Z807" s="59"/>
      <c r="AA807" s="49" t="str">
        <f ca="1">IF(C807="","",IF(OR(D807&lt;NgayBatDau,D807&gt;NgayKetThuc),"Ngày tháng phải nằm trong kỳ báo cáo",IF(AND(G807&lt;&gt;"",COUNTIF(D.2[Tên khách hàng],G807)=0),"Tên KH chưa khai báo trong DSKH",IF(AND(H807&lt;&gt;"",COUNTIF(D.1[Tên sản phẩm],H807)=0),"SP này chưa khai báo trong DSSP",""))))</f>
        <v/>
      </c>
      <c r="AB807" s="28" t="str">
        <f t="shared" ca="1" si="146"/>
        <v/>
      </c>
      <c r="AC807" s="29" t="str">
        <f>IF(OR(H807="",S807=""),"",S807-(SUM(L807,M807)*INDEX(#REF!,MATCH(H807,D.1[Tên sản phẩm],0))))</f>
        <v/>
      </c>
    </row>
    <row r="808" spans="2:29" ht="27.75" customHeight="1">
      <c r="B808" s="69">
        <f t="shared" si="147"/>
        <v>805</v>
      </c>
      <c r="C808" s="49" t="str">
        <f t="shared" ca="1" si="148"/>
        <v/>
      </c>
      <c r="D808" s="50" t="str">
        <f t="shared" ca="1" si="149"/>
        <v/>
      </c>
      <c r="E808" s="51" t="str">
        <f t="shared" ca="1" si="150"/>
        <v/>
      </c>
      <c r="F808" s="51"/>
      <c r="G808" s="52" t="str">
        <f t="shared" ca="1" si="151"/>
        <v/>
      </c>
      <c r="H808" s="53"/>
      <c r="I808" s="54" t="str">
        <f>IF(H808="","",INDEX(D.1[Quy cách],MATCH(H808,D.1[Tên sản phẩm],0)))</f>
        <v/>
      </c>
      <c r="J808" s="20" t="str">
        <f>IF(H808="","",INDEX(D.1[ĐVT],MATCH(H808,D.1[Tên sản phẩm],0)))</f>
        <v/>
      </c>
      <c r="K808" s="56" t="str">
        <f>IF(H808="","",INDEX(#REF!,MATCH(H808,D.1[Tên sản phẩm],0)))</f>
        <v/>
      </c>
      <c r="L808" s="56"/>
      <c r="M808" s="53"/>
      <c r="N808" s="53"/>
      <c r="O808" s="53"/>
      <c r="P808" s="57" t="str">
        <f t="shared" si="152"/>
        <v/>
      </c>
      <c r="Q808" s="58"/>
      <c r="R808" s="56" t="str">
        <f t="shared" si="145"/>
        <v/>
      </c>
      <c r="S808" s="57" t="str">
        <f t="shared" si="153"/>
        <v/>
      </c>
      <c r="T808" s="58" t="str">
        <f t="shared" ca="1" si="154"/>
        <v/>
      </c>
      <c r="U808" s="57" t="str">
        <f t="shared" si="155"/>
        <v/>
      </c>
      <c r="V808" s="57" t="str">
        <f ca="1">IF(AND(C808&lt;&gt;"",C808&lt;&gt;OFFSET(C808,1,0)),SUMIFS([Giá có thuế],[Số ĐK],C808),"")</f>
        <v/>
      </c>
      <c r="W808" s="53"/>
      <c r="X808" s="55" t="str">
        <f>IF(W808="","",'Thông Tin Chung'!#REF!)</f>
        <v/>
      </c>
      <c r="Y808" s="57" t="str">
        <f t="shared" ca="1" si="156"/>
        <v/>
      </c>
      <c r="Z808" s="59"/>
      <c r="AA808" s="49" t="str">
        <f ca="1">IF(C808="","",IF(OR(D808&lt;NgayBatDau,D808&gt;NgayKetThuc),"Ngày tháng phải nằm trong kỳ báo cáo",IF(AND(G808&lt;&gt;"",COUNTIF(D.2[Tên khách hàng],G808)=0),"Tên KH chưa khai báo trong DSKH",IF(AND(H808&lt;&gt;"",COUNTIF(D.1[Tên sản phẩm],H808)=0),"SP này chưa khai báo trong DSSP",""))))</f>
        <v/>
      </c>
      <c r="AB808" s="28" t="str">
        <f t="shared" ca="1" si="146"/>
        <v/>
      </c>
      <c r="AC808" s="29" t="str">
        <f>IF(OR(H808="",S808=""),"",S808-(SUM(L808,M808)*INDEX(#REF!,MATCH(H808,D.1[Tên sản phẩm],0))))</f>
        <v/>
      </c>
    </row>
    <row r="809" spans="2:29" ht="27.75" customHeight="1">
      <c r="B809" s="69">
        <f t="shared" si="147"/>
        <v>806</v>
      </c>
      <c r="C809" s="49" t="str">
        <f t="shared" ca="1" si="148"/>
        <v/>
      </c>
      <c r="D809" s="50" t="str">
        <f t="shared" ca="1" si="149"/>
        <v/>
      </c>
      <c r="E809" s="51" t="str">
        <f t="shared" ca="1" si="150"/>
        <v/>
      </c>
      <c r="F809" s="51"/>
      <c r="G809" s="52" t="str">
        <f t="shared" ca="1" si="151"/>
        <v/>
      </c>
      <c r="H809" s="53"/>
      <c r="I809" s="54" t="str">
        <f>IF(H809="","",INDEX(D.1[Quy cách],MATCH(H809,D.1[Tên sản phẩm],0)))</f>
        <v/>
      </c>
      <c r="J809" s="20" t="str">
        <f>IF(H809="","",INDEX(D.1[ĐVT],MATCH(H809,D.1[Tên sản phẩm],0)))</f>
        <v/>
      </c>
      <c r="K809" s="56" t="str">
        <f>IF(H809="","",INDEX(#REF!,MATCH(H809,D.1[Tên sản phẩm],0)))</f>
        <v/>
      </c>
      <c r="L809" s="56"/>
      <c r="M809" s="53"/>
      <c r="N809" s="53"/>
      <c r="O809" s="53"/>
      <c r="P809" s="57" t="str">
        <f t="shared" si="152"/>
        <v/>
      </c>
      <c r="Q809" s="58"/>
      <c r="R809" s="56" t="str">
        <f t="shared" si="145"/>
        <v/>
      </c>
      <c r="S809" s="57" t="str">
        <f t="shared" si="153"/>
        <v/>
      </c>
      <c r="T809" s="58" t="str">
        <f t="shared" ca="1" si="154"/>
        <v/>
      </c>
      <c r="U809" s="57" t="str">
        <f t="shared" si="155"/>
        <v/>
      </c>
      <c r="V809" s="57" t="str">
        <f ca="1">IF(AND(C809&lt;&gt;"",C809&lt;&gt;OFFSET(C809,1,0)),SUMIFS([Giá có thuế],[Số ĐK],C809),"")</f>
        <v/>
      </c>
      <c r="W809" s="53"/>
      <c r="X809" s="55" t="str">
        <f>IF(W809="","",'Thông Tin Chung'!#REF!)</f>
        <v/>
      </c>
      <c r="Y809" s="57" t="str">
        <f t="shared" ca="1" si="156"/>
        <v/>
      </c>
      <c r="Z809" s="59"/>
      <c r="AA809" s="49" t="str">
        <f ca="1">IF(C809="","",IF(OR(D809&lt;NgayBatDau,D809&gt;NgayKetThuc),"Ngày tháng phải nằm trong kỳ báo cáo",IF(AND(G809&lt;&gt;"",COUNTIF(D.2[Tên khách hàng],G809)=0),"Tên KH chưa khai báo trong DSKH",IF(AND(H809&lt;&gt;"",COUNTIF(D.1[Tên sản phẩm],H809)=0),"SP này chưa khai báo trong DSSP",""))))</f>
        <v/>
      </c>
      <c r="AB809" s="28" t="str">
        <f t="shared" ca="1" si="146"/>
        <v/>
      </c>
      <c r="AC809" s="29" t="str">
        <f>IF(OR(H809="",S809=""),"",S809-(SUM(L809,M809)*INDEX(#REF!,MATCH(H809,D.1[Tên sản phẩm],0))))</f>
        <v/>
      </c>
    </row>
    <row r="810" spans="2:29" ht="27.75" customHeight="1">
      <c r="B810" s="69">
        <f t="shared" si="147"/>
        <v>807</v>
      </c>
      <c r="C810" s="49" t="str">
        <f t="shared" ca="1" si="148"/>
        <v/>
      </c>
      <c r="D810" s="50" t="str">
        <f t="shared" ca="1" si="149"/>
        <v/>
      </c>
      <c r="E810" s="51" t="str">
        <f t="shared" ca="1" si="150"/>
        <v/>
      </c>
      <c r="F810" s="51"/>
      <c r="G810" s="52" t="str">
        <f t="shared" ca="1" si="151"/>
        <v/>
      </c>
      <c r="H810" s="53"/>
      <c r="I810" s="54" t="str">
        <f>IF(H810="","",INDEX(D.1[Quy cách],MATCH(H810,D.1[Tên sản phẩm],0)))</f>
        <v/>
      </c>
      <c r="J810" s="20" t="str">
        <f>IF(H810="","",INDEX(D.1[ĐVT],MATCH(H810,D.1[Tên sản phẩm],0)))</f>
        <v/>
      </c>
      <c r="K810" s="56" t="str">
        <f>IF(H810="","",INDEX(#REF!,MATCH(H810,D.1[Tên sản phẩm],0)))</f>
        <v/>
      </c>
      <c r="L810" s="56"/>
      <c r="M810" s="53"/>
      <c r="N810" s="53"/>
      <c r="O810" s="53"/>
      <c r="P810" s="57" t="str">
        <f t="shared" si="152"/>
        <v/>
      </c>
      <c r="Q810" s="58"/>
      <c r="R810" s="56" t="str">
        <f t="shared" si="145"/>
        <v/>
      </c>
      <c r="S810" s="57" t="str">
        <f t="shared" si="153"/>
        <v/>
      </c>
      <c r="T810" s="58" t="str">
        <f t="shared" ca="1" si="154"/>
        <v/>
      </c>
      <c r="U810" s="57" t="str">
        <f t="shared" si="155"/>
        <v/>
      </c>
      <c r="V810" s="57" t="str">
        <f ca="1">IF(AND(C810&lt;&gt;"",C810&lt;&gt;OFFSET(C810,1,0)),SUMIFS([Giá có thuế],[Số ĐK],C810),"")</f>
        <v/>
      </c>
      <c r="W810" s="53"/>
      <c r="X810" s="55" t="str">
        <f>IF(W810="","",'Thông Tin Chung'!#REF!)</f>
        <v/>
      </c>
      <c r="Y810" s="57" t="str">
        <f t="shared" ca="1" si="156"/>
        <v/>
      </c>
      <c r="Z810" s="59"/>
      <c r="AA810" s="49" t="str">
        <f ca="1">IF(C810="","",IF(OR(D810&lt;NgayBatDau,D810&gt;NgayKetThuc),"Ngày tháng phải nằm trong kỳ báo cáo",IF(AND(G810&lt;&gt;"",COUNTIF(D.2[Tên khách hàng],G810)=0),"Tên KH chưa khai báo trong DSKH",IF(AND(H810&lt;&gt;"",COUNTIF(D.1[Tên sản phẩm],H810)=0),"SP này chưa khai báo trong DSSP",""))))</f>
        <v/>
      </c>
      <c r="AB810" s="28" t="str">
        <f t="shared" ca="1" si="146"/>
        <v/>
      </c>
      <c r="AC810" s="29" t="str">
        <f>IF(OR(H810="",S810=""),"",S810-(SUM(L810,M810)*INDEX(#REF!,MATCH(H810,D.1[Tên sản phẩm],0))))</f>
        <v/>
      </c>
    </row>
    <row r="811" spans="2:29" ht="27.75" customHeight="1">
      <c r="B811" s="69">
        <f t="shared" si="147"/>
        <v>808</v>
      </c>
      <c r="C811" s="49" t="str">
        <f t="shared" ca="1" si="148"/>
        <v/>
      </c>
      <c r="D811" s="50" t="str">
        <f t="shared" ca="1" si="149"/>
        <v/>
      </c>
      <c r="E811" s="51" t="str">
        <f t="shared" ca="1" si="150"/>
        <v/>
      </c>
      <c r="F811" s="51"/>
      <c r="G811" s="52" t="str">
        <f t="shared" ca="1" si="151"/>
        <v/>
      </c>
      <c r="H811" s="53"/>
      <c r="I811" s="54" t="str">
        <f>IF(H811="","",INDEX(D.1[Quy cách],MATCH(H811,D.1[Tên sản phẩm],0)))</f>
        <v/>
      </c>
      <c r="J811" s="20" t="str">
        <f>IF(H811="","",INDEX(D.1[ĐVT],MATCH(H811,D.1[Tên sản phẩm],0)))</f>
        <v/>
      </c>
      <c r="K811" s="56" t="str">
        <f>IF(H811="","",INDEX(#REF!,MATCH(H811,D.1[Tên sản phẩm],0)))</f>
        <v/>
      </c>
      <c r="L811" s="56"/>
      <c r="M811" s="53"/>
      <c r="N811" s="53"/>
      <c r="O811" s="53"/>
      <c r="P811" s="57" t="str">
        <f t="shared" si="152"/>
        <v/>
      </c>
      <c r="Q811" s="58"/>
      <c r="R811" s="56" t="str">
        <f t="shared" si="145"/>
        <v/>
      </c>
      <c r="S811" s="57" t="str">
        <f t="shared" si="153"/>
        <v/>
      </c>
      <c r="T811" s="58" t="str">
        <f t="shared" ca="1" si="154"/>
        <v/>
      </c>
      <c r="U811" s="57" t="str">
        <f t="shared" si="155"/>
        <v/>
      </c>
      <c r="V811" s="57" t="str">
        <f ca="1">IF(AND(C811&lt;&gt;"",C811&lt;&gt;OFFSET(C811,1,0)),SUMIFS([Giá có thuế],[Số ĐK],C811),"")</f>
        <v/>
      </c>
      <c r="W811" s="53"/>
      <c r="X811" s="55" t="str">
        <f>IF(W811="","",'Thông Tin Chung'!#REF!)</f>
        <v/>
      </c>
      <c r="Y811" s="57" t="str">
        <f t="shared" ca="1" si="156"/>
        <v/>
      </c>
      <c r="Z811" s="59"/>
      <c r="AA811" s="49" t="str">
        <f ca="1">IF(C811="","",IF(OR(D811&lt;NgayBatDau,D811&gt;NgayKetThuc),"Ngày tháng phải nằm trong kỳ báo cáo",IF(AND(G811&lt;&gt;"",COUNTIF(D.2[Tên khách hàng],G811)=0),"Tên KH chưa khai báo trong DSKH",IF(AND(H811&lt;&gt;"",COUNTIF(D.1[Tên sản phẩm],H811)=0),"SP này chưa khai báo trong DSSP",""))))</f>
        <v/>
      </c>
      <c r="AB811" s="28" t="str">
        <f t="shared" ca="1" si="146"/>
        <v/>
      </c>
      <c r="AC811" s="29" t="str">
        <f>IF(OR(H811="",S811=""),"",S811-(SUM(L811,M811)*INDEX(#REF!,MATCH(H811,D.1[Tên sản phẩm],0))))</f>
        <v/>
      </c>
    </row>
    <row r="812" spans="2:29" ht="27.75" customHeight="1">
      <c r="B812" s="69">
        <f t="shared" si="147"/>
        <v>809</v>
      </c>
      <c r="C812" s="49" t="str">
        <f t="shared" ca="1" si="148"/>
        <v/>
      </c>
      <c r="D812" s="50" t="str">
        <f t="shared" ca="1" si="149"/>
        <v/>
      </c>
      <c r="E812" s="51" t="str">
        <f t="shared" ca="1" si="150"/>
        <v/>
      </c>
      <c r="F812" s="51"/>
      <c r="G812" s="52" t="str">
        <f t="shared" ca="1" si="151"/>
        <v/>
      </c>
      <c r="H812" s="53"/>
      <c r="I812" s="54" t="str">
        <f>IF(H812="","",INDEX(D.1[Quy cách],MATCH(H812,D.1[Tên sản phẩm],0)))</f>
        <v/>
      </c>
      <c r="J812" s="20" t="str">
        <f>IF(H812="","",INDEX(D.1[ĐVT],MATCH(H812,D.1[Tên sản phẩm],0)))</f>
        <v/>
      </c>
      <c r="K812" s="56" t="str">
        <f>IF(H812="","",INDEX(#REF!,MATCH(H812,D.1[Tên sản phẩm],0)))</f>
        <v/>
      </c>
      <c r="L812" s="56"/>
      <c r="M812" s="53"/>
      <c r="N812" s="53"/>
      <c r="O812" s="53"/>
      <c r="P812" s="57" t="str">
        <f t="shared" si="152"/>
        <v/>
      </c>
      <c r="Q812" s="58"/>
      <c r="R812" s="56" t="str">
        <f t="shared" si="145"/>
        <v/>
      </c>
      <c r="S812" s="57" t="str">
        <f t="shared" si="153"/>
        <v/>
      </c>
      <c r="T812" s="58" t="str">
        <f t="shared" ca="1" si="154"/>
        <v/>
      </c>
      <c r="U812" s="57" t="str">
        <f t="shared" si="155"/>
        <v/>
      </c>
      <c r="V812" s="57" t="str">
        <f ca="1">IF(AND(C812&lt;&gt;"",C812&lt;&gt;OFFSET(C812,1,0)),SUMIFS([Giá có thuế],[Số ĐK],C812),"")</f>
        <v/>
      </c>
      <c r="W812" s="53"/>
      <c r="X812" s="55" t="str">
        <f>IF(W812="","",'Thông Tin Chung'!#REF!)</f>
        <v/>
      </c>
      <c r="Y812" s="57" t="str">
        <f t="shared" ca="1" si="156"/>
        <v/>
      </c>
      <c r="Z812" s="59"/>
      <c r="AA812" s="49" t="str">
        <f ca="1">IF(C812="","",IF(OR(D812&lt;NgayBatDau,D812&gt;NgayKetThuc),"Ngày tháng phải nằm trong kỳ báo cáo",IF(AND(G812&lt;&gt;"",COUNTIF(D.2[Tên khách hàng],G812)=0),"Tên KH chưa khai báo trong DSKH",IF(AND(H812&lt;&gt;"",COUNTIF(D.1[Tên sản phẩm],H812)=0),"SP này chưa khai báo trong DSSP",""))))</f>
        <v/>
      </c>
      <c r="AB812" s="28" t="str">
        <f t="shared" ca="1" si="146"/>
        <v/>
      </c>
      <c r="AC812" s="29" t="str">
        <f>IF(OR(H812="",S812=""),"",S812-(SUM(L812,M812)*INDEX(#REF!,MATCH(H812,D.1[Tên sản phẩm],0))))</f>
        <v/>
      </c>
    </row>
    <row r="813" spans="2:29" ht="27.75" customHeight="1">
      <c r="B813" s="69">
        <f t="shared" si="147"/>
        <v>810</v>
      </c>
      <c r="C813" s="49" t="str">
        <f t="shared" ca="1" si="148"/>
        <v/>
      </c>
      <c r="D813" s="50" t="str">
        <f t="shared" ca="1" si="149"/>
        <v/>
      </c>
      <c r="E813" s="51" t="str">
        <f t="shared" ca="1" si="150"/>
        <v/>
      </c>
      <c r="F813" s="51"/>
      <c r="G813" s="52" t="str">
        <f t="shared" ca="1" si="151"/>
        <v/>
      </c>
      <c r="H813" s="53"/>
      <c r="I813" s="54" t="str">
        <f>IF(H813="","",INDEX(D.1[Quy cách],MATCH(H813,D.1[Tên sản phẩm],0)))</f>
        <v/>
      </c>
      <c r="J813" s="20" t="str">
        <f>IF(H813="","",INDEX(D.1[ĐVT],MATCH(H813,D.1[Tên sản phẩm],0)))</f>
        <v/>
      </c>
      <c r="K813" s="56" t="str">
        <f>IF(H813="","",INDEX(#REF!,MATCH(H813,D.1[Tên sản phẩm],0)))</f>
        <v/>
      </c>
      <c r="L813" s="56"/>
      <c r="M813" s="53"/>
      <c r="N813" s="53"/>
      <c r="O813" s="53"/>
      <c r="P813" s="57" t="str">
        <f t="shared" si="152"/>
        <v/>
      </c>
      <c r="Q813" s="58"/>
      <c r="R813" s="56" t="str">
        <f t="shared" si="145"/>
        <v/>
      </c>
      <c r="S813" s="57" t="str">
        <f t="shared" si="153"/>
        <v/>
      </c>
      <c r="T813" s="58" t="str">
        <f t="shared" ca="1" si="154"/>
        <v/>
      </c>
      <c r="U813" s="57" t="str">
        <f t="shared" si="155"/>
        <v/>
      </c>
      <c r="V813" s="57" t="str">
        <f ca="1">IF(AND(C813&lt;&gt;"",C813&lt;&gt;OFFSET(C813,1,0)),SUMIFS([Giá có thuế],[Số ĐK],C813),"")</f>
        <v/>
      </c>
      <c r="W813" s="53"/>
      <c r="X813" s="55" t="str">
        <f>IF(W813="","",'Thông Tin Chung'!#REF!)</f>
        <v/>
      </c>
      <c r="Y813" s="57" t="str">
        <f t="shared" ca="1" si="156"/>
        <v/>
      </c>
      <c r="Z813" s="59"/>
      <c r="AA813" s="49" t="str">
        <f ca="1">IF(C813="","",IF(OR(D813&lt;NgayBatDau,D813&gt;NgayKetThuc),"Ngày tháng phải nằm trong kỳ báo cáo",IF(AND(G813&lt;&gt;"",COUNTIF(D.2[Tên khách hàng],G813)=0),"Tên KH chưa khai báo trong DSKH",IF(AND(H813&lt;&gt;"",COUNTIF(D.1[Tên sản phẩm],H813)=0),"SP này chưa khai báo trong DSSP",""))))</f>
        <v/>
      </c>
      <c r="AB813" s="28" t="str">
        <f t="shared" ca="1" si="146"/>
        <v/>
      </c>
      <c r="AC813" s="29" t="str">
        <f>IF(OR(H813="",S813=""),"",S813-(SUM(L813,M813)*INDEX(#REF!,MATCH(H813,D.1[Tên sản phẩm],0))))</f>
        <v/>
      </c>
    </row>
    <row r="814" spans="2:29" ht="27.75" customHeight="1">
      <c r="B814" s="69">
        <f t="shared" si="147"/>
        <v>811</v>
      </c>
      <c r="C814" s="49" t="str">
        <f t="shared" ca="1" si="148"/>
        <v/>
      </c>
      <c r="D814" s="50" t="str">
        <f t="shared" ca="1" si="149"/>
        <v/>
      </c>
      <c r="E814" s="51" t="str">
        <f t="shared" ca="1" si="150"/>
        <v/>
      </c>
      <c r="F814" s="51"/>
      <c r="G814" s="52" t="str">
        <f t="shared" ca="1" si="151"/>
        <v/>
      </c>
      <c r="H814" s="53"/>
      <c r="I814" s="54" t="str">
        <f>IF(H814="","",INDEX(D.1[Quy cách],MATCH(H814,D.1[Tên sản phẩm],0)))</f>
        <v/>
      </c>
      <c r="J814" s="20" t="str">
        <f>IF(H814="","",INDEX(D.1[ĐVT],MATCH(H814,D.1[Tên sản phẩm],0)))</f>
        <v/>
      </c>
      <c r="K814" s="56" t="str">
        <f>IF(H814="","",INDEX(#REF!,MATCH(H814,D.1[Tên sản phẩm],0)))</f>
        <v/>
      </c>
      <c r="L814" s="56"/>
      <c r="M814" s="53"/>
      <c r="N814" s="53"/>
      <c r="O814" s="53"/>
      <c r="P814" s="57" t="str">
        <f t="shared" si="152"/>
        <v/>
      </c>
      <c r="Q814" s="58"/>
      <c r="R814" s="56" t="str">
        <f t="shared" si="145"/>
        <v/>
      </c>
      <c r="S814" s="57" t="str">
        <f t="shared" si="153"/>
        <v/>
      </c>
      <c r="T814" s="58" t="str">
        <f t="shared" ca="1" si="154"/>
        <v/>
      </c>
      <c r="U814" s="57" t="str">
        <f t="shared" si="155"/>
        <v/>
      </c>
      <c r="V814" s="57" t="str">
        <f ca="1">IF(AND(C814&lt;&gt;"",C814&lt;&gt;OFFSET(C814,1,0)),SUMIFS([Giá có thuế],[Số ĐK],C814),"")</f>
        <v/>
      </c>
      <c r="W814" s="53"/>
      <c r="X814" s="55" t="str">
        <f>IF(W814="","",'Thông Tin Chung'!#REF!)</f>
        <v/>
      </c>
      <c r="Y814" s="57" t="str">
        <f t="shared" ca="1" si="156"/>
        <v/>
      </c>
      <c r="Z814" s="59"/>
      <c r="AA814" s="49" t="str">
        <f ca="1">IF(C814="","",IF(OR(D814&lt;NgayBatDau,D814&gt;NgayKetThuc),"Ngày tháng phải nằm trong kỳ báo cáo",IF(AND(G814&lt;&gt;"",COUNTIF(D.2[Tên khách hàng],G814)=0),"Tên KH chưa khai báo trong DSKH",IF(AND(H814&lt;&gt;"",COUNTIF(D.1[Tên sản phẩm],H814)=0),"SP này chưa khai báo trong DSSP",""))))</f>
        <v/>
      </c>
      <c r="AB814" s="28" t="str">
        <f t="shared" ca="1" si="146"/>
        <v/>
      </c>
      <c r="AC814" s="29" t="str">
        <f>IF(OR(H814="",S814=""),"",S814-(SUM(L814,M814)*INDEX(#REF!,MATCH(H814,D.1[Tên sản phẩm],0))))</f>
        <v/>
      </c>
    </row>
    <row r="815" spans="2:29" ht="27.75" customHeight="1">
      <c r="B815" s="69">
        <f t="shared" si="147"/>
        <v>812</v>
      </c>
      <c r="C815" s="49" t="str">
        <f t="shared" ca="1" si="148"/>
        <v/>
      </c>
      <c r="D815" s="50" t="str">
        <f t="shared" ca="1" si="149"/>
        <v/>
      </c>
      <c r="E815" s="51" t="str">
        <f t="shared" ca="1" si="150"/>
        <v/>
      </c>
      <c r="F815" s="51"/>
      <c r="G815" s="52" t="str">
        <f t="shared" ca="1" si="151"/>
        <v/>
      </c>
      <c r="H815" s="53"/>
      <c r="I815" s="54" t="str">
        <f>IF(H815="","",INDEX(D.1[Quy cách],MATCH(H815,D.1[Tên sản phẩm],0)))</f>
        <v/>
      </c>
      <c r="J815" s="20" t="str">
        <f>IF(H815="","",INDEX(D.1[ĐVT],MATCH(H815,D.1[Tên sản phẩm],0)))</f>
        <v/>
      </c>
      <c r="K815" s="56" t="str">
        <f>IF(H815="","",INDEX(#REF!,MATCH(H815,D.1[Tên sản phẩm],0)))</f>
        <v/>
      </c>
      <c r="L815" s="56"/>
      <c r="M815" s="53"/>
      <c r="N815" s="53"/>
      <c r="O815" s="53"/>
      <c r="P815" s="57" t="str">
        <f t="shared" si="152"/>
        <v/>
      </c>
      <c r="Q815" s="58"/>
      <c r="R815" s="56" t="str">
        <f t="shared" si="145"/>
        <v/>
      </c>
      <c r="S815" s="57" t="str">
        <f t="shared" si="153"/>
        <v/>
      </c>
      <c r="T815" s="58" t="str">
        <f t="shared" ca="1" si="154"/>
        <v/>
      </c>
      <c r="U815" s="57" t="str">
        <f t="shared" si="155"/>
        <v/>
      </c>
      <c r="V815" s="57" t="str">
        <f ca="1">IF(AND(C815&lt;&gt;"",C815&lt;&gt;OFFSET(C815,1,0)),SUMIFS([Giá có thuế],[Số ĐK],C815),"")</f>
        <v/>
      </c>
      <c r="W815" s="53"/>
      <c r="X815" s="55" t="str">
        <f>IF(W815="","",'Thông Tin Chung'!#REF!)</f>
        <v/>
      </c>
      <c r="Y815" s="57" t="str">
        <f t="shared" ca="1" si="156"/>
        <v/>
      </c>
      <c r="Z815" s="59"/>
      <c r="AA815" s="49" t="str">
        <f ca="1">IF(C815="","",IF(OR(D815&lt;NgayBatDau,D815&gt;NgayKetThuc),"Ngày tháng phải nằm trong kỳ báo cáo",IF(AND(G815&lt;&gt;"",COUNTIF(D.2[Tên khách hàng],G815)=0),"Tên KH chưa khai báo trong DSKH",IF(AND(H815&lt;&gt;"",COUNTIF(D.1[Tên sản phẩm],H815)=0),"SP này chưa khai báo trong DSSP",""))))</f>
        <v/>
      </c>
      <c r="AB815" s="28" t="str">
        <f t="shared" ca="1" si="146"/>
        <v/>
      </c>
      <c r="AC815" s="29" t="str">
        <f>IF(OR(H815="",S815=""),"",S815-(SUM(L815,M815)*INDEX(#REF!,MATCH(H815,D.1[Tên sản phẩm],0))))</f>
        <v/>
      </c>
    </row>
    <row r="816" spans="2:29" ht="27.75" customHeight="1">
      <c r="B816" s="69">
        <f t="shared" si="147"/>
        <v>813</v>
      </c>
      <c r="C816" s="49" t="str">
        <f t="shared" ca="1" si="148"/>
        <v/>
      </c>
      <c r="D816" s="50" t="str">
        <f t="shared" ca="1" si="149"/>
        <v/>
      </c>
      <c r="E816" s="51" t="str">
        <f t="shared" ca="1" si="150"/>
        <v/>
      </c>
      <c r="F816" s="51"/>
      <c r="G816" s="52" t="str">
        <f t="shared" ca="1" si="151"/>
        <v/>
      </c>
      <c r="H816" s="53"/>
      <c r="I816" s="54" t="str">
        <f>IF(H816="","",INDEX(D.1[Quy cách],MATCH(H816,D.1[Tên sản phẩm],0)))</f>
        <v/>
      </c>
      <c r="J816" s="20" t="str">
        <f>IF(H816="","",INDEX(D.1[ĐVT],MATCH(H816,D.1[Tên sản phẩm],0)))</f>
        <v/>
      </c>
      <c r="K816" s="56" t="str">
        <f>IF(H816="","",INDEX(#REF!,MATCH(H816,D.1[Tên sản phẩm],0)))</f>
        <v/>
      </c>
      <c r="L816" s="56"/>
      <c r="M816" s="53"/>
      <c r="N816" s="53"/>
      <c r="O816" s="53"/>
      <c r="P816" s="57" t="str">
        <f t="shared" si="152"/>
        <v/>
      </c>
      <c r="Q816" s="58"/>
      <c r="R816" s="56" t="str">
        <f t="shared" si="145"/>
        <v/>
      </c>
      <c r="S816" s="57" t="str">
        <f t="shared" si="153"/>
        <v/>
      </c>
      <c r="T816" s="58" t="str">
        <f t="shared" ca="1" si="154"/>
        <v/>
      </c>
      <c r="U816" s="57" t="str">
        <f t="shared" si="155"/>
        <v/>
      </c>
      <c r="V816" s="57" t="str">
        <f ca="1">IF(AND(C816&lt;&gt;"",C816&lt;&gt;OFFSET(C816,1,0)),SUMIFS([Giá có thuế],[Số ĐK],C816),"")</f>
        <v/>
      </c>
      <c r="W816" s="53"/>
      <c r="X816" s="55" t="str">
        <f>IF(W816="","",'Thông Tin Chung'!#REF!)</f>
        <v/>
      </c>
      <c r="Y816" s="57" t="str">
        <f t="shared" ca="1" si="156"/>
        <v/>
      </c>
      <c r="Z816" s="59"/>
      <c r="AA816" s="49" t="str">
        <f ca="1">IF(C816="","",IF(OR(D816&lt;NgayBatDau,D816&gt;NgayKetThuc),"Ngày tháng phải nằm trong kỳ báo cáo",IF(AND(G816&lt;&gt;"",COUNTIF(D.2[Tên khách hàng],G816)=0),"Tên KH chưa khai báo trong DSKH",IF(AND(H816&lt;&gt;"",COUNTIF(D.1[Tên sản phẩm],H816)=0),"SP này chưa khai báo trong DSSP",""))))</f>
        <v/>
      </c>
      <c r="AB816" s="28" t="str">
        <f t="shared" ca="1" si="146"/>
        <v/>
      </c>
      <c r="AC816" s="29" t="str">
        <f>IF(OR(H816="",S816=""),"",S816-(SUM(L816,M816)*INDEX(#REF!,MATCH(H816,D.1[Tên sản phẩm],0))))</f>
        <v/>
      </c>
    </row>
    <row r="817" spans="2:29" ht="27.75" customHeight="1">
      <c r="B817" s="69">
        <f t="shared" si="147"/>
        <v>814</v>
      </c>
      <c r="C817" s="49" t="str">
        <f t="shared" ca="1" si="148"/>
        <v/>
      </c>
      <c r="D817" s="50" t="str">
        <f t="shared" ca="1" si="149"/>
        <v/>
      </c>
      <c r="E817" s="51" t="str">
        <f t="shared" ca="1" si="150"/>
        <v/>
      </c>
      <c r="F817" s="51"/>
      <c r="G817" s="52" t="str">
        <f t="shared" ca="1" si="151"/>
        <v/>
      </c>
      <c r="H817" s="53"/>
      <c r="I817" s="54" t="str">
        <f>IF(H817="","",INDEX(D.1[Quy cách],MATCH(H817,D.1[Tên sản phẩm],0)))</f>
        <v/>
      </c>
      <c r="J817" s="20" t="str">
        <f>IF(H817="","",INDEX(D.1[ĐVT],MATCH(H817,D.1[Tên sản phẩm],0)))</f>
        <v/>
      </c>
      <c r="K817" s="56" t="str">
        <f>IF(H817="","",INDEX(#REF!,MATCH(H817,D.1[Tên sản phẩm],0)))</f>
        <v/>
      </c>
      <c r="L817" s="56"/>
      <c r="M817" s="53"/>
      <c r="N817" s="53"/>
      <c r="O817" s="53"/>
      <c r="P817" s="57" t="str">
        <f t="shared" si="152"/>
        <v/>
      </c>
      <c r="Q817" s="58"/>
      <c r="R817" s="56" t="str">
        <f t="shared" si="145"/>
        <v/>
      </c>
      <c r="S817" s="57" t="str">
        <f t="shared" si="153"/>
        <v/>
      </c>
      <c r="T817" s="58" t="str">
        <f t="shared" ca="1" si="154"/>
        <v/>
      </c>
      <c r="U817" s="57" t="str">
        <f t="shared" si="155"/>
        <v/>
      </c>
      <c r="V817" s="57" t="str">
        <f ca="1">IF(AND(C817&lt;&gt;"",C817&lt;&gt;OFFSET(C817,1,0)),SUMIFS([Giá có thuế],[Số ĐK],C817),"")</f>
        <v/>
      </c>
      <c r="W817" s="53"/>
      <c r="X817" s="55" t="str">
        <f>IF(W817="","",'Thông Tin Chung'!#REF!)</f>
        <v/>
      </c>
      <c r="Y817" s="57" t="str">
        <f t="shared" ca="1" si="156"/>
        <v/>
      </c>
      <c r="Z817" s="59"/>
      <c r="AA817" s="49" t="str">
        <f ca="1">IF(C817="","",IF(OR(D817&lt;NgayBatDau,D817&gt;NgayKetThuc),"Ngày tháng phải nằm trong kỳ báo cáo",IF(AND(G817&lt;&gt;"",COUNTIF(D.2[Tên khách hàng],G817)=0),"Tên KH chưa khai báo trong DSKH",IF(AND(H817&lt;&gt;"",COUNTIF(D.1[Tên sản phẩm],H817)=0),"SP này chưa khai báo trong DSSP",""))))</f>
        <v/>
      </c>
      <c r="AB817" s="28" t="str">
        <f t="shared" ca="1" si="146"/>
        <v/>
      </c>
      <c r="AC817" s="29" t="str">
        <f>IF(OR(H817="",S817=""),"",S817-(SUM(L817,M817)*INDEX(#REF!,MATCH(H817,D.1[Tên sản phẩm],0))))</f>
        <v/>
      </c>
    </row>
    <row r="818" spans="2:29" ht="27.75" customHeight="1">
      <c r="B818" s="69">
        <f t="shared" si="147"/>
        <v>815</v>
      </c>
      <c r="C818" s="49" t="str">
        <f t="shared" ca="1" si="148"/>
        <v/>
      </c>
      <c r="D818" s="50" t="str">
        <f t="shared" ca="1" si="149"/>
        <v/>
      </c>
      <c r="E818" s="51" t="str">
        <f t="shared" ca="1" si="150"/>
        <v/>
      </c>
      <c r="F818" s="51"/>
      <c r="G818" s="52" t="str">
        <f t="shared" ca="1" si="151"/>
        <v/>
      </c>
      <c r="H818" s="53"/>
      <c r="I818" s="54" t="str">
        <f>IF(H818="","",INDEX(D.1[Quy cách],MATCH(H818,D.1[Tên sản phẩm],0)))</f>
        <v/>
      </c>
      <c r="J818" s="20" t="str">
        <f>IF(H818="","",INDEX(D.1[ĐVT],MATCH(H818,D.1[Tên sản phẩm],0)))</f>
        <v/>
      </c>
      <c r="K818" s="56" t="str">
        <f>IF(H818="","",INDEX(#REF!,MATCH(H818,D.1[Tên sản phẩm],0)))</f>
        <v/>
      </c>
      <c r="L818" s="56"/>
      <c r="M818" s="53"/>
      <c r="N818" s="53"/>
      <c r="O818" s="53"/>
      <c r="P818" s="57" t="str">
        <f t="shared" si="152"/>
        <v/>
      </c>
      <c r="Q818" s="58"/>
      <c r="R818" s="56" t="str">
        <f t="shared" si="145"/>
        <v/>
      </c>
      <c r="S818" s="57" t="str">
        <f t="shared" si="153"/>
        <v/>
      </c>
      <c r="T818" s="58" t="str">
        <f t="shared" ca="1" si="154"/>
        <v/>
      </c>
      <c r="U818" s="57" t="str">
        <f t="shared" si="155"/>
        <v/>
      </c>
      <c r="V818" s="57" t="str">
        <f ca="1">IF(AND(C818&lt;&gt;"",C818&lt;&gt;OFFSET(C818,1,0)),SUMIFS([Giá có thuế],[Số ĐK],C818),"")</f>
        <v/>
      </c>
      <c r="W818" s="53"/>
      <c r="X818" s="55" t="str">
        <f>IF(W818="","",'Thông Tin Chung'!#REF!)</f>
        <v/>
      </c>
      <c r="Y818" s="57" t="str">
        <f t="shared" ca="1" si="156"/>
        <v/>
      </c>
      <c r="Z818" s="59"/>
      <c r="AA818" s="49" t="str">
        <f ca="1">IF(C818="","",IF(OR(D818&lt;NgayBatDau,D818&gt;NgayKetThuc),"Ngày tháng phải nằm trong kỳ báo cáo",IF(AND(G818&lt;&gt;"",COUNTIF(D.2[Tên khách hàng],G818)=0),"Tên KH chưa khai báo trong DSKH",IF(AND(H818&lt;&gt;"",COUNTIF(D.1[Tên sản phẩm],H818)=0),"SP này chưa khai báo trong DSSP",""))))</f>
        <v/>
      </c>
      <c r="AB818" s="28" t="str">
        <f t="shared" ca="1" si="146"/>
        <v/>
      </c>
      <c r="AC818" s="29" t="str">
        <f>IF(OR(H818="",S818=""),"",S818-(SUM(L818,M818)*INDEX(#REF!,MATCH(H818,D.1[Tên sản phẩm],0))))</f>
        <v/>
      </c>
    </row>
    <row r="819" spans="2:29" ht="27.75" customHeight="1">
      <c r="B819" s="69">
        <f t="shared" si="147"/>
        <v>816</v>
      </c>
      <c r="C819" s="49" t="str">
        <f t="shared" ca="1" si="148"/>
        <v/>
      </c>
      <c r="D819" s="50" t="str">
        <f t="shared" ca="1" si="149"/>
        <v/>
      </c>
      <c r="E819" s="51" t="str">
        <f t="shared" ca="1" si="150"/>
        <v/>
      </c>
      <c r="F819" s="51"/>
      <c r="G819" s="52" t="str">
        <f t="shared" ca="1" si="151"/>
        <v/>
      </c>
      <c r="H819" s="53"/>
      <c r="I819" s="54" t="str">
        <f>IF(H819="","",INDEX(D.1[Quy cách],MATCH(H819,D.1[Tên sản phẩm],0)))</f>
        <v/>
      </c>
      <c r="J819" s="20" t="str">
        <f>IF(H819="","",INDEX(D.1[ĐVT],MATCH(H819,D.1[Tên sản phẩm],0)))</f>
        <v/>
      </c>
      <c r="K819" s="56" t="str">
        <f>IF(H819="","",INDEX(#REF!,MATCH(H819,D.1[Tên sản phẩm],0)))</f>
        <v/>
      </c>
      <c r="L819" s="56"/>
      <c r="M819" s="53"/>
      <c r="N819" s="53"/>
      <c r="O819" s="53"/>
      <c r="P819" s="57" t="str">
        <f t="shared" si="152"/>
        <v/>
      </c>
      <c r="Q819" s="58"/>
      <c r="R819" s="56" t="str">
        <f t="shared" si="145"/>
        <v/>
      </c>
      <c r="S819" s="57" t="str">
        <f t="shared" si="153"/>
        <v/>
      </c>
      <c r="T819" s="58" t="str">
        <f t="shared" ca="1" si="154"/>
        <v/>
      </c>
      <c r="U819" s="57" t="str">
        <f t="shared" si="155"/>
        <v/>
      </c>
      <c r="V819" s="57" t="str">
        <f ca="1">IF(AND(C819&lt;&gt;"",C819&lt;&gt;OFFSET(C819,1,0)),SUMIFS([Giá có thuế],[Số ĐK],C819),"")</f>
        <v/>
      </c>
      <c r="W819" s="53"/>
      <c r="X819" s="55" t="str">
        <f>IF(W819="","",'Thông Tin Chung'!#REF!)</f>
        <v/>
      </c>
      <c r="Y819" s="57" t="str">
        <f t="shared" ca="1" si="156"/>
        <v/>
      </c>
      <c r="Z819" s="59"/>
      <c r="AA819" s="49" t="str">
        <f ca="1">IF(C819="","",IF(OR(D819&lt;NgayBatDau,D819&gt;NgayKetThuc),"Ngày tháng phải nằm trong kỳ báo cáo",IF(AND(G819&lt;&gt;"",COUNTIF(D.2[Tên khách hàng],G819)=0),"Tên KH chưa khai báo trong DSKH",IF(AND(H819&lt;&gt;"",COUNTIF(D.1[Tên sản phẩm],H819)=0),"SP này chưa khai báo trong DSSP",""))))</f>
        <v/>
      </c>
      <c r="AB819" s="28" t="str">
        <f t="shared" ca="1" si="146"/>
        <v/>
      </c>
      <c r="AC819" s="29" t="str">
        <f>IF(OR(H819="",S819=""),"",S819-(SUM(L819,M819)*INDEX(#REF!,MATCH(H819,D.1[Tên sản phẩm],0))))</f>
        <v/>
      </c>
    </row>
    <row r="820" spans="2:29" ht="27.75" customHeight="1">
      <c r="B820" s="69">
        <f t="shared" si="147"/>
        <v>817</v>
      </c>
      <c r="C820" s="49" t="str">
        <f t="shared" ca="1" si="148"/>
        <v/>
      </c>
      <c r="D820" s="50" t="str">
        <f t="shared" ca="1" si="149"/>
        <v/>
      </c>
      <c r="E820" s="51" t="str">
        <f t="shared" ca="1" si="150"/>
        <v/>
      </c>
      <c r="F820" s="51"/>
      <c r="G820" s="52" t="str">
        <f t="shared" ca="1" si="151"/>
        <v/>
      </c>
      <c r="H820" s="53"/>
      <c r="I820" s="54" t="str">
        <f>IF(H820="","",INDEX(D.1[Quy cách],MATCH(H820,D.1[Tên sản phẩm],0)))</f>
        <v/>
      </c>
      <c r="J820" s="20" t="str">
        <f>IF(H820="","",INDEX(D.1[ĐVT],MATCH(H820,D.1[Tên sản phẩm],0)))</f>
        <v/>
      </c>
      <c r="K820" s="56" t="str">
        <f>IF(H820="","",INDEX(#REF!,MATCH(H820,D.1[Tên sản phẩm],0)))</f>
        <v/>
      </c>
      <c r="L820" s="56"/>
      <c r="M820" s="53"/>
      <c r="N820" s="53"/>
      <c r="O820" s="53"/>
      <c r="P820" s="57" t="str">
        <f t="shared" si="152"/>
        <v/>
      </c>
      <c r="Q820" s="58"/>
      <c r="R820" s="56" t="str">
        <f t="shared" si="145"/>
        <v/>
      </c>
      <c r="S820" s="57" t="str">
        <f t="shared" si="153"/>
        <v/>
      </c>
      <c r="T820" s="58" t="str">
        <f t="shared" ca="1" si="154"/>
        <v/>
      </c>
      <c r="U820" s="57" t="str">
        <f t="shared" si="155"/>
        <v/>
      </c>
      <c r="V820" s="57" t="str">
        <f ca="1">IF(AND(C820&lt;&gt;"",C820&lt;&gt;OFFSET(C820,1,0)),SUMIFS([Giá có thuế],[Số ĐK],C820),"")</f>
        <v/>
      </c>
      <c r="W820" s="53"/>
      <c r="X820" s="55" t="str">
        <f>IF(W820="","",'Thông Tin Chung'!#REF!)</f>
        <v/>
      </c>
      <c r="Y820" s="57" t="str">
        <f t="shared" ca="1" si="156"/>
        <v/>
      </c>
      <c r="Z820" s="59"/>
      <c r="AA820" s="49" t="str">
        <f ca="1">IF(C820="","",IF(OR(D820&lt;NgayBatDau,D820&gt;NgayKetThuc),"Ngày tháng phải nằm trong kỳ báo cáo",IF(AND(G820&lt;&gt;"",COUNTIF(D.2[Tên khách hàng],G820)=0),"Tên KH chưa khai báo trong DSKH",IF(AND(H820&lt;&gt;"",COUNTIF(D.1[Tên sản phẩm],H820)=0),"SP này chưa khai báo trong DSSP",""))))</f>
        <v/>
      </c>
      <c r="AB820" s="28" t="str">
        <f t="shared" ca="1" si="146"/>
        <v/>
      </c>
      <c r="AC820" s="29" t="str">
        <f>IF(OR(H820="",S820=""),"",S820-(SUM(L820,M820)*INDEX(#REF!,MATCH(H820,D.1[Tên sản phẩm],0))))</f>
        <v/>
      </c>
    </row>
    <row r="821" spans="2:29" ht="27.75" customHeight="1">
      <c r="B821" s="69">
        <f t="shared" si="147"/>
        <v>818</v>
      </c>
      <c r="C821" s="49" t="str">
        <f t="shared" ca="1" si="148"/>
        <v/>
      </c>
      <c r="D821" s="50" t="str">
        <f t="shared" ca="1" si="149"/>
        <v/>
      </c>
      <c r="E821" s="51" t="str">
        <f t="shared" ca="1" si="150"/>
        <v/>
      </c>
      <c r="F821" s="51"/>
      <c r="G821" s="52" t="str">
        <f t="shared" ca="1" si="151"/>
        <v/>
      </c>
      <c r="H821" s="53"/>
      <c r="I821" s="54" t="str">
        <f>IF(H821="","",INDEX(D.1[Quy cách],MATCH(H821,D.1[Tên sản phẩm],0)))</f>
        <v/>
      </c>
      <c r="J821" s="20" t="str">
        <f>IF(H821="","",INDEX(D.1[ĐVT],MATCH(H821,D.1[Tên sản phẩm],0)))</f>
        <v/>
      </c>
      <c r="K821" s="56" t="str">
        <f>IF(H821="","",INDEX(#REF!,MATCH(H821,D.1[Tên sản phẩm],0)))</f>
        <v/>
      </c>
      <c r="L821" s="56"/>
      <c r="M821" s="53"/>
      <c r="N821" s="53"/>
      <c r="O821" s="53"/>
      <c r="P821" s="57" t="str">
        <f t="shared" si="152"/>
        <v/>
      </c>
      <c r="Q821" s="58"/>
      <c r="R821" s="56" t="str">
        <f t="shared" si="145"/>
        <v/>
      </c>
      <c r="S821" s="57" t="str">
        <f t="shared" si="153"/>
        <v/>
      </c>
      <c r="T821" s="58" t="str">
        <f t="shared" ca="1" si="154"/>
        <v/>
      </c>
      <c r="U821" s="57" t="str">
        <f t="shared" si="155"/>
        <v/>
      </c>
      <c r="V821" s="57" t="str">
        <f ca="1">IF(AND(C821&lt;&gt;"",C821&lt;&gt;OFFSET(C821,1,0)),SUMIFS([Giá có thuế],[Số ĐK],C821),"")</f>
        <v/>
      </c>
      <c r="W821" s="53"/>
      <c r="X821" s="55" t="str">
        <f>IF(W821="","",'Thông Tin Chung'!#REF!)</f>
        <v/>
      </c>
      <c r="Y821" s="57" t="str">
        <f t="shared" ca="1" si="156"/>
        <v/>
      </c>
      <c r="Z821" s="59"/>
      <c r="AA821" s="49" t="str">
        <f ca="1">IF(C821="","",IF(OR(D821&lt;NgayBatDau,D821&gt;NgayKetThuc),"Ngày tháng phải nằm trong kỳ báo cáo",IF(AND(G821&lt;&gt;"",COUNTIF(D.2[Tên khách hàng],G821)=0),"Tên KH chưa khai báo trong DSKH",IF(AND(H821&lt;&gt;"",COUNTIF(D.1[Tên sản phẩm],H821)=0),"SP này chưa khai báo trong DSSP",""))))</f>
        <v/>
      </c>
      <c r="AB821" s="28" t="str">
        <f t="shared" ca="1" si="146"/>
        <v/>
      </c>
      <c r="AC821" s="29" t="str">
        <f>IF(OR(H821="",S821=""),"",S821-(SUM(L821,M821)*INDEX(#REF!,MATCH(H821,D.1[Tên sản phẩm],0))))</f>
        <v/>
      </c>
    </row>
    <row r="822" spans="2:29" ht="27.75" customHeight="1">
      <c r="B822" s="69">
        <f t="shared" si="147"/>
        <v>819</v>
      </c>
      <c r="C822" s="49" t="str">
        <f t="shared" ca="1" si="148"/>
        <v/>
      </c>
      <c r="D822" s="50" t="str">
        <f t="shared" ca="1" si="149"/>
        <v/>
      </c>
      <c r="E822" s="51" t="str">
        <f t="shared" ca="1" si="150"/>
        <v/>
      </c>
      <c r="F822" s="51"/>
      <c r="G822" s="52" t="str">
        <f t="shared" ca="1" si="151"/>
        <v/>
      </c>
      <c r="H822" s="53"/>
      <c r="I822" s="54" t="str">
        <f>IF(H822="","",INDEX(D.1[Quy cách],MATCH(H822,D.1[Tên sản phẩm],0)))</f>
        <v/>
      </c>
      <c r="J822" s="20" t="str">
        <f>IF(H822="","",INDEX(D.1[ĐVT],MATCH(H822,D.1[Tên sản phẩm],0)))</f>
        <v/>
      </c>
      <c r="K822" s="56" t="str">
        <f>IF(H822="","",INDEX(#REF!,MATCH(H822,D.1[Tên sản phẩm],0)))</f>
        <v/>
      </c>
      <c r="L822" s="56"/>
      <c r="M822" s="53"/>
      <c r="N822" s="53"/>
      <c r="O822" s="53"/>
      <c r="P822" s="57" t="str">
        <f t="shared" si="152"/>
        <v/>
      </c>
      <c r="Q822" s="58"/>
      <c r="R822" s="56" t="str">
        <f t="shared" si="145"/>
        <v/>
      </c>
      <c r="S822" s="57" t="str">
        <f t="shared" si="153"/>
        <v/>
      </c>
      <c r="T822" s="58" t="str">
        <f t="shared" ca="1" si="154"/>
        <v/>
      </c>
      <c r="U822" s="57" t="str">
        <f t="shared" si="155"/>
        <v/>
      </c>
      <c r="V822" s="57" t="str">
        <f ca="1">IF(AND(C822&lt;&gt;"",C822&lt;&gt;OFFSET(C822,1,0)),SUMIFS([Giá có thuế],[Số ĐK],C822),"")</f>
        <v/>
      </c>
      <c r="W822" s="53"/>
      <c r="X822" s="55" t="str">
        <f>IF(W822="","",'Thông Tin Chung'!#REF!)</f>
        <v/>
      </c>
      <c r="Y822" s="57" t="str">
        <f t="shared" ca="1" si="156"/>
        <v/>
      </c>
      <c r="Z822" s="59"/>
      <c r="AA822" s="49" t="str">
        <f ca="1">IF(C822="","",IF(OR(D822&lt;NgayBatDau,D822&gt;NgayKetThuc),"Ngày tháng phải nằm trong kỳ báo cáo",IF(AND(G822&lt;&gt;"",COUNTIF(D.2[Tên khách hàng],G822)=0),"Tên KH chưa khai báo trong DSKH",IF(AND(H822&lt;&gt;"",COUNTIF(D.1[Tên sản phẩm],H822)=0),"SP này chưa khai báo trong DSSP",""))))</f>
        <v/>
      </c>
      <c r="AB822" s="28" t="str">
        <f t="shared" ca="1" si="146"/>
        <v/>
      </c>
      <c r="AC822" s="29" t="str">
        <f>IF(OR(H822="",S822=""),"",S822-(SUM(L822,M822)*INDEX(#REF!,MATCH(H822,D.1[Tên sản phẩm],0))))</f>
        <v/>
      </c>
    </row>
    <row r="823" spans="2:29" ht="27.75" customHeight="1">
      <c r="B823" s="69">
        <f t="shared" si="147"/>
        <v>820</v>
      </c>
      <c r="C823" s="49" t="str">
        <f t="shared" ca="1" si="148"/>
        <v/>
      </c>
      <c r="D823" s="50" t="str">
        <f t="shared" ca="1" si="149"/>
        <v/>
      </c>
      <c r="E823" s="51" t="str">
        <f t="shared" ca="1" si="150"/>
        <v/>
      </c>
      <c r="F823" s="51"/>
      <c r="G823" s="52" t="str">
        <f t="shared" ca="1" si="151"/>
        <v/>
      </c>
      <c r="H823" s="53"/>
      <c r="I823" s="54" t="str">
        <f>IF(H823="","",INDEX(D.1[Quy cách],MATCH(H823,D.1[Tên sản phẩm],0)))</f>
        <v/>
      </c>
      <c r="J823" s="20" t="str">
        <f>IF(H823="","",INDEX(D.1[ĐVT],MATCH(H823,D.1[Tên sản phẩm],0)))</f>
        <v/>
      </c>
      <c r="K823" s="56" t="str">
        <f>IF(H823="","",INDEX(#REF!,MATCH(H823,D.1[Tên sản phẩm],0)))</f>
        <v/>
      </c>
      <c r="L823" s="56"/>
      <c r="M823" s="53"/>
      <c r="N823" s="53"/>
      <c r="O823" s="53"/>
      <c r="P823" s="57" t="str">
        <f t="shared" si="152"/>
        <v/>
      </c>
      <c r="Q823" s="58"/>
      <c r="R823" s="56" t="str">
        <f t="shared" si="145"/>
        <v/>
      </c>
      <c r="S823" s="57" t="str">
        <f t="shared" si="153"/>
        <v/>
      </c>
      <c r="T823" s="58" t="str">
        <f t="shared" ca="1" si="154"/>
        <v/>
      </c>
      <c r="U823" s="57" t="str">
        <f t="shared" si="155"/>
        <v/>
      </c>
      <c r="V823" s="57" t="str">
        <f ca="1">IF(AND(C823&lt;&gt;"",C823&lt;&gt;OFFSET(C823,1,0)),SUMIFS([Giá có thuế],[Số ĐK],C823),"")</f>
        <v/>
      </c>
      <c r="W823" s="53"/>
      <c r="X823" s="55" t="str">
        <f>IF(W823="","",'Thông Tin Chung'!#REF!)</f>
        <v/>
      </c>
      <c r="Y823" s="57" t="str">
        <f t="shared" ca="1" si="156"/>
        <v/>
      </c>
      <c r="Z823" s="59"/>
      <c r="AA823" s="49" t="str">
        <f ca="1">IF(C823="","",IF(OR(D823&lt;NgayBatDau,D823&gt;NgayKetThuc),"Ngày tháng phải nằm trong kỳ báo cáo",IF(AND(G823&lt;&gt;"",COUNTIF(D.2[Tên khách hàng],G823)=0),"Tên KH chưa khai báo trong DSKH",IF(AND(H823&lt;&gt;"",COUNTIF(D.1[Tên sản phẩm],H823)=0),"SP này chưa khai báo trong DSSP",""))))</f>
        <v/>
      </c>
      <c r="AB823" s="28" t="str">
        <f t="shared" ca="1" si="146"/>
        <v/>
      </c>
      <c r="AC823" s="29" t="str">
        <f>IF(OR(H823="",S823=""),"",S823-(SUM(L823,M823)*INDEX(#REF!,MATCH(H823,D.1[Tên sản phẩm],0))))</f>
        <v/>
      </c>
    </row>
    <row r="824" spans="2:29" ht="27.75" customHeight="1">
      <c r="B824" s="69">
        <f t="shared" si="147"/>
        <v>821</v>
      </c>
      <c r="C824" s="49" t="str">
        <f t="shared" ca="1" si="148"/>
        <v/>
      </c>
      <c r="D824" s="50" t="str">
        <f t="shared" ca="1" si="149"/>
        <v/>
      </c>
      <c r="E824" s="51" t="str">
        <f t="shared" ca="1" si="150"/>
        <v/>
      </c>
      <c r="F824" s="51"/>
      <c r="G824" s="52" t="str">
        <f t="shared" ca="1" si="151"/>
        <v/>
      </c>
      <c r="H824" s="53"/>
      <c r="I824" s="54" t="str">
        <f>IF(H824="","",INDEX(D.1[Quy cách],MATCH(H824,D.1[Tên sản phẩm],0)))</f>
        <v/>
      </c>
      <c r="J824" s="20" t="str">
        <f>IF(H824="","",INDEX(D.1[ĐVT],MATCH(H824,D.1[Tên sản phẩm],0)))</f>
        <v/>
      </c>
      <c r="K824" s="56" t="str">
        <f>IF(H824="","",INDEX(#REF!,MATCH(H824,D.1[Tên sản phẩm],0)))</f>
        <v/>
      </c>
      <c r="L824" s="56"/>
      <c r="M824" s="53"/>
      <c r="N824" s="53"/>
      <c r="O824" s="53"/>
      <c r="P824" s="57" t="str">
        <f t="shared" si="152"/>
        <v/>
      </c>
      <c r="Q824" s="58"/>
      <c r="R824" s="56" t="str">
        <f t="shared" si="145"/>
        <v/>
      </c>
      <c r="S824" s="57" t="str">
        <f t="shared" si="153"/>
        <v/>
      </c>
      <c r="T824" s="58" t="str">
        <f t="shared" ca="1" si="154"/>
        <v/>
      </c>
      <c r="U824" s="57" t="str">
        <f t="shared" si="155"/>
        <v/>
      </c>
      <c r="V824" s="57" t="str">
        <f ca="1">IF(AND(C824&lt;&gt;"",C824&lt;&gt;OFFSET(C824,1,0)),SUMIFS([Giá có thuế],[Số ĐK],C824),"")</f>
        <v/>
      </c>
      <c r="W824" s="53"/>
      <c r="X824" s="55" t="str">
        <f>IF(W824="","",'Thông Tin Chung'!#REF!)</f>
        <v/>
      </c>
      <c r="Y824" s="57" t="str">
        <f t="shared" ca="1" si="156"/>
        <v/>
      </c>
      <c r="Z824" s="59"/>
      <c r="AA824" s="49" t="str">
        <f ca="1">IF(C824="","",IF(OR(D824&lt;NgayBatDau,D824&gt;NgayKetThuc),"Ngày tháng phải nằm trong kỳ báo cáo",IF(AND(G824&lt;&gt;"",COUNTIF(D.2[Tên khách hàng],G824)=0),"Tên KH chưa khai báo trong DSKH",IF(AND(H824&lt;&gt;"",COUNTIF(D.1[Tên sản phẩm],H824)=0),"SP này chưa khai báo trong DSSP",""))))</f>
        <v/>
      </c>
      <c r="AB824" s="28" t="str">
        <f t="shared" ca="1" si="146"/>
        <v/>
      </c>
      <c r="AC824" s="29" t="str">
        <f>IF(OR(H824="",S824=""),"",S824-(SUM(L824,M824)*INDEX(#REF!,MATCH(H824,D.1[Tên sản phẩm],0))))</f>
        <v/>
      </c>
    </row>
    <row r="825" spans="2:29" ht="27.75" customHeight="1">
      <c r="B825" s="69">
        <f t="shared" si="147"/>
        <v>822</v>
      </c>
      <c r="C825" s="49" t="str">
        <f t="shared" ca="1" si="148"/>
        <v/>
      </c>
      <c r="D825" s="50" t="str">
        <f t="shared" ca="1" si="149"/>
        <v/>
      </c>
      <c r="E825" s="51" t="str">
        <f t="shared" ca="1" si="150"/>
        <v/>
      </c>
      <c r="F825" s="51"/>
      <c r="G825" s="52" t="str">
        <f t="shared" ca="1" si="151"/>
        <v/>
      </c>
      <c r="H825" s="53"/>
      <c r="I825" s="54" t="str">
        <f>IF(H825="","",INDEX(D.1[Quy cách],MATCH(H825,D.1[Tên sản phẩm],0)))</f>
        <v/>
      </c>
      <c r="J825" s="20" t="str">
        <f>IF(H825="","",INDEX(D.1[ĐVT],MATCH(H825,D.1[Tên sản phẩm],0)))</f>
        <v/>
      </c>
      <c r="K825" s="56" t="str">
        <f>IF(H825="","",INDEX(#REF!,MATCH(H825,D.1[Tên sản phẩm],0)))</f>
        <v/>
      </c>
      <c r="L825" s="56"/>
      <c r="M825" s="53"/>
      <c r="N825" s="53"/>
      <c r="O825" s="53"/>
      <c r="P825" s="57" t="str">
        <f t="shared" si="152"/>
        <v/>
      </c>
      <c r="Q825" s="58"/>
      <c r="R825" s="56" t="str">
        <f t="shared" si="145"/>
        <v/>
      </c>
      <c r="S825" s="57" t="str">
        <f t="shared" si="153"/>
        <v/>
      </c>
      <c r="T825" s="58" t="str">
        <f t="shared" ca="1" si="154"/>
        <v/>
      </c>
      <c r="U825" s="57" t="str">
        <f t="shared" si="155"/>
        <v/>
      </c>
      <c r="V825" s="57" t="str">
        <f ca="1">IF(AND(C825&lt;&gt;"",C825&lt;&gt;OFFSET(C825,1,0)),SUMIFS([Giá có thuế],[Số ĐK],C825),"")</f>
        <v/>
      </c>
      <c r="W825" s="53"/>
      <c r="X825" s="55" t="str">
        <f>IF(W825="","",'Thông Tin Chung'!#REF!)</f>
        <v/>
      </c>
      <c r="Y825" s="57" t="str">
        <f t="shared" ca="1" si="156"/>
        <v/>
      </c>
      <c r="Z825" s="59"/>
      <c r="AA825" s="49" t="str">
        <f ca="1">IF(C825="","",IF(OR(D825&lt;NgayBatDau,D825&gt;NgayKetThuc),"Ngày tháng phải nằm trong kỳ báo cáo",IF(AND(G825&lt;&gt;"",COUNTIF(D.2[Tên khách hàng],G825)=0),"Tên KH chưa khai báo trong DSKH",IF(AND(H825&lt;&gt;"",COUNTIF(D.1[Tên sản phẩm],H825)=0),"SP này chưa khai báo trong DSSP",""))))</f>
        <v/>
      </c>
      <c r="AB825" s="28" t="str">
        <f t="shared" ca="1" si="146"/>
        <v/>
      </c>
      <c r="AC825" s="29" t="str">
        <f>IF(OR(H825="",S825=""),"",S825-(SUM(L825,M825)*INDEX(#REF!,MATCH(H825,D.1[Tên sản phẩm],0))))</f>
        <v/>
      </c>
    </row>
    <row r="826" spans="2:29" ht="27.75" customHeight="1">
      <c r="B826" s="69">
        <f t="shared" si="147"/>
        <v>823</v>
      </c>
      <c r="C826" s="49" t="str">
        <f t="shared" ca="1" si="148"/>
        <v/>
      </c>
      <c r="D826" s="50" t="str">
        <f t="shared" ca="1" si="149"/>
        <v/>
      </c>
      <c r="E826" s="51" t="str">
        <f t="shared" ca="1" si="150"/>
        <v/>
      </c>
      <c r="F826" s="51"/>
      <c r="G826" s="52" t="str">
        <f t="shared" ca="1" si="151"/>
        <v/>
      </c>
      <c r="H826" s="53"/>
      <c r="I826" s="54" t="str">
        <f>IF(H826="","",INDEX(D.1[Quy cách],MATCH(H826,D.1[Tên sản phẩm],0)))</f>
        <v/>
      </c>
      <c r="J826" s="20" t="str">
        <f>IF(H826="","",INDEX(D.1[ĐVT],MATCH(H826,D.1[Tên sản phẩm],0)))</f>
        <v/>
      </c>
      <c r="K826" s="56" t="str">
        <f>IF(H826="","",INDEX(#REF!,MATCH(H826,D.1[Tên sản phẩm],0)))</f>
        <v/>
      </c>
      <c r="L826" s="56"/>
      <c r="M826" s="53"/>
      <c r="N826" s="53"/>
      <c r="O826" s="53"/>
      <c r="P826" s="57" t="str">
        <f t="shared" si="152"/>
        <v/>
      </c>
      <c r="Q826" s="58"/>
      <c r="R826" s="56" t="str">
        <f t="shared" si="145"/>
        <v/>
      </c>
      <c r="S826" s="57" t="str">
        <f t="shared" si="153"/>
        <v/>
      </c>
      <c r="T826" s="58" t="str">
        <f t="shared" ca="1" si="154"/>
        <v/>
      </c>
      <c r="U826" s="57" t="str">
        <f t="shared" si="155"/>
        <v/>
      </c>
      <c r="V826" s="57" t="str">
        <f ca="1">IF(AND(C826&lt;&gt;"",C826&lt;&gt;OFFSET(C826,1,0)),SUMIFS([Giá có thuế],[Số ĐK],C826),"")</f>
        <v/>
      </c>
      <c r="W826" s="53"/>
      <c r="X826" s="55" t="str">
        <f>IF(W826="","",'Thông Tin Chung'!#REF!)</f>
        <v/>
      </c>
      <c r="Y826" s="57" t="str">
        <f t="shared" ca="1" si="156"/>
        <v/>
      </c>
      <c r="Z826" s="59"/>
      <c r="AA826" s="49" t="str">
        <f ca="1">IF(C826="","",IF(OR(D826&lt;NgayBatDau,D826&gt;NgayKetThuc),"Ngày tháng phải nằm trong kỳ báo cáo",IF(AND(G826&lt;&gt;"",COUNTIF(D.2[Tên khách hàng],G826)=0),"Tên KH chưa khai báo trong DSKH",IF(AND(H826&lt;&gt;"",COUNTIF(D.1[Tên sản phẩm],H826)=0),"SP này chưa khai báo trong DSSP",""))))</f>
        <v/>
      </c>
      <c r="AB826" s="28" t="str">
        <f t="shared" ca="1" si="146"/>
        <v/>
      </c>
      <c r="AC826" s="29" t="str">
        <f>IF(OR(H826="",S826=""),"",S826-(SUM(L826,M826)*INDEX(#REF!,MATCH(H826,D.1[Tên sản phẩm],0))))</f>
        <v/>
      </c>
    </row>
    <row r="827" spans="2:29" ht="27.75" customHeight="1">
      <c r="B827" s="69">
        <f t="shared" si="147"/>
        <v>824</v>
      </c>
      <c r="C827" s="49" t="str">
        <f t="shared" ca="1" si="148"/>
        <v/>
      </c>
      <c r="D827" s="50" t="str">
        <f t="shared" ca="1" si="149"/>
        <v/>
      </c>
      <c r="E827" s="51" t="str">
        <f t="shared" ca="1" si="150"/>
        <v/>
      </c>
      <c r="F827" s="51"/>
      <c r="G827" s="52" t="str">
        <f t="shared" ca="1" si="151"/>
        <v/>
      </c>
      <c r="H827" s="53"/>
      <c r="I827" s="54" t="str">
        <f>IF(H827="","",INDEX(D.1[Quy cách],MATCH(H827,D.1[Tên sản phẩm],0)))</f>
        <v/>
      </c>
      <c r="J827" s="20" t="str">
        <f>IF(H827="","",INDEX(D.1[ĐVT],MATCH(H827,D.1[Tên sản phẩm],0)))</f>
        <v/>
      </c>
      <c r="K827" s="56" t="str">
        <f>IF(H827="","",INDEX(#REF!,MATCH(H827,D.1[Tên sản phẩm],0)))</f>
        <v/>
      </c>
      <c r="L827" s="56"/>
      <c r="M827" s="53"/>
      <c r="N827" s="53"/>
      <c r="O827" s="53"/>
      <c r="P827" s="57" t="str">
        <f t="shared" si="152"/>
        <v/>
      </c>
      <c r="Q827" s="58"/>
      <c r="R827" s="56" t="str">
        <f t="shared" si="145"/>
        <v/>
      </c>
      <c r="S827" s="57" t="str">
        <f t="shared" si="153"/>
        <v/>
      </c>
      <c r="T827" s="58" t="str">
        <f t="shared" ca="1" si="154"/>
        <v/>
      </c>
      <c r="U827" s="57" t="str">
        <f t="shared" si="155"/>
        <v/>
      </c>
      <c r="V827" s="57" t="str">
        <f ca="1">IF(AND(C827&lt;&gt;"",C827&lt;&gt;OFFSET(C827,1,0)),SUMIFS([Giá có thuế],[Số ĐK],C827),"")</f>
        <v/>
      </c>
      <c r="W827" s="53"/>
      <c r="X827" s="55" t="str">
        <f>IF(W827="","",'Thông Tin Chung'!#REF!)</f>
        <v/>
      </c>
      <c r="Y827" s="57" t="str">
        <f t="shared" ca="1" si="156"/>
        <v/>
      </c>
      <c r="Z827" s="59"/>
      <c r="AA827" s="49" t="str">
        <f ca="1">IF(C827="","",IF(OR(D827&lt;NgayBatDau,D827&gt;NgayKetThuc),"Ngày tháng phải nằm trong kỳ báo cáo",IF(AND(G827&lt;&gt;"",COUNTIF(D.2[Tên khách hàng],G827)=0),"Tên KH chưa khai báo trong DSKH",IF(AND(H827&lt;&gt;"",COUNTIF(D.1[Tên sản phẩm],H827)=0),"SP này chưa khai báo trong DSSP",""))))</f>
        <v/>
      </c>
      <c r="AB827" s="28" t="str">
        <f t="shared" ca="1" si="146"/>
        <v/>
      </c>
      <c r="AC827" s="29" t="str">
        <f>IF(OR(H827="",S827=""),"",S827-(SUM(L827,M827)*INDEX(#REF!,MATCH(H827,D.1[Tên sản phẩm],0))))</f>
        <v/>
      </c>
    </row>
    <row r="828" spans="2:29" ht="27.75" customHeight="1">
      <c r="B828" s="69">
        <f t="shared" si="147"/>
        <v>825</v>
      </c>
      <c r="C828" s="49" t="str">
        <f t="shared" ca="1" si="148"/>
        <v/>
      </c>
      <c r="D828" s="50" t="str">
        <f t="shared" ca="1" si="149"/>
        <v/>
      </c>
      <c r="E828" s="51" t="str">
        <f t="shared" ca="1" si="150"/>
        <v/>
      </c>
      <c r="F828" s="51"/>
      <c r="G828" s="52" t="str">
        <f t="shared" ca="1" si="151"/>
        <v/>
      </c>
      <c r="H828" s="53"/>
      <c r="I828" s="54" t="str">
        <f>IF(H828="","",INDEX(D.1[Quy cách],MATCH(H828,D.1[Tên sản phẩm],0)))</f>
        <v/>
      </c>
      <c r="J828" s="20" t="str">
        <f>IF(H828="","",INDEX(D.1[ĐVT],MATCH(H828,D.1[Tên sản phẩm],0)))</f>
        <v/>
      </c>
      <c r="K828" s="56" t="str">
        <f>IF(H828="","",INDEX(#REF!,MATCH(H828,D.1[Tên sản phẩm],0)))</f>
        <v/>
      </c>
      <c r="L828" s="56"/>
      <c r="M828" s="53"/>
      <c r="N828" s="53"/>
      <c r="O828" s="53"/>
      <c r="P828" s="57" t="str">
        <f t="shared" si="152"/>
        <v/>
      </c>
      <c r="Q828" s="58"/>
      <c r="R828" s="56" t="str">
        <f t="shared" si="145"/>
        <v/>
      </c>
      <c r="S828" s="57" t="str">
        <f t="shared" si="153"/>
        <v/>
      </c>
      <c r="T828" s="58" t="str">
        <f t="shared" ca="1" si="154"/>
        <v/>
      </c>
      <c r="U828" s="57" t="str">
        <f t="shared" si="155"/>
        <v/>
      </c>
      <c r="V828" s="57" t="str">
        <f ca="1">IF(AND(C828&lt;&gt;"",C828&lt;&gt;OFFSET(C828,1,0)),SUMIFS([Giá có thuế],[Số ĐK],C828),"")</f>
        <v/>
      </c>
      <c r="W828" s="53"/>
      <c r="X828" s="55" t="str">
        <f>IF(W828="","",'Thông Tin Chung'!#REF!)</f>
        <v/>
      </c>
      <c r="Y828" s="57" t="str">
        <f t="shared" ca="1" si="156"/>
        <v/>
      </c>
      <c r="Z828" s="59"/>
      <c r="AA828" s="49" t="str">
        <f ca="1">IF(C828="","",IF(OR(D828&lt;NgayBatDau,D828&gt;NgayKetThuc),"Ngày tháng phải nằm trong kỳ báo cáo",IF(AND(G828&lt;&gt;"",COUNTIF(D.2[Tên khách hàng],G828)=0),"Tên KH chưa khai báo trong DSKH",IF(AND(H828&lt;&gt;"",COUNTIF(D.1[Tên sản phẩm],H828)=0),"SP này chưa khai báo trong DSSP",""))))</f>
        <v/>
      </c>
      <c r="AB828" s="28" t="str">
        <f t="shared" ca="1" si="146"/>
        <v/>
      </c>
      <c r="AC828" s="29" t="str">
        <f>IF(OR(H828="",S828=""),"",S828-(SUM(L828,M828)*INDEX(#REF!,MATCH(H828,D.1[Tên sản phẩm],0))))</f>
        <v/>
      </c>
    </row>
    <row r="829" spans="2:29" ht="27.75" customHeight="1">
      <c r="B829" s="69">
        <f t="shared" si="147"/>
        <v>826</v>
      </c>
      <c r="C829" s="49" t="str">
        <f t="shared" ca="1" si="148"/>
        <v/>
      </c>
      <c r="D829" s="50" t="str">
        <f t="shared" ca="1" si="149"/>
        <v/>
      </c>
      <c r="E829" s="51" t="str">
        <f t="shared" ca="1" si="150"/>
        <v/>
      </c>
      <c r="F829" s="51"/>
      <c r="G829" s="52" t="str">
        <f t="shared" ca="1" si="151"/>
        <v/>
      </c>
      <c r="H829" s="53"/>
      <c r="I829" s="54" t="str">
        <f>IF(H829="","",INDEX(D.1[Quy cách],MATCH(H829,D.1[Tên sản phẩm],0)))</f>
        <v/>
      </c>
      <c r="J829" s="20" t="str">
        <f>IF(H829="","",INDEX(D.1[ĐVT],MATCH(H829,D.1[Tên sản phẩm],0)))</f>
        <v/>
      </c>
      <c r="K829" s="56" t="str">
        <f>IF(H829="","",INDEX(#REF!,MATCH(H829,D.1[Tên sản phẩm],0)))</f>
        <v/>
      </c>
      <c r="L829" s="56"/>
      <c r="M829" s="53"/>
      <c r="N829" s="53"/>
      <c r="O829" s="53"/>
      <c r="P829" s="57" t="str">
        <f t="shared" si="152"/>
        <v/>
      </c>
      <c r="Q829" s="58"/>
      <c r="R829" s="56" t="str">
        <f t="shared" si="145"/>
        <v/>
      </c>
      <c r="S829" s="57" t="str">
        <f t="shared" si="153"/>
        <v/>
      </c>
      <c r="T829" s="58" t="str">
        <f t="shared" ca="1" si="154"/>
        <v/>
      </c>
      <c r="U829" s="57" t="str">
        <f t="shared" si="155"/>
        <v/>
      </c>
      <c r="V829" s="57" t="str">
        <f ca="1">IF(AND(C829&lt;&gt;"",C829&lt;&gt;OFFSET(C829,1,0)),SUMIFS([Giá có thuế],[Số ĐK],C829),"")</f>
        <v/>
      </c>
      <c r="W829" s="53"/>
      <c r="X829" s="55" t="str">
        <f>IF(W829="","",'Thông Tin Chung'!#REF!)</f>
        <v/>
      </c>
      <c r="Y829" s="57" t="str">
        <f t="shared" ca="1" si="156"/>
        <v/>
      </c>
      <c r="Z829" s="59"/>
      <c r="AA829" s="49" t="str">
        <f ca="1">IF(C829="","",IF(OR(D829&lt;NgayBatDau,D829&gt;NgayKetThuc),"Ngày tháng phải nằm trong kỳ báo cáo",IF(AND(G829&lt;&gt;"",COUNTIF(D.2[Tên khách hàng],G829)=0),"Tên KH chưa khai báo trong DSKH",IF(AND(H829&lt;&gt;"",COUNTIF(D.1[Tên sản phẩm],H829)=0),"SP này chưa khai báo trong DSSP",""))))</f>
        <v/>
      </c>
      <c r="AB829" s="28" t="str">
        <f t="shared" ca="1" si="146"/>
        <v/>
      </c>
      <c r="AC829" s="29" t="str">
        <f>IF(OR(H829="",S829=""),"",S829-(SUM(L829,M829)*INDEX(#REF!,MATCH(H829,D.1[Tên sản phẩm],0))))</f>
        <v/>
      </c>
    </row>
    <row r="830" spans="2:29" ht="27.75" customHeight="1">
      <c r="B830" s="69">
        <f t="shared" si="147"/>
        <v>827</v>
      </c>
      <c r="C830" s="49" t="str">
        <f t="shared" ca="1" si="148"/>
        <v/>
      </c>
      <c r="D830" s="50" t="str">
        <f t="shared" ca="1" si="149"/>
        <v/>
      </c>
      <c r="E830" s="51" t="str">
        <f t="shared" ca="1" si="150"/>
        <v/>
      </c>
      <c r="F830" s="51"/>
      <c r="G830" s="52" t="str">
        <f t="shared" ca="1" si="151"/>
        <v/>
      </c>
      <c r="H830" s="53"/>
      <c r="I830" s="54" t="str">
        <f>IF(H830="","",INDEX(D.1[Quy cách],MATCH(H830,D.1[Tên sản phẩm],0)))</f>
        <v/>
      </c>
      <c r="J830" s="20" t="str">
        <f>IF(H830="","",INDEX(D.1[ĐVT],MATCH(H830,D.1[Tên sản phẩm],0)))</f>
        <v/>
      </c>
      <c r="K830" s="56" t="str">
        <f>IF(H830="","",INDEX(#REF!,MATCH(H830,D.1[Tên sản phẩm],0)))</f>
        <v/>
      </c>
      <c r="L830" s="56"/>
      <c r="M830" s="53"/>
      <c r="N830" s="53"/>
      <c r="O830" s="53"/>
      <c r="P830" s="57" t="str">
        <f t="shared" si="152"/>
        <v/>
      </c>
      <c r="Q830" s="58"/>
      <c r="R830" s="56" t="str">
        <f t="shared" si="145"/>
        <v/>
      </c>
      <c r="S830" s="57" t="str">
        <f t="shared" si="153"/>
        <v/>
      </c>
      <c r="T830" s="58" t="str">
        <f t="shared" ca="1" si="154"/>
        <v/>
      </c>
      <c r="U830" s="57" t="str">
        <f t="shared" si="155"/>
        <v/>
      </c>
      <c r="V830" s="57" t="str">
        <f ca="1">IF(AND(C830&lt;&gt;"",C830&lt;&gt;OFFSET(C830,1,0)),SUMIFS([Giá có thuế],[Số ĐK],C830),"")</f>
        <v/>
      </c>
      <c r="W830" s="53"/>
      <c r="X830" s="55" t="str">
        <f>IF(W830="","",'Thông Tin Chung'!#REF!)</f>
        <v/>
      </c>
      <c r="Y830" s="57" t="str">
        <f t="shared" ca="1" si="156"/>
        <v/>
      </c>
      <c r="Z830" s="59"/>
      <c r="AA830" s="49" t="str">
        <f ca="1">IF(C830="","",IF(OR(D830&lt;NgayBatDau,D830&gt;NgayKetThuc),"Ngày tháng phải nằm trong kỳ báo cáo",IF(AND(G830&lt;&gt;"",COUNTIF(D.2[Tên khách hàng],G830)=0),"Tên KH chưa khai báo trong DSKH",IF(AND(H830&lt;&gt;"",COUNTIF(D.1[Tên sản phẩm],H830)=0),"SP này chưa khai báo trong DSSP",""))))</f>
        <v/>
      </c>
      <c r="AB830" s="28" t="str">
        <f t="shared" ca="1" si="146"/>
        <v/>
      </c>
      <c r="AC830" s="29" t="str">
        <f>IF(OR(H830="",S830=""),"",S830-(SUM(L830,M830)*INDEX(#REF!,MATCH(H830,D.1[Tên sản phẩm],0))))</f>
        <v/>
      </c>
    </row>
    <row r="831" spans="2:29" ht="27.75" customHeight="1">
      <c r="B831" s="69">
        <f t="shared" si="147"/>
        <v>828</v>
      </c>
      <c r="C831" s="49" t="str">
        <f t="shared" ca="1" si="148"/>
        <v/>
      </c>
      <c r="D831" s="50" t="str">
        <f t="shared" ca="1" si="149"/>
        <v/>
      </c>
      <c r="E831" s="51" t="str">
        <f t="shared" ca="1" si="150"/>
        <v/>
      </c>
      <c r="F831" s="51"/>
      <c r="G831" s="52" t="str">
        <f t="shared" ca="1" si="151"/>
        <v/>
      </c>
      <c r="H831" s="53"/>
      <c r="I831" s="54" t="str">
        <f>IF(H831="","",INDEX(D.1[Quy cách],MATCH(H831,D.1[Tên sản phẩm],0)))</f>
        <v/>
      </c>
      <c r="J831" s="20" t="str">
        <f>IF(H831="","",INDEX(D.1[ĐVT],MATCH(H831,D.1[Tên sản phẩm],0)))</f>
        <v/>
      </c>
      <c r="K831" s="56" t="str">
        <f>IF(H831="","",INDEX(#REF!,MATCH(H831,D.1[Tên sản phẩm],0)))</f>
        <v/>
      </c>
      <c r="L831" s="56"/>
      <c r="M831" s="53"/>
      <c r="N831" s="53"/>
      <c r="O831" s="53"/>
      <c r="P831" s="57" t="str">
        <f t="shared" si="152"/>
        <v/>
      </c>
      <c r="Q831" s="58"/>
      <c r="R831" s="56" t="str">
        <f t="shared" si="145"/>
        <v/>
      </c>
      <c r="S831" s="57" t="str">
        <f t="shared" si="153"/>
        <v/>
      </c>
      <c r="T831" s="58" t="str">
        <f t="shared" ca="1" si="154"/>
        <v/>
      </c>
      <c r="U831" s="57" t="str">
        <f t="shared" si="155"/>
        <v/>
      </c>
      <c r="V831" s="57" t="str">
        <f ca="1">IF(AND(C831&lt;&gt;"",C831&lt;&gt;OFFSET(C831,1,0)),SUMIFS([Giá có thuế],[Số ĐK],C831),"")</f>
        <v/>
      </c>
      <c r="W831" s="53"/>
      <c r="X831" s="55" t="str">
        <f>IF(W831="","",'Thông Tin Chung'!#REF!)</f>
        <v/>
      </c>
      <c r="Y831" s="57" t="str">
        <f t="shared" ca="1" si="156"/>
        <v/>
      </c>
      <c r="Z831" s="59"/>
      <c r="AA831" s="49" t="str">
        <f ca="1">IF(C831="","",IF(OR(D831&lt;NgayBatDau,D831&gt;NgayKetThuc),"Ngày tháng phải nằm trong kỳ báo cáo",IF(AND(G831&lt;&gt;"",COUNTIF(D.2[Tên khách hàng],G831)=0),"Tên KH chưa khai báo trong DSKH",IF(AND(H831&lt;&gt;"",COUNTIF(D.1[Tên sản phẩm],H831)=0),"SP này chưa khai báo trong DSSP",""))))</f>
        <v/>
      </c>
      <c r="AB831" s="28" t="str">
        <f t="shared" ca="1" si="146"/>
        <v/>
      </c>
      <c r="AC831" s="29" t="str">
        <f>IF(OR(H831="",S831=""),"",S831-(SUM(L831,M831)*INDEX(#REF!,MATCH(H831,D.1[Tên sản phẩm],0))))</f>
        <v/>
      </c>
    </row>
    <row r="832" spans="2:29" ht="27.75" customHeight="1">
      <c r="B832" s="69">
        <f t="shared" si="147"/>
        <v>829</v>
      </c>
      <c r="C832" s="49" t="str">
        <f t="shared" ca="1" si="148"/>
        <v/>
      </c>
      <c r="D832" s="50" t="str">
        <f t="shared" ca="1" si="149"/>
        <v/>
      </c>
      <c r="E832" s="51" t="str">
        <f t="shared" ca="1" si="150"/>
        <v/>
      </c>
      <c r="F832" s="51"/>
      <c r="G832" s="52" t="str">
        <f t="shared" ca="1" si="151"/>
        <v/>
      </c>
      <c r="H832" s="53"/>
      <c r="I832" s="54" t="str">
        <f>IF(H832="","",INDEX(D.1[Quy cách],MATCH(H832,D.1[Tên sản phẩm],0)))</f>
        <v/>
      </c>
      <c r="J832" s="20" t="str">
        <f>IF(H832="","",INDEX(D.1[ĐVT],MATCH(H832,D.1[Tên sản phẩm],0)))</f>
        <v/>
      </c>
      <c r="K832" s="56" t="str">
        <f>IF(H832="","",INDEX(#REF!,MATCH(H832,D.1[Tên sản phẩm],0)))</f>
        <v/>
      </c>
      <c r="L832" s="56"/>
      <c r="M832" s="53"/>
      <c r="N832" s="53"/>
      <c r="O832" s="53"/>
      <c r="P832" s="57" t="str">
        <f t="shared" si="152"/>
        <v/>
      </c>
      <c r="Q832" s="58"/>
      <c r="R832" s="56" t="str">
        <f t="shared" si="145"/>
        <v/>
      </c>
      <c r="S832" s="57" t="str">
        <f t="shared" si="153"/>
        <v/>
      </c>
      <c r="T832" s="58" t="str">
        <f t="shared" ca="1" si="154"/>
        <v/>
      </c>
      <c r="U832" s="57" t="str">
        <f t="shared" si="155"/>
        <v/>
      </c>
      <c r="V832" s="57" t="str">
        <f ca="1">IF(AND(C832&lt;&gt;"",C832&lt;&gt;OFFSET(C832,1,0)),SUMIFS([Giá có thuế],[Số ĐK],C832),"")</f>
        <v/>
      </c>
      <c r="W832" s="53"/>
      <c r="X832" s="55" t="str">
        <f>IF(W832="","",'Thông Tin Chung'!#REF!)</f>
        <v/>
      </c>
      <c r="Y832" s="57" t="str">
        <f t="shared" ca="1" si="156"/>
        <v/>
      </c>
      <c r="Z832" s="59"/>
      <c r="AA832" s="49" t="str">
        <f ca="1">IF(C832="","",IF(OR(D832&lt;NgayBatDau,D832&gt;NgayKetThuc),"Ngày tháng phải nằm trong kỳ báo cáo",IF(AND(G832&lt;&gt;"",COUNTIF(D.2[Tên khách hàng],G832)=0),"Tên KH chưa khai báo trong DSKH",IF(AND(H832&lt;&gt;"",COUNTIF(D.1[Tên sản phẩm],H832)=0),"SP này chưa khai báo trong DSSP",""))))</f>
        <v/>
      </c>
      <c r="AB832" s="28" t="str">
        <f t="shared" ca="1" si="146"/>
        <v/>
      </c>
      <c r="AC832" s="29" t="str">
        <f>IF(OR(H832="",S832=""),"",S832-(SUM(L832,M832)*INDEX(#REF!,MATCH(H832,D.1[Tên sản phẩm],0))))</f>
        <v/>
      </c>
    </row>
    <row r="833" spans="2:29" ht="27.75" customHeight="1">
      <c r="B833" s="69">
        <f t="shared" si="147"/>
        <v>830</v>
      </c>
      <c r="C833" s="49" t="str">
        <f t="shared" ca="1" si="148"/>
        <v/>
      </c>
      <c r="D833" s="50" t="str">
        <f t="shared" ca="1" si="149"/>
        <v/>
      </c>
      <c r="E833" s="51" t="str">
        <f t="shared" ca="1" si="150"/>
        <v/>
      </c>
      <c r="F833" s="51"/>
      <c r="G833" s="52" t="str">
        <f t="shared" ca="1" si="151"/>
        <v/>
      </c>
      <c r="H833" s="53"/>
      <c r="I833" s="54" t="str">
        <f>IF(H833="","",INDEX(D.1[Quy cách],MATCH(H833,D.1[Tên sản phẩm],0)))</f>
        <v/>
      </c>
      <c r="J833" s="20" t="str">
        <f>IF(H833="","",INDEX(D.1[ĐVT],MATCH(H833,D.1[Tên sản phẩm],0)))</f>
        <v/>
      </c>
      <c r="K833" s="56" t="str">
        <f>IF(H833="","",INDEX(#REF!,MATCH(H833,D.1[Tên sản phẩm],0)))</f>
        <v/>
      </c>
      <c r="L833" s="56"/>
      <c r="M833" s="53"/>
      <c r="N833" s="53"/>
      <c r="O833" s="53"/>
      <c r="P833" s="57" t="str">
        <f t="shared" si="152"/>
        <v/>
      </c>
      <c r="Q833" s="58"/>
      <c r="R833" s="56" t="str">
        <f t="shared" si="145"/>
        <v/>
      </c>
      <c r="S833" s="57" t="str">
        <f t="shared" si="153"/>
        <v/>
      </c>
      <c r="T833" s="58" t="str">
        <f t="shared" ca="1" si="154"/>
        <v/>
      </c>
      <c r="U833" s="57" t="str">
        <f t="shared" si="155"/>
        <v/>
      </c>
      <c r="V833" s="57" t="str">
        <f ca="1">IF(AND(C833&lt;&gt;"",C833&lt;&gt;OFFSET(C833,1,0)),SUMIFS([Giá có thuế],[Số ĐK],C833),"")</f>
        <v/>
      </c>
      <c r="W833" s="53"/>
      <c r="X833" s="55" t="str">
        <f>IF(W833="","",'Thông Tin Chung'!#REF!)</f>
        <v/>
      </c>
      <c r="Y833" s="57" t="str">
        <f t="shared" ca="1" si="156"/>
        <v/>
      </c>
      <c r="Z833" s="59"/>
      <c r="AA833" s="49" t="str">
        <f ca="1">IF(C833="","",IF(OR(D833&lt;NgayBatDau,D833&gt;NgayKetThuc),"Ngày tháng phải nằm trong kỳ báo cáo",IF(AND(G833&lt;&gt;"",COUNTIF(D.2[Tên khách hàng],G833)=0),"Tên KH chưa khai báo trong DSKH",IF(AND(H833&lt;&gt;"",COUNTIF(D.1[Tên sản phẩm],H833)=0),"SP này chưa khai báo trong DSSP",""))))</f>
        <v/>
      </c>
      <c r="AB833" s="28" t="str">
        <f t="shared" ca="1" si="146"/>
        <v/>
      </c>
      <c r="AC833" s="29" t="str">
        <f>IF(OR(H833="",S833=""),"",S833-(SUM(L833,M833)*INDEX(#REF!,MATCH(H833,D.1[Tên sản phẩm],0))))</f>
        <v/>
      </c>
    </row>
    <row r="834" spans="2:29" ht="27.75" customHeight="1">
      <c r="B834" s="69">
        <f t="shared" si="147"/>
        <v>831</v>
      </c>
      <c r="C834" s="49" t="str">
        <f t="shared" ca="1" si="148"/>
        <v/>
      </c>
      <c r="D834" s="50" t="str">
        <f t="shared" ca="1" si="149"/>
        <v/>
      </c>
      <c r="E834" s="51" t="str">
        <f t="shared" ca="1" si="150"/>
        <v/>
      </c>
      <c r="F834" s="51"/>
      <c r="G834" s="52" t="str">
        <f t="shared" ca="1" si="151"/>
        <v/>
      </c>
      <c r="H834" s="53"/>
      <c r="I834" s="54" t="str">
        <f>IF(H834="","",INDEX(D.1[Quy cách],MATCH(H834,D.1[Tên sản phẩm],0)))</f>
        <v/>
      </c>
      <c r="J834" s="20" t="str">
        <f>IF(H834="","",INDEX(D.1[ĐVT],MATCH(H834,D.1[Tên sản phẩm],0)))</f>
        <v/>
      </c>
      <c r="K834" s="56" t="str">
        <f>IF(H834="","",INDEX(#REF!,MATCH(H834,D.1[Tên sản phẩm],0)))</f>
        <v/>
      </c>
      <c r="L834" s="56"/>
      <c r="M834" s="53"/>
      <c r="N834" s="53"/>
      <c r="O834" s="53"/>
      <c r="P834" s="57" t="str">
        <f t="shared" si="152"/>
        <v/>
      </c>
      <c r="Q834" s="58"/>
      <c r="R834" s="56" t="str">
        <f t="shared" si="145"/>
        <v/>
      </c>
      <c r="S834" s="57" t="str">
        <f t="shared" si="153"/>
        <v/>
      </c>
      <c r="T834" s="58" t="str">
        <f t="shared" ca="1" si="154"/>
        <v/>
      </c>
      <c r="U834" s="57" t="str">
        <f t="shared" si="155"/>
        <v/>
      </c>
      <c r="V834" s="57" t="str">
        <f ca="1">IF(AND(C834&lt;&gt;"",C834&lt;&gt;OFFSET(C834,1,0)),SUMIFS([Giá có thuế],[Số ĐK],C834),"")</f>
        <v/>
      </c>
      <c r="W834" s="53"/>
      <c r="X834" s="55" t="str">
        <f>IF(W834="","",'Thông Tin Chung'!#REF!)</f>
        <v/>
      </c>
      <c r="Y834" s="57" t="str">
        <f t="shared" ca="1" si="156"/>
        <v/>
      </c>
      <c r="Z834" s="59"/>
      <c r="AA834" s="49" t="str">
        <f ca="1">IF(C834="","",IF(OR(D834&lt;NgayBatDau,D834&gt;NgayKetThuc),"Ngày tháng phải nằm trong kỳ báo cáo",IF(AND(G834&lt;&gt;"",COUNTIF(D.2[Tên khách hàng],G834)=0),"Tên KH chưa khai báo trong DSKH",IF(AND(H834&lt;&gt;"",COUNTIF(D.1[Tên sản phẩm],H834)=0),"SP này chưa khai báo trong DSSP",""))))</f>
        <v/>
      </c>
      <c r="AB834" s="28" t="str">
        <f t="shared" ca="1" si="146"/>
        <v/>
      </c>
      <c r="AC834" s="29" t="str">
        <f>IF(OR(H834="",S834=""),"",S834-(SUM(L834,M834)*INDEX(#REF!,MATCH(H834,D.1[Tên sản phẩm],0))))</f>
        <v/>
      </c>
    </row>
    <row r="835" spans="2:29" ht="27.75" customHeight="1">
      <c r="B835" s="69">
        <f t="shared" si="147"/>
        <v>832</v>
      </c>
      <c r="C835" s="49" t="str">
        <f t="shared" ca="1" si="148"/>
        <v/>
      </c>
      <c r="D835" s="50" t="str">
        <f t="shared" ca="1" si="149"/>
        <v/>
      </c>
      <c r="E835" s="51" t="str">
        <f t="shared" ca="1" si="150"/>
        <v/>
      </c>
      <c r="F835" s="51"/>
      <c r="G835" s="52" t="str">
        <f t="shared" ca="1" si="151"/>
        <v/>
      </c>
      <c r="H835" s="53"/>
      <c r="I835" s="54" t="str">
        <f>IF(H835="","",INDEX(D.1[Quy cách],MATCH(H835,D.1[Tên sản phẩm],0)))</f>
        <v/>
      </c>
      <c r="J835" s="20" t="str">
        <f>IF(H835="","",INDEX(D.1[ĐVT],MATCH(H835,D.1[Tên sản phẩm],0)))</f>
        <v/>
      </c>
      <c r="K835" s="56" t="str">
        <f>IF(H835="","",INDEX(#REF!,MATCH(H835,D.1[Tên sản phẩm],0)))</f>
        <v/>
      </c>
      <c r="L835" s="56"/>
      <c r="M835" s="53"/>
      <c r="N835" s="53"/>
      <c r="O835" s="53"/>
      <c r="P835" s="57" t="str">
        <f t="shared" si="152"/>
        <v/>
      </c>
      <c r="Q835" s="58"/>
      <c r="R835" s="56" t="str">
        <f t="shared" ref="R835:R898" si="157">IF(P835="","",P835*SUM(Q835))</f>
        <v/>
      </c>
      <c r="S835" s="57" t="str">
        <f t="shared" si="153"/>
        <v/>
      </c>
      <c r="T835" s="58" t="str">
        <f t="shared" ca="1" si="154"/>
        <v/>
      </c>
      <c r="U835" s="57" t="str">
        <f t="shared" si="155"/>
        <v/>
      </c>
      <c r="V835" s="57" t="str">
        <f ca="1">IF(AND(C835&lt;&gt;"",C835&lt;&gt;OFFSET(C835,1,0)),SUMIFS([Giá có thuế],[Số ĐK],C835),"")</f>
        <v/>
      </c>
      <c r="W835" s="53"/>
      <c r="X835" s="55" t="str">
        <f>IF(W835="","",'Thông Tin Chung'!#REF!)</f>
        <v/>
      </c>
      <c r="Y835" s="57" t="str">
        <f t="shared" ca="1" si="156"/>
        <v/>
      </c>
      <c r="Z835" s="59"/>
      <c r="AA835" s="49" t="str">
        <f ca="1">IF(C835="","",IF(OR(D835&lt;NgayBatDau,D835&gt;NgayKetThuc),"Ngày tháng phải nằm trong kỳ báo cáo",IF(AND(G835&lt;&gt;"",COUNTIF(D.2[Tên khách hàng],G835)=0),"Tên KH chưa khai báo trong DSKH",IF(AND(H835&lt;&gt;"",COUNTIF(D.1[Tên sản phẩm],H835)=0),"SP này chưa khai báo trong DSSP",""))))</f>
        <v/>
      </c>
      <c r="AB835" s="28" t="str">
        <f t="shared" ref="AB835:AB898" ca="1" si="158">IF(D835="","",MONTH(D835))</f>
        <v/>
      </c>
      <c r="AC835" s="29" t="str">
        <f>IF(OR(H835="",S835=""),"",S835-(SUM(L835,M835)*INDEX(#REF!,MATCH(H835,D.1[Tên sản phẩm],0))))</f>
        <v/>
      </c>
    </row>
    <row r="836" spans="2:29" ht="27.75" customHeight="1">
      <c r="B836" s="69">
        <f t="shared" ref="B836:B899" si="159">ROW(A836)-3</f>
        <v>833</v>
      </c>
      <c r="C836" s="49" t="str">
        <f t="shared" ref="C836:C899" ca="1" si="160">IF(AND(D836="",E836="",G836=""),"",IF(AND(D836=OFFSET(D836,-1,0),E836=OFFSET(E836,-1,0),G836=OFFSET(G836,-1,0)),OFFSET(B836,-1,1),B836))</f>
        <v/>
      </c>
      <c r="D836" s="50" t="str">
        <f t="shared" ref="D836:D899" ca="1" si="161">IF(AND($H836&lt;&gt;"",B836&lt;&gt;1),OFFSET(C836,-1,1),"")</f>
        <v/>
      </c>
      <c r="E836" s="51" t="str">
        <f t="shared" ref="E836:E899" ca="1" si="162">IF(AND($H836&lt;&gt;"",B836&lt;&gt;1),OFFSET(D836,-1,1),"")</f>
        <v/>
      </c>
      <c r="F836" s="51"/>
      <c r="G836" s="52" t="str">
        <f t="shared" ref="G836:G899" ca="1" si="163">IF(AND($H836&lt;&gt;"",B836&lt;&gt;1),OFFSET(F836,-1,1),"")</f>
        <v/>
      </c>
      <c r="H836" s="53"/>
      <c r="I836" s="54" t="str">
        <f>IF(H836="","",INDEX(D.1[Quy cách],MATCH(H836,D.1[Tên sản phẩm],0)))</f>
        <v/>
      </c>
      <c r="J836" s="20" t="str">
        <f>IF(H836="","",INDEX(D.1[ĐVT],MATCH(H836,D.1[Tên sản phẩm],0)))</f>
        <v/>
      </c>
      <c r="K836" s="56" t="str">
        <f>IF(H836="","",INDEX(#REF!,MATCH(H836,D.1[Tên sản phẩm],0)))</f>
        <v/>
      </c>
      <c r="L836" s="56"/>
      <c r="M836" s="53"/>
      <c r="N836" s="53"/>
      <c r="O836" s="53"/>
      <c r="P836" s="57" t="str">
        <f t="shared" ref="P836:P899" si="164">IF(AND(K836&lt;&gt;"",L836&lt;&gt;""),K836*L836,IF(AND(N836&lt;&gt;"",O836&lt;&gt;""),N836*O836,""))</f>
        <v/>
      </c>
      <c r="Q836" s="58"/>
      <c r="R836" s="56" t="str">
        <f t="shared" si="157"/>
        <v/>
      </c>
      <c r="S836" s="57" t="str">
        <f t="shared" ref="S836:S899" si="165">IF(P836="","",P836-SUM(R836))</f>
        <v/>
      </c>
      <c r="T836" s="58" t="str">
        <f t="shared" ref="T836:T899" ca="1" si="166">IF(AND(S836&lt;&gt;"",C836=OFFSET(C836,-1,0)),OFFSET(S836,-1,1),"")</f>
        <v/>
      </c>
      <c r="U836" s="57" t="str">
        <f t="shared" ref="U836:U899" si="167">IF(S836="","",S836*SUM(1,T836))</f>
        <v/>
      </c>
      <c r="V836" s="57" t="str">
        <f ca="1">IF(AND(C836&lt;&gt;"",C836&lt;&gt;OFFSET(C836,1,0)),SUMIFS([Giá có thuế],[Số ĐK],C836),"")</f>
        <v/>
      </c>
      <c r="W836" s="53"/>
      <c r="X836" s="55" t="str">
        <f>IF(W836="","",'Thông Tin Chung'!#REF!)</f>
        <v/>
      </c>
      <c r="Y836" s="57" t="str">
        <f t="shared" ref="Y836:Y899" ca="1" si="168">IF(AND(V836&lt;&gt;"",W836&lt;&gt;"",V836&lt;&gt;0),V836-W836,"")</f>
        <v/>
      </c>
      <c r="Z836" s="59"/>
      <c r="AA836" s="49" t="str">
        <f ca="1">IF(C836="","",IF(OR(D836&lt;NgayBatDau,D836&gt;NgayKetThuc),"Ngày tháng phải nằm trong kỳ báo cáo",IF(AND(G836&lt;&gt;"",COUNTIF(D.2[Tên khách hàng],G836)=0),"Tên KH chưa khai báo trong DSKH",IF(AND(H836&lt;&gt;"",COUNTIF(D.1[Tên sản phẩm],H836)=0),"SP này chưa khai báo trong DSSP",""))))</f>
        <v/>
      </c>
      <c r="AB836" s="28" t="str">
        <f t="shared" ca="1" si="158"/>
        <v/>
      </c>
      <c r="AC836" s="29" t="str">
        <f>IF(OR(H836="",S836=""),"",S836-(SUM(L836,M836)*INDEX(#REF!,MATCH(H836,D.1[Tên sản phẩm],0))))</f>
        <v/>
      </c>
    </row>
    <row r="837" spans="2:29" ht="27.75" customHeight="1">
      <c r="B837" s="69">
        <f t="shared" si="159"/>
        <v>834</v>
      </c>
      <c r="C837" s="49" t="str">
        <f t="shared" ca="1" si="160"/>
        <v/>
      </c>
      <c r="D837" s="50" t="str">
        <f t="shared" ca="1" si="161"/>
        <v/>
      </c>
      <c r="E837" s="51" t="str">
        <f t="shared" ca="1" si="162"/>
        <v/>
      </c>
      <c r="F837" s="51"/>
      <c r="G837" s="52" t="str">
        <f t="shared" ca="1" si="163"/>
        <v/>
      </c>
      <c r="H837" s="53"/>
      <c r="I837" s="54" t="str">
        <f>IF(H837="","",INDEX(D.1[Quy cách],MATCH(H837,D.1[Tên sản phẩm],0)))</f>
        <v/>
      </c>
      <c r="J837" s="20" t="str">
        <f>IF(H837="","",INDEX(D.1[ĐVT],MATCH(H837,D.1[Tên sản phẩm],0)))</f>
        <v/>
      </c>
      <c r="K837" s="56" t="str">
        <f>IF(H837="","",INDEX(#REF!,MATCH(H837,D.1[Tên sản phẩm],0)))</f>
        <v/>
      </c>
      <c r="L837" s="56"/>
      <c r="M837" s="53"/>
      <c r="N837" s="53"/>
      <c r="O837" s="53"/>
      <c r="P837" s="57" t="str">
        <f t="shared" si="164"/>
        <v/>
      </c>
      <c r="Q837" s="58"/>
      <c r="R837" s="56" t="str">
        <f t="shared" si="157"/>
        <v/>
      </c>
      <c r="S837" s="57" t="str">
        <f t="shared" si="165"/>
        <v/>
      </c>
      <c r="T837" s="58" t="str">
        <f t="shared" ca="1" si="166"/>
        <v/>
      </c>
      <c r="U837" s="57" t="str">
        <f t="shared" si="167"/>
        <v/>
      </c>
      <c r="V837" s="57" t="str">
        <f ca="1">IF(AND(C837&lt;&gt;"",C837&lt;&gt;OFFSET(C837,1,0)),SUMIFS([Giá có thuế],[Số ĐK],C837),"")</f>
        <v/>
      </c>
      <c r="W837" s="53"/>
      <c r="X837" s="55" t="str">
        <f>IF(W837="","",'Thông Tin Chung'!#REF!)</f>
        <v/>
      </c>
      <c r="Y837" s="57" t="str">
        <f t="shared" ca="1" si="168"/>
        <v/>
      </c>
      <c r="Z837" s="59"/>
      <c r="AA837" s="49" t="str">
        <f ca="1">IF(C837="","",IF(OR(D837&lt;NgayBatDau,D837&gt;NgayKetThuc),"Ngày tháng phải nằm trong kỳ báo cáo",IF(AND(G837&lt;&gt;"",COUNTIF(D.2[Tên khách hàng],G837)=0),"Tên KH chưa khai báo trong DSKH",IF(AND(H837&lt;&gt;"",COUNTIF(D.1[Tên sản phẩm],H837)=0),"SP này chưa khai báo trong DSSP",""))))</f>
        <v/>
      </c>
      <c r="AB837" s="28" t="str">
        <f t="shared" ca="1" si="158"/>
        <v/>
      </c>
      <c r="AC837" s="29" t="str">
        <f>IF(OR(H837="",S837=""),"",S837-(SUM(L837,M837)*INDEX(#REF!,MATCH(H837,D.1[Tên sản phẩm],0))))</f>
        <v/>
      </c>
    </row>
    <row r="838" spans="2:29" ht="27.75" customHeight="1">
      <c r="B838" s="69">
        <f t="shared" si="159"/>
        <v>835</v>
      </c>
      <c r="C838" s="49" t="str">
        <f t="shared" ca="1" si="160"/>
        <v/>
      </c>
      <c r="D838" s="50" t="str">
        <f t="shared" ca="1" si="161"/>
        <v/>
      </c>
      <c r="E838" s="51" t="str">
        <f t="shared" ca="1" si="162"/>
        <v/>
      </c>
      <c r="F838" s="51"/>
      <c r="G838" s="52" t="str">
        <f t="shared" ca="1" si="163"/>
        <v/>
      </c>
      <c r="H838" s="53"/>
      <c r="I838" s="54" t="str">
        <f>IF(H838="","",INDEX(D.1[Quy cách],MATCH(H838,D.1[Tên sản phẩm],0)))</f>
        <v/>
      </c>
      <c r="J838" s="20" t="str">
        <f>IF(H838="","",INDEX(D.1[ĐVT],MATCH(H838,D.1[Tên sản phẩm],0)))</f>
        <v/>
      </c>
      <c r="K838" s="56" t="str">
        <f>IF(H838="","",INDEX(#REF!,MATCH(H838,D.1[Tên sản phẩm],0)))</f>
        <v/>
      </c>
      <c r="L838" s="56"/>
      <c r="M838" s="53"/>
      <c r="N838" s="53"/>
      <c r="O838" s="53"/>
      <c r="P838" s="57" t="str">
        <f t="shared" si="164"/>
        <v/>
      </c>
      <c r="Q838" s="58"/>
      <c r="R838" s="56" t="str">
        <f t="shared" si="157"/>
        <v/>
      </c>
      <c r="S838" s="57" t="str">
        <f t="shared" si="165"/>
        <v/>
      </c>
      <c r="T838" s="58" t="str">
        <f t="shared" ca="1" si="166"/>
        <v/>
      </c>
      <c r="U838" s="57" t="str">
        <f t="shared" si="167"/>
        <v/>
      </c>
      <c r="V838" s="57" t="str">
        <f ca="1">IF(AND(C838&lt;&gt;"",C838&lt;&gt;OFFSET(C838,1,0)),SUMIFS([Giá có thuế],[Số ĐK],C838),"")</f>
        <v/>
      </c>
      <c r="W838" s="53"/>
      <c r="X838" s="55" t="str">
        <f>IF(W838="","",'Thông Tin Chung'!#REF!)</f>
        <v/>
      </c>
      <c r="Y838" s="57" t="str">
        <f t="shared" ca="1" si="168"/>
        <v/>
      </c>
      <c r="Z838" s="59"/>
      <c r="AA838" s="49" t="str">
        <f ca="1">IF(C838="","",IF(OR(D838&lt;NgayBatDau,D838&gt;NgayKetThuc),"Ngày tháng phải nằm trong kỳ báo cáo",IF(AND(G838&lt;&gt;"",COUNTIF(D.2[Tên khách hàng],G838)=0),"Tên KH chưa khai báo trong DSKH",IF(AND(H838&lt;&gt;"",COUNTIF(D.1[Tên sản phẩm],H838)=0),"SP này chưa khai báo trong DSSP",""))))</f>
        <v/>
      </c>
      <c r="AB838" s="28" t="str">
        <f t="shared" ca="1" si="158"/>
        <v/>
      </c>
      <c r="AC838" s="29" t="str">
        <f>IF(OR(H838="",S838=""),"",S838-(SUM(L838,M838)*INDEX(#REF!,MATCH(H838,D.1[Tên sản phẩm],0))))</f>
        <v/>
      </c>
    </row>
    <row r="839" spans="2:29" ht="27.75" customHeight="1">
      <c r="B839" s="69">
        <f t="shared" si="159"/>
        <v>836</v>
      </c>
      <c r="C839" s="49" t="str">
        <f t="shared" ca="1" si="160"/>
        <v/>
      </c>
      <c r="D839" s="50" t="str">
        <f t="shared" ca="1" si="161"/>
        <v/>
      </c>
      <c r="E839" s="51" t="str">
        <f t="shared" ca="1" si="162"/>
        <v/>
      </c>
      <c r="F839" s="51"/>
      <c r="G839" s="52" t="str">
        <f t="shared" ca="1" si="163"/>
        <v/>
      </c>
      <c r="H839" s="53"/>
      <c r="I839" s="54" t="str">
        <f>IF(H839="","",INDEX(D.1[Quy cách],MATCH(H839,D.1[Tên sản phẩm],0)))</f>
        <v/>
      </c>
      <c r="J839" s="20" t="str">
        <f>IF(H839="","",INDEX(D.1[ĐVT],MATCH(H839,D.1[Tên sản phẩm],0)))</f>
        <v/>
      </c>
      <c r="K839" s="56" t="str">
        <f>IF(H839="","",INDEX(#REF!,MATCH(H839,D.1[Tên sản phẩm],0)))</f>
        <v/>
      </c>
      <c r="L839" s="56"/>
      <c r="M839" s="53"/>
      <c r="N839" s="53"/>
      <c r="O839" s="53"/>
      <c r="P839" s="57" t="str">
        <f t="shared" si="164"/>
        <v/>
      </c>
      <c r="Q839" s="58"/>
      <c r="R839" s="56" t="str">
        <f t="shared" si="157"/>
        <v/>
      </c>
      <c r="S839" s="57" t="str">
        <f t="shared" si="165"/>
        <v/>
      </c>
      <c r="T839" s="58" t="str">
        <f t="shared" ca="1" si="166"/>
        <v/>
      </c>
      <c r="U839" s="57" t="str">
        <f t="shared" si="167"/>
        <v/>
      </c>
      <c r="V839" s="57" t="str">
        <f ca="1">IF(AND(C839&lt;&gt;"",C839&lt;&gt;OFFSET(C839,1,0)),SUMIFS([Giá có thuế],[Số ĐK],C839),"")</f>
        <v/>
      </c>
      <c r="W839" s="53"/>
      <c r="X839" s="55" t="str">
        <f>IF(W839="","",'Thông Tin Chung'!#REF!)</f>
        <v/>
      </c>
      <c r="Y839" s="57" t="str">
        <f t="shared" ca="1" si="168"/>
        <v/>
      </c>
      <c r="Z839" s="59"/>
      <c r="AA839" s="49" t="str">
        <f ca="1">IF(C839="","",IF(OR(D839&lt;NgayBatDau,D839&gt;NgayKetThuc),"Ngày tháng phải nằm trong kỳ báo cáo",IF(AND(G839&lt;&gt;"",COUNTIF(D.2[Tên khách hàng],G839)=0),"Tên KH chưa khai báo trong DSKH",IF(AND(H839&lt;&gt;"",COUNTIF(D.1[Tên sản phẩm],H839)=0),"SP này chưa khai báo trong DSSP",""))))</f>
        <v/>
      </c>
      <c r="AB839" s="28" t="str">
        <f t="shared" ca="1" si="158"/>
        <v/>
      </c>
      <c r="AC839" s="29" t="str">
        <f>IF(OR(H839="",S839=""),"",S839-(SUM(L839,M839)*INDEX(#REF!,MATCH(H839,D.1[Tên sản phẩm],0))))</f>
        <v/>
      </c>
    </row>
    <row r="840" spans="2:29" ht="27.75" customHeight="1">
      <c r="B840" s="69">
        <f t="shared" si="159"/>
        <v>837</v>
      </c>
      <c r="C840" s="49" t="str">
        <f t="shared" ca="1" si="160"/>
        <v/>
      </c>
      <c r="D840" s="50" t="str">
        <f t="shared" ca="1" si="161"/>
        <v/>
      </c>
      <c r="E840" s="51" t="str">
        <f t="shared" ca="1" si="162"/>
        <v/>
      </c>
      <c r="F840" s="51"/>
      <c r="G840" s="52" t="str">
        <f t="shared" ca="1" si="163"/>
        <v/>
      </c>
      <c r="H840" s="53"/>
      <c r="I840" s="54" t="str">
        <f>IF(H840="","",INDEX(D.1[Quy cách],MATCH(H840,D.1[Tên sản phẩm],0)))</f>
        <v/>
      </c>
      <c r="J840" s="20" t="str">
        <f>IF(H840="","",INDEX(D.1[ĐVT],MATCH(H840,D.1[Tên sản phẩm],0)))</f>
        <v/>
      </c>
      <c r="K840" s="56" t="str">
        <f>IF(H840="","",INDEX(#REF!,MATCH(H840,D.1[Tên sản phẩm],0)))</f>
        <v/>
      </c>
      <c r="L840" s="56"/>
      <c r="M840" s="53"/>
      <c r="N840" s="53"/>
      <c r="O840" s="53"/>
      <c r="P840" s="57" t="str">
        <f t="shared" si="164"/>
        <v/>
      </c>
      <c r="Q840" s="58"/>
      <c r="R840" s="56" t="str">
        <f t="shared" si="157"/>
        <v/>
      </c>
      <c r="S840" s="57" t="str">
        <f t="shared" si="165"/>
        <v/>
      </c>
      <c r="T840" s="58" t="str">
        <f t="shared" ca="1" si="166"/>
        <v/>
      </c>
      <c r="U840" s="57" t="str">
        <f t="shared" si="167"/>
        <v/>
      </c>
      <c r="V840" s="57" t="str">
        <f ca="1">IF(AND(C840&lt;&gt;"",C840&lt;&gt;OFFSET(C840,1,0)),SUMIFS([Giá có thuế],[Số ĐK],C840),"")</f>
        <v/>
      </c>
      <c r="W840" s="53"/>
      <c r="X840" s="55" t="str">
        <f>IF(W840="","",'Thông Tin Chung'!#REF!)</f>
        <v/>
      </c>
      <c r="Y840" s="57" t="str">
        <f t="shared" ca="1" si="168"/>
        <v/>
      </c>
      <c r="Z840" s="59"/>
      <c r="AA840" s="49" t="str">
        <f ca="1">IF(C840="","",IF(OR(D840&lt;NgayBatDau,D840&gt;NgayKetThuc),"Ngày tháng phải nằm trong kỳ báo cáo",IF(AND(G840&lt;&gt;"",COUNTIF(D.2[Tên khách hàng],G840)=0),"Tên KH chưa khai báo trong DSKH",IF(AND(H840&lt;&gt;"",COUNTIF(D.1[Tên sản phẩm],H840)=0),"SP này chưa khai báo trong DSSP",""))))</f>
        <v/>
      </c>
      <c r="AB840" s="28" t="str">
        <f t="shared" ca="1" si="158"/>
        <v/>
      </c>
      <c r="AC840" s="29" t="str">
        <f>IF(OR(H840="",S840=""),"",S840-(SUM(L840,M840)*INDEX(#REF!,MATCH(H840,D.1[Tên sản phẩm],0))))</f>
        <v/>
      </c>
    </row>
    <row r="841" spans="2:29" ht="27.75" customHeight="1">
      <c r="B841" s="69">
        <f t="shared" si="159"/>
        <v>838</v>
      </c>
      <c r="C841" s="49" t="str">
        <f t="shared" ca="1" si="160"/>
        <v/>
      </c>
      <c r="D841" s="50" t="str">
        <f t="shared" ca="1" si="161"/>
        <v/>
      </c>
      <c r="E841" s="51" t="str">
        <f t="shared" ca="1" si="162"/>
        <v/>
      </c>
      <c r="F841" s="51"/>
      <c r="G841" s="52" t="str">
        <f t="shared" ca="1" si="163"/>
        <v/>
      </c>
      <c r="H841" s="53"/>
      <c r="I841" s="54" t="str">
        <f>IF(H841="","",INDEX(D.1[Quy cách],MATCH(H841,D.1[Tên sản phẩm],0)))</f>
        <v/>
      </c>
      <c r="J841" s="20" t="str">
        <f>IF(H841="","",INDEX(D.1[ĐVT],MATCH(H841,D.1[Tên sản phẩm],0)))</f>
        <v/>
      </c>
      <c r="K841" s="56" t="str">
        <f>IF(H841="","",INDEX(#REF!,MATCH(H841,D.1[Tên sản phẩm],0)))</f>
        <v/>
      </c>
      <c r="L841" s="56"/>
      <c r="M841" s="53"/>
      <c r="N841" s="53"/>
      <c r="O841" s="53"/>
      <c r="P841" s="57" t="str">
        <f t="shared" si="164"/>
        <v/>
      </c>
      <c r="Q841" s="58"/>
      <c r="R841" s="56" t="str">
        <f t="shared" si="157"/>
        <v/>
      </c>
      <c r="S841" s="57" t="str">
        <f t="shared" si="165"/>
        <v/>
      </c>
      <c r="T841" s="58" t="str">
        <f t="shared" ca="1" si="166"/>
        <v/>
      </c>
      <c r="U841" s="57" t="str">
        <f t="shared" si="167"/>
        <v/>
      </c>
      <c r="V841" s="57" t="str">
        <f ca="1">IF(AND(C841&lt;&gt;"",C841&lt;&gt;OFFSET(C841,1,0)),SUMIFS([Giá có thuế],[Số ĐK],C841),"")</f>
        <v/>
      </c>
      <c r="W841" s="53"/>
      <c r="X841" s="55" t="str">
        <f>IF(W841="","",'Thông Tin Chung'!#REF!)</f>
        <v/>
      </c>
      <c r="Y841" s="57" t="str">
        <f t="shared" ca="1" si="168"/>
        <v/>
      </c>
      <c r="Z841" s="59"/>
      <c r="AA841" s="49" t="str">
        <f ca="1">IF(C841="","",IF(OR(D841&lt;NgayBatDau,D841&gt;NgayKetThuc),"Ngày tháng phải nằm trong kỳ báo cáo",IF(AND(G841&lt;&gt;"",COUNTIF(D.2[Tên khách hàng],G841)=0),"Tên KH chưa khai báo trong DSKH",IF(AND(H841&lt;&gt;"",COUNTIF(D.1[Tên sản phẩm],H841)=0),"SP này chưa khai báo trong DSSP",""))))</f>
        <v/>
      </c>
      <c r="AB841" s="28" t="str">
        <f t="shared" ca="1" si="158"/>
        <v/>
      </c>
      <c r="AC841" s="29" t="str">
        <f>IF(OR(H841="",S841=""),"",S841-(SUM(L841,M841)*INDEX(#REF!,MATCH(H841,D.1[Tên sản phẩm],0))))</f>
        <v/>
      </c>
    </row>
    <row r="842" spans="2:29" ht="27.75" customHeight="1">
      <c r="B842" s="69">
        <f t="shared" si="159"/>
        <v>839</v>
      </c>
      <c r="C842" s="49" t="str">
        <f t="shared" ca="1" si="160"/>
        <v/>
      </c>
      <c r="D842" s="50" t="str">
        <f t="shared" ca="1" si="161"/>
        <v/>
      </c>
      <c r="E842" s="51" t="str">
        <f t="shared" ca="1" si="162"/>
        <v/>
      </c>
      <c r="F842" s="51"/>
      <c r="G842" s="52" t="str">
        <f t="shared" ca="1" si="163"/>
        <v/>
      </c>
      <c r="H842" s="53"/>
      <c r="I842" s="54" t="str">
        <f>IF(H842="","",INDEX(D.1[Quy cách],MATCH(H842,D.1[Tên sản phẩm],0)))</f>
        <v/>
      </c>
      <c r="J842" s="20" t="str">
        <f>IF(H842="","",INDEX(D.1[ĐVT],MATCH(H842,D.1[Tên sản phẩm],0)))</f>
        <v/>
      </c>
      <c r="K842" s="56" t="str">
        <f>IF(H842="","",INDEX(#REF!,MATCH(H842,D.1[Tên sản phẩm],0)))</f>
        <v/>
      </c>
      <c r="L842" s="56"/>
      <c r="M842" s="53"/>
      <c r="N842" s="53"/>
      <c r="O842" s="53"/>
      <c r="P842" s="57" t="str">
        <f t="shared" si="164"/>
        <v/>
      </c>
      <c r="Q842" s="58"/>
      <c r="R842" s="56" t="str">
        <f t="shared" si="157"/>
        <v/>
      </c>
      <c r="S842" s="57" t="str">
        <f t="shared" si="165"/>
        <v/>
      </c>
      <c r="T842" s="58" t="str">
        <f t="shared" ca="1" si="166"/>
        <v/>
      </c>
      <c r="U842" s="57" t="str">
        <f t="shared" si="167"/>
        <v/>
      </c>
      <c r="V842" s="57" t="str">
        <f ca="1">IF(AND(C842&lt;&gt;"",C842&lt;&gt;OFFSET(C842,1,0)),SUMIFS([Giá có thuế],[Số ĐK],C842),"")</f>
        <v/>
      </c>
      <c r="W842" s="53"/>
      <c r="X842" s="55" t="str">
        <f>IF(W842="","",'Thông Tin Chung'!#REF!)</f>
        <v/>
      </c>
      <c r="Y842" s="57" t="str">
        <f t="shared" ca="1" si="168"/>
        <v/>
      </c>
      <c r="Z842" s="59"/>
      <c r="AA842" s="49" t="str">
        <f ca="1">IF(C842="","",IF(OR(D842&lt;NgayBatDau,D842&gt;NgayKetThuc),"Ngày tháng phải nằm trong kỳ báo cáo",IF(AND(G842&lt;&gt;"",COUNTIF(D.2[Tên khách hàng],G842)=0),"Tên KH chưa khai báo trong DSKH",IF(AND(H842&lt;&gt;"",COUNTIF(D.1[Tên sản phẩm],H842)=0),"SP này chưa khai báo trong DSSP",""))))</f>
        <v/>
      </c>
      <c r="AB842" s="28" t="str">
        <f t="shared" ca="1" si="158"/>
        <v/>
      </c>
      <c r="AC842" s="29" t="str">
        <f>IF(OR(H842="",S842=""),"",S842-(SUM(L842,M842)*INDEX(#REF!,MATCH(H842,D.1[Tên sản phẩm],0))))</f>
        <v/>
      </c>
    </row>
    <row r="843" spans="2:29" ht="27.75" customHeight="1">
      <c r="B843" s="69">
        <f t="shared" si="159"/>
        <v>840</v>
      </c>
      <c r="C843" s="49" t="str">
        <f t="shared" ca="1" si="160"/>
        <v/>
      </c>
      <c r="D843" s="50" t="str">
        <f t="shared" ca="1" si="161"/>
        <v/>
      </c>
      <c r="E843" s="51" t="str">
        <f t="shared" ca="1" si="162"/>
        <v/>
      </c>
      <c r="F843" s="51"/>
      <c r="G843" s="52" t="str">
        <f t="shared" ca="1" si="163"/>
        <v/>
      </c>
      <c r="H843" s="53"/>
      <c r="I843" s="54" t="str">
        <f>IF(H843="","",INDEX(D.1[Quy cách],MATCH(H843,D.1[Tên sản phẩm],0)))</f>
        <v/>
      </c>
      <c r="J843" s="20" t="str">
        <f>IF(H843="","",INDEX(D.1[ĐVT],MATCH(H843,D.1[Tên sản phẩm],0)))</f>
        <v/>
      </c>
      <c r="K843" s="56" t="str">
        <f>IF(H843="","",INDEX(#REF!,MATCH(H843,D.1[Tên sản phẩm],0)))</f>
        <v/>
      </c>
      <c r="L843" s="56"/>
      <c r="M843" s="53"/>
      <c r="N843" s="53"/>
      <c r="O843" s="53"/>
      <c r="P843" s="57" t="str">
        <f t="shared" si="164"/>
        <v/>
      </c>
      <c r="Q843" s="58"/>
      <c r="R843" s="56" t="str">
        <f t="shared" si="157"/>
        <v/>
      </c>
      <c r="S843" s="57" t="str">
        <f t="shared" si="165"/>
        <v/>
      </c>
      <c r="T843" s="58" t="str">
        <f t="shared" ca="1" si="166"/>
        <v/>
      </c>
      <c r="U843" s="57" t="str">
        <f t="shared" si="167"/>
        <v/>
      </c>
      <c r="V843" s="57" t="str">
        <f ca="1">IF(AND(C843&lt;&gt;"",C843&lt;&gt;OFFSET(C843,1,0)),SUMIFS([Giá có thuế],[Số ĐK],C843),"")</f>
        <v/>
      </c>
      <c r="W843" s="53"/>
      <c r="X843" s="55" t="str">
        <f>IF(W843="","",'Thông Tin Chung'!#REF!)</f>
        <v/>
      </c>
      <c r="Y843" s="57" t="str">
        <f t="shared" ca="1" si="168"/>
        <v/>
      </c>
      <c r="Z843" s="59"/>
      <c r="AA843" s="49" t="str">
        <f ca="1">IF(C843="","",IF(OR(D843&lt;NgayBatDau,D843&gt;NgayKetThuc),"Ngày tháng phải nằm trong kỳ báo cáo",IF(AND(G843&lt;&gt;"",COUNTIF(D.2[Tên khách hàng],G843)=0),"Tên KH chưa khai báo trong DSKH",IF(AND(H843&lt;&gt;"",COUNTIF(D.1[Tên sản phẩm],H843)=0),"SP này chưa khai báo trong DSSP",""))))</f>
        <v/>
      </c>
      <c r="AB843" s="28" t="str">
        <f t="shared" ca="1" si="158"/>
        <v/>
      </c>
      <c r="AC843" s="29" t="str">
        <f>IF(OR(H843="",S843=""),"",S843-(SUM(L843,M843)*INDEX(#REF!,MATCH(H843,D.1[Tên sản phẩm],0))))</f>
        <v/>
      </c>
    </row>
    <row r="844" spans="2:29" ht="27.75" customHeight="1">
      <c r="B844" s="69">
        <f t="shared" si="159"/>
        <v>841</v>
      </c>
      <c r="C844" s="49" t="str">
        <f t="shared" ca="1" si="160"/>
        <v/>
      </c>
      <c r="D844" s="50" t="str">
        <f t="shared" ca="1" si="161"/>
        <v/>
      </c>
      <c r="E844" s="51" t="str">
        <f t="shared" ca="1" si="162"/>
        <v/>
      </c>
      <c r="F844" s="51"/>
      <c r="G844" s="52" t="str">
        <f t="shared" ca="1" si="163"/>
        <v/>
      </c>
      <c r="H844" s="53"/>
      <c r="I844" s="54" t="str">
        <f>IF(H844="","",INDEX(D.1[Quy cách],MATCH(H844,D.1[Tên sản phẩm],0)))</f>
        <v/>
      </c>
      <c r="J844" s="20" t="str">
        <f>IF(H844="","",INDEX(D.1[ĐVT],MATCH(H844,D.1[Tên sản phẩm],0)))</f>
        <v/>
      </c>
      <c r="K844" s="56" t="str">
        <f>IF(H844="","",INDEX(#REF!,MATCH(H844,D.1[Tên sản phẩm],0)))</f>
        <v/>
      </c>
      <c r="L844" s="56"/>
      <c r="M844" s="53"/>
      <c r="N844" s="53"/>
      <c r="O844" s="53"/>
      <c r="P844" s="57" t="str">
        <f t="shared" si="164"/>
        <v/>
      </c>
      <c r="Q844" s="58"/>
      <c r="R844" s="56" t="str">
        <f t="shared" si="157"/>
        <v/>
      </c>
      <c r="S844" s="57" t="str">
        <f t="shared" si="165"/>
        <v/>
      </c>
      <c r="T844" s="58" t="str">
        <f t="shared" ca="1" si="166"/>
        <v/>
      </c>
      <c r="U844" s="57" t="str">
        <f t="shared" si="167"/>
        <v/>
      </c>
      <c r="V844" s="57" t="str">
        <f ca="1">IF(AND(C844&lt;&gt;"",C844&lt;&gt;OFFSET(C844,1,0)),SUMIFS([Giá có thuế],[Số ĐK],C844),"")</f>
        <v/>
      </c>
      <c r="W844" s="53"/>
      <c r="X844" s="55" t="str">
        <f>IF(W844="","",'Thông Tin Chung'!#REF!)</f>
        <v/>
      </c>
      <c r="Y844" s="57" t="str">
        <f t="shared" ca="1" si="168"/>
        <v/>
      </c>
      <c r="Z844" s="59"/>
      <c r="AA844" s="49" t="str">
        <f ca="1">IF(C844="","",IF(OR(D844&lt;NgayBatDau,D844&gt;NgayKetThuc),"Ngày tháng phải nằm trong kỳ báo cáo",IF(AND(G844&lt;&gt;"",COUNTIF(D.2[Tên khách hàng],G844)=0),"Tên KH chưa khai báo trong DSKH",IF(AND(H844&lt;&gt;"",COUNTIF(D.1[Tên sản phẩm],H844)=0),"SP này chưa khai báo trong DSSP",""))))</f>
        <v/>
      </c>
      <c r="AB844" s="28" t="str">
        <f t="shared" ca="1" si="158"/>
        <v/>
      </c>
      <c r="AC844" s="29" t="str">
        <f>IF(OR(H844="",S844=""),"",S844-(SUM(L844,M844)*INDEX(#REF!,MATCH(H844,D.1[Tên sản phẩm],0))))</f>
        <v/>
      </c>
    </row>
    <row r="845" spans="2:29" ht="27.75" customHeight="1">
      <c r="B845" s="69">
        <f t="shared" si="159"/>
        <v>842</v>
      </c>
      <c r="C845" s="49" t="str">
        <f t="shared" ca="1" si="160"/>
        <v/>
      </c>
      <c r="D845" s="50" t="str">
        <f t="shared" ca="1" si="161"/>
        <v/>
      </c>
      <c r="E845" s="51" t="str">
        <f t="shared" ca="1" si="162"/>
        <v/>
      </c>
      <c r="F845" s="51"/>
      <c r="G845" s="52" t="str">
        <f t="shared" ca="1" si="163"/>
        <v/>
      </c>
      <c r="H845" s="53"/>
      <c r="I845" s="54" t="str">
        <f>IF(H845="","",INDEX(D.1[Quy cách],MATCH(H845,D.1[Tên sản phẩm],0)))</f>
        <v/>
      </c>
      <c r="J845" s="20" t="str">
        <f>IF(H845="","",INDEX(D.1[ĐVT],MATCH(H845,D.1[Tên sản phẩm],0)))</f>
        <v/>
      </c>
      <c r="K845" s="56" t="str">
        <f>IF(H845="","",INDEX(#REF!,MATCH(H845,D.1[Tên sản phẩm],0)))</f>
        <v/>
      </c>
      <c r="L845" s="56"/>
      <c r="M845" s="53"/>
      <c r="N845" s="53"/>
      <c r="O845" s="53"/>
      <c r="P845" s="57" t="str">
        <f t="shared" si="164"/>
        <v/>
      </c>
      <c r="Q845" s="58"/>
      <c r="R845" s="56" t="str">
        <f t="shared" si="157"/>
        <v/>
      </c>
      <c r="S845" s="57" t="str">
        <f t="shared" si="165"/>
        <v/>
      </c>
      <c r="T845" s="58" t="str">
        <f t="shared" ca="1" si="166"/>
        <v/>
      </c>
      <c r="U845" s="57" t="str">
        <f t="shared" si="167"/>
        <v/>
      </c>
      <c r="V845" s="57" t="str">
        <f ca="1">IF(AND(C845&lt;&gt;"",C845&lt;&gt;OFFSET(C845,1,0)),SUMIFS([Giá có thuế],[Số ĐK],C845),"")</f>
        <v/>
      </c>
      <c r="W845" s="53"/>
      <c r="X845" s="55" t="str">
        <f>IF(W845="","",'Thông Tin Chung'!#REF!)</f>
        <v/>
      </c>
      <c r="Y845" s="57" t="str">
        <f t="shared" ca="1" si="168"/>
        <v/>
      </c>
      <c r="Z845" s="59"/>
      <c r="AA845" s="49" t="str">
        <f ca="1">IF(C845="","",IF(OR(D845&lt;NgayBatDau,D845&gt;NgayKetThuc),"Ngày tháng phải nằm trong kỳ báo cáo",IF(AND(G845&lt;&gt;"",COUNTIF(D.2[Tên khách hàng],G845)=0),"Tên KH chưa khai báo trong DSKH",IF(AND(H845&lt;&gt;"",COUNTIF(D.1[Tên sản phẩm],H845)=0),"SP này chưa khai báo trong DSSP",""))))</f>
        <v/>
      </c>
      <c r="AB845" s="28" t="str">
        <f t="shared" ca="1" si="158"/>
        <v/>
      </c>
      <c r="AC845" s="29" t="str">
        <f>IF(OR(H845="",S845=""),"",S845-(SUM(L845,M845)*INDEX(#REF!,MATCH(H845,D.1[Tên sản phẩm],0))))</f>
        <v/>
      </c>
    </row>
    <row r="846" spans="2:29" ht="27.75" customHeight="1">
      <c r="B846" s="69">
        <f t="shared" si="159"/>
        <v>843</v>
      </c>
      <c r="C846" s="49" t="str">
        <f t="shared" ca="1" si="160"/>
        <v/>
      </c>
      <c r="D846" s="50" t="str">
        <f t="shared" ca="1" si="161"/>
        <v/>
      </c>
      <c r="E846" s="51" t="str">
        <f t="shared" ca="1" si="162"/>
        <v/>
      </c>
      <c r="F846" s="51"/>
      <c r="G846" s="52" t="str">
        <f t="shared" ca="1" si="163"/>
        <v/>
      </c>
      <c r="H846" s="53"/>
      <c r="I846" s="54" t="str">
        <f>IF(H846="","",INDEX(D.1[Quy cách],MATCH(H846,D.1[Tên sản phẩm],0)))</f>
        <v/>
      </c>
      <c r="J846" s="20" t="str">
        <f>IF(H846="","",INDEX(D.1[ĐVT],MATCH(H846,D.1[Tên sản phẩm],0)))</f>
        <v/>
      </c>
      <c r="K846" s="56" t="str">
        <f>IF(H846="","",INDEX(#REF!,MATCH(H846,D.1[Tên sản phẩm],0)))</f>
        <v/>
      </c>
      <c r="L846" s="56"/>
      <c r="M846" s="53"/>
      <c r="N846" s="53"/>
      <c r="O846" s="53"/>
      <c r="P846" s="57" t="str">
        <f t="shared" si="164"/>
        <v/>
      </c>
      <c r="Q846" s="58"/>
      <c r="R846" s="56" t="str">
        <f t="shared" si="157"/>
        <v/>
      </c>
      <c r="S846" s="57" t="str">
        <f t="shared" si="165"/>
        <v/>
      </c>
      <c r="T846" s="58" t="str">
        <f t="shared" ca="1" si="166"/>
        <v/>
      </c>
      <c r="U846" s="57" t="str">
        <f t="shared" si="167"/>
        <v/>
      </c>
      <c r="V846" s="57" t="str">
        <f ca="1">IF(AND(C846&lt;&gt;"",C846&lt;&gt;OFFSET(C846,1,0)),SUMIFS([Giá có thuế],[Số ĐK],C846),"")</f>
        <v/>
      </c>
      <c r="W846" s="53"/>
      <c r="X846" s="55" t="str">
        <f>IF(W846="","",'Thông Tin Chung'!#REF!)</f>
        <v/>
      </c>
      <c r="Y846" s="57" t="str">
        <f t="shared" ca="1" si="168"/>
        <v/>
      </c>
      <c r="Z846" s="59"/>
      <c r="AA846" s="49" t="str">
        <f ca="1">IF(C846="","",IF(OR(D846&lt;NgayBatDau,D846&gt;NgayKetThuc),"Ngày tháng phải nằm trong kỳ báo cáo",IF(AND(G846&lt;&gt;"",COUNTIF(D.2[Tên khách hàng],G846)=0),"Tên KH chưa khai báo trong DSKH",IF(AND(H846&lt;&gt;"",COUNTIF(D.1[Tên sản phẩm],H846)=0),"SP này chưa khai báo trong DSSP",""))))</f>
        <v/>
      </c>
      <c r="AB846" s="28" t="str">
        <f t="shared" ca="1" si="158"/>
        <v/>
      </c>
      <c r="AC846" s="29" t="str">
        <f>IF(OR(H846="",S846=""),"",S846-(SUM(L846,M846)*INDEX(#REF!,MATCH(H846,D.1[Tên sản phẩm],0))))</f>
        <v/>
      </c>
    </row>
    <row r="847" spans="2:29" ht="27.75" customHeight="1">
      <c r="B847" s="69">
        <f t="shared" si="159"/>
        <v>844</v>
      </c>
      <c r="C847" s="49" t="str">
        <f t="shared" ca="1" si="160"/>
        <v/>
      </c>
      <c r="D847" s="50" t="str">
        <f t="shared" ca="1" si="161"/>
        <v/>
      </c>
      <c r="E847" s="51" t="str">
        <f t="shared" ca="1" si="162"/>
        <v/>
      </c>
      <c r="F847" s="51"/>
      <c r="G847" s="52" t="str">
        <f t="shared" ca="1" si="163"/>
        <v/>
      </c>
      <c r="H847" s="53"/>
      <c r="I847" s="54" t="str">
        <f>IF(H847="","",INDEX(D.1[Quy cách],MATCH(H847,D.1[Tên sản phẩm],0)))</f>
        <v/>
      </c>
      <c r="J847" s="20" t="str">
        <f>IF(H847="","",INDEX(D.1[ĐVT],MATCH(H847,D.1[Tên sản phẩm],0)))</f>
        <v/>
      </c>
      <c r="K847" s="56" t="str">
        <f>IF(H847="","",INDEX(#REF!,MATCH(H847,D.1[Tên sản phẩm],0)))</f>
        <v/>
      </c>
      <c r="L847" s="56"/>
      <c r="M847" s="53"/>
      <c r="N847" s="53"/>
      <c r="O847" s="53"/>
      <c r="P847" s="57" t="str">
        <f t="shared" si="164"/>
        <v/>
      </c>
      <c r="Q847" s="58"/>
      <c r="R847" s="56" t="str">
        <f t="shared" si="157"/>
        <v/>
      </c>
      <c r="S847" s="57" t="str">
        <f t="shared" si="165"/>
        <v/>
      </c>
      <c r="T847" s="58" t="str">
        <f t="shared" ca="1" si="166"/>
        <v/>
      </c>
      <c r="U847" s="57" t="str">
        <f t="shared" si="167"/>
        <v/>
      </c>
      <c r="V847" s="57" t="str">
        <f ca="1">IF(AND(C847&lt;&gt;"",C847&lt;&gt;OFFSET(C847,1,0)),SUMIFS([Giá có thuế],[Số ĐK],C847),"")</f>
        <v/>
      </c>
      <c r="W847" s="53"/>
      <c r="X847" s="55" t="str">
        <f>IF(W847="","",'Thông Tin Chung'!#REF!)</f>
        <v/>
      </c>
      <c r="Y847" s="57" t="str">
        <f t="shared" ca="1" si="168"/>
        <v/>
      </c>
      <c r="Z847" s="59"/>
      <c r="AA847" s="49" t="str">
        <f ca="1">IF(C847="","",IF(OR(D847&lt;NgayBatDau,D847&gt;NgayKetThuc),"Ngày tháng phải nằm trong kỳ báo cáo",IF(AND(G847&lt;&gt;"",COUNTIF(D.2[Tên khách hàng],G847)=0),"Tên KH chưa khai báo trong DSKH",IF(AND(H847&lt;&gt;"",COUNTIF(D.1[Tên sản phẩm],H847)=0),"SP này chưa khai báo trong DSSP",""))))</f>
        <v/>
      </c>
      <c r="AB847" s="28" t="str">
        <f t="shared" ca="1" si="158"/>
        <v/>
      </c>
      <c r="AC847" s="29" t="str">
        <f>IF(OR(H847="",S847=""),"",S847-(SUM(L847,M847)*INDEX(#REF!,MATCH(H847,D.1[Tên sản phẩm],0))))</f>
        <v/>
      </c>
    </row>
    <row r="848" spans="2:29" ht="27.75" customHeight="1">
      <c r="B848" s="69">
        <f t="shared" si="159"/>
        <v>845</v>
      </c>
      <c r="C848" s="49" t="str">
        <f t="shared" ca="1" si="160"/>
        <v/>
      </c>
      <c r="D848" s="50" t="str">
        <f t="shared" ca="1" si="161"/>
        <v/>
      </c>
      <c r="E848" s="51" t="str">
        <f t="shared" ca="1" si="162"/>
        <v/>
      </c>
      <c r="F848" s="51"/>
      <c r="G848" s="52" t="str">
        <f t="shared" ca="1" si="163"/>
        <v/>
      </c>
      <c r="H848" s="53"/>
      <c r="I848" s="54" t="str">
        <f>IF(H848="","",INDEX(D.1[Quy cách],MATCH(H848,D.1[Tên sản phẩm],0)))</f>
        <v/>
      </c>
      <c r="J848" s="20" t="str">
        <f>IF(H848="","",INDEX(D.1[ĐVT],MATCH(H848,D.1[Tên sản phẩm],0)))</f>
        <v/>
      </c>
      <c r="K848" s="56" t="str">
        <f>IF(H848="","",INDEX(#REF!,MATCH(H848,D.1[Tên sản phẩm],0)))</f>
        <v/>
      </c>
      <c r="L848" s="56"/>
      <c r="M848" s="53"/>
      <c r="N848" s="53"/>
      <c r="O848" s="53"/>
      <c r="P848" s="57" t="str">
        <f t="shared" si="164"/>
        <v/>
      </c>
      <c r="Q848" s="58"/>
      <c r="R848" s="56" t="str">
        <f t="shared" si="157"/>
        <v/>
      </c>
      <c r="S848" s="57" t="str">
        <f t="shared" si="165"/>
        <v/>
      </c>
      <c r="T848" s="58" t="str">
        <f t="shared" ca="1" si="166"/>
        <v/>
      </c>
      <c r="U848" s="57" t="str">
        <f t="shared" si="167"/>
        <v/>
      </c>
      <c r="V848" s="57" t="str">
        <f ca="1">IF(AND(C848&lt;&gt;"",C848&lt;&gt;OFFSET(C848,1,0)),SUMIFS([Giá có thuế],[Số ĐK],C848),"")</f>
        <v/>
      </c>
      <c r="W848" s="53"/>
      <c r="X848" s="55" t="str">
        <f>IF(W848="","",'Thông Tin Chung'!#REF!)</f>
        <v/>
      </c>
      <c r="Y848" s="57" t="str">
        <f t="shared" ca="1" si="168"/>
        <v/>
      </c>
      <c r="Z848" s="59"/>
      <c r="AA848" s="49" t="str">
        <f ca="1">IF(C848="","",IF(OR(D848&lt;NgayBatDau,D848&gt;NgayKetThuc),"Ngày tháng phải nằm trong kỳ báo cáo",IF(AND(G848&lt;&gt;"",COUNTIF(D.2[Tên khách hàng],G848)=0),"Tên KH chưa khai báo trong DSKH",IF(AND(H848&lt;&gt;"",COUNTIF(D.1[Tên sản phẩm],H848)=0),"SP này chưa khai báo trong DSSP",""))))</f>
        <v/>
      </c>
      <c r="AB848" s="28" t="str">
        <f t="shared" ca="1" si="158"/>
        <v/>
      </c>
      <c r="AC848" s="29" t="str">
        <f>IF(OR(H848="",S848=""),"",S848-(SUM(L848,M848)*INDEX(#REF!,MATCH(H848,D.1[Tên sản phẩm],0))))</f>
        <v/>
      </c>
    </row>
    <row r="849" spans="2:29" ht="27.75" customHeight="1">
      <c r="B849" s="69">
        <f t="shared" si="159"/>
        <v>846</v>
      </c>
      <c r="C849" s="49" t="str">
        <f t="shared" ca="1" si="160"/>
        <v/>
      </c>
      <c r="D849" s="50" t="str">
        <f t="shared" ca="1" si="161"/>
        <v/>
      </c>
      <c r="E849" s="51" t="str">
        <f t="shared" ca="1" si="162"/>
        <v/>
      </c>
      <c r="F849" s="51"/>
      <c r="G849" s="52" t="str">
        <f t="shared" ca="1" si="163"/>
        <v/>
      </c>
      <c r="H849" s="53"/>
      <c r="I849" s="54" t="str">
        <f>IF(H849="","",INDEX(D.1[Quy cách],MATCH(H849,D.1[Tên sản phẩm],0)))</f>
        <v/>
      </c>
      <c r="J849" s="20" t="str">
        <f>IF(H849="","",INDEX(D.1[ĐVT],MATCH(H849,D.1[Tên sản phẩm],0)))</f>
        <v/>
      </c>
      <c r="K849" s="56" t="str">
        <f>IF(H849="","",INDEX(#REF!,MATCH(H849,D.1[Tên sản phẩm],0)))</f>
        <v/>
      </c>
      <c r="L849" s="56"/>
      <c r="M849" s="53"/>
      <c r="N849" s="53"/>
      <c r="O849" s="53"/>
      <c r="P849" s="57" t="str">
        <f t="shared" si="164"/>
        <v/>
      </c>
      <c r="Q849" s="58"/>
      <c r="R849" s="56" t="str">
        <f t="shared" si="157"/>
        <v/>
      </c>
      <c r="S849" s="57" t="str">
        <f t="shared" si="165"/>
        <v/>
      </c>
      <c r="T849" s="58" t="str">
        <f t="shared" ca="1" si="166"/>
        <v/>
      </c>
      <c r="U849" s="57" t="str">
        <f t="shared" si="167"/>
        <v/>
      </c>
      <c r="V849" s="57" t="str">
        <f ca="1">IF(AND(C849&lt;&gt;"",C849&lt;&gt;OFFSET(C849,1,0)),SUMIFS([Giá có thuế],[Số ĐK],C849),"")</f>
        <v/>
      </c>
      <c r="W849" s="53"/>
      <c r="X849" s="55" t="str">
        <f>IF(W849="","",'Thông Tin Chung'!#REF!)</f>
        <v/>
      </c>
      <c r="Y849" s="57" t="str">
        <f t="shared" ca="1" si="168"/>
        <v/>
      </c>
      <c r="Z849" s="59"/>
      <c r="AA849" s="49" t="str">
        <f ca="1">IF(C849="","",IF(OR(D849&lt;NgayBatDau,D849&gt;NgayKetThuc),"Ngày tháng phải nằm trong kỳ báo cáo",IF(AND(G849&lt;&gt;"",COUNTIF(D.2[Tên khách hàng],G849)=0),"Tên KH chưa khai báo trong DSKH",IF(AND(H849&lt;&gt;"",COUNTIF(D.1[Tên sản phẩm],H849)=0),"SP này chưa khai báo trong DSSP",""))))</f>
        <v/>
      </c>
      <c r="AB849" s="28" t="str">
        <f t="shared" ca="1" si="158"/>
        <v/>
      </c>
      <c r="AC849" s="29" t="str">
        <f>IF(OR(H849="",S849=""),"",S849-(SUM(L849,M849)*INDEX(#REF!,MATCH(H849,D.1[Tên sản phẩm],0))))</f>
        <v/>
      </c>
    </row>
    <row r="850" spans="2:29" ht="27.75" customHeight="1">
      <c r="B850" s="69">
        <f t="shared" si="159"/>
        <v>847</v>
      </c>
      <c r="C850" s="49" t="str">
        <f t="shared" ca="1" si="160"/>
        <v/>
      </c>
      <c r="D850" s="50" t="str">
        <f t="shared" ca="1" si="161"/>
        <v/>
      </c>
      <c r="E850" s="51" t="str">
        <f t="shared" ca="1" si="162"/>
        <v/>
      </c>
      <c r="F850" s="51"/>
      <c r="G850" s="52" t="str">
        <f t="shared" ca="1" si="163"/>
        <v/>
      </c>
      <c r="H850" s="53"/>
      <c r="I850" s="54" t="str">
        <f>IF(H850="","",INDEX(D.1[Quy cách],MATCH(H850,D.1[Tên sản phẩm],0)))</f>
        <v/>
      </c>
      <c r="J850" s="20" t="str">
        <f>IF(H850="","",INDEX(D.1[ĐVT],MATCH(H850,D.1[Tên sản phẩm],0)))</f>
        <v/>
      </c>
      <c r="K850" s="56" t="str">
        <f>IF(H850="","",INDEX(#REF!,MATCH(H850,D.1[Tên sản phẩm],0)))</f>
        <v/>
      </c>
      <c r="L850" s="56"/>
      <c r="M850" s="53"/>
      <c r="N850" s="53"/>
      <c r="O850" s="53"/>
      <c r="P850" s="57" t="str">
        <f t="shared" si="164"/>
        <v/>
      </c>
      <c r="Q850" s="58"/>
      <c r="R850" s="56" t="str">
        <f t="shared" si="157"/>
        <v/>
      </c>
      <c r="S850" s="57" t="str">
        <f t="shared" si="165"/>
        <v/>
      </c>
      <c r="T850" s="58" t="str">
        <f t="shared" ca="1" si="166"/>
        <v/>
      </c>
      <c r="U850" s="57" t="str">
        <f t="shared" si="167"/>
        <v/>
      </c>
      <c r="V850" s="57" t="str">
        <f ca="1">IF(AND(C850&lt;&gt;"",C850&lt;&gt;OFFSET(C850,1,0)),SUMIFS([Giá có thuế],[Số ĐK],C850),"")</f>
        <v/>
      </c>
      <c r="W850" s="53"/>
      <c r="X850" s="55" t="str">
        <f>IF(W850="","",'Thông Tin Chung'!#REF!)</f>
        <v/>
      </c>
      <c r="Y850" s="57" t="str">
        <f t="shared" ca="1" si="168"/>
        <v/>
      </c>
      <c r="Z850" s="59"/>
      <c r="AA850" s="49" t="str">
        <f ca="1">IF(C850="","",IF(OR(D850&lt;NgayBatDau,D850&gt;NgayKetThuc),"Ngày tháng phải nằm trong kỳ báo cáo",IF(AND(G850&lt;&gt;"",COUNTIF(D.2[Tên khách hàng],G850)=0),"Tên KH chưa khai báo trong DSKH",IF(AND(H850&lt;&gt;"",COUNTIF(D.1[Tên sản phẩm],H850)=0),"SP này chưa khai báo trong DSSP",""))))</f>
        <v/>
      </c>
      <c r="AB850" s="28" t="str">
        <f t="shared" ca="1" si="158"/>
        <v/>
      </c>
      <c r="AC850" s="29" t="str">
        <f>IF(OR(H850="",S850=""),"",S850-(SUM(L850,M850)*INDEX(#REF!,MATCH(H850,D.1[Tên sản phẩm],0))))</f>
        <v/>
      </c>
    </row>
    <row r="851" spans="2:29" ht="27.75" customHeight="1">
      <c r="B851" s="69">
        <f t="shared" si="159"/>
        <v>848</v>
      </c>
      <c r="C851" s="49" t="str">
        <f t="shared" ca="1" si="160"/>
        <v/>
      </c>
      <c r="D851" s="50" t="str">
        <f t="shared" ca="1" si="161"/>
        <v/>
      </c>
      <c r="E851" s="51" t="str">
        <f t="shared" ca="1" si="162"/>
        <v/>
      </c>
      <c r="F851" s="51"/>
      <c r="G851" s="52" t="str">
        <f t="shared" ca="1" si="163"/>
        <v/>
      </c>
      <c r="H851" s="53"/>
      <c r="I851" s="54" t="str">
        <f>IF(H851="","",INDEX(D.1[Quy cách],MATCH(H851,D.1[Tên sản phẩm],0)))</f>
        <v/>
      </c>
      <c r="J851" s="20" t="str">
        <f>IF(H851="","",INDEX(D.1[ĐVT],MATCH(H851,D.1[Tên sản phẩm],0)))</f>
        <v/>
      </c>
      <c r="K851" s="56" t="str">
        <f>IF(H851="","",INDEX(#REF!,MATCH(H851,D.1[Tên sản phẩm],0)))</f>
        <v/>
      </c>
      <c r="L851" s="56"/>
      <c r="M851" s="53"/>
      <c r="N851" s="53"/>
      <c r="O851" s="53"/>
      <c r="P851" s="57" t="str">
        <f t="shared" si="164"/>
        <v/>
      </c>
      <c r="Q851" s="58"/>
      <c r="R851" s="56" t="str">
        <f t="shared" si="157"/>
        <v/>
      </c>
      <c r="S851" s="57" t="str">
        <f t="shared" si="165"/>
        <v/>
      </c>
      <c r="T851" s="58" t="str">
        <f t="shared" ca="1" si="166"/>
        <v/>
      </c>
      <c r="U851" s="57" t="str">
        <f t="shared" si="167"/>
        <v/>
      </c>
      <c r="V851" s="57" t="str">
        <f ca="1">IF(AND(C851&lt;&gt;"",C851&lt;&gt;OFFSET(C851,1,0)),SUMIFS([Giá có thuế],[Số ĐK],C851),"")</f>
        <v/>
      </c>
      <c r="W851" s="53"/>
      <c r="X851" s="55" t="str">
        <f>IF(W851="","",'Thông Tin Chung'!#REF!)</f>
        <v/>
      </c>
      <c r="Y851" s="57" t="str">
        <f t="shared" ca="1" si="168"/>
        <v/>
      </c>
      <c r="Z851" s="59"/>
      <c r="AA851" s="49" t="str">
        <f ca="1">IF(C851="","",IF(OR(D851&lt;NgayBatDau,D851&gt;NgayKetThuc),"Ngày tháng phải nằm trong kỳ báo cáo",IF(AND(G851&lt;&gt;"",COUNTIF(D.2[Tên khách hàng],G851)=0),"Tên KH chưa khai báo trong DSKH",IF(AND(H851&lt;&gt;"",COUNTIF(D.1[Tên sản phẩm],H851)=0),"SP này chưa khai báo trong DSSP",""))))</f>
        <v/>
      </c>
      <c r="AB851" s="28" t="str">
        <f t="shared" ca="1" si="158"/>
        <v/>
      </c>
      <c r="AC851" s="29" t="str">
        <f>IF(OR(H851="",S851=""),"",S851-(SUM(L851,M851)*INDEX(#REF!,MATCH(H851,D.1[Tên sản phẩm],0))))</f>
        <v/>
      </c>
    </row>
    <row r="852" spans="2:29" ht="27.75" customHeight="1">
      <c r="B852" s="69">
        <f t="shared" si="159"/>
        <v>849</v>
      </c>
      <c r="C852" s="49" t="str">
        <f t="shared" ca="1" si="160"/>
        <v/>
      </c>
      <c r="D852" s="50" t="str">
        <f t="shared" ca="1" si="161"/>
        <v/>
      </c>
      <c r="E852" s="51" t="str">
        <f t="shared" ca="1" si="162"/>
        <v/>
      </c>
      <c r="F852" s="51"/>
      <c r="G852" s="52" t="str">
        <f t="shared" ca="1" si="163"/>
        <v/>
      </c>
      <c r="H852" s="53"/>
      <c r="I852" s="54" t="str">
        <f>IF(H852="","",INDEX(D.1[Quy cách],MATCH(H852,D.1[Tên sản phẩm],0)))</f>
        <v/>
      </c>
      <c r="J852" s="20" t="str">
        <f>IF(H852="","",INDEX(D.1[ĐVT],MATCH(H852,D.1[Tên sản phẩm],0)))</f>
        <v/>
      </c>
      <c r="K852" s="56" t="str">
        <f>IF(H852="","",INDEX(#REF!,MATCH(H852,D.1[Tên sản phẩm],0)))</f>
        <v/>
      </c>
      <c r="L852" s="56"/>
      <c r="M852" s="53"/>
      <c r="N852" s="53"/>
      <c r="O852" s="53"/>
      <c r="P852" s="57" t="str">
        <f t="shared" si="164"/>
        <v/>
      </c>
      <c r="Q852" s="58"/>
      <c r="R852" s="56" t="str">
        <f t="shared" si="157"/>
        <v/>
      </c>
      <c r="S852" s="57" t="str">
        <f t="shared" si="165"/>
        <v/>
      </c>
      <c r="T852" s="58" t="str">
        <f t="shared" ca="1" si="166"/>
        <v/>
      </c>
      <c r="U852" s="57" t="str">
        <f t="shared" si="167"/>
        <v/>
      </c>
      <c r="V852" s="57" t="str">
        <f ca="1">IF(AND(C852&lt;&gt;"",C852&lt;&gt;OFFSET(C852,1,0)),SUMIFS([Giá có thuế],[Số ĐK],C852),"")</f>
        <v/>
      </c>
      <c r="W852" s="53"/>
      <c r="X852" s="55" t="str">
        <f>IF(W852="","",'Thông Tin Chung'!#REF!)</f>
        <v/>
      </c>
      <c r="Y852" s="57" t="str">
        <f t="shared" ca="1" si="168"/>
        <v/>
      </c>
      <c r="Z852" s="59"/>
      <c r="AA852" s="49" t="str">
        <f ca="1">IF(C852="","",IF(OR(D852&lt;NgayBatDau,D852&gt;NgayKetThuc),"Ngày tháng phải nằm trong kỳ báo cáo",IF(AND(G852&lt;&gt;"",COUNTIF(D.2[Tên khách hàng],G852)=0),"Tên KH chưa khai báo trong DSKH",IF(AND(H852&lt;&gt;"",COUNTIF(D.1[Tên sản phẩm],H852)=0),"SP này chưa khai báo trong DSSP",""))))</f>
        <v/>
      </c>
      <c r="AB852" s="28" t="str">
        <f t="shared" ca="1" si="158"/>
        <v/>
      </c>
      <c r="AC852" s="29" t="str">
        <f>IF(OR(H852="",S852=""),"",S852-(SUM(L852,M852)*INDEX(#REF!,MATCH(H852,D.1[Tên sản phẩm],0))))</f>
        <v/>
      </c>
    </row>
    <row r="853" spans="2:29" ht="27.75" customHeight="1">
      <c r="B853" s="69">
        <f t="shared" si="159"/>
        <v>850</v>
      </c>
      <c r="C853" s="49" t="str">
        <f t="shared" ca="1" si="160"/>
        <v/>
      </c>
      <c r="D853" s="50" t="str">
        <f t="shared" ca="1" si="161"/>
        <v/>
      </c>
      <c r="E853" s="51" t="str">
        <f t="shared" ca="1" si="162"/>
        <v/>
      </c>
      <c r="F853" s="51"/>
      <c r="G853" s="52" t="str">
        <f t="shared" ca="1" si="163"/>
        <v/>
      </c>
      <c r="H853" s="53"/>
      <c r="I853" s="54" t="str">
        <f>IF(H853="","",INDEX(D.1[Quy cách],MATCH(H853,D.1[Tên sản phẩm],0)))</f>
        <v/>
      </c>
      <c r="J853" s="20" t="str">
        <f>IF(H853="","",INDEX(D.1[ĐVT],MATCH(H853,D.1[Tên sản phẩm],0)))</f>
        <v/>
      </c>
      <c r="K853" s="56" t="str">
        <f>IF(H853="","",INDEX(#REF!,MATCH(H853,D.1[Tên sản phẩm],0)))</f>
        <v/>
      </c>
      <c r="L853" s="56"/>
      <c r="M853" s="53"/>
      <c r="N853" s="53"/>
      <c r="O853" s="53"/>
      <c r="P853" s="57" t="str">
        <f t="shared" si="164"/>
        <v/>
      </c>
      <c r="Q853" s="58"/>
      <c r="R853" s="56" t="str">
        <f t="shared" si="157"/>
        <v/>
      </c>
      <c r="S853" s="57" t="str">
        <f t="shared" si="165"/>
        <v/>
      </c>
      <c r="T853" s="58" t="str">
        <f t="shared" ca="1" si="166"/>
        <v/>
      </c>
      <c r="U853" s="57" t="str">
        <f t="shared" si="167"/>
        <v/>
      </c>
      <c r="V853" s="57" t="str">
        <f ca="1">IF(AND(C853&lt;&gt;"",C853&lt;&gt;OFFSET(C853,1,0)),SUMIFS([Giá có thuế],[Số ĐK],C853),"")</f>
        <v/>
      </c>
      <c r="W853" s="53"/>
      <c r="X853" s="55" t="str">
        <f>IF(W853="","",'Thông Tin Chung'!#REF!)</f>
        <v/>
      </c>
      <c r="Y853" s="57" t="str">
        <f t="shared" ca="1" si="168"/>
        <v/>
      </c>
      <c r="Z853" s="59"/>
      <c r="AA853" s="49" t="str">
        <f ca="1">IF(C853="","",IF(OR(D853&lt;NgayBatDau,D853&gt;NgayKetThuc),"Ngày tháng phải nằm trong kỳ báo cáo",IF(AND(G853&lt;&gt;"",COUNTIF(D.2[Tên khách hàng],G853)=0),"Tên KH chưa khai báo trong DSKH",IF(AND(H853&lt;&gt;"",COUNTIF(D.1[Tên sản phẩm],H853)=0),"SP này chưa khai báo trong DSSP",""))))</f>
        <v/>
      </c>
      <c r="AB853" s="28" t="str">
        <f t="shared" ca="1" si="158"/>
        <v/>
      </c>
      <c r="AC853" s="29" t="str">
        <f>IF(OR(H853="",S853=""),"",S853-(SUM(L853,M853)*INDEX(#REF!,MATCH(H853,D.1[Tên sản phẩm],0))))</f>
        <v/>
      </c>
    </row>
    <row r="854" spans="2:29" ht="27.75" customHeight="1">
      <c r="B854" s="69">
        <f t="shared" si="159"/>
        <v>851</v>
      </c>
      <c r="C854" s="49" t="str">
        <f t="shared" ca="1" si="160"/>
        <v/>
      </c>
      <c r="D854" s="50" t="str">
        <f t="shared" ca="1" si="161"/>
        <v/>
      </c>
      <c r="E854" s="51" t="str">
        <f t="shared" ca="1" si="162"/>
        <v/>
      </c>
      <c r="F854" s="51"/>
      <c r="G854" s="52" t="str">
        <f t="shared" ca="1" si="163"/>
        <v/>
      </c>
      <c r="H854" s="53"/>
      <c r="I854" s="54" t="str">
        <f>IF(H854="","",INDEX(D.1[Quy cách],MATCH(H854,D.1[Tên sản phẩm],0)))</f>
        <v/>
      </c>
      <c r="J854" s="20" t="str">
        <f>IF(H854="","",INDEX(D.1[ĐVT],MATCH(H854,D.1[Tên sản phẩm],0)))</f>
        <v/>
      </c>
      <c r="K854" s="56" t="str">
        <f>IF(H854="","",INDEX(#REF!,MATCH(H854,D.1[Tên sản phẩm],0)))</f>
        <v/>
      </c>
      <c r="L854" s="56"/>
      <c r="M854" s="53"/>
      <c r="N854" s="53"/>
      <c r="O854" s="53"/>
      <c r="P854" s="57" t="str">
        <f t="shared" si="164"/>
        <v/>
      </c>
      <c r="Q854" s="58"/>
      <c r="R854" s="56" t="str">
        <f t="shared" si="157"/>
        <v/>
      </c>
      <c r="S854" s="57" t="str">
        <f t="shared" si="165"/>
        <v/>
      </c>
      <c r="T854" s="58" t="str">
        <f t="shared" ca="1" si="166"/>
        <v/>
      </c>
      <c r="U854" s="57" t="str">
        <f t="shared" si="167"/>
        <v/>
      </c>
      <c r="V854" s="57" t="str">
        <f ca="1">IF(AND(C854&lt;&gt;"",C854&lt;&gt;OFFSET(C854,1,0)),SUMIFS([Giá có thuế],[Số ĐK],C854),"")</f>
        <v/>
      </c>
      <c r="W854" s="53"/>
      <c r="X854" s="55" t="str">
        <f>IF(W854="","",'Thông Tin Chung'!#REF!)</f>
        <v/>
      </c>
      <c r="Y854" s="57" t="str">
        <f t="shared" ca="1" si="168"/>
        <v/>
      </c>
      <c r="Z854" s="59"/>
      <c r="AA854" s="49" t="str">
        <f ca="1">IF(C854="","",IF(OR(D854&lt;NgayBatDau,D854&gt;NgayKetThuc),"Ngày tháng phải nằm trong kỳ báo cáo",IF(AND(G854&lt;&gt;"",COUNTIF(D.2[Tên khách hàng],G854)=0),"Tên KH chưa khai báo trong DSKH",IF(AND(H854&lt;&gt;"",COUNTIF(D.1[Tên sản phẩm],H854)=0),"SP này chưa khai báo trong DSSP",""))))</f>
        <v/>
      </c>
      <c r="AB854" s="28" t="str">
        <f t="shared" ca="1" si="158"/>
        <v/>
      </c>
      <c r="AC854" s="29" t="str">
        <f>IF(OR(H854="",S854=""),"",S854-(SUM(L854,M854)*INDEX(#REF!,MATCH(H854,D.1[Tên sản phẩm],0))))</f>
        <v/>
      </c>
    </row>
    <row r="855" spans="2:29" ht="27.75" customHeight="1">
      <c r="B855" s="69">
        <f t="shared" si="159"/>
        <v>852</v>
      </c>
      <c r="C855" s="49" t="str">
        <f t="shared" ca="1" si="160"/>
        <v/>
      </c>
      <c r="D855" s="50" t="str">
        <f t="shared" ca="1" si="161"/>
        <v/>
      </c>
      <c r="E855" s="51" t="str">
        <f t="shared" ca="1" si="162"/>
        <v/>
      </c>
      <c r="F855" s="51"/>
      <c r="G855" s="52" t="str">
        <f t="shared" ca="1" si="163"/>
        <v/>
      </c>
      <c r="H855" s="53"/>
      <c r="I855" s="54" t="str">
        <f>IF(H855="","",INDEX(D.1[Quy cách],MATCH(H855,D.1[Tên sản phẩm],0)))</f>
        <v/>
      </c>
      <c r="J855" s="20" t="str">
        <f>IF(H855="","",INDEX(D.1[ĐVT],MATCH(H855,D.1[Tên sản phẩm],0)))</f>
        <v/>
      </c>
      <c r="K855" s="56" t="str">
        <f>IF(H855="","",INDEX(#REF!,MATCH(H855,D.1[Tên sản phẩm],0)))</f>
        <v/>
      </c>
      <c r="L855" s="56"/>
      <c r="M855" s="53"/>
      <c r="N855" s="53"/>
      <c r="O855" s="53"/>
      <c r="P855" s="57" t="str">
        <f t="shared" si="164"/>
        <v/>
      </c>
      <c r="Q855" s="58"/>
      <c r="R855" s="56" t="str">
        <f t="shared" si="157"/>
        <v/>
      </c>
      <c r="S855" s="57" t="str">
        <f t="shared" si="165"/>
        <v/>
      </c>
      <c r="T855" s="58" t="str">
        <f t="shared" ca="1" si="166"/>
        <v/>
      </c>
      <c r="U855" s="57" t="str">
        <f t="shared" si="167"/>
        <v/>
      </c>
      <c r="V855" s="57" t="str">
        <f ca="1">IF(AND(C855&lt;&gt;"",C855&lt;&gt;OFFSET(C855,1,0)),SUMIFS([Giá có thuế],[Số ĐK],C855),"")</f>
        <v/>
      </c>
      <c r="W855" s="53"/>
      <c r="X855" s="55" t="str">
        <f>IF(W855="","",'Thông Tin Chung'!#REF!)</f>
        <v/>
      </c>
      <c r="Y855" s="57" t="str">
        <f t="shared" ca="1" si="168"/>
        <v/>
      </c>
      <c r="Z855" s="59"/>
      <c r="AA855" s="49" t="str">
        <f ca="1">IF(C855="","",IF(OR(D855&lt;NgayBatDau,D855&gt;NgayKetThuc),"Ngày tháng phải nằm trong kỳ báo cáo",IF(AND(G855&lt;&gt;"",COUNTIF(D.2[Tên khách hàng],G855)=0),"Tên KH chưa khai báo trong DSKH",IF(AND(H855&lt;&gt;"",COUNTIF(D.1[Tên sản phẩm],H855)=0),"SP này chưa khai báo trong DSSP",""))))</f>
        <v/>
      </c>
      <c r="AB855" s="28" t="str">
        <f t="shared" ca="1" si="158"/>
        <v/>
      </c>
      <c r="AC855" s="29" t="str">
        <f>IF(OR(H855="",S855=""),"",S855-(SUM(L855,M855)*INDEX(#REF!,MATCH(H855,D.1[Tên sản phẩm],0))))</f>
        <v/>
      </c>
    </row>
    <row r="856" spans="2:29" ht="27.75" customHeight="1">
      <c r="B856" s="69">
        <f t="shared" si="159"/>
        <v>853</v>
      </c>
      <c r="C856" s="49" t="str">
        <f t="shared" ca="1" si="160"/>
        <v/>
      </c>
      <c r="D856" s="50" t="str">
        <f t="shared" ca="1" si="161"/>
        <v/>
      </c>
      <c r="E856" s="51" t="str">
        <f t="shared" ca="1" si="162"/>
        <v/>
      </c>
      <c r="F856" s="51"/>
      <c r="G856" s="52" t="str">
        <f t="shared" ca="1" si="163"/>
        <v/>
      </c>
      <c r="H856" s="53"/>
      <c r="I856" s="54" t="str">
        <f>IF(H856="","",INDEX(D.1[Quy cách],MATCH(H856,D.1[Tên sản phẩm],0)))</f>
        <v/>
      </c>
      <c r="J856" s="20" t="str">
        <f>IF(H856="","",INDEX(D.1[ĐVT],MATCH(H856,D.1[Tên sản phẩm],0)))</f>
        <v/>
      </c>
      <c r="K856" s="56" t="str">
        <f>IF(H856="","",INDEX(#REF!,MATCH(H856,D.1[Tên sản phẩm],0)))</f>
        <v/>
      </c>
      <c r="L856" s="56"/>
      <c r="M856" s="53"/>
      <c r="N856" s="53"/>
      <c r="O856" s="53"/>
      <c r="P856" s="57" t="str">
        <f t="shared" si="164"/>
        <v/>
      </c>
      <c r="Q856" s="58"/>
      <c r="R856" s="56" t="str">
        <f t="shared" si="157"/>
        <v/>
      </c>
      <c r="S856" s="57" t="str">
        <f t="shared" si="165"/>
        <v/>
      </c>
      <c r="T856" s="58" t="str">
        <f t="shared" ca="1" si="166"/>
        <v/>
      </c>
      <c r="U856" s="57" t="str">
        <f t="shared" si="167"/>
        <v/>
      </c>
      <c r="V856" s="57" t="str">
        <f ca="1">IF(AND(C856&lt;&gt;"",C856&lt;&gt;OFFSET(C856,1,0)),SUMIFS([Giá có thuế],[Số ĐK],C856),"")</f>
        <v/>
      </c>
      <c r="W856" s="53"/>
      <c r="X856" s="55" t="str">
        <f>IF(W856="","",'Thông Tin Chung'!#REF!)</f>
        <v/>
      </c>
      <c r="Y856" s="57" t="str">
        <f t="shared" ca="1" si="168"/>
        <v/>
      </c>
      <c r="Z856" s="59"/>
      <c r="AA856" s="49" t="str">
        <f ca="1">IF(C856="","",IF(OR(D856&lt;NgayBatDau,D856&gt;NgayKetThuc),"Ngày tháng phải nằm trong kỳ báo cáo",IF(AND(G856&lt;&gt;"",COUNTIF(D.2[Tên khách hàng],G856)=0),"Tên KH chưa khai báo trong DSKH",IF(AND(H856&lt;&gt;"",COUNTIF(D.1[Tên sản phẩm],H856)=0),"SP này chưa khai báo trong DSSP",""))))</f>
        <v/>
      </c>
      <c r="AB856" s="28" t="str">
        <f t="shared" ca="1" si="158"/>
        <v/>
      </c>
      <c r="AC856" s="29" t="str">
        <f>IF(OR(H856="",S856=""),"",S856-(SUM(L856,M856)*INDEX(#REF!,MATCH(H856,D.1[Tên sản phẩm],0))))</f>
        <v/>
      </c>
    </row>
    <row r="857" spans="2:29" ht="27.75" customHeight="1">
      <c r="B857" s="69">
        <f t="shared" si="159"/>
        <v>854</v>
      </c>
      <c r="C857" s="49" t="str">
        <f t="shared" ca="1" si="160"/>
        <v/>
      </c>
      <c r="D857" s="50" t="str">
        <f t="shared" ca="1" si="161"/>
        <v/>
      </c>
      <c r="E857" s="51" t="str">
        <f t="shared" ca="1" si="162"/>
        <v/>
      </c>
      <c r="F857" s="51"/>
      <c r="G857" s="52" t="str">
        <f t="shared" ca="1" si="163"/>
        <v/>
      </c>
      <c r="H857" s="53"/>
      <c r="I857" s="54" t="str">
        <f>IF(H857="","",INDEX(D.1[Quy cách],MATCH(H857,D.1[Tên sản phẩm],0)))</f>
        <v/>
      </c>
      <c r="J857" s="20" t="str">
        <f>IF(H857="","",INDEX(D.1[ĐVT],MATCH(H857,D.1[Tên sản phẩm],0)))</f>
        <v/>
      </c>
      <c r="K857" s="56" t="str">
        <f>IF(H857="","",INDEX(#REF!,MATCH(H857,D.1[Tên sản phẩm],0)))</f>
        <v/>
      </c>
      <c r="L857" s="56"/>
      <c r="M857" s="53"/>
      <c r="N857" s="53"/>
      <c r="O857" s="53"/>
      <c r="P857" s="57" t="str">
        <f t="shared" si="164"/>
        <v/>
      </c>
      <c r="Q857" s="58"/>
      <c r="R857" s="56" t="str">
        <f t="shared" si="157"/>
        <v/>
      </c>
      <c r="S857" s="57" t="str">
        <f t="shared" si="165"/>
        <v/>
      </c>
      <c r="T857" s="58" t="str">
        <f t="shared" ca="1" si="166"/>
        <v/>
      </c>
      <c r="U857" s="57" t="str">
        <f t="shared" si="167"/>
        <v/>
      </c>
      <c r="V857" s="57" t="str">
        <f ca="1">IF(AND(C857&lt;&gt;"",C857&lt;&gt;OFFSET(C857,1,0)),SUMIFS([Giá có thuế],[Số ĐK],C857),"")</f>
        <v/>
      </c>
      <c r="W857" s="53"/>
      <c r="X857" s="55" t="str">
        <f>IF(W857="","",'Thông Tin Chung'!#REF!)</f>
        <v/>
      </c>
      <c r="Y857" s="57" t="str">
        <f t="shared" ca="1" si="168"/>
        <v/>
      </c>
      <c r="Z857" s="59"/>
      <c r="AA857" s="49" t="str">
        <f ca="1">IF(C857="","",IF(OR(D857&lt;NgayBatDau,D857&gt;NgayKetThuc),"Ngày tháng phải nằm trong kỳ báo cáo",IF(AND(G857&lt;&gt;"",COUNTIF(D.2[Tên khách hàng],G857)=0),"Tên KH chưa khai báo trong DSKH",IF(AND(H857&lt;&gt;"",COUNTIF(D.1[Tên sản phẩm],H857)=0),"SP này chưa khai báo trong DSSP",""))))</f>
        <v/>
      </c>
      <c r="AB857" s="28" t="str">
        <f t="shared" ca="1" si="158"/>
        <v/>
      </c>
      <c r="AC857" s="29" t="str">
        <f>IF(OR(H857="",S857=""),"",S857-(SUM(L857,M857)*INDEX(#REF!,MATCH(H857,D.1[Tên sản phẩm],0))))</f>
        <v/>
      </c>
    </row>
    <row r="858" spans="2:29" ht="27.75" customHeight="1">
      <c r="B858" s="69">
        <f t="shared" si="159"/>
        <v>855</v>
      </c>
      <c r="C858" s="49" t="str">
        <f t="shared" ca="1" si="160"/>
        <v/>
      </c>
      <c r="D858" s="50" t="str">
        <f t="shared" ca="1" si="161"/>
        <v/>
      </c>
      <c r="E858" s="51" t="str">
        <f t="shared" ca="1" si="162"/>
        <v/>
      </c>
      <c r="F858" s="51"/>
      <c r="G858" s="52" t="str">
        <f t="shared" ca="1" si="163"/>
        <v/>
      </c>
      <c r="H858" s="53"/>
      <c r="I858" s="54" t="str">
        <f>IF(H858="","",INDEX(D.1[Quy cách],MATCH(H858,D.1[Tên sản phẩm],0)))</f>
        <v/>
      </c>
      <c r="J858" s="20" t="str">
        <f>IF(H858="","",INDEX(D.1[ĐVT],MATCH(H858,D.1[Tên sản phẩm],0)))</f>
        <v/>
      </c>
      <c r="K858" s="56" t="str">
        <f>IF(H858="","",INDEX(#REF!,MATCH(H858,D.1[Tên sản phẩm],0)))</f>
        <v/>
      </c>
      <c r="L858" s="56"/>
      <c r="M858" s="53"/>
      <c r="N858" s="53"/>
      <c r="O858" s="53"/>
      <c r="P858" s="57" t="str">
        <f t="shared" si="164"/>
        <v/>
      </c>
      <c r="Q858" s="58"/>
      <c r="R858" s="56" t="str">
        <f t="shared" si="157"/>
        <v/>
      </c>
      <c r="S858" s="57" t="str">
        <f t="shared" si="165"/>
        <v/>
      </c>
      <c r="T858" s="58" t="str">
        <f t="shared" ca="1" si="166"/>
        <v/>
      </c>
      <c r="U858" s="57" t="str">
        <f t="shared" si="167"/>
        <v/>
      </c>
      <c r="V858" s="57" t="str">
        <f ca="1">IF(AND(C858&lt;&gt;"",C858&lt;&gt;OFFSET(C858,1,0)),SUMIFS([Giá có thuế],[Số ĐK],C858),"")</f>
        <v/>
      </c>
      <c r="W858" s="53"/>
      <c r="X858" s="55" t="str">
        <f>IF(W858="","",'Thông Tin Chung'!#REF!)</f>
        <v/>
      </c>
      <c r="Y858" s="57" t="str">
        <f t="shared" ca="1" si="168"/>
        <v/>
      </c>
      <c r="Z858" s="59"/>
      <c r="AA858" s="49" t="str">
        <f ca="1">IF(C858="","",IF(OR(D858&lt;NgayBatDau,D858&gt;NgayKetThuc),"Ngày tháng phải nằm trong kỳ báo cáo",IF(AND(G858&lt;&gt;"",COUNTIF(D.2[Tên khách hàng],G858)=0),"Tên KH chưa khai báo trong DSKH",IF(AND(H858&lt;&gt;"",COUNTIF(D.1[Tên sản phẩm],H858)=0),"SP này chưa khai báo trong DSSP",""))))</f>
        <v/>
      </c>
      <c r="AB858" s="28" t="str">
        <f t="shared" ca="1" si="158"/>
        <v/>
      </c>
      <c r="AC858" s="29" t="str">
        <f>IF(OR(H858="",S858=""),"",S858-(SUM(L858,M858)*INDEX(#REF!,MATCH(H858,D.1[Tên sản phẩm],0))))</f>
        <v/>
      </c>
    </row>
    <row r="859" spans="2:29" ht="27.75" customHeight="1">
      <c r="B859" s="69">
        <f t="shared" si="159"/>
        <v>856</v>
      </c>
      <c r="C859" s="49" t="str">
        <f t="shared" ca="1" si="160"/>
        <v/>
      </c>
      <c r="D859" s="50" t="str">
        <f t="shared" ca="1" si="161"/>
        <v/>
      </c>
      <c r="E859" s="51" t="str">
        <f t="shared" ca="1" si="162"/>
        <v/>
      </c>
      <c r="F859" s="51"/>
      <c r="G859" s="52" t="str">
        <f t="shared" ca="1" si="163"/>
        <v/>
      </c>
      <c r="H859" s="53"/>
      <c r="I859" s="54" t="str">
        <f>IF(H859="","",INDEX(D.1[Quy cách],MATCH(H859,D.1[Tên sản phẩm],0)))</f>
        <v/>
      </c>
      <c r="J859" s="20" t="str">
        <f>IF(H859="","",INDEX(D.1[ĐVT],MATCH(H859,D.1[Tên sản phẩm],0)))</f>
        <v/>
      </c>
      <c r="K859" s="56" t="str">
        <f>IF(H859="","",INDEX(#REF!,MATCH(H859,D.1[Tên sản phẩm],0)))</f>
        <v/>
      </c>
      <c r="L859" s="56"/>
      <c r="M859" s="53"/>
      <c r="N859" s="53"/>
      <c r="O859" s="53"/>
      <c r="P859" s="57" t="str">
        <f t="shared" si="164"/>
        <v/>
      </c>
      <c r="Q859" s="58"/>
      <c r="R859" s="56" t="str">
        <f t="shared" si="157"/>
        <v/>
      </c>
      <c r="S859" s="57" t="str">
        <f t="shared" si="165"/>
        <v/>
      </c>
      <c r="T859" s="58" t="str">
        <f t="shared" ca="1" si="166"/>
        <v/>
      </c>
      <c r="U859" s="57" t="str">
        <f t="shared" si="167"/>
        <v/>
      </c>
      <c r="V859" s="57" t="str">
        <f ca="1">IF(AND(C859&lt;&gt;"",C859&lt;&gt;OFFSET(C859,1,0)),SUMIFS([Giá có thuế],[Số ĐK],C859),"")</f>
        <v/>
      </c>
      <c r="W859" s="53"/>
      <c r="X859" s="55" t="str">
        <f>IF(W859="","",'Thông Tin Chung'!#REF!)</f>
        <v/>
      </c>
      <c r="Y859" s="57" t="str">
        <f t="shared" ca="1" si="168"/>
        <v/>
      </c>
      <c r="Z859" s="59"/>
      <c r="AA859" s="49" t="str">
        <f ca="1">IF(C859="","",IF(OR(D859&lt;NgayBatDau,D859&gt;NgayKetThuc),"Ngày tháng phải nằm trong kỳ báo cáo",IF(AND(G859&lt;&gt;"",COUNTIF(D.2[Tên khách hàng],G859)=0),"Tên KH chưa khai báo trong DSKH",IF(AND(H859&lt;&gt;"",COUNTIF(D.1[Tên sản phẩm],H859)=0),"SP này chưa khai báo trong DSSP",""))))</f>
        <v/>
      </c>
      <c r="AB859" s="28" t="str">
        <f t="shared" ca="1" si="158"/>
        <v/>
      </c>
      <c r="AC859" s="29" t="str">
        <f>IF(OR(H859="",S859=""),"",S859-(SUM(L859,M859)*INDEX(#REF!,MATCH(H859,D.1[Tên sản phẩm],0))))</f>
        <v/>
      </c>
    </row>
    <row r="860" spans="2:29" ht="27.75" customHeight="1">
      <c r="B860" s="69">
        <f t="shared" si="159"/>
        <v>857</v>
      </c>
      <c r="C860" s="49" t="str">
        <f t="shared" ca="1" si="160"/>
        <v/>
      </c>
      <c r="D860" s="50" t="str">
        <f t="shared" ca="1" si="161"/>
        <v/>
      </c>
      <c r="E860" s="51" t="str">
        <f t="shared" ca="1" si="162"/>
        <v/>
      </c>
      <c r="F860" s="51"/>
      <c r="G860" s="52" t="str">
        <f t="shared" ca="1" si="163"/>
        <v/>
      </c>
      <c r="H860" s="53"/>
      <c r="I860" s="54" t="str">
        <f>IF(H860="","",INDEX(D.1[Quy cách],MATCH(H860,D.1[Tên sản phẩm],0)))</f>
        <v/>
      </c>
      <c r="J860" s="20" t="str">
        <f>IF(H860="","",INDEX(D.1[ĐVT],MATCH(H860,D.1[Tên sản phẩm],0)))</f>
        <v/>
      </c>
      <c r="K860" s="56" t="str">
        <f>IF(H860="","",INDEX(#REF!,MATCH(H860,D.1[Tên sản phẩm],0)))</f>
        <v/>
      </c>
      <c r="L860" s="56"/>
      <c r="M860" s="53"/>
      <c r="N860" s="53"/>
      <c r="O860" s="53"/>
      <c r="P860" s="57" t="str">
        <f t="shared" si="164"/>
        <v/>
      </c>
      <c r="Q860" s="58"/>
      <c r="R860" s="56" t="str">
        <f t="shared" si="157"/>
        <v/>
      </c>
      <c r="S860" s="57" t="str">
        <f t="shared" si="165"/>
        <v/>
      </c>
      <c r="T860" s="58" t="str">
        <f t="shared" ca="1" si="166"/>
        <v/>
      </c>
      <c r="U860" s="57" t="str">
        <f t="shared" si="167"/>
        <v/>
      </c>
      <c r="V860" s="57" t="str">
        <f ca="1">IF(AND(C860&lt;&gt;"",C860&lt;&gt;OFFSET(C860,1,0)),SUMIFS([Giá có thuế],[Số ĐK],C860),"")</f>
        <v/>
      </c>
      <c r="W860" s="53"/>
      <c r="X860" s="55" t="str">
        <f>IF(W860="","",'Thông Tin Chung'!#REF!)</f>
        <v/>
      </c>
      <c r="Y860" s="57" t="str">
        <f t="shared" ca="1" si="168"/>
        <v/>
      </c>
      <c r="Z860" s="59"/>
      <c r="AA860" s="49" t="str">
        <f ca="1">IF(C860="","",IF(OR(D860&lt;NgayBatDau,D860&gt;NgayKetThuc),"Ngày tháng phải nằm trong kỳ báo cáo",IF(AND(G860&lt;&gt;"",COUNTIF(D.2[Tên khách hàng],G860)=0),"Tên KH chưa khai báo trong DSKH",IF(AND(H860&lt;&gt;"",COUNTIF(D.1[Tên sản phẩm],H860)=0),"SP này chưa khai báo trong DSSP",""))))</f>
        <v/>
      </c>
      <c r="AB860" s="28" t="str">
        <f t="shared" ca="1" si="158"/>
        <v/>
      </c>
      <c r="AC860" s="29" t="str">
        <f>IF(OR(H860="",S860=""),"",S860-(SUM(L860,M860)*INDEX(#REF!,MATCH(H860,D.1[Tên sản phẩm],0))))</f>
        <v/>
      </c>
    </row>
    <row r="861" spans="2:29" ht="27.75" customHeight="1">
      <c r="B861" s="69">
        <f t="shared" si="159"/>
        <v>858</v>
      </c>
      <c r="C861" s="49" t="str">
        <f t="shared" ca="1" si="160"/>
        <v/>
      </c>
      <c r="D861" s="50" t="str">
        <f t="shared" ca="1" si="161"/>
        <v/>
      </c>
      <c r="E861" s="51" t="str">
        <f t="shared" ca="1" si="162"/>
        <v/>
      </c>
      <c r="F861" s="51"/>
      <c r="G861" s="52" t="str">
        <f t="shared" ca="1" si="163"/>
        <v/>
      </c>
      <c r="H861" s="53"/>
      <c r="I861" s="54" t="str">
        <f>IF(H861="","",INDEX(D.1[Quy cách],MATCH(H861,D.1[Tên sản phẩm],0)))</f>
        <v/>
      </c>
      <c r="J861" s="20" t="str">
        <f>IF(H861="","",INDEX(D.1[ĐVT],MATCH(H861,D.1[Tên sản phẩm],0)))</f>
        <v/>
      </c>
      <c r="K861" s="56" t="str">
        <f>IF(H861="","",INDEX(#REF!,MATCH(H861,D.1[Tên sản phẩm],0)))</f>
        <v/>
      </c>
      <c r="L861" s="56"/>
      <c r="M861" s="53"/>
      <c r="N861" s="53"/>
      <c r="O861" s="53"/>
      <c r="P861" s="57" t="str">
        <f t="shared" si="164"/>
        <v/>
      </c>
      <c r="Q861" s="58"/>
      <c r="R861" s="56" t="str">
        <f t="shared" si="157"/>
        <v/>
      </c>
      <c r="S861" s="57" t="str">
        <f t="shared" si="165"/>
        <v/>
      </c>
      <c r="T861" s="58" t="str">
        <f t="shared" ca="1" si="166"/>
        <v/>
      </c>
      <c r="U861" s="57" t="str">
        <f t="shared" si="167"/>
        <v/>
      </c>
      <c r="V861" s="57" t="str">
        <f ca="1">IF(AND(C861&lt;&gt;"",C861&lt;&gt;OFFSET(C861,1,0)),SUMIFS([Giá có thuế],[Số ĐK],C861),"")</f>
        <v/>
      </c>
      <c r="W861" s="53"/>
      <c r="X861" s="55" t="str">
        <f>IF(W861="","",'Thông Tin Chung'!#REF!)</f>
        <v/>
      </c>
      <c r="Y861" s="57" t="str">
        <f t="shared" ca="1" si="168"/>
        <v/>
      </c>
      <c r="Z861" s="59"/>
      <c r="AA861" s="49" t="str">
        <f ca="1">IF(C861="","",IF(OR(D861&lt;NgayBatDau,D861&gt;NgayKetThuc),"Ngày tháng phải nằm trong kỳ báo cáo",IF(AND(G861&lt;&gt;"",COUNTIF(D.2[Tên khách hàng],G861)=0),"Tên KH chưa khai báo trong DSKH",IF(AND(H861&lt;&gt;"",COUNTIF(D.1[Tên sản phẩm],H861)=0),"SP này chưa khai báo trong DSSP",""))))</f>
        <v/>
      </c>
      <c r="AB861" s="28" t="str">
        <f t="shared" ca="1" si="158"/>
        <v/>
      </c>
      <c r="AC861" s="29" t="str">
        <f>IF(OR(H861="",S861=""),"",S861-(SUM(L861,M861)*INDEX(#REF!,MATCH(H861,D.1[Tên sản phẩm],0))))</f>
        <v/>
      </c>
    </row>
    <row r="862" spans="2:29" ht="27.75" customHeight="1">
      <c r="B862" s="69">
        <f t="shared" si="159"/>
        <v>859</v>
      </c>
      <c r="C862" s="49" t="str">
        <f t="shared" ca="1" si="160"/>
        <v/>
      </c>
      <c r="D862" s="50" t="str">
        <f t="shared" ca="1" si="161"/>
        <v/>
      </c>
      <c r="E862" s="51" t="str">
        <f t="shared" ca="1" si="162"/>
        <v/>
      </c>
      <c r="F862" s="51"/>
      <c r="G862" s="52" t="str">
        <f t="shared" ca="1" si="163"/>
        <v/>
      </c>
      <c r="H862" s="53"/>
      <c r="I862" s="54" t="str">
        <f>IF(H862="","",INDEX(D.1[Quy cách],MATCH(H862,D.1[Tên sản phẩm],0)))</f>
        <v/>
      </c>
      <c r="J862" s="20" t="str">
        <f>IF(H862="","",INDEX(D.1[ĐVT],MATCH(H862,D.1[Tên sản phẩm],0)))</f>
        <v/>
      </c>
      <c r="K862" s="56" t="str">
        <f>IF(H862="","",INDEX(#REF!,MATCH(H862,D.1[Tên sản phẩm],0)))</f>
        <v/>
      </c>
      <c r="L862" s="56"/>
      <c r="M862" s="53"/>
      <c r="N862" s="53"/>
      <c r="O862" s="53"/>
      <c r="P862" s="57" t="str">
        <f t="shared" si="164"/>
        <v/>
      </c>
      <c r="Q862" s="58"/>
      <c r="R862" s="56" t="str">
        <f t="shared" si="157"/>
        <v/>
      </c>
      <c r="S862" s="57" t="str">
        <f t="shared" si="165"/>
        <v/>
      </c>
      <c r="T862" s="58" t="str">
        <f t="shared" ca="1" si="166"/>
        <v/>
      </c>
      <c r="U862" s="57" t="str">
        <f t="shared" si="167"/>
        <v/>
      </c>
      <c r="V862" s="57" t="str">
        <f ca="1">IF(AND(C862&lt;&gt;"",C862&lt;&gt;OFFSET(C862,1,0)),SUMIFS([Giá có thuế],[Số ĐK],C862),"")</f>
        <v/>
      </c>
      <c r="W862" s="53"/>
      <c r="X862" s="55" t="str">
        <f>IF(W862="","",'Thông Tin Chung'!#REF!)</f>
        <v/>
      </c>
      <c r="Y862" s="57" t="str">
        <f t="shared" ca="1" si="168"/>
        <v/>
      </c>
      <c r="Z862" s="59"/>
      <c r="AA862" s="49" t="str">
        <f ca="1">IF(C862="","",IF(OR(D862&lt;NgayBatDau,D862&gt;NgayKetThuc),"Ngày tháng phải nằm trong kỳ báo cáo",IF(AND(G862&lt;&gt;"",COUNTIF(D.2[Tên khách hàng],G862)=0),"Tên KH chưa khai báo trong DSKH",IF(AND(H862&lt;&gt;"",COUNTIF(D.1[Tên sản phẩm],H862)=0),"SP này chưa khai báo trong DSSP",""))))</f>
        <v/>
      </c>
      <c r="AB862" s="28" t="str">
        <f t="shared" ca="1" si="158"/>
        <v/>
      </c>
      <c r="AC862" s="29" t="str">
        <f>IF(OR(H862="",S862=""),"",S862-(SUM(L862,M862)*INDEX(#REF!,MATCH(H862,D.1[Tên sản phẩm],0))))</f>
        <v/>
      </c>
    </row>
    <row r="863" spans="2:29" ht="27.75" customHeight="1">
      <c r="B863" s="69">
        <f t="shared" si="159"/>
        <v>860</v>
      </c>
      <c r="C863" s="49" t="str">
        <f t="shared" ca="1" si="160"/>
        <v/>
      </c>
      <c r="D863" s="50" t="str">
        <f t="shared" ca="1" si="161"/>
        <v/>
      </c>
      <c r="E863" s="51" t="str">
        <f t="shared" ca="1" si="162"/>
        <v/>
      </c>
      <c r="F863" s="51"/>
      <c r="G863" s="52" t="str">
        <f t="shared" ca="1" si="163"/>
        <v/>
      </c>
      <c r="H863" s="53"/>
      <c r="I863" s="54" t="str">
        <f>IF(H863="","",INDEX(D.1[Quy cách],MATCH(H863,D.1[Tên sản phẩm],0)))</f>
        <v/>
      </c>
      <c r="J863" s="20" t="str">
        <f>IF(H863="","",INDEX(D.1[ĐVT],MATCH(H863,D.1[Tên sản phẩm],0)))</f>
        <v/>
      </c>
      <c r="K863" s="56" t="str">
        <f>IF(H863="","",INDEX(#REF!,MATCH(H863,D.1[Tên sản phẩm],0)))</f>
        <v/>
      </c>
      <c r="L863" s="56"/>
      <c r="M863" s="53"/>
      <c r="N863" s="53"/>
      <c r="O863" s="53"/>
      <c r="P863" s="57" t="str">
        <f t="shared" si="164"/>
        <v/>
      </c>
      <c r="Q863" s="58"/>
      <c r="R863" s="56" t="str">
        <f t="shared" si="157"/>
        <v/>
      </c>
      <c r="S863" s="57" t="str">
        <f t="shared" si="165"/>
        <v/>
      </c>
      <c r="T863" s="58" t="str">
        <f t="shared" ca="1" si="166"/>
        <v/>
      </c>
      <c r="U863" s="57" t="str">
        <f t="shared" si="167"/>
        <v/>
      </c>
      <c r="V863" s="57" t="str">
        <f ca="1">IF(AND(C863&lt;&gt;"",C863&lt;&gt;OFFSET(C863,1,0)),SUMIFS([Giá có thuế],[Số ĐK],C863),"")</f>
        <v/>
      </c>
      <c r="W863" s="53"/>
      <c r="X863" s="55" t="str">
        <f>IF(W863="","",'Thông Tin Chung'!#REF!)</f>
        <v/>
      </c>
      <c r="Y863" s="57" t="str">
        <f t="shared" ca="1" si="168"/>
        <v/>
      </c>
      <c r="Z863" s="59"/>
      <c r="AA863" s="49" t="str">
        <f ca="1">IF(C863="","",IF(OR(D863&lt;NgayBatDau,D863&gt;NgayKetThuc),"Ngày tháng phải nằm trong kỳ báo cáo",IF(AND(G863&lt;&gt;"",COUNTIF(D.2[Tên khách hàng],G863)=0),"Tên KH chưa khai báo trong DSKH",IF(AND(H863&lt;&gt;"",COUNTIF(D.1[Tên sản phẩm],H863)=0),"SP này chưa khai báo trong DSSP",""))))</f>
        <v/>
      </c>
      <c r="AB863" s="28" t="str">
        <f t="shared" ca="1" si="158"/>
        <v/>
      </c>
      <c r="AC863" s="29" t="str">
        <f>IF(OR(H863="",S863=""),"",S863-(SUM(L863,M863)*INDEX(#REF!,MATCH(H863,D.1[Tên sản phẩm],0))))</f>
        <v/>
      </c>
    </row>
    <row r="864" spans="2:29" ht="27.75" customHeight="1">
      <c r="B864" s="69">
        <f t="shared" si="159"/>
        <v>861</v>
      </c>
      <c r="C864" s="49" t="str">
        <f t="shared" ca="1" si="160"/>
        <v/>
      </c>
      <c r="D864" s="50" t="str">
        <f t="shared" ca="1" si="161"/>
        <v/>
      </c>
      <c r="E864" s="51" t="str">
        <f t="shared" ca="1" si="162"/>
        <v/>
      </c>
      <c r="F864" s="51"/>
      <c r="G864" s="52" t="str">
        <f t="shared" ca="1" si="163"/>
        <v/>
      </c>
      <c r="H864" s="53"/>
      <c r="I864" s="54" t="str">
        <f>IF(H864="","",INDEX(D.1[Quy cách],MATCH(H864,D.1[Tên sản phẩm],0)))</f>
        <v/>
      </c>
      <c r="J864" s="20" t="str">
        <f>IF(H864="","",INDEX(D.1[ĐVT],MATCH(H864,D.1[Tên sản phẩm],0)))</f>
        <v/>
      </c>
      <c r="K864" s="56" t="str">
        <f>IF(H864="","",INDEX(#REF!,MATCH(H864,D.1[Tên sản phẩm],0)))</f>
        <v/>
      </c>
      <c r="L864" s="56"/>
      <c r="M864" s="53"/>
      <c r="N864" s="53"/>
      <c r="O864" s="53"/>
      <c r="P864" s="57" t="str">
        <f t="shared" si="164"/>
        <v/>
      </c>
      <c r="Q864" s="58"/>
      <c r="R864" s="56" t="str">
        <f t="shared" si="157"/>
        <v/>
      </c>
      <c r="S864" s="57" t="str">
        <f t="shared" si="165"/>
        <v/>
      </c>
      <c r="T864" s="58" t="str">
        <f t="shared" ca="1" si="166"/>
        <v/>
      </c>
      <c r="U864" s="57" t="str">
        <f t="shared" si="167"/>
        <v/>
      </c>
      <c r="V864" s="57" t="str">
        <f ca="1">IF(AND(C864&lt;&gt;"",C864&lt;&gt;OFFSET(C864,1,0)),SUMIFS([Giá có thuế],[Số ĐK],C864),"")</f>
        <v/>
      </c>
      <c r="W864" s="53"/>
      <c r="X864" s="55" t="str">
        <f>IF(W864="","",'Thông Tin Chung'!#REF!)</f>
        <v/>
      </c>
      <c r="Y864" s="57" t="str">
        <f t="shared" ca="1" si="168"/>
        <v/>
      </c>
      <c r="Z864" s="59"/>
      <c r="AA864" s="49" t="str">
        <f ca="1">IF(C864="","",IF(OR(D864&lt;NgayBatDau,D864&gt;NgayKetThuc),"Ngày tháng phải nằm trong kỳ báo cáo",IF(AND(G864&lt;&gt;"",COUNTIF(D.2[Tên khách hàng],G864)=0),"Tên KH chưa khai báo trong DSKH",IF(AND(H864&lt;&gt;"",COUNTIF(D.1[Tên sản phẩm],H864)=0),"SP này chưa khai báo trong DSSP",""))))</f>
        <v/>
      </c>
      <c r="AB864" s="28" t="str">
        <f t="shared" ca="1" si="158"/>
        <v/>
      </c>
      <c r="AC864" s="29" t="str">
        <f>IF(OR(H864="",S864=""),"",S864-(SUM(L864,M864)*INDEX(#REF!,MATCH(H864,D.1[Tên sản phẩm],0))))</f>
        <v/>
      </c>
    </row>
    <row r="865" spans="2:29" ht="27.75" customHeight="1">
      <c r="B865" s="69">
        <f t="shared" si="159"/>
        <v>862</v>
      </c>
      <c r="C865" s="49" t="str">
        <f t="shared" ca="1" si="160"/>
        <v/>
      </c>
      <c r="D865" s="50" t="str">
        <f t="shared" ca="1" si="161"/>
        <v/>
      </c>
      <c r="E865" s="51" t="str">
        <f t="shared" ca="1" si="162"/>
        <v/>
      </c>
      <c r="F865" s="51"/>
      <c r="G865" s="52" t="str">
        <f t="shared" ca="1" si="163"/>
        <v/>
      </c>
      <c r="H865" s="53"/>
      <c r="I865" s="54" t="str">
        <f>IF(H865="","",INDEX(D.1[Quy cách],MATCH(H865,D.1[Tên sản phẩm],0)))</f>
        <v/>
      </c>
      <c r="J865" s="20" t="str">
        <f>IF(H865="","",INDEX(D.1[ĐVT],MATCH(H865,D.1[Tên sản phẩm],0)))</f>
        <v/>
      </c>
      <c r="K865" s="56" t="str">
        <f>IF(H865="","",INDEX(#REF!,MATCH(H865,D.1[Tên sản phẩm],0)))</f>
        <v/>
      </c>
      <c r="L865" s="56"/>
      <c r="M865" s="53"/>
      <c r="N865" s="53"/>
      <c r="O865" s="53"/>
      <c r="P865" s="57" t="str">
        <f t="shared" si="164"/>
        <v/>
      </c>
      <c r="Q865" s="58"/>
      <c r="R865" s="56" t="str">
        <f t="shared" si="157"/>
        <v/>
      </c>
      <c r="S865" s="57" t="str">
        <f t="shared" si="165"/>
        <v/>
      </c>
      <c r="T865" s="58" t="str">
        <f t="shared" ca="1" si="166"/>
        <v/>
      </c>
      <c r="U865" s="57" t="str">
        <f t="shared" si="167"/>
        <v/>
      </c>
      <c r="V865" s="57" t="str">
        <f ca="1">IF(AND(C865&lt;&gt;"",C865&lt;&gt;OFFSET(C865,1,0)),SUMIFS([Giá có thuế],[Số ĐK],C865),"")</f>
        <v/>
      </c>
      <c r="W865" s="53"/>
      <c r="X865" s="55" t="str">
        <f>IF(W865="","",'Thông Tin Chung'!#REF!)</f>
        <v/>
      </c>
      <c r="Y865" s="57" t="str">
        <f t="shared" ca="1" si="168"/>
        <v/>
      </c>
      <c r="Z865" s="59"/>
      <c r="AA865" s="49" t="str">
        <f ca="1">IF(C865="","",IF(OR(D865&lt;NgayBatDau,D865&gt;NgayKetThuc),"Ngày tháng phải nằm trong kỳ báo cáo",IF(AND(G865&lt;&gt;"",COUNTIF(D.2[Tên khách hàng],G865)=0),"Tên KH chưa khai báo trong DSKH",IF(AND(H865&lt;&gt;"",COUNTIF(D.1[Tên sản phẩm],H865)=0),"SP này chưa khai báo trong DSSP",""))))</f>
        <v/>
      </c>
      <c r="AB865" s="28" t="str">
        <f t="shared" ca="1" si="158"/>
        <v/>
      </c>
      <c r="AC865" s="29" t="str">
        <f>IF(OR(H865="",S865=""),"",S865-(SUM(L865,M865)*INDEX(#REF!,MATCH(H865,D.1[Tên sản phẩm],0))))</f>
        <v/>
      </c>
    </row>
    <row r="866" spans="2:29" ht="27.75" customHeight="1">
      <c r="B866" s="69">
        <f t="shared" si="159"/>
        <v>863</v>
      </c>
      <c r="C866" s="49" t="str">
        <f t="shared" ca="1" si="160"/>
        <v/>
      </c>
      <c r="D866" s="50" t="str">
        <f t="shared" ca="1" si="161"/>
        <v/>
      </c>
      <c r="E866" s="51" t="str">
        <f t="shared" ca="1" si="162"/>
        <v/>
      </c>
      <c r="F866" s="51"/>
      <c r="G866" s="52" t="str">
        <f t="shared" ca="1" si="163"/>
        <v/>
      </c>
      <c r="H866" s="53"/>
      <c r="I866" s="54" t="str">
        <f>IF(H866="","",INDEX(D.1[Quy cách],MATCH(H866,D.1[Tên sản phẩm],0)))</f>
        <v/>
      </c>
      <c r="J866" s="20" t="str">
        <f>IF(H866="","",INDEX(D.1[ĐVT],MATCH(H866,D.1[Tên sản phẩm],0)))</f>
        <v/>
      </c>
      <c r="K866" s="56" t="str">
        <f>IF(H866="","",INDEX(#REF!,MATCH(H866,D.1[Tên sản phẩm],0)))</f>
        <v/>
      </c>
      <c r="L866" s="56"/>
      <c r="M866" s="53"/>
      <c r="N866" s="53"/>
      <c r="O866" s="53"/>
      <c r="P866" s="57" t="str">
        <f t="shared" si="164"/>
        <v/>
      </c>
      <c r="Q866" s="58"/>
      <c r="R866" s="56" t="str">
        <f t="shared" si="157"/>
        <v/>
      </c>
      <c r="S866" s="57" t="str">
        <f t="shared" si="165"/>
        <v/>
      </c>
      <c r="T866" s="58" t="str">
        <f t="shared" ca="1" si="166"/>
        <v/>
      </c>
      <c r="U866" s="57" t="str">
        <f t="shared" si="167"/>
        <v/>
      </c>
      <c r="V866" s="57" t="str">
        <f ca="1">IF(AND(C866&lt;&gt;"",C866&lt;&gt;OFFSET(C866,1,0)),SUMIFS([Giá có thuế],[Số ĐK],C866),"")</f>
        <v/>
      </c>
      <c r="W866" s="53"/>
      <c r="X866" s="55" t="str">
        <f>IF(W866="","",'Thông Tin Chung'!#REF!)</f>
        <v/>
      </c>
      <c r="Y866" s="57" t="str">
        <f t="shared" ca="1" si="168"/>
        <v/>
      </c>
      <c r="Z866" s="59"/>
      <c r="AA866" s="49" t="str">
        <f ca="1">IF(C866="","",IF(OR(D866&lt;NgayBatDau,D866&gt;NgayKetThuc),"Ngày tháng phải nằm trong kỳ báo cáo",IF(AND(G866&lt;&gt;"",COUNTIF(D.2[Tên khách hàng],G866)=0),"Tên KH chưa khai báo trong DSKH",IF(AND(H866&lt;&gt;"",COUNTIF(D.1[Tên sản phẩm],H866)=0),"SP này chưa khai báo trong DSSP",""))))</f>
        <v/>
      </c>
      <c r="AB866" s="28" t="str">
        <f t="shared" ca="1" si="158"/>
        <v/>
      </c>
      <c r="AC866" s="29" t="str">
        <f>IF(OR(H866="",S866=""),"",S866-(SUM(L866,M866)*INDEX(#REF!,MATCH(H866,D.1[Tên sản phẩm],0))))</f>
        <v/>
      </c>
    </row>
    <row r="867" spans="2:29" ht="27.75" customHeight="1">
      <c r="B867" s="69">
        <f t="shared" si="159"/>
        <v>864</v>
      </c>
      <c r="C867" s="49" t="str">
        <f t="shared" ca="1" si="160"/>
        <v/>
      </c>
      <c r="D867" s="50" t="str">
        <f t="shared" ca="1" si="161"/>
        <v/>
      </c>
      <c r="E867" s="51" t="str">
        <f t="shared" ca="1" si="162"/>
        <v/>
      </c>
      <c r="F867" s="51"/>
      <c r="G867" s="52" t="str">
        <f t="shared" ca="1" si="163"/>
        <v/>
      </c>
      <c r="H867" s="53"/>
      <c r="I867" s="54" t="str">
        <f>IF(H867="","",INDEX(D.1[Quy cách],MATCH(H867,D.1[Tên sản phẩm],0)))</f>
        <v/>
      </c>
      <c r="J867" s="20" t="str">
        <f>IF(H867="","",INDEX(D.1[ĐVT],MATCH(H867,D.1[Tên sản phẩm],0)))</f>
        <v/>
      </c>
      <c r="K867" s="56" t="str">
        <f>IF(H867="","",INDEX(#REF!,MATCH(H867,D.1[Tên sản phẩm],0)))</f>
        <v/>
      </c>
      <c r="L867" s="56"/>
      <c r="M867" s="53"/>
      <c r="N867" s="53"/>
      <c r="O867" s="53"/>
      <c r="P867" s="57" t="str">
        <f t="shared" si="164"/>
        <v/>
      </c>
      <c r="Q867" s="58"/>
      <c r="R867" s="56" t="str">
        <f t="shared" si="157"/>
        <v/>
      </c>
      <c r="S867" s="57" t="str">
        <f t="shared" si="165"/>
        <v/>
      </c>
      <c r="T867" s="58" t="str">
        <f t="shared" ca="1" si="166"/>
        <v/>
      </c>
      <c r="U867" s="57" t="str">
        <f t="shared" si="167"/>
        <v/>
      </c>
      <c r="V867" s="57" t="str">
        <f ca="1">IF(AND(C867&lt;&gt;"",C867&lt;&gt;OFFSET(C867,1,0)),SUMIFS([Giá có thuế],[Số ĐK],C867),"")</f>
        <v/>
      </c>
      <c r="W867" s="53"/>
      <c r="X867" s="55" t="str">
        <f>IF(W867="","",'Thông Tin Chung'!#REF!)</f>
        <v/>
      </c>
      <c r="Y867" s="57" t="str">
        <f t="shared" ca="1" si="168"/>
        <v/>
      </c>
      <c r="Z867" s="59"/>
      <c r="AA867" s="49" t="str">
        <f ca="1">IF(C867="","",IF(OR(D867&lt;NgayBatDau,D867&gt;NgayKetThuc),"Ngày tháng phải nằm trong kỳ báo cáo",IF(AND(G867&lt;&gt;"",COUNTIF(D.2[Tên khách hàng],G867)=0),"Tên KH chưa khai báo trong DSKH",IF(AND(H867&lt;&gt;"",COUNTIF(D.1[Tên sản phẩm],H867)=0),"SP này chưa khai báo trong DSSP",""))))</f>
        <v/>
      </c>
      <c r="AB867" s="28" t="str">
        <f t="shared" ca="1" si="158"/>
        <v/>
      </c>
      <c r="AC867" s="29" t="str">
        <f>IF(OR(H867="",S867=""),"",S867-(SUM(L867,M867)*INDEX(#REF!,MATCH(H867,D.1[Tên sản phẩm],0))))</f>
        <v/>
      </c>
    </row>
    <row r="868" spans="2:29" ht="27.75" customHeight="1">
      <c r="B868" s="69">
        <f t="shared" si="159"/>
        <v>865</v>
      </c>
      <c r="C868" s="49" t="str">
        <f t="shared" ca="1" si="160"/>
        <v/>
      </c>
      <c r="D868" s="50" t="str">
        <f t="shared" ca="1" si="161"/>
        <v/>
      </c>
      <c r="E868" s="51" t="str">
        <f t="shared" ca="1" si="162"/>
        <v/>
      </c>
      <c r="F868" s="51"/>
      <c r="G868" s="52" t="str">
        <f t="shared" ca="1" si="163"/>
        <v/>
      </c>
      <c r="H868" s="53"/>
      <c r="I868" s="54" t="str">
        <f>IF(H868="","",INDEX(D.1[Quy cách],MATCH(H868,D.1[Tên sản phẩm],0)))</f>
        <v/>
      </c>
      <c r="J868" s="20" t="str">
        <f>IF(H868="","",INDEX(D.1[ĐVT],MATCH(H868,D.1[Tên sản phẩm],0)))</f>
        <v/>
      </c>
      <c r="K868" s="56" t="str">
        <f>IF(H868="","",INDEX(#REF!,MATCH(H868,D.1[Tên sản phẩm],0)))</f>
        <v/>
      </c>
      <c r="L868" s="56"/>
      <c r="M868" s="53"/>
      <c r="N868" s="53"/>
      <c r="O868" s="53"/>
      <c r="P868" s="57" t="str">
        <f t="shared" si="164"/>
        <v/>
      </c>
      <c r="Q868" s="58"/>
      <c r="R868" s="56" t="str">
        <f t="shared" si="157"/>
        <v/>
      </c>
      <c r="S868" s="57" t="str">
        <f t="shared" si="165"/>
        <v/>
      </c>
      <c r="T868" s="58" t="str">
        <f t="shared" ca="1" si="166"/>
        <v/>
      </c>
      <c r="U868" s="57" t="str">
        <f t="shared" si="167"/>
        <v/>
      </c>
      <c r="V868" s="57" t="str">
        <f ca="1">IF(AND(C868&lt;&gt;"",C868&lt;&gt;OFFSET(C868,1,0)),SUMIFS([Giá có thuế],[Số ĐK],C868),"")</f>
        <v/>
      </c>
      <c r="W868" s="53"/>
      <c r="X868" s="55" t="str">
        <f>IF(W868="","",'Thông Tin Chung'!#REF!)</f>
        <v/>
      </c>
      <c r="Y868" s="57" t="str">
        <f t="shared" ca="1" si="168"/>
        <v/>
      </c>
      <c r="Z868" s="59"/>
      <c r="AA868" s="49" t="str">
        <f ca="1">IF(C868="","",IF(OR(D868&lt;NgayBatDau,D868&gt;NgayKetThuc),"Ngày tháng phải nằm trong kỳ báo cáo",IF(AND(G868&lt;&gt;"",COUNTIF(D.2[Tên khách hàng],G868)=0),"Tên KH chưa khai báo trong DSKH",IF(AND(H868&lt;&gt;"",COUNTIF(D.1[Tên sản phẩm],H868)=0),"SP này chưa khai báo trong DSSP",""))))</f>
        <v/>
      </c>
      <c r="AB868" s="28" t="str">
        <f t="shared" ca="1" si="158"/>
        <v/>
      </c>
      <c r="AC868" s="29" t="str">
        <f>IF(OR(H868="",S868=""),"",S868-(SUM(L868,M868)*INDEX(#REF!,MATCH(H868,D.1[Tên sản phẩm],0))))</f>
        <v/>
      </c>
    </row>
    <row r="869" spans="2:29" ht="27.75" customHeight="1">
      <c r="B869" s="69">
        <f t="shared" si="159"/>
        <v>866</v>
      </c>
      <c r="C869" s="49" t="str">
        <f t="shared" ca="1" si="160"/>
        <v/>
      </c>
      <c r="D869" s="50" t="str">
        <f t="shared" ca="1" si="161"/>
        <v/>
      </c>
      <c r="E869" s="51" t="str">
        <f t="shared" ca="1" si="162"/>
        <v/>
      </c>
      <c r="F869" s="51"/>
      <c r="G869" s="52" t="str">
        <f t="shared" ca="1" si="163"/>
        <v/>
      </c>
      <c r="H869" s="53"/>
      <c r="I869" s="54" t="str">
        <f>IF(H869="","",INDEX(D.1[Quy cách],MATCH(H869,D.1[Tên sản phẩm],0)))</f>
        <v/>
      </c>
      <c r="J869" s="20" t="str">
        <f>IF(H869="","",INDEX(D.1[ĐVT],MATCH(H869,D.1[Tên sản phẩm],0)))</f>
        <v/>
      </c>
      <c r="K869" s="56" t="str">
        <f>IF(H869="","",INDEX(#REF!,MATCH(H869,D.1[Tên sản phẩm],0)))</f>
        <v/>
      </c>
      <c r="L869" s="56"/>
      <c r="M869" s="53"/>
      <c r="N869" s="53"/>
      <c r="O869" s="53"/>
      <c r="P869" s="57" t="str">
        <f t="shared" si="164"/>
        <v/>
      </c>
      <c r="Q869" s="58"/>
      <c r="R869" s="56" t="str">
        <f t="shared" si="157"/>
        <v/>
      </c>
      <c r="S869" s="57" t="str">
        <f t="shared" si="165"/>
        <v/>
      </c>
      <c r="T869" s="58" t="str">
        <f t="shared" ca="1" si="166"/>
        <v/>
      </c>
      <c r="U869" s="57" t="str">
        <f t="shared" si="167"/>
        <v/>
      </c>
      <c r="V869" s="57" t="str">
        <f ca="1">IF(AND(C869&lt;&gt;"",C869&lt;&gt;OFFSET(C869,1,0)),SUMIFS([Giá có thuế],[Số ĐK],C869),"")</f>
        <v/>
      </c>
      <c r="W869" s="53"/>
      <c r="X869" s="55" t="str">
        <f>IF(W869="","",'Thông Tin Chung'!#REF!)</f>
        <v/>
      </c>
      <c r="Y869" s="57" t="str">
        <f t="shared" ca="1" si="168"/>
        <v/>
      </c>
      <c r="Z869" s="59"/>
      <c r="AA869" s="49" t="str">
        <f ca="1">IF(C869="","",IF(OR(D869&lt;NgayBatDau,D869&gt;NgayKetThuc),"Ngày tháng phải nằm trong kỳ báo cáo",IF(AND(G869&lt;&gt;"",COUNTIF(D.2[Tên khách hàng],G869)=0),"Tên KH chưa khai báo trong DSKH",IF(AND(H869&lt;&gt;"",COUNTIF(D.1[Tên sản phẩm],H869)=0),"SP này chưa khai báo trong DSSP",""))))</f>
        <v/>
      </c>
      <c r="AB869" s="28" t="str">
        <f t="shared" ca="1" si="158"/>
        <v/>
      </c>
      <c r="AC869" s="29" t="str">
        <f>IF(OR(H869="",S869=""),"",S869-(SUM(L869,M869)*INDEX(#REF!,MATCH(H869,D.1[Tên sản phẩm],0))))</f>
        <v/>
      </c>
    </row>
    <row r="870" spans="2:29" ht="27.75" customHeight="1">
      <c r="B870" s="69">
        <f t="shared" si="159"/>
        <v>867</v>
      </c>
      <c r="C870" s="49" t="str">
        <f t="shared" ca="1" si="160"/>
        <v/>
      </c>
      <c r="D870" s="50" t="str">
        <f t="shared" ca="1" si="161"/>
        <v/>
      </c>
      <c r="E870" s="51" t="str">
        <f t="shared" ca="1" si="162"/>
        <v/>
      </c>
      <c r="F870" s="51"/>
      <c r="G870" s="52" t="str">
        <f t="shared" ca="1" si="163"/>
        <v/>
      </c>
      <c r="H870" s="53"/>
      <c r="I870" s="54" t="str">
        <f>IF(H870="","",INDEX(D.1[Quy cách],MATCH(H870,D.1[Tên sản phẩm],0)))</f>
        <v/>
      </c>
      <c r="J870" s="20" t="str">
        <f>IF(H870="","",INDEX(D.1[ĐVT],MATCH(H870,D.1[Tên sản phẩm],0)))</f>
        <v/>
      </c>
      <c r="K870" s="56" t="str">
        <f>IF(H870="","",INDEX(#REF!,MATCH(H870,D.1[Tên sản phẩm],0)))</f>
        <v/>
      </c>
      <c r="L870" s="56"/>
      <c r="M870" s="53"/>
      <c r="N870" s="53"/>
      <c r="O870" s="53"/>
      <c r="P870" s="57" t="str">
        <f t="shared" si="164"/>
        <v/>
      </c>
      <c r="Q870" s="58"/>
      <c r="R870" s="56" t="str">
        <f t="shared" si="157"/>
        <v/>
      </c>
      <c r="S870" s="57" t="str">
        <f t="shared" si="165"/>
        <v/>
      </c>
      <c r="T870" s="58" t="str">
        <f t="shared" ca="1" si="166"/>
        <v/>
      </c>
      <c r="U870" s="57" t="str">
        <f t="shared" si="167"/>
        <v/>
      </c>
      <c r="V870" s="57" t="str">
        <f ca="1">IF(AND(C870&lt;&gt;"",C870&lt;&gt;OFFSET(C870,1,0)),SUMIFS([Giá có thuế],[Số ĐK],C870),"")</f>
        <v/>
      </c>
      <c r="W870" s="53"/>
      <c r="X870" s="55" t="str">
        <f>IF(W870="","",'Thông Tin Chung'!#REF!)</f>
        <v/>
      </c>
      <c r="Y870" s="57" t="str">
        <f t="shared" ca="1" si="168"/>
        <v/>
      </c>
      <c r="Z870" s="59"/>
      <c r="AA870" s="49" t="str">
        <f ca="1">IF(C870="","",IF(OR(D870&lt;NgayBatDau,D870&gt;NgayKetThuc),"Ngày tháng phải nằm trong kỳ báo cáo",IF(AND(G870&lt;&gt;"",COUNTIF(D.2[Tên khách hàng],G870)=0),"Tên KH chưa khai báo trong DSKH",IF(AND(H870&lt;&gt;"",COUNTIF(D.1[Tên sản phẩm],H870)=0),"SP này chưa khai báo trong DSSP",""))))</f>
        <v/>
      </c>
      <c r="AB870" s="28" t="str">
        <f t="shared" ca="1" si="158"/>
        <v/>
      </c>
      <c r="AC870" s="29" t="str">
        <f>IF(OR(H870="",S870=""),"",S870-(SUM(L870,M870)*INDEX(#REF!,MATCH(H870,D.1[Tên sản phẩm],0))))</f>
        <v/>
      </c>
    </row>
    <row r="871" spans="2:29" ht="27.75" customHeight="1">
      <c r="B871" s="69">
        <f t="shared" si="159"/>
        <v>868</v>
      </c>
      <c r="C871" s="49" t="str">
        <f t="shared" ca="1" si="160"/>
        <v/>
      </c>
      <c r="D871" s="50" t="str">
        <f t="shared" ca="1" si="161"/>
        <v/>
      </c>
      <c r="E871" s="51" t="str">
        <f t="shared" ca="1" si="162"/>
        <v/>
      </c>
      <c r="F871" s="51"/>
      <c r="G871" s="52" t="str">
        <f t="shared" ca="1" si="163"/>
        <v/>
      </c>
      <c r="H871" s="53"/>
      <c r="I871" s="54" t="str">
        <f>IF(H871="","",INDEX(D.1[Quy cách],MATCH(H871,D.1[Tên sản phẩm],0)))</f>
        <v/>
      </c>
      <c r="J871" s="20" t="str">
        <f>IF(H871="","",INDEX(D.1[ĐVT],MATCH(H871,D.1[Tên sản phẩm],0)))</f>
        <v/>
      </c>
      <c r="K871" s="56" t="str">
        <f>IF(H871="","",INDEX(#REF!,MATCH(H871,D.1[Tên sản phẩm],0)))</f>
        <v/>
      </c>
      <c r="L871" s="56"/>
      <c r="M871" s="53"/>
      <c r="N871" s="53"/>
      <c r="O871" s="53"/>
      <c r="P871" s="57" t="str">
        <f t="shared" si="164"/>
        <v/>
      </c>
      <c r="Q871" s="58"/>
      <c r="R871" s="56" t="str">
        <f t="shared" si="157"/>
        <v/>
      </c>
      <c r="S871" s="57" t="str">
        <f t="shared" si="165"/>
        <v/>
      </c>
      <c r="T871" s="58" t="str">
        <f t="shared" ca="1" si="166"/>
        <v/>
      </c>
      <c r="U871" s="57" t="str">
        <f t="shared" si="167"/>
        <v/>
      </c>
      <c r="V871" s="57" t="str">
        <f ca="1">IF(AND(C871&lt;&gt;"",C871&lt;&gt;OFFSET(C871,1,0)),SUMIFS([Giá có thuế],[Số ĐK],C871),"")</f>
        <v/>
      </c>
      <c r="W871" s="53"/>
      <c r="X871" s="55" t="str">
        <f>IF(W871="","",'Thông Tin Chung'!#REF!)</f>
        <v/>
      </c>
      <c r="Y871" s="57" t="str">
        <f t="shared" ca="1" si="168"/>
        <v/>
      </c>
      <c r="Z871" s="59"/>
      <c r="AA871" s="49" t="str">
        <f ca="1">IF(C871="","",IF(OR(D871&lt;NgayBatDau,D871&gt;NgayKetThuc),"Ngày tháng phải nằm trong kỳ báo cáo",IF(AND(G871&lt;&gt;"",COUNTIF(D.2[Tên khách hàng],G871)=0),"Tên KH chưa khai báo trong DSKH",IF(AND(H871&lt;&gt;"",COUNTIF(D.1[Tên sản phẩm],H871)=0),"SP này chưa khai báo trong DSSP",""))))</f>
        <v/>
      </c>
      <c r="AB871" s="28" t="str">
        <f t="shared" ca="1" si="158"/>
        <v/>
      </c>
      <c r="AC871" s="29" t="str">
        <f>IF(OR(H871="",S871=""),"",S871-(SUM(L871,M871)*INDEX(#REF!,MATCH(H871,D.1[Tên sản phẩm],0))))</f>
        <v/>
      </c>
    </row>
    <row r="872" spans="2:29" ht="27.75" customHeight="1">
      <c r="B872" s="69">
        <f t="shared" si="159"/>
        <v>869</v>
      </c>
      <c r="C872" s="49" t="str">
        <f t="shared" ca="1" si="160"/>
        <v/>
      </c>
      <c r="D872" s="50" t="str">
        <f t="shared" ca="1" si="161"/>
        <v/>
      </c>
      <c r="E872" s="51" t="str">
        <f t="shared" ca="1" si="162"/>
        <v/>
      </c>
      <c r="F872" s="51"/>
      <c r="G872" s="52" t="str">
        <f t="shared" ca="1" si="163"/>
        <v/>
      </c>
      <c r="H872" s="53"/>
      <c r="I872" s="54" t="str">
        <f>IF(H872="","",INDEX(D.1[Quy cách],MATCH(H872,D.1[Tên sản phẩm],0)))</f>
        <v/>
      </c>
      <c r="J872" s="20" t="str">
        <f>IF(H872="","",INDEX(D.1[ĐVT],MATCH(H872,D.1[Tên sản phẩm],0)))</f>
        <v/>
      </c>
      <c r="K872" s="56" t="str">
        <f>IF(H872="","",INDEX(#REF!,MATCH(H872,D.1[Tên sản phẩm],0)))</f>
        <v/>
      </c>
      <c r="L872" s="56"/>
      <c r="M872" s="53"/>
      <c r="N872" s="53"/>
      <c r="O872" s="53"/>
      <c r="P872" s="57" t="str">
        <f t="shared" si="164"/>
        <v/>
      </c>
      <c r="Q872" s="58"/>
      <c r="R872" s="56" t="str">
        <f t="shared" si="157"/>
        <v/>
      </c>
      <c r="S872" s="57" t="str">
        <f t="shared" si="165"/>
        <v/>
      </c>
      <c r="T872" s="58" t="str">
        <f t="shared" ca="1" si="166"/>
        <v/>
      </c>
      <c r="U872" s="57" t="str">
        <f t="shared" si="167"/>
        <v/>
      </c>
      <c r="V872" s="57" t="str">
        <f ca="1">IF(AND(C872&lt;&gt;"",C872&lt;&gt;OFFSET(C872,1,0)),SUMIFS([Giá có thuế],[Số ĐK],C872),"")</f>
        <v/>
      </c>
      <c r="W872" s="53"/>
      <c r="X872" s="55" t="str">
        <f>IF(W872="","",'Thông Tin Chung'!#REF!)</f>
        <v/>
      </c>
      <c r="Y872" s="57" t="str">
        <f t="shared" ca="1" si="168"/>
        <v/>
      </c>
      <c r="Z872" s="59"/>
      <c r="AA872" s="49" t="str">
        <f ca="1">IF(C872="","",IF(OR(D872&lt;NgayBatDau,D872&gt;NgayKetThuc),"Ngày tháng phải nằm trong kỳ báo cáo",IF(AND(G872&lt;&gt;"",COUNTIF(D.2[Tên khách hàng],G872)=0),"Tên KH chưa khai báo trong DSKH",IF(AND(H872&lt;&gt;"",COUNTIF(D.1[Tên sản phẩm],H872)=0),"SP này chưa khai báo trong DSSP",""))))</f>
        <v/>
      </c>
      <c r="AB872" s="28" t="str">
        <f t="shared" ca="1" si="158"/>
        <v/>
      </c>
      <c r="AC872" s="29" t="str">
        <f>IF(OR(H872="",S872=""),"",S872-(SUM(L872,M872)*INDEX(#REF!,MATCH(H872,D.1[Tên sản phẩm],0))))</f>
        <v/>
      </c>
    </row>
    <row r="873" spans="2:29" ht="27.75" customHeight="1">
      <c r="B873" s="69">
        <f t="shared" si="159"/>
        <v>870</v>
      </c>
      <c r="C873" s="49" t="str">
        <f t="shared" ca="1" si="160"/>
        <v/>
      </c>
      <c r="D873" s="50" t="str">
        <f t="shared" ca="1" si="161"/>
        <v/>
      </c>
      <c r="E873" s="51" t="str">
        <f t="shared" ca="1" si="162"/>
        <v/>
      </c>
      <c r="F873" s="51"/>
      <c r="G873" s="52" t="str">
        <f t="shared" ca="1" si="163"/>
        <v/>
      </c>
      <c r="H873" s="53"/>
      <c r="I873" s="54" t="str">
        <f>IF(H873="","",INDEX(D.1[Quy cách],MATCH(H873,D.1[Tên sản phẩm],0)))</f>
        <v/>
      </c>
      <c r="J873" s="20" t="str">
        <f>IF(H873="","",INDEX(D.1[ĐVT],MATCH(H873,D.1[Tên sản phẩm],0)))</f>
        <v/>
      </c>
      <c r="K873" s="56" t="str">
        <f>IF(H873="","",INDEX(#REF!,MATCH(H873,D.1[Tên sản phẩm],0)))</f>
        <v/>
      </c>
      <c r="L873" s="56"/>
      <c r="M873" s="53"/>
      <c r="N873" s="53"/>
      <c r="O873" s="53"/>
      <c r="P873" s="57" t="str">
        <f t="shared" si="164"/>
        <v/>
      </c>
      <c r="Q873" s="58"/>
      <c r="R873" s="56" t="str">
        <f t="shared" si="157"/>
        <v/>
      </c>
      <c r="S873" s="57" t="str">
        <f t="shared" si="165"/>
        <v/>
      </c>
      <c r="T873" s="58" t="str">
        <f t="shared" ca="1" si="166"/>
        <v/>
      </c>
      <c r="U873" s="57" t="str">
        <f t="shared" si="167"/>
        <v/>
      </c>
      <c r="V873" s="57" t="str">
        <f ca="1">IF(AND(C873&lt;&gt;"",C873&lt;&gt;OFFSET(C873,1,0)),SUMIFS([Giá có thuế],[Số ĐK],C873),"")</f>
        <v/>
      </c>
      <c r="W873" s="53"/>
      <c r="X873" s="55" t="str">
        <f>IF(W873="","",'Thông Tin Chung'!#REF!)</f>
        <v/>
      </c>
      <c r="Y873" s="57" t="str">
        <f t="shared" ca="1" si="168"/>
        <v/>
      </c>
      <c r="Z873" s="59"/>
      <c r="AA873" s="49" t="str">
        <f ca="1">IF(C873="","",IF(OR(D873&lt;NgayBatDau,D873&gt;NgayKetThuc),"Ngày tháng phải nằm trong kỳ báo cáo",IF(AND(G873&lt;&gt;"",COUNTIF(D.2[Tên khách hàng],G873)=0),"Tên KH chưa khai báo trong DSKH",IF(AND(H873&lt;&gt;"",COUNTIF(D.1[Tên sản phẩm],H873)=0),"SP này chưa khai báo trong DSSP",""))))</f>
        <v/>
      </c>
      <c r="AB873" s="28" t="str">
        <f t="shared" ca="1" si="158"/>
        <v/>
      </c>
      <c r="AC873" s="29" t="str">
        <f>IF(OR(H873="",S873=""),"",S873-(SUM(L873,M873)*INDEX(#REF!,MATCH(H873,D.1[Tên sản phẩm],0))))</f>
        <v/>
      </c>
    </row>
    <row r="874" spans="2:29" ht="27.75" customHeight="1">
      <c r="B874" s="69">
        <f t="shared" si="159"/>
        <v>871</v>
      </c>
      <c r="C874" s="49" t="str">
        <f t="shared" ca="1" si="160"/>
        <v/>
      </c>
      <c r="D874" s="50" t="str">
        <f t="shared" ca="1" si="161"/>
        <v/>
      </c>
      <c r="E874" s="51" t="str">
        <f t="shared" ca="1" si="162"/>
        <v/>
      </c>
      <c r="F874" s="51"/>
      <c r="G874" s="52" t="str">
        <f t="shared" ca="1" si="163"/>
        <v/>
      </c>
      <c r="H874" s="53"/>
      <c r="I874" s="54" t="str">
        <f>IF(H874="","",INDEX(D.1[Quy cách],MATCH(H874,D.1[Tên sản phẩm],0)))</f>
        <v/>
      </c>
      <c r="J874" s="20" t="str">
        <f>IF(H874="","",INDEX(D.1[ĐVT],MATCH(H874,D.1[Tên sản phẩm],0)))</f>
        <v/>
      </c>
      <c r="K874" s="56" t="str">
        <f>IF(H874="","",INDEX(#REF!,MATCH(H874,D.1[Tên sản phẩm],0)))</f>
        <v/>
      </c>
      <c r="L874" s="56"/>
      <c r="M874" s="53"/>
      <c r="N874" s="53"/>
      <c r="O874" s="53"/>
      <c r="P874" s="57" t="str">
        <f t="shared" si="164"/>
        <v/>
      </c>
      <c r="Q874" s="58"/>
      <c r="R874" s="56" t="str">
        <f t="shared" si="157"/>
        <v/>
      </c>
      <c r="S874" s="57" t="str">
        <f t="shared" si="165"/>
        <v/>
      </c>
      <c r="T874" s="58" t="str">
        <f t="shared" ca="1" si="166"/>
        <v/>
      </c>
      <c r="U874" s="57" t="str">
        <f t="shared" si="167"/>
        <v/>
      </c>
      <c r="V874" s="57" t="str">
        <f ca="1">IF(AND(C874&lt;&gt;"",C874&lt;&gt;OFFSET(C874,1,0)),SUMIFS([Giá có thuế],[Số ĐK],C874),"")</f>
        <v/>
      </c>
      <c r="W874" s="53"/>
      <c r="X874" s="55" t="str">
        <f>IF(W874="","",'Thông Tin Chung'!#REF!)</f>
        <v/>
      </c>
      <c r="Y874" s="57" t="str">
        <f t="shared" ca="1" si="168"/>
        <v/>
      </c>
      <c r="Z874" s="59"/>
      <c r="AA874" s="49" t="str">
        <f ca="1">IF(C874="","",IF(OR(D874&lt;NgayBatDau,D874&gt;NgayKetThuc),"Ngày tháng phải nằm trong kỳ báo cáo",IF(AND(G874&lt;&gt;"",COUNTIF(D.2[Tên khách hàng],G874)=0),"Tên KH chưa khai báo trong DSKH",IF(AND(H874&lt;&gt;"",COUNTIF(D.1[Tên sản phẩm],H874)=0),"SP này chưa khai báo trong DSSP",""))))</f>
        <v/>
      </c>
      <c r="AB874" s="28" t="str">
        <f t="shared" ca="1" si="158"/>
        <v/>
      </c>
      <c r="AC874" s="29" t="str">
        <f>IF(OR(H874="",S874=""),"",S874-(SUM(L874,M874)*INDEX(#REF!,MATCH(H874,D.1[Tên sản phẩm],0))))</f>
        <v/>
      </c>
    </row>
    <row r="875" spans="2:29" ht="27.75" customHeight="1">
      <c r="B875" s="69">
        <f t="shared" si="159"/>
        <v>872</v>
      </c>
      <c r="C875" s="49" t="str">
        <f t="shared" ca="1" si="160"/>
        <v/>
      </c>
      <c r="D875" s="50" t="str">
        <f t="shared" ca="1" si="161"/>
        <v/>
      </c>
      <c r="E875" s="51" t="str">
        <f t="shared" ca="1" si="162"/>
        <v/>
      </c>
      <c r="F875" s="51"/>
      <c r="G875" s="52" t="str">
        <f t="shared" ca="1" si="163"/>
        <v/>
      </c>
      <c r="H875" s="53"/>
      <c r="I875" s="54" t="str">
        <f>IF(H875="","",INDEX(D.1[Quy cách],MATCH(H875,D.1[Tên sản phẩm],0)))</f>
        <v/>
      </c>
      <c r="J875" s="20" t="str">
        <f>IF(H875="","",INDEX(D.1[ĐVT],MATCH(H875,D.1[Tên sản phẩm],0)))</f>
        <v/>
      </c>
      <c r="K875" s="56" t="str">
        <f>IF(H875="","",INDEX(#REF!,MATCH(H875,D.1[Tên sản phẩm],0)))</f>
        <v/>
      </c>
      <c r="L875" s="56"/>
      <c r="M875" s="53"/>
      <c r="N875" s="53"/>
      <c r="O875" s="53"/>
      <c r="P875" s="57" t="str">
        <f t="shared" si="164"/>
        <v/>
      </c>
      <c r="Q875" s="58"/>
      <c r="R875" s="56" t="str">
        <f t="shared" si="157"/>
        <v/>
      </c>
      <c r="S875" s="57" t="str">
        <f t="shared" si="165"/>
        <v/>
      </c>
      <c r="T875" s="58" t="str">
        <f t="shared" ca="1" si="166"/>
        <v/>
      </c>
      <c r="U875" s="57" t="str">
        <f t="shared" si="167"/>
        <v/>
      </c>
      <c r="V875" s="57" t="str">
        <f ca="1">IF(AND(C875&lt;&gt;"",C875&lt;&gt;OFFSET(C875,1,0)),SUMIFS([Giá có thuế],[Số ĐK],C875),"")</f>
        <v/>
      </c>
      <c r="W875" s="53"/>
      <c r="X875" s="55" t="str">
        <f>IF(W875="","",'Thông Tin Chung'!#REF!)</f>
        <v/>
      </c>
      <c r="Y875" s="57" t="str">
        <f t="shared" ca="1" si="168"/>
        <v/>
      </c>
      <c r="Z875" s="59"/>
      <c r="AA875" s="49" t="str">
        <f ca="1">IF(C875="","",IF(OR(D875&lt;NgayBatDau,D875&gt;NgayKetThuc),"Ngày tháng phải nằm trong kỳ báo cáo",IF(AND(G875&lt;&gt;"",COUNTIF(D.2[Tên khách hàng],G875)=0),"Tên KH chưa khai báo trong DSKH",IF(AND(H875&lt;&gt;"",COUNTIF(D.1[Tên sản phẩm],H875)=0),"SP này chưa khai báo trong DSSP",""))))</f>
        <v/>
      </c>
      <c r="AB875" s="28" t="str">
        <f t="shared" ca="1" si="158"/>
        <v/>
      </c>
      <c r="AC875" s="29" t="str">
        <f>IF(OR(H875="",S875=""),"",S875-(SUM(L875,M875)*INDEX(#REF!,MATCH(H875,D.1[Tên sản phẩm],0))))</f>
        <v/>
      </c>
    </row>
    <row r="876" spans="2:29" ht="27.75" customHeight="1">
      <c r="B876" s="69">
        <f t="shared" si="159"/>
        <v>873</v>
      </c>
      <c r="C876" s="49" t="str">
        <f t="shared" ca="1" si="160"/>
        <v/>
      </c>
      <c r="D876" s="50" t="str">
        <f t="shared" ca="1" si="161"/>
        <v/>
      </c>
      <c r="E876" s="51" t="str">
        <f t="shared" ca="1" si="162"/>
        <v/>
      </c>
      <c r="F876" s="51"/>
      <c r="G876" s="52" t="str">
        <f t="shared" ca="1" si="163"/>
        <v/>
      </c>
      <c r="H876" s="53"/>
      <c r="I876" s="54" t="str">
        <f>IF(H876="","",INDEX(D.1[Quy cách],MATCH(H876,D.1[Tên sản phẩm],0)))</f>
        <v/>
      </c>
      <c r="J876" s="20" t="str">
        <f>IF(H876="","",INDEX(D.1[ĐVT],MATCH(H876,D.1[Tên sản phẩm],0)))</f>
        <v/>
      </c>
      <c r="K876" s="56" t="str">
        <f>IF(H876="","",INDEX(#REF!,MATCH(H876,D.1[Tên sản phẩm],0)))</f>
        <v/>
      </c>
      <c r="L876" s="56"/>
      <c r="M876" s="53"/>
      <c r="N876" s="53"/>
      <c r="O876" s="53"/>
      <c r="P876" s="57" t="str">
        <f t="shared" si="164"/>
        <v/>
      </c>
      <c r="Q876" s="58"/>
      <c r="R876" s="56" t="str">
        <f t="shared" si="157"/>
        <v/>
      </c>
      <c r="S876" s="57" t="str">
        <f t="shared" si="165"/>
        <v/>
      </c>
      <c r="T876" s="58" t="str">
        <f t="shared" ca="1" si="166"/>
        <v/>
      </c>
      <c r="U876" s="57" t="str">
        <f t="shared" si="167"/>
        <v/>
      </c>
      <c r="V876" s="57" t="str">
        <f ca="1">IF(AND(C876&lt;&gt;"",C876&lt;&gt;OFFSET(C876,1,0)),SUMIFS([Giá có thuế],[Số ĐK],C876),"")</f>
        <v/>
      </c>
      <c r="W876" s="53"/>
      <c r="X876" s="55" t="str">
        <f>IF(W876="","",'Thông Tin Chung'!#REF!)</f>
        <v/>
      </c>
      <c r="Y876" s="57" t="str">
        <f t="shared" ca="1" si="168"/>
        <v/>
      </c>
      <c r="Z876" s="59"/>
      <c r="AA876" s="49" t="str">
        <f ca="1">IF(C876="","",IF(OR(D876&lt;NgayBatDau,D876&gt;NgayKetThuc),"Ngày tháng phải nằm trong kỳ báo cáo",IF(AND(G876&lt;&gt;"",COUNTIF(D.2[Tên khách hàng],G876)=0),"Tên KH chưa khai báo trong DSKH",IF(AND(H876&lt;&gt;"",COUNTIF(D.1[Tên sản phẩm],H876)=0),"SP này chưa khai báo trong DSSP",""))))</f>
        <v/>
      </c>
      <c r="AB876" s="28" t="str">
        <f t="shared" ca="1" si="158"/>
        <v/>
      </c>
      <c r="AC876" s="29" t="str">
        <f>IF(OR(H876="",S876=""),"",S876-(SUM(L876,M876)*INDEX(#REF!,MATCH(H876,D.1[Tên sản phẩm],0))))</f>
        <v/>
      </c>
    </row>
    <row r="877" spans="2:29" ht="27.75" customHeight="1">
      <c r="B877" s="69">
        <f t="shared" si="159"/>
        <v>874</v>
      </c>
      <c r="C877" s="49" t="str">
        <f t="shared" ca="1" si="160"/>
        <v/>
      </c>
      <c r="D877" s="50" t="str">
        <f t="shared" ca="1" si="161"/>
        <v/>
      </c>
      <c r="E877" s="51" t="str">
        <f t="shared" ca="1" si="162"/>
        <v/>
      </c>
      <c r="F877" s="51"/>
      <c r="G877" s="52" t="str">
        <f t="shared" ca="1" si="163"/>
        <v/>
      </c>
      <c r="H877" s="53"/>
      <c r="I877" s="54" t="str">
        <f>IF(H877="","",INDEX(D.1[Quy cách],MATCH(H877,D.1[Tên sản phẩm],0)))</f>
        <v/>
      </c>
      <c r="J877" s="20" t="str">
        <f>IF(H877="","",INDEX(D.1[ĐVT],MATCH(H877,D.1[Tên sản phẩm],0)))</f>
        <v/>
      </c>
      <c r="K877" s="56" t="str">
        <f>IF(H877="","",INDEX(#REF!,MATCH(H877,D.1[Tên sản phẩm],0)))</f>
        <v/>
      </c>
      <c r="L877" s="56"/>
      <c r="M877" s="53"/>
      <c r="N877" s="53"/>
      <c r="O877" s="53"/>
      <c r="P877" s="57" t="str">
        <f t="shared" si="164"/>
        <v/>
      </c>
      <c r="Q877" s="58"/>
      <c r="R877" s="56" t="str">
        <f t="shared" si="157"/>
        <v/>
      </c>
      <c r="S877" s="57" t="str">
        <f t="shared" si="165"/>
        <v/>
      </c>
      <c r="T877" s="58" t="str">
        <f t="shared" ca="1" si="166"/>
        <v/>
      </c>
      <c r="U877" s="57" t="str">
        <f t="shared" si="167"/>
        <v/>
      </c>
      <c r="V877" s="57" t="str">
        <f ca="1">IF(AND(C877&lt;&gt;"",C877&lt;&gt;OFFSET(C877,1,0)),SUMIFS([Giá có thuế],[Số ĐK],C877),"")</f>
        <v/>
      </c>
      <c r="W877" s="53"/>
      <c r="X877" s="55" t="str">
        <f>IF(W877="","",'Thông Tin Chung'!#REF!)</f>
        <v/>
      </c>
      <c r="Y877" s="57" t="str">
        <f t="shared" ca="1" si="168"/>
        <v/>
      </c>
      <c r="Z877" s="59"/>
      <c r="AA877" s="49" t="str">
        <f ca="1">IF(C877="","",IF(OR(D877&lt;NgayBatDau,D877&gt;NgayKetThuc),"Ngày tháng phải nằm trong kỳ báo cáo",IF(AND(G877&lt;&gt;"",COUNTIF(D.2[Tên khách hàng],G877)=0),"Tên KH chưa khai báo trong DSKH",IF(AND(H877&lt;&gt;"",COUNTIF(D.1[Tên sản phẩm],H877)=0),"SP này chưa khai báo trong DSSP",""))))</f>
        <v/>
      </c>
      <c r="AB877" s="28" t="str">
        <f t="shared" ca="1" si="158"/>
        <v/>
      </c>
      <c r="AC877" s="29" t="str">
        <f>IF(OR(H877="",S877=""),"",S877-(SUM(L877,M877)*INDEX(#REF!,MATCH(H877,D.1[Tên sản phẩm],0))))</f>
        <v/>
      </c>
    </row>
    <row r="878" spans="2:29" ht="27.75" customHeight="1">
      <c r="B878" s="69">
        <f t="shared" si="159"/>
        <v>875</v>
      </c>
      <c r="C878" s="49" t="str">
        <f t="shared" ca="1" si="160"/>
        <v/>
      </c>
      <c r="D878" s="50" t="str">
        <f t="shared" ca="1" si="161"/>
        <v/>
      </c>
      <c r="E878" s="51" t="str">
        <f t="shared" ca="1" si="162"/>
        <v/>
      </c>
      <c r="F878" s="51"/>
      <c r="G878" s="52" t="str">
        <f t="shared" ca="1" si="163"/>
        <v/>
      </c>
      <c r="H878" s="53"/>
      <c r="I878" s="54" t="str">
        <f>IF(H878="","",INDEX(D.1[Quy cách],MATCH(H878,D.1[Tên sản phẩm],0)))</f>
        <v/>
      </c>
      <c r="J878" s="20" t="str">
        <f>IF(H878="","",INDEX(D.1[ĐVT],MATCH(H878,D.1[Tên sản phẩm],0)))</f>
        <v/>
      </c>
      <c r="K878" s="56" t="str">
        <f>IF(H878="","",INDEX(#REF!,MATCH(H878,D.1[Tên sản phẩm],0)))</f>
        <v/>
      </c>
      <c r="L878" s="56"/>
      <c r="M878" s="53"/>
      <c r="N878" s="53"/>
      <c r="O878" s="53"/>
      <c r="P878" s="57" t="str">
        <f t="shared" si="164"/>
        <v/>
      </c>
      <c r="Q878" s="58"/>
      <c r="R878" s="56" t="str">
        <f t="shared" si="157"/>
        <v/>
      </c>
      <c r="S878" s="57" t="str">
        <f t="shared" si="165"/>
        <v/>
      </c>
      <c r="T878" s="58" t="str">
        <f t="shared" ca="1" si="166"/>
        <v/>
      </c>
      <c r="U878" s="57" t="str">
        <f t="shared" si="167"/>
        <v/>
      </c>
      <c r="V878" s="57" t="str">
        <f ca="1">IF(AND(C878&lt;&gt;"",C878&lt;&gt;OFFSET(C878,1,0)),SUMIFS([Giá có thuế],[Số ĐK],C878),"")</f>
        <v/>
      </c>
      <c r="W878" s="53"/>
      <c r="X878" s="55" t="str">
        <f>IF(W878="","",'Thông Tin Chung'!#REF!)</f>
        <v/>
      </c>
      <c r="Y878" s="57" t="str">
        <f t="shared" ca="1" si="168"/>
        <v/>
      </c>
      <c r="Z878" s="59"/>
      <c r="AA878" s="49" t="str">
        <f ca="1">IF(C878="","",IF(OR(D878&lt;NgayBatDau,D878&gt;NgayKetThuc),"Ngày tháng phải nằm trong kỳ báo cáo",IF(AND(G878&lt;&gt;"",COUNTIF(D.2[Tên khách hàng],G878)=0),"Tên KH chưa khai báo trong DSKH",IF(AND(H878&lt;&gt;"",COUNTIF(D.1[Tên sản phẩm],H878)=0),"SP này chưa khai báo trong DSSP",""))))</f>
        <v/>
      </c>
      <c r="AB878" s="28" t="str">
        <f t="shared" ca="1" si="158"/>
        <v/>
      </c>
      <c r="AC878" s="29" t="str">
        <f>IF(OR(H878="",S878=""),"",S878-(SUM(L878,M878)*INDEX(#REF!,MATCH(H878,D.1[Tên sản phẩm],0))))</f>
        <v/>
      </c>
    </row>
    <row r="879" spans="2:29" ht="27.75" customHeight="1">
      <c r="B879" s="69">
        <f t="shared" si="159"/>
        <v>876</v>
      </c>
      <c r="C879" s="49" t="str">
        <f t="shared" ca="1" si="160"/>
        <v/>
      </c>
      <c r="D879" s="50" t="str">
        <f t="shared" ca="1" si="161"/>
        <v/>
      </c>
      <c r="E879" s="51" t="str">
        <f t="shared" ca="1" si="162"/>
        <v/>
      </c>
      <c r="F879" s="51"/>
      <c r="G879" s="52" t="str">
        <f t="shared" ca="1" si="163"/>
        <v/>
      </c>
      <c r="H879" s="53"/>
      <c r="I879" s="54" t="str">
        <f>IF(H879="","",INDEX(D.1[Quy cách],MATCH(H879,D.1[Tên sản phẩm],0)))</f>
        <v/>
      </c>
      <c r="J879" s="20" t="str">
        <f>IF(H879="","",INDEX(D.1[ĐVT],MATCH(H879,D.1[Tên sản phẩm],0)))</f>
        <v/>
      </c>
      <c r="K879" s="56" t="str">
        <f>IF(H879="","",INDEX(#REF!,MATCH(H879,D.1[Tên sản phẩm],0)))</f>
        <v/>
      </c>
      <c r="L879" s="56"/>
      <c r="M879" s="53"/>
      <c r="N879" s="53"/>
      <c r="O879" s="53"/>
      <c r="P879" s="57" t="str">
        <f t="shared" si="164"/>
        <v/>
      </c>
      <c r="Q879" s="58"/>
      <c r="R879" s="56" t="str">
        <f t="shared" si="157"/>
        <v/>
      </c>
      <c r="S879" s="57" t="str">
        <f t="shared" si="165"/>
        <v/>
      </c>
      <c r="T879" s="58" t="str">
        <f t="shared" ca="1" si="166"/>
        <v/>
      </c>
      <c r="U879" s="57" t="str">
        <f t="shared" si="167"/>
        <v/>
      </c>
      <c r="V879" s="57" t="str">
        <f ca="1">IF(AND(C879&lt;&gt;"",C879&lt;&gt;OFFSET(C879,1,0)),SUMIFS([Giá có thuế],[Số ĐK],C879),"")</f>
        <v/>
      </c>
      <c r="W879" s="53"/>
      <c r="X879" s="55" t="str">
        <f>IF(W879="","",'Thông Tin Chung'!#REF!)</f>
        <v/>
      </c>
      <c r="Y879" s="57" t="str">
        <f t="shared" ca="1" si="168"/>
        <v/>
      </c>
      <c r="Z879" s="59"/>
      <c r="AA879" s="49" t="str">
        <f ca="1">IF(C879="","",IF(OR(D879&lt;NgayBatDau,D879&gt;NgayKetThuc),"Ngày tháng phải nằm trong kỳ báo cáo",IF(AND(G879&lt;&gt;"",COUNTIF(D.2[Tên khách hàng],G879)=0),"Tên KH chưa khai báo trong DSKH",IF(AND(H879&lt;&gt;"",COUNTIF(D.1[Tên sản phẩm],H879)=0),"SP này chưa khai báo trong DSSP",""))))</f>
        <v/>
      </c>
      <c r="AB879" s="28" t="str">
        <f t="shared" ca="1" si="158"/>
        <v/>
      </c>
      <c r="AC879" s="29" t="str">
        <f>IF(OR(H879="",S879=""),"",S879-(SUM(L879,M879)*INDEX(#REF!,MATCH(H879,D.1[Tên sản phẩm],0))))</f>
        <v/>
      </c>
    </row>
    <row r="880" spans="2:29" ht="27.75" customHeight="1">
      <c r="B880" s="69">
        <f t="shared" si="159"/>
        <v>877</v>
      </c>
      <c r="C880" s="49" t="str">
        <f t="shared" ca="1" si="160"/>
        <v/>
      </c>
      <c r="D880" s="50" t="str">
        <f t="shared" ca="1" si="161"/>
        <v/>
      </c>
      <c r="E880" s="51" t="str">
        <f t="shared" ca="1" si="162"/>
        <v/>
      </c>
      <c r="F880" s="51"/>
      <c r="G880" s="52" t="str">
        <f t="shared" ca="1" si="163"/>
        <v/>
      </c>
      <c r="H880" s="53"/>
      <c r="I880" s="54" t="str">
        <f>IF(H880="","",INDEX(D.1[Quy cách],MATCH(H880,D.1[Tên sản phẩm],0)))</f>
        <v/>
      </c>
      <c r="J880" s="20" t="str">
        <f>IF(H880="","",INDEX(D.1[ĐVT],MATCH(H880,D.1[Tên sản phẩm],0)))</f>
        <v/>
      </c>
      <c r="K880" s="56" t="str">
        <f>IF(H880="","",INDEX(#REF!,MATCH(H880,D.1[Tên sản phẩm],0)))</f>
        <v/>
      </c>
      <c r="L880" s="56"/>
      <c r="M880" s="53"/>
      <c r="N880" s="53"/>
      <c r="O880" s="53"/>
      <c r="P880" s="57" t="str">
        <f t="shared" si="164"/>
        <v/>
      </c>
      <c r="Q880" s="58"/>
      <c r="R880" s="56" t="str">
        <f t="shared" si="157"/>
        <v/>
      </c>
      <c r="S880" s="57" t="str">
        <f t="shared" si="165"/>
        <v/>
      </c>
      <c r="T880" s="58" t="str">
        <f t="shared" ca="1" si="166"/>
        <v/>
      </c>
      <c r="U880" s="57" t="str">
        <f t="shared" si="167"/>
        <v/>
      </c>
      <c r="V880" s="57" t="str">
        <f ca="1">IF(AND(C880&lt;&gt;"",C880&lt;&gt;OFFSET(C880,1,0)),SUMIFS([Giá có thuế],[Số ĐK],C880),"")</f>
        <v/>
      </c>
      <c r="W880" s="53"/>
      <c r="X880" s="55" t="str">
        <f>IF(W880="","",'Thông Tin Chung'!#REF!)</f>
        <v/>
      </c>
      <c r="Y880" s="57" t="str">
        <f t="shared" ca="1" si="168"/>
        <v/>
      </c>
      <c r="Z880" s="59"/>
      <c r="AA880" s="49" t="str">
        <f ca="1">IF(C880="","",IF(OR(D880&lt;NgayBatDau,D880&gt;NgayKetThuc),"Ngày tháng phải nằm trong kỳ báo cáo",IF(AND(G880&lt;&gt;"",COUNTIF(D.2[Tên khách hàng],G880)=0),"Tên KH chưa khai báo trong DSKH",IF(AND(H880&lt;&gt;"",COUNTIF(D.1[Tên sản phẩm],H880)=0),"SP này chưa khai báo trong DSSP",""))))</f>
        <v/>
      </c>
      <c r="AB880" s="28" t="str">
        <f t="shared" ca="1" si="158"/>
        <v/>
      </c>
      <c r="AC880" s="29" t="str">
        <f>IF(OR(H880="",S880=""),"",S880-(SUM(L880,M880)*INDEX(#REF!,MATCH(H880,D.1[Tên sản phẩm],0))))</f>
        <v/>
      </c>
    </row>
    <row r="881" spans="2:29" ht="27.75" customHeight="1">
      <c r="B881" s="69">
        <f t="shared" si="159"/>
        <v>878</v>
      </c>
      <c r="C881" s="49" t="str">
        <f t="shared" ca="1" si="160"/>
        <v/>
      </c>
      <c r="D881" s="50" t="str">
        <f t="shared" ca="1" si="161"/>
        <v/>
      </c>
      <c r="E881" s="51" t="str">
        <f t="shared" ca="1" si="162"/>
        <v/>
      </c>
      <c r="F881" s="51"/>
      <c r="G881" s="52" t="str">
        <f t="shared" ca="1" si="163"/>
        <v/>
      </c>
      <c r="H881" s="53"/>
      <c r="I881" s="54" t="str">
        <f>IF(H881="","",INDEX(D.1[Quy cách],MATCH(H881,D.1[Tên sản phẩm],0)))</f>
        <v/>
      </c>
      <c r="J881" s="20" t="str">
        <f>IF(H881="","",INDEX(D.1[ĐVT],MATCH(H881,D.1[Tên sản phẩm],0)))</f>
        <v/>
      </c>
      <c r="K881" s="56" t="str">
        <f>IF(H881="","",INDEX(#REF!,MATCH(H881,D.1[Tên sản phẩm],0)))</f>
        <v/>
      </c>
      <c r="L881" s="56"/>
      <c r="M881" s="53"/>
      <c r="N881" s="53"/>
      <c r="O881" s="53"/>
      <c r="P881" s="57" t="str">
        <f t="shared" si="164"/>
        <v/>
      </c>
      <c r="Q881" s="58"/>
      <c r="R881" s="56" t="str">
        <f t="shared" si="157"/>
        <v/>
      </c>
      <c r="S881" s="57" t="str">
        <f t="shared" si="165"/>
        <v/>
      </c>
      <c r="T881" s="58" t="str">
        <f t="shared" ca="1" si="166"/>
        <v/>
      </c>
      <c r="U881" s="57" t="str">
        <f t="shared" si="167"/>
        <v/>
      </c>
      <c r="V881" s="57" t="str">
        <f ca="1">IF(AND(C881&lt;&gt;"",C881&lt;&gt;OFFSET(C881,1,0)),SUMIFS([Giá có thuế],[Số ĐK],C881),"")</f>
        <v/>
      </c>
      <c r="W881" s="53"/>
      <c r="X881" s="55" t="str">
        <f>IF(W881="","",'Thông Tin Chung'!#REF!)</f>
        <v/>
      </c>
      <c r="Y881" s="57" t="str">
        <f t="shared" ca="1" si="168"/>
        <v/>
      </c>
      <c r="Z881" s="59"/>
      <c r="AA881" s="49" t="str">
        <f ca="1">IF(C881="","",IF(OR(D881&lt;NgayBatDau,D881&gt;NgayKetThuc),"Ngày tháng phải nằm trong kỳ báo cáo",IF(AND(G881&lt;&gt;"",COUNTIF(D.2[Tên khách hàng],G881)=0),"Tên KH chưa khai báo trong DSKH",IF(AND(H881&lt;&gt;"",COUNTIF(D.1[Tên sản phẩm],H881)=0),"SP này chưa khai báo trong DSSP",""))))</f>
        <v/>
      </c>
      <c r="AB881" s="28" t="str">
        <f t="shared" ca="1" si="158"/>
        <v/>
      </c>
      <c r="AC881" s="29" t="str">
        <f>IF(OR(H881="",S881=""),"",S881-(SUM(L881,M881)*INDEX(#REF!,MATCH(H881,D.1[Tên sản phẩm],0))))</f>
        <v/>
      </c>
    </row>
    <row r="882" spans="2:29" ht="27.75" customHeight="1">
      <c r="B882" s="69">
        <f t="shared" si="159"/>
        <v>879</v>
      </c>
      <c r="C882" s="49" t="str">
        <f t="shared" ca="1" si="160"/>
        <v/>
      </c>
      <c r="D882" s="50" t="str">
        <f t="shared" ca="1" si="161"/>
        <v/>
      </c>
      <c r="E882" s="51" t="str">
        <f t="shared" ca="1" si="162"/>
        <v/>
      </c>
      <c r="F882" s="51"/>
      <c r="G882" s="52" t="str">
        <f t="shared" ca="1" si="163"/>
        <v/>
      </c>
      <c r="H882" s="53"/>
      <c r="I882" s="54" t="str">
        <f>IF(H882="","",INDEX(D.1[Quy cách],MATCH(H882,D.1[Tên sản phẩm],0)))</f>
        <v/>
      </c>
      <c r="J882" s="20" t="str">
        <f>IF(H882="","",INDEX(D.1[ĐVT],MATCH(H882,D.1[Tên sản phẩm],0)))</f>
        <v/>
      </c>
      <c r="K882" s="56" t="str">
        <f>IF(H882="","",INDEX(#REF!,MATCH(H882,D.1[Tên sản phẩm],0)))</f>
        <v/>
      </c>
      <c r="L882" s="56"/>
      <c r="M882" s="53"/>
      <c r="N882" s="53"/>
      <c r="O882" s="53"/>
      <c r="P882" s="57" t="str">
        <f t="shared" si="164"/>
        <v/>
      </c>
      <c r="Q882" s="58"/>
      <c r="R882" s="56" t="str">
        <f t="shared" si="157"/>
        <v/>
      </c>
      <c r="S882" s="57" t="str">
        <f t="shared" si="165"/>
        <v/>
      </c>
      <c r="T882" s="58" t="str">
        <f t="shared" ca="1" si="166"/>
        <v/>
      </c>
      <c r="U882" s="57" t="str">
        <f t="shared" si="167"/>
        <v/>
      </c>
      <c r="V882" s="57" t="str">
        <f ca="1">IF(AND(C882&lt;&gt;"",C882&lt;&gt;OFFSET(C882,1,0)),SUMIFS([Giá có thuế],[Số ĐK],C882),"")</f>
        <v/>
      </c>
      <c r="W882" s="53"/>
      <c r="X882" s="55" t="str">
        <f>IF(W882="","",'Thông Tin Chung'!#REF!)</f>
        <v/>
      </c>
      <c r="Y882" s="57" t="str">
        <f t="shared" ca="1" si="168"/>
        <v/>
      </c>
      <c r="Z882" s="59"/>
      <c r="AA882" s="49" t="str">
        <f ca="1">IF(C882="","",IF(OR(D882&lt;NgayBatDau,D882&gt;NgayKetThuc),"Ngày tháng phải nằm trong kỳ báo cáo",IF(AND(G882&lt;&gt;"",COUNTIF(D.2[Tên khách hàng],G882)=0),"Tên KH chưa khai báo trong DSKH",IF(AND(H882&lt;&gt;"",COUNTIF(D.1[Tên sản phẩm],H882)=0),"SP này chưa khai báo trong DSSP",""))))</f>
        <v/>
      </c>
      <c r="AB882" s="28" t="str">
        <f t="shared" ca="1" si="158"/>
        <v/>
      </c>
      <c r="AC882" s="29" t="str">
        <f>IF(OR(H882="",S882=""),"",S882-(SUM(L882,M882)*INDEX(#REF!,MATCH(H882,D.1[Tên sản phẩm],0))))</f>
        <v/>
      </c>
    </row>
    <row r="883" spans="2:29" ht="27.75" customHeight="1">
      <c r="B883" s="69">
        <f t="shared" si="159"/>
        <v>880</v>
      </c>
      <c r="C883" s="49" t="str">
        <f t="shared" ca="1" si="160"/>
        <v/>
      </c>
      <c r="D883" s="50" t="str">
        <f t="shared" ca="1" si="161"/>
        <v/>
      </c>
      <c r="E883" s="51" t="str">
        <f t="shared" ca="1" si="162"/>
        <v/>
      </c>
      <c r="F883" s="51"/>
      <c r="G883" s="52" t="str">
        <f t="shared" ca="1" si="163"/>
        <v/>
      </c>
      <c r="H883" s="53"/>
      <c r="I883" s="54" t="str">
        <f>IF(H883="","",INDEX(D.1[Quy cách],MATCH(H883,D.1[Tên sản phẩm],0)))</f>
        <v/>
      </c>
      <c r="J883" s="20" t="str">
        <f>IF(H883="","",INDEX(D.1[ĐVT],MATCH(H883,D.1[Tên sản phẩm],0)))</f>
        <v/>
      </c>
      <c r="K883" s="56" t="str">
        <f>IF(H883="","",INDEX(#REF!,MATCH(H883,D.1[Tên sản phẩm],0)))</f>
        <v/>
      </c>
      <c r="L883" s="56"/>
      <c r="M883" s="53"/>
      <c r="N883" s="53"/>
      <c r="O883" s="53"/>
      <c r="P883" s="57" t="str">
        <f t="shared" si="164"/>
        <v/>
      </c>
      <c r="Q883" s="58"/>
      <c r="R883" s="56" t="str">
        <f t="shared" si="157"/>
        <v/>
      </c>
      <c r="S883" s="57" t="str">
        <f t="shared" si="165"/>
        <v/>
      </c>
      <c r="T883" s="58" t="str">
        <f t="shared" ca="1" si="166"/>
        <v/>
      </c>
      <c r="U883" s="57" t="str">
        <f t="shared" si="167"/>
        <v/>
      </c>
      <c r="V883" s="57" t="str">
        <f ca="1">IF(AND(C883&lt;&gt;"",C883&lt;&gt;OFFSET(C883,1,0)),SUMIFS([Giá có thuế],[Số ĐK],C883),"")</f>
        <v/>
      </c>
      <c r="W883" s="53"/>
      <c r="X883" s="55" t="str">
        <f>IF(W883="","",'Thông Tin Chung'!#REF!)</f>
        <v/>
      </c>
      <c r="Y883" s="57" t="str">
        <f t="shared" ca="1" si="168"/>
        <v/>
      </c>
      <c r="Z883" s="59"/>
      <c r="AA883" s="49" t="str">
        <f ca="1">IF(C883="","",IF(OR(D883&lt;NgayBatDau,D883&gt;NgayKetThuc),"Ngày tháng phải nằm trong kỳ báo cáo",IF(AND(G883&lt;&gt;"",COUNTIF(D.2[Tên khách hàng],G883)=0),"Tên KH chưa khai báo trong DSKH",IF(AND(H883&lt;&gt;"",COUNTIF(D.1[Tên sản phẩm],H883)=0),"SP này chưa khai báo trong DSSP",""))))</f>
        <v/>
      </c>
      <c r="AB883" s="28" t="str">
        <f t="shared" ca="1" si="158"/>
        <v/>
      </c>
      <c r="AC883" s="29" t="str">
        <f>IF(OR(H883="",S883=""),"",S883-(SUM(L883,M883)*INDEX(#REF!,MATCH(H883,D.1[Tên sản phẩm],0))))</f>
        <v/>
      </c>
    </row>
    <row r="884" spans="2:29" ht="27.75" customHeight="1">
      <c r="B884" s="69">
        <f t="shared" si="159"/>
        <v>881</v>
      </c>
      <c r="C884" s="49" t="str">
        <f t="shared" ca="1" si="160"/>
        <v/>
      </c>
      <c r="D884" s="50" t="str">
        <f t="shared" ca="1" si="161"/>
        <v/>
      </c>
      <c r="E884" s="51" t="str">
        <f t="shared" ca="1" si="162"/>
        <v/>
      </c>
      <c r="F884" s="51"/>
      <c r="G884" s="52" t="str">
        <f t="shared" ca="1" si="163"/>
        <v/>
      </c>
      <c r="H884" s="53"/>
      <c r="I884" s="54" t="str">
        <f>IF(H884="","",INDEX(D.1[Quy cách],MATCH(H884,D.1[Tên sản phẩm],0)))</f>
        <v/>
      </c>
      <c r="J884" s="20" t="str">
        <f>IF(H884="","",INDEX(D.1[ĐVT],MATCH(H884,D.1[Tên sản phẩm],0)))</f>
        <v/>
      </c>
      <c r="K884" s="56" t="str">
        <f>IF(H884="","",INDEX(#REF!,MATCH(H884,D.1[Tên sản phẩm],0)))</f>
        <v/>
      </c>
      <c r="L884" s="56"/>
      <c r="M884" s="53"/>
      <c r="N884" s="53"/>
      <c r="O884" s="53"/>
      <c r="P884" s="57" t="str">
        <f t="shared" si="164"/>
        <v/>
      </c>
      <c r="Q884" s="58"/>
      <c r="R884" s="56" t="str">
        <f t="shared" si="157"/>
        <v/>
      </c>
      <c r="S884" s="57" t="str">
        <f t="shared" si="165"/>
        <v/>
      </c>
      <c r="T884" s="58" t="str">
        <f t="shared" ca="1" si="166"/>
        <v/>
      </c>
      <c r="U884" s="57" t="str">
        <f t="shared" si="167"/>
        <v/>
      </c>
      <c r="V884" s="57" t="str">
        <f ca="1">IF(AND(C884&lt;&gt;"",C884&lt;&gt;OFFSET(C884,1,0)),SUMIFS([Giá có thuế],[Số ĐK],C884),"")</f>
        <v/>
      </c>
      <c r="W884" s="53"/>
      <c r="X884" s="55" t="str">
        <f>IF(W884="","",'Thông Tin Chung'!#REF!)</f>
        <v/>
      </c>
      <c r="Y884" s="57" t="str">
        <f t="shared" ca="1" si="168"/>
        <v/>
      </c>
      <c r="Z884" s="59"/>
      <c r="AA884" s="49" t="str">
        <f ca="1">IF(C884="","",IF(OR(D884&lt;NgayBatDau,D884&gt;NgayKetThuc),"Ngày tháng phải nằm trong kỳ báo cáo",IF(AND(G884&lt;&gt;"",COUNTIF(D.2[Tên khách hàng],G884)=0),"Tên KH chưa khai báo trong DSKH",IF(AND(H884&lt;&gt;"",COUNTIF(D.1[Tên sản phẩm],H884)=0),"SP này chưa khai báo trong DSSP",""))))</f>
        <v/>
      </c>
      <c r="AB884" s="28" t="str">
        <f t="shared" ca="1" si="158"/>
        <v/>
      </c>
      <c r="AC884" s="29" t="str">
        <f>IF(OR(H884="",S884=""),"",S884-(SUM(L884,M884)*INDEX(#REF!,MATCH(H884,D.1[Tên sản phẩm],0))))</f>
        <v/>
      </c>
    </row>
    <row r="885" spans="2:29" ht="27.75" customHeight="1">
      <c r="B885" s="69">
        <f t="shared" si="159"/>
        <v>882</v>
      </c>
      <c r="C885" s="49" t="str">
        <f t="shared" ca="1" si="160"/>
        <v/>
      </c>
      <c r="D885" s="50" t="str">
        <f t="shared" ca="1" si="161"/>
        <v/>
      </c>
      <c r="E885" s="51" t="str">
        <f t="shared" ca="1" si="162"/>
        <v/>
      </c>
      <c r="F885" s="51"/>
      <c r="G885" s="52" t="str">
        <f t="shared" ca="1" si="163"/>
        <v/>
      </c>
      <c r="H885" s="53"/>
      <c r="I885" s="54" t="str">
        <f>IF(H885="","",INDEX(D.1[Quy cách],MATCH(H885,D.1[Tên sản phẩm],0)))</f>
        <v/>
      </c>
      <c r="J885" s="20" t="str">
        <f>IF(H885="","",INDEX(D.1[ĐVT],MATCH(H885,D.1[Tên sản phẩm],0)))</f>
        <v/>
      </c>
      <c r="K885" s="56" t="str">
        <f>IF(H885="","",INDEX(#REF!,MATCH(H885,D.1[Tên sản phẩm],0)))</f>
        <v/>
      </c>
      <c r="L885" s="56"/>
      <c r="M885" s="53"/>
      <c r="N885" s="53"/>
      <c r="O885" s="53"/>
      <c r="P885" s="57" t="str">
        <f t="shared" si="164"/>
        <v/>
      </c>
      <c r="Q885" s="58"/>
      <c r="R885" s="56" t="str">
        <f t="shared" si="157"/>
        <v/>
      </c>
      <c r="S885" s="57" t="str">
        <f t="shared" si="165"/>
        <v/>
      </c>
      <c r="T885" s="58" t="str">
        <f t="shared" ca="1" si="166"/>
        <v/>
      </c>
      <c r="U885" s="57" t="str">
        <f t="shared" si="167"/>
        <v/>
      </c>
      <c r="V885" s="57" t="str">
        <f ca="1">IF(AND(C885&lt;&gt;"",C885&lt;&gt;OFFSET(C885,1,0)),SUMIFS([Giá có thuế],[Số ĐK],C885),"")</f>
        <v/>
      </c>
      <c r="W885" s="53"/>
      <c r="X885" s="55" t="str">
        <f>IF(W885="","",'Thông Tin Chung'!#REF!)</f>
        <v/>
      </c>
      <c r="Y885" s="57" t="str">
        <f t="shared" ca="1" si="168"/>
        <v/>
      </c>
      <c r="Z885" s="59"/>
      <c r="AA885" s="49" t="str">
        <f ca="1">IF(C885="","",IF(OR(D885&lt;NgayBatDau,D885&gt;NgayKetThuc),"Ngày tháng phải nằm trong kỳ báo cáo",IF(AND(G885&lt;&gt;"",COUNTIF(D.2[Tên khách hàng],G885)=0),"Tên KH chưa khai báo trong DSKH",IF(AND(H885&lt;&gt;"",COUNTIF(D.1[Tên sản phẩm],H885)=0),"SP này chưa khai báo trong DSSP",""))))</f>
        <v/>
      </c>
      <c r="AB885" s="28" t="str">
        <f t="shared" ca="1" si="158"/>
        <v/>
      </c>
      <c r="AC885" s="29" t="str">
        <f>IF(OR(H885="",S885=""),"",S885-(SUM(L885,M885)*INDEX(#REF!,MATCH(H885,D.1[Tên sản phẩm],0))))</f>
        <v/>
      </c>
    </row>
    <row r="886" spans="2:29" ht="27.75" customHeight="1">
      <c r="B886" s="69">
        <f t="shared" si="159"/>
        <v>883</v>
      </c>
      <c r="C886" s="49" t="str">
        <f t="shared" ca="1" si="160"/>
        <v/>
      </c>
      <c r="D886" s="50" t="str">
        <f t="shared" ca="1" si="161"/>
        <v/>
      </c>
      <c r="E886" s="51" t="str">
        <f t="shared" ca="1" si="162"/>
        <v/>
      </c>
      <c r="F886" s="51"/>
      <c r="G886" s="52" t="str">
        <f t="shared" ca="1" si="163"/>
        <v/>
      </c>
      <c r="H886" s="53"/>
      <c r="I886" s="54" t="str">
        <f>IF(H886="","",INDEX(D.1[Quy cách],MATCH(H886,D.1[Tên sản phẩm],0)))</f>
        <v/>
      </c>
      <c r="J886" s="20" t="str">
        <f>IF(H886="","",INDEX(D.1[ĐVT],MATCH(H886,D.1[Tên sản phẩm],0)))</f>
        <v/>
      </c>
      <c r="K886" s="56" t="str">
        <f>IF(H886="","",INDEX(#REF!,MATCH(H886,D.1[Tên sản phẩm],0)))</f>
        <v/>
      </c>
      <c r="L886" s="56"/>
      <c r="M886" s="53"/>
      <c r="N886" s="53"/>
      <c r="O886" s="53"/>
      <c r="P886" s="57" t="str">
        <f t="shared" si="164"/>
        <v/>
      </c>
      <c r="Q886" s="58"/>
      <c r="R886" s="56" t="str">
        <f t="shared" si="157"/>
        <v/>
      </c>
      <c r="S886" s="57" t="str">
        <f t="shared" si="165"/>
        <v/>
      </c>
      <c r="T886" s="58" t="str">
        <f t="shared" ca="1" si="166"/>
        <v/>
      </c>
      <c r="U886" s="57" t="str">
        <f t="shared" si="167"/>
        <v/>
      </c>
      <c r="V886" s="57" t="str">
        <f ca="1">IF(AND(C886&lt;&gt;"",C886&lt;&gt;OFFSET(C886,1,0)),SUMIFS([Giá có thuế],[Số ĐK],C886),"")</f>
        <v/>
      </c>
      <c r="W886" s="53"/>
      <c r="X886" s="55" t="str">
        <f>IF(W886="","",'Thông Tin Chung'!#REF!)</f>
        <v/>
      </c>
      <c r="Y886" s="57" t="str">
        <f t="shared" ca="1" si="168"/>
        <v/>
      </c>
      <c r="Z886" s="59"/>
      <c r="AA886" s="49" t="str">
        <f ca="1">IF(C886="","",IF(OR(D886&lt;NgayBatDau,D886&gt;NgayKetThuc),"Ngày tháng phải nằm trong kỳ báo cáo",IF(AND(G886&lt;&gt;"",COUNTIF(D.2[Tên khách hàng],G886)=0),"Tên KH chưa khai báo trong DSKH",IF(AND(H886&lt;&gt;"",COUNTIF(D.1[Tên sản phẩm],H886)=0),"SP này chưa khai báo trong DSSP",""))))</f>
        <v/>
      </c>
      <c r="AB886" s="28" t="str">
        <f t="shared" ca="1" si="158"/>
        <v/>
      </c>
      <c r="AC886" s="29" t="str">
        <f>IF(OR(H886="",S886=""),"",S886-(SUM(L886,M886)*INDEX(#REF!,MATCH(H886,D.1[Tên sản phẩm],0))))</f>
        <v/>
      </c>
    </row>
    <row r="887" spans="2:29" ht="27.75" customHeight="1">
      <c r="B887" s="69">
        <f t="shared" si="159"/>
        <v>884</v>
      </c>
      <c r="C887" s="49" t="str">
        <f t="shared" ca="1" si="160"/>
        <v/>
      </c>
      <c r="D887" s="50" t="str">
        <f t="shared" ca="1" si="161"/>
        <v/>
      </c>
      <c r="E887" s="51" t="str">
        <f t="shared" ca="1" si="162"/>
        <v/>
      </c>
      <c r="F887" s="51"/>
      <c r="G887" s="52" t="str">
        <f t="shared" ca="1" si="163"/>
        <v/>
      </c>
      <c r="H887" s="53"/>
      <c r="I887" s="54" t="str">
        <f>IF(H887="","",INDEX(D.1[Quy cách],MATCH(H887,D.1[Tên sản phẩm],0)))</f>
        <v/>
      </c>
      <c r="J887" s="20" t="str">
        <f>IF(H887="","",INDEX(D.1[ĐVT],MATCH(H887,D.1[Tên sản phẩm],0)))</f>
        <v/>
      </c>
      <c r="K887" s="56" t="str">
        <f>IF(H887="","",INDEX(#REF!,MATCH(H887,D.1[Tên sản phẩm],0)))</f>
        <v/>
      </c>
      <c r="L887" s="56"/>
      <c r="M887" s="53"/>
      <c r="N887" s="53"/>
      <c r="O887" s="53"/>
      <c r="P887" s="57" t="str">
        <f t="shared" si="164"/>
        <v/>
      </c>
      <c r="Q887" s="58"/>
      <c r="R887" s="56" t="str">
        <f t="shared" si="157"/>
        <v/>
      </c>
      <c r="S887" s="57" t="str">
        <f t="shared" si="165"/>
        <v/>
      </c>
      <c r="T887" s="58" t="str">
        <f t="shared" ca="1" si="166"/>
        <v/>
      </c>
      <c r="U887" s="57" t="str">
        <f t="shared" si="167"/>
        <v/>
      </c>
      <c r="V887" s="57" t="str">
        <f ca="1">IF(AND(C887&lt;&gt;"",C887&lt;&gt;OFFSET(C887,1,0)),SUMIFS([Giá có thuế],[Số ĐK],C887),"")</f>
        <v/>
      </c>
      <c r="W887" s="53"/>
      <c r="X887" s="55" t="str">
        <f>IF(W887="","",'Thông Tin Chung'!#REF!)</f>
        <v/>
      </c>
      <c r="Y887" s="57" t="str">
        <f t="shared" ca="1" si="168"/>
        <v/>
      </c>
      <c r="Z887" s="59"/>
      <c r="AA887" s="49" t="str">
        <f ca="1">IF(C887="","",IF(OR(D887&lt;NgayBatDau,D887&gt;NgayKetThuc),"Ngày tháng phải nằm trong kỳ báo cáo",IF(AND(G887&lt;&gt;"",COUNTIF(D.2[Tên khách hàng],G887)=0),"Tên KH chưa khai báo trong DSKH",IF(AND(H887&lt;&gt;"",COUNTIF(D.1[Tên sản phẩm],H887)=0),"SP này chưa khai báo trong DSSP",""))))</f>
        <v/>
      </c>
      <c r="AB887" s="28" t="str">
        <f t="shared" ca="1" si="158"/>
        <v/>
      </c>
      <c r="AC887" s="29" t="str">
        <f>IF(OR(H887="",S887=""),"",S887-(SUM(L887,M887)*INDEX(#REF!,MATCH(H887,D.1[Tên sản phẩm],0))))</f>
        <v/>
      </c>
    </row>
    <row r="888" spans="2:29" ht="27.75" customHeight="1">
      <c r="B888" s="69">
        <f t="shared" si="159"/>
        <v>885</v>
      </c>
      <c r="C888" s="49" t="str">
        <f t="shared" ca="1" si="160"/>
        <v/>
      </c>
      <c r="D888" s="50" t="str">
        <f t="shared" ca="1" si="161"/>
        <v/>
      </c>
      <c r="E888" s="51" t="str">
        <f t="shared" ca="1" si="162"/>
        <v/>
      </c>
      <c r="F888" s="51"/>
      <c r="G888" s="52" t="str">
        <f t="shared" ca="1" si="163"/>
        <v/>
      </c>
      <c r="H888" s="53"/>
      <c r="I888" s="54" t="str">
        <f>IF(H888="","",INDEX(D.1[Quy cách],MATCH(H888,D.1[Tên sản phẩm],0)))</f>
        <v/>
      </c>
      <c r="J888" s="20" t="str">
        <f>IF(H888="","",INDEX(D.1[ĐVT],MATCH(H888,D.1[Tên sản phẩm],0)))</f>
        <v/>
      </c>
      <c r="K888" s="56" t="str">
        <f>IF(H888="","",INDEX(#REF!,MATCH(H888,D.1[Tên sản phẩm],0)))</f>
        <v/>
      </c>
      <c r="L888" s="56"/>
      <c r="M888" s="53"/>
      <c r="N888" s="53"/>
      <c r="O888" s="53"/>
      <c r="P888" s="57" t="str">
        <f t="shared" si="164"/>
        <v/>
      </c>
      <c r="Q888" s="58"/>
      <c r="R888" s="56" t="str">
        <f t="shared" si="157"/>
        <v/>
      </c>
      <c r="S888" s="57" t="str">
        <f t="shared" si="165"/>
        <v/>
      </c>
      <c r="T888" s="58" t="str">
        <f t="shared" ca="1" si="166"/>
        <v/>
      </c>
      <c r="U888" s="57" t="str">
        <f t="shared" si="167"/>
        <v/>
      </c>
      <c r="V888" s="57" t="str">
        <f ca="1">IF(AND(C888&lt;&gt;"",C888&lt;&gt;OFFSET(C888,1,0)),SUMIFS([Giá có thuế],[Số ĐK],C888),"")</f>
        <v/>
      </c>
      <c r="W888" s="53"/>
      <c r="X888" s="55" t="str">
        <f>IF(W888="","",'Thông Tin Chung'!#REF!)</f>
        <v/>
      </c>
      <c r="Y888" s="57" t="str">
        <f t="shared" ca="1" si="168"/>
        <v/>
      </c>
      <c r="Z888" s="59"/>
      <c r="AA888" s="49" t="str">
        <f ca="1">IF(C888="","",IF(OR(D888&lt;NgayBatDau,D888&gt;NgayKetThuc),"Ngày tháng phải nằm trong kỳ báo cáo",IF(AND(G888&lt;&gt;"",COUNTIF(D.2[Tên khách hàng],G888)=0),"Tên KH chưa khai báo trong DSKH",IF(AND(H888&lt;&gt;"",COUNTIF(D.1[Tên sản phẩm],H888)=0),"SP này chưa khai báo trong DSSP",""))))</f>
        <v/>
      </c>
      <c r="AB888" s="28" t="str">
        <f t="shared" ca="1" si="158"/>
        <v/>
      </c>
      <c r="AC888" s="29" t="str">
        <f>IF(OR(H888="",S888=""),"",S888-(SUM(L888,M888)*INDEX(#REF!,MATCH(H888,D.1[Tên sản phẩm],0))))</f>
        <v/>
      </c>
    </row>
    <row r="889" spans="2:29" ht="27.75" customHeight="1">
      <c r="B889" s="69">
        <f t="shared" si="159"/>
        <v>886</v>
      </c>
      <c r="C889" s="49" t="str">
        <f t="shared" ca="1" si="160"/>
        <v/>
      </c>
      <c r="D889" s="50" t="str">
        <f t="shared" ca="1" si="161"/>
        <v/>
      </c>
      <c r="E889" s="51" t="str">
        <f t="shared" ca="1" si="162"/>
        <v/>
      </c>
      <c r="F889" s="51"/>
      <c r="G889" s="52" t="str">
        <f t="shared" ca="1" si="163"/>
        <v/>
      </c>
      <c r="H889" s="53"/>
      <c r="I889" s="54" t="str">
        <f>IF(H889="","",INDEX(D.1[Quy cách],MATCH(H889,D.1[Tên sản phẩm],0)))</f>
        <v/>
      </c>
      <c r="J889" s="20" t="str">
        <f>IF(H889="","",INDEX(D.1[ĐVT],MATCH(H889,D.1[Tên sản phẩm],0)))</f>
        <v/>
      </c>
      <c r="K889" s="56" t="str">
        <f>IF(H889="","",INDEX(#REF!,MATCH(H889,D.1[Tên sản phẩm],0)))</f>
        <v/>
      </c>
      <c r="L889" s="56"/>
      <c r="M889" s="53"/>
      <c r="N889" s="53"/>
      <c r="O889" s="53"/>
      <c r="P889" s="57" t="str">
        <f t="shared" si="164"/>
        <v/>
      </c>
      <c r="Q889" s="58"/>
      <c r="R889" s="56" t="str">
        <f t="shared" si="157"/>
        <v/>
      </c>
      <c r="S889" s="57" t="str">
        <f t="shared" si="165"/>
        <v/>
      </c>
      <c r="T889" s="58" t="str">
        <f t="shared" ca="1" si="166"/>
        <v/>
      </c>
      <c r="U889" s="57" t="str">
        <f t="shared" si="167"/>
        <v/>
      </c>
      <c r="V889" s="57" t="str">
        <f ca="1">IF(AND(C889&lt;&gt;"",C889&lt;&gt;OFFSET(C889,1,0)),SUMIFS([Giá có thuế],[Số ĐK],C889),"")</f>
        <v/>
      </c>
      <c r="W889" s="53"/>
      <c r="X889" s="55" t="str">
        <f>IF(W889="","",'Thông Tin Chung'!#REF!)</f>
        <v/>
      </c>
      <c r="Y889" s="57" t="str">
        <f t="shared" ca="1" si="168"/>
        <v/>
      </c>
      <c r="Z889" s="59"/>
      <c r="AA889" s="49" t="str">
        <f ca="1">IF(C889="","",IF(OR(D889&lt;NgayBatDau,D889&gt;NgayKetThuc),"Ngày tháng phải nằm trong kỳ báo cáo",IF(AND(G889&lt;&gt;"",COUNTIF(D.2[Tên khách hàng],G889)=0),"Tên KH chưa khai báo trong DSKH",IF(AND(H889&lt;&gt;"",COUNTIF(D.1[Tên sản phẩm],H889)=0),"SP này chưa khai báo trong DSSP",""))))</f>
        <v/>
      </c>
      <c r="AB889" s="28" t="str">
        <f t="shared" ca="1" si="158"/>
        <v/>
      </c>
      <c r="AC889" s="29" t="str">
        <f>IF(OR(H889="",S889=""),"",S889-(SUM(L889,M889)*INDEX(#REF!,MATCH(H889,D.1[Tên sản phẩm],0))))</f>
        <v/>
      </c>
    </row>
    <row r="890" spans="2:29" ht="27.75" customHeight="1">
      <c r="B890" s="69">
        <f t="shared" si="159"/>
        <v>887</v>
      </c>
      <c r="C890" s="49" t="str">
        <f t="shared" ca="1" si="160"/>
        <v/>
      </c>
      <c r="D890" s="50" t="str">
        <f t="shared" ca="1" si="161"/>
        <v/>
      </c>
      <c r="E890" s="51" t="str">
        <f t="shared" ca="1" si="162"/>
        <v/>
      </c>
      <c r="F890" s="51"/>
      <c r="G890" s="52" t="str">
        <f t="shared" ca="1" si="163"/>
        <v/>
      </c>
      <c r="H890" s="53"/>
      <c r="I890" s="54" t="str">
        <f>IF(H890="","",INDEX(D.1[Quy cách],MATCH(H890,D.1[Tên sản phẩm],0)))</f>
        <v/>
      </c>
      <c r="J890" s="20" t="str">
        <f>IF(H890="","",INDEX(D.1[ĐVT],MATCH(H890,D.1[Tên sản phẩm],0)))</f>
        <v/>
      </c>
      <c r="K890" s="56" t="str">
        <f>IF(H890="","",INDEX(#REF!,MATCH(H890,D.1[Tên sản phẩm],0)))</f>
        <v/>
      </c>
      <c r="L890" s="56"/>
      <c r="M890" s="53"/>
      <c r="N890" s="53"/>
      <c r="O890" s="53"/>
      <c r="P890" s="57" t="str">
        <f t="shared" si="164"/>
        <v/>
      </c>
      <c r="Q890" s="58"/>
      <c r="R890" s="56" t="str">
        <f t="shared" si="157"/>
        <v/>
      </c>
      <c r="S890" s="57" t="str">
        <f t="shared" si="165"/>
        <v/>
      </c>
      <c r="T890" s="58" t="str">
        <f t="shared" ca="1" si="166"/>
        <v/>
      </c>
      <c r="U890" s="57" t="str">
        <f t="shared" si="167"/>
        <v/>
      </c>
      <c r="V890" s="57" t="str">
        <f ca="1">IF(AND(C890&lt;&gt;"",C890&lt;&gt;OFFSET(C890,1,0)),SUMIFS([Giá có thuế],[Số ĐK],C890),"")</f>
        <v/>
      </c>
      <c r="W890" s="53"/>
      <c r="X890" s="55" t="str">
        <f>IF(W890="","",'Thông Tin Chung'!#REF!)</f>
        <v/>
      </c>
      <c r="Y890" s="57" t="str">
        <f t="shared" ca="1" si="168"/>
        <v/>
      </c>
      <c r="Z890" s="59"/>
      <c r="AA890" s="49" t="str">
        <f ca="1">IF(C890="","",IF(OR(D890&lt;NgayBatDau,D890&gt;NgayKetThuc),"Ngày tháng phải nằm trong kỳ báo cáo",IF(AND(G890&lt;&gt;"",COUNTIF(D.2[Tên khách hàng],G890)=0),"Tên KH chưa khai báo trong DSKH",IF(AND(H890&lt;&gt;"",COUNTIF(D.1[Tên sản phẩm],H890)=0),"SP này chưa khai báo trong DSSP",""))))</f>
        <v/>
      </c>
      <c r="AB890" s="28" t="str">
        <f t="shared" ca="1" si="158"/>
        <v/>
      </c>
      <c r="AC890" s="29" t="str">
        <f>IF(OR(H890="",S890=""),"",S890-(SUM(L890,M890)*INDEX(#REF!,MATCH(H890,D.1[Tên sản phẩm],0))))</f>
        <v/>
      </c>
    </row>
    <row r="891" spans="2:29" ht="27.75" customHeight="1">
      <c r="B891" s="69">
        <f t="shared" si="159"/>
        <v>888</v>
      </c>
      <c r="C891" s="49" t="str">
        <f t="shared" ca="1" si="160"/>
        <v/>
      </c>
      <c r="D891" s="50" t="str">
        <f t="shared" ca="1" si="161"/>
        <v/>
      </c>
      <c r="E891" s="51" t="str">
        <f t="shared" ca="1" si="162"/>
        <v/>
      </c>
      <c r="F891" s="51"/>
      <c r="G891" s="52" t="str">
        <f t="shared" ca="1" si="163"/>
        <v/>
      </c>
      <c r="H891" s="53"/>
      <c r="I891" s="54" t="str">
        <f>IF(H891="","",INDEX(D.1[Quy cách],MATCH(H891,D.1[Tên sản phẩm],0)))</f>
        <v/>
      </c>
      <c r="J891" s="20" t="str">
        <f>IF(H891="","",INDEX(D.1[ĐVT],MATCH(H891,D.1[Tên sản phẩm],0)))</f>
        <v/>
      </c>
      <c r="K891" s="56" t="str">
        <f>IF(H891="","",INDEX(#REF!,MATCH(H891,D.1[Tên sản phẩm],0)))</f>
        <v/>
      </c>
      <c r="L891" s="56"/>
      <c r="M891" s="53"/>
      <c r="N891" s="53"/>
      <c r="O891" s="53"/>
      <c r="P891" s="57" t="str">
        <f t="shared" si="164"/>
        <v/>
      </c>
      <c r="Q891" s="58"/>
      <c r="R891" s="56" t="str">
        <f t="shared" si="157"/>
        <v/>
      </c>
      <c r="S891" s="57" t="str">
        <f t="shared" si="165"/>
        <v/>
      </c>
      <c r="T891" s="58" t="str">
        <f t="shared" ca="1" si="166"/>
        <v/>
      </c>
      <c r="U891" s="57" t="str">
        <f t="shared" si="167"/>
        <v/>
      </c>
      <c r="V891" s="57" t="str">
        <f ca="1">IF(AND(C891&lt;&gt;"",C891&lt;&gt;OFFSET(C891,1,0)),SUMIFS([Giá có thuế],[Số ĐK],C891),"")</f>
        <v/>
      </c>
      <c r="W891" s="53"/>
      <c r="X891" s="55" t="str">
        <f>IF(W891="","",'Thông Tin Chung'!#REF!)</f>
        <v/>
      </c>
      <c r="Y891" s="57" t="str">
        <f t="shared" ca="1" si="168"/>
        <v/>
      </c>
      <c r="Z891" s="59"/>
      <c r="AA891" s="49" t="str">
        <f ca="1">IF(C891="","",IF(OR(D891&lt;NgayBatDau,D891&gt;NgayKetThuc),"Ngày tháng phải nằm trong kỳ báo cáo",IF(AND(G891&lt;&gt;"",COUNTIF(D.2[Tên khách hàng],G891)=0),"Tên KH chưa khai báo trong DSKH",IF(AND(H891&lt;&gt;"",COUNTIF(D.1[Tên sản phẩm],H891)=0),"SP này chưa khai báo trong DSSP",""))))</f>
        <v/>
      </c>
      <c r="AB891" s="28" t="str">
        <f t="shared" ca="1" si="158"/>
        <v/>
      </c>
      <c r="AC891" s="29" t="str">
        <f>IF(OR(H891="",S891=""),"",S891-(SUM(L891,M891)*INDEX(#REF!,MATCH(H891,D.1[Tên sản phẩm],0))))</f>
        <v/>
      </c>
    </row>
    <row r="892" spans="2:29" ht="27.75" customHeight="1">
      <c r="B892" s="69">
        <f t="shared" si="159"/>
        <v>889</v>
      </c>
      <c r="C892" s="49" t="str">
        <f t="shared" ca="1" si="160"/>
        <v/>
      </c>
      <c r="D892" s="50" t="str">
        <f t="shared" ca="1" si="161"/>
        <v/>
      </c>
      <c r="E892" s="51" t="str">
        <f t="shared" ca="1" si="162"/>
        <v/>
      </c>
      <c r="F892" s="51"/>
      <c r="G892" s="52" t="str">
        <f t="shared" ca="1" si="163"/>
        <v/>
      </c>
      <c r="H892" s="53"/>
      <c r="I892" s="54" t="str">
        <f>IF(H892="","",INDEX(D.1[Quy cách],MATCH(H892,D.1[Tên sản phẩm],0)))</f>
        <v/>
      </c>
      <c r="J892" s="20" t="str">
        <f>IF(H892="","",INDEX(D.1[ĐVT],MATCH(H892,D.1[Tên sản phẩm],0)))</f>
        <v/>
      </c>
      <c r="K892" s="56" t="str">
        <f>IF(H892="","",INDEX(#REF!,MATCH(H892,D.1[Tên sản phẩm],0)))</f>
        <v/>
      </c>
      <c r="L892" s="56"/>
      <c r="M892" s="53"/>
      <c r="N892" s="53"/>
      <c r="O892" s="53"/>
      <c r="P892" s="57" t="str">
        <f t="shared" si="164"/>
        <v/>
      </c>
      <c r="Q892" s="58"/>
      <c r="R892" s="56" t="str">
        <f t="shared" si="157"/>
        <v/>
      </c>
      <c r="S892" s="57" t="str">
        <f t="shared" si="165"/>
        <v/>
      </c>
      <c r="T892" s="58" t="str">
        <f t="shared" ca="1" si="166"/>
        <v/>
      </c>
      <c r="U892" s="57" t="str">
        <f t="shared" si="167"/>
        <v/>
      </c>
      <c r="V892" s="57" t="str">
        <f ca="1">IF(AND(C892&lt;&gt;"",C892&lt;&gt;OFFSET(C892,1,0)),SUMIFS([Giá có thuế],[Số ĐK],C892),"")</f>
        <v/>
      </c>
      <c r="W892" s="53"/>
      <c r="X892" s="55" t="str">
        <f>IF(W892="","",'Thông Tin Chung'!#REF!)</f>
        <v/>
      </c>
      <c r="Y892" s="57" t="str">
        <f t="shared" ca="1" si="168"/>
        <v/>
      </c>
      <c r="Z892" s="59"/>
      <c r="AA892" s="49" t="str">
        <f ca="1">IF(C892="","",IF(OR(D892&lt;NgayBatDau,D892&gt;NgayKetThuc),"Ngày tháng phải nằm trong kỳ báo cáo",IF(AND(G892&lt;&gt;"",COUNTIF(D.2[Tên khách hàng],G892)=0),"Tên KH chưa khai báo trong DSKH",IF(AND(H892&lt;&gt;"",COUNTIF(D.1[Tên sản phẩm],H892)=0),"SP này chưa khai báo trong DSSP",""))))</f>
        <v/>
      </c>
      <c r="AB892" s="28" t="str">
        <f t="shared" ca="1" si="158"/>
        <v/>
      </c>
      <c r="AC892" s="29" t="str">
        <f>IF(OR(H892="",S892=""),"",S892-(SUM(L892,M892)*INDEX(#REF!,MATCH(H892,D.1[Tên sản phẩm],0))))</f>
        <v/>
      </c>
    </row>
    <row r="893" spans="2:29" ht="27.75" customHeight="1">
      <c r="B893" s="69">
        <f t="shared" si="159"/>
        <v>890</v>
      </c>
      <c r="C893" s="49" t="str">
        <f t="shared" ca="1" si="160"/>
        <v/>
      </c>
      <c r="D893" s="50" t="str">
        <f t="shared" ca="1" si="161"/>
        <v/>
      </c>
      <c r="E893" s="51" t="str">
        <f t="shared" ca="1" si="162"/>
        <v/>
      </c>
      <c r="F893" s="51"/>
      <c r="G893" s="52" t="str">
        <f t="shared" ca="1" si="163"/>
        <v/>
      </c>
      <c r="H893" s="53"/>
      <c r="I893" s="54" t="str">
        <f>IF(H893="","",INDEX(D.1[Quy cách],MATCH(H893,D.1[Tên sản phẩm],0)))</f>
        <v/>
      </c>
      <c r="J893" s="20" t="str">
        <f>IF(H893="","",INDEX(D.1[ĐVT],MATCH(H893,D.1[Tên sản phẩm],0)))</f>
        <v/>
      </c>
      <c r="K893" s="56" t="str">
        <f>IF(H893="","",INDEX(#REF!,MATCH(H893,D.1[Tên sản phẩm],0)))</f>
        <v/>
      </c>
      <c r="L893" s="56"/>
      <c r="M893" s="53"/>
      <c r="N893" s="53"/>
      <c r="O893" s="53"/>
      <c r="P893" s="57" t="str">
        <f t="shared" si="164"/>
        <v/>
      </c>
      <c r="Q893" s="58"/>
      <c r="R893" s="56" t="str">
        <f t="shared" si="157"/>
        <v/>
      </c>
      <c r="S893" s="57" t="str">
        <f t="shared" si="165"/>
        <v/>
      </c>
      <c r="T893" s="58" t="str">
        <f t="shared" ca="1" si="166"/>
        <v/>
      </c>
      <c r="U893" s="57" t="str">
        <f t="shared" si="167"/>
        <v/>
      </c>
      <c r="V893" s="57" t="str">
        <f ca="1">IF(AND(C893&lt;&gt;"",C893&lt;&gt;OFFSET(C893,1,0)),SUMIFS([Giá có thuế],[Số ĐK],C893),"")</f>
        <v/>
      </c>
      <c r="W893" s="53"/>
      <c r="X893" s="55" t="str">
        <f>IF(W893="","",'Thông Tin Chung'!#REF!)</f>
        <v/>
      </c>
      <c r="Y893" s="57" t="str">
        <f t="shared" ca="1" si="168"/>
        <v/>
      </c>
      <c r="Z893" s="59"/>
      <c r="AA893" s="49" t="str">
        <f ca="1">IF(C893="","",IF(OR(D893&lt;NgayBatDau,D893&gt;NgayKetThuc),"Ngày tháng phải nằm trong kỳ báo cáo",IF(AND(G893&lt;&gt;"",COUNTIF(D.2[Tên khách hàng],G893)=0),"Tên KH chưa khai báo trong DSKH",IF(AND(H893&lt;&gt;"",COUNTIF(D.1[Tên sản phẩm],H893)=0),"SP này chưa khai báo trong DSSP",""))))</f>
        <v/>
      </c>
      <c r="AB893" s="28" t="str">
        <f t="shared" ca="1" si="158"/>
        <v/>
      </c>
      <c r="AC893" s="29" t="str">
        <f>IF(OR(H893="",S893=""),"",S893-(SUM(L893,M893)*INDEX(#REF!,MATCH(H893,D.1[Tên sản phẩm],0))))</f>
        <v/>
      </c>
    </row>
    <row r="894" spans="2:29" ht="27.75" customHeight="1">
      <c r="B894" s="69">
        <f t="shared" si="159"/>
        <v>891</v>
      </c>
      <c r="C894" s="49" t="str">
        <f t="shared" ca="1" si="160"/>
        <v/>
      </c>
      <c r="D894" s="50" t="str">
        <f t="shared" ca="1" si="161"/>
        <v/>
      </c>
      <c r="E894" s="51" t="str">
        <f t="shared" ca="1" si="162"/>
        <v/>
      </c>
      <c r="F894" s="51"/>
      <c r="G894" s="52" t="str">
        <f t="shared" ca="1" si="163"/>
        <v/>
      </c>
      <c r="H894" s="53"/>
      <c r="I894" s="54" t="str">
        <f>IF(H894="","",INDEX(D.1[Quy cách],MATCH(H894,D.1[Tên sản phẩm],0)))</f>
        <v/>
      </c>
      <c r="J894" s="20" t="str">
        <f>IF(H894="","",INDEX(D.1[ĐVT],MATCH(H894,D.1[Tên sản phẩm],0)))</f>
        <v/>
      </c>
      <c r="K894" s="56" t="str">
        <f>IF(H894="","",INDEX(#REF!,MATCH(H894,D.1[Tên sản phẩm],0)))</f>
        <v/>
      </c>
      <c r="L894" s="56"/>
      <c r="M894" s="53"/>
      <c r="N894" s="53"/>
      <c r="O894" s="53"/>
      <c r="P894" s="57" t="str">
        <f t="shared" si="164"/>
        <v/>
      </c>
      <c r="Q894" s="58"/>
      <c r="R894" s="56" t="str">
        <f t="shared" si="157"/>
        <v/>
      </c>
      <c r="S894" s="57" t="str">
        <f t="shared" si="165"/>
        <v/>
      </c>
      <c r="T894" s="58" t="str">
        <f t="shared" ca="1" si="166"/>
        <v/>
      </c>
      <c r="U894" s="57" t="str">
        <f t="shared" si="167"/>
        <v/>
      </c>
      <c r="V894" s="57" t="str">
        <f ca="1">IF(AND(C894&lt;&gt;"",C894&lt;&gt;OFFSET(C894,1,0)),SUMIFS([Giá có thuế],[Số ĐK],C894),"")</f>
        <v/>
      </c>
      <c r="W894" s="53"/>
      <c r="X894" s="55" t="str">
        <f>IF(W894="","",'Thông Tin Chung'!#REF!)</f>
        <v/>
      </c>
      <c r="Y894" s="57" t="str">
        <f t="shared" ca="1" si="168"/>
        <v/>
      </c>
      <c r="Z894" s="59"/>
      <c r="AA894" s="49" t="str">
        <f ca="1">IF(C894="","",IF(OR(D894&lt;NgayBatDau,D894&gt;NgayKetThuc),"Ngày tháng phải nằm trong kỳ báo cáo",IF(AND(G894&lt;&gt;"",COUNTIF(D.2[Tên khách hàng],G894)=0),"Tên KH chưa khai báo trong DSKH",IF(AND(H894&lt;&gt;"",COUNTIF(D.1[Tên sản phẩm],H894)=0),"SP này chưa khai báo trong DSSP",""))))</f>
        <v/>
      </c>
      <c r="AB894" s="28" t="str">
        <f t="shared" ca="1" si="158"/>
        <v/>
      </c>
      <c r="AC894" s="29" t="str">
        <f>IF(OR(H894="",S894=""),"",S894-(SUM(L894,M894)*INDEX(#REF!,MATCH(H894,D.1[Tên sản phẩm],0))))</f>
        <v/>
      </c>
    </row>
    <row r="895" spans="2:29" ht="27.75" customHeight="1">
      <c r="B895" s="69">
        <f t="shared" si="159"/>
        <v>892</v>
      </c>
      <c r="C895" s="49" t="str">
        <f t="shared" ca="1" si="160"/>
        <v/>
      </c>
      <c r="D895" s="50" t="str">
        <f t="shared" ca="1" si="161"/>
        <v/>
      </c>
      <c r="E895" s="51" t="str">
        <f t="shared" ca="1" si="162"/>
        <v/>
      </c>
      <c r="F895" s="51"/>
      <c r="G895" s="52" t="str">
        <f t="shared" ca="1" si="163"/>
        <v/>
      </c>
      <c r="H895" s="53"/>
      <c r="I895" s="54" t="str">
        <f>IF(H895="","",INDEX(D.1[Quy cách],MATCH(H895,D.1[Tên sản phẩm],0)))</f>
        <v/>
      </c>
      <c r="J895" s="20" t="str">
        <f>IF(H895="","",INDEX(D.1[ĐVT],MATCH(H895,D.1[Tên sản phẩm],0)))</f>
        <v/>
      </c>
      <c r="K895" s="56" t="str">
        <f>IF(H895="","",INDEX(#REF!,MATCH(H895,D.1[Tên sản phẩm],0)))</f>
        <v/>
      </c>
      <c r="L895" s="56"/>
      <c r="M895" s="53"/>
      <c r="N895" s="53"/>
      <c r="O895" s="53"/>
      <c r="P895" s="57" t="str">
        <f t="shared" si="164"/>
        <v/>
      </c>
      <c r="Q895" s="58"/>
      <c r="R895" s="56" t="str">
        <f t="shared" si="157"/>
        <v/>
      </c>
      <c r="S895" s="57" t="str">
        <f t="shared" si="165"/>
        <v/>
      </c>
      <c r="T895" s="58" t="str">
        <f t="shared" ca="1" si="166"/>
        <v/>
      </c>
      <c r="U895" s="57" t="str">
        <f t="shared" si="167"/>
        <v/>
      </c>
      <c r="V895" s="57" t="str">
        <f ca="1">IF(AND(C895&lt;&gt;"",C895&lt;&gt;OFFSET(C895,1,0)),SUMIFS([Giá có thuế],[Số ĐK],C895),"")</f>
        <v/>
      </c>
      <c r="W895" s="53"/>
      <c r="X895" s="55" t="str">
        <f>IF(W895="","",'Thông Tin Chung'!#REF!)</f>
        <v/>
      </c>
      <c r="Y895" s="57" t="str">
        <f t="shared" ca="1" si="168"/>
        <v/>
      </c>
      <c r="Z895" s="59"/>
      <c r="AA895" s="49" t="str">
        <f ca="1">IF(C895="","",IF(OR(D895&lt;NgayBatDau,D895&gt;NgayKetThuc),"Ngày tháng phải nằm trong kỳ báo cáo",IF(AND(G895&lt;&gt;"",COUNTIF(D.2[Tên khách hàng],G895)=0),"Tên KH chưa khai báo trong DSKH",IF(AND(H895&lt;&gt;"",COUNTIF(D.1[Tên sản phẩm],H895)=0),"SP này chưa khai báo trong DSSP",""))))</f>
        <v/>
      </c>
      <c r="AB895" s="28" t="str">
        <f t="shared" ca="1" si="158"/>
        <v/>
      </c>
      <c r="AC895" s="29" t="str">
        <f>IF(OR(H895="",S895=""),"",S895-(SUM(L895,M895)*INDEX(#REF!,MATCH(H895,D.1[Tên sản phẩm],0))))</f>
        <v/>
      </c>
    </row>
    <row r="896" spans="2:29" ht="27.75" customHeight="1">
      <c r="B896" s="69">
        <f t="shared" si="159"/>
        <v>893</v>
      </c>
      <c r="C896" s="49" t="str">
        <f t="shared" ca="1" si="160"/>
        <v/>
      </c>
      <c r="D896" s="50" t="str">
        <f t="shared" ca="1" si="161"/>
        <v/>
      </c>
      <c r="E896" s="51" t="str">
        <f t="shared" ca="1" si="162"/>
        <v/>
      </c>
      <c r="F896" s="51"/>
      <c r="G896" s="52" t="str">
        <f t="shared" ca="1" si="163"/>
        <v/>
      </c>
      <c r="H896" s="53"/>
      <c r="I896" s="54" t="str">
        <f>IF(H896="","",INDEX(D.1[Quy cách],MATCH(H896,D.1[Tên sản phẩm],0)))</f>
        <v/>
      </c>
      <c r="J896" s="20" t="str">
        <f>IF(H896="","",INDEX(D.1[ĐVT],MATCH(H896,D.1[Tên sản phẩm],0)))</f>
        <v/>
      </c>
      <c r="K896" s="56" t="str">
        <f>IF(H896="","",INDEX(#REF!,MATCH(H896,D.1[Tên sản phẩm],0)))</f>
        <v/>
      </c>
      <c r="L896" s="56"/>
      <c r="M896" s="53"/>
      <c r="N896" s="53"/>
      <c r="O896" s="53"/>
      <c r="P896" s="57" t="str">
        <f t="shared" si="164"/>
        <v/>
      </c>
      <c r="Q896" s="58"/>
      <c r="R896" s="56" t="str">
        <f t="shared" si="157"/>
        <v/>
      </c>
      <c r="S896" s="57" t="str">
        <f t="shared" si="165"/>
        <v/>
      </c>
      <c r="T896" s="58" t="str">
        <f t="shared" ca="1" si="166"/>
        <v/>
      </c>
      <c r="U896" s="57" t="str">
        <f t="shared" si="167"/>
        <v/>
      </c>
      <c r="V896" s="57" t="str">
        <f ca="1">IF(AND(C896&lt;&gt;"",C896&lt;&gt;OFFSET(C896,1,0)),SUMIFS([Giá có thuế],[Số ĐK],C896),"")</f>
        <v/>
      </c>
      <c r="W896" s="53"/>
      <c r="X896" s="55" t="str">
        <f>IF(W896="","",'Thông Tin Chung'!#REF!)</f>
        <v/>
      </c>
      <c r="Y896" s="57" t="str">
        <f t="shared" ca="1" si="168"/>
        <v/>
      </c>
      <c r="Z896" s="59"/>
      <c r="AA896" s="49" t="str">
        <f ca="1">IF(C896="","",IF(OR(D896&lt;NgayBatDau,D896&gt;NgayKetThuc),"Ngày tháng phải nằm trong kỳ báo cáo",IF(AND(G896&lt;&gt;"",COUNTIF(D.2[Tên khách hàng],G896)=0),"Tên KH chưa khai báo trong DSKH",IF(AND(H896&lt;&gt;"",COUNTIF(D.1[Tên sản phẩm],H896)=0),"SP này chưa khai báo trong DSSP",""))))</f>
        <v/>
      </c>
      <c r="AB896" s="28" t="str">
        <f t="shared" ca="1" si="158"/>
        <v/>
      </c>
      <c r="AC896" s="29" t="str">
        <f>IF(OR(H896="",S896=""),"",S896-(SUM(L896,M896)*INDEX(#REF!,MATCH(H896,D.1[Tên sản phẩm],0))))</f>
        <v/>
      </c>
    </row>
    <row r="897" spans="2:29" ht="27.75" customHeight="1">
      <c r="B897" s="69">
        <f t="shared" si="159"/>
        <v>894</v>
      </c>
      <c r="C897" s="49" t="str">
        <f t="shared" ca="1" si="160"/>
        <v/>
      </c>
      <c r="D897" s="50" t="str">
        <f t="shared" ca="1" si="161"/>
        <v/>
      </c>
      <c r="E897" s="51" t="str">
        <f t="shared" ca="1" si="162"/>
        <v/>
      </c>
      <c r="F897" s="51"/>
      <c r="G897" s="52" t="str">
        <f t="shared" ca="1" si="163"/>
        <v/>
      </c>
      <c r="H897" s="53"/>
      <c r="I897" s="54" t="str">
        <f>IF(H897="","",INDEX(D.1[Quy cách],MATCH(H897,D.1[Tên sản phẩm],0)))</f>
        <v/>
      </c>
      <c r="J897" s="20" t="str">
        <f>IF(H897="","",INDEX(D.1[ĐVT],MATCH(H897,D.1[Tên sản phẩm],0)))</f>
        <v/>
      </c>
      <c r="K897" s="56" t="str">
        <f>IF(H897="","",INDEX(#REF!,MATCH(H897,D.1[Tên sản phẩm],0)))</f>
        <v/>
      </c>
      <c r="L897" s="56"/>
      <c r="M897" s="53"/>
      <c r="N897" s="53"/>
      <c r="O897" s="53"/>
      <c r="P897" s="57" t="str">
        <f t="shared" si="164"/>
        <v/>
      </c>
      <c r="Q897" s="58"/>
      <c r="R897" s="56" t="str">
        <f t="shared" si="157"/>
        <v/>
      </c>
      <c r="S897" s="57" t="str">
        <f t="shared" si="165"/>
        <v/>
      </c>
      <c r="T897" s="58" t="str">
        <f t="shared" ca="1" si="166"/>
        <v/>
      </c>
      <c r="U897" s="57" t="str">
        <f t="shared" si="167"/>
        <v/>
      </c>
      <c r="V897" s="57" t="str">
        <f ca="1">IF(AND(C897&lt;&gt;"",C897&lt;&gt;OFFSET(C897,1,0)),SUMIFS([Giá có thuế],[Số ĐK],C897),"")</f>
        <v/>
      </c>
      <c r="W897" s="53"/>
      <c r="X897" s="55" t="str">
        <f>IF(W897="","",'Thông Tin Chung'!#REF!)</f>
        <v/>
      </c>
      <c r="Y897" s="57" t="str">
        <f t="shared" ca="1" si="168"/>
        <v/>
      </c>
      <c r="Z897" s="59"/>
      <c r="AA897" s="49" t="str">
        <f ca="1">IF(C897="","",IF(OR(D897&lt;NgayBatDau,D897&gt;NgayKetThuc),"Ngày tháng phải nằm trong kỳ báo cáo",IF(AND(G897&lt;&gt;"",COUNTIF(D.2[Tên khách hàng],G897)=0),"Tên KH chưa khai báo trong DSKH",IF(AND(H897&lt;&gt;"",COUNTIF(D.1[Tên sản phẩm],H897)=0),"SP này chưa khai báo trong DSSP",""))))</f>
        <v/>
      </c>
      <c r="AB897" s="28" t="str">
        <f t="shared" ca="1" si="158"/>
        <v/>
      </c>
      <c r="AC897" s="29" t="str">
        <f>IF(OR(H897="",S897=""),"",S897-(SUM(L897,M897)*INDEX(#REF!,MATCH(H897,D.1[Tên sản phẩm],0))))</f>
        <v/>
      </c>
    </row>
    <row r="898" spans="2:29" ht="27.75" customHeight="1">
      <c r="B898" s="69">
        <f t="shared" si="159"/>
        <v>895</v>
      </c>
      <c r="C898" s="49" t="str">
        <f t="shared" ca="1" si="160"/>
        <v/>
      </c>
      <c r="D898" s="50" t="str">
        <f t="shared" ca="1" si="161"/>
        <v/>
      </c>
      <c r="E898" s="51" t="str">
        <f t="shared" ca="1" si="162"/>
        <v/>
      </c>
      <c r="F898" s="51"/>
      <c r="G898" s="52" t="str">
        <f t="shared" ca="1" si="163"/>
        <v/>
      </c>
      <c r="H898" s="53"/>
      <c r="I898" s="54" t="str">
        <f>IF(H898="","",INDEX(D.1[Quy cách],MATCH(H898,D.1[Tên sản phẩm],0)))</f>
        <v/>
      </c>
      <c r="J898" s="20" t="str">
        <f>IF(H898="","",INDEX(D.1[ĐVT],MATCH(H898,D.1[Tên sản phẩm],0)))</f>
        <v/>
      </c>
      <c r="K898" s="56" t="str">
        <f>IF(H898="","",INDEX(#REF!,MATCH(H898,D.1[Tên sản phẩm],0)))</f>
        <v/>
      </c>
      <c r="L898" s="56"/>
      <c r="M898" s="53"/>
      <c r="N898" s="53"/>
      <c r="O898" s="53"/>
      <c r="P898" s="57" t="str">
        <f t="shared" si="164"/>
        <v/>
      </c>
      <c r="Q898" s="58"/>
      <c r="R898" s="56" t="str">
        <f t="shared" si="157"/>
        <v/>
      </c>
      <c r="S898" s="57" t="str">
        <f t="shared" si="165"/>
        <v/>
      </c>
      <c r="T898" s="58" t="str">
        <f t="shared" ca="1" si="166"/>
        <v/>
      </c>
      <c r="U898" s="57" t="str">
        <f t="shared" si="167"/>
        <v/>
      </c>
      <c r="V898" s="57" t="str">
        <f ca="1">IF(AND(C898&lt;&gt;"",C898&lt;&gt;OFFSET(C898,1,0)),SUMIFS([Giá có thuế],[Số ĐK],C898),"")</f>
        <v/>
      </c>
      <c r="W898" s="53"/>
      <c r="X898" s="55" t="str">
        <f>IF(W898="","",'Thông Tin Chung'!#REF!)</f>
        <v/>
      </c>
      <c r="Y898" s="57" t="str">
        <f t="shared" ca="1" si="168"/>
        <v/>
      </c>
      <c r="Z898" s="59"/>
      <c r="AA898" s="49" t="str">
        <f ca="1">IF(C898="","",IF(OR(D898&lt;NgayBatDau,D898&gt;NgayKetThuc),"Ngày tháng phải nằm trong kỳ báo cáo",IF(AND(G898&lt;&gt;"",COUNTIF(D.2[Tên khách hàng],G898)=0),"Tên KH chưa khai báo trong DSKH",IF(AND(H898&lt;&gt;"",COUNTIF(D.1[Tên sản phẩm],H898)=0),"SP này chưa khai báo trong DSSP",""))))</f>
        <v/>
      </c>
      <c r="AB898" s="28" t="str">
        <f t="shared" ca="1" si="158"/>
        <v/>
      </c>
      <c r="AC898" s="29" t="str">
        <f>IF(OR(H898="",S898=""),"",S898-(SUM(L898,M898)*INDEX(#REF!,MATCH(H898,D.1[Tên sản phẩm],0))))</f>
        <v/>
      </c>
    </row>
    <row r="899" spans="2:29" ht="27.75" customHeight="1">
      <c r="B899" s="69">
        <f t="shared" si="159"/>
        <v>896</v>
      </c>
      <c r="C899" s="49" t="str">
        <f t="shared" ca="1" si="160"/>
        <v/>
      </c>
      <c r="D899" s="50" t="str">
        <f t="shared" ca="1" si="161"/>
        <v/>
      </c>
      <c r="E899" s="51" t="str">
        <f t="shared" ca="1" si="162"/>
        <v/>
      </c>
      <c r="F899" s="51"/>
      <c r="G899" s="52" t="str">
        <f t="shared" ca="1" si="163"/>
        <v/>
      </c>
      <c r="H899" s="53"/>
      <c r="I899" s="54" t="str">
        <f>IF(H899="","",INDEX(D.1[Quy cách],MATCH(H899,D.1[Tên sản phẩm],0)))</f>
        <v/>
      </c>
      <c r="J899" s="20" t="str">
        <f>IF(H899="","",INDEX(D.1[ĐVT],MATCH(H899,D.1[Tên sản phẩm],0)))</f>
        <v/>
      </c>
      <c r="K899" s="56" t="str">
        <f>IF(H899="","",INDEX(#REF!,MATCH(H899,D.1[Tên sản phẩm],0)))</f>
        <v/>
      </c>
      <c r="L899" s="56"/>
      <c r="M899" s="53"/>
      <c r="N899" s="53"/>
      <c r="O899" s="53"/>
      <c r="P899" s="57" t="str">
        <f t="shared" si="164"/>
        <v/>
      </c>
      <c r="Q899" s="58"/>
      <c r="R899" s="56" t="str">
        <f t="shared" ref="R899:R962" si="169">IF(P899="","",P899*SUM(Q899))</f>
        <v/>
      </c>
      <c r="S899" s="57" t="str">
        <f t="shared" si="165"/>
        <v/>
      </c>
      <c r="T899" s="58" t="str">
        <f t="shared" ca="1" si="166"/>
        <v/>
      </c>
      <c r="U899" s="57" t="str">
        <f t="shared" si="167"/>
        <v/>
      </c>
      <c r="V899" s="57" t="str">
        <f ca="1">IF(AND(C899&lt;&gt;"",C899&lt;&gt;OFFSET(C899,1,0)),SUMIFS([Giá có thuế],[Số ĐK],C899),"")</f>
        <v/>
      </c>
      <c r="W899" s="53"/>
      <c r="X899" s="55" t="str">
        <f>IF(W899="","",'Thông Tin Chung'!#REF!)</f>
        <v/>
      </c>
      <c r="Y899" s="57" t="str">
        <f t="shared" ca="1" si="168"/>
        <v/>
      </c>
      <c r="Z899" s="59"/>
      <c r="AA899" s="49" t="str">
        <f ca="1">IF(C899="","",IF(OR(D899&lt;NgayBatDau,D899&gt;NgayKetThuc),"Ngày tháng phải nằm trong kỳ báo cáo",IF(AND(G899&lt;&gt;"",COUNTIF(D.2[Tên khách hàng],G899)=0),"Tên KH chưa khai báo trong DSKH",IF(AND(H899&lt;&gt;"",COUNTIF(D.1[Tên sản phẩm],H899)=0),"SP này chưa khai báo trong DSSP",""))))</f>
        <v/>
      </c>
      <c r="AB899" s="28" t="str">
        <f t="shared" ref="AB899:AB962" ca="1" si="170">IF(D899="","",MONTH(D899))</f>
        <v/>
      </c>
      <c r="AC899" s="29" t="str">
        <f>IF(OR(H899="",S899=""),"",S899-(SUM(L899,M899)*INDEX(#REF!,MATCH(H899,D.1[Tên sản phẩm],0))))</f>
        <v/>
      </c>
    </row>
    <row r="900" spans="2:29" ht="27.75" customHeight="1">
      <c r="B900" s="69">
        <f t="shared" ref="B900:B963" si="171">ROW(A900)-3</f>
        <v>897</v>
      </c>
      <c r="C900" s="49" t="str">
        <f t="shared" ref="C900:C963" ca="1" si="172">IF(AND(D900="",E900="",G900=""),"",IF(AND(D900=OFFSET(D900,-1,0),E900=OFFSET(E900,-1,0),G900=OFFSET(G900,-1,0)),OFFSET(B900,-1,1),B900))</f>
        <v/>
      </c>
      <c r="D900" s="50" t="str">
        <f t="shared" ref="D900:D963" ca="1" si="173">IF(AND($H900&lt;&gt;"",B900&lt;&gt;1),OFFSET(C900,-1,1),"")</f>
        <v/>
      </c>
      <c r="E900" s="51" t="str">
        <f t="shared" ref="E900:E963" ca="1" si="174">IF(AND($H900&lt;&gt;"",B900&lt;&gt;1),OFFSET(D900,-1,1),"")</f>
        <v/>
      </c>
      <c r="F900" s="51"/>
      <c r="G900" s="52" t="str">
        <f t="shared" ref="G900:G963" ca="1" si="175">IF(AND($H900&lt;&gt;"",B900&lt;&gt;1),OFFSET(F900,-1,1),"")</f>
        <v/>
      </c>
      <c r="H900" s="53"/>
      <c r="I900" s="54" t="str">
        <f>IF(H900="","",INDEX(D.1[Quy cách],MATCH(H900,D.1[Tên sản phẩm],0)))</f>
        <v/>
      </c>
      <c r="J900" s="20" t="str">
        <f>IF(H900="","",INDEX(D.1[ĐVT],MATCH(H900,D.1[Tên sản phẩm],0)))</f>
        <v/>
      </c>
      <c r="K900" s="56" t="str">
        <f>IF(H900="","",INDEX(#REF!,MATCH(H900,D.1[Tên sản phẩm],0)))</f>
        <v/>
      </c>
      <c r="L900" s="56"/>
      <c r="M900" s="53"/>
      <c r="N900" s="53"/>
      <c r="O900" s="53"/>
      <c r="P900" s="57" t="str">
        <f t="shared" ref="P900:P963" si="176">IF(AND(K900&lt;&gt;"",L900&lt;&gt;""),K900*L900,IF(AND(N900&lt;&gt;"",O900&lt;&gt;""),N900*O900,""))</f>
        <v/>
      </c>
      <c r="Q900" s="58"/>
      <c r="R900" s="56" t="str">
        <f t="shared" si="169"/>
        <v/>
      </c>
      <c r="S900" s="57" t="str">
        <f t="shared" ref="S900:S963" si="177">IF(P900="","",P900-SUM(R900))</f>
        <v/>
      </c>
      <c r="T900" s="58" t="str">
        <f t="shared" ref="T900:T963" ca="1" si="178">IF(AND(S900&lt;&gt;"",C900=OFFSET(C900,-1,0)),OFFSET(S900,-1,1),"")</f>
        <v/>
      </c>
      <c r="U900" s="57" t="str">
        <f t="shared" ref="U900:U963" si="179">IF(S900="","",S900*SUM(1,T900))</f>
        <v/>
      </c>
      <c r="V900" s="57" t="str">
        <f ca="1">IF(AND(C900&lt;&gt;"",C900&lt;&gt;OFFSET(C900,1,0)),SUMIFS([Giá có thuế],[Số ĐK],C900),"")</f>
        <v/>
      </c>
      <c r="W900" s="53"/>
      <c r="X900" s="55" t="str">
        <f>IF(W900="","",'Thông Tin Chung'!#REF!)</f>
        <v/>
      </c>
      <c r="Y900" s="57" t="str">
        <f t="shared" ref="Y900:Y963" ca="1" si="180">IF(AND(V900&lt;&gt;"",W900&lt;&gt;"",V900&lt;&gt;0),V900-W900,"")</f>
        <v/>
      </c>
      <c r="Z900" s="59"/>
      <c r="AA900" s="49" t="str">
        <f ca="1">IF(C900="","",IF(OR(D900&lt;NgayBatDau,D900&gt;NgayKetThuc),"Ngày tháng phải nằm trong kỳ báo cáo",IF(AND(G900&lt;&gt;"",COUNTIF(D.2[Tên khách hàng],G900)=0),"Tên KH chưa khai báo trong DSKH",IF(AND(H900&lt;&gt;"",COUNTIF(D.1[Tên sản phẩm],H900)=0),"SP này chưa khai báo trong DSSP",""))))</f>
        <v/>
      </c>
      <c r="AB900" s="28" t="str">
        <f t="shared" ca="1" si="170"/>
        <v/>
      </c>
      <c r="AC900" s="29" t="str">
        <f>IF(OR(H900="",S900=""),"",S900-(SUM(L900,M900)*INDEX(#REF!,MATCH(H900,D.1[Tên sản phẩm],0))))</f>
        <v/>
      </c>
    </row>
    <row r="901" spans="2:29" ht="27.75" customHeight="1">
      <c r="B901" s="69">
        <f t="shared" si="171"/>
        <v>898</v>
      </c>
      <c r="C901" s="49" t="str">
        <f t="shared" ca="1" si="172"/>
        <v/>
      </c>
      <c r="D901" s="50" t="str">
        <f t="shared" ca="1" si="173"/>
        <v/>
      </c>
      <c r="E901" s="51" t="str">
        <f t="shared" ca="1" si="174"/>
        <v/>
      </c>
      <c r="F901" s="51"/>
      <c r="G901" s="52" t="str">
        <f t="shared" ca="1" si="175"/>
        <v/>
      </c>
      <c r="H901" s="53"/>
      <c r="I901" s="54" t="str">
        <f>IF(H901="","",INDEX(D.1[Quy cách],MATCH(H901,D.1[Tên sản phẩm],0)))</f>
        <v/>
      </c>
      <c r="J901" s="20" t="str">
        <f>IF(H901="","",INDEX(D.1[ĐVT],MATCH(H901,D.1[Tên sản phẩm],0)))</f>
        <v/>
      </c>
      <c r="K901" s="56" t="str">
        <f>IF(H901="","",INDEX(#REF!,MATCH(H901,D.1[Tên sản phẩm],0)))</f>
        <v/>
      </c>
      <c r="L901" s="56"/>
      <c r="M901" s="53"/>
      <c r="N901" s="53"/>
      <c r="O901" s="53"/>
      <c r="P901" s="57" t="str">
        <f t="shared" si="176"/>
        <v/>
      </c>
      <c r="Q901" s="58"/>
      <c r="R901" s="56" t="str">
        <f t="shared" si="169"/>
        <v/>
      </c>
      <c r="S901" s="57" t="str">
        <f t="shared" si="177"/>
        <v/>
      </c>
      <c r="T901" s="58" t="str">
        <f t="shared" ca="1" si="178"/>
        <v/>
      </c>
      <c r="U901" s="57" t="str">
        <f t="shared" si="179"/>
        <v/>
      </c>
      <c r="V901" s="57" t="str">
        <f ca="1">IF(AND(C901&lt;&gt;"",C901&lt;&gt;OFFSET(C901,1,0)),SUMIFS([Giá có thuế],[Số ĐK],C901),"")</f>
        <v/>
      </c>
      <c r="W901" s="53"/>
      <c r="X901" s="55" t="str">
        <f>IF(W901="","",'Thông Tin Chung'!#REF!)</f>
        <v/>
      </c>
      <c r="Y901" s="57" t="str">
        <f t="shared" ca="1" si="180"/>
        <v/>
      </c>
      <c r="Z901" s="59"/>
      <c r="AA901" s="49" t="str">
        <f ca="1">IF(C901="","",IF(OR(D901&lt;NgayBatDau,D901&gt;NgayKetThuc),"Ngày tháng phải nằm trong kỳ báo cáo",IF(AND(G901&lt;&gt;"",COUNTIF(D.2[Tên khách hàng],G901)=0),"Tên KH chưa khai báo trong DSKH",IF(AND(H901&lt;&gt;"",COUNTIF(D.1[Tên sản phẩm],H901)=0),"SP này chưa khai báo trong DSSP",""))))</f>
        <v/>
      </c>
      <c r="AB901" s="28" t="str">
        <f t="shared" ca="1" si="170"/>
        <v/>
      </c>
      <c r="AC901" s="29" t="str">
        <f>IF(OR(H901="",S901=""),"",S901-(SUM(L901,M901)*INDEX(#REF!,MATCH(H901,D.1[Tên sản phẩm],0))))</f>
        <v/>
      </c>
    </row>
    <row r="902" spans="2:29" ht="27.75" customHeight="1">
      <c r="B902" s="69">
        <f t="shared" si="171"/>
        <v>899</v>
      </c>
      <c r="C902" s="49" t="str">
        <f t="shared" ca="1" si="172"/>
        <v/>
      </c>
      <c r="D902" s="50" t="str">
        <f t="shared" ca="1" si="173"/>
        <v/>
      </c>
      <c r="E902" s="51" t="str">
        <f t="shared" ca="1" si="174"/>
        <v/>
      </c>
      <c r="F902" s="51"/>
      <c r="G902" s="52" t="str">
        <f t="shared" ca="1" si="175"/>
        <v/>
      </c>
      <c r="H902" s="53"/>
      <c r="I902" s="54" t="str">
        <f>IF(H902="","",INDEX(D.1[Quy cách],MATCH(H902,D.1[Tên sản phẩm],0)))</f>
        <v/>
      </c>
      <c r="J902" s="20" t="str">
        <f>IF(H902="","",INDEX(D.1[ĐVT],MATCH(H902,D.1[Tên sản phẩm],0)))</f>
        <v/>
      </c>
      <c r="K902" s="56" t="str">
        <f>IF(H902="","",INDEX(#REF!,MATCH(H902,D.1[Tên sản phẩm],0)))</f>
        <v/>
      </c>
      <c r="L902" s="56"/>
      <c r="M902" s="53"/>
      <c r="N902" s="53"/>
      <c r="O902" s="53"/>
      <c r="P902" s="57" t="str">
        <f t="shared" si="176"/>
        <v/>
      </c>
      <c r="Q902" s="58"/>
      <c r="R902" s="56" t="str">
        <f t="shared" si="169"/>
        <v/>
      </c>
      <c r="S902" s="57" t="str">
        <f t="shared" si="177"/>
        <v/>
      </c>
      <c r="T902" s="58" t="str">
        <f t="shared" ca="1" si="178"/>
        <v/>
      </c>
      <c r="U902" s="57" t="str">
        <f t="shared" si="179"/>
        <v/>
      </c>
      <c r="V902" s="57" t="str">
        <f ca="1">IF(AND(C902&lt;&gt;"",C902&lt;&gt;OFFSET(C902,1,0)),SUMIFS([Giá có thuế],[Số ĐK],C902),"")</f>
        <v/>
      </c>
      <c r="W902" s="53"/>
      <c r="X902" s="55" t="str">
        <f>IF(W902="","",'Thông Tin Chung'!#REF!)</f>
        <v/>
      </c>
      <c r="Y902" s="57" t="str">
        <f t="shared" ca="1" si="180"/>
        <v/>
      </c>
      <c r="Z902" s="59"/>
      <c r="AA902" s="49" t="str">
        <f ca="1">IF(C902="","",IF(OR(D902&lt;NgayBatDau,D902&gt;NgayKetThuc),"Ngày tháng phải nằm trong kỳ báo cáo",IF(AND(G902&lt;&gt;"",COUNTIF(D.2[Tên khách hàng],G902)=0),"Tên KH chưa khai báo trong DSKH",IF(AND(H902&lt;&gt;"",COUNTIF(D.1[Tên sản phẩm],H902)=0),"SP này chưa khai báo trong DSSP",""))))</f>
        <v/>
      </c>
      <c r="AB902" s="28" t="str">
        <f t="shared" ca="1" si="170"/>
        <v/>
      </c>
      <c r="AC902" s="29" t="str">
        <f>IF(OR(H902="",S902=""),"",S902-(SUM(L902,M902)*INDEX(#REF!,MATCH(H902,D.1[Tên sản phẩm],0))))</f>
        <v/>
      </c>
    </row>
    <row r="903" spans="2:29" ht="27.75" customHeight="1">
      <c r="B903" s="69">
        <f t="shared" si="171"/>
        <v>900</v>
      </c>
      <c r="C903" s="49" t="str">
        <f t="shared" ca="1" si="172"/>
        <v/>
      </c>
      <c r="D903" s="50" t="str">
        <f t="shared" ca="1" si="173"/>
        <v/>
      </c>
      <c r="E903" s="51" t="str">
        <f t="shared" ca="1" si="174"/>
        <v/>
      </c>
      <c r="F903" s="51"/>
      <c r="G903" s="52" t="str">
        <f t="shared" ca="1" si="175"/>
        <v/>
      </c>
      <c r="H903" s="53"/>
      <c r="I903" s="54" t="str">
        <f>IF(H903="","",INDEX(D.1[Quy cách],MATCH(H903,D.1[Tên sản phẩm],0)))</f>
        <v/>
      </c>
      <c r="J903" s="20" t="str">
        <f>IF(H903="","",INDEX(D.1[ĐVT],MATCH(H903,D.1[Tên sản phẩm],0)))</f>
        <v/>
      </c>
      <c r="K903" s="56" t="str">
        <f>IF(H903="","",INDEX(#REF!,MATCH(H903,D.1[Tên sản phẩm],0)))</f>
        <v/>
      </c>
      <c r="L903" s="56"/>
      <c r="M903" s="53"/>
      <c r="N903" s="53"/>
      <c r="O903" s="53"/>
      <c r="P903" s="57" t="str">
        <f t="shared" si="176"/>
        <v/>
      </c>
      <c r="Q903" s="58"/>
      <c r="R903" s="56" t="str">
        <f t="shared" si="169"/>
        <v/>
      </c>
      <c r="S903" s="57" t="str">
        <f t="shared" si="177"/>
        <v/>
      </c>
      <c r="T903" s="58" t="str">
        <f t="shared" ca="1" si="178"/>
        <v/>
      </c>
      <c r="U903" s="57" t="str">
        <f t="shared" si="179"/>
        <v/>
      </c>
      <c r="V903" s="57" t="str">
        <f ca="1">IF(AND(C903&lt;&gt;"",C903&lt;&gt;OFFSET(C903,1,0)),SUMIFS([Giá có thuế],[Số ĐK],C903),"")</f>
        <v/>
      </c>
      <c r="W903" s="53"/>
      <c r="X903" s="55" t="str">
        <f>IF(W903="","",'Thông Tin Chung'!#REF!)</f>
        <v/>
      </c>
      <c r="Y903" s="57" t="str">
        <f t="shared" ca="1" si="180"/>
        <v/>
      </c>
      <c r="Z903" s="59"/>
      <c r="AA903" s="49" t="str">
        <f ca="1">IF(C903="","",IF(OR(D903&lt;NgayBatDau,D903&gt;NgayKetThuc),"Ngày tháng phải nằm trong kỳ báo cáo",IF(AND(G903&lt;&gt;"",COUNTIF(D.2[Tên khách hàng],G903)=0),"Tên KH chưa khai báo trong DSKH",IF(AND(H903&lt;&gt;"",COUNTIF(D.1[Tên sản phẩm],H903)=0),"SP này chưa khai báo trong DSSP",""))))</f>
        <v/>
      </c>
      <c r="AB903" s="28" t="str">
        <f t="shared" ca="1" si="170"/>
        <v/>
      </c>
      <c r="AC903" s="29" t="str">
        <f>IF(OR(H903="",S903=""),"",S903-(SUM(L903,M903)*INDEX(#REF!,MATCH(H903,D.1[Tên sản phẩm],0))))</f>
        <v/>
      </c>
    </row>
    <row r="904" spans="2:29" ht="27.75" customHeight="1">
      <c r="B904" s="69">
        <f t="shared" si="171"/>
        <v>901</v>
      </c>
      <c r="C904" s="49" t="str">
        <f t="shared" ca="1" si="172"/>
        <v/>
      </c>
      <c r="D904" s="50" t="str">
        <f t="shared" ca="1" si="173"/>
        <v/>
      </c>
      <c r="E904" s="51" t="str">
        <f t="shared" ca="1" si="174"/>
        <v/>
      </c>
      <c r="F904" s="51"/>
      <c r="G904" s="52" t="str">
        <f t="shared" ca="1" si="175"/>
        <v/>
      </c>
      <c r="H904" s="53"/>
      <c r="I904" s="54" t="str">
        <f>IF(H904="","",INDEX(D.1[Quy cách],MATCH(H904,D.1[Tên sản phẩm],0)))</f>
        <v/>
      </c>
      <c r="J904" s="20" t="str">
        <f>IF(H904="","",INDEX(D.1[ĐVT],MATCH(H904,D.1[Tên sản phẩm],0)))</f>
        <v/>
      </c>
      <c r="K904" s="56" t="str">
        <f>IF(H904="","",INDEX(#REF!,MATCH(H904,D.1[Tên sản phẩm],0)))</f>
        <v/>
      </c>
      <c r="L904" s="56"/>
      <c r="M904" s="53"/>
      <c r="N904" s="53"/>
      <c r="O904" s="53"/>
      <c r="P904" s="57" t="str">
        <f t="shared" si="176"/>
        <v/>
      </c>
      <c r="Q904" s="58"/>
      <c r="R904" s="56" t="str">
        <f t="shared" si="169"/>
        <v/>
      </c>
      <c r="S904" s="57" t="str">
        <f t="shared" si="177"/>
        <v/>
      </c>
      <c r="T904" s="58" t="str">
        <f t="shared" ca="1" si="178"/>
        <v/>
      </c>
      <c r="U904" s="57" t="str">
        <f t="shared" si="179"/>
        <v/>
      </c>
      <c r="V904" s="57" t="str">
        <f ca="1">IF(AND(C904&lt;&gt;"",C904&lt;&gt;OFFSET(C904,1,0)),SUMIFS([Giá có thuế],[Số ĐK],C904),"")</f>
        <v/>
      </c>
      <c r="W904" s="53"/>
      <c r="X904" s="55" t="str">
        <f>IF(W904="","",'Thông Tin Chung'!#REF!)</f>
        <v/>
      </c>
      <c r="Y904" s="57" t="str">
        <f t="shared" ca="1" si="180"/>
        <v/>
      </c>
      <c r="Z904" s="59"/>
      <c r="AA904" s="49" t="str">
        <f ca="1">IF(C904="","",IF(OR(D904&lt;NgayBatDau,D904&gt;NgayKetThuc),"Ngày tháng phải nằm trong kỳ báo cáo",IF(AND(G904&lt;&gt;"",COUNTIF(D.2[Tên khách hàng],G904)=0),"Tên KH chưa khai báo trong DSKH",IF(AND(H904&lt;&gt;"",COUNTIF(D.1[Tên sản phẩm],H904)=0),"SP này chưa khai báo trong DSSP",""))))</f>
        <v/>
      </c>
      <c r="AB904" s="28" t="str">
        <f t="shared" ca="1" si="170"/>
        <v/>
      </c>
      <c r="AC904" s="29" t="str">
        <f>IF(OR(H904="",S904=""),"",S904-(SUM(L904,M904)*INDEX(#REF!,MATCH(H904,D.1[Tên sản phẩm],0))))</f>
        <v/>
      </c>
    </row>
    <row r="905" spans="2:29" ht="27.75" customHeight="1">
      <c r="B905" s="69">
        <f t="shared" si="171"/>
        <v>902</v>
      </c>
      <c r="C905" s="49" t="str">
        <f t="shared" ca="1" si="172"/>
        <v/>
      </c>
      <c r="D905" s="50" t="str">
        <f t="shared" ca="1" si="173"/>
        <v/>
      </c>
      <c r="E905" s="51" t="str">
        <f t="shared" ca="1" si="174"/>
        <v/>
      </c>
      <c r="F905" s="51"/>
      <c r="G905" s="52" t="str">
        <f t="shared" ca="1" si="175"/>
        <v/>
      </c>
      <c r="H905" s="53"/>
      <c r="I905" s="54" t="str">
        <f>IF(H905="","",INDEX(D.1[Quy cách],MATCH(H905,D.1[Tên sản phẩm],0)))</f>
        <v/>
      </c>
      <c r="J905" s="20" t="str">
        <f>IF(H905="","",INDEX(D.1[ĐVT],MATCH(H905,D.1[Tên sản phẩm],0)))</f>
        <v/>
      </c>
      <c r="K905" s="56" t="str">
        <f>IF(H905="","",INDEX(#REF!,MATCH(H905,D.1[Tên sản phẩm],0)))</f>
        <v/>
      </c>
      <c r="L905" s="56"/>
      <c r="M905" s="53"/>
      <c r="N905" s="53"/>
      <c r="O905" s="53"/>
      <c r="P905" s="57" t="str">
        <f t="shared" si="176"/>
        <v/>
      </c>
      <c r="Q905" s="58"/>
      <c r="R905" s="56" t="str">
        <f t="shared" si="169"/>
        <v/>
      </c>
      <c r="S905" s="57" t="str">
        <f t="shared" si="177"/>
        <v/>
      </c>
      <c r="T905" s="58" t="str">
        <f t="shared" ca="1" si="178"/>
        <v/>
      </c>
      <c r="U905" s="57" t="str">
        <f t="shared" si="179"/>
        <v/>
      </c>
      <c r="V905" s="57" t="str">
        <f ca="1">IF(AND(C905&lt;&gt;"",C905&lt;&gt;OFFSET(C905,1,0)),SUMIFS([Giá có thuế],[Số ĐK],C905),"")</f>
        <v/>
      </c>
      <c r="W905" s="53"/>
      <c r="X905" s="55" t="str">
        <f>IF(W905="","",'Thông Tin Chung'!#REF!)</f>
        <v/>
      </c>
      <c r="Y905" s="57" t="str">
        <f t="shared" ca="1" si="180"/>
        <v/>
      </c>
      <c r="Z905" s="59"/>
      <c r="AA905" s="49" t="str">
        <f ca="1">IF(C905="","",IF(OR(D905&lt;NgayBatDau,D905&gt;NgayKetThuc),"Ngày tháng phải nằm trong kỳ báo cáo",IF(AND(G905&lt;&gt;"",COUNTIF(D.2[Tên khách hàng],G905)=0),"Tên KH chưa khai báo trong DSKH",IF(AND(H905&lt;&gt;"",COUNTIF(D.1[Tên sản phẩm],H905)=0),"SP này chưa khai báo trong DSSP",""))))</f>
        <v/>
      </c>
      <c r="AB905" s="28" t="str">
        <f t="shared" ca="1" si="170"/>
        <v/>
      </c>
      <c r="AC905" s="29" t="str">
        <f>IF(OR(H905="",S905=""),"",S905-(SUM(L905,M905)*INDEX(#REF!,MATCH(H905,D.1[Tên sản phẩm],0))))</f>
        <v/>
      </c>
    </row>
    <row r="906" spans="2:29" ht="27.75" customHeight="1">
      <c r="B906" s="69">
        <f t="shared" si="171"/>
        <v>903</v>
      </c>
      <c r="C906" s="49" t="str">
        <f t="shared" ca="1" si="172"/>
        <v/>
      </c>
      <c r="D906" s="50" t="str">
        <f t="shared" ca="1" si="173"/>
        <v/>
      </c>
      <c r="E906" s="51" t="str">
        <f t="shared" ca="1" si="174"/>
        <v/>
      </c>
      <c r="F906" s="51"/>
      <c r="G906" s="52" t="str">
        <f t="shared" ca="1" si="175"/>
        <v/>
      </c>
      <c r="H906" s="53"/>
      <c r="I906" s="54" t="str">
        <f>IF(H906="","",INDEX(D.1[Quy cách],MATCH(H906,D.1[Tên sản phẩm],0)))</f>
        <v/>
      </c>
      <c r="J906" s="20" t="str">
        <f>IF(H906="","",INDEX(D.1[ĐVT],MATCH(H906,D.1[Tên sản phẩm],0)))</f>
        <v/>
      </c>
      <c r="K906" s="56" t="str">
        <f>IF(H906="","",INDEX(#REF!,MATCH(H906,D.1[Tên sản phẩm],0)))</f>
        <v/>
      </c>
      <c r="L906" s="56"/>
      <c r="M906" s="53"/>
      <c r="N906" s="53"/>
      <c r="O906" s="53"/>
      <c r="P906" s="57" t="str">
        <f t="shared" si="176"/>
        <v/>
      </c>
      <c r="Q906" s="58"/>
      <c r="R906" s="56" t="str">
        <f t="shared" si="169"/>
        <v/>
      </c>
      <c r="S906" s="57" t="str">
        <f t="shared" si="177"/>
        <v/>
      </c>
      <c r="T906" s="58" t="str">
        <f t="shared" ca="1" si="178"/>
        <v/>
      </c>
      <c r="U906" s="57" t="str">
        <f t="shared" si="179"/>
        <v/>
      </c>
      <c r="V906" s="57" t="str">
        <f ca="1">IF(AND(C906&lt;&gt;"",C906&lt;&gt;OFFSET(C906,1,0)),SUMIFS([Giá có thuế],[Số ĐK],C906),"")</f>
        <v/>
      </c>
      <c r="W906" s="53"/>
      <c r="X906" s="55" t="str">
        <f>IF(W906="","",'Thông Tin Chung'!#REF!)</f>
        <v/>
      </c>
      <c r="Y906" s="57" t="str">
        <f t="shared" ca="1" si="180"/>
        <v/>
      </c>
      <c r="Z906" s="59"/>
      <c r="AA906" s="49" t="str">
        <f ca="1">IF(C906="","",IF(OR(D906&lt;NgayBatDau,D906&gt;NgayKetThuc),"Ngày tháng phải nằm trong kỳ báo cáo",IF(AND(G906&lt;&gt;"",COUNTIF(D.2[Tên khách hàng],G906)=0),"Tên KH chưa khai báo trong DSKH",IF(AND(H906&lt;&gt;"",COUNTIF(D.1[Tên sản phẩm],H906)=0),"SP này chưa khai báo trong DSSP",""))))</f>
        <v/>
      </c>
      <c r="AB906" s="28" t="str">
        <f t="shared" ca="1" si="170"/>
        <v/>
      </c>
      <c r="AC906" s="29" t="str">
        <f>IF(OR(H906="",S906=""),"",S906-(SUM(L906,M906)*INDEX(#REF!,MATCH(H906,D.1[Tên sản phẩm],0))))</f>
        <v/>
      </c>
    </row>
    <row r="907" spans="2:29" ht="27.75" customHeight="1">
      <c r="B907" s="69">
        <f t="shared" si="171"/>
        <v>904</v>
      </c>
      <c r="C907" s="49" t="str">
        <f t="shared" ca="1" si="172"/>
        <v/>
      </c>
      <c r="D907" s="50" t="str">
        <f t="shared" ca="1" si="173"/>
        <v/>
      </c>
      <c r="E907" s="51" t="str">
        <f t="shared" ca="1" si="174"/>
        <v/>
      </c>
      <c r="F907" s="51"/>
      <c r="G907" s="52" t="str">
        <f t="shared" ca="1" si="175"/>
        <v/>
      </c>
      <c r="H907" s="53"/>
      <c r="I907" s="54" t="str">
        <f>IF(H907="","",INDEX(D.1[Quy cách],MATCH(H907,D.1[Tên sản phẩm],0)))</f>
        <v/>
      </c>
      <c r="J907" s="20" t="str">
        <f>IF(H907="","",INDEX(D.1[ĐVT],MATCH(H907,D.1[Tên sản phẩm],0)))</f>
        <v/>
      </c>
      <c r="K907" s="56" t="str">
        <f>IF(H907="","",INDEX(#REF!,MATCH(H907,D.1[Tên sản phẩm],0)))</f>
        <v/>
      </c>
      <c r="L907" s="56"/>
      <c r="M907" s="53"/>
      <c r="N907" s="53"/>
      <c r="O907" s="53"/>
      <c r="P907" s="57" t="str">
        <f t="shared" si="176"/>
        <v/>
      </c>
      <c r="Q907" s="58"/>
      <c r="R907" s="56" t="str">
        <f t="shared" si="169"/>
        <v/>
      </c>
      <c r="S907" s="57" t="str">
        <f t="shared" si="177"/>
        <v/>
      </c>
      <c r="T907" s="58" t="str">
        <f t="shared" ca="1" si="178"/>
        <v/>
      </c>
      <c r="U907" s="57" t="str">
        <f t="shared" si="179"/>
        <v/>
      </c>
      <c r="V907" s="57" t="str">
        <f ca="1">IF(AND(C907&lt;&gt;"",C907&lt;&gt;OFFSET(C907,1,0)),SUMIFS([Giá có thuế],[Số ĐK],C907),"")</f>
        <v/>
      </c>
      <c r="W907" s="53"/>
      <c r="X907" s="55" t="str">
        <f>IF(W907="","",'Thông Tin Chung'!#REF!)</f>
        <v/>
      </c>
      <c r="Y907" s="57" t="str">
        <f t="shared" ca="1" si="180"/>
        <v/>
      </c>
      <c r="Z907" s="59"/>
      <c r="AA907" s="49" t="str">
        <f ca="1">IF(C907="","",IF(OR(D907&lt;NgayBatDau,D907&gt;NgayKetThuc),"Ngày tháng phải nằm trong kỳ báo cáo",IF(AND(G907&lt;&gt;"",COUNTIF(D.2[Tên khách hàng],G907)=0),"Tên KH chưa khai báo trong DSKH",IF(AND(H907&lt;&gt;"",COUNTIF(D.1[Tên sản phẩm],H907)=0),"SP này chưa khai báo trong DSSP",""))))</f>
        <v/>
      </c>
      <c r="AB907" s="28" t="str">
        <f t="shared" ca="1" si="170"/>
        <v/>
      </c>
      <c r="AC907" s="29" t="str">
        <f>IF(OR(H907="",S907=""),"",S907-(SUM(L907,M907)*INDEX(#REF!,MATCH(H907,D.1[Tên sản phẩm],0))))</f>
        <v/>
      </c>
    </row>
    <row r="908" spans="2:29" ht="27.75" customHeight="1">
      <c r="B908" s="69">
        <f t="shared" si="171"/>
        <v>905</v>
      </c>
      <c r="C908" s="49" t="str">
        <f t="shared" ca="1" si="172"/>
        <v/>
      </c>
      <c r="D908" s="50" t="str">
        <f t="shared" ca="1" si="173"/>
        <v/>
      </c>
      <c r="E908" s="51" t="str">
        <f t="shared" ca="1" si="174"/>
        <v/>
      </c>
      <c r="F908" s="51"/>
      <c r="G908" s="52" t="str">
        <f t="shared" ca="1" si="175"/>
        <v/>
      </c>
      <c r="H908" s="53"/>
      <c r="I908" s="54" t="str">
        <f>IF(H908="","",INDEX(D.1[Quy cách],MATCH(H908,D.1[Tên sản phẩm],0)))</f>
        <v/>
      </c>
      <c r="J908" s="20" t="str">
        <f>IF(H908="","",INDEX(D.1[ĐVT],MATCH(H908,D.1[Tên sản phẩm],0)))</f>
        <v/>
      </c>
      <c r="K908" s="56" t="str">
        <f>IF(H908="","",INDEX(#REF!,MATCH(H908,D.1[Tên sản phẩm],0)))</f>
        <v/>
      </c>
      <c r="L908" s="56"/>
      <c r="M908" s="53"/>
      <c r="N908" s="53"/>
      <c r="O908" s="53"/>
      <c r="P908" s="57" t="str">
        <f t="shared" si="176"/>
        <v/>
      </c>
      <c r="Q908" s="58"/>
      <c r="R908" s="56" t="str">
        <f t="shared" si="169"/>
        <v/>
      </c>
      <c r="S908" s="57" t="str">
        <f t="shared" si="177"/>
        <v/>
      </c>
      <c r="T908" s="58" t="str">
        <f t="shared" ca="1" si="178"/>
        <v/>
      </c>
      <c r="U908" s="57" t="str">
        <f t="shared" si="179"/>
        <v/>
      </c>
      <c r="V908" s="57" t="str">
        <f ca="1">IF(AND(C908&lt;&gt;"",C908&lt;&gt;OFFSET(C908,1,0)),SUMIFS([Giá có thuế],[Số ĐK],C908),"")</f>
        <v/>
      </c>
      <c r="W908" s="53"/>
      <c r="X908" s="55" t="str">
        <f>IF(W908="","",'Thông Tin Chung'!#REF!)</f>
        <v/>
      </c>
      <c r="Y908" s="57" t="str">
        <f t="shared" ca="1" si="180"/>
        <v/>
      </c>
      <c r="Z908" s="59"/>
      <c r="AA908" s="49" t="str">
        <f ca="1">IF(C908="","",IF(OR(D908&lt;NgayBatDau,D908&gt;NgayKetThuc),"Ngày tháng phải nằm trong kỳ báo cáo",IF(AND(G908&lt;&gt;"",COUNTIF(D.2[Tên khách hàng],G908)=0),"Tên KH chưa khai báo trong DSKH",IF(AND(H908&lt;&gt;"",COUNTIF(D.1[Tên sản phẩm],H908)=0),"SP này chưa khai báo trong DSSP",""))))</f>
        <v/>
      </c>
      <c r="AB908" s="28" t="str">
        <f t="shared" ca="1" si="170"/>
        <v/>
      </c>
      <c r="AC908" s="29" t="str">
        <f>IF(OR(H908="",S908=""),"",S908-(SUM(L908,M908)*INDEX(#REF!,MATCH(H908,D.1[Tên sản phẩm],0))))</f>
        <v/>
      </c>
    </row>
    <row r="909" spans="2:29" ht="27.75" customHeight="1">
      <c r="B909" s="69">
        <f t="shared" si="171"/>
        <v>906</v>
      </c>
      <c r="C909" s="49" t="str">
        <f t="shared" ca="1" si="172"/>
        <v/>
      </c>
      <c r="D909" s="50" t="str">
        <f t="shared" ca="1" si="173"/>
        <v/>
      </c>
      <c r="E909" s="51" t="str">
        <f t="shared" ca="1" si="174"/>
        <v/>
      </c>
      <c r="F909" s="51"/>
      <c r="G909" s="52" t="str">
        <f t="shared" ca="1" si="175"/>
        <v/>
      </c>
      <c r="H909" s="53"/>
      <c r="I909" s="54" t="str">
        <f>IF(H909="","",INDEX(D.1[Quy cách],MATCH(H909,D.1[Tên sản phẩm],0)))</f>
        <v/>
      </c>
      <c r="J909" s="20" t="str">
        <f>IF(H909="","",INDEX(D.1[ĐVT],MATCH(H909,D.1[Tên sản phẩm],0)))</f>
        <v/>
      </c>
      <c r="K909" s="56" t="str">
        <f>IF(H909="","",INDEX(#REF!,MATCH(H909,D.1[Tên sản phẩm],0)))</f>
        <v/>
      </c>
      <c r="L909" s="56"/>
      <c r="M909" s="53"/>
      <c r="N909" s="53"/>
      <c r="O909" s="53"/>
      <c r="P909" s="57" t="str">
        <f t="shared" si="176"/>
        <v/>
      </c>
      <c r="Q909" s="58"/>
      <c r="R909" s="56" t="str">
        <f t="shared" si="169"/>
        <v/>
      </c>
      <c r="S909" s="57" t="str">
        <f t="shared" si="177"/>
        <v/>
      </c>
      <c r="T909" s="58" t="str">
        <f t="shared" ca="1" si="178"/>
        <v/>
      </c>
      <c r="U909" s="57" t="str">
        <f t="shared" si="179"/>
        <v/>
      </c>
      <c r="V909" s="57" t="str">
        <f ca="1">IF(AND(C909&lt;&gt;"",C909&lt;&gt;OFFSET(C909,1,0)),SUMIFS([Giá có thuế],[Số ĐK],C909),"")</f>
        <v/>
      </c>
      <c r="W909" s="53"/>
      <c r="X909" s="55" t="str">
        <f>IF(W909="","",'Thông Tin Chung'!#REF!)</f>
        <v/>
      </c>
      <c r="Y909" s="57" t="str">
        <f t="shared" ca="1" si="180"/>
        <v/>
      </c>
      <c r="Z909" s="59"/>
      <c r="AA909" s="49" t="str">
        <f ca="1">IF(C909="","",IF(OR(D909&lt;NgayBatDau,D909&gt;NgayKetThuc),"Ngày tháng phải nằm trong kỳ báo cáo",IF(AND(G909&lt;&gt;"",COUNTIF(D.2[Tên khách hàng],G909)=0),"Tên KH chưa khai báo trong DSKH",IF(AND(H909&lt;&gt;"",COUNTIF(D.1[Tên sản phẩm],H909)=0),"SP này chưa khai báo trong DSSP",""))))</f>
        <v/>
      </c>
      <c r="AB909" s="28" t="str">
        <f t="shared" ca="1" si="170"/>
        <v/>
      </c>
      <c r="AC909" s="29" t="str">
        <f>IF(OR(H909="",S909=""),"",S909-(SUM(L909,M909)*INDEX(#REF!,MATCH(H909,D.1[Tên sản phẩm],0))))</f>
        <v/>
      </c>
    </row>
    <row r="910" spans="2:29" ht="27.75" customHeight="1">
      <c r="B910" s="69">
        <f t="shared" si="171"/>
        <v>907</v>
      </c>
      <c r="C910" s="49" t="str">
        <f t="shared" ca="1" si="172"/>
        <v/>
      </c>
      <c r="D910" s="50" t="str">
        <f t="shared" ca="1" si="173"/>
        <v/>
      </c>
      <c r="E910" s="51" t="str">
        <f t="shared" ca="1" si="174"/>
        <v/>
      </c>
      <c r="F910" s="51"/>
      <c r="G910" s="52" t="str">
        <f t="shared" ca="1" si="175"/>
        <v/>
      </c>
      <c r="H910" s="53"/>
      <c r="I910" s="54" t="str">
        <f>IF(H910="","",INDEX(D.1[Quy cách],MATCH(H910,D.1[Tên sản phẩm],0)))</f>
        <v/>
      </c>
      <c r="J910" s="20" t="str">
        <f>IF(H910="","",INDEX(D.1[ĐVT],MATCH(H910,D.1[Tên sản phẩm],0)))</f>
        <v/>
      </c>
      <c r="K910" s="56" t="str">
        <f>IF(H910="","",INDEX(#REF!,MATCH(H910,D.1[Tên sản phẩm],0)))</f>
        <v/>
      </c>
      <c r="L910" s="56"/>
      <c r="M910" s="53"/>
      <c r="N910" s="53"/>
      <c r="O910" s="53"/>
      <c r="P910" s="57" t="str">
        <f t="shared" si="176"/>
        <v/>
      </c>
      <c r="Q910" s="58"/>
      <c r="R910" s="56" t="str">
        <f t="shared" si="169"/>
        <v/>
      </c>
      <c r="S910" s="57" t="str">
        <f t="shared" si="177"/>
        <v/>
      </c>
      <c r="T910" s="58" t="str">
        <f t="shared" ca="1" si="178"/>
        <v/>
      </c>
      <c r="U910" s="57" t="str">
        <f t="shared" si="179"/>
        <v/>
      </c>
      <c r="V910" s="57" t="str">
        <f ca="1">IF(AND(C910&lt;&gt;"",C910&lt;&gt;OFFSET(C910,1,0)),SUMIFS([Giá có thuế],[Số ĐK],C910),"")</f>
        <v/>
      </c>
      <c r="W910" s="53"/>
      <c r="X910" s="55" t="str">
        <f>IF(W910="","",'Thông Tin Chung'!#REF!)</f>
        <v/>
      </c>
      <c r="Y910" s="57" t="str">
        <f t="shared" ca="1" si="180"/>
        <v/>
      </c>
      <c r="Z910" s="59"/>
      <c r="AA910" s="49" t="str">
        <f ca="1">IF(C910="","",IF(OR(D910&lt;NgayBatDau,D910&gt;NgayKetThuc),"Ngày tháng phải nằm trong kỳ báo cáo",IF(AND(G910&lt;&gt;"",COUNTIF(D.2[Tên khách hàng],G910)=0),"Tên KH chưa khai báo trong DSKH",IF(AND(H910&lt;&gt;"",COUNTIF(D.1[Tên sản phẩm],H910)=0),"SP này chưa khai báo trong DSSP",""))))</f>
        <v/>
      </c>
      <c r="AB910" s="28" t="str">
        <f t="shared" ca="1" si="170"/>
        <v/>
      </c>
      <c r="AC910" s="29" t="str">
        <f>IF(OR(H910="",S910=""),"",S910-(SUM(L910,M910)*INDEX(#REF!,MATCH(H910,D.1[Tên sản phẩm],0))))</f>
        <v/>
      </c>
    </row>
    <row r="911" spans="2:29" ht="27.75" customHeight="1">
      <c r="B911" s="69">
        <f t="shared" si="171"/>
        <v>908</v>
      </c>
      <c r="C911" s="49" t="str">
        <f t="shared" ca="1" si="172"/>
        <v/>
      </c>
      <c r="D911" s="50" t="str">
        <f t="shared" ca="1" si="173"/>
        <v/>
      </c>
      <c r="E911" s="51" t="str">
        <f t="shared" ca="1" si="174"/>
        <v/>
      </c>
      <c r="F911" s="51"/>
      <c r="G911" s="52" t="str">
        <f t="shared" ca="1" si="175"/>
        <v/>
      </c>
      <c r="H911" s="53"/>
      <c r="I911" s="54" t="str">
        <f>IF(H911="","",INDEX(D.1[Quy cách],MATCH(H911,D.1[Tên sản phẩm],0)))</f>
        <v/>
      </c>
      <c r="J911" s="20" t="str">
        <f>IF(H911="","",INDEX(D.1[ĐVT],MATCH(H911,D.1[Tên sản phẩm],0)))</f>
        <v/>
      </c>
      <c r="K911" s="56" t="str">
        <f>IF(H911="","",INDEX(#REF!,MATCH(H911,D.1[Tên sản phẩm],0)))</f>
        <v/>
      </c>
      <c r="L911" s="56"/>
      <c r="M911" s="53"/>
      <c r="N911" s="53"/>
      <c r="O911" s="53"/>
      <c r="P911" s="57" t="str">
        <f t="shared" si="176"/>
        <v/>
      </c>
      <c r="Q911" s="58"/>
      <c r="R911" s="56" t="str">
        <f t="shared" si="169"/>
        <v/>
      </c>
      <c r="S911" s="57" t="str">
        <f t="shared" si="177"/>
        <v/>
      </c>
      <c r="T911" s="58" t="str">
        <f t="shared" ca="1" si="178"/>
        <v/>
      </c>
      <c r="U911" s="57" t="str">
        <f t="shared" si="179"/>
        <v/>
      </c>
      <c r="V911" s="57" t="str">
        <f ca="1">IF(AND(C911&lt;&gt;"",C911&lt;&gt;OFFSET(C911,1,0)),SUMIFS([Giá có thuế],[Số ĐK],C911),"")</f>
        <v/>
      </c>
      <c r="W911" s="53"/>
      <c r="X911" s="55" t="str">
        <f>IF(W911="","",'Thông Tin Chung'!#REF!)</f>
        <v/>
      </c>
      <c r="Y911" s="57" t="str">
        <f t="shared" ca="1" si="180"/>
        <v/>
      </c>
      <c r="Z911" s="59"/>
      <c r="AA911" s="49" t="str">
        <f ca="1">IF(C911="","",IF(OR(D911&lt;NgayBatDau,D911&gt;NgayKetThuc),"Ngày tháng phải nằm trong kỳ báo cáo",IF(AND(G911&lt;&gt;"",COUNTIF(D.2[Tên khách hàng],G911)=0),"Tên KH chưa khai báo trong DSKH",IF(AND(H911&lt;&gt;"",COUNTIF(D.1[Tên sản phẩm],H911)=0),"SP này chưa khai báo trong DSSP",""))))</f>
        <v/>
      </c>
      <c r="AB911" s="28" t="str">
        <f t="shared" ca="1" si="170"/>
        <v/>
      </c>
      <c r="AC911" s="29" t="str">
        <f>IF(OR(H911="",S911=""),"",S911-(SUM(L911,M911)*INDEX(#REF!,MATCH(H911,D.1[Tên sản phẩm],0))))</f>
        <v/>
      </c>
    </row>
    <row r="912" spans="2:29" ht="27.75" customHeight="1">
      <c r="B912" s="69">
        <f t="shared" si="171"/>
        <v>909</v>
      </c>
      <c r="C912" s="49" t="str">
        <f t="shared" ca="1" si="172"/>
        <v/>
      </c>
      <c r="D912" s="50" t="str">
        <f t="shared" ca="1" si="173"/>
        <v/>
      </c>
      <c r="E912" s="51" t="str">
        <f t="shared" ca="1" si="174"/>
        <v/>
      </c>
      <c r="F912" s="51"/>
      <c r="G912" s="52" t="str">
        <f t="shared" ca="1" si="175"/>
        <v/>
      </c>
      <c r="H912" s="53"/>
      <c r="I912" s="54" t="str">
        <f>IF(H912="","",INDEX(D.1[Quy cách],MATCH(H912,D.1[Tên sản phẩm],0)))</f>
        <v/>
      </c>
      <c r="J912" s="20" t="str">
        <f>IF(H912="","",INDEX(D.1[ĐVT],MATCH(H912,D.1[Tên sản phẩm],0)))</f>
        <v/>
      </c>
      <c r="K912" s="56" t="str">
        <f>IF(H912="","",INDEX(#REF!,MATCH(H912,D.1[Tên sản phẩm],0)))</f>
        <v/>
      </c>
      <c r="L912" s="56"/>
      <c r="M912" s="53"/>
      <c r="N912" s="53"/>
      <c r="O912" s="53"/>
      <c r="P912" s="57" t="str">
        <f t="shared" si="176"/>
        <v/>
      </c>
      <c r="Q912" s="58"/>
      <c r="R912" s="56" t="str">
        <f t="shared" si="169"/>
        <v/>
      </c>
      <c r="S912" s="57" t="str">
        <f t="shared" si="177"/>
        <v/>
      </c>
      <c r="T912" s="58" t="str">
        <f t="shared" ca="1" si="178"/>
        <v/>
      </c>
      <c r="U912" s="57" t="str">
        <f t="shared" si="179"/>
        <v/>
      </c>
      <c r="V912" s="57" t="str">
        <f ca="1">IF(AND(C912&lt;&gt;"",C912&lt;&gt;OFFSET(C912,1,0)),SUMIFS([Giá có thuế],[Số ĐK],C912),"")</f>
        <v/>
      </c>
      <c r="W912" s="53"/>
      <c r="X912" s="55" t="str">
        <f>IF(W912="","",'Thông Tin Chung'!#REF!)</f>
        <v/>
      </c>
      <c r="Y912" s="57" t="str">
        <f t="shared" ca="1" si="180"/>
        <v/>
      </c>
      <c r="Z912" s="59"/>
      <c r="AA912" s="49" t="str">
        <f ca="1">IF(C912="","",IF(OR(D912&lt;NgayBatDau,D912&gt;NgayKetThuc),"Ngày tháng phải nằm trong kỳ báo cáo",IF(AND(G912&lt;&gt;"",COUNTIF(D.2[Tên khách hàng],G912)=0),"Tên KH chưa khai báo trong DSKH",IF(AND(H912&lt;&gt;"",COUNTIF(D.1[Tên sản phẩm],H912)=0),"SP này chưa khai báo trong DSSP",""))))</f>
        <v/>
      </c>
      <c r="AB912" s="28" t="str">
        <f t="shared" ca="1" si="170"/>
        <v/>
      </c>
      <c r="AC912" s="29" t="str">
        <f>IF(OR(H912="",S912=""),"",S912-(SUM(L912,M912)*INDEX(#REF!,MATCH(H912,D.1[Tên sản phẩm],0))))</f>
        <v/>
      </c>
    </row>
    <row r="913" spans="2:29" ht="27.75" customHeight="1">
      <c r="B913" s="69">
        <f t="shared" si="171"/>
        <v>910</v>
      </c>
      <c r="C913" s="49" t="str">
        <f t="shared" ca="1" si="172"/>
        <v/>
      </c>
      <c r="D913" s="50" t="str">
        <f t="shared" ca="1" si="173"/>
        <v/>
      </c>
      <c r="E913" s="51" t="str">
        <f t="shared" ca="1" si="174"/>
        <v/>
      </c>
      <c r="F913" s="51"/>
      <c r="G913" s="52" t="str">
        <f t="shared" ca="1" si="175"/>
        <v/>
      </c>
      <c r="H913" s="53"/>
      <c r="I913" s="54" t="str">
        <f>IF(H913="","",INDEX(D.1[Quy cách],MATCH(H913,D.1[Tên sản phẩm],0)))</f>
        <v/>
      </c>
      <c r="J913" s="20" t="str">
        <f>IF(H913="","",INDEX(D.1[ĐVT],MATCH(H913,D.1[Tên sản phẩm],0)))</f>
        <v/>
      </c>
      <c r="K913" s="56" t="str">
        <f>IF(H913="","",INDEX(#REF!,MATCH(H913,D.1[Tên sản phẩm],0)))</f>
        <v/>
      </c>
      <c r="L913" s="56"/>
      <c r="M913" s="53"/>
      <c r="N913" s="53"/>
      <c r="O913" s="53"/>
      <c r="P913" s="57" t="str">
        <f t="shared" si="176"/>
        <v/>
      </c>
      <c r="Q913" s="58"/>
      <c r="R913" s="56" t="str">
        <f t="shared" si="169"/>
        <v/>
      </c>
      <c r="S913" s="57" t="str">
        <f t="shared" si="177"/>
        <v/>
      </c>
      <c r="T913" s="58" t="str">
        <f t="shared" ca="1" si="178"/>
        <v/>
      </c>
      <c r="U913" s="57" t="str">
        <f t="shared" si="179"/>
        <v/>
      </c>
      <c r="V913" s="57" t="str">
        <f ca="1">IF(AND(C913&lt;&gt;"",C913&lt;&gt;OFFSET(C913,1,0)),SUMIFS([Giá có thuế],[Số ĐK],C913),"")</f>
        <v/>
      </c>
      <c r="W913" s="53"/>
      <c r="X913" s="55" t="str">
        <f>IF(W913="","",'Thông Tin Chung'!#REF!)</f>
        <v/>
      </c>
      <c r="Y913" s="57" t="str">
        <f t="shared" ca="1" si="180"/>
        <v/>
      </c>
      <c r="Z913" s="59"/>
      <c r="AA913" s="49" t="str">
        <f ca="1">IF(C913="","",IF(OR(D913&lt;NgayBatDau,D913&gt;NgayKetThuc),"Ngày tháng phải nằm trong kỳ báo cáo",IF(AND(G913&lt;&gt;"",COUNTIF(D.2[Tên khách hàng],G913)=0),"Tên KH chưa khai báo trong DSKH",IF(AND(H913&lt;&gt;"",COUNTIF(D.1[Tên sản phẩm],H913)=0),"SP này chưa khai báo trong DSSP",""))))</f>
        <v/>
      </c>
      <c r="AB913" s="28" t="str">
        <f t="shared" ca="1" si="170"/>
        <v/>
      </c>
      <c r="AC913" s="29" t="str">
        <f>IF(OR(H913="",S913=""),"",S913-(SUM(L913,M913)*INDEX(#REF!,MATCH(H913,D.1[Tên sản phẩm],0))))</f>
        <v/>
      </c>
    </row>
    <row r="914" spans="2:29" ht="27.75" customHeight="1">
      <c r="B914" s="69">
        <f t="shared" si="171"/>
        <v>911</v>
      </c>
      <c r="C914" s="49" t="str">
        <f t="shared" ca="1" si="172"/>
        <v/>
      </c>
      <c r="D914" s="50" t="str">
        <f t="shared" ca="1" si="173"/>
        <v/>
      </c>
      <c r="E914" s="51" t="str">
        <f t="shared" ca="1" si="174"/>
        <v/>
      </c>
      <c r="F914" s="51"/>
      <c r="G914" s="52" t="str">
        <f t="shared" ca="1" si="175"/>
        <v/>
      </c>
      <c r="H914" s="53"/>
      <c r="I914" s="54" t="str">
        <f>IF(H914="","",INDEX(D.1[Quy cách],MATCH(H914,D.1[Tên sản phẩm],0)))</f>
        <v/>
      </c>
      <c r="J914" s="20" t="str">
        <f>IF(H914="","",INDEX(D.1[ĐVT],MATCH(H914,D.1[Tên sản phẩm],0)))</f>
        <v/>
      </c>
      <c r="K914" s="56" t="str">
        <f>IF(H914="","",INDEX(#REF!,MATCH(H914,D.1[Tên sản phẩm],0)))</f>
        <v/>
      </c>
      <c r="L914" s="56"/>
      <c r="M914" s="53"/>
      <c r="N914" s="53"/>
      <c r="O914" s="53"/>
      <c r="P914" s="57" t="str">
        <f t="shared" si="176"/>
        <v/>
      </c>
      <c r="Q914" s="58"/>
      <c r="R914" s="56" t="str">
        <f t="shared" si="169"/>
        <v/>
      </c>
      <c r="S914" s="57" t="str">
        <f t="shared" si="177"/>
        <v/>
      </c>
      <c r="T914" s="58" t="str">
        <f t="shared" ca="1" si="178"/>
        <v/>
      </c>
      <c r="U914" s="57" t="str">
        <f t="shared" si="179"/>
        <v/>
      </c>
      <c r="V914" s="57" t="str">
        <f ca="1">IF(AND(C914&lt;&gt;"",C914&lt;&gt;OFFSET(C914,1,0)),SUMIFS([Giá có thuế],[Số ĐK],C914),"")</f>
        <v/>
      </c>
      <c r="W914" s="53"/>
      <c r="X914" s="55" t="str">
        <f>IF(W914="","",'Thông Tin Chung'!#REF!)</f>
        <v/>
      </c>
      <c r="Y914" s="57" t="str">
        <f t="shared" ca="1" si="180"/>
        <v/>
      </c>
      <c r="Z914" s="59"/>
      <c r="AA914" s="49" t="str">
        <f ca="1">IF(C914="","",IF(OR(D914&lt;NgayBatDau,D914&gt;NgayKetThuc),"Ngày tháng phải nằm trong kỳ báo cáo",IF(AND(G914&lt;&gt;"",COUNTIF(D.2[Tên khách hàng],G914)=0),"Tên KH chưa khai báo trong DSKH",IF(AND(H914&lt;&gt;"",COUNTIF(D.1[Tên sản phẩm],H914)=0),"SP này chưa khai báo trong DSSP",""))))</f>
        <v/>
      </c>
      <c r="AB914" s="28" t="str">
        <f t="shared" ca="1" si="170"/>
        <v/>
      </c>
      <c r="AC914" s="29" t="str">
        <f>IF(OR(H914="",S914=""),"",S914-(SUM(L914,M914)*INDEX(#REF!,MATCH(H914,D.1[Tên sản phẩm],0))))</f>
        <v/>
      </c>
    </row>
    <row r="915" spans="2:29" ht="27.75" customHeight="1">
      <c r="B915" s="69">
        <f t="shared" si="171"/>
        <v>912</v>
      </c>
      <c r="C915" s="49" t="str">
        <f t="shared" ca="1" si="172"/>
        <v/>
      </c>
      <c r="D915" s="50" t="str">
        <f t="shared" ca="1" si="173"/>
        <v/>
      </c>
      <c r="E915" s="51" t="str">
        <f t="shared" ca="1" si="174"/>
        <v/>
      </c>
      <c r="F915" s="51"/>
      <c r="G915" s="52" t="str">
        <f t="shared" ca="1" si="175"/>
        <v/>
      </c>
      <c r="H915" s="53"/>
      <c r="I915" s="54" t="str">
        <f>IF(H915="","",INDEX(D.1[Quy cách],MATCH(H915,D.1[Tên sản phẩm],0)))</f>
        <v/>
      </c>
      <c r="J915" s="20" t="str">
        <f>IF(H915="","",INDEX(D.1[ĐVT],MATCH(H915,D.1[Tên sản phẩm],0)))</f>
        <v/>
      </c>
      <c r="K915" s="56" t="str">
        <f>IF(H915="","",INDEX(#REF!,MATCH(H915,D.1[Tên sản phẩm],0)))</f>
        <v/>
      </c>
      <c r="L915" s="56"/>
      <c r="M915" s="53"/>
      <c r="N915" s="53"/>
      <c r="O915" s="53"/>
      <c r="P915" s="57" t="str">
        <f t="shared" si="176"/>
        <v/>
      </c>
      <c r="Q915" s="58"/>
      <c r="R915" s="56" t="str">
        <f t="shared" si="169"/>
        <v/>
      </c>
      <c r="S915" s="57" t="str">
        <f t="shared" si="177"/>
        <v/>
      </c>
      <c r="T915" s="58" t="str">
        <f t="shared" ca="1" si="178"/>
        <v/>
      </c>
      <c r="U915" s="57" t="str">
        <f t="shared" si="179"/>
        <v/>
      </c>
      <c r="V915" s="57" t="str">
        <f ca="1">IF(AND(C915&lt;&gt;"",C915&lt;&gt;OFFSET(C915,1,0)),SUMIFS([Giá có thuế],[Số ĐK],C915),"")</f>
        <v/>
      </c>
      <c r="W915" s="53"/>
      <c r="X915" s="55" t="str">
        <f>IF(W915="","",'Thông Tin Chung'!#REF!)</f>
        <v/>
      </c>
      <c r="Y915" s="57" t="str">
        <f t="shared" ca="1" si="180"/>
        <v/>
      </c>
      <c r="Z915" s="59"/>
      <c r="AA915" s="49" t="str">
        <f ca="1">IF(C915="","",IF(OR(D915&lt;NgayBatDau,D915&gt;NgayKetThuc),"Ngày tháng phải nằm trong kỳ báo cáo",IF(AND(G915&lt;&gt;"",COUNTIF(D.2[Tên khách hàng],G915)=0),"Tên KH chưa khai báo trong DSKH",IF(AND(H915&lt;&gt;"",COUNTIF(D.1[Tên sản phẩm],H915)=0),"SP này chưa khai báo trong DSSP",""))))</f>
        <v/>
      </c>
      <c r="AB915" s="28" t="str">
        <f t="shared" ca="1" si="170"/>
        <v/>
      </c>
      <c r="AC915" s="29" t="str">
        <f>IF(OR(H915="",S915=""),"",S915-(SUM(L915,M915)*INDEX(#REF!,MATCH(H915,D.1[Tên sản phẩm],0))))</f>
        <v/>
      </c>
    </row>
    <row r="916" spans="2:29" ht="27.75" customHeight="1">
      <c r="B916" s="69">
        <f t="shared" si="171"/>
        <v>913</v>
      </c>
      <c r="C916" s="49" t="str">
        <f t="shared" ca="1" si="172"/>
        <v/>
      </c>
      <c r="D916" s="50" t="str">
        <f t="shared" ca="1" si="173"/>
        <v/>
      </c>
      <c r="E916" s="51" t="str">
        <f t="shared" ca="1" si="174"/>
        <v/>
      </c>
      <c r="F916" s="51"/>
      <c r="G916" s="52" t="str">
        <f t="shared" ca="1" si="175"/>
        <v/>
      </c>
      <c r="H916" s="53"/>
      <c r="I916" s="54" t="str">
        <f>IF(H916="","",INDEX(D.1[Quy cách],MATCH(H916,D.1[Tên sản phẩm],0)))</f>
        <v/>
      </c>
      <c r="J916" s="20" t="str">
        <f>IF(H916="","",INDEX(D.1[ĐVT],MATCH(H916,D.1[Tên sản phẩm],0)))</f>
        <v/>
      </c>
      <c r="K916" s="56" t="str">
        <f>IF(H916="","",INDEX(#REF!,MATCH(H916,D.1[Tên sản phẩm],0)))</f>
        <v/>
      </c>
      <c r="L916" s="56"/>
      <c r="M916" s="53"/>
      <c r="N916" s="53"/>
      <c r="O916" s="53"/>
      <c r="P916" s="57" t="str">
        <f t="shared" si="176"/>
        <v/>
      </c>
      <c r="Q916" s="58"/>
      <c r="R916" s="56" t="str">
        <f t="shared" si="169"/>
        <v/>
      </c>
      <c r="S916" s="57" t="str">
        <f t="shared" si="177"/>
        <v/>
      </c>
      <c r="T916" s="58" t="str">
        <f t="shared" ca="1" si="178"/>
        <v/>
      </c>
      <c r="U916" s="57" t="str">
        <f t="shared" si="179"/>
        <v/>
      </c>
      <c r="V916" s="57" t="str">
        <f ca="1">IF(AND(C916&lt;&gt;"",C916&lt;&gt;OFFSET(C916,1,0)),SUMIFS([Giá có thuế],[Số ĐK],C916),"")</f>
        <v/>
      </c>
      <c r="W916" s="53"/>
      <c r="X916" s="55" t="str">
        <f>IF(W916="","",'Thông Tin Chung'!#REF!)</f>
        <v/>
      </c>
      <c r="Y916" s="57" t="str">
        <f t="shared" ca="1" si="180"/>
        <v/>
      </c>
      <c r="Z916" s="59"/>
      <c r="AA916" s="49" t="str">
        <f ca="1">IF(C916="","",IF(OR(D916&lt;NgayBatDau,D916&gt;NgayKetThuc),"Ngày tháng phải nằm trong kỳ báo cáo",IF(AND(G916&lt;&gt;"",COUNTIF(D.2[Tên khách hàng],G916)=0),"Tên KH chưa khai báo trong DSKH",IF(AND(H916&lt;&gt;"",COUNTIF(D.1[Tên sản phẩm],H916)=0),"SP này chưa khai báo trong DSSP",""))))</f>
        <v/>
      </c>
      <c r="AB916" s="28" t="str">
        <f t="shared" ca="1" si="170"/>
        <v/>
      </c>
      <c r="AC916" s="29" t="str">
        <f>IF(OR(H916="",S916=""),"",S916-(SUM(L916,M916)*INDEX(#REF!,MATCH(H916,D.1[Tên sản phẩm],0))))</f>
        <v/>
      </c>
    </row>
    <row r="917" spans="2:29" ht="27.75" customHeight="1">
      <c r="B917" s="69">
        <f t="shared" si="171"/>
        <v>914</v>
      </c>
      <c r="C917" s="49" t="str">
        <f t="shared" ca="1" si="172"/>
        <v/>
      </c>
      <c r="D917" s="50" t="str">
        <f t="shared" ca="1" si="173"/>
        <v/>
      </c>
      <c r="E917" s="51" t="str">
        <f t="shared" ca="1" si="174"/>
        <v/>
      </c>
      <c r="F917" s="51"/>
      <c r="G917" s="52" t="str">
        <f t="shared" ca="1" si="175"/>
        <v/>
      </c>
      <c r="H917" s="53"/>
      <c r="I917" s="54" t="str">
        <f>IF(H917="","",INDEX(D.1[Quy cách],MATCH(H917,D.1[Tên sản phẩm],0)))</f>
        <v/>
      </c>
      <c r="J917" s="20" t="str">
        <f>IF(H917="","",INDEX(D.1[ĐVT],MATCH(H917,D.1[Tên sản phẩm],0)))</f>
        <v/>
      </c>
      <c r="K917" s="56" t="str">
        <f>IF(H917="","",INDEX(#REF!,MATCH(H917,D.1[Tên sản phẩm],0)))</f>
        <v/>
      </c>
      <c r="L917" s="56"/>
      <c r="M917" s="53"/>
      <c r="N917" s="53"/>
      <c r="O917" s="53"/>
      <c r="P917" s="57" t="str">
        <f t="shared" si="176"/>
        <v/>
      </c>
      <c r="Q917" s="58"/>
      <c r="R917" s="56" t="str">
        <f t="shared" si="169"/>
        <v/>
      </c>
      <c r="S917" s="57" t="str">
        <f t="shared" si="177"/>
        <v/>
      </c>
      <c r="T917" s="58" t="str">
        <f t="shared" ca="1" si="178"/>
        <v/>
      </c>
      <c r="U917" s="57" t="str">
        <f t="shared" si="179"/>
        <v/>
      </c>
      <c r="V917" s="57" t="str">
        <f ca="1">IF(AND(C917&lt;&gt;"",C917&lt;&gt;OFFSET(C917,1,0)),SUMIFS([Giá có thuế],[Số ĐK],C917),"")</f>
        <v/>
      </c>
      <c r="W917" s="53"/>
      <c r="X917" s="55" t="str">
        <f>IF(W917="","",'Thông Tin Chung'!#REF!)</f>
        <v/>
      </c>
      <c r="Y917" s="57" t="str">
        <f t="shared" ca="1" si="180"/>
        <v/>
      </c>
      <c r="Z917" s="59"/>
      <c r="AA917" s="49" t="str">
        <f ca="1">IF(C917="","",IF(OR(D917&lt;NgayBatDau,D917&gt;NgayKetThuc),"Ngày tháng phải nằm trong kỳ báo cáo",IF(AND(G917&lt;&gt;"",COUNTIF(D.2[Tên khách hàng],G917)=0),"Tên KH chưa khai báo trong DSKH",IF(AND(H917&lt;&gt;"",COUNTIF(D.1[Tên sản phẩm],H917)=0),"SP này chưa khai báo trong DSSP",""))))</f>
        <v/>
      </c>
      <c r="AB917" s="28" t="str">
        <f t="shared" ca="1" si="170"/>
        <v/>
      </c>
      <c r="AC917" s="29" t="str">
        <f>IF(OR(H917="",S917=""),"",S917-(SUM(L917,M917)*INDEX(#REF!,MATCH(H917,D.1[Tên sản phẩm],0))))</f>
        <v/>
      </c>
    </row>
    <row r="918" spans="2:29" ht="27.75" customHeight="1">
      <c r="B918" s="69">
        <f t="shared" si="171"/>
        <v>915</v>
      </c>
      <c r="C918" s="49" t="str">
        <f t="shared" ca="1" si="172"/>
        <v/>
      </c>
      <c r="D918" s="50" t="str">
        <f t="shared" ca="1" si="173"/>
        <v/>
      </c>
      <c r="E918" s="51" t="str">
        <f t="shared" ca="1" si="174"/>
        <v/>
      </c>
      <c r="F918" s="51"/>
      <c r="G918" s="52" t="str">
        <f t="shared" ca="1" si="175"/>
        <v/>
      </c>
      <c r="H918" s="53"/>
      <c r="I918" s="54" t="str">
        <f>IF(H918="","",INDEX(D.1[Quy cách],MATCH(H918,D.1[Tên sản phẩm],0)))</f>
        <v/>
      </c>
      <c r="J918" s="20" t="str">
        <f>IF(H918="","",INDEX(D.1[ĐVT],MATCH(H918,D.1[Tên sản phẩm],0)))</f>
        <v/>
      </c>
      <c r="K918" s="56" t="str">
        <f>IF(H918="","",INDEX(#REF!,MATCH(H918,D.1[Tên sản phẩm],0)))</f>
        <v/>
      </c>
      <c r="L918" s="56"/>
      <c r="M918" s="53"/>
      <c r="N918" s="53"/>
      <c r="O918" s="53"/>
      <c r="P918" s="57" t="str">
        <f t="shared" si="176"/>
        <v/>
      </c>
      <c r="Q918" s="58"/>
      <c r="R918" s="56" t="str">
        <f t="shared" si="169"/>
        <v/>
      </c>
      <c r="S918" s="57" t="str">
        <f t="shared" si="177"/>
        <v/>
      </c>
      <c r="T918" s="58" t="str">
        <f t="shared" ca="1" si="178"/>
        <v/>
      </c>
      <c r="U918" s="57" t="str">
        <f t="shared" si="179"/>
        <v/>
      </c>
      <c r="V918" s="57" t="str">
        <f ca="1">IF(AND(C918&lt;&gt;"",C918&lt;&gt;OFFSET(C918,1,0)),SUMIFS([Giá có thuế],[Số ĐK],C918),"")</f>
        <v/>
      </c>
      <c r="W918" s="53"/>
      <c r="X918" s="55" t="str">
        <f>IF(W918="","",'Thông Tin Chung'!#REF!)</f>
        <v/>
      </c>
      <c r="Y918" s="57" t="str">
        <f t="shared" ca="1" si="180"/>
        <v/>
      </c>
      <c r="Z918" s="59"/>
      <c r="AA918" s="49" t="str">
        <f ca="1">IF(C918="","",IF(OR(D918&lt;NgayBatDau,D918&gt;NgayKetThuc),"Ngày tháng phải nằm trong kỳ báo cáo",IF(AND(G918&lt;&gt;"",COUNTIF(D.2[Tên khách hàng],G918)=0),"Tên KH chưa khai báo trong DSKH",IF(AND(H918&lt;&gt;"",COUNTIF(D.1[Tên sản phẩm],H918)=0),"SP này chưa khai báo trong DSSP",""))))</f>
        <v/>
      </c>
      <c r="AB918" s="28" t="str">
        <f t="shared" ca="1" si="170"/>
        <v/>
      </c>
      <c r="AC918" s="29" t="str">
        <f>IF(OR(H918="",S918=""),"",S918-(SUM(L918,M918)*INDEX(#REF!,MATCH(H918,D.1[Tên sản phẩm],0))))</f>
        <v/>
      </c>
    </row>
    <row r="919" spans="2:29" ht="27.75" customHeight="1">
      <c r="B919" s="69">
        <f t="shared" si="171"/>
        <v>916</v>
      </c>
      <c r="C919" s="49" t="str">
        <f t="shared" ca="1" si="172"/>
        <v/>
      </c>
      <c r="D919" s="50" t="str">
        <f t="shared" ca="1" si="173"/>
        <v/>
      </c>
      <c r="E919" s="51" t="str">
        <f t="shared" ca="1" si="174"/>
        <v/>
      </c>
      <c r="F919" s="51"/>
      <c r="G919" s="52" t="str">
        <f t="shared" ca="1" si="175"/>
        <v/>
      </c>
      <c r="H919" s="53"/>
      <c r="I919" s="54" t="str">
        <f>IF(H919="","",INDEX(D.1[Quy cách],MATCH(H919,D.1[Tên sản phẩm],0)))</f>
        <v/>
      </c>
      <c r="J919" s="20" t="str">
        <f>IF(H919="","",INDEX(D.1[ĐVT],MATCH(H919,D.1[Tên sản phẩm],0)))</f>
        <v/>
      </c>
      <c r="K919" s="56" t="str">
        <f>IF(H919="","",INDEX(#REF!,MATCH(H919,D.1[Tên sản phẩm],0)))</f>
        <v/>
      </c>
      <c r="L919" s="56"/>
      <c r="M919" s="53"/>
      <c r="N919" s="53"/>
      <c r="O919" s="53"/>
      <c r="P919" s="57" t="str">
        <f t="shared" si="176"/>
        <v/>
      </c>
      <c r="Q919" s="58"/>
      <c r="R919" s="56" t="str">
        <f t="shared" si="169"/>
        <v/>
      </c>
      <c r="S919" s="57" t="str">
        <f t="shared" si="177"/>
        <v/>
      </c>
      <c r="T919" s="58" t="str">
        <f t="shared" ca="1" si="178"/>
        <v/>
      </c>
      <c r="U919" s="57" t="str">
        <f t="shared" si="179"/>
        <v/>
      </c>
      <c r="V919" s="57" t="str">
        <f ca="1">IF(AND(C919&lt;&gt;"",C919&lt;&gt;OFFSET(C919,1,0)),SUMIFS([Giá có thuế],[Số ĐK],C919),"")</f>
        <v/>
      </c>
      <c r="W919" s="53"/>
      <c r="X919" s="55" t="str">
        <f>IF(W919="","",'Thông Tin Chung'!#REF!)</f>
        <v/>
      </c>
      <c r="Y919" s="57" t="str">
        <f t="shared" ca="1" si="180"/>
        <v/>
      </c>
      <c r="Z919" s="59"/>
      <c r="AA919" s="49" t="str">
        <f ca="1">IF(C919="","",IF(OR(D919&lt;NgayBatDau,D919&gt;NgayKetThuc),"Ngày tháng phải nằm trong kỳ báo cáo",IF(AND(G919&lt;&gt;"",COUNTIF(D.2[Tên khách hàng],G919)=0),"Tên KH chưa khai báo trong DSKH",IF(AND(H919&lt;&gt;"",COUNTIF(D.1[Tên sản phẩm],H919)=0),"SP này chưa khai báo trong DSSP",""))))</f>
        <v/>
      </c>
      <c r="AB919" s="28" t="str">
        <f t="shared" ca="1" si="170"/>
        <v/>
      </c>
      <c r="AC919" s="29" t="str">
        <f>IF(OR(H919="",S919=""),"",S919-(SUM(L919,M919)*INDEX(#REF!,MATCH(H919,D.1[Tên sản phẩm],0))))</f>
        <v/>
      </c>
    </row>
    <row r="920" spans="2:29" ht="27.75" customHeight="1">
      <c r="B920" s="69">
        <f t="shared" si="171"/>
        <v>917</v>
      </c>
      <c r="C920" s="49" t="str">
        <f t="shared" ca="1" si="172"/>
        <v/>
      </c>
      <c r="D920" s="50" t="str">
        <f t="shared" ca="1" si="173"/>
        <v/>
      </c>
      <c r="E920" s="51" t="str">
        <f t="shared" ca="1" si="174"/>
        <v/>
      </c>
      <c r="F920" s="51"/>
      <c r="G920" s="52" t="str">
        <f t="shared" ca="1" si="175"/>
        <v/>
      </c>
      <c r="H920" s="53"/>
      <c r="I920" s="54" t="str">
        <f>IF(H920="","",INDEX(D.1[Quy cách],MATCH(H920,D.1[Tên sản phẩm],0)))</f>
        <v/>
      </c>
      <c r="J920" s="20" t="str">
        <f>IF(H920="","",INDEX(D.1[ĐVT],MATCH(H920,D.1[Tên sản phẩm],0)))</f>
        <v/>
      </c>
      <c r="K920" s="56" t="str">
        <f>IF(H920="","",INDEX(#REF!,MATCH(H920,D.1[Tên sản phẩm],0)))</f>
        <v/>
      </c>
      <c r="L920" s="56"/>
      <c r="M920" s="53"/>
      <c r="N920" s="53"/>
      <c r="O920" s="53"/>
      <c r="P920" s="57" t="str">
        <f t="shared" si="176"/>
        <v/>
      </c>
      <c r="Q920" s="58"/>
      <c r="R920" s="56" t="str">
        <f t="shared" si="169"/>
        <v/>
      </c>
      <c r="S920" s="57" t="str">
        <f t="shared" si="177"/>
        <v/>
      </c>
      <c r="T920" s="58" t="str">
        <f t="shared" ca="1" si="178"/>
        <v/>
      </c>
      <c r="U920" s="57" t="str">
        <f t="shared" si="179"/>
        <v/>
      </c>
      <c r="V920" s="57" t="str">
        <f ca="1">IF(AND(C920&lt;&gt;"",C920&lt;&gt;OFFSET(C920,1,0)),SUMIFS([Giá có thuế],[Số ĐK],C920),"")</f>
        <v/>
      </c>
      <c r="W920" s="53"/>
      <c r="X920" s="55" t="str">
        <f>IF(W920="","",'Thông Tin Chung'!#REF!)</f>
        <v/>
      </c>
      <c r="Y920" s="57" t="str">
        <f t="shared" ca="1" si="180"/>
        <v/>
      </c>
      <c r="Z920" s="59"/>
      <c r="AA920" s="49" t="str">
        <f ca="1">IF(C920="","",IF(OR(D920&lt;NgayBatDau,D920&gt;NgayKetThuc),"Ngày tháng phải nằm trong kỳ báo cáo",IF(AND(G920&lt;&gt;"",COUNTIF(D.2[Tên khách hàng],G920)=0),"Tên KH chưa khai báo trong DSKH",IF(AND(H920&lt;&gt;"",COUNTIF(D.1[Tên sản phẩm],H920)=0),"SP này chưa khai báo trong DSSP",""))))</f>
        <v/>
      </c>
      <c r="AB920" s="28" t="str">
        <f t="shared" ca="1" si="170"/>
        <v/>
      </c>
      <c r="AC920" s="29" t="str">
        <f>IF(OR(H920="",S920=""),"",S920-(SUM(L920,M920)*INDEX(#REF!,MATCH(H920,D.1[Tên sản phẩm],0))))</f>
        <v/>
      </c>
    </row>
    <row r="921" spans="2:29" ht="27.75" customHeight="1">
      <c r="B921" s="69">
        <f t="shared" si="171"/>
        <v>918</v>
      </c>
      <c r="C921" s="49" t="str">
        <f t="shared" ca="1" si="172"/>
        <v/>
      </c>
      <c r="D921" s="50" t="str">
        <f t="shared" ca="1" si="173"/>
        <v/>
      </c>
      <c r="E921" s="51" t="str">
        <f t="shared" ca="1" si="174"/>
        <v/>
      </c>
      <c r="F921" s="51"/>
      <c r="G921" s="52" t="str">
        <f t="shared" ca="1" si="175"/>
        <v/>
      </c>
      <c r="H921" s="53"/>
      <c r="I921" s="54" t="str">
        <f>IF(H921="","",INDEX(D.1[Quy cách],MATCH(H921,D.1[Tên sản phẩm],0)))</f>
        <v/>
      </c>
      <c r="J921" s="20" t="str">
        <f>IF(H921="","",INDEX(D.1[ĐVT],MATCH(H921,D.1[Tên sản phẩm],0)))</f>
        <v/>
      </c>
      <c r="K921" s="56" t="str">
        <f>IF(H921="","",INDEX(#REF!,MATCH(H921,D.1[Tên sản phẩm],0)))</f>
        <v/>
      </c>
      <c r="L921" s="56"/>
      <c r="M921" s="53"/>
      <c r="N921" s="53"/>
      <c r="O921" s="53"/>
      <c r="P921" s="57" t="str">
        <f t="shared" si="176"/>
        <v/>
      </c>
      <c r="Q921" s="58"/>
      <c r="R921" s="56" t="str">
        <f t="shared" si="169"/>
        <v/>
      </c>
      <c r="S921" s="57" t="str">
        <f t="shared" si="177"/>
        <v/>
      </c>
      <c r="T921" s="58" t="str">
        <f t="shared" ca="1" si="178"/>
        <v/>
      </c>
      <c r="U921" s="57" t="str">
        <f t="shared" si="179"/>
        <v/>
      </c>
      <c r="V921" s="57" t="str">
        <f ca="1">IF(AND(C921&lt;&gt;"",C921&lt;&gt;OFFSET(C921,1,0)),SUMIFS([Giá có thuế],[Số ĐK],C921),"")</f>
        <v/>
      </c>
      <c r="W921" s="53"/>
      <c r="X921" s="55" t="str">
        <f>IF(W921="","",'Thông Tin Chung'!#REF!)</f>
        <v/>
      </c>
      <c r="Y921" s="57" t="str">
        <f t="shared" ca="1" si="180"/>
        <v/>
      </c>
      <c r="Z921" s="59"/>
      <c r="AA921" s="49" t="str">
        <f ca="1">IF(C921="","",IF(OR(D921&lt;NgayBatDau,D921&gt;NgayKetThuc),"Ngày tháng phải nằm trong kỳ báo cáo",IF(AND(G921&lt;&gt;"",COUNTIF(D.2[Tên khách hàng],G921)=0),"Tên KH chưa khai báo trong DSKH",IF(AND(H921&lt;&gt;"",COUNTIF(D.1[Tên sản phẩm],H921)=0),"SP này chưa khai báo trong DSSP",""))))</f>
        <v/>
      </c>
      <c r="AB921" s="28" t="str">
        <f t="shared" ca="1" si="170"/>
        <v/>
      </c>
      <c r="AC921" s="29" t="str">
        <f>IF(OR(H921="",S921=""),"",S921-(SUM(L921,M921)*INDEX(#REF!,MATCH(H921,D.1[Tên sản phẩm],0))))</f>
        <v/>
      </c>
    </row>
    <row r="922" spans="2:29" ht="27.75" customHeight="1">
      <c r="B922" s="69">
        <f t="shared" si="171"/>
        <v>919</v>
      </c>
      <c r="C922" s="49" t="str">
        <f t="shared" ca="1" si="172"/>
        <v/>
      </c>
      <c r="D922" s="50" t="str">
        <f t="shared" ca="1" si="173"/>
        <v/>
      </c>
      <c r="E922" s="51" t="str">
        <f t="shared" ca="1" si="174"/>
        <v/>
      </c>
      <c r="F922" s="51"/>
      <c r="G922" s="52" t="str">
        <f t="shared" ca="1" si="175"/>
        <v/>
      </c>
      <c r="H922" s="53"/>
      <c r="I922" s="54" t="str">
        <f>IF(H922="","",INDEX(D.1[Quy cách],MATCH(H922,D.1[Tên sản phẩm],0)))</f>
        <v/>
      </c>
      <c r="J922" s="20" t="str">
        <f>IF(H922="","",INDEX(D.1[ĐVT],MATCH(H922,D.1[Tên sản phẩm],0)))</f>
        <v/>
      </c>
      <c r="K922" s="56" t="str">
        <f>IF(H922="","",INDEX(#REF!,MATCH(H922,D.1[Tên sản phẩm],0)))</f>
        <v/>
      </c>
      <c r="L922" s="56"/>
      <c r="M922" s="53"/>
      <c r="N922" s="53"/>
      <c r="O922" s="53"/>
      <c r="P922" s="57" t="str">
        <f t="shared" si="176"/>
        <v/>
      </c>
      <c r="Q922" s="58"/>
      <c r="R922" s="56" t="str">
        <f t="shared" si="169"/>
        <v/>
      </c>
      <c r="S922" s="57" t="str">
        <f t="shared" si="177"/>
        <v/>
      </c>
      <c r="T922" s="58" t="str">
        <f t="shared" ca="1" si="178"/>
        <v/>
      </c>
      <c r="U922" s="57" t="str">
        <f t="shared" si="179"/>
        <v/>
      </c>
      <c r="V922" s="57" t="str">
        <f ca="1">IF(AND(C922&lt;&gt;"",C922&lt;&gt;OFFSET(C922,1,0)),SUMIFS([Giá có thuế],[Số ĐK],C922),"")</f>
        <v/>
      </c>
      <c r="W922" s="53"/>
      <c r="X922" s="55" t="str">
        <f>IF(W922="","",'Thông Tin Chung'!#REF!)</f>
        <v/>
      </c>
      <c r="Y922" s="57" t="str">
        <f t="shared" ca="1" si="180"/>
        <v/>
      </c>
      <c r="Z922" s="59"/>
      <c r="AA922" s="49" t="str">
        <f ca="1">IF(C922="","",IF(OR(D922&lt;NgayBatDau,D922&gt;NgayKetThuc),"Ngày tháng phải nằm trong kỳ báo cáo",IF(AND(G922&lt;&gt;"",COUNTIF(D.2[Tên khách hàng],G922)=0),"Tên KH chưa khai báo trong DSKH",IF(AND(H922&lt;&gt;"",COUNTIF(D.1[Tên sản phẩm],H922)=0),"SP này chưa khai báo trong DSSP",""))))</f>
        <v/>
      </c>
      <c r="AB922" s="28" t="str">
        <f t="shared" ca="1" si="170"/>
        <v/>
      </c>
      <c r="AC922" s="29" t="str">
        <f>IF(OR(H922="",S922=""),"",S922-(SUM(L922,M922)*INDEX(#REF!,MATCH(H922,D.1[Tên sản phẩm],0))))</f>
        <v/>
      </c>
    </row>
    <row r="923" spans="2:29" ht="27.75" customHeight="1">
      <c r="B923" s="69">
        <f t="shared" si="171"/>
        <v>920</v>
      </c>
      <c r="C923" s="49" t="str">
        <f t="shared" ca="1" si="172"/>
        <v/>
      </c>
      <c r="D923" s="50" t="str">
        <f t="shared" ca="1" si="173"/>
        <v/>
      </c>
      <c r="E923" s="51" t="str">
        <f t="shared" ca="1" si="174"/>
        <v/>
      </c>
      <c r="F923" s="51"/>
      <c r="G923" s="52" t="str">
        <f t="shared" ca="1" si="175"/>
        <v/>
      </c>
      <c r="H923" s="53"/>
      <c r="I923" s="54" t="str">
        <f>IF(H923="","",INDEX(D.1[Quy cách],MATCH(H923,D.1[Tên sản phẩm],0)))</f>
        <v/>
      </c>
      <c r="J923" s="20" t="str">
        <f>IF(H923="","",INDEX(D.1[ĐVT],MATCH(H923,D.1[Tên sản phẩm],0)))</f>
        <v/>
      </c>
      <c r="K923" s="56" t="str">
        <f>IF(H923="","",INDEX(#REF!,MATCH(H923,D.1[Tên sản phẩm],0)))</f>
        <v/>
      </c>
      <c r="L923" s="56"/>
      <c r="M923" s="53"/>
      <c r="N923" s="53"/>
      <c r="O923" s="53"/>
      <c r="P923" s="57" t="str">
        <f t="shared" si="176"/>
        <v/>
      </c>
      <c r="Q923" s="58"/>
      <c r="R923" s="56" t="str">
        <f t="shared" si="169"/>
        <v/>
      </c>
      <c r="S923" s="57" t="str">
        <f t="shared" si="177"/>
        <v/>
      </c>
      <c r="T923" s="58" t="str">
        <f t="shared" ca="1" si="178"/>
        <v/>
      </c>
      <c r="U923" s="57" t="str">
        <f t="shared" si="179"/>
        <v/>
      </c>
      <c r="V923" s="57" t="str">
        <f ca="1">IF(AND(C923&lt;&gt;"",C923&lt;&gt;OFFSET(C923,1,0)),SUMIFS([Giá có thuế],[Số ĐK],C923),"")</f>
        <v/>
      </c>
      <c r="W923" s="53"/>
      <c r="X923" s="55" t="str">
        <f>IF(W923="","",'Thông Tin Chung'!#REF!)</f>
        <v/>
      </c>
      <c r="Y923" s="57" t="str">
        <f t="shared" ca="1" si="180"/>
        <v/>
      </c>
      <c r="Z923" s="59"/>
      <c r="AA923" s="49" t="str">
        <f ca="1">IF(C923="","",IF(OR(D923&lt;NgayBatDau,D923&gt;NgayKetThuc),"Ngày tháng phải nằm trong kỳ báo cáo",IF(AND(G923&lt;&gt;"",COUNTIF(D.2[Tên khách hàng],G923)=0),"Tên KH chưa khai báo trong DSKH",IF(AND(H923&lt;&gt;"",COUNTIF(D.1[Tên sản phẩm],H923)=0),"SP này chưa khai báo trong DSSP",""))))</f>
        <v/>
      </c>
      <c r="AB923" s="28" t="str">
        <f t="shared" ca="1" si="170"/>
        <v/>
      </c>
      <c r="AC923" s="29" t="str">
        <f>IF(OR(H923="",S923=""),"",S923-(SUM(L923,M923)*INDEX(#REF!,MATCH(H923,D.1[Tên sản phẩm],0))))</f>
        <v/>
      </c>
    </row>
    <row r="924" spans="2:29" ht="27.75" customHeight="1">
      <c r="B924" s="69">
        <f t="shared" si="171"/>
        <v>921</v>
      </c>
      <c r="C924" s="49" t="str">
        <f t="shared" ca="1" si="172"/>
        <v/>
      </c>
      <c r="D924" s="50" t="str">
        <f t="shared" ca="1" si="173"/>
        <v/>
      </c>
      <c r="E924" s="51" t="str">
        <f t="shared" ca="1" si="174"/>
        <v/>
      </c>
      <c r="F924" s="51"/>
      <c r="G924" s="52" t="str">
        <f t="shared" ca="1" si="175"/>
        <v/>
      </c>
      <c r="H924" s="53"/>
      <c r="I924" s="54" t="str">
        <f>IF(H924="","",INDEX(D.1[Quy cách],MATCH(H924,D.1[Tên sản phẩm],0)))</f>
        <v/>
      </c>
      <c r="J924" s="20" t="str">
        <f>IF(H924="","",INDEX(D.1[ĐVT],MATCH(H924,D.1[Tên sản phẩm],0)))</f>
        <v/>
      </c>
      <c r="K924" s="56" t="str">
        <f>IF(H924="","",INDEX(#REF!,MATCH(H924,D.1[Tên sản phẩm],0)))</f>
        <v/>
      </c>
      <c r="L924" s="56"/>
      <c r="M924" s="53"/>
      <c r="N924" s="53"/>
      <c r="O924" s="53"/>
      <c r="P924" s="57" t="str">
        <f t="shared" si="176"/>
        <v/>
      </c>
      <c r="Q924" s="58"/>
      <c r="R924" s="56" t="str">
        <f t="shared" si="169"/>
        <v/>
      </c>
      <c r="S924" s="57" t="str">
        <f t="shared" si="177"/>
        <v/>
      </c>
      <c r="T924" s="58" t="str">
        <f t="shared" ca="1" si="178"/>
        <v/>
      </c>
      <c r="U924" s="57" t="str">
        <f t="shared" si="179"/>
        <v/>
      </c>
      <c r="V924" s="57" t="str">
        <f ca="1">IF(AND(C924&lt;&gt;"",C924&lt;&gt;OFFSET(C924,1,0)),SUMIFS([Giá có thuế],[Số ĐK],C924),"")</f>
        <v/>
      </c>
      <c r="W924" s="53"/>
      <c r="X924" s="55" t="str">
        <f>IF(W924="","",'Thông Tin Chung'!#REF!)</f>
        <v/>
      </c>
      <c r="Y924" s="57" t="str">
        <f t="shared" ca="1" si="180"/>
        <v/>
      </c>
      <c r="Z924" s="59"/>
      <c r="AA924" s="49" t="str">
        <f ca="1">IF(C924="","",IF(OR(D924&lt;NgayBatDau,D924&gt;NgayKetThuc),"Ngày tháng phải nằm trong kỳ báo cáo",IF(AND(G924&lt;&gt;"",COUNTIF(D.2[Tên khách hàng],G924)=0),"Tên KH chưa khai báo trong DSKH",IF(AND(H924&lt;&gt;"",COUNTIF(D.1[Tên sản phẩm],H924)=0),"SP này chưa khai báo trong DSSP",""))))</f>
        <v/>
      </c>
      <c r="AB924" s="28" t="str">
        <f t="shared" ca="1" si="170"/>
        <v/>
      </c>
      <c r="AC924" s="29" t="str">
        <f>IF(OR(H924="",S924=""),"",S924-(SUM(L924,M924)*INDEX(#REF!,MATCH(H924,D.1[Tên sản phẩm],0))))</f>
        <v/>
      </c>
    </row>
    <row r="925" spans="2:29" ht="27.75" customHeight="1">
      <c r="B925" s="69">
        <f t="shared" si="171"/>
        <v>922</v>
      </c>
      <c r="C925" s="49" t="str">
        <f t="shared" ca="1" si="172"/>
        <v/>
      </c>
      <c r="D925" s="50" t="str">
        <f t="shared" ca="1" si="173"/>
        <v/>
      </c>
      <c r="E925" s="51" t="str">
        <f t="shared" ca="1" si="174"/>
        <v/>
      </c>
      <c r="F925" s="51"/>
      <c r="G925" s="52" t="str">
        <f t="shared" ca="1" si="175"/>
        <v/>
      </c>
      <c r="H925" s="53"/>
      <c r="I925" s="54" t="str">
        <f>IF(H925="","",INDEX(D.1[Quy cách],MATCH(H925,D.1[Tên sản phẩm],0)))</f>
        <v/>
      </c>
      <c r="J925" s="20" t="str">
        <f>IF(H925="","",INDEX(D.1[ĐVT],MATCH(H925,D.1[Tên sản phẩm],0)))</f>
        <v/>
      </c>
      <c r="K925" s="56" t="str">
        <f>IF(H925="","",INDEX(#REF!,MATCH(H925,D.1[Tên sản phẩm],0)))</f>
        <v/>
      </c>
      <c r="L925" s="56"/>
      <c r="M925" s="53"/>
      <c r="N925" s="53"/>
      <c r="O925" s="53"/>
      <c r="P925" s="57" t="str">
        <f t="shared" si="176"/>
        <v/>
      </c>
      <c r="Q925" s="58"/>
      <c r="R925" s="56" t="str">
        <f t="shared" si="169"/>
        <v/>
      </c>
      <c r="S925" s="57" t="str">
        <f t="shared" si="177"/>
        <v/>
      </c>
      <c r="T925" s="58" t="str">
        <f t="shared" ca="1" si="178"/>
        <v/>
      </c>
      <c r="U925" s="57" t="str">
        <f t="shared" si="179"/>
        <v/>
      </c>
      <c r="V925" s="57" t="str">
        <f ca="1">IF(AND(C925&lt;&gt;"",C925&lt;&gt;OFFSET(C925,1,0)),SUMIFS([Giá có thuế],[Số ĐK],C925),"")</f>
        <v/>
      </c>
      <c r="W925" s="53"/>
      <c r="X925" s="55" t="str">
        <f>IF(W925="","",'Thông Tin Chung'!#REF!)</f>
        <v/>
      </c>
      <c r="Y925" s="57" t="str">
        <f t="shared" ca="1" si="180"/>
        <v/>
      </c>
      <c r="Z925" s="59"/>
      <c r="AA925" s="49" t="str">
        <f ca="1">IF(C925="","",IF(OR(D925&lt;NgayBatDau,D925&gt;NgayKetThuc),"Ngày tháng phải nằm trong kỳ báo cáo",IF(AND(G925&lt;&gt;"",COUNTIF(D.2[Tên khách hàng],G925)=0),"Tên KH chưa khai báo trong DSKH",IF(AND(H925&lt;&gt;"",COUNTIF(D.1[Tên sản phẩm],H925)=0),"SP này chưa khai báo trong DSSP",""))))</f>
        <v/>
      </c>
      <c r="AB925" s="28" t="str">
        <f t="shared" ca="1" si="170"/>
        <v/>
      </c>
      <c r="AC925" s="29" t="str">
        <f>IF(OR(H925="",S925=""),"",S925-(SUM(L925,M925)*INDEX(#REF!,MATCH(H925,D.1[Tên sản phẩm],0))))</f>
        <v/>
      </c>
    </row>
    <row r="926" spans="2:29" ht="27.75" customHeight="1">
      <c r="B926" s="69">
        <f t="shared" si="171"/>
        <v>923</v>
      </c>
      <c r="C926" s="49" t="str">
        <f t="shared" ca="1" si="172"/>
        <v/>
      </c>
      <c r="D926" s="50" t="str">
        <f t="shared" ca="1" si="173"/>
        <v/>
      </c>
      <c r="E926" s="51" t="str">
        <f t="shared" ca="1" si="174"/>
        <v/>
      </c>
      <c r="F926" s="51"/>
      <c r="G926" s="52" t="str">
        <f t="shared" ca="1" si="175"/>
        <v/>
      </c>
      <c r="H926" s="53"/>
      <c r="I926" s="54" t="str">
        <f>IF(H926="","",INDEX(D.1[Quy cách],MATCH(H926,D.1[Tên sản phẩm],0)))</f>
        <v/>
      </c>
      <c r="J926" s="20" t="str">
        <f>IF(H926="","",INDEX(D.1[ĐVT],MATCH(H926,D.1[Tên sản phẩm],0)))</f>
        <v/>
      </c>
      <c r="K926" s="56" t="str">
        <f>IF(H926="","",INDEX(#REF!,MATCH(H926,D.1[Tên sản phẩm],0)))</f>
        <v/>
      </c>
      <c r="L926" s="56"/>
      <c r="M926" s="53"/>
      <c r="N926" s="53"/>
      <c r="O926" s="53"/>
      <c r="P926" s="57" t="str">
        <f t="shared" si="176"/>
        <v/>
      </c>
      <c r="Q926" s="58"/>
      <c r="R926" s="56" t="str">
        <f t="shared" si="169"/>
        <v/>
      </c>
      <c r="S926" s="57" t="str">
        <f t="shared" si="177"/>
        <v/>
      </c>
      <c r="T926" s="58" t="str">
        <f t="shared" ca="1" si="178"/>
        <v/>
      </c>
      <c r="U926" s="57" t="str">
        <f t="shared" si="179"/>
        <v/>
      </c>
      <c r="V926" s="57" t="str">
        <f ca="1">IF(AND(C926&lt;&gt;"",C926&lt;&gt;OFFSET(C926,1,0)),SUMIFS([Giá có thuế],[Số ĐK],C926),"")</f>
        <v/>
      </c>
      <c r="W926" s="53"/>
      <c r="X926" s="55" t="str">
        <f>IF(W926="","",'Thông Tin Chung'!#REF!)</f>
        <v/>
      </c>
      <c r="Y926" s="57" t="str">
        <f t="shared" ca="1" si="180"/>
        <v/>
      </c>
      <c r="Z926" s="59"/>
      <c r="AA926" s="49" t="str">
        <f ca="1">IF(C926="","",IF(OR(D926&lt;NgayBatDau,D926&gt;NgayKetThuc),"Ngày tháng phải nằm trong kỳ báo cáo",IF(AND(G926&lt;&gt;"",COUNTIF(D.2[Tên khách hàng],G926)=0),"Tên KH chưa khai báo trong DSKH",IF(AND(H926&lt;&gt;"",COUNTIF(D.1[Tên sản phẩm],H926)=0),"SP này chưa khai báo trong DSSP",""))))</f>
        <v/>
      </c>
      <c r="AB926" s="28" t="str">
        <f t="shared" ca="1" si="170"/>
        <v/>
      </c>
      <c r="AC926" s="29" t="str">
        <f>IF(OR(H926="",S926=""),"",S926-(SUM(L926,M926)*INDEX(#REF!,MATCH(H926,D.1[Tên sản phẩm],0))))</f>
        <v/>
      </c>
    </row>
    <row r="927" spans="2:29" ht="27.75" customHeight="1">
      <c r="B927" s="69">
        <f t="shared" si="171"/>
        <v>924</v>
      </c>
      <c r="C927" s="49" t="str">
        <f t="shared" ca="1" si="172"/>
        <v/>
      </c>
      <c r="D927" s="50" t="str">
        <f t="shared" ca="1" si="173"/>
        <v/>
      </c>
      <c r="E927" s="51" t="str">
        <f t="shared" ca="1" si="174"/>
        <v/>
      </c>
      <c r="F927" s="51"/>
      <c r="G927" s="52" t="str">
        <f t="shared" ca="1" si="175"/>
        <v/>
      </c>
      <c r="H927" s="53"/>
      <c r="I927" s="54" t="str">
        <f>IF(H927="","",INDEX(D.1[Quy cách],MATCH(H927,D.1[Tên sản phẩm],0)))</f>
        <v/>
      </c>
      <c r="J927" s="20" t="str">
        <f>IF(H927="","",INDEX(D.1[ĐVT],MATCH(H927,D.1[Tên sản phẩm],0)))</f>
        <v/>
      </c>
      <c r="K927" s="56" t="str">
        <f>IF(H927="","",INDEX(#REF!,MATCH(H927,D.1[Tên sản phẩm],0)))</f>
        <v/>
      </c>
      <c r="L927" s="56"/>
      <c r="M927" s="53"/>
      <c r="N927" s="53"/>
      <c r="O927" s="53"/>
      <c r="P927" s="57" t="str">
        <f t="shared" si="176"/>
        <v/>
      </c>
      <c r="Q927" s="58"/>
      <c r="R927" s="56" t="str">
        <f t="shared" si="169"/>
        <v/>
      </c>
      <c r="S927" s="57" t="str">
        <f t="shared" si="177"/>
        <v/>
      </c>
      <c r="T927" s="58" t="str">
        <f t="shared" ca="1" si="178"/>
        <v/>
      </c>
      <c r="U927" s="57" t="str">
        <f t="shared" si="179"/>
        <v/>
      </c>
      <c r="V927" s="57" t="str">
        <f ca="1">IF(AND(C927&lt;&gt;"",C927&lt;&gt;OFFSET(C927,1,0)),SUMIFS([Giá có thuế],[Số ĐK],C927),"")</f>
        <v/>
      </c>
      <c r="W927" s="53"/>
      <c r="X927" s="55" t="str">
        <f>IF(W927="","",'Thông Tin Chung'!#REF!)</f>
        <v/>
      </c>
      <c r="Y927" s="57" t="str">
        <f t="shared" ca="1" si="180"/>
        <v/>
      </c>
      <c r="Z927" s="59"/>
      <c r="AA927" s="49" t="str">
        <f ca="1">IF(C927="","",IF(OR(D927&lt;NgayBatDau,D927&gt;NgayKetThuc),"Ngày tháng phải nằm trong kỳ báo cáo",IF(AND(G927&lt;&gt;"",COUNTIF(D.2[Tên khách hàng],G927)=0),"Tên KH chưa khai báo trong DSKH",IF(AND(H927&lt;&gt;"",COUNTIF(D.1[Tên sản phẩm],H927)=0),"SP này chưa khai báo trong DSSP",""))))</f>
        <v/>
      </c>
      <c r="AB927" s="28" t="str">
        <f t="shared" ca="1" si="170"/>
        <v/>
      </c>
      <c r="AC927" s="29" t="str">
        <f>IF(OR(H927="",S927=""),"",S927-(SUM(L927,M927)*INDEX(#REF!,MATCH(H927,D.1[Tên sản phẩm],0))))</f>
        <v/>
      </c>
    </row>
    <row r="928" spans="2:29" ht="27.75" customHeight="1">
      <c r="B928" s="69">
        <f t="shared" si="171"/>
        <v>925</v>
      </c>
      <c r="C928" s="49" t="str">
        <f t="shared" ca="1" si="172"/>
        <v/>
      </c>
      <c r="D928" s="50" t="str">
        <f t="shared" ca="1" si="173"/>
        <v/>
      </c>
      <c r="E928" s="51" t="str">
        <f t="shared" ca="1" si="174"/>
        <v/>
      </c>
      <c r="F928" s="51"/>
      <c r="G928" s="52" t="str">
        <f t="shared" ca="1" si="175"/>
        <v/>
      </c>
      <c r="H928" s="53"/>
      <c r="I928" s="54" t="str">
        <f>IF(H928="","",INDEX(D.1[Quy cách],MATCH(H928,D.1[Tên sản phẩm],0)))</f>
        <v/>
      </c>
      <c r="J928" s="20" t="str">
        <f>IF(H928="","",INDEX(D.1[ĐVT],MATCH(H928,D.1[Tên sản phẩm],0)))</f>
        <v/>
      </c>
      <c r="K928" s="56" t="str">
        <f>IF(H928="","",INDEX(#REF!,MATCH(H928,D.1[Tên sản phẩm],0)))</f>
        <v/>
      </c>
      <c r="L928" s="56"/>
      <c r="M928" s="53"/>
      <c r="N928" s="53"/>
      <c r="O928" s="53"/>
      <c r="P928" s="57" t="str">
        <f t="shared" si="176"/>
        <v/>
      </c>
      <c r="Q928" s="58"/>
      <c r="R928" s="56" t="str">
        <f t="shared" si="169"/>
        <v/>
      </c>
      <c r="S928" s="57" t="str">
        <f t="shared" si="177"/>
        <v/>
      </c>
      <c r="T928" s="58" t="str">
        <f t="shared" ca="1" si="178"/>
        <v/>
      </c>
      <c r="U928" s="57" t="str">
        <f t="shared" si="179"/>
        <v/>
      </c>
      <c r="V928" s="57" t="str">
        <f ca="1">IF(AND(C928&lt;&gt;"",C928&lt;&gt;OFFSET(C928,1,0)),SUMIFS([Giá có thuế],[Số ĐK],C928),"")</f>
        <v/>
      </c>
      <c r="W928" s="53"/>
      <c r="X928" s="55" t="str">
        <f>IF(W928="","",'Thông Tin Chung'!#REF!)</f>
        <v/>
      </c>
      <c r="Y928" s="57" t="str">
        <f t="shared" ca="1" si="180"/>
        <v/>
      </c>
      <c r="Z928" s="59"/>
      <c r="AA928" s="49" t="str">
        <f ca="1">IF(C928="","",IF(OR(D928&lt;NgayBatDau,D928&gt;NgayKetThuc),"Ngày tháng phải nằm trong kỳ báo cáo",IF(AND(G928&lt;&gt;"",COUNTIF(D.2[Tên khách hàng],G928)=0),"Tên KH chưa khai báo trong DSKH",IF(AND(H928&lt;&gt;"",COUNTIF(D.1[Tên sản phẩm],H928)=0),"SP này chưa khai báo trong DSSP",""))))</f>
        <v/>
      </c>
      <c r="AB928" s="28" t="str">
        <f t="shared" ca="1" si="170"/>
        <v/>
      </c>
      <c r="AC928" s="29" t="str">
        <f>IF(OR(H928="",S928=""),"",S928-(SUM(L928,M928)*INDEX(#REF!,MATCH(H928,D.1[Tên sản phẩm],0))))</f>
        <v/>
      </c>
    </row>
    <row r="929" spans="2:29" ht="27.75" customHeight="1">
      <c r="B929" s="69">
        <f t="shared" si="171"/>
        <v>926</v>
      </c>
      <c r="C929" s="49" t="str">
        <f t="shared" ca="1" si="172"/>
        <v/>
      </c>
      <c r="D929" s="50" t="str">
        <f t="shared" ca="1" si="173"/>
        <v/>
      </c>
      <c r="E929" s="51" t="str">
        <f t="shared" ca="1" si="174"/>
        <v/>
      </c>
      <c r="F929" s="51"/>
      <c r="G929" s="52" t="str">
        <f t="shared" ca="1" si="175"/>
        <v/>
      </c>
      <c r="H929" s="53"/>
      <c r="I929" s="54" t="str">
        <f>IF(H929="","",INDEX(D.1[Quy cách],MATCH(H929,D.1[Tên sản phẩm],0)))</f>
        <v/>
      </c>
      <c r="J929" s="20" t="str">
        <f>IF(H929="","",INDEX(D.1[ĐVT],MATCH(H929,D.1[Tên sản phẩm],0)))</f>
        <v/>
      </c>
      <c r="K929" s="56" t="str">
        <f>IF(H929="","",INDEX(#REF!,MATCH(H929,D.1[Tên sản phẩm],0)))</f>
        <v/>
      </c>
      <c r="L929" s="56"/>
      <c r="M929" s="53"/>
      <c r="N929" s="53"/>
      <c r="O929" s="53"/>
      <c r="P929" s="57" t="str">
        <f t="shared" si="176"/>
        <v/>
      </c>
      <c r="Q929" s="58"/>
      <c r="R929" s="56" t="str">
        <f t="shared" si="169"/>
        <v/>
      </c>
      <c r="S929" s="57" t="str">
        <f t="shared" si="177"/>
        <v/>
      </c>
      <c r="T929" s="58" t="str">
        <f t="shared" ca="1" si="178"/>
        <v/>
      </c>
      <c r="U929" s="57" t="str">
        <f t="shared" si="179"/>
        <v/>
      </c>
      <c r="V929" s="57" t="str">
        <f ca="1">IF(AND(C929&lt;&gt;"",C929&lt;&gt;OFFSET(C929,1,0)),SUMIFS([Giá có thuế],[Số ĐK],C929),"")</f>
        <v/>
      </c>
      <c r="W929" s="53"/>
      <c r="X929" s="55" t="str">
        <f>IF(W929="","",'Thông Tin Chung'!#REF!)</f>
        <v/>
      </c>
      <c r="Y929" s="57" t="str">
        <f t="shared" ca="1" si="180"/>
        <v/>
      </c>
      <c r="Z929" s="59"/>
      <c r="AA929" s="49" t="str">
        <f ca="1">IF(C929="","",IF(OR(D929&lt;NgayBatDau,D929&gt;NgayKetThuc),"Ngày tháng phải nằm trong kỳ báo cáo",IF(AND(G929&lt;&gt;"",COUNTIF(D.2[Tên khách hàng],G929)=0),"Tên KH chưa khai báo trong DSKH",IF(AND(H929&lt;&gt;"",COUNTIF(D.1[Tên sản phẩm],H929)=0),"SP này chưa khai báo trong DSSP",""))))</f>
        <v/>
      </c>
      <c r="AB929" s="28" t="str">
        <f t="shared" ca="1" si="170"/>
        <v/>
      </c>
      <c r="AC929" s="29" t="str">
        <f>IF(OR(H929="",S929=""),"",S929-(SUM(L929,M929)*INDEX(#REF!,MATCH(H929,D.1[Tên sản phẩm],0))))</f>
        <v/>
      </c>
    </row>
    <row r="930" spans="2:29" ht="27.75" customHeight="1">
      <c r="B930" s="69">
        <f t="shared" si="171"/>
        <v>927</v>
      </c>
      <c r="C930" s="49" t="str">
        <f t="shared" ca="1" si="172"/>
        <v/>
      </c>
      <c r="D930" s="50" t="str">
        <f t="shared" ca="1" si="173"/>
        <v/>
      </c>
      <c r="E930" s="51" t="str">
        <f t="shared" ca="1" si="174"/>
        <v/>
      </c>
      <c r="F930" s="51"/>
      <c r="G930" s="52" t="str">
        <f t="shared" ca="1" si="175"/>
        <v/>
      </c>
      <c r="H930" s="53"/>
      <c r="I930" s="54" t="str">
        <f>IF(H930="","",INDEX(D.1[Quy cách],MATCH(H930,D.1[Tên sản phẩm],0)))</f>
        <v/>
      </c>
      <c r="J930" s="20" t="str">
        <f>IF(H930="","",INDEX(D.1[ĐVT],MATCH(H930,D.1[Tên sản phẩm],0)))</f>
        <v/>
      </c>
      <c r="K930" s="56" t="str">
        <f>IF(H930="","",INDEX(#REF!,MATCH(H930,D.1[Tên sản phẩm],0)))</f>
        <v/>
      </c>
      <c r="L930" s="56"/>
      <c r="M930" s="53"/>
      <c r="N930" s="53"/>
      <c r="O930" s="53"/>
      <c r="P930" s="57" t="str">
        <f t="shared" si="176"/>
        <v/>
      </c>
      <c r="Q930" s="58"/>
      <c r="R930" s="56" t="str">
        <f t="shared" si="169"/>
        <v/>
      </c>
      <c r="S930" s="57" t="str">
        <f t="shared" si="177"/>
        <v/>
      </c>
      <c r="T930" s="58" t="str">
        <f t="shared" ca="1" si="178"/>
        <v/>
      </c>
      <c r="U930" s="57" t="str">
        <f t="shared" si="179"/>
        <v/>
      </c>
      <c r="V930" s="57" t="str">
        <f ca="1">IF(AND(C930&lt;&gt;"",C930&lt;&gt;OFFSET(C930,1,0)),SUMIFS([Giá có thuế],[Số ĐK],C930),"")</f>
        <v/>
      </c>
      <c r="W930" s="53"/>
      <c r="X930" s="55" t="str">
        <f>IF(W930="","",'Thông Tin Chung'!#REF!)</f>
        <v/>
      </c>
      <c r="Y930" s="57" t="str">
        <f t="shared" ca="1" si="180"/>
        <v/>
      </c>
      <c r="Z930" s="59"/>
      <c r="AA930" s="49" t="str">
        <f ca="1">IF(C930="","",IF(OR(D930&lt;NgayBatDau,D930&gt;NgayKetThuc),"Ngày tháng phải nằm trong kỳ báo cáo",IF(AND(G930&lt;&gt;"",COUNTIF(D.2[Tên khách hàng],G930)=0),"Tên KH chưa khai báo trong DSKH",IF(AND(H930&lt;&gt;"",COUNTIF(D.1[Tên sản phẩm],H930)=0),"SP này chưa khai báo trong DSSP",""))))</f>
        <v/>
      </c>
      <c r="AB930" s="28" t="str">
        <f t="shared" ca="1" si="170"/>
        <v/>
      </c>
      <c r="AC930" s="29" t="str">
        <f>IF(OR(H930="",S930=""),"",S930-(SUM(L930,M930)*INDEX(#REF!,MATCH(H930,D.1[Tên sản phẩm],0))))</f>
        <v/>
      </c>
    </row>
    <row r="931" spans="2:29" ht="27.75" customHeight="1">
      <c r="B931" s="69">
        <f t="shared" si="171"/>
        <v>928</v>
      </c>
      <c r="C931" s="49" t="str">
        <f t="shared" ca="1" si="172"/>
        <v/>
      </c>
      <c r="D931" s="50" t="str">
        <f t="shared" ca="1" si="173"/>
        <v/>
      </c>
      <c r="E931" s="51" t="str">
        <f t="shared" ca="1" si="174"/>
        <v/>
      </c>
      <c r="F931" s="51"/>
      <c r="G931" s="52" t="str">
        <f t="shared" ca="1" si="175"/>
        <v/>
      </c>
      <c r="H931" s="53"/>
      <c r="I931" s="54" t="str">
        <f>IF(H931="","",INDEX(D.1[Quy cách],MATCH(H931,D.1[Tên sản phẩm],0)))</f>
        <v/>
      </c>
      <c r="J931" s="20" t="str">
        <f>IF(H931="","",INDEX(D.1[ĐVT],MATCH(H931,D.1[Tên sản phẩm],0)))</f>
        <v/>
      </c>
      <c r="K931" s="56" t="str">
        <f>IF(H931="","",INDEX(#REF!,MATCH(H931,D.1[Tên sản phẩm],0)))</f>
        <v/>
      </c>
      <c r="L931" s="56"/>
      <c r="M931" s="53"/>
      <c r="N931" s="53"/>
      <c r="O931" s="53"/>
      <c r="P931" s="57" t="str">
        <f t="shared" si="176"/>
        <v/>
      </c>
      <c r="Q931" s="58"/>
      <c r="R931" s="56" t="str">
        <f t="shared" si="169"/>
        <v/>
      </c>
      <c r="S931" s="57" t="str">
        <f t="shared" si="177"/>
        <v/>
      </c>
      <c r="T931" s="58" t="str">
        <f t="shared" ca="1" si="178"/>
        <v/>
      </c>
      <c r="U931" s="57" t="str">
        <f t="shared" si="179"/>
        <v/>
      </c>
      <c r="V931" s="57" t="str">
        <f ca="1">IF(AND(C931&lt;&gt;"",C931&lt;&gt;OFFSET(C931,1,0)),SUMIFS([Giá có thuế],[Số ĐK],C931),"")</f>
        <v/>
      </c>
      <c r="W931" s="53"/>
      <c r="X931" s="55" t="str">
        <f>IF(W931="","",'Thông Tin Chung'!#REF!)</f>
        <v/>
      </c>
      <c r="Y931" s="57" t="str">
        <f t="shared" ca="1" si="180"/>
        <v/>
      </c>
      <c r="Z931" s="59"/>
      <c r="AA931" s="49" t="str">
        <f ca="1">IF(C931="","",IF(OR(D931&lt;NgayBatDau,D931&gt;NgayKetThuc),"Ngày tháng phải nằm trong kỳ báo cáo",IF(AND(G931&lt;&gt;"",COUNTIF(D.2[Tên khách hàng],G931)=0),"Tên KH chưa khai báo trong DSKH",IF(AND(H931&lt;&gt;"",COUNTIF(D.1[Tên sản phẩm],H931)=0),"SP này chưa khai báo trong DSSP",""))))</f>
        <v/>
      </c>
      <c r="AB931" s="28" t="str">
        <f t="shared" ca="1" si="170"/>
        <v/>
      </c>
      <c r="AC931" s="29" t="str">
        <f>IF(OR(H931="",S931=""),"",S931-(SUM(L931,M931)*INDEX(#REF!,MATCH(H931,D.1[Tên sản phẩm],0))))</f>
        <v/>
      </c>
    </row>
    <row r="932" spans="2:29" ht="27.75" customHeight="1">
      <c r="B932" s="69">
        <f t="shared" si="171"/>
        <v>929</v>
      </c>
      <c r="C932" s="49" t="str">
        <f t="shared" ca="1" si="172"/>
        <v/>
      </c>
      <c r="D932" s="50" t="str">
        <f t="shared" ca="1" si="173"/>
        <v/>
      </c>
      <c r="E932" s="51" t="str">
        <f t="shared" ca="1" si="174"/>
        <v/>
      </c>
      <c r="F932" s="51"/>
      <c r="G932" s="52" t="str">
        <f t="shared" ca="1" si="175"/>
        <v/>
      </c>
      <c r="H932" s="53"/>
      <c r="I932" s="54" t="str">
        <f>IF(H932="","",INDEX(D.1[Quy cách],MATCH(H932,D.1[Tên sản phẩm],0)))</f>
        <v/>
      </c>
      <c r="J932" s="20" t="str">
        <f>IF(H932="","",INDEX(D.1[ĐVT],MATCH(H932,D.1[Tên sản phẩm],0)))</f>
        <v/>
      </c>
      <c r="K932" s="56" t="str">
        <f>IF(H932="","",INDEX(#REF!,MATCH(H932,D.1[Tên sản phẩm],0)))</f>
        <v/>
      </c>
      <c r="L932" s="56"/>
      <c r="M932" s="53"/>
      <c r="N932" s="53"/>
      <c r="O932" s="53"/>
      <c r="P932" s="57" t="str">
        <f t="shared" si="176"/>
        <v/>
      </c>
      <c r="Q932" s="58"/>
      <c r="R932" s="56" t="str">
        <f t="shared" si="169"/>
        <v/>
      </c>
      <c r="S932" s="57" t="str">
        <f t="shared" si="177"/>
        <v/>
      </c>
      <c r="T932" s="58" t="str">
        <f t="shared" ca="1" si="178"/>
        <v/>
      </c>
      <c r="U932" s="57" t="str">
        <f t="shared" si="179"/>
        <v/>
      </c>
      <c r="V932" s="57" t="str">
        <f ca="1">IF(AND(C932&lt;&gt;"",C932&lt;&gt;OFFSET(C932,1,0)),SUMIFS([Giá có thuế],[Số ĐK],C932),"")</f>
        <v/>
      </c>
      <c r="W932" s="53"/>
      <c r="X932" s="55" t="str">
        <f>IF(W932="","",'Thông Tin Chung'!#REF!)</f>
        <v/>
      </c>
      <c r="Y932" s="57" t="str">
        <f t="shared" ca="1" si="180"/>
        <v/>
      </c>
      <c r="Z932" s="59"/>
      <c r="AA932" s="49" t="str">
        <f ca="1">IF(C932="","",IF(OR(D932&lt;NgayBatDau,D932&gt;NgayKetThuc),"Ngày tháng phải nằm trong kỳ báo cáo",IF(AND(G932&lt;&gt;"",COUNTIF(D.2[Tên khách hàng],G932)=0),"Tên KH chưa khai báo trong DSKH",IF(AND(H932&lt;&gt;"",COUNTIF(D.1[Tên sản phẩm],H932)=0),"SP này chưa khai báo trong DSSP",""))))</f>
        <v/>
      </c>
      <c r="AB932" s="28" t="str">
        <f t="shared" ca="1" si="170"/>
        <v/>
      </c>
      <c r="AC932" s="29" t="str">
        <f>IF(OR(H932="",S932=""),"",S932-(SUM(L932,M932)*INDEX(#REF!,MATCH(H932,D.1[Tên sản phẩm],0))))</f>
        <v/>
      </c>
    </row>
    <row r="933" spans="2:29" ht="27.75" customHeight="1">
      <c r="B933" s="69">
        <f t="shared" si="171"/>
        <v>930</v>
      </c>
      <c r="C933" s="49" t="str">
        <f t="shared" ca="1" si="172"/>
        <v/>
      </c>
      <c r="D933" s="50" t="str">
        <f t="shared" ca="1" si="173"/>
        <v/>
      </c>
      <c r="E933" s="51" t="str">
        <f t="shared" ca="1" si="174"/>
        <v/>
      </c>
      <c r="F933" s="51"/>
      <c r="G933" s="52" t="str">
        <f t="shared" ca="1" si="175"/>
        <v/>
      </c>
      <c r="H933" s="53"/>
      <c r="I933" s="54" t="str">
        <f>IF(H933="","",INDEX(D.1[Quy cách],MATCH(H933,D.1[Tên sản phẩm],0)))</f>
        <v/>
      </c>
      <c r="J933" s="20" t="str">
        <f>IF(H933="","",INDEX(D.1[ĐVT],MATCH(H933,D.1[Tên sản phẩm],0)))</f>
        <v/>
      </c>
      <c r="K933" s="56" t="str">
        <f>IF(H933="","",INDEX(#REF!,MATCH(H933,D.1[Tên sản phẩm],0)))</f>
        <v/>
      </c>
      <c r="L933" s="56"/>
      <c r="M933" s="53"/>
      <c r="N933" s="53"/>
      <c r="O933" s="53"/>
      <c r="P933" s="57" t="str">
        <f t="shared" si="176"/>
        <v/>
      </c>
      <c r="Q933" s="58"/>
      <c r="R933" s="56" t="str">
        <f t="shared" si="169"/>
        <v/>
      </c>
      <c r="S933" s="57" t="str">
        <f t="shared" si="177"/>
        <v/>
      </c>
      <c r="T933" s="58" t="str">
        <f t="shared" ca="1" si="178"/>
        <v/>
      </c>
      <c r="U933" s="57" t="str">
        <f t="shared" si="179"/>
        <v/>
      </c>
      <c r="V933" s="57" t="str">
        <f ca="1">IF(AND(C933&lt;&gt;"",C933&lt;&gt;OFFSET(C933,1,0)),SUMIFS([Giá có thuế],[Số ĐK],C933),"")</f>
        <v/>
      </c>
      <c r="W933" s="53"/>
      <c r="X933" s="55" t="str">
        <f>IF(W933="","",'Thông Tin Chung'!#REF!)</f>
        <v/>
      </c>
      <c r="Y933" s="57" t="str">
        <f t="shared" ca="1" si="180"/>
        <v/>
      </c>
      <c r="Z933" s="59"/>
      <c r="AA933" s="49" t="str">
        <f ca="1">IF(C933="","",IF(OR(D933&lt;NgayBatDau,D933&gt;NgayKetThuc),"Ngày tháng phải nằm trong kỳ báo cáo",IF(AND(G933&lt;&gt;"",COUNTIF(D.2[Tên khách hàng],G933)=0),"Tên KH chưa khai báo trong DSKH",IF(AND(H933&lt;&gt;"",COUNTIF(D.1[Tên sản phẩm],H933)=0),"SP này chưa khai báo trong DSSP",""))))</f>
        <v/>
      </c>
      <c r="AB933" s="28" t="str">
        <f t="shared" ca="1" si="170"/>
        <v/>
      </c>
      <c r="AC933" s="29" t="str">
        <f>IF(OR(H933="",S933=""),"",S933-(SUM(L933,M933)*INDEX(#REF!,MATCH(H933,D.1[Tên sản phẩm],0))))</f>
        <v/>
      </c>
    </row>
    <row r="934" spans="2:29" ht="27.75" customHeight="1">
      <c r="B934" s="69">
        <f t="shared" si="171"/>
        <v>931</v>
      </c>
      <c r="C934" s="49" t="str">
        <f t="shared" ca="1" si="172"/>
        <v/>
      </c>
      <c r="D934" s="50" t="str">
        <f t="shared" ca="1" si="173"/>
        <v/>
      </c>
      <c r="E934" s="51" t="str">
        <f t="shared" ca="1" si="174"/>
        <v/>
      </c>
      <c r="F934" s="51"/>
      <c r="G934" s="52" t="str">
        <f t="shared" ca="1" si="175"/>
        <v/>
      </c>
      <c r="H934" s="53"/>
      <c r="I934" s="54" t="str">
        <f>IF(H934="","",INDEX(D.1[Quy cách],MATCH(H934,D.1[Tên sản phẩm],0)))</f>
        <v/>
      </c>
      <c r="J934" s="20" t="str">
        <f>IF(H934="","",INDEX(D.1[ĐVT],MATCH(H934,D.1[Tên sản phẩm],0)))</f>
        <v/>
      </c>
      <c r="K934" s="56" t="str">
        <f>IF(H934="","",INDEX(#REF!,MATCH(H934,D.1[Tên sản phẩm],0)))</f>
        <v/>
      </c>
      <c r="L934" s="56"/>
      <c r="M934" s="53"/>
      <c r="N934" s="53"/>
      <c r="O934" s="53"/>
      <c r="P934" s="57" t="str">
        <f t="shared" si="176"/>
        <v/>
      </c>
      <c r="Q934" s="58"/>
      <c r="R934" s="56" t="str">
        <f t="shared" si="169"/>
        <v/>
      </c>
      <c r="S934" s="57" t="str">
        <f t="shared" si="177"/>
        <v/>
      </c>
      <c r="T934" s="58" t="str">
        <f t="shared" ca="1" si="178"/>
        <v/>
      </c>
      <c r="U934" s="57" t="str">
        <f t="shared" si="179"/>
        <v/>
      </c>
      <c r="V934" s="57" t="str">
        <f ca="1">IF(AND(C934&lt;&gt;"",C934&lt;&gt;OFFSET(C934,1,0)),SUMIFS([Giá có thuế],[Số ĐK],C934),"")</f>
        <v/>
      </c>
      <c r="W934" s="53"/>
      <c r="X934" s="55" t="str">
        <f>IF(W934="","",'Thông Tin Chung'!#REF!)</f>
        <v/>
      </c>
      <c r="Y934" s="57" t="str">
        <f t="shared" ca="1" si="180"/>
        <v/>
      </c>
      <c r="Z934" s="59"/>
      <c r="AA934" s="49" t="str">
        <f ca="1">IF(C934="","",IF(OR(D934&lt;NgayBatDau,D934&gt;NgayKetThuc),"Ngày tháng phải nằm trong kỳ báo cáo",IF(AND(G934&lt;&gt;"",COUNTIF(D.2[Tên khách hàng],G934)=0),"Tên KH chưa khai báo trong DSKH",IF(AND(H934&lt;&gt;"",COUNTIF(D.1[Tên sản phẩm],H934)=0),"SP này chưa khai báo trong DSSP",""))))</f>
        <v/>
      </c>
      <c r="AB934" s="28" t="str">
        <f t="shared" ca="1" si="170"/>
        <v/>
      </c>
      <c r="AC934" s="29" t="str">
        <f>IF(OR(H934="",S934=""),"",S934-(SUM(L934,M934)*INDEX(#REF!,MATCH(H934,D.1[Tên sản phẩm],0))))</f>
        <v/>
      </c>
    </row>
    <row r="935" spans="2:29" ht="27.75" customHeight="1">
      <c r="B935" s="69">
        <f t="shared" si="171"/>
        <v>932</v>
      </c>
      <c r="C935" s="49" t="str">
        <f t="shared" ca="1" si="172"/>
        <v/>
      </c>
      <c r="D935" s="50" t="str">
        <f t="shared" ca="1" si="173"/>
        <v/>
      </c>
      <c r="E935" s="51" t="str">
        <f t="shared" ca="1" si="174"/>
        <v/>
      </c>
      <c r="F935" s="51"/>
      <c r="G935" s="52" t="str">
        <f t="shared" ca="1" si="175"/>
        <v/>
      </c>
      <c r="H935" s="53"/>
      <c r="I935" s="54" t="str">
        <f>IF(H935="","",INDEX(D.1[Quy cách],MATCH(H935,D.1[Tên sản phẩm],0)))</f>
        <v/>
      </c>
      <c r="J935" s="20" t="str">
        <f>IF(H935="","",INDEX(D.1[ĐVT],MATCH(H935,D.1[Tên sản phẩm],0)))</f>
        <v/>
      </c>
      <c r="K935" s="56" t="str">
        <f>IF(H935="","",INDEX(#REF!,MATCH(H935,D.1[Tên sản phẩm],0)))</f>
        <v/>
      </c>
      <c r="L935" s="56"/>
      <c r="M935" s="53"/>
      <c r="N935" s="53"/>
      <c r="O935" s="53"/>
      <c r="P935" s="57" t="str">
        <f t="shared" si="176"/>
        <v/>
      </c>
      <c r="Q935" s="58"/>
      <c r="R935" s="56" t="str">
        <f t="shared" si="169"/>
        <v/>
      </c>
      <c r="S935" s="57" t="str">
        <f t="shared" si="177"/>
        <v/>
      </c>
      <c r="T935" s="58" t="str">
        <f t="shared" ca="1" si="178"/>
        <v/>
      </c>
      <c r="U935" s="57" t="str">
        <f t="shared" si="179"/>
        <v/>
      </c>
      <c r="V935" s="57" t="str">
        <f ca="1">IF(AND(C935&lt;&gt;"",C935&lt;&gt;OFFSET(C935,1,0)),SUMIFS([Giá có thuế],[Số ĐK],C935),"")</f>
        <v/>
      </c>
      <c r="W935" s="53"/>
      <c r="X935" s="55" t="str">
        <f>IF(W935="","",'Thông Tin Chung'!#REF!)</f>
        <v/>
      </c>
      <c r="Y935" s="57" t="str">
        <f t="shared" ca="1" si="180"/>
        <v/>
      </c>
      <c r="Z935" s="59"/>
      <c r="AA935" s="49" t="str">
        <f ca="1">IF(C935="","",IF(OR(D935&lt;NgayBatDau,D935&gt;NgayKetThuc),"Ngày tháng phải nằm trong kỳ báo cáo",IF(AND(G935&lt;&gt;"",COUNTIF(D.2[Tên khách hàng],G935)=0),"Tên KH chưa khai báo trong DSKH",IF(AND(H935&lt;&gt;"",COUNTIF(D.1[Tên sản phẩm],H935)=0),"SP này chưa khai báo trong DSSP",""))))</f>
        <v/>
      </c>
      <c r="AB935" s="28" t="str">
        <f t="shared" ca="1" si="170"/>
        <v/>
      </c>
      <c r="AC935" s="29" t="str">
        <f>IF(OR(H935="",S935=""),"",S935-(SUM(L935,M935)*INDEX(#REF!,MATCH(H935,D.1[Tên sản phẩm],0))))</f>
        <v/>
      </c>
    </row>
    <row r="936" spans="2:29" ht="27.75" customHeight="1">
      <c r="B936" s="69">
        <f t="shared" si="171"/>
        <v>933</v>
      </c>
      <c r="C936" s="49" t="str">
        <f t="shared" ca="1" si="172"/>
        <v/>
      </c>
      <c r="D936" s="50" t="str">
        <f t="shared" ca="1" si="173"/>
        <v/>
      </c>
      <c r="E936" s="51" t="str">
        <f t="shared" ca="1" si="174"/>
        <v/>
      </c>
      <c r="F936" s="51"/>
      <c r="G936" s="52" t="str">
        <f t="shared" ca="1" si="175"/>
        <v/>
      </c>
      <c r="H936" s="53"/>
      <c r="I936" s="54" t="str">
        <f>IF(H936="","",INDEX(D.1[Quy cách],MATCH(H936,D.1[Tên sản phẩm],0)))</f>
        <v/>
      </c>
      <c r="J936" s="20" t="str">
        <f>IF(H936="","",INDEX(D.1[ĐVT],MATCH(H936,D.1[Tên sản phẩm],0)))</f>
        <v/>
      </c>
      <c r="K936" s="56" t="str">
        <f>IF(H936="","",INDEX(#REF!,MATCH(H936,D.1[Tên sản phẩm],0)))</f>
        <v/>
      </c>
      <c r="L936" s="56"/>
      <c r="M936" s="53"/>
      <c r="N936" s="53"/>
      <c r="O936" s="53"/>
      <c r="P936" s="57" t="str">
        <f t="shared" si="176"/>
        <v/>
      </c>
      <c r="Q936" s="58"/>
      <c r="R936" s="56" t="str">
        <f t="shared" si="169"/>
        <v/>
      </c>
      <c r="S936" s="57" t="str">
        <f t="shared" si="177"/>
        <v/>
      </c>
      <c r="T936" s="58" t="str">
        <f t="shared" ca="1" si="178"/>
        <v/>
      </c>
      <c r="U936" s="57" t="str">
        <f t="shared" si="179"/>
        <v/>
      </c>
      <c r="V936" s="57" t="str">
        <f ca="1">IF(AND(C936&lt;&gt;"",C936&lt;&gt;OFFSET(C936,1,0)),SUMIFS([Giá có thuế],[Số ĐK],C936),"")</f>
        <v/>
      </c>
      <c r="W936" s="53"/>
      <c r="X936" s="55" t="str">
        <f>IF(W936="","",'Thông Tin Chung'!#REF!)</f>
        <v/>
      </c>
      <c r="Y936" s="57" t="str">
        <f t="shared" ca="1" si="180"/>
        <v/>
      </c>
      <c r="Z936" s="59"/>
      <c r="AA936" s="49" t="str">
        <f ca="1">IF(C936="","",IF(OR(D936&lt;NgayBatDau,D936&gt;NgayKetThuc),"Ngày tháng phải nằm trong kỳ báo cáo",IF(AND(G936&lt;&gt;"",COUNTIF(D.2[Tên khách hàng],G936)=0),"Tên KH chưa khai báo trong DSKH",IF(AND(H936&lt;&gt;"",COUNTIF(D.1[Tên sản phẩm],H936)=0),"SP này chưa khai báo trong DSSP",""))))</f>
        <v/>
      </c>
      <c r="AB936" s="28" t="str">
        <f t="shared" ca="1" si="170"/>
        <v/>
      </c>
      <c r="AC936" s="29" t="str">
        <f>IF(OR(H936="",S936=""),"",S936-(SUM(L936,M936)*INDEX(#REF!,MATCH(H936,D.1[Tên sản phẩm],0))))</f>
        <v/>
      </c>
    </row>
    <row r="937" spans="2:29" ht="27.75" customHeight="1">
      <c r="B937" s="69">
        <f t="shared" si="171"/>
        <v>934</v>
      </c>
      <c r="C937" s="49" t="str">
        <f t="shared" ca="1" si="172"/>
        <v/>
      </c>
      <c r="D937" s="50" t="str">
        <f t="shared" ca="1" si="173"/>
        <v/>
      </c>
      <c r="E937" s="51" t="str">
        <f t="shared" ca="1" si="174"/>
        <v/>
      </c>
      <c r="F937" s="51"/>
      <c r="G937" s="52" t="str">
        <f t="shared" ca="1" si="175"/>
        <v/>
      </c>
      <c r="H937" s="53"/>
      <c r="I937" s="54" t="str">
        <f>IF(H937="","",INDEX(D.1[Quy cách],MATCH(H937,D.1[Tên sản phẩm],0)))</f>
        <v/>
      </c>
      <c r="J937" s="20" t="str">
        <f>IF(H937="","",INDEX(D.1[ĐVT],MATCH(H937,D.1[Tên sản phẩm],0)))</f>
        <v/>
      </c>
      <c r="K937" s="56" t="str">
        <f>IF(H937="","",INDEX(#REF!,MATCH(H937,D.1[Tên sản phẩm],0)))</f>
        <v/>
      </c>
      <c r="L937" s="56"/>
      <c r="M937" s="53"/>
      <c r="N937" s="53"/>
      <c r="O937" s="53"/>
      <c r="P937" s="57" t="str">
        <f t="shared" si="176"/>
        <v/>
      </c>
      <c r="Q937" s="58"/>
      <c r="R937" s="56" t="str">
        <f t="shared" si="169"/>
        <v/>
      </c>
      <c r="S937" s="57" t="str">
        <f t="shared" si="177"/>
        <v/>
      </c>
      <c r="T937" s="58" t="str">
        <f t="shared" ca="1" si="178"/>
        <v/>
      </c>
      <c r="U937" s="57" t="str">
        <f t="shared" si="179"/>
        <v/>
      </c>
      <c r="V937" s="57" t="str">
        <f ca="1">IF(AND(C937&lt;&gt;"",C937&lt;&gt;OFFSET(C937,1,0)),SUMIFS([Giá có thuế],[Số ĐK],C937),"")</f>
        <v/>
      </c>
      <c r="W937" s="53"/>
      <c r="X937" s="55" t="str">
        <f>IF(W937="","",'Thông Tin Chung'!#REF!)</f>
        <v/>
      </c>
      <c r="Y937" s="57" t="str">
        <f t="shared" ca="1" si="180"/>
        <v/>
      </c>
      <c r="Z937" s="59"/>
      <c r="AA937" s="49" t="str">
        <f ca="1">IF(C937="","",IF(OR(D937&lt;NgayBatDau,D937&gt;NgayKetThuc),"Ngày tháng phải nằm trong kỳ báo cáo",IF(AND(G937&lt;&gt;"",COUNTIF(D.2[Tên khách hàng],G937)=0),"Tên KH chưa khai báo trong DSKH",IF(AND(H937&lt;&gt;"",COUNTIF(D.1[Tên sản phẩm],H937)=0),"SP này chưa khai báo trong DSSP",""))))</f>
        <v/>
      </c>
      <c r="AB937" s="28" t="str">
        <f t="shared" ca="1" si="170"/>
        <v/>
      </c>
      <c r="AC937" s="29" t="str">
        <f>IF(OR(H937="",S937=""),"",S937-(SUM(L937,M937)*INDEX(#REF!,MATCH(H937,D.1[Tên sản phẩm],0))))</f>
        <v/>
      </c>
    </row>
    <row r="938" spans="2:29" ht="27.75" customHeight="1">
      <c r="B938" s="69">
        <f t="shared" si="171"/>
        <v>935</v>
      </c>
      <c r="C938" s="49" t="str">
        <f t="shared" ca="1" si="172"/>
        <v/>
      </c>
      <c r="D938" s="50" t="str">
        <f t="shared" ca="1" si="173"/>
        <v/>
      </c>
      <c r="E938" s="51" t="str">
        <f t="shared" ca="1" si="174"/>
        <v/>
      </c>
      <c r="F938" s="51"/>
      <c r="G938" s="52" t="str">
        <f t="shared" ca="1" si="175"/>
        <v/>
      </c>
      <c r="H938" s="53"/>
      <c r="I938" s="54" t="str">
        <f>IF(H938="","",INDEX(D.1[Quy cách],MATCH(H938,D.1[Tên sản phẩm],0)))</f>
        <v/>
      </c>
      <c r="J938" s="20" t="str">
        <f>IF(H938="","",INDEX(D.1[ĐVT],MATCH(H938,D.1[Tên sản phẩm],0)))</f>
        <v/>
      </c>
      <c r="K938" s="56" t="str">
        <f>IF(H938="","",INDEX(#REF!,MATCH(H938,D.1[Tên sản phẩm],0)))</f>
        <v/>
      </c>
      <c r="L938" s="56"/>
      <c r="M938" s="53"/>
      <c r="N938" s="53"/>
      <c r="O938" s="53"/>
      <c r="P938" s="57" t="str">
        <f t="shared" si="176"/>
        <v/>
      </c>
      <c r="Q938" s="58"/>
      <c r="R938" s="56" t="str">
        <f t="shared" si="169"/>
        <v/>
      </c>
      <c r="S938" s="57" t="str">
        <f t="shared" si="177"/>
        <v/>
      </c>
      <c r="T938" s="58" t="str">
        <f t="shared" ca="1" si="178"/>
        <v/>
      </c>
      <c r="U938" s="57" t="str">
        <f t="shared" si="179"/>
        <v/>
      </c>
      <c r="V938" s="57" t="str">
        <f ca="1">IF(AND(C938&lt;&gt;"",C938&lt;&gt;OFFSET(C938,1,0)),SUMIFS([Giá có thuế],[Số ĐK],C938),"")</f>
        <v/>
      </c>
      <c r="W938" s="53"/>
      <c r="X938" s="55" t="str">
        <f>IF(W938="","",'Thông Tin Chung'!#REF!)</f>
        <v/>
      </c>
      <c r="Y938" s="57" t="str">
        <f t="shared" ca="1" si="180"/>
        <v/>
      </c>
      <c r="Z938" s="59"/>
      <c r="AA938" s="49" t="str">
        <f ca="1">IF(C938="","",IF(OR(D938&lt;NgayBatDau,D938&gt;NgayKetThuc),"Ngày tháng phải nằm trong kỳ báo cáo",IF(AND(G938&lt;&gt;"",COUNTIF(D.2[Tên khách hàng],G938)=0),"Tên KH chưa khai báo trong DSKH",IF(AND(H938&lt;&gt;"",COUNTIF(D.1[Tên sản phẩm],H938)=0),"SP này chưa khai báo trong DSSP",""))))</f>
        <v/>
      </c>
      <c r="AB938" s="28" t="str">
        <f t="shared" ca="1" si="170"/>
        <v/>
      </c>
      <c r="AC938" s="29" t="str">
        <f>IF(OR(H938="",S938=""),"",S938-(SUM(L938,M938)*INDEX(#REF!,MATCH(H938,D.1[Tên sản phẩm],0))))</f>
        <v/>
      </c>
    </row>
    <row r="939" spans="2:29" ht="27.75" customHeight="1">
      <c r="B939" s="69">
        <f t="shared" si="171"/>
        <v>936</v>
      </c>
      <c r="C939" s="49" t="str">
        <f t="shared" ca="1" si="172"/>
        <v/>
      </c>
      <c r="D939" s="50" t="str">
        <f t="shared" ca="1" si="173"/>
        <v/>
      </c>
      <c r="E939" s="51" t="str">
        <f t="shared" ca="1" si="174"/>
        <v/>
      </c>
      <c r="F939" s="51"/>
      <c r="G939" s="52" t="str">
        <f t="shared" ca="1" si="175"/>
        <v/>
      </c>
      <c r="H939" s="53"/>
      <c r="I939" s="54" t="str">
        <f>IF(H939="","",INDEX(D.1[Quy cách],MATCH(H939,D.1[Tên sản phẩm],0)))</f>
        <v/>
      </c>
      <c r="J939" s="20" t="str">
        <f>IF(H939="","",INDEX(D.1[ĐVT],MATCH(H939,D.1[Tên sản phẩm],0)))</f>
        <v/>
      </c>
      <c r="K939" s="56" t="str">
        <f>IF(H939="","",INDEX(#REF!,MATCH(H939,D.1[Tên sản phẩm],0)))</f>
        <v/>
      </c>
      <c r="L939" s="56"/>
      <c r="M939" s="53"/>
      <c r="N939" s="53"/>
      <c r="O939" s="53"/>
      <c r="P939" s="57" t="str">
        <f t="shared" si="176"/>
        <v/>
      </c>
      <c r="Q939" s="58"/>
      <c r="R939" s="56" t="str">
        <f t="shared" si="169"/>
        <v/>
      </c>
      <c r="S939" s="57" t="str">
        <f t="shared" si="177"/>
        <v/>
      </c>
      <c r="T939" s="58" t="str">
        <f t="shared" ca="1" si="178"/>
        <v/>
      </c>
      <c r="U939" s="57" t="str">
        <f t="shared" si="179"/>
        <v/>
      </c>
      <c r="V939" s="57" t="str">
        <f ca="1">IF(AND(C939&lt;&gt;"",C939&lt;&gt;OFFSET(C939,1,0)),SUMIFS([Giá có thuế],[Số ĐK],C939),"")</f>
        <v/>
      </c>
      <c r="W939" s="53"/>
      <c r="X939" s="55" t="str">
        <f>IF(W939="","",'Thông Tin Chung'!#REF!)</f>
        <v/>
      </c>
      <c r="Y939" s="57" t="str">
        <f t="shared" ca="1" si="180"/>
        <v/>
      </c>
      <c r="Z939" s="59"/>
      <c r="AA939" s="49" t="str">
        <f ca="1">IF(C939="","",IF(OR(D939&lt;NgayBatDau,D939&gt;NgayKetThuc),"Ngày tháng phải nằm trong kỳ báo cáo",IF(AND(G939&lt;&gt;"",COUNTIF(D.2[Tên khách hàng],G939)=0),"Tên KH chưa khai báo trong DSKH",IF(AND(H939&lt;&gt;"",COUNTIF(D.1[Tên sản phẩm],H939)=0),"SP này chưa khai báo trong DSSP",""))))</f>
        <v/>
      </c>
      <c r="AB939" s="28" t="str">
        <f t="shared" ca="1" si="170"/>
        <v/>
      </c>
      <c r="AC939" s="29" t="str">
        <f>IF(OR(H939="",S939=""),"",S939-(SUM(L939,M939)*INDEX(#REF!,MATCH(H939,D.1[Tên sản phẩm],0))))</f>
        <v/>
      </c>
    </row>
    <row r="940" spans="2:29" ht="27.75" customHeight="1">
      <c r="B940" s="69">
        <f t="shared" si="171"/>
        <v>937</v>
      </c>
      <c r="C940" s="49" t="str">
        <f t="shared" ca="1" si="172"/>
        <v/>
      </c>
      <c r="D940" s="50" t="str">
        <f t="shared" ca="1" si="173"/>
        <v/>
      </c>
      <c r="E940" s="51" t="str">
        <f t="shared" ca="1" si="174"/>
        <v/>
      </c>
      <c r="F940" s="51"/>
      <c r="G940" s="52" t="str">
        <f t="shared" ca="1" si="175"/>
        <v/>
      </c>
      <c r="H940" s="53"/>
      <c r="I940" s="54" t="str">
        <f>IF(H940="","",INDEX(D.1[Quy cách],MATCH(H940,D.1[Tên sản phẩm],0)))</f>
        <v/>
      </c>
      <c r="J940" s="20" t="str">
        <f>IF(H940="","",INDEX(D.1[ĐVT],MATCH(H940,D.1[Tên sản phẩm],0)))</f>
        <v/>
      </c>
      <c r="K940" s="56" t="str">
        <f>IF(H940="","",INDEX(#REF!,MATCH(H940,D.1[Tên sản phẩm],0)))</f>
        <v/>
      </c>
      <c r="L940" s="56"/>
      <c r="M940" s="53"/>
      <c r="N940" s="53"/>
      <c r="O940" s="53"/>
      <c r="P940" s="57" t="str">
        <f t="shared" si="176"/>
        <v/>
      </c>
      <c r="Q940" s="58"/>
      <c r="R940" s="56" t="str">
        <f t="shared" si="169"/>
        <v/>
      </c>
      <c r="S940" s="57" t="str">
        <f t="shared" si="177"/>
        <v/>
      </c>
      <c r="T940" s="58" t="str">
        <f t="shared" ca="1" si="178"/>
        <v/>
      </c>
      <c r="U940" s="57" t="str">
        <f t="shared" si="179"/>
        <v/>
      </c>
      <c r="V940" s="57" t="str">
        <f ca="1">IF(AND(C940&lt;&gt;"",C940&lt;&gt;OFFSET(C940,1,0)),SUMIFS([Giá có thuế],[Số ĐK],C940),"")</f>
        <v/>
      </c>
      <c r="W940" s="53"/>
      <c r="X940" s="55" t="str">
        <f>IF(W940="","",'Thông Tin Chung'!#REF!)</f>
        <v/>
      </c>
      <c r="Y940" s="57" t="str">
        <f t="shared" ca="1" si="180"/>
        <v/>
      </c>
      <c r="Z940" s="59"/>
      <c r="AA940" s="49" t="str">
        <f ca="1">IF(C940="","",IF(OR(D940&lt;NgayBatDau,D940&gt;NgayKetThuc),"Ngày tháng phải nằm trong kỳ báo cáo",IF(AND(G940&lt;&gt;"",COUNTIF(D.2[Tên khách hàng],G940)=0),"Tên KH chưa khai báo trong DSKH",IF(AND(H940&lt;&gt;"",COUNTIF(D.1[Tên sản phẩm],H940)=0),"SP này chưa khai báo trong DSSP",""))))</f>
        <v/>
      </c>
      <c r="AB940" s="28" t="str">
        <f t="shared" ca="1" si="170"/>
        <v/>
      </c>
      <c r="AC940" s="29" t="str">
        <f>IF(OR(H940="",S940=""),"",S940-(SUM(L940,M940)*INDEX(#REF!,MATCH(H940,D.1[Tên sản phẩm],0))))</f>
        <v/>
      </c>
    </row>
    <row r="941" spans="2:29" ht="27.75" customHeight="1">
      <c r="B941" s="69">
        <f t="shared" si="171"/>
        <v>938</v>
      </c>
      <c r="C941" s="49" t="str">
        <f t="shared" ca="1" si="172"/>
        <v/>
      </c>
      <c r="D941" s="50" t="str">
        <f t="shared" ca="1" si="173"/>
        <v/>
      </c>
      <c r="E941" s="51" t="str">
        <f t="shared" ca="1" si="174"/>
        <v/>
      </c>
      <c r="F941" s="51"/>
      <c r="G941" s="52" t="str">
        <f t="shared" ca="1" si="175"/>
        <v/>
      </c>
      <c r="H941" s="53"/>
      <c r="I941" s="54" t="str">
        <f>IF(H941="","",INDEX(D.1[Quy cách],MATCH(H941,D.1[Tên sản phẩm],0)))</f>
        <v/>
      </c>
      <c r="J941" s="20" t="str">
        <f>IF(H941="","",INDEX(D.1[ĐVT],MATCH(H941,D.1[Tên sản phẩm],0)))</f>
        <v/>
      </c>
      <c r="K941" s="56" t="str">
        <f>IF(H941="","",INDEX(#REF!,MATCH(H941,D.1[Tên sản phẩm],0)))</f>
        <v/>
      </c>
      <c r="L941" s="56"/>
      <c r="M941" s="53"/>
      <c r="N941" s="53"/>
      <c r="O941" s="53"/>
      <c r="P941" s="57" t="str">
        <f t="shared" si="176"/>
        <v/>
      </c>
      <c r="Q941" s="58"/>
      <c r="R941" s="56" t="str">
        <f t="shared" si="169"/>
        <v/>
      </c>
      <c r="S941" s="57" t="str">
        <f t="shared" si="177"/>
        <v/>
      </c>
      <c r="T941" s="58" t="str">
        <f t="shared" ca="1" si="178"/>
        <v/>
      </c>
      <c r="U941" s="57" t="str">
        <f t="shared" si="179"/>
        <v/>
      </c>
      <c r="V941" s="57" t="str">
        <f ca="1">IF(AND(C941&lt;&gt;"",C941&lt;&gt;OFFSET(C941,1,0)),SUMIFS([Giá có thuế],[Số ĐK],C941),"")</f>
        <v/>
      </c>
      <c r="W941" s="53"/>
      <c r="X941" s="55" t="str">
        <f>IF(W941="","",'Thông Tin Chung'!#REF!)</f>
        <v/>
      </c>
      <c r="Y941" s="57" t="str">
        <f t="shared" ca="1" si="180"/>
        <v/>
      </c>
      <c r="Z941" s="59"/>
      <c r="AA941" s="49" t="str">
        <f ca="1">IF(C941="","",IF(OR(D941&lt;NgayBatDau,D941&gt;NgayKetThuc),"Ngày tháng phải nằm trong kỳ báo cáo",IF(AND(G941&lt;&gt;"",COUNTIF(D.2[Tên khách hàng],G941)=0),"Tên KH chưa khai báo trong DSKH",IF(AND(H941&lt;&gt;"",COUNTIF(D.1[Tên sản phẩm],H941)=0),"SP này chưa khai báo trong DSSP",""))))</f>
        <v/>
      </c>
      <c r="AB941" s="28" t="str">
        <f t="shared" ca="1" si="170"/>
        <v/>
      </c>
      <c r="AC941" s="29" t="str">
        <f>IF(OR(H941="",S941=""),"",S941-(SUM(L941,M941)*INDEX(#REF!,MATCH(H941,D.1[Tên sản phẩm],0))))</f>
        <v/>
      </c>
    </row>
    <row r="942" spans="2:29" ht="27.75" customHeight="1">
      <c r="B942" s="69">
        <f t="shared" si="171"/>
        <v>939</v>
      </c>
      <c r="C942" s="49" t="str">
        <f t="shared" ca="1" si="172"/>
        <v/>
      </c>
      <c r="D942" s="50" t="str">
        <f t="shared" ca="1" si="173"/>
        <v/>
      </c>
      <c r="E942" s="51" t="str">
        <f t="shared" ca="1" si="174"/>
        <v/>
      </c>
      <c r="F942" s="51"/>
      <c r="G942" s="52" t="str">
        <f t="shared" ca="1" si="175"/>
        <v/>
      </c>
      <c r="H942" s="53"/>
      <c r="I942" s="54" t="str">
        <f>IF(H942="","",INDEX(D.1[Quy cách],MATCH(H942,D.1[Tên sản phẩm],0)))</f>
        <v/>
      </c>
      <c r="J942" s="20" t="str">
        <f>IF(H942="","",INDEX(D.1[ĐVT],MATCH(H942,D.1[Tên sản phẩm],0)))</f>
        <v/>
      </c>
      <c r="K942" s="56" t="str">
        <f>IF(H942="","",INDEX(#REF!,MATCH(H942,D.1[Tên sản phẩm],0)))</f>
        <v/>
      </c>
      <c r="L942" s="56"/>
      <c r="M942" s="53"/>
      <c r="N942" s="53"/>
      <c r="O942" s="53"/>
      <c r="P942" s="57" t="str">
        <f t="shared" si="176"/>
        <v/>
      </c>
      <c r="Q942" s="58"/>
      <c r="R942" s="56" t="str">
        <f t="shared" si="169"/>
        <v/>
      </c>
      <c r="S942" s="57" t="str">
        <f t="shared" si="177"/>
        <v/>
      </c>
      <c r="T942" s="58" t="str">
        <f t="shared" ca="1" si="178"/>
        <v/>
      </c>
      <c r="U942" s="57" t="str">
        <f t="shared" si="179"/>
        <v/>
      </c>
      <c r="V942" s="57" t="str">
        <f ca="1">IF(AND(C942&lt;&gt;"",C942&lt;&gt;OFFSET(C942,1,0)),SUMIFS([Giá có thuế],[Số ĐK],C942),"")</f>
        <v/>
      </c>
      <c r="W942" s="53"/>
      <c r="X942" s="55" t="str">
        <f>IF(W942="","",'Thông Tin Chung'!#REF!)</f>
        <v/>
      </c>
      <c r="Y942" s="57" t="str">
        <f t="shared" ca="1" si="180"/>
        <v/>
      </c>
      <c r="Z942" s="59"/>
      <c r="AA942" s="49" t="str">
        <f ca="1">IF(C942="","",IF(OR(D942&lt;NgayBatDau,D942&gt;NgayKetThuc),"Ngày tháng phải nằm trong kỳ báo cáo",IF(AND(G942&lt;&gt;"",COUNTIF(D.2[Tên khách hàng],G942)=0),"Tên KH chưa khai báo trong DSKH",IF(AND(H942&lt;&gt;"",COUNTIF(D.1[Tên sản phẩm],H942)=0),"SP này chưa khai báo trong DSSP",""))))</f>
        <v/>
      </c>
      <c r="AB942" s="28" t="str">
        <f t="shared" ca="1" si="170"/>
        <v/>
      </c>
      <c r="AC942" s="29" t="str">
        <f>IF(OR(H942="",S942=""),"",S942-(SUM(L942,M942)*INDEX(#REF!,MATCH(H942,D.1[Tên sản phẩm],0))))</f>
        <v/>
      </c>
    </row>
    <row r="943" spans="2:29" ht="27.75" customHeight="1">
      <c r="B943" s="69">
        <f t="shared" si="171"/>
        <v>940</v>
      </c>
      <c r="C943" s="49" t="str">
        <f t="shared" ca="1" si="172"/>
        <v/>
      </c>
      <c r="D943" s="50" t="str">
        <f t="shared" ca="1" si="173"/>
        <v/>
      </c>
      <c r="E943" s="51" t="str">
        <f t="shared" ca="1" si="174"/>
        <v/>
      </c>
      <c r="F943" s="51"/>
      <c r="G943" s="52" t="str">
        <f t="shared" ca="1" si="175"/>
        <v/>
      </c>
      <c r="H943" s="53"/>
      <c r="I943" s="54" t="str">
        <f>IF(H943="","",INDEX(D.1[Quy cách],MATCH(H943,D.1[Tên sản phẩm],0)))</f>
        <v/>
      </c>
      <c r="J943" s="20" t="str">
        <f>IF(H943="","",INDEX(D.1[ĐVT],MATCH(H943,D.1[Tên sản phẩm],0)))</f>
        <v/>
      </c>
      <c r="K943" s="56" t="str">
        <f>IF(H943="","",INDEX(#REF!,MATCH(H943,D.1[Tên sản phẩm],0)))</f>
        <v/>
      </c>
      <c r="L943" s="56"/>
      <c r="M943" s="53"/>
      <c r="N943" s="53"/>
      <c r="O943" s="53"/>
      <c r="P943" s="57" t="str">
        <f t="shared" si="176"/>
        <v/>
      </c>
      <c r="Q943" s="58"/>
      <c r="R943" s="56" t="str">
        <f t="shared" si="169"/>
        <v/>
      </c>
      <c r="S943" s="57" t="str">
        <f t="shared" si="177"/>
        <v/>
      </c>
      <c r="T943" s="58" t="str">
        <f t="shared" ca="1" si="178"/>
        <v/>
      </c>
      <c r="U943" s="57" t="str">
        <f t="shared" si="179"/>
        <v/>
      </c>
      <c r="V943" s="57" t="str">
        <f ca="1">IF(AND(C943&lt;&gt;"",C943&lt;&gt;OFFSET(C943,1,0)),SUMIFS([Giá có thuế],[Số ĐK],C943),"")</f>
        <v/>
      </c>
      <c r="W943" s="53"/>
      <c r="X943" s="55" t="str">
        <f>IF(W943="","",'Thông Tin Chung'!#REF!)</f>
        <v/>
      </c>
      <c r="Y943" s="57" t="str">
        <f t="shared" ca="1" si="180"/>
        <v/>
      </c>
      <c r="Z943" s="59"/>
      <c r="AA943" s="49" t="str">
        <f ca="1">IF(C943="","",IF(OR(D943&lt;NgayBatDau,D943&gt;NgayKetThuc),"Ngày tháng phải nằm trong kỳ báo cáo",IF(AND(G943&lt;&gt;"",COUNTIF(D.2[Tên khách hàng],G943)=0),"Tên KH chưa khai báo trong DSKH",IF(AND(H943&lt;&gt;"",COUNTIF(D.1[Tên sản phẩm],H943)=0),"SP này chưa khai báo trong DSSP",""))))</f>
        <v/>
      </c>
      <c r="AB943" s="28" t="str">
        <f t="shared" ca="1" si="170"/>
        <v/>
      </c>
      <c r="AC943" s="29" t="str">
        <f>IF(OR(H943="",S943=""),"",S943-(SUM(L943,M943)*INDEX(#REF!,MATCH(H943,D.1[Tên sản phẩm],0))))</f>
        <v/>
      </c>
    </row>
    <row r="944" spans="2:29" ht="27.75" customHeight="1">
      <c r="B944" s="69">
        <f t="shared" si="171"/>
        <v>941</v>
      </c>
      <c r="C944" s="49" t="str">
        <f t="shared" ca="1" si="172"/>
        <v/>
      </c>
      <c r="D944" s="50" t="str">
        <f t="shared" ca="1" si="173"/>
        <v/>
      </c>
      <c r="E944" s="51" t="str">
        <f t="shared" ca="1" si="174"/>
        <v/>
      </c>
      <c r="F944" s="51"/>
      <c r="G944" s="52" t="str">
        <f t="shared" ca="1" si="175"/>
        <v/>
      </c>
      <c r="H944" s="53"/>
      <c r="I944" s="54" t="str">
        <f>IF(H944="","",INDEX(D.1[Quy cách],MATCH(H944,D.1[Tên sản phẩm],0)))</f>
        <v/>
      </c>
      <c r="J944" s="20" t="str">
        <f>IF(H944="","",INDEX(D.1[ĐVT],MATCH(H944,D.1[Tên sản phẩm],0)))</f>
        <v/>
      </c>
      <c r="K944" s="56" t="str">
        <f>IF(H944="","",INDEX(#REF!,MATCH(H944,D.1[Tên sản phẩm],0)))</f>
        <v/>
      </c>
      <c r="L944" s="56"/>
      <c r="M944" s="53"/>
      <c r="N944" s="53"/>
      <c r="O944" s="53"/>
      <c r="P944" s="57" t="str">
        <f t="shared" si="176"/>
        <v/>
      </c>
      <c r="Q944" s="58"/>
      <c r="R944" s="56" t="str">
        <f t="shared" si="169"/>
        <v/>
      </c>
      <c r="S944" s="57" t="str">
        <f t="shared" si="177"/>
        <v/>
      </c>
      <c r="T944" s="58" t="str">
        <f t="shared" ca="1" si="178"/>
        <v/>
      </c>
      <c r="U944" s="57" t="str">
        <f t="shared" si="179"/>
        <v/>
      </c>
      <c r="V944" s="57" t="str">
        <f ca="1">IF(AND(C944&lt;&gt;"",C944&lt;&gt;OFFSET(C944,1,0)),SUMIFS([Giá có thuế],[Số ĐK],C944),"")</f>
        <v/>
      </c>
      <c r="W944" s="53"/>
      <c r="X944" s="55" t="str">
        <f>IF(W944="","",'Thông Tin Chung'!#REF!)</f>
        <v/>
      </c>
      <c r="Y944" s="57" t="str">
        <f t="shared" ca="1" si="180"/>
        <v/>
      </c>
      <c r="Z944" s="59"/>
      <c r="AA944" s="49" t="str">
        <f ca="1">IF(C944="","",IF(OR(D944&lt;NgayBatDau,D944&gt;NgayKetThuc),"Ngày tháng phải nằm trong kỳ báo cáo",IF(AND(G944&lt;&gt;"",COUNTIF(D.2[Tên khách hàng],G944)=0),"Tên KH chưa khai báo trong DSKH",IF(AND(H944&lt;&gt;"",COUNTIF(D.1[Tên sản phẩm],H944)=0),"SP này chưa khai báo trong DSSP",""))))</f>
        <v/>
      </c>
      <c r="AB944" s="28" t="str">
        <f t="shared" ca="1" si="170"/>
        <v/>
      </c>
      <c r="AC944" s="29" t="str">
        <f>IF(OR(H944="",S944=""),"",S944-(SUM(L944,M944)*INDEX(#REF!,MATCH(H944,D.1[Tên sản phẩm],0))))</f>
        <v/>
      </c>
    </row>
    <row r="945" spans="2:29" ht="27.75" customHeight="1">
      <c r="B945" s="69">
        <f t="shared" si="171"/>
        <v>942</v>
      </c>
      <c r="C945" s="49" t="str">
        <f t="shared" ca="1" si="172"/>
        <v/>
      </c>
      <c r="D945" s="50" t="str">
        <f t="shared" ca="1" si="173"/>
        <v/>
      </c>
      <c r="E945" s="51" t="str">
        <f t="shared" ca="1" si="174"/>
        <v/>
      </c>
      <c r="F945" s="51"/>
      <c r="G945" s="52" t="str">
        <f t="shared" ca="1" si="175"/>
        <v/>
      </c>
      <c r="H945" s="53"/>
      <c r="I945" s="54" t="str">
        <f>IF(H945="","",INDEX(D.1[Quy cách],MATCH(H945,D.1[Tên sản phẩm],0)))</f>
        <v/>
      </c>
      <c r="J945" s="20" t="str">
        <f>IF(H945="","",INDEX(D.1[ĐVT],MATCH(H945,D.1[Tên sản phẩm],0)))</f>
        <v/>
      </c>
      <c r="K945" s="56" t="str">
        <f>IF(H945="","",INDEX(#REF!,MATCH(H945,D.1[Tên sản phẩm],0)))</f>
        <v/>
      </c>
      <c r="L945" s="56"/>
      <c r="M945" s="53"/>
      <c r="N945" s="53"/>
      <c r="O945" s="53"/>
      <c r="P945" s="57" t="str">
        <f t="shared" si="176"/>
        <v/>
      </c>
      <c r="Q945" s="58"/>
      <c r="R945" s="56" t="str">
        <f t="shared" si="169"/>
        <v/>
      </c>
      <c r="S945" s="57" t="str">
        <f t="shared" si="177"/>
        <v/>
      </c>
      <c r="T945" s="58" t="str">
        <f t="shared" ca="1" si="178"/>
        <v/>
      </c>
      <c r="U945" s="57" t="str">
        <f t="shared" si="179"/>
        <v/>
      </c>
      <c r="V945" s="57" t="str">
        <f ca="1">IF(AND(C945&lt;&gt;"",C945&lt;&gt;OFFSET(C945,1,0)),SUMIFS([Giá có thuế],[Số ĐK],C945),"")</f>
        <v/>
      </c>
      <c r="W945" s="53"/>
      <c r="X945" s="55" t="str">
        <f>IF(W945="","",'Thông Tin Chung'!#REF!)</f>
        <v/>
      </c>
      <c r="Y945" s="57" t="str">
        <f t="shared" ca="1" si="180"/>
        <v/>
      </c>
      <c r="Z945" s="59"/>
      <c r="AA945" s="49" t="str">
        <f ca="1">IF(C945="","",IF(OR(D945&lt;NgayBatDau,D945&gt;NgayKetThuc),"Ngày tháng phải nằm trong kỳ báo cáo",IF(AND(G945&lt;&gt;"",COUNTIF(D.2[Tên khách hàng],G945)=0),"Tên KH chưa khai báo trong DSKH",IF(AND(H945&lt;&gt;"",COUNTIF(D.1[Tên sản phẩm],H945)=0),"SP này chưa khai báo trong DSSP",""))))</f>
        <v/>
      </c>
      <c r="AB945" s="28" t="str">
        <f t="shared" ca="1" si="170"/>
        <v/>
      </c>
      <c r="AC945" s="29" t="str">
        <f>IF(OR(H945="",S945=""),"",S945-(SUM(L945,M945)*INDEX(#REF!,MATCH(H945,D.1[Tên sản phẩm],0))))</f>
        <v/>
      </c>
    </row>
    <row r="946" spans="2:29" ht="27.75" customHeight="1">
      <c r="B946" s="69">
        <f t="shared" si="171"/>
        <v>943</v>
      </c>
      <c r="C946" s="49" t="str">
        <f t="shared" ca="1" si="172"/>
        <v/>
      </c>
      <c r="D946" s="50" t="str">
        <f t="shared" ca="1" si="173"/>
        <v/>
      </c>
      <c r="E946" s="51" t="str">
        <f t="shared" ca="1" si="174"/>
        <v/>
      </c>
      <c r="F946" s="51"/>
      <c r="G946" s="52" t="str">
        <f t="shared" ca="1" si="175"/>
        <v/>
      </c>
      <c r="H946" s="53"/>
      <c r="I946" s="54" t="str">
        <f>IF(H946="","",INDEX(D.1[Quy cách],MATCH(H946,D.1[Tên sản phẩm],0)))</f>
        <v/>
      </c>
      <c r="J946" s="20" t="str">
        <f>IF(H946="","",INDEX(D.1[ĐVT],MATCH(H946,D.1[Tên sản phẩm],0)))</f>
        <v/>
      </c>
      <c r="K946" s="56" t="str">
        <f>IF(H946="","",INDEX(#REF!,MATCH(H946,D.1[Tên sản phẩm],0)))</f>
        <v/>
      </c>
      <c r="L946" s="56"/>
      <c r="M946" s="53"/>
      <c r="N946" s="53"/>
      <c r="O946" s="53"/>
      <c r="P946" s="57" t="str">
        <f t="shared" si="176"/>
        <v/>
      </c>
      <c r="Q946" s="58"/>
      <c r="R946" s="56" t="str">
        <f t="shared" si="169"/>
        <v/>
      </c>
      <c r="S946" s="57" t="str">
        <f t="shared" si="177"/>
        <v/>
      </c>
      <c r="T946" s="58" t="str">
        <f t="shared" ca="1" si="178"/>
        <v/>
      </c>
      <c r="U946" s="57" t="str">
        <f t="shared" si="179"/>
        <v/>
      </c>
      <c r="V946" s="57" t="str">
        <f ca="1">IF(AND(C946&lt;&gt;"",C946&lt;&gt;OFFSET(C946,1,0)),SUMIFS([Giá có thuế],[Số ĐK],C946),"")</f>
        <v/>
      </c>
      <c r="W946" s="53"/>
      <c r="X946" s="55" t="str">
        <f>IF(W946="","",'Thông Tin Chung'!#REF!)</f>
        <v/>
      </c>
      <c r="Y946" s="57" t="str">
        <f t="shared" ca="1" si="180"/>
        <v/>
      </c>
      <c r="Z946" s="59"/>
      <c r="AA946" s="49" t="str">
        <f ca="1">IF(C946="","",IF(OR(D946&lt;NgayBatDau,D946&gt;NgayKetThuc),"Ngày tháng phải nằm trong kỳ báo cáo",IF(AND(G946&lt;&gt;"",COUNTIF(D.2[Tên khách hàng],G946)=0),"Tên KH chưa khai báo trong DSKH",IF(AND(H946&lt;&gt;"",COUNTIF(D.1[Tên sản phẩm],H946)=0),"SP này chưa khai báo trong DSSP",""))))</f>
        <v/>
      </c>
      <c r="AB946" s="28" t="str">
        <f t="shared" ca="1" si="170"/>
        <v/>
      </c>
      <c r="AC946" s="29" t="str">
        <f>IF(OR(H946="",S946=""),"",S946-(SUM(L946,M946)*INDEX(#REF!,MATCH(H946,D.1[Tên sản phẩm],0))))</f>
        <v/>
      </c>
    </row>
    <row r="947" spans="2:29" ht="27.75" customHeight="1">
      <c r="B947" s="69">
        <f t="shared" si="171"/>
        <v>944</v>
      </c>
      <c r="C947" s="49" t="str">
        <f t="shared" ca="1" si="172"/>
        <v/>
      </c>
      <c r="D947" s="50" t="str">
        <f t="shared" ca="1" si="173"/>
        <v/>
      </c>
      <c r="E947" s="51" t="str">
        <f t="shared" ca="1" si="174"/>
        <v/>
      </c>
      <c r="F947" s="51"/>
      <c r="G947" s="52" t="str">
        <f t="shared" ca="1" si="175"/>
        <v/>
      </c>
      <c r="H947" s="53"/>
      <c r="I947" s="54" t="str">
        <f>IF(H947="","",INDEX(D.1[Quy cách],MATCH(H947,D.1[Tên sản phẩm],0)))</f>
        <v/>
      </c>
      <c r="J947" s="20" t="str">
        <f>IF(H947="","",INDEX(D.1[ĐVT],MATCH(H947,D.1[Tên sản phẩm],0)))</f>
        <v/>
      </c>
      <c r="K947" s="56" t="str">
        <f>IF(H947="","",INDEX(#REF!,MATCH(H947,D.1[Tên sản phẩm],0)))</f>
        <v/>
      </c>
      <c r="L947" s="56"/>
      <c r="M947" s="53"/>
      <c r="N947" s="53"/>
      <c r="O947" s="53"/>
      <c r="P947" s="57" t="str">
        <f t="shared" si="176"/>
        <v/>
      </c>
      <c r="Q947" s="58"/>
      <c r="R947" s="56" t="str">
        <f t="shared" si="169"/>
        <v/>
      </c>
      <c r="S947" s="57" t="str">
        <f t="shared" si="177"/>
        <v/>
      </c>
      <c r="T947" s="58" t="str">
        <f t="shared" ca="1" si="178"/>
        <v/>
      </c>
      <c r="U947" s="57" t="str">
        <f t="shared" si="179"/>
        <v/>
      </c>
      <c r="V947" s="57" t="str">
        <f ca="1">IF(AND(C947&lt;&gt;"",C947&lt;&gt;OFFSET(C947,1,0)),SUMIFS([Giá có thuế],[Số ĐK],C947),"")</f>
        <v/>
      </c>
      <c r="W947" s="53"/>
      <c r="X947" s="55" t="str">
        <f>IF(W947="","",'Thông Tin Chung'!#REF!)</f>
        <v/>
      </c>
      <c r="Y947" s="57" t="str">
        <f t="shared" ca="1" si="180"/>
        <v/>
      </c>
      <c r="Z947" s="59"/>
      <c r="AA947" s="49" t="str">
        <f ca="1">IF(C947="","",IF(OR(D947&lt;NgayBatDau,D947&gt;NgayKetThuc),"Ngày tháng phải nằm trong kỳ báo cáo",IF(AND(G947&lt;&gt;"",COUNTIF(D.2[Tên khách hàng],G947)=0),"Tên KH chưa khai báo trong DSKH",IF(AND(H947&lt;&gt;"",COUNTIF(D.1[Tên sản phẩm],H947)=0),"SP này chưa khai báo trong DSSP",""))))</f>
        <v/>
      </c>
      <c r="AB947" s="28" t="str">
        <f t="shared" ca="1" si="170"/>
        <v/>
      </c>
      <c r="AC947" s="29" t="str">
        <f>IF(OR(H947="",S947=""),"",S947-(SUM(L947,M947)*INDEX(#REF!,MATCH(H947,D.1[Tên sản phẩm],0))))</f>
        <v/>
      </c>
    </row>
    <row r="948" spans="2:29" ht="27.75" customHeight="1">
      <c r="B948" s="69">
        <f t="shared" si="171"/>
        <v>945</v>
      </c>
      <c r="C948" s="49" t="str">
        <f t="shared" ca="1" si="172"/>
        <v/>
      </c>
      <c r="D948" s="50" t="str">
        <f t="shared" ca="1" si="173"/>
        <v/>
      </c>
      <c r="E948" s="51" t="str">
        <f t="shared" ca="1" si="174"/>
        <v/>
      </c>
      <c r="F948" s="51"/>
      <c r="G948" s="52" t="str">
        <f t="shared" ca="1" si="175"/>
        <v/>
      </c>
      <c r="H948" s="53"/>
      <c r="I948" s="54" t="str">
        <f>IF(H948="","",INDEX(D.1[Quy cách],MATCH(H948,D.1[Tên sản phẩm],0)))</f>
        <v/>
      </c>
      <c r="J948" s="20" t="str">
        <f>IF(H948="","",INDEX(D.1[ĐVT],MATCH(H948,D.1[Tên sản phẩm],0)))</f>
        <v/>
      </c>
      <c r="K948" s="56" t="str">
        <f>IF(H948="","",INDEX(#REF!,MATCH(H948,D.1[Tên sản phẩm],0)))</f>
        <v/>
      </c>
      <c r="L948" s="56"/>
      <c r="M948" s="53"/>
      <c r="N948" s="53"/>
      <c r="O948" s="53"/>
      <c r="P948" s="57" t="str">
        <f t="shared" si="176"/>
        <v/>
      </c>
      <c r="Q948" s="58"/>
      <c r="R948" s="56" t="str">
        <f t="shared" si="169"/>
        <v/>
      </c>
      <c r="S948" s="57" t="str">
        <f t="shared" si="177"/>
        <v/>
      </c>
      <c r="T948" s="58" t="str">
        <f t="shared" ca="1" si="178"/>
        <v/>
      </c>
      <c r="U948" s="57" t="str">
        <f t="shared" si="179"/>
        <v/>
      </c>
      <c r="V948" s="57" t="str">
        <f ca="1">IF(AND(C948&lt;&gt;"",C948&lt;&gt;OFFSET(C948,1,0)),SUMIFS([Giá có thuế],[Số ĐK],C948),"")</f>
        <v/>
      </c>
      <c r="W948" s="53"/>
      <c r="X948" s="55" t="str">
        <f>IF(W948="","",'Thông Tin Chung'!#REF!)</f>
        <v/>
      </c>
      <c r="Y948" s="57" t="str">
        <f t="shared" ca="1" si="180"/>
        <v/>
      </c>
      <c r="Z948" s="59"/>
      <c r="AA948" s="49" t="str">
        <f ca="1">IF(C948="","",IF(OR(D948&lt;NgayBatDau,D948&gt;NgayKetThuc),"Ngày tháng phải nằm trong kỳ báo cáo",IF(AND(G948&lt;&gt;"",COUNTIF(D.2[Tên khách hàng],G948)=0),"Tên KH chưa khai báo trong DSKH",IF(AND(H948&lt;&gt;"",COUNTIF(D.1[Tên sản phẩm],H948)=0),"SP này chưa khai báo trong DSSP",""))))</f>
        <v/>
      </c>
      <c r="AB948" s="28" t="str">
        <f t="shared" ca="1" si="170"/>
        <v/>
      </c>
      <c r="AC948" s="29" t="str">
        <f>IF(OR(H948="",S948=""),"",S948-(SUM(L948,M948)*INDEX(#REF!,MATCH(H948,D.1[Tên sản phẩm],0))))</f>
        <v/>
      </c>
    </row>
    <row r="949" spans="2:29" ht="27.75" customHeight="1">
      <c r="B949" s="69">
        <f t="shared" si="171"/>
        <v>946</v>
      </c>
      <c r="C949" s="49" t="str">
        <f t="shared" ca="1" si="172"/>
        <v/>
      </c>
      <c r="D949" s="50" t="str">
        <f t="shared" ca="1" si="173"/>
        <v/>
      </c>
      <c r="E949" s="51" t="str">
        <f t="shared" ca="1" si="174"/>
        <v/>
      </c>
      <c r="F949" s="51"/>
      <c r="G949" s="52" t="str">
        <f t="shared" ca="1" si="175"/>
        <v/>
      </c>
      <c r="H949" s="53"/>
      <c r="I949" s="54" t="str">
        <f>IF(H949="","",INDEX(D.1[Quy cách],MATCH(H949,D.1[Tên sản phẩm],0)))</f>
        <v/>
      </c>
      <c r="J949" s="20" t="str">
        <f>IF(H949="","",INDEX(D.1[ĐVT],MATCH(H949,D.1[Tên sản phẩm],0)))</f>
        <v/>
      </c>
      <c r="K949" s="56" t="str">
        <f>IF(H949="","",INDEX(#REF!,MATCH(H949,D.1[Tên sản phẩm],0)))</f>
        <v/>
      </c>
      <c r="L949" s="56"/>
      <c r="M949" s="53"/>
      <c r="N949" s="53"/>
      <c r="O949" s="53"/>
      <c r="P949" s="57" t="str">
        <f t="shared" si="176"/>
        <v/>
      </c>
      <c r="Q949" s="58"/>
      <c r="R949" s="56" t="str">
        <f t="shared" si="169"/>
        <v/>
      </c>
      <c r="S949" s="57" t="str">
        <f t="shared" si="177"/>
        <v/>
      </c>
      <c r="T949" s="58" t="str">
        <f t="shared" ca="1" si="178"/>
        <v/>
      </c>
      <c r="U949" s="57" t="str">
        <f t="shared" si="179"/>
        <v/>
      </c>
      <c r="V949" s="57" t="str">
        <f ca="1">IF(AND(C949&lt;&gt;"",C949&lt;&gt;OFFSET(C949,1,0)),SUMIFS([Giá có thuế],[Số ĐK],C949),"")</f>
        <v/>
      </c>
      <c r="W949" s="53"/>
      <c r="X949" s="55" t="str">
        <f>IF(W949="","",'Thông Tin Chung'!#REF!)</f>
        <v/>
      </c>
      <c r="Y949" s="57" t="str">
        <f t="shared" ca="1" si="180"/>
        <v/>
      </c>
      <c r="Z949" s="59"/>
      <c r="AA949" s="49" t="str">
        <f ca="1">IF(C949="","",IF(OR(D949&lt;NgayBatDau,D949&gt;NgayKetThuc),"Ngày tháng phải nằm trong kỳ báo cáo",IF(AND(G949&lt;&gt;"",COUNTIF(D.2[Tên khách hàng],G949)=0),"Tên KH chưa khai báo trong DSKH",IF(AND(H949&lt;&gt;"",COUNTIF(D.1[Tên sản phẩm],H949)=0),"SP này chưa khai báo trong DSSP",""))))</f>
        <v/>
      </c>
      <c r="AB949" s="28" t="str">
        <f t="shared" ca="1" si="170"/>
        <v/>
      </c>
      <c r="AC949" s="29" t="str">
        <f>IF(OR(H949="",S949=""),"",S949-(SUM(L949,M949)*INDEX(#REF!,MATCH(H949,D.1[Tên sản phẩm],0))))</f>
        <v/>
      </c>
    </row>
    <row r="950" spans="2:29" ht="27.75" customHeight="1">
      <c r="B950" s="69">
        <f t="shared" si="171"/>
        <v>947</v>
      </c>
      <c r="C950" s="49" t="str">
        <f t="shared" ca="1" si="172"/>
        <v/>
      </c>
      <c r="D950" s="50" t="str">
        <f t="shared" ca="1" si="173"/>
        <v/>
      </c>
      <c r="E950" s="51" t="str">
        <f t="shared" ca="1" si="174"/>
        <v/>
      </c>
      <c r="F950" s="51"/>
      <c r="G950" s="52" t="str">
        <f t="shared" ca="1" si="175"/>
        <v/>
      </c>
      <c r="H950" s="53"/>
      <c r="I950" s="54" t="str">
        <f>IF(H950="","",INDEX(D.1[Quy cách],MATCH(H950,D.1[Tên sản phẩm],0)))</f>
        <v/>
      </c>
      <c r="J950" s="20" t="str">
        <f>IF(H950="","",INDEX(D.1[ĐVT],MATCH(H950,D.1[Tên sản phẩm],0)))</f>
        <v/>
      </c>
      <c r="K950" s="56" t="str">
        <f>IF(H950="","",INDEX(#REF!,MATCH(H950,D.1[Tên sản phẩm],0)))</f>
        <v/>
      </c>
      <c r="L950" s="56"/>
      <c r="M950" s="53"/>
      <c r="N950" s="53"/>
      <c r="O950" s="53"/>
      <c r="P950" s="57" t="str">
        <f t="shared" si="176"/>
        <v/>
      </c>
      <c r="Q950" s="58"/>
      <c r="R950" s="56" t="str">
        <f t="shared" si="169"/>
        <v/>
      </c>
      <c r="S950" s="57" t="str">
        <f t="shared" si="177"/>
        <v/>
      </c>
      <c r="T950" s="58" t="str">
        <f t="shared" ca="1" si="178"/>
        <v/>
      </c>
      <c r="U950" s="57" t="str">
        <f t="shared" si="179"/>
        <v/>
      </c>
      <c r="V950" s="57" t="str">
        <f ca="1">IF(AND(C950&lt;&gt;"",C950&lt;&gt;OFFSET(C950,1,0)),SUMIFS([Giá có thuế],[Số ĐK],C950),"")</f>
        <v/>
      </c>
      <c r="W950" s="53"/>
      <c r="X950" s="55" t="str">
        <f>IF(W950="","",'Thông Tin Chung'!#REF!)</f>
        <v/>
      </c>
      <c r="Y950" s="57" t="str">
        <f t="shared" ca="1" si="180"/>
        <v/>
      </c>
      <c r="Z950" s="59"/>
      <c r="AA950" s="49" t="str">
        <f ca="1">IF(C950="","",IF(OR(D950&lt;NgayBatDau,D950&gt;NgayKetThuc),"Ngày tháng phải nằm trong kỳ báo cáo",IF(AND(G950&lt;&gt;"",COUNTIF(D.2[Tên khách hàng],G950)=0),"Tên KH chưa khai báo trong DSKH",IF(AND(H950&lt;&gt;"",COUNTIF(D.1[Tên sản phẩm],H950)=0),"SP này chưa khai báo trong DSSP",""))))</f>
        <v/>
      </c>
      <c r="AB950" s="28" t="str">
        <f t="shared" ca="1" si="170"/>
        <v/>
      </c>
      <c r="AC950" s="29" t="str">
        <f>IF(OR(H950="",S950=""),"",S950-(SUM(L950,M950)*INDEX(#REF!,MATCH(H950,D.1[Tên sản phẩm],0))))</f>
        <v/>
      </c>
    </row>
    <row r="951" spans="2:29" ht="27.75" customHeight="1">
      <c r="B951" s="69">
        <f t="shared" si="171"/>
        <v>948</v>
      </c>
      <c r="C951" s="49" t="str">
        <f t="shared" ca="1" si="172"/>
        <v/>
      </c>
      <c r="D951" s="50" t="str">
        <f t="shared" ca="1" si="173"/>
        <v/>
      </c>
      <c r="E951" s="51" t="str">
        <f t="shared" ca="1" si="174"/>
        <v/>
      </c>
      <c r="F951" s="51"/>
      <c r="G951" s="52" t="str">
        <f t="shared" ca="1" si="175"/>
        <v/>
      </c>
      <c r="H951" s="53"/>
      <c r="I951" s="54" t="str">
        <f>IF(H951="","",INDEX(D.1[Quy cách],MATCH(H951,D.1[Tên sản phẩm],0)))</f>
        <v/>
      </c>
      <c r="J951" s="20" t="str">
        <f>IF(H951="","",INDEX(D.1[ĐVT],MATCH(H951,D.1[Tên sản phẩm],0)))</f>
        <v/>
      </c>
      <c r="K951" s="56" t="str">
        <f>IF(H951="","",INDEX(#REF!,MATCH(H951,D.1[Tên sản phẩm],0)))</f>
        <v/>
      </c>
      <c r="L951" s="56"/>
      <c r="M951" s="53"/>
      <c r="N951" s="53"/>
      <c r="O951" s="53"/>
      <c r="P951" s="57" t="str">
        <f t="shared" si="176"/>
        <v/>
      </c>
      <c r="Q951" s="58"/>
      <c r="R951" s="56" t="str">
        <f t="shared" si="169"/>
        <v/>
      </c>
      <c r="S951" s="57" t="str">
        <f t="shared" si="177"/>
        <v/>
      </c>
      <c r="T951" s="58" t="str">
        <f t="shared" ca="1" si="178"/>
        <v/>
      </c>
      <c r="U951" s="57" t="str">
        <f t="shared" si="179"/>
        <v/>
      </c>
      <c r="V951" s="57" t="str">
        <f ca="1">IF(AND(C951&lt;&gt;"",C951&lt;&gt;OFFSET(C951,1,0)),SUMIFS([Giá có thuế],[Số ĐK],C951),"")</f>
        <v/>
      </c>
      <c r="W951" s="53"/>
      <c r="X951" s="55" t="str">
        <f>IF(W951="","",'Thông Tin Chung'!#REF!)</f>
        <v/>
      </c>
      <c r="Y951" s="57" t="str">
        <f t="shared" ca="1" si="180"/>
        <v/>
      </c>
      <c r="Z951" s="59"/>
      <c r="AA951" s="49" t="str">
        <f ca="1">IF(C951="","",IF(OR(D951&lt;NgayBatDau,D951&gt;NgayKetThuc),"Ngày tháng phải nằm trong kỳ báo cáo",IF(AND(G951&lt;&gt;"",COUNTIF(D.2[Tên khách hàng],G951)=0),"Tên KH chưa khai báo trong DSKH",IF(AND(H951&lt;&gt;"",COUNTIF(D.1[Tên sản phẩm],H951)=0),"SP này chưa khai báo trong DSSP",""))))</f>
        <v/>
      </c>
      <c r="AB951" s="28" t="str">
        <f t="shared" ca="1" si="170"/>
        <v/>
      </c>
      <c r="AC951" s="29" t="str">
        <f>IF(OR(H951="",S951=""),"",S951-(SUM(L951,M951)*INDEX(#REF!,MATCH(H951,D.1[Tên sản phẩm],0))))</f>
        <v/>
      </c>
    </row>
    <row r="952" spans="2:29" ht="27.75" customHeight="1">
      <c r="B952" s="69">
        <f t="shared" si="171"/>
        <v>949</v>
      </c>
      <c r="C952" s="49" t="str">
        <f t="shared" ca="1" si="172"/>
        <v/>
      </c>
      <c r="D952" s="50" t="str">
        <f t="shared" ca="1" si="173"/>
        <v/>
      </c>
      <c r="E952" s="51" t="str">
        <f t="shared" ca="1" si="174"/>
        <v/>
      </c>
      <c r="F952" s="51"/>
      <c r="G952" s="52" t="str">
        <f t="shared" ca="1" si="175"/>
        <v/>
      </c>
      <c r="H952" s="53"/>
      <c r="I952" s="54" t="str">
        <f>IF(H952="","",INDEX(D.1[Quy cách],MATCH(H952,D.1[Tên sản phẩm],0)))</f>
        <v/>
      </c>
      <c r="J952" s="20" t="str">
        <f>IF(H952="","",INDEX(D.1[ĐVT],MATCH(H952,D.1[Tên sản phẩm],0)))</f>
        <v/>
      </c>
      <c r="K952" s="56" t="str">
        <f>IF(H952="","",INDEX(#REF!,MATCH(H952,D.1[Tên sản phẩm],0)))</f>
        <v/>
      </c>
      <c r="L952" s="56"/>
      <c r="M952" s="53"/>
      <c r="N952" s="53"/>
      <c r="O952" s="53"/>
      <c r="P952" s="57" t="str">
        <f t="shared" si="176"/>
        <v/>
      </c>
      <c r="Q952" s="58"/>
      <c r="R952" s="56" t="str">
        <f t="shared" si="169"/>
        <v/>
      </c>
      <c r="S952" s="57" t="str">
        <f t="shared" si="177"/>
        <v/>
      </c>
      <c r="T952" s="58" t="str">
        <f t="shared" ca="1" si="178"/>
        <v/>
      </c>
      <c r="U952" s="57" t="str">
        <f t="shared" si="179"/>
        <v/>
      </c>
      <c r="V952" s="57" t="str">
        <f ca="1">IF(AND(C952&lt;&gt;"",C952&lt;&gt;OFFSET(C952,1,0)),SUMIFS([Giá có thuế],[Số ĐK],C952),"")</f>
        <v/>
      </c>
      <c r="W952" s="53"/>
      <c r="X952" s="55" t="str">
        <f>IF(W952="","",'Thông Tin Chung'!#REF!)</f>
        <v/>
      </c>
      <c r="Y952" s="57" t="str">
        <f t="shared" ca="1" si="180"/>
        <v/>
      </c>
      <c r="Z952" s="59"/>
      <c r="AA952" s="49" t="str">
        <f ca="1">IF(C952="","",IF(OR(D952&lt;NgayBatDau,D952&gt;NgayKetThuc),"Ngày tháng phải nằm trong kỳ báo cáo",IF(AND(G952&lt;&gt;"",COUNTIF(D.2[Tên khách hàng],G952)=0),"Tên KH chưa khai báo trong DSKH",IF(AND(H952&lt;&gt;"",COUNTIF(D.1[Tên sản phẩm],H952)=0),"SP này chưa khai báo trong DSSP",""))))</f>
        <v/>
      </c>
      <c r="AB952" s="28" t="str">
        <f t="shared" ca="1" si="170"/>
        <v/>
      </c>
      <c r="AC952" s="29" t="str">
        <f>IF(OR(H952="",S952=""),"",S952-(SUM(L952,M952)*INDEX(#REF!,MATCH(H952,D.1[Tên sản phẩm],0))))</f>
        <v/>
      </c>
    </row>
    <row r="953" spans="2:29" ht="27.75" customHeight="1">
      <c r="B953" s="69">
        <f t="shared" si="171"/>
        <v>950</v>
      </c>
      <c r="C953" s="49" t="str">
        <f t="shared" ca="1" si="172"/>
        <v/>
      </c>
      <c r="D953" s="50" t="str">
        <f t="shared" ca="1" si="173"/>
        <v/>
      </c>
      <c r="E953" s="51" t="str">
        <f t="shared" ca="1" si="174"/>
        <v/>
      </c>
      <c r="F953" s="51"/>
      <c r="G953" s="52" t="str">
        <f t="shared" ca="1" si="175"/>
        <v/>
      </c>
      <c r="H953" s="53"/>
      <c r="I953" s="54" t="str">
        <f>IF(H953="","",INDEX(D.1[Quy cách],MATCH(H953,D.1[Tên sản phẩm],0)))</f>
        <v/>
      </c>
      <c r="J953" s="20" t="str">
        <f>IF(H953="","",INDEX(D.1[ĐVT],MATCH(H953,D.1[Tên sản phẩm],0)))</f>
        <v/>
      </c>
      <c r="K953" s="56" t="str">
        <f>IF(H953="","",INDEX(#REF!,MATCH(H953,D.1[Tên sản phẩm],0)))</f>
        <v/>
      </c>
      <c r="L953" s="56"/>
      <c r="M953" s="53"/>
      <c r="N953" s="53"/>
      <c r="O953" s="53"/>
      <c r="P953" s="57" t="str">
        <f t="shared" si="176"/>
        <v/>
      </c>
      <c r="Q953" s="58"/>
      <c r="R953" s="56" t="str">
        <f t="shared" si="169"/>
        <v/>
      </c>
      <c r="S953" s="57" t="str">
        <f t="shared" si="177"/>
        <v/>
      </c>
      <c r="T953" s="58" t="str">
        <f t="shared" ca="1" si="178"/>
        <v/>
      </c>
      <c r="U953" s="57" t="str">
        <f t="shared" si="179"/>
        <v/>
      </c>
      <c r="V953" s="57" t="str">
        <f ca="1">IF(AND(C953&lt;&gt;"",C953&lt;&gt;OFFSET(C953,1,0)),SUMIFS([Giá có thuế],[Số ĐK],C953),"")</f>
        <v/>
      </c>
      <c r="W953" s="53"/>
      <c r="X953" s="55" t="str">
        <f>IF(W953="","",'Thông Tin Chung'!#REF!)</f>
        <v/>
      </c>
      <c r="Y953" s="57" t="str">
        <f t="shared" ca="1" si="180"/>
        <v/>
      </c>
      <c r="Z953" s="59"/>
      <c r="AA953" s="49" t="str">
        <f ca="1">IF(C953="","",IF(OR(D953&lt;NgayBatDau,D953&gt;NgayKetThuc),"Ngày tháng phải nằm trong kỳ báo cáo",IF(AND(G953&lt;&gt;"",COUNTIF(D.2[Tên khách hàng],G953)=0),"Tên KH chưa khai báo trong DSKH",IF(AND(H953&lt;&gt;"",COUNTIF(D.1[Tên sản phẩm],H953)=0),"SP này chưa khai báo trong DSSP",""))))</f>
        <v/>
      </c>
      <c r="AB953" s="28" t="str">
        <f t="shared" ca="1" si="170"/>
        <v/>
      </c>
      <c r="AC953" s="29" t="str">
        <f>IF(OR(H953="",S953=""),"",S953-(SUM(L953,M953)*INDEX(#REF!,MATCH(H953,D.1[Tên sản phẩm],0))))</f>
        <v/>
      </c>
    </row>
    <row r="954" spans="2:29" ht="27.75" customHeight="1">
      <c r="B954" s="69">
        <f t="shared" si="171"/>
        <v>951</v>
      </c>
      <c r="C954" s="49" t="str">
        <f t="shared" ca="1" si="172"/>
        <v/>
      </c>
      <c r="D954" s="50" t="str">
        <f t="shared" ca="1" si="173"/>
        <v/>
      </c>
      <c r="E954" s="51" t="str">
        <f t="shared" ca="1" si="174"/>
        <v/>
      </c>
      <c r="F954" s="51"/>
      <c r="G954" s="52" t="str">
        <f t="shared" ca="1" si="175"/>
        <v/>
      </c>
      <c r="H954" s="53"/>
      <c r="I954" s="54" t="str">
        <f>IF(H954="","",INDEX(D.1[Quy cách],MATCH(H954,D.1[Tên sản phẩm],0)))</f>
        <v/>
      </c>
      <c r="J954" s="20" t="str">
        <f>IF(H954="","",INDEX(D.1[ĐVT],MATCH(H954,D.1[Tên sản phẩm],0)))</f>
        <v/>
      </c>
      <c r="K954" s="56" t="str">
        <f>IF(H954="","",INDEX(#REF!,MATCH(H954,D.1[Tên sản phẩm],0)))</f>
        <v/>
      </c>
      <c r="L954" s="56"/>
      <c r="M954" s="53"/>
      <c r="N954" s="53"/>
      <c r="O954" s="53"/>
      <c r="P954" s="57" t="str">
        <f t="shared" si="176"/>
        <v/>
      </c>
      <c r="Q954" s="58"/>
      <c r="R954" s="56" t="str">
        <f t="shared" si="169"/>
        <v/>
      </c>
      <c r="S954" s="57" t="str">
        <f t="shared" si="177"/>
        <v/>
      </c>
      <c r="T954" s="58" t="str">
        <f t="shared" ca="1" si="178"/>
        <v/>
      </c>
      <c r="U954" s="57" t="str">
        <f t="shared" si="179"/>
        <v/>
      </c>
      <c r="V954" s="57" t="str">
        <f ca="1">IF(AND(C954&lt;&gt;"",C954&lt;&gt;OFFSET(C954,1,0)),SUMIFS([Giá có thuế],[Số ĐK],C954),"")</f>
        <v/>
      </c>
      <c r="W954" s="53"/>
      <c r="X954" s="55" t="str">
        <f>IF(W954="","",'Thông Tin Chung'!#REF!)</f>
        <v/>
      </c>
      <c r="Y954" s="57" t="str">
        <f t="shared" ca="1" si="180"/>
        <v/>
      </c>
      <c r="Z954" s="59"/>
      <c r="AA954" s="49" t="str">
        <f ca="1">IF(C954="","",IF(OR(D954&lt;NgayBatDau,D954&gt;NgayKetThuc),"Ngày tháng phải nằm trong kỳ báo cáo",IF(AND(G954&lt;&gt;"",COUNTIF(D.2[Tên khách hàng],G954)=0),"Tên KH chưa khai báo trong DSKH",IF(AND(H954&lt;&gt;"",COUNTIF(D.1[Tên sản phẩm],H954)=0),"SP này chưa khai báo trong DSSP",""))))</f>
        <v/>
      </c>
      <c r="AB954" s="28" t="str">
        <f t="shared" ca="1" si="170"/>
        <v/>
      </c>
      <c r="AC954" s="29" t="str">
        <f>IF(OR(H954="",S954=""),"",S954-(SUM(L954,M954)*INDEX(#REF!,MATCH(H954,D.1[Tên sản phẩm],0))))</f>
        <v/>
      </c>
    </row>
    <row r="955" spans="2:29" ht="27.75" customHeight="1">
      <c r="B955" s="69">
        <f t="shared" si="171"/>
        <v>952</v>
      </c>
      <c r="C955" s="49" t="str">
        <f t="shared" ca="1" si="172"/>
        <v/>
      </c>
      <c r="D955" s="50" t="str">
        <f t="shared" ca="1" si="173"/>
        <v/>
      </c>
      <c r="E955" s="51" t="str">
        <f t="shared" ca="1" si="174"/>
        <v/>
      </c>
      <c r="F955" s="51"/>
      <c r="G955" s="52" t="str">
        <f t="shared" ca="1" si="175"/>
        <v/>
      </c>
      <c r="H955" s="53"/>
      <c r="I955" s="54" t="str">
        <f>IF(H955="","",INDEX(D.1[Quy cách],MATCH(H955,D.1[Tên sản phẩm],0)))</f>
        <v/>
      </c>
      <c r="J955" s="20" t="str">
        <f>IF(H955="","",INDEX(D.1[ĐVT],MATCH(H955,D.1[Tên sản phẩm],0)))</f>
        <v/>
      </c>
      <c r="K955" s="56" t="str">
        <f>IF(H955="","",INDEX(#REF!,MATCH(H955,D.1[Tên sản phẩm],0)))</f>
        <v/>
      </c>
      <c r="L955" s="56"/>
      <c r="M955" s="53"/>
      <c r="N955" s="53"/>
      <c r="O955" s="53"/>
      <c r="P955" s="57" t="str">
        <f t="shared" si="176"/>
        <v/>
      </c>
      <c r="Q955" s="58"/>
      <c r="R955" s="56" t="str">
        <f t="shared" si="169"/>
        <v/>
      </c>
      <c r="S955" s="57" t="str">
        <f t="shared" si="177"/>
        <v/>
      </c>
      <c r="T955" s="58" t="str">
        <f t="shared" ca="1" si="178"/>
        <v/>
      </c>
      <c r="U955" s="57" t="str">
        <f t="shared" si="179"/>
        <v/>
      </c>
      <c r="V955" s="57" t="str">
        <f ca="1">IF(AND(C955&lt;&gt;"",C955&lt;&gt;OFFSET(C955,1,0)),SUMIFS([Giá có thuế],[Số ĐK],C955),"")</f>
        <v/>
      </c>
      <c r="W955" s="53"/>
      <c r="X955" s="55" t="str">
        <f>IF(W955="","",'Thông Tin Chung'!#REF!)</f>
        <v/>
      </c>
      <c r="Y955" s="57" t="str">
        <f t="shared" ca="1" si="180"/>
        <v/>
      </c>
      <c r="Z955" s="59"/>
      <c r="AA955" s="49" t="str">
        <f ca="1">IF(C955="","",IF(OR(D955&lt;NgayBatDau,D955&gt;NgayKetThuc),"Ngày tháng phải nằm trong kỳ báo cáo",IF(AND(G955&lt;&gt;"",COUNTIF(D.2[Tên khách hàng],G955)=0),"Tên KH chưa khai báo trong DSKH",IF(AND(H955&lt;&gt;"",COUNTIF(D.1[Tên sản phẩm],H955)=0),"SP này chưa khai báo trong DSSP",""))))</f>
        <v/>
      </c>
      <c r="AB955" s="28" t="str">
        <f t="shared" ca="1" si="170"/>
        <v/>
      </c>
      <c r="AC955" s="29" t="str">
        <f>IF(OR(H955="",S955=""),"",S955-(SUM(L955,M955)*INDEX(#REF!,MATCH(H955,D.1[Tên sản phẩm],0))))</f>
        <v/>
      </c>
    </row>
    <row r="956" spans="2:29" ht="27.75" customHeight="1">
      <c r="B956" s="69">
        <f t="shared" si="171"/>
        <v>953</v>
      </c>
      <c r="C956" s="49" t="str">
        <f t="shared" ca="1" si="172"/>
        <v/>
      </c>
      <c r="D956" s="50" t="str">
        <f t="shared" ca="1" si="173"/>
        <v/>
      </c>
      <c r="E956" s="51" t="str">
        <f t="shared" ca="1" si="174"/>
        <v/>
      </c>
      <c r="F956" s="51"/>
      <c r="G956" s="52" t="str">
        <f t="shared" ca="1" si="175"/>
        <v/>
      </c>
      <c r="H956" s="53"/>
      <c r="I956" s="54" t="str">
        <f>IF(H956="","",INDEX(D.1[Quy cách],MATCH(H956,D.1[Tên sản phẩm],0)))</f>
        <v/>
      </c>
      <c r="J956" s="20" t="str">
        <f>IF(H956="","",INDEX(D.1[ĐVT],MATCH(H956,D.1[Tên sản phẩm],0)))</f>
        <v/>
      </c>
      <c r="K956" s="56" t="str">
        <f>IF(H956="","",INDEX(#REF!,MATCH(H956,D.1[Tên sản phẩm],0)))</f>
        <v/>
      </c>
      <c r="L956" s="56"/>
      <c r="M956" s="53"/>
      <c r="N956" s="53"/>
      <c r="O956" s="53"/>
      <c r="P956" s="57" t="str">
        <f t="shared" si="176"/>
        <v/>
      </c>
      <c r="Q956" s="58"/>
      <c r="R956" s="56" t="str">
        <f t="shared" si="169"/>
        <v/>
      </c>
      <c r="S956" s="57" t="str">
        <f t="shared" si="177"/>
        <v/>
      </c>
      <c r="T956" s="58" t="str">
        <f t="shared" ca="1" si="178"/>
        <v/>
      </c>
      <c r="U956" s="57" t="str">
        <f t="shared" si="179"/>
        <v/>
      </c>
      <c r="V956" s="57" t="str">
        <f ca="1">IF(AND(C956&lt;&gt;"",C956&lt;&gt;OFFSET(C956,1,0)),SUMIFS([Giá có thuế],[Số ĐK],C956),"")</f>
        <v/>
      </c>
      <c r="W956" s="53"/>
      <c r="X956" s="55" t="str">
        <f>IF(W956="","",'Thông Tin Chung'!#REF!)</f>
        <v/>
      </c>
      <c r="Y956" s="57" t="str">
        <f t="shared" ca="1" si="180"/>
        <v/>
      </c>
      <c r="Z956" s="59"/>
      <c r="AA956" s="49" t="str">
        <f ca="1">IF(C956="","",IF(OR(D956&lt;NgayBatDau,D956&gt;NgayKetThuc),"Ngày tháng phải nằm trong kỳ báo cáo",IF(AND(G956&lt;&gt;"",COUNTIF(D.2[Tên khách hàng],G956)=0),"Tên KH chưa khai báo trong DSKH",IF(AND(H956&lt;&gt;"",COUNTIF(D.1[Tên sản phẩm],H956)=0),"SP này chưa khai báo trong DSSP",""))))</f>
        <v/>
      </c>
      <c r="AB956" s="28" t="str">
        <f t="shared" ca="1" si="170"/>
        <v/>
      </c>
      <c r="AC956" s="29" t="str">
        <f>IF(OR(H956="",S956=""),"",S956-(SUM(L956,M956)*INDEX(#REF!,MATCH(H956,D.1[Tên sản phẩm],0))))</f>
        <v/>
      </c>
    </row>
    <row r="957" spans="2:29" ht="27.75" customHeight="1">
      <c r="B957" s="69">
        <f t="shared" si="171"/>
        <v>954</v>
      </c>
      <c r="C957" s="49" t="str">
        <f t="shared" ca="1" si="172"/>
        <v/>
      </c>
      <c r="D957" s="50" t="str">
        <f t="shared" ca="1" si="173"/>
        <v/>
      </c>
      <c r="E957" s="51" t="str">
        <f t="shared" ca="1" si="174"/>
        <v/>
      </c>
      <c r="F957" s="51"/>
      <c r="G957" s="52" t="str">
        <f t="shared" ca="1" si="175"/>
        <v/>
      </c>
      <c r="H957" s="53"/>
      <c r="I957" s="54" t="str">
        <f>IF(H957="","",INDEX(D.1[Quy cách],MATCH(H957,D.1[Tên sản phẩm],0)))</f>
        <v/>
      </c>
      <c r="J957" s="20" t="str">
        <f>IF(H957="","",INDEX(D.1[ĐVT],MATCH(H957,D.1[Tên sản phẩm],0)))</f>
        <v/>
      </c>
      <c r="K957" s="56" t="str">
        <f>IF(H957="","",INDEX(#REF!,MATCH(H957,D.1[Tên sản phẩm],0)))</f>
        <v/>
      </c>
      <c r="L957" s="56"/>
      <c r="M957" s="53"/>
      <c r="N957" s="53"/>
      <c r="O957" s="53"/>
      <c r="P957" s="57" t="str">
        <f t="shared" si="176"/>
        <v/>
      </c>
      <c r="Q957" s="58"/>
      <c r="R957" s="56" t="str">
        <f t="shared" si="169"/>
        <v/>
      </c>
      <c r="S957" s="57" t="str">
        <f t="shared" si="177"/>
        <v/>
      </c>
      <c r="T957" s="58" t="str">
        <f t="shared" ca="1" si="178"/>
        <v/>
      </c>
      <c r="U957" s="57" t="str">
        <f t="shared" si="179"/>
        <v/>
      </c>
      <c r="V957" s="57" t="str">
        <f ca="1">IF(AND(C957&lt;&gt;"",C957&lt;&gt;OFFSET(C957,1,0)),SUMIFS([Giá có thuế],[Số ĐK],C957),"")</f>
        <v/>
      </c>
      <c r="W957" s="53"/>
      <c r="X957" s="55" t="str">
        <f>IF(W957="","",'Thông Tin Chung'!#REF!)</f>
        <v/>
      </c>
      <c r="Y957" s="57" t="str">
        <f t="shared" ca="1" si="180"/>
        <v/>
      </c>
      <c r="Z957" s="59"/>
      <c r="AA957" s="49" t="str">
        <f ca="1">IF(C957="","",IF(OR(D957&lt;NgayBatDau,D957&gt;NgayKetThuc),"Ngày tháng phải nằm trong kỳ báo cáo",IF(AND(G957&lt;&gt;"",COUNTIF(D.2[Tên khách hàng],G957)=0),"Tên KH chưa khai báo trong DSKH",IF(AND(H957&lt;&gt;"",COUNTIF(D.1[Tên sản phẩm],H957)=0),"SP này chưa khai báo trong DSSP",""))))</f>
        <v/>
      </c>
      <c r="AB957" s="28" t="str">
        <f t="shared" ca="1" si="170"/>
        <v/>
      </c>
      <c r="AC957" s="29" t="str">
        <f>IF(OR(H957="",S957=""),"",S957-(SUM(L957,M957)*INDEX(#REF!,MATCH(H957,D.1[Tên sản phẩm],0))))</f>
        <v/>
      </c>
    </row>
    <row r="958" spans="2:29" ht="27.75" customHeight="1">
      <c r="B958" s="69">
        <f t="shared" si="171"/>
        <v>955</v>
      </c>
      <c r="C958" s="49" t="str">
        <f t="shared" ca="1" si="172"/>
        <v/>
      </c>
      <c r="D958" s="50" t="str">
        <f t="shared" ca="1" si="173"/>
        <v/>
      </c>
      <c r="E958" s="51" t="str">
        <f t="shared" ca="1" si="174"/>
        <v/>
      </c>
      <c r="F958" s="51"/>
      <c r="G958" s="52" t="str">
        <f t="shared" ca="1" si="175"/>
        <v/>
      </c>
      <c r="H958" s="53"/>
      <c r="I958" s="54" t="str">
        <f>IF(H958="","",INDEX(D.1[Quy cách],MATCH(H958,D.1[Tên sản phẩm],0)))</f>
        <v/>
      </c>
      <c r="J958" s="20" t="str">
        <f>IF(H958="","",INDEX(D.1[ĐVT],MATCH(H958,D.1[Tên sản phẩm],0)))</f>
        <v/>
      </c>
      <c r="K958" s="56" t="str">
        <f>IF(H958="","",INDEX(#REF!,MATCH(H958,D.1[Tên sản phẩm],0)))</f>
        <v/>
      </c>
      <c r="L958" s="56"/>
      <c r="M958" s="53"/>
      <c r="N958" s="53"/>
      <c r="O958" s="53"/>
      <c r="P958" s="57" t="str">
        <f t="shared" si="176"/>
        <v/>
      </c>
      <c r="Q958" s="58"/>
      <c r="R958" s="56" t="str">
        <f t="shared" si="169"/>
        <v/>
      </c>
      <c r="S958" s="57" t="str">
        <f t="shared" si="177"/>
        <v/>
      </c>
      <c r="T958" s="58" t="str">
        <f t="shared" ca="1" si="178"/>
        <v/>
      </c>
      <c r="U958" s="57" t="str">
        <f t="shared" si="179"/>
        <v/>
      </c>
      <c r="V958" s="57" t="str">
        <f ca="1">IF(AND(C958&lt;&gt;"",C958&lt;&gt;OFFSET(C958,1,0)),SUMIFS([Giá có thuế],[Số ĐK],C958),"")</f>
        <v/>
      </c>
      <c r="W958" s="53"/>
      <c r="X958" s="55" t="str">
        <f>IF(W958="","",'Thông Tin Chung'!#REF!)</f>
        <v/>
      </c>
      <c r="Y958" s="57" t="str">
        <f t="shared" ca="1" si="180"/>
        <v/>
      </c>
      <c r="Z958" s="59"/>
      <c r="AA958" s="49" t="str">
        <f ca="1">IF(C958="","",IF(OR(D958&lt;NgayBatDau,D958&gt;NgayKetThuc),"Ngày tháng phải nằm trong kỳ báo cáo",IF(AND(G958&lt;&gt;"",COUNTIF(D.2[Tên khách hàng],G958)=0),"Tên KH chưa khai báo trong DSKH",IF(AND(H958&lt;&gt;"",COUNTIF(D.1[Tên sản phẩm],H958)=0),"SP này chưa khai báo trong DSSP",""))))</f>
        <v/>
      </c>
      <c r="AB958" s="28" t="str">
        <f t="shared" ca="1" si="170"/>
        <v/>
      </c>
      <c r="AC958" s="29" t="str">
        <f>IF(OR(H958="",S958=""),"",S958-(SUM(L958,M958)*INDEX(#REF!,MATCH(H958,D.1[Tên sản phẩm],0))))</f>
        <v/>
      </c>
    </row>
    <row r="959" spans="2:29" ht="27.75" customHeight="1">
      <c r="B959" s="69">
        <f t="shared" si="171"/>
        <v>956</v>
      </c>
      <c r="C959" s="49" t="str">
        <f t="shared" ca="1" si="172"/>
        <v/>
      </c>
      <c r="D959" s="50" t="str">
        <f t="shared" ca="1" si="173"/>
        <v/>
      </c>
      <c r="E959" s="51" t="str">
        <f t="shared" ca="1" si="174"/>
        <v/>
      </c>
      <c r="F959" s="51"/>
      <c r="G959" s="52" t="str">
        <f t="shared" ca="1" si="175"/>
        <v/>
      </c>
      <c r="H959" s="53"/>
      <c r="I959" s="54" t="str">
        <f>IF(H959="","",INDEX(D.1[Quy cách],MATCH(H959,D.1[Tên sản phẩm],0)))</f>
        <v/>
      </c>
      <c r="J959" s="20" t="str">
        <f>IF(H959="","",INDEX(D.1[ĐVT],MATCH(H959,D.1[Tên sản phẩm],0)))</f>
        <v/>
      </c>
      <c r="K959" s="56" t="str">
        <f>IF(H959="","",INDEX(#REF!,MATCH(H959,D.1[Tên sản phẩm],0)))</f>
        <v/>
      </c>
      <c r="L959" s="56"/>
      <c r="M959" s="53"/>
      <c r="N959" s="53"/>
      <c r="O959" s="53"/>
      <c r="P959" s="57" t="str">
        <f t="shared" si="176"/>
        <v/>
      </c>
      <c r="Q959" s="58"/>
      <c r="R959" s="56" t="str">
        <f t="shared" si="169"/>
        <v/>
      </c>
      <c r="S959" s="57" t="str">
        <f t="shared" si="177"/>
        <v/>
      </c>
      <c r="T959" s="58" t="str">
        <f t="shared" ca="1" si="178"/>
        <v/>
      </c>
      <c r="U959" s="57" t="str">
        <f t="shared" si="179"/>
        <v/>
      </c>
      <c r="V959" s="57" t="str">
        <f ca="1">IF(AND(C959&lt;&gt;"",C959&lt;&gt;OFFSET(C959,1,0)),SUMIFS([Giá có thuế],[Số ĐK],C959),"")</f>
        <v/>
      </c>
      <c r="W959" s="53"/>
      <c r="X959" s="55" t="str">
        <f>IF(W959="","",'Thông Tin Chung'!#REF!)</f>
        <v/>
      </c>
      <c r="Y959" s="57" t="str">
        <f t="shared" ca="1" si="180"/>
        <v/>
      </c>
      <c r="Z959" s="59"/>
      <c r="AA959" s="49" t="str">
        <f ca="1">IF(C959="","",IF(OR(D959&lt;NgayBatDau,D959&gt;NgayKetThuc),"Ngày tháng phải nằm trong kỳ báo cáo",IF(AND(G959&lt;&gt;"",COUNTIF(D.2[Tên khách hàng],G959)=0),"Tên KH chưa khai báo trong DSKH",IF(AND(H959&lt;&gt;"",COUNTIF(D.1[Tên sản phẩm],H959)=0),"SP này chưa khai báo trong DSSP",""))))</f>
        <v/>
      </c>
      <c r="AB959" s="28" t="str">
        <f t="shared" ca="1" si="170"/>
        <v/>
      </c>
      <c r="AC959" s="29" t="str">
        <f>IF(OR(H959="",S959=""),"",S959-(SUM(L959,M959)*INDEX(#REF!,MATCH(H959,D.1[Tên sản phẩm],0))))</f>
        <v/>
      </c>
    </row>
    <row r="960" spans="2:29" ht="27.75" customHeight="1">
      <c r="B960" s="69">
        <f t="shared" si="171"/>
        <v>957</v>
      </c>
      <c r="C960" s="49" t="str">
        <f t="shared" ca="1" si="172"/>
        <v/>
      </c>
      <c r="D960" s="50" t="str">
        <f t="shared" ca="1" si="173"/>
        <v/>
      </c>
      <c r="E960" s="51" t="str">
        <f t="shared" ca="1" si="174"/>
        <v/>
      </c>
      <c r="F960" s="51"/>
      <c r="G960" s="52" t="str">
        <f t="shared" ca="1" si="175"/>
        <v/>
      </c>
      <c r="H960" s="53"/>
      <c r="I960" s="54" t="str">
        <f>IF(H960="","",INDEX(D.1[Quy cách],MATCH(H960,D.1[Tên sản phẩm],0)))</f>
        <v/>
      </c>
      <c r="J960" s="20" t="str">
        <f>IF(H960="","",INDEX(D.1[ĐVT],MATCH(H960,D.1[Tên sản phẩm],0)))</f>
        <v/>
      </c>
      <c r="K960" s="56" t="str">
        <f>IF(H960="","",INDEX(#REF!,MATCH(H960,D.1[Tên sản phẩm],0)))</f>
        <v/>
      </c>
      <c r="L960" s="56"/>
      <c r="M960" s="53"/>
      <c r="N960" s="53"/>
      <c r="O960" s="53"/>
      <c r="P960" s="57" t="str">
        <f t="shared" si="176"/>
        <v/>
      </c>
      <c r="Q960" s="58"/>
      <c r="R960" s="56" t="str">
        <f t="shared" si="169"/>
        <v/>
      </c>
      <c r="S960" s="57" t="str">
        <f t="shared" si="177"/>
        <v/>
      </c>
      <c r="T960" s="58" t="str">
        <f t="shared" ca="1" si="178"/>
        <v/>
      </c>
      <c r="U960" s="57" t="str">
        <f t="shared" si="179"/>
        <v/>
      </c>
      <c r="V960" s="57" t="str">
        <f ca="1">IF(AND(C960&lt;&gt;"",C960&lt;&gt;OFFSET(C960,1,0)),SUMIFS([Giá có thuế],[Số ĐK],C960),"")</f>
        <v/>
      </c>
      <c r="W960" s="53"/>
      <c r="X960" s="55" t="str">
        <f>IF(W960="","",'Thông Tin Chung'!#REF!)</f>
        <v/>
      </c>
      <c r="Y960" s="57" t="str">
        <f t="shared" ca="1" si="180"/>
        <v/>
      </c>
      <c r="Z960" s="59"/>
      <c r="AA960" s="49" t="str">
        <f ca="1">IF(C960="","",IF(OR(D960&lt;NgayBatDau,D960&gt;NgayKetThuc),"Ngày tháng phải nằm trong kỳ báo cáo",IF(AND(G960&lt;&gt;"",COUNTIF(D.2[Tên khách hàng],G960)=0),"Tên KH chưa khai báo trong DSKH",IF(AND(H960&lt;&gt;"",COUNTIF(D.1[Tên sản phẩm],H960)=0),"SP này chưa khai báo trong DSSP",""))))</f>
        <v/>
      </c>
      <c r="AB960" s="28" t="str">
        <f t="shared" ca="1" si="170"/>
        <v/>
      </c>
      <c r="AC960" s="29" t="str">
        <f>IF(OR(H960="",S960=""),"",S960-(SUM(L960,M960)*INDEX(#REF!,MATCH(H960,D.1[Tên sản phẩm],0))))</f>
        <v/>
      </c>
    </row>
    <row r="961" spans="2:29" ht="27.75" customHeight="1">
      <c r="B961" s="69">
        <f t="shared" si="171"/>
        <v>958</v>
      </c>
      <c r="C961" s="49" t="str">
        <f t="shared" ca="1" si="172"/>
        <v/>
      </c>
      <c r="D961" s="50" t="str">
        <f t="shared" ca="1" si="173"/>
        <v/>
      </c>
      <c r="E961" s="51" t="str">
        <f t="shared" ca="1" si="174"/>
        <v/>
      </c>
      <c r="F961" s="51"/>
      <c r="G961" s="52" t="str">
        <f t="shared" ca="1" si="175"/>
        <v/>
      </c>
      <c r="H961" s="53"/>
      <c r="I961" s="54" t="str">
        <f>IF(H961="","",INDEX(D.1[Quy cách],MATCH(H961,D.1[Tên sản phẩm],0)))</f>
        <v/>
      </c>
      <c r="J961" s="20" t="str">
        <f>IF(H961="","",INDEX(D.1[ĐVT],MATCH(H961,D.1[Tên sản phẩm],0)))</f>
        <v/>
      </c>
      <c r="K961" s="56" t="str">
        <f>IF(H961="","",INDEX(#REF!,MATCH(H961,D.1[Tên sản phẩm],0)))</f>
        <v/>
      </c>
      <c r="L961" s="56"/>
      <c r="M961" s="53"/>
      <c r="N961" s="53"/>
      <c r="O961" s="53"/>
      <c r="P961" s="57" t="str">
        <f t="shared" si="176"/>
        <v/>
      </c>
      <c r="Q961" s="58"/>
      <c r="R961" s="56" t="str">
        <f t="shared" si="169"/>
        <v/>
      </c>
      <c r="S961" s="57" t="str">
        <f t="shared" si="177"/>
        <v/>
      </c>
      <c r="T961" s="58" t="str">
        <f t="shared" ca="1" si="178"/>
        <v/>
      </c>
      <c r="U961" s="57" t="str">
        <f t="shared" si="179"/>
        <v/>
      </c>
      <c r="V961" s="57" t="str">
        <f ca="1">IF(AND(C961&lt;&gt;"",C961&lt;&gt;OFFSET(C961,1,0)),SUMIFS([Giá có thuế],[Số ĐK],C961),"")</f>
        <v/>
      </c>
      <c r="W961" s="53"/>
      <c r="X961" s="55" t="str">
        <f>IF(W961="","",'Thông Tin Chung'!#REF!)</f>
        <v/>
      </c>
      <c r="Y961" s="57" t="str">
        <f t="shared" ca="1" si="180"/>
        <v/>
      </c>
      <c r="Z961" s="59"/>
      <c r="AA961" s="49" t="str">
        <f ca="1">IF(C961="","",IF(OR(D961&lt;NgayBatDau,D961&gt;NgayKetThuc),"Ngày tháng phải nằm trong kỳ báo cáo",IF(AND(G961&lt;&gt;"",COUNTIF(D.2[Tên khách hàng],G961)=0),"Tên KH chưa khai báo trong DSKH",IF(AND(H961&lt;&gt;"",COUNTIF(D.1[Tên sản phẩm],H961)=0),"SP này chưa khai báo trong DSSP",""))))</f>
        <v/>
      </c>
      <c r="AB961" s="28" t="str">
        <f t="shared" ca="1" si="170"/>
        <v/>
      </c>
      <c r="AC961" s="29" t="str">
        <f>IF(OR(H961="",S961=""),"",S961-(SUM(L961,M961)*INDEX(#REF!,MATCH(H961,D.1[Tên sản phẩm],0))))</f>
        <v/>
      </c>
    </row>
    <row r="962" spans="2:29" ht="27.75" customHeight="1">
      <c r="B962" s="69">
        <f t="shared" si="171"/>
        <v>959</v>
      </c>
      <c r="C962" s="49" t="str">
        <f t="shared" ca="1" si="172"/>
        <v/>
      </c>
      <c r="D962" s="50" t="str">
        <f t="shared" ca="1" si="173"/>
        <v/>
      </c>
      <c r="E962" s="51" t="str">
        <f t="shared" ca="1" si="174"/>
        <v/>
      </c>
      <c r="F962" s="51"/>
      <c r="G962" s="52" t="str">
        <f t="shared" ca="1" si="175"/>
        <v/>
      </c>
      <c r="H962" s="53"/>
      <c r="I962" s="54" t="str">
        <f>IF(H962="","",INDEX(D.1[Quy cách],MATCH(H962,D.1[Tên sản phẩm],0)))</f>
        <v/>
      </c>
      <c r="J962" s="20" t="str">
        <f>IF(H962="","",INDEX(D.1[ĐVT],MATCH(H962,D.1[Tên sản phẩm],0)))</f>
        <v/>
      </c>
      <c r="K962" s="56" t="str">
        <f>IF(H962="","",INDEX(#REF!,MATCH(H962,D.1[Tên sản phẩm],0)))</f>
        <v/>
      </c>
      <c r="L962" s="56"/>
      <c r="M962" s="53"/>
      <c r="N962" s="53"/>
      <c r="O962" s="53"/>
      <c r="P962" s="57" t="str">
        <f t="shared" si="176"/>
        <v/>
      </c>
      <c r="Q962" s="58"/>
      <c r="R962" s="56" t="str">
        <f t="shared" si="169"/>
        <v/>
      </c>
      <c r="S962" s="57" t="str">
        <f t="shared" si="177"/>
        <v/>
      </c>
      <c r="T962" s="58" t="str">
        <f t="shared" ca="1" si="178"/>
        <v/>
      </c>
      <c r="U962" s="57" t="str">
        <f t="shared" si="179"/>
        <v/>
      </c>
      <c r="V962" s="57" t="str">
        <f ca="1">IF(AND(C962&lt;&gt;"",C962&lt;&gt;OFFSET(C962,1,0)),SUMIFS([Giá có thuế],[Số ĐK],C962),"")</f>
        <v/>
      </c>
      <c r="W962" s="53"/>
      <c r="X962" s="55" t="str">
        <f>IF(W962="","",'Thông Tin Chung'!#REF!)</f>
        <v/>
      </c>
      <c r="Y962" s="57" t="str">
        <f t="shared" ca="1" si="180"/>
        <v/>
      </c>
      <c r="Z962" s="59"/>
      <c r="AA962" s="49" t="str">
        <f ca="1">IF(C962="","",IF(OR(D962&lt;NgayBatDau,D962&gt;NgayKetThuc),"Ngày tháng phải nằm trong kỳ báo cáo",IF(AND(G962&lt;&gt;"",COUNTIF(D.2[Tên khách hàng],G962)=0),"Tên KH chưa khai báo trong DSKH",IF(AND(H962&lt;&gt;"",COUNTIF(D.1[Tên sản phẩm],H962)=0),"SP này chưa khai báo trong DSSP",""))))</f>
        <v/>
      </c>
      <c r="AB962" s="28" t="str">
        <f t="shared" ca="1" si="170"/>
        <v/>
      </c>
      <c r="AC962" s="29" t="str">
        <f>IF(OR(H962="",S962=""),"",S962-(SUM(L962,M962)*INDEX(#REF!,MATCH(H962,D.1[Tên sản phẩm],0))))</f>
        <v/>
      </c>
    </row>
    <row r="963" spans="2:29" ht="27.75" customHeight="1">
      <c r="B963" s="69">
        <f t="shared" si="171"/>
        <v>960</v>
      </c>
      <c r="C963" s="49" t="str">
        <f t="shared" ca="1" si="172"/>
        <v/>
      </c>
      <c r="D963" s="50" t="str">
        <f t="shared" ca="1" si="173"/>
        <v/>
      </c>
      <c r="E963" s="51" t="str">
        <f t="shared" ca="1" si="174"/>
        <v/>
      </c>
      <c r="F963" s="51"/>
      <c r="G963" s="52" t="str">
        <f t="shared" ca="1" si="175"/>
        <v/>
      </c>
      <c r="H963" s="53"/>
      <c r="I963" s="54" t="str">
        <f>IF(H963="","",INDEX(D.1[Quy cách],MATCH(H963,D.1[Tên sản phẩm],0)))</f>
        <v/>
      </c>
      <c r="J963" s="20" t="str">
        <f>IF(H963="","",INDEX(D.1[ĐVT],MATCH(H963,D.1[Tên sản phẩm],0)))</f>
        <v/>
      </c>
      <c r="K963" s="56" t="str">
        <f>IF(H963="","",INDEX(#REF!,MATCH(H963,D.1[Tên sản phẩm],0)))</f>
        <v/>
      </c>
      <c r="L963" s="56"/>
      <c r="M963" s="53"/>
      <c r="N963" s="53"/>
      <c r="O963" s="53"/>
      <c r="P963" s="57" t="str">
        <f t="shared" si="176"/>
        <v/>
      </c>
      <c r="Q963" s="58"/>
      <c r="R963" s="56" t="str">
        <f t="shared" ref="R963:R1026" si="181">IF(P963="","",P963*SUM(Q963))</f>
        <v/>
      </c>
      <c r="S963" s="57" t="str">
        <f t="shared" si="177"/>
        <v/>
      </c>
      <c r="T963" s="58" t="str">
        <f t="shared" ca="1" si="178"/>
        <v/>
      </c>
      <c r="U963" s="57" t="str">
        <f t="shared" si="179"/>
        <v/>
      </c>
      <c r="V963" s="57" t="str">
        <f ca="1">IF(AND(C963&lt;&gt;"",C963&lt;&gt;OFFSET(C963,1,0)),SUMIFS([Giá có thuế],[Số ĐK],C963),"")</f>
        <v/>
      </c>
      <c r="W963" s="53"/>
      <c r="X963" s="55" t="str">
        <f>IF(W963="","",'Thông Tin Chung'!#REF!)</f>
        <v/>
      </c>
      <c r="Y963" s="57" t="str">
        <f t="shared" ca="1" si="180"/>
        <v/>
      </c>
      <c r="Z963" s="59"/>
      <c r="AA963" s="49" t="str">
        <f ca="1">IF(C963="","",IF(OR(D963&lt;NgayBatDau,D963&gt;NgayKetThuc),"Ngày tháng phải nằm trong kỳ báo cáo",IF(AND(G963&lt;&gt;"",COUNTIF(D.2[Tên khách hàng],G963)=0),"Tên KH chưa khai báo trong DSKH",IF(AND(H963&lt;&gt;"",COUNTIF(D.1[Tên sản phẩm],H963)=0),"SP này chưa khai báo trong DSSP",""))))</f>
        <v/>
      </c>
      <c r="AB963" s="28" t="str">
        <f t="shared" ref="AB963:AB1026" ca="1" si="182">IF(D963="","",MONTH(D963))</f>
        <v/>
      </c>
      <c r="AC963" s="29" t="str">
        <f>IF(OR(H963="",S963=""),"",S963-(SUM(L963,M963)*INDEX(#REF!,MATCH(H963,D.1[Tên sản phẩm],0))))</f>
        <v/>
      </c>
    </row>
    <row r="964" spans="2:29" ht="27.75" customHeight="1">
      <c r="B964" s="69">
        <f t="shared" ref="B964:B1027" si="183">ROW(A964)-3</f>
        <v>961</v>
      </c>
      <c r="C964" s="49" t="str">
        <f t="shared" ref="C964:C1027" ca="1" si="184">IF(AND(D964="",E964="",G964=""),"",IF(AND(D964=OFFSET(D964,-1,0),E964=OFFSET(E964,-1,0),G964=OFFSET(G964,-1,0)),OFFSET(B964,-1,1),B964))</f>
        <v/>
      </c>
      <c r="D964" s="50" t="str">
        <f t="shared" ref="D964:D1027" ca="1" si="185">IF(AND($H964&lt;&gt;"",B964&lt;&gt;1),OFFSET(C964,-1,1),"")</f>
        <v/>
      </c>
      <c r="E964" s="51" t="str">
        <f t="shared" ref="E964:E1027" ca="1" si="186">IF(AND($H964&lt;&gt;"",B964&lt;&gt;1),OFFSET(D964,-1,1),"")</f>
        <v/>
      </c>
      <c r="F964" s="51"/>
      <c r="G964" s="52" t="str">
        <f t="shared" ref="G964:G1027" ca="1" si="187">IF(AND($H964&lt;&gt;"",B964&lt;&gt;1),OFFSET(F964,-1,1),"")</f>
        <v/>
      </c>
      <c r="H964" s="53"/>
      <c r="I964" s="54" t="str">
        <f>IF(H964="","",INDEX(D.1[Quy cách],MATCH(H964,D.1[Tên sản phẩm],0)))</f>
        <v/>
      </c>
      <c r="J964" s="20" t="str">
        <f>IF(H964="","",INDEX(D.1[ĐVT],MATCH(H964,D.1[Tên sản phẩm],0)))</f>
        <v/>
      </c>
      <c r="K964" s="56" t="str">
        <f>IF(H964="","",INDEX(#REF!,MATCH(H964,D.1[Tên sản phẩm],0)))</f>
        <v/>
      </c>
      <c r="L964" s="56"/>
      <c r="M964" s="53"/>
      <c r="N964" s="53"/>
      <c r="O964" s="53"/>
      <c r="P964" s="57" t="str">
        <f t="shared" ref="P964:P1027" si="188">IF(AND(K964&lt;&gt;"",L964&lt;&gt;""),K964*L964,IF(AND(N964&lt;&gt;"",O964&lt;&gt;""),N964*O964,""))</f>
        <v/>
      </c>
      <c r="Q964" s="58"/>
      <c r="R964" s="56" t="str">
        <f t="shared" si="181"/>
        <v/>
      </c>
      <c r="S964" s="57" t="str">
        <f t="shared" ref="S964:S1027" si="189">IF(P964="","",P964-SUM(R964))</f>
        <v/>
      </c>
      <c r="T964" s="58" t="str">
        <f t="shared" ref="T964:T1027" ca="1" si="190">IF(AND(S964&lt;&gt;"",C964=OFFSET(C964,-1,0)),OFFSET(S964,-1,1),"")</f>
        <v/>
      </c>
      <c r="U964" s="57" t="str">
        <f t="shared" ref="U964:U1027" si="191">IF(S964="","",S964*SUM(1,T964))</f>
        <v/>
      </c>
      <c r="V964" s="57" t="str">
        <f ca="1">IF(AND(C964&lt;&gt;"",C964&lt;&gt;OFFSET(C964,1,0)),SUMIFS([Giá có thuế],[Số ĐK],C964),"")</f>
        <v/>
      </c>
      <c r="W964" s="53"/>
      <c r="X964" s="55" t="str">
        <f>IF(W964="","",'Thông Tin Chung'!#REF!)</f>
        <v/>
      </c>
      <c r="Y964" s="57" t="str">
        <f t="shared" ref="Y964:Y1027" ca="1" si="192">IF(AND(V964&lt;&gt;"",W964&lt;&gt;"",V964&lt;&gt;0),V964-W964,"")</f>
        <v/>
      </c>
      <c r="Z964" s="59"/>
      <c r="AA964" s="49" t="str">
        <f ca="1">IF(C964="","",IF(OR(D964&lt;NgayBatDau,D964&gt;NgayKetThuc),"Ngày tháng phải nằm trong kỳ báo cáo",IF(AND(G964&lt;&gt;"",COUNTIF(D.2[Tên khách hàng],G964)=0),"Tên KH chưa khai báo trong DSKH",IF(AND(H964&lt;&gt;"",COUNTIF(D.1[Tên sản phẩm],H964)=0),"SP này chưa khai báo trong DSSP",""))))</f>
        <v/>
      </c>
      <c r="AB964" s="28" t="str">
        <f t="shared" ca="1" si="182"/>
        <v/>
      </c>
      <c r="AC964" s="29" t="str">
        <f>IF(OR(H964="",S964=""),"",S964-(SUM(L964,M964)*INDEX(#REF!,MATCH(H964,D.1[Tên sản phẩm],0))))</f>
        <v/>
      </c>
    </row>
    <row r="965" spans="2:29" ht="27.75" customHeight="1">
      <c r="B965" s="69">
        <f t="shared" si="183"/>
        <v>962</v>
      </c>
      <c r="C965" s="49" t="str">
        <f t="shared" ca="1" si="184"/>
        <v/>
      </c>
      <c r="D965" s="50" t="str">
        <f t="shared" ca="1" si="185"/>
        <v/>
      </c>
      <c r="E965" s="51" t="str">
        <f t="shared" ca="1" si="186"/>
        <v/>
      </c>
      <c r="F965" s="51"/>
      <c r="G965" s="52" t="str">
        <f t="shared" ca="1" si="187"/>
        <v/>
      </c>
      <c r="H965" s="53"/>
      <c r="I965" s="54" t="str">
        <f>IF(H965="","",INDEX(D.1[Quy cách],MATCH(H965,D.1[Tên sản phẩm],0)))</f>
        <v/>
      </c>
      <c r="J965" s="20" t="str">
        <f>IF(H965="","",INDEX(D.1[ĐVT],MATCH(H965,D.1[Tên sản phẩm],0)))</f>
        <v/>
      </c>
      <c r="K965" s="56" t="str">
        <f>IF(H965="","",INDEX(#REF!,MATCH(H965,D.1[Tên sản phẩm],0)))</f>
        <v/>
      </c>
      <c r="L965" s="56"/>
      <c r="M965" s="53"/>
      <c r="N965" s="53"/>
      <c r="O965" s="53"/>
      <c r="P965" s="57" t="str">
        <f t="shared" si="188"/>
        <v/>
      </c>
      <c r="Q965" s="58"/>
      <c r="R965" s="56" t="str">
        <f t="shared" si="181"/>
        <v/>
      </c>
      <c r="S965" s="57" t="str">
        <f t="shared" si="189"/>
        <v/>
      </c>
      <c r="T965" s="58" t="str">
        <f t="shared" ca="1" si="190"/>
        <v/>
      </c>
      <c r="U965" s="57" t="str">
        <f t="shared" si="191"/>
        <v/>
      </c>
      <c r="V965" s="57" t="str">
        <f ca="1">IF(AND(C965&lt;&gt;"",C965&lt;&gt;OFFSET(C965,1,0)),SUMIFS([Giá có thuế],[Số ĐK],C965),"")</f>
        <v/>
      </c>
      <c r="W965" s="53"/>
      <c r="X965" s="55" t="str">
        <f>IF(W965="","",'Thông Tin Chung'!#REF!)</f>
        <v/>
      </c>
      <c r="Y965" s="57" t="str">
        <f t="shared" ca="1" si="192"/>
        <v/>
      </c>
      <c r="Z965" s="59"/>
      <c r="AA965" s="49" t="str">
        <f ca="1">IF(C965="","",IF(OR(D965&lt;NgayBatDau,D965&gt;NgayKetThuc),"Ngày tháng phải nằm trong kỳ báo cáo",IF(AND(G965&lt;&gt;"",COUNTIF(D.2[Tên khách hàng],G965)=0),"Tên KH chưa khai báo trong DSKH",IF(AND(H965&lt;&gt;"",COUNTIF(D.1[Tên sản phẩm],H965)=0),"SP này chưa khai báo trong DSSP",""))))</f>
        <v/>
      </c>
      <c r="AB965" s="28" t="str">
        <f t="shared" ca="1" si="182"/>
        <v/>
      </c>
      <c r="AC965" s="29" t="str">
        <f>IF(OR(H965="",S965=""),"",S965-(SUM(L965,M965)*INDEX(#REF!,MATCH(H965,D.1[Tên sản phẩm],0))))</f>
        <v/>
      </c>
    </row>
    <row r="966" spans="2:29" ht="27.75" customHeight="1">
      <c r="B966" s="69">
        <f t="shared" si="183"/>
        <v>963</v>
      </c>
      <c r="C966" s="49" t="str">
        <f t="shared" ca="1" si="184"/>
        <v/>
      </c>
      <c r="D966" s="50" t="str">
        <f t="shared" ca="1" si="185"/>
        <v/>
      </c>
      <c r="E966" s="51" t="str">
        <f t="shared" ca="1" si="186"/>
        <v/>
      </c>
      <c r="F966" s="51"/>
      <c r="G966" s="52" t="str">
        <f t="shared" ca="1" si="187"/>
        <v/>
      </c>
      <c r="H966" s="53"/>
      <c r="I966" s="54" t="str">
        <f>IF(H966="","",INDEX(D.1[Quy cách],MATCH(H966,D.1[Tên sản phẩm],0)))</f>
        <v/>
      </c>
      <c r="J966" s="20" t="str">
        <f>IF(H966="","",INDEX(D.1[ĐVT],MATCH(H966,D.1[Tên sản phẩm],0)))</f>
        <v/>
      </c>
      <c r="K966" s="56" t="str">
        <f>IF(H966="","",INDEX(#REF!,MATCH(H966,D.1[Tên sản phẩm],0)))</f>
        <v/>
      </c>
      <c r="L966" s="56"/>
      <c r="M966" s="53"/>
      <c r="N966" s="53"/>
      <c r="O966" s="53"/>
      <c r="P966" s="57" t="str">
        <f t="shared" si="188"/>
        <v/>
      </c>
      <c r="Q966" s="58"/>
      <c r="R966" s="56" t="str">
        <f t="shared" si="181"/>
        <v/>
      </c>
      <c r="S966" s="57" t="str">
        <f t="shared" si="189"/>
        <v/>
      </c>
      <c r="T966" s="58" t="str">
        <f t="shared" ca="1" si="190"/>
        <v/>
      </c>
      <c r="U966" s="57" t="str">
        <f t="shared" si="191"/>
        <v/>
      </c>
      <c r="V966" s="57" t="str">
        <f ca="1">IF(AND(C966&lt;&gt;"",C966&lt;&gt;OFFSET(C966,1,0)),SUMIFS([Giá có thuế],[Số ĐK],C966),"")</f>
        <v/>
      </c>
      <c r="W966" s="53"/>
      <c r="X966" s="55" t="str">
        <f>IF(W966="","",'Thông Tin Chung'!#REF!)</f>
        <v/>
      </c>
      <c r="Y966" s="57" t="str">
        <f t="shared" ca="1" si="192"/>
        <v/>
      </c>
      <c r="Z966" s="59"/>
      <c r="AA966" s="49" t="str">
        <f ca="1">IF(C966="","",IF(OR(D966&lt;NgayBatDau,D966&gt;NgayKetThuc),"Ngày tháng phải nằm trong kỳ báo cáo",IF(AND(G966&lt;&gt;"",COUNTIF(D.2[Tên khách hàng],G966)=0),"Tên KH chưa khai báo trong DSKH",IF(AND(H966&lt;&gt;"",COUNTIF(D.1[Tên sản phẩm],H966)=0),"SP này chưa khai báo trong DSSP",""))))</f>
        <v/>
      </c>
      <c r="AB966" s="28" t="str">
        <f t="shared" ca="1" si="182"/>
        <v/>
      </c>
      <c r="AC966" s="29" t="str">
        <f>IF(OR(H966="",S966=""),"",S966-(SUM(L966,M966)*INDEX(#REF!,MATCH(H966,D.1[Tên sản phẩm],0))))</f>
        <v/>
      </c>
    </row>
    <row r="967" spans="2:29" ht="27.75" customHeight="1">
      <c r="B967" s="69">
        <f t="shared" si="183"/>
        <v>964</v>
      </c>
      <c r="C967" s="49" t="str">
        <f t="shared" ca="1" si="184"/>
        <v/>
      </c>
      <c r="D967" s="50" t="str">
        <f t="shared" ca="1" si="185"/>
        <v/>
      </c>
      <c r="E967" s="51" t="str">
        <f t="shared" ca="1" si="186"/>
        <v/>
      </c>
      <c r="F967" s="51"/>
      <c r="G967" s="52" t="str">
        <f t="shared" ca="1" si="187"/>
        <v/>
      </c>
      <c r="H967" s="53"/>
      <c r="I967" s="54" t="str">
        <f>IF(H967="","",INDEX(D.1[Quy cách],MATCH(H967,D.1[Tên sản phẩm],0)))</f>
        <v/>
      </c>
      <c r="J967" s="20" t="str">
        <f>IF(H967="","",INDEX(D.1[ĐVT],MATCH(H967,D.1[Tên sản phẩm],0)))</f>
        <v/>
      </c>
      <c r="K967" s="56" t="str">
        <f>IF(H967="","",INDEX(#REF!,MATCH(H967,D.1[Tên sản phẩm],0)))</f>
        <v/>
      </c>
      <c r="L967" s="56"/>
      <c r="M967" s="53"/>
      <c r="N967" s="53"/>
      <c r="O967" s="53"/>
      <c r="P967" s="57" t="str">
        <f t="shared" si="188"/>
        <v/>
      </c>
      <c r="Q967" s="58"/>
      <c r="R967" s="56" t="str">
        <f t="shared" si="181"/>
        <v/>
      </c>
      <c r="S967" s="57" t="str">
        <f t="shared" si="189"/>
        <v/>
      </c>
      <c r="T967" s="58" t="str">
        <f t="shared" ca="1" si="190"/>
        <v/>
      </c>
      <c r="U967" s="57" t="str">
        <f t="shared" si="191"/>
        <v/>
      </c>
      <c r="V967" s="57" t="str">
        <f ca="1">IF(AND(C967&lt;&gt;"",C967&lt;&gt;OFFSET(C967,1,0)),SUMIFS([Giá có thuế],[Số ĐK],C967),"")</f>
        <v/>
      </c>
      <c r="W967" s="53"/>
      <c r="X967" s="55" t="str">
        <f>IF(W967="","",'Thông Tin Chung'!#REF!)</f>
        <v/>
      </c>
      <c r="Y967" s="57" t="str">
        <f t="shared" ca="1" si="192"/>
        <v/>
      </c>
      <c r="Z967" s="59"/>
      <c r="AA967" s="49" t="str">
        <f ca="1">IF(C967="","",IF(OR(D967&lt;NgayBatDau,D967&gt;NgayKetThuc),"Ngày tháng phải nằm trong kỳ báo cáo",IF(AND(G967&lt;&gt;"",COUNTIF(D.2[Tên khách hàng],G967)=0),"Tên KH chưa khai báo trong DSKH",IF(AND(H967&lt;&gt;"",COUNTIF(D.1[Tên sản phẩm],H967)=0),"SP này chưa khai báo trong DSSP",""))))</f>
        <v/>
      </c>
      <c r="AB967" s="28" t="str">
        <f t="shared" ca="1" si="182"/>
        <v/>
      </c>
      <c r="AC967" s="29" t="str">
        <f>IF(OR(H967="",S967=""),"",S967-(SUM(L967,M967)*INDEX(#REF!,MATCH(H967,D.1[Tên sản phẩm],0))))</f>
        <v/>
      </c>
    </row>
    <row r="968" spans="2:29" ht="27.75" customHeight="1">
      <c r="B968" s="69">
        <f t="shared" si="183"/>
        <v>965</v>
      </c>
      <c r="C968" s="49" t="str">
        <f t="shared" ca="1" si="184"/>
        <v/>
      </c>
      <c r="D968" s="50" t="str">
        <f t="shared" ca="1" si="185"/>
        <v/>
      </c>
      <c r="E968" s="51" t="str">
        <f t="shared" ca="1" si="186"/>
        <v/>
      </c>
      <c r="F968" s="51"/>
      <c r="G968" s="52" t="str">
        <f t="shared" ca="1" si="187"/>
        <v/>
      </c>
      <c r="H968" s="53"/>
      <c r="I968" s="54" t="str">
        <f>IF(H968="","",INDEX(D.1[Quy cách],MATCH(H968,D.1[Tên sản phẩm],0)))</f>
        <v/>
      </c>
      <c r="J968" s="20" t="str">
        <f>IF(H968="","",INDEX(D.1[ĐVT],MATCH(H968,D.1[Tên sản phẩm],0)))</f>
        <v/>
      </c>
      <c r="K968" s="56" t="str">
        <f>IF(H968="","",INDEX(#REF!,MATCH(H968,D.1[Tên sản phẩm],0)))</f>
        <v/>
      </c>
      <c r="L968" s="56"/>
      <c r="M968" s="53"/>
      <c r="N968" s="53"/>
      <c r="O968" s="53"/>
      <c r="P968" s="57" t="str">
        <f t="shared" si="188"/>
        <v/>
      </c>
      <c r="Q968" s="58"/>
      <c r="R968" s="56" t="str">
        <f t="shared" si="181"/>
        <v/>
      </c>
      <c r="S968" s="57" t="str">
        <f t="shared" si="189"/>
        <v/>
      </c>
      <c r="T968" s="58" t="str">
        <f t="shared" ca="1" si="190"/>
        <v/>
      </c>
      <c r="U968" s="57" t="str">
        <f t="shared" si="191"/>
        <v/>
      </c>
      <c r="V968" s="57" t="str">
        <f ca="1">IF(AND(C968&lt;&gt;"",C968&lt;&gt;OFFSET(C968,1,0)),SUMIFS([Giá có thuế],[Số ĐK],C968),"")</f>
        <v/>
      </c>
      <c r="W968" s="53"/>
      <c r="X968" s="55" t="str">
        <f>IF(W968="","",'Thông Tin Chung'!#REF!)</f>
        <v/>
      </c>
      <c r="Y968" s="57" t="str">
        <f t="shared" ca="1" si="192"/>
        <v/>
      </c>
      <c r="Z968" s="59"/>
      <c r="AA968" s="49" t="str">
        <f ca="1">IF(C968="","",IF(OR(D968&lt;NgayBatDau,D968&gt;NgayKetThuc),"Ngày tháng phải nằm trong kỳ báo cáo",IF(AND(G968&lt;&gt;"",COUNTIF(D.2[Tên khách hàng],G968)=0),"Tên KH chưa khai báo trong DSKH",IF(AND(H968&lt;&gt;"",COUNTIF(D.1[Tên sản phẩm],H968)=0),"SP này chưa khai báo trong DSSP",""))))</f>
        <v/>
      </c>
      <c r="AB968" s="28" t="str">
        <f t="shared" ca="1" si="182"/>
        <v/>
      </c>
      <c r="AC968" s="29" t="str">
        <f>IF(OR(H968="",S968=""),"",S968-(SUM(L968,M968)*INDEX(#REF!,MATCH(H968,D.1[Tên sản phẩm],0))))</f>
        <v/>
      </c>
    </row>
    <row r="969" spans="2:29" ht="27.75" customHeight="1">
      <c r="B969" s="69">
        <f t="shared" si="183"/>
        <v>966</v>
      </c>
      <c r="C969" s="49" t="str">
        <f t="shared" ca="1" si="184"/>
        <v/>
      </c>
      <c r="D969" s="50" t="str">
        <f t="shared" ca="1" si="185"/>
        <v/>
      </c>
      <c r="E969" s="51" t="str">
        <f t="shared" ca="1" si="186"/>
        <v/>
      </c>
      <c r="F969" s="51"/>
      <c r="G969" s="52" t="str">
        <f t="shared" ca="1" si="187"/>
        <v/>
      </c>
      <c r="H969" s="53"/>
      <c r="I969" s="54" t="str">
        <f>IF(H969="","",INDEX(D.1[Quy cách],MATCH(H969,D.1[Tên sản phẩm],0)))</f>
        <v/>
      </c>
      <c r="J969" s="20" t="str">
        <f>IF(H969="","",INDEX(D.1[ĐVT],MATCH(H969,D.1[Tên sản phẩm],0)))</f>
        <v/>
      </c>
      <c r="K969" s="56" t="str">
        <f>IF(H969="","",INDEX(#REF!,MATCH(H969,D.1[Tên sản phẩm],0)))</f>
        <v/>
      </c>
      <c r="L969" s="56"/>
      <c r="M969" s="53"/>
      <c r="N969" s="53"/>
      <c r="O969" s="53"/>
      <c r="P969" s="57" t="str">
        <f t="shared" si="188"/>
        <v/>
      </c>
      <c r="Q969" s="58"/>
      <c r="R969" s="56" t="str">
        <f t="shared" si="181"/>
        <v/>
      </c>
      <c r="S969" s="57" t="str">
        <f t="shared" si="189"/>
        <v/>
      </c>
      <c r="T969" s="58" t="str">
        <f t="shared" ca="1" si="190"/>
        <v/>
      </c>
      <c r="U969" s="57" t="str">
        <f t="shared" si="191"/>
        <v/>
      </c>
      <c r="V969" s="57" t="str">
        <f ca="1">IF(AND(C969&lt;&gt;"",C969&lt;&gt;OFFSET(C969,1,0)),SUMIFS([Giá có thuế],[Số ĐK],C969),"")</f>
        <v/>
      </c>
      <c r="W969" s="53"/>
      <c r="X969" s="55" t="str">
        <f>IF(W969="","",'Thông Tin Chung'!#REF!)</f>
        <v/>
      </c>
      <c r="Y969" s="57" t="str">
        <f t="shared" ca="1" si="192"/>
        <v/>
      </c>
      <c r="Z969" s="59"/>
      <c r="AA969" s="49" t="str">
        <f ca="1">IF(C969="","",IF(OR(D969&lt;NgayBatDau,D969&gt;NgayKetThuc),"Ngày tháng phải nằm trong kỳ báo cáo",IF(AND(G969&lt;&gt;"",COUNTIF(D.2[Tên khách hàng],G969)=0),"Tên KH chưa khai báo trong DSKH",IF(AND(H969&lt;&gt;"",COUNTIF(D.1[Tên sản phẩm],H969)=0),"SP này chưa khai báo trong DSSP",""))))</f>
        <v/>
      </c>
      <c r="AB969" s="28" t="str">
        <f t="shared" ca="1" si="182"/>
        <v/>
      </c>
      <c r="AC969" s="29" t="str">
        <f>IF(OR(H969="",S969=""),"",S969-(SUM(L969,M969)*INDEX(#REF!,MATCH(H969,D.1[Tên sản phẩm],0))))</f>
        <v/>
      </c>
    </row>
    <row r="970" spans="2:29" ht="27.75" customHeight="1">
      <c r="B970" s="69">
        <f t="shared" si="183"/>
        <v>967</v>
      </c>
      <c r="C970" s="49" t="str">
        <f t="shared" ca="1" si="184"/>
        <v/>
      </c>
      <c r="D970" s="50" t="str">
        <f t="shared" ca="1" si="185"/>
        <v/>
      </c>
      <c r="E970" s="51" t="str">
        <f t="shared" ca="1" si="186"/>
        <v/>
      </c>
      <c r="F970" s="51"/>
      <c r="G970" s="52" t="str">
        <f t="shared" ca="1" si="187"/>
        <v/>
      </c>
      <c r="H970" s="53"/>
      <c r="I970" s="54" t="str">
        <f>IF(H970="","",INDEX(D.1[Quy cách],MATCH(H970,D.1[Tên sản phẩm],0)))</f>
        <v/>
      </c>
      <c r="J970" s="20" t="str">
        <f>IF(H970="","",INDEX(D.1[ĐVT],MATCH(H970,D.1[Tên sản phẩm],0)))</f>
        <v/>
      </c>
      <c r="K970" s="56" t="str">
        <f>IF(H970="","",INDEX(#REF!,MATCH(H970,D.1[Tên sản phẩm],0)))</f>
        <v/>
      </c>
      <c r="L970" s="56"/>
      <c r="M970" s="53"/>
      <c r="N970" s="53"/>
      <c r="O970" s="53"/>
      <c r="P970" s="57" t="str">
        <f t="shared" si="188"/>
        <v/>
      </c>
      <c r="Q970" s="58"/>
      <c r="R970" s="56" t="str">
        <f t="shared" si="181"/>
        <v/>
      </c>
      <c r="S970" s="57" t="str">
        <f t="shared" si="189"/>
        <v/>
      </c>
      <c r="T970" s="58" t="str">
        <f t="shared" ca="1" si="190"/>
        <v/>
      </c>
      <c r="U970" s="57" t="str">
        <f t="shared" si="191"/>
        <v/>
      </c>
      <c r="V970" s="57" t="str">
        <f ca="1">IF(AND(C970&lt;&gt;"",C970&lt;&gt;OFFSET(C970,1,0)),SUMIFS([Giá có thuế],[Số ĐK],C970),"")</f>
        <v/>
      </c>
      <c r="W970" s="53"/>
      <c r="X970" s="55" t="str">
        <f>IF(W970="","",'Thông Tin Chung'!#REF!)</f>
        <v/>
      </c>
      <c r="Y970" s="57" t="str">
        <f t="shared" ca="1" si="192"/>
        <v/>
      </c>
      <c r="Z970" s="59"/>
      <c r="AA970" s="49" t="str">
        <f ca="1">IF(C970="","",IF(OR(D970&lt;NgayBatDau,D970&gt;NgayKetThuc),"Ngày tháng phải nằm trong kỳ báo cáo",IF(AND(G970&lt;&gt;"",COUNTIF(D.2[Tên khách hàng],G970)=0),"Tên KH chưa khai báo trong DSKH",IF(AND(H970&lt;&gt;"",COUNTIF(D.1[Tên sản phẩm],H970)=0),"SP này chưa khai báo trong DSSP",""))))</f>
        <v/>
      </c>
      <c r="AB970" s="28" t="str">
        <f t="shared" ca="1" si="182"/>
        <v/>
      </c>
      <c r="AC970" s="29" t="str">
        <f>IF(OR(H970="",S970=""),"",S970-(SUM(L970,M970)*INDEX(#REF!,MATCH(H970,D.1[Tên sản phẩm],0))))</f>
        <v/>
      </c>
    </row>
    <row r="971" spans="2:29" ht="27.75" customHeight="1">
      <c r="B971" s="69">
        <f t="shared" si="183"/>
        <v>968</v>
      </c>
      <c r="C971" s="49" t="str">
        <f t="shared" ca="1" si="184"/>
        <v/>
      </c>
      <c r="D971" s="50" t="str">
        <f t="shared" ca="1" si="185"/>
        <v/>
      </c>
      <c r="E971" s="51" t="str">
        <f t="shared" ca="1" si="186"/>
        <v/>
      </c>
      <c r="F971" s="51"/>
      <c r="G971" s="52" t="str">
        <f t="shared" ca="1" si="187"/>
        <v/>
      </c>
      <c r="H971" s="53"/>
      <c r="I971" s="54" t="str">
        <f>IF(H971="","",INDEX(D.1[Quy cách],MATCH(H971,D.1[Tên sản phẩm],0)))</f>
        <v/>
      </c>
      <c r="J971" s="20" t="str">
        <f>IF(H971="","",INDEX(D.1[ĐVT],MATCH(H971,D.1[Tên sản phẩm],0)))</f>
        <v/>
      </c>
      <c r="K971" s="56" t="str">
        <f>IF(H971="","",INDEX(#REF!,MATCH(H971,D.1[Tên sản phẩm],0)))</f>
        <v/>
      </c>
      <c r="L971" s="56"/>
      <c r="M971" s="53"/>
      <c r="N971" s="53"/>
      <c r="O971" s="53"/>
      <c r="P971" s="57" t="str">
        <f t="shared" si="188"/>
        <v/>
      </c>
      <c r="Q971" s="58"/>
      <c r="R971" s="56" t="str">
        <f t="shared" si="181"/>
        <v/>
      </c>
      <c r="S971" s="57" t="str">
        <f t="shared" si="189"/>
        <v/>
      </c>
      <c r="T971" s="58" t="str">
        <f t="shared" ca="1" si="190"/>
        <v/>
      </c>
      <c r="U971" s="57" t="str">
        <f t="shared" si="191"/>
        <v/>
      </c>
      <c r="V971" s="57" t="str">
        <f ca="1">IF(AND(C971&lt;&gt;"",C971&lt;&gt;OFFSET(C971,1,0)),SUMIFS([Giá có thuế],[Số ĐK],C971),"")</f>
        <v/>
      </c>
      <c r="W971" s="53"/>
      <c r="X971" s="55" t="str">
        <f>IF(W971="","",'Thông Tin Chung'!#REF!)</f>
        <v/>
      </c>
      <c r="Y971" s="57" t="str">
        <f t="shared" ca="1" si="192"/>
        <v/>
      </c>
      <c r="Z971" s="59"/>
      <c r="AA971" s="49" t="str">
        <f ca="1">IF(C971="","",IF(OR(D971&lt;NgayBatDau,D971&gt;NgayKetThuc),"Ngày tháng phải nằm trong kỳ báo cáo",IF(AND(G971&lt;&gt;"",COUNTIF(D.2[Tên khách hàng],G971)=0),"Tên KH chưa khai báo trong DSKH",IF(AND(H971&lt;&gt;"",COUNTIF(D.1[Tên sản phẩm],H971)=0),"SP này chưa khai báo trong DSSP",""))))</f>
        <v/>
      </c>
      <c r="AB971" s="28" t="str">
        <f t="shared" ca="1" si="182"/>
        <v/>
      </c>
      <c r="AC971" s="29" t="str">
        <f>IF(OR(H971="",S971=""),"",S971-(SUM(L971,M971)*INDEX(#REF!,MATCH(H971,D.1[Tên sản phẩm],0))))</f>
        <v/>
      </c>
    </row>
    <row r="972" spans="2:29" ht="27.75" customHeight="1">
      <c r="B972" s="69">
        <f t="shared" si="183"/>
        <v>969</v>
      </c>
      <c r="C972" s="49" t="str">
        <f t="shared" ca="1" si="184"/>
        <v/>
      </c>
      <c r="D972" s="50" t="str">
        <f t="shared" ca="1" si="185"/>
        <v/>
      </c>
      <c r="E972" s="51" t="str">
        <f t="shared" ca="1" si="186"/>
        <v/>
      </c>
      <c r="F972" s="51"/>
      <c r="G972" s="52" t="str">
        <f t="shared" ca="1" si="187"/>
        <v/>
      </c>
      <c r="H972" s="53"/>
      <c r="I972" s="54" t="str">
        <f>IF(H972="","",INDEX(D.1[Quy cách],MATCH(H972,D.1[Tên sản phẩm],0)))</f>
        <v/>
      </c>
      <c r="J972" s="20" t="str">
        <f>IF(H972="","",INDEX(D.1[ĐVT],MATCH(H972,D.1[Tên sản phẩm],0)))</f>
        <v/>
      </c>
      <c r="K972" s="56" t="str">
        <f>IF(H972="","",INDEX(#REF!,MATCH(H972,D.1[Tên sản phẩm],0)))</f>
        <v/>
      </c>
      <c r="L972" s="56"/>
      <c r="M972" s="53"/>
      <c r="N972" s="53"/>
      <c r="O972" s="53"/>
      <c r="P972" s="57" t="str">
        <f t="shared" si="188"/>
        <v/>
      </c>
      <c r="Q972" s="58"/>
      <c r="R972" s="56" t="str">
        <f t="shared" si="181"/>
        <v/>
      </c>
      <c r="S972" s="57" t="str">
        <f t="shared" si="189"/>
        <v/>
      </c>
      <c r="T972" s="58" t="str">
        <f t="shared" ca="1" si="190"/>
        <v/>
      </c>
      <c r="U972" s="57" t="str">
        <f t="shared" si="191"/>
        <v/>
      </c>
      <c r="V972" s="57" t="str">
        <f ca="1">IF(AND(C972&lt;&gt;"",C972&lt;&gt;OFFSET(C972,1,0)),SUMIFS([Giá có thuế],[Số ĐK],C972),"")</f>
        <v/>
      </c>
      <c r="W972" s="53"/>
      <c r="X972" s="55" t="str">
        <f>IF(W972="","",'Thông Tin Chung'!#REF!)</f>
        <v/>
      </c>
      <c r="Y972" s="57" t="str">
        <f t="shared" ca="1" si="192"/>
        <v/>
      </c>
      <c r="Z972" s="59"/>
      <c r="AA972" s="49" t="str">
        <f ca="1">IF(C972="","",IF(OR(D972&lt;NgayBatDau,D972&gt;NgayKetThuc),"Ngày tháng phải nằm trong kỳ báo cáo",IF(AND(G972&lt;&gt;"",COUNTIF(D.2[Tên khách hàng],G972)=0),"Tên KH chưa khai báo trong DSKH",IF(AND(H972&lt;&gt;"",COUNTIF(D.1[Tên sản phẩm],H972)=0),"SP này chưa khai báo trong DSSP",""))))</f>
        <v/>
      </c>
      <c r="AB972" s="28" t="str">
        <f t="shared" ca="1" si="182"/>
        <v/>
      </c>
      <c r="AC972" s="29" t="str">
        <f>IF(OR(H972="",S972=""),"",S972-(SUM(L972,M972)*INDEX(#REF!,MATCH(H972,D.1[Tên sản phẩm],0))))</f>
        <v/>
      </c>
    </row>
    <row r="973" spans="2:29" ht="27.75" customHeight="1">
      <c r="B973" s="69">
        <f t="shared" si="183"/>
        <v>970</v>
      </c>
      <c r="C973" s="49" t="str">
        <f t="shared" ca="1" si="184"/>
        <v/>
      </c>
      <c r="D973" s="50" t="str">
        <f t="shared" ca="1" si="185"/>
        <v/>
      </c>
      <c r="E973" s="51" t="str">
        <f t="shared" ca="1" si="186"/>
        <v/>
      </c>
      <c r="F973" s="51"/>
      <c r="G973" s="52" t="str">
        <f t="shared" ca="1" si="187"/>
        <v/>
      </c>
      <c r="H973" s="53"/>
      <c r="I973" s="54" t="str">
        <f>IF(H973="","",INDEX(D.1[Quy cách],MATCH(H973,D.1[Tên sản phẩm],0)))</f>
        <v/>
      </c>
      <c r="J973" s="20" t="str">
        <f>IF(H973="","",INDEX(D.1[ĐVT],MATCH(H973,D.1[Tên sản phẩm],0)))</f>
        <v/>
      </c>
      <c r="K973" s="56" t="str">
        <f>IF(H973="","",INDEX(#REF!,MATCH(H973,D.1[Tên sản phẩm],0)))</f>
        <v/>
      </c>
      <c r="L973" s="56"/>
      <c r="M973" s="53"/>
      <c r="N973" s="53"/>
      <c r="O973" s="53"/>
      <c r="P973" s="57" t="str">
        <f t="shared" si="188"/>
        <v/>
      </c>
      <c r="Q973" s="58"/>
      <c r="R973" s="56" t="str">
        <f t="shared" si="181"/>
        <v/>
      </c>
      <c r="S973" s="57" t="str">
        <f t="shared" si="189"/>
        <v/>
      </c>
      <c r="T973" s="58" t="str">
        <f t="shared" ca="1" si="190"/>
        <v/>
      </c>
      <c r="U973" s="57" t="str">
        <f t="shared" si="191"/>
        <v/>
      </c>
      <c r="V973" s="57" t="str">
        <f ca="1">IF(AND(C973&lt;&gt;"",C973&lt;&gt;OFFSET(C973,1,0)),SUMIFS([Giá có thuế],[Số ĐK],C973),"")</f>
        <v/>
      </c>
      <c r="W973" s="53"/>
      <c r="X973" s="55" t="str">
        <f>IF(W973="","",'Thông Tin Chung'!#REF!)</f>
        <v/>
      </c>
      <c r="Y973" s="57" t="str">
        <f t="shared" ca="1" si="192"/>
        <v/>
      </c>
      <c r="Z973" s="59"/>
      <c r="AA973" s="49" t="str">
        <f ca="1">IF(C973="","",IF(OR(D973&lt;NgayBatDau,D973&gt;NgayKetThuc),"Ngày tháng phải nằm trong kỳ báo cáo",IF(AND(G973&lt;&gt;"",COUNTIF(D.2[Tên khách hàng],G973)=0),"Tên KH chưa khai báo trong DSKH",IF(AND(H973&lt;&gt;"",COUNTIF(D.1[Tên sản phẩm],H973)=0),"SP này chưa khai báo trong DSSP",""))))</f>
        <v/>
      </c>
      <c r="AB973" s="28" t="str">
        <f t="shared" ca="1" si="182"/>
        <v/>
      </c>
      <c r="AC973" s="29" t="str">
        <f>IF(OR(H973="",S973=""),"",S973-(SUM(L973,M973)*INDEX(#REF!,MATCH(H973,D.1[Tên sản phẩm],0))))</f>
        <v/>
      </c>
    </row>
    <row r="974" spans="2:29" ht="27.75" customHeight="1">
      <c r="B974" s="69">
        <f t="shared" si="183"/>
        <v>971</v>
      </c>
      <c r="C974" s="49" t="str">
        <f t="shared" ca="1" si="184"/>
        <v/>
      </c>
      <c r="D974" s="50" t="str">
        <f t="shared" ca="1" si="185"/>
        <v/>
      </c>
      <c r="E974" s="51" t="str">
        <f t="shared" ca="1" si="186"/>
        <v/>
      </c>
      <c r="F974" s="51"/>
      <c r="G974" s="52" t="str">
        <f t="shared" ca="1" si="187"/>
        <v/>
      </c>
      <c r="H974" s="53"/>
      <c r="I974" s="54" t="str">
        <f>IF(H974="","",INDEX(D.1[Quy cách],MATCH(H974,D.1[Tên sản phẩm],0)))</f>
        <v/>
      </c>
      <c r="J974" s="20" t="str">
        <f>IF(H974="","",INDEX(D.1[ĐVT],MATCH(H974,D.1[Tên sản phẩm],0)))</f>
        <v/>
      </c>
      <c r="K974" s="56" t="str">
        <f>IF(H974="","",INDEX(#REF!,MATCH(H974,D.1[Tên sản phẩm],0)))</f>
        <v/>
      </c>
      <c r="L974" s="56"/>
      <c r="M974" s="53"/>
      <c r="N974" s="53"/>
      <c r="O974" s="53"/>
      <c r="P974" s="57" t="str">
        <f t="shared" si="188"/>
        <v/>
      </c>
      <c r="Q974" s="58"/>
      <c r="R974" s="56" t="str">
        <f t="shared" si="181"/>
        <v/>
      </c>
      <c r="S974" s="57" t="str">
        <f t="shared" si="189"/>
        <v/>
      </c>
      <c r="T974" s="58" t="str">
        <f t="shared" ca="1" si="190"/>
        <v/>
      </c>
      <c r="U974" s="57" t="str">
        <f t="shared" si="191"/>
        <v/>
      </c>
      <c r="V974" s="57" t="str">
        <f ca="1">IF(AND(C974&lt;&gt;"",C974&lt;&gt;OFFSET(C974,1,0)),SUMIFS([Giá có thuế],[Số ĐK],C974),"")</f>
        <v/>
      </c>
      <c r="W974" s="53"/>
      <c r="X974" s="55" t="str">
        <f>IF(W974="","",'Thông Tin Chung'!#REF!)</f>
        <v/>
      </c>
      <c r="Y974" s="57" t="str">
        <f t="shared" ca="1" si="192"/>
        <v/>
      </c>
      <c r="Z974" s="59"/>
      <c r="AA974" s="49" t="str">
        <f ca="1">IF(C974="","",IF(OR(D974&lt;NgayBatDau,D974&gt;NgayKetThuc),"Ngày tháng phải nằm trong kỳ báo cáo",IF(AND(G974&lt;&gt;"",COUNTIF(D.2[Tên khách hàng],G974)=0),"Tên KH chưa khai báo trong DSKH",IF(AND(H974&lt;&gt;"",COUNTIF(D.1[Tên sản phẩm],H974)=0),"SP này chưa khai báo trong DSSP",""))))</f>
        <v/>
      </c>
      <c r="AB974" s="28" t="str">
        <f t="shared" ca="1" si="182"/>
        <v/>
      </c>
      <c r="AC974" s="29" t="str">
        <f>IF(OR(H974="",S974=""),"",S974-(SUM(L974,M974)*INDEX(#REF!,MATCH(H974,D.1[Tên sản phẩm],0))))</f>
        <v/>
      </c>
    </row>
    <row r="975" spans="2:29" ht="27.75" customHeight="1">
      <c r="B975" s="69">
        <f t="shared" si="183"/>
        <v>972</v>
      </c>
      <c r="C975" s="49" t="str">
        <f t="shared" ca="1" si="184"/>
        <v/>
      </c>
      <c r="D975" s="50" t="str">
        <f t="shared" ca="1" si="185"/>
        <v/>
      </c>
      <c r="E975" s="51" t="str">
        <f t="shared" ca="1" si="186"/>
        <v/>
      </c>
      <c r="F975" s="51"/>
      <c r="G975" s="52" t="str">
        <f t="shared" ca="1" si="187"/>
        <v/>
      </c>
      <c r="H975" s="53"/>
      <c r="I975" s="54" t="str">
        <f>IF(H975="","",INDEX(D.1[Quy cách],MATCH(H975,D.1[Tên sản phẩm],0)))</f>
        <v/>
      </c>
      <c r="J975" s="20" t="str">
        <f>IF(H975="","",INDEX(D.1[ĐVT],MATCH(H975,D.1[Tên sản phẩm],0)))</f>
        <v/>
      </c>
      <c r="K975" s="56" t="str">
        <f>IF(H975="","",INDEX(#REF!,MATCH(H975,D.1[Tên sản phẩm],0)))</f>
        <v/>
      </c>
      <c r="L975" s="56"/>
      <c r="M975" s="53"/>
      <c r="N975" s="53"/>
      <c r="O975" s="53"/>
      <c r="P975" s="57" t="str">
        <f t="shared" si="188"/>
        <v/>
      </c>
      <c r="Q975" s="58"/>
      <c r="R975" s="56" t="str">
        <f t="shared" si="181"/>
        <v/>
      </c>
      <c r="S975" s="57" t="str">
        <f t="shared" si="189"/>
        <v/>
      </c>
      <c r="T975" s="58" t="str">
        <f t="shared" ca="1" si="190"/>
        <v/>
      </c>
      <c r="U975" s="57" t="str">
        <f t="shared" si="191"/>
        <v/>
      </c>
      <c r="V975" s="57" t="str">
        <f ca="1">IF(AND(C975&lt;&gt;"",C975&lt;&gt;OFFSET(C975,1,0)),SUMIFS([Giá có thuế],[Số ĐK],C975),"")</f>
        <v/>
      </c>
      <c r="W975" s="53"/>
      <c r="X975" s="55" t="str">
        <f>IF(W975="","",'Thông Tin Chung'!#REF!)</f>
        <v/>
      </c>
      <c r="Y975" s="57" t="str">
        <f t="shared" ca="1" si="192"/>
        <v/>
      </c>
      <c r="Z975" s="59"/>
      <c r="AA975" s="49" t="str">
        <f ca="1">IF(C975="","",IF(OR(D975&lt;NgayBatDau,D975&gt;NgayKetThuc),"Ngày tháng phải nằm trong kỳ báo cáo",IF(AND(G975&lt;&gt;"",COUNTIF(D.2[Tên khách hàng],G975)=0),"Tên KH chưa khai báo trong DSKH",IF(AND(H975&lt;&gt;"",COUNTIF(D.1[Tên sản phẩm],H975)=0),"SP này chưa khai báo trong DSSP",""))))</f>
        <v/>
      </c>
      <c r="AB975" s="28" t="str">
        <f t="shared" ca="1" si="182"/>
        <v/>
      </c>
      <c r="AC975" s="29" t="str">
        <f>IF(OR(H975="",S975=""),"",S975-(SUM(L975,M975)*INDEX(#REF!,MATCH(H975,D.1[Tên sản phẩm],0))))</f>
        <v/>
      </c>
    </row>
    <row r="976" spans="2:29" ht="27.75" customHeight="1">
      <c r="B976" s="69">
        <f t="shared" si="183"/>
        <v>973</v>
      </c>
      <c r="C976" s="49" t="str">
        <f t="shared" ca="1" si="184"/>
        <v/>
      </c>
      <c r="D976" s="50" t="str">
        <f t="shared" ca="1" si="185"/>
        <v/>
      </c>
      <c r="E976" s="51" t="str">
        <f t="shared" ca="1" si="186"/>
        <v/>
      </c>
      <c r="F976" s="51"/>
      <c r="G976" s="52" t="str">
        <f t="shared" ca="1" si="187"/>
        <v/>
      </c>
      <c r="H976" s="53"/>
      <c r="I976" s="54" t="str">
        <f>IF(H976="","",INDEX(D.1[Quy cách],MATCH(H976,D.1[Tên sản phẩm],0)))</f>
        <v/>
      </c>
      <c r="J976" s="20" t="str">
        <f>IF(H976="","",INDEX(D.1[ĐVT],MATCH(H976,D.1[Tên sản phẩm],0)))</f>
        <v/>
      </c>
      <c r="K976" s="56" t="str">
        <f>IF(H976="","",INDEX(#REF!,MATCH(H976,D.1[Tên sản phẩm],0)))</f>
        <v/>
      </c>
      <c r="L976" s="56"/>
      <c r="M976" s="53"/>
      <c r="N976" s="53"/>
      <c r="O976" s="53"/>
      <c r="P976" s="57" t="str">
        <f t="shared" si="188"/>
        <v/>
      </c>
      <c r="Q976" s="58"/>
      <c r="R976" s="56" t="str">
        <f t="shared" si="181"/>
        <v/>
      </c>
      <c r="S976" s="57" t="str">
        <f t="shared" si="189"/>
        <v/>
      </c>
      <c r="T976" s="58" t="str">
        <f t="shared" ca="1" si="190"/>
        <v/>
      </c>
      <c r="U976" s="57" t="str">
        <f t="shared" si="191"/>
        <v/>
      </c>
      <c r="V976" s="57" t="str">
        <f ca="1">IF(AND(C976&lt;&gt;"",C976&lt;&gt;OFFSET(C976,1,0)),SUMIFS([Giá có thuế],[Số ĐK],C976),"")</f>
        <v/>
      </c>
      <c r="W976" s="53"/>
      <c r="X976" s="55" t="str">
        <f>IF(W976="","",'Thông Tin Chung'!#REF!)</f>
        <v/>
      </c>
      <c r="Y976" s="57" t="str">
        <f t="shared" ca="1" si="192"/>
        <v/>
      </c>
      <c r="Z976" s="59"/>
      <c r="AA976" s="49" t="str">
        <f ca="1">IF(C976="","",IF(OR(D976&lt;NgayBatDau,D976&gt;NgayKetThuc),"Ngày tháng phải nằm trong kỳ báo cáo",IF(AND(G976&lt;&gt;"",COUNTIF(D.2[Tên khách hàng],G976)=0),"Tên KH chưa khai báo trong DSKH",IF(AND(H976&lt;&gt;"",COUNTIF(D.1[Tên sản phẩm],H976)=0),"SP này chưa khai báo trong DSSP",""))))</f>
        <v/>
      </c>
      <c r="AB976" s="28" t="str">
        <f t="shared" ca="1" si="182"/>
        <v/>
      </c>
      <c r="AC976" s="29" t="str">
        <f>IF(OR(H976="",S976=""),"",S976-(SUM(L976,M976)*INDEX(#REF!,MATCH(H976,D.1[Tên sản phẩm],0))))</f>
        <v/>
      </c>
    </row>
    <row r="977" spans="2:29" ht="27.75" customHeight="1">
      <c r="B977" s="69">
        <f t="shared" si="183"/>
        <v>974</v>
      </c>
      <c r="C977" s="49" t="str">
        <f t="shared" ca="1" si="184"/>
        <v/>
      </c>
      <c r="D977" s="50" t="str">
        <f t="shared" ca="1" si="185"/>
        <v/>
      </c>
      <c r="E977" s="51" t="str">
        <f t="shared" ca="1" si="186"/>
        <v/>
      </c>
      <c r="F977" s="51"/>
      <c r="G977" s="52" t="str">
        <f t="shared" ca="1" si="187"/>
        <v/>
      </c>
      <c r="H977" s="53"/>
      <c r="I977" s="54" t="str">
        <f>IF(H977="","",INDEX(D.1[Quy cách],MATCH(H977,D.1[Tên sản phẩm],0)))</f>
        <v/>
      </c>
      <c r="J977" s="20" t="str">
        <f>IF(H977="","",INDEX(D.1[ĐVT],MATCH(H977,D.1[Tên sản phẩm],0)))</f>
        <v/>
      </c>
      <c r="K977" s="56" t="str">
        <f>IF(H977="","",INDEX(#REF!,MATCH(H977,D.1[Tên sản phẩm],0)))</f>
        <v/>
      </c>
      <c r="L977" s="56"/>
      <c r="M977" s="53"/>
      <c r="N977" s="53"/>
      <c r="O977" s="53"/>
      <c r="P977" s="57" t="str">
        <f t="shared" si="188"/>
        <v/>
      </c>
      <c r="Q977" s="58"/>
      <c r="R977" s="56" t="str">
        <f t="shared" si="181"/>
        <v/>
      </c>
      <c r="S977" s="57" t="str">
        <f t="shared" si="189"/>
        <v/>
      </c>
      <c r="T977" s="58" t="str">
        <f t="shared" ca="1" si="190"/>
        <v/>
      </c>
      <c r="U977" s="57" t="str">
        <f t="shared" si="191"/>
        <v/>
      </c>
      <c r="V977" s="57" t="str">
        <f ca="1">IF(AND(C977&lt;&gt;"",C977&lt;&gt;OFFSET(C977,1,0)),SUMIFS([Giá có thuế],[Số ĐK],C977),"")</f>
        <v/>
      </c>
      <c r="W977" s="53"/>
      <c r="X977" s="55" t="str">
        <f>IF(W977="","",'Thông Tin Chung'!#REF!)</f>
        <v/>
      </c>
      <c r="Y977" s="57" t="str">
        <f t="shared" ca="1" si="192"/>
        <v/>
      </c>
      <c r="Z977" s="59"/>
      <c r="AA977" s="49" t="str">
        <f ca="1">IF(C977="","",IF(OR(D977&lt;NgayBatDau,D977&gt;NgayKetThuc),"Ngày tháng phải nằm trong kỳ báo cáo",IF(AND(G977&lt;&gt;"",COUNTIF(D.2[Tên khách hàng],G977)=0),"Tên KH chưa khai báo trong DSKH",IF(AND(H977&lt;&gt;"",COUNTIF(D.1[Tên sản phẩm],H977)=0),"SP này chưa khai báo trong DSSP",""))))</f>
        <v/>
      </c>
      <c r="AB977" s="28" t="str">
        <f t="shared" ca="1" si="182"/>
        <v/>
      </c>
      <c r="AC977" s="29" t="str">
        <f>IF(OR(H977="",S977=""),"",S977-(SUM(L977,M977)*INDEX(#REF!,MATCH(H977,D.1[Tên sản phẩm],0))))</f>
        <v/>
      </c>
    </row>
    <row r="978" spans="2:29" ht="27.75" customHeight="1">
      <c r="B978" s="69">
        <f t="shared" si="183"/>
        <v>975</v>
      </c>
      <c r="C978" s="49" t="str">
        <f t="shared" ca="1" si="184"/>
        <v/>
      </c>
      <c r="D978" s="50" t="str">
        <f t="shared" ca="1" si="185"/>
        <v/>
      </c>
      <c r="E978" s="51" t="str">
        <f t="shared" ca="1" si="186"/>
        <v/>
      </c>
      <c r="F978" s="51"/>
      <c r="G978" s="52" t="str">
        <f t="shared" ca="1" si="187"/>
        <v/>
      </c>
      <c r="H978" s="53"/>
      <c r="I978" s="54" t="str">
        <f>IF(H978="","",INDEX(D.1[Quy cách],MATCH(H978,D.1[Tên sản phẩm],0)))</f>
        <v/>
      </c>
      <c r="J978" s="20" t="str">
        <f>IF(H978="","",INDEX(D.1[ĐVT],MATCH(H978,D.1[Tên sản phẩm],0)))</f>
        <v/>
      </c>
      <c r="K978" s="56" t="str">
        <f>IF(H978="","",INDEX(#REF!,MATCH(H978,D.1[Tên sản phẩm],0)))</f>
        <v/>
      </c>
      <c r="L978" s="56"/>
      <c r="M978" s="53"/>
      <c r="N978" s="53"/>
      <c r="O978" s="53"/>
      <c r="P978" s="57" t="str">
        <f t="shared" si="188"/>
        <v/>
      </c>
      <c r="Q978" s="58"/>
      <c r="R978" s="56" t="str">
        <f t="shared" si="181"/>
        <v/>
      </c>
      <c r="S978" s="57" t="str">
        <f t="shared" si="189"/>
        <v/>
      </c>
      <c r="T978" s="58" t="str">
        <f t="shared" ca="1" si="190"/>
        <v/>
      </c>
      <c r="U978" s="57" t="str">
        <f t="shared" si="191"/>
        <v/>
      </c>
      <c r="V978" s="57" t="str">
        <f ca="1">IF(AND(C978&lt;&gt;"",C978&lt;&gt;OFFSET(C978,1,0)),SUMIFS([Giá có thuế],[Số ĐK],C978),"")</f>
        <v/>
      </c>
      <c r="W978" s="53"/>
      <c r="X978" s="55" t="str">
        <f>IF(W978="","",'Thông Tin Chung'!#REF!)</f>
        <v/>
      </c>
      <c r="Y978" s="57" t="str">
        <f t="shared" ca="1" si="192"/>
        <v/>
      </c>
      <c r="Z978" s="59"/>
      <c r="AA978" s="49" t="str">
        <f ca="1">IF(C978="","",IF(OR(D978&lt;NgayBatDau,D978&gt;NgayKetThuc),"Ngày tháng phải nằm trong kỳ báo cáo",IF(AND(G978&lt;&gt;"",COUNTIF(D.2[Tên khách hàng],G978)=0),"Tên KH chưa khai báo trong DSKH",IF(AND(H978&lt;&gt;"",COUNTIF(D.1[Tên sản phẩm],H978)=0),"SP này chưa khai báo trong DSSP",""))))</f>
        <v/>
      </c>
      <c r="AB978" s="28" t="str">
        <f t="shared" ca="1" si="182"/>
        <v/>
      </c>
      <c r="AC978" s="29" t="str">
        <f>IF(OR(H978="",S978=""),"",S978-(SUM(L978,M978)*INDEX(#REF!,MATCH(H978,D.1[Tên sản phẩm],0))))</f>
        <v/>
      </c>
    </row>
    <row r="979" spans="2:29" ht="27.75" customHeight="1">
      <c r="B979" s="69">
        <f t="shared" si="183"/>
        <v>976</v>
      </c>
      <c r="C979" s="49" t="str">
        <f t="shared" ca="1" si="184"/>
        <v/>
      </c>
      <c r="D979" s="50" t="str">
        <f t="shared" ca="1" si="185"/>
        <v/>
      </c>
      <c r="E979" s="51" t="str">
        <f t="shared" ca="1" si="186"/>
        <v/>
      </c>
      <c r="F979" s="51"/>
      <c r="G979" s="52" t="str">
        <f t="shared" ca="1" si="187"/>
        <v/>
      </c>
      <c r="H979" s="53"/>
      <c r="I979" s="54" t="str">
        <f>IF(H979="","",INDEX(D.1[Quy cách],MATCH(H979,D.1[Tên sản phẩm],0)))</f>
        <v/>
      </c>
      <c r="J979" s="20" t="str">
        <f>IF(H979="","",INDEX(D.1[ĐVT],MATCH(H979,D.1[Tên sản phẩm],0)))</f>
        <v/>
      </c>
      <c r="K979" s="56" t="str">
        <f>IF(H979="","",INDEX(#REF!,MATCH(H979,D.1[Tên sản phẩm],0)))</f>
        <v/>
      </c>
      <c r="L979" s="56"/>
      <c r="M979" s="53"/>
      <c r="N979" s="53"/>
      <c r="O979" s="53"/>
      <c r="P979" s="57" t="str">
        <f t="shared" si="188"/>
        <v/>
      </c>
      <c r="Q979" s="58"/>
      <c r="R979" s="56" t="str">
        <f t="shared" si="181"/>
        <v/>
      </c>
      <c r="S979" s="57" t="str">
        <f t="shared" si="189"/>
        <v/>
      </c>
      <c r="T979" s="58" t="str">
        <f t="shared" ca="1" si="190"/>
        <v/>
      </c>
      <c r="U979" s="57" t="str">
        <f t="shared" si="191"/>
        <v/>
      </c>
      <c r="V979" s="57" t="str">
        <f ca="1">IF(AND(C979&lt;&gt;"",C979&lt;&gt;OFFSET(C979,1,0)),SUMIFS([Giá có thuế],[Số ĐK],C979),"")</f>
        <v/>
      </c>
      <c r="W979" s="53"/>
      <c r="X979" s="55" t="str">
        <f>IF(W979="","",'Thông Tin Chung'!#REF!)</f>
        <v/>
      </c>
      <c r="Y979" s="57" t="str">
        <f t="shared" ca="1" si="192"/>
        <v/>
      </c>
      <c r="Z979" s="59"/>
      <c r="AA979" s="49" t="str">
        <f ca="1">IF(C979="","",IF(OR(D979&lt;NgayBatDau,D979&gt;NgayKetThuc),"Ngày tháng phải nằm trong kỳ báo cáo",IF(AND(G979&lt;&gt;"",COUNTIF(D.2[Tên khách hàng],G979)=0),"Tên KH chưa khai báo trong DSKH",IF(AND(H979&lt;&gt;"",COUNTIF(D.1[Tên sản phẩm],H979)=0),"SP này chưa khai báo trong DSSP",""))))</f>
        <v/>
      </c>
      <c r="AB979" s="28" t="str">
        <f t="shared" ca="1" si="182"/>
        <v/>
      </c>
      <c r="AC979" s="29" t="str">
        <f>IF(OR(H979="",S979=""),"",S979-(SUM(L979,M979)*INDEX(#REF!,MATCH(H979,D.1[Tên sản phẩm],0))))</f>
        <v/>
      </c>
    </row>
    <row r="980" spans="2:29" ht="27.75" customHeight="1">
      <c r="B980" s="69">
        <f t="shared" si="183"/>
        <v>977</v>
      </c>
      <c r="C980" s="49" t="str">
        <f t="shared" ca="1" si="184"/>
        <v/>
      </c>
      <c r="D980" s="50" t="str">
        <f t="shared" ca="1" si="185"/>
        <v/>
      </c>
      <c r="E980" s="51" t="str">
        <f t="shared" ca="1" si="186"/>
        <v/>
      </c>
      <c r="F980" s="51"/>
      <c r="G980" s="52" t="str">
        <f t="shared" ca="1" si="187"/>
        <v/>
      </c>
      <c r="H980" s="53"/>
      <c r="I980" s="54" t="str">
        <f>IF(H980="","",INDEX(D.1[Quy cách],MATCH(H980,D.1[Tên sản phẩm],0)))</f>
        <v/>
      </c>
      <c r="J980" s="20" t="str">
        <f>IF(H980="","",INDEX(D.1[ĐVT],MATCH(H980,D.1[Tên sản phẩm],0)))</f>
        <v/>
      </c>
      <c r="K980" s="56" t="str">
        <f>IF(H980="","",INDEX(#REF!,MATCH(H980,D.1[Tên sản phẩm],0)))</f>
        <v/>
      </c>
      <c r="L980" s="56"/>
      <c r="M980" s="53"/>
      <c r="N980" s="53"/>
      <c r="O980" s="53"/>
      <c r="P980" s="57" t="str">
        <f t="shared" si="188"/>
        <v/>
      </c>
      <c r="Q980" s="58"/>
      <c r="R980" s="56" t="str">
        <f t="shared" si="181"/>
        <v/>
      </c>
      <c r="S980" s="57" t="str">
        <f t="shared" si="189"/>
        <v/>
      </c>
      <c r="T980" s="58" t="str">
        <f t="shared" ca="1" si="190"/>
        <v/>
      </c>
      <c r="U980" s="57" t="str">
        <f t="shared" si="191"/>
        <v/>
      </c>
      <c r="V980" s="57" t="str">
        <f ca="1">IF(AND(C980&lt;&gt;"",C980&lt;&gt;OFFSET(C980,1,0)),SUMIFS([Giá có thuế],[Số ĐK],C980),"")</f>
        <v/>
      </c>
      <c r="W980" s="53"/>
      <c r="X980" s="55" t="str">
        <f>IF(W980="","",'Thông Tin Chung'!#REF!)</f>
        <v/>
      </c>
      <c r="Y980" s="57" t="str">
        <f t="shared" ca="1" si="192"/>
        <v/>
      </c>
      <c r="Z980" s="59"/>
      <c r="AA980" s="49" t="str">
        <f ca="1">IF(C980="","",IF(OR(D980&lt;NgayBatDau,D980&gt;NgayKetThuc),"Ngày tháng phải nằm trong kỳ báo cáo",IF(AND(G980&lt;&gt;"",COUNTIF(D.2[Tên khách hàng],G980)=0),"Tên KH chưa khai báo trong DSKH",IF(AND(H980&lt;&gt;"",COUNTIF(D.1[Tên sản phẩm],H980)=0),"SP này chưa khai báo trong DSSP",""))))</f>
        <v/>
      </c>
      <c r="AB980" s="28" t="str">
        <f t="shared" ca="1" si="182"/>
        <v/>
      </c>
      <c r="AC980" s="29" t="str">
        <f>IF(OR(H980="",S980=""),"",S980-(SUM(L980,M980)*INDEX(#REF!,MATCH(H980,D.1[Tên sản phẩm],0))))</f>
        <v/>
      </c>
    </row>
    <row r="981" spans="2:29" ht="27.75" customHeight="1">
      <c r="B981" s="69">
        <f t="shared" si="183"/>
        <v>978</v>
      </c>
      <c r="C981" s="49" t="str">
        <f t="shared" ca="1" si="184"/>
        <v/>
      </c>
      <c r="D981" s="50" t="str">
        <f t="shared" ca="1" si="185"/>
        <v/>
      </c>
      <c r="E981" s="51" t="str">
        <f t="shared" ca="1" si="186"/>
        <v/>
      </c>
      <c r="F981" s="51"/>
      <c r="G981" s="52" t="str">
        <f t="shared" ca="1" si="187"/>
        <v/>
      </c>
      <c r="H981" s="53"/>
      <c r="I981" s="54" t="str">
        <f>IF(H981="","",INDEX(D.1[Quy cách],MATCH(H981,D.1[Tên sản phẩm],0)))</f>
        <v/>
      </c>
      <c r="J981" s="20" t="str">
        <f>IF(H981="","",INDEX(D.1[ĐVT],MATCH(H981,D.1[Tên sản phẩm],0)))</f>
        <v/>
      </c>
      <c r="K981" s="56" t="str">
        <f>IF(H981="","",INDEX(#REF!,MATCH(H981,D.1[Tên sản phẩm],0)))</f>
        <v/>
      </c>
      <c r="L981" s="56"/>
      <c r="M981" s="53"/>
      <c r="N981" s="53"/>
      <c r="O981" s="53"/>
      <c r="P981" s="57" t="str">
        <f t="shared" si="188"/>
        <v/>
      </c>
      <c r="Q981" s="58"/>
      <c r="R981" s="56" t="str">
        <f t="shared" si="181"/>
        <v/>
      </c>
      <c r="S981" s="57" t="str">
        <f t="shared" si="189"/>
        <v/>
      </c>
      <c r="T981" s="58" t="str">
        <f t="shared" ca="1" si="190"/>
        <v/>
      </c>
      <c r="U981" s="57" t="str">
        <f t="shared" si="191"/>
        <v/>
      </c>
      <c r="V981" s="57" t="str">
        <f ca="1">IF(AND(C981&lt;&gt;"",C981&lt;&gt;OFFSET(C981,1,0)),SUMIFS([Giá có thuế],[Số ĐK],C981),"")</f>
        <v/>
      </c>
      <c r="W981" s="53"/>
      <c r="X981" s="55" t="str">
        <f>IF(W981="","",'Thông Tin Chung'!#REF!)</f>
        <v/>
      </c>
      <c r="Y981" s="57" t="str">
        <f t="shared" ca="1" si="192"/>
        <v/>
      </c>
      <c r="Z981" s="59"/>
      <c r="AA981" s="49" t="str">
        <f ca="1">IF(C981="","",IF(OR(D981&lt;NgayBatDau,D981&gt;NgayKetThuc),"Ngày tháng phải nằm trong kỳ báo cáo",IF(AND(G981&lt;&gt;"",COUNTIF(D.2[Tên khách hàng],G981)=0),"Tên KH chưa khai báo trong DSKH",IF(AND(H981&lt;&gt;"",COUNTIF(D.1[Tên sản phẩm],H981)=0),"SP này chưa khai báo trong DSSP",""))))</f>
        <v/>
      </c>
      <c r="AB981" s="28" t="str">
        <f t="shared" ca="1" si="182"/>
        <v/>
      </c>
      <c r="AC981" s="29" t="str">
        <f>IF(OR(H981="",S981=""),"",S981-(SUM(L981,M981)*INDEX(#REF!,MATCH(H981,D.1[Tên sản phẩm],0))))</f>
        <v/>
      </c>
    </row>
    <row r="982" spans="2:29" ht="27.75" customHeight="1">
      <c r="B982" s="69">
        <f t="shared" si="183"/>
        <v>979</v>
      </c>
      <c r="C982" s="49" t="str">
        <f t="shared" ca="1" si="184"/>
        <v/>
      </c>
      <c r="D982" s="50" t="str">
        <f t="shared" ca="1" si="185"/>
        <v/>
      </c>
      <c r="E982" s="51" t="str">
        <f t="shared" ca="1" si="186"/>
        <v/>
      </c>
      <c r="F982" s="51"/>
      <c r="G982" s="52" t="str">
        <f t="shared" ca="1" si="187"/>
        <v/>
      </c>
      <c r="H982" s="53"/>
      <c r="I982" s="54" t="str">
        <f>IF(H982="","",INDEX(D.1[Quy cách],MATCH(H982,D.1[Tên sản phẩm],0)))</f>
        <v/>
      </c>
      <c r="J982" s="20" t="str">
        <f>IF(H982="","",INDEX(D.1[ĐVT],MATCH(H982,D.1[Tên sản phẩm],0)))</f>
        <v/>
      </c>
      <c r="K982" s="56" t="str">
        <f>IF(H982="","",INDEX(#REF!,MATCH(H982,D.1[Tên sản phẩm],0)))</f>
        <v/>
      </c>
      <c r="L982" s="56"/>
      <c r="M982" s="53"/>
      <c r="N982" s="53"/>
      <c r="O982" s="53"/>
      <c r="P982" s="57" t="str">
        <f t="shared" si="188"/>
        <v/>
      </c>
      <c r="Q982" s="58"/>
      <c r="R982" s="56" t="str">
        <f t="shared" si="181"/>
        <v/>
      </c>
      <c r="S982" s="57" t="str">
        <f t="shared" si="189"/>
        <v/>
      </c>
      <c r="T982" s="58" t="str">
        <f t="shared" ca="1" si="190"/>
        <v/>
      </c>
      <c r="U982" s="57" t="str">
        <f t="shared" si="191"/>
        <v/>
      </c>
      <c r="V982" s="57" t="str">
        <f ca="1">IF(AND(C982&lt;&gt;"",C982&lt;&gt;OFFSET(C982,1,0)),SUMIFS([Giá có thuế],[Số ĐK],C982),"")</f>
        <v/>
      </c>
      <c r="W982" s="53"/>
      <c r="X982" s="55" t="str">
        <f>IF(W982="","",'Thông Tin Chung'!#REF!)</f>
        <v/>
      </c>
      <c r="Y982" s="57" t="str">
        <f t="shared" ca="1" si="192"/>
        <v/>
      </c>
      <c r="Z982" s="59"/>
      <c r="AA982" s="49" t="str">
        <f ca="1">IF(C982="","",IF(OR(D982&lt;NgayBatDau,D982&gt;NgayKetThuc),"Ngày tháng phải nằm trong kỳ báo cáo",IF(AND(G982&lt;&gt;"",COUNTIF(D.2[Tên khách hàng],G982)=0),"Tên KH chưa khai báo trong DSKH",IF(AND(H982&lt;&gt;"",COUNTIF(D.1[Tên sản phẩm],H982)=0),"SP này chưa khai báo trong DSSP",""))))</f>
        <v/>
      </c>
      <c r="AB982" s="28" t="str">
        <f t="shared" ca="1" si="182"/>
        <v/>
      </c>
      <c r="AC982" s="29" t="str">
        <f>IF(OR(H982="",S982=""),"",S982-(SUM(L982,M982)*INDEX(#REF!,MATCH(H982,D.1[Tên sản phẩm],0))))</f>
        <v/>
      </c>
    </row>
    <row r="983" spans="2:29" ht="27.75" customHeight="1">
      <c r="B983" s="69">
        <f t="shared" si="183"/>
        <v>980</v>
      </c>
      <c r="C983" s="49" t="str">
        <f t="shared" ca="1" si="184"/>
        <v/>
      </c>
      <c r="D983" s="50" t="str">
        <f t="shared" ca="1" si="185"/>
        <v/>
      </c>
      <c r="E983" s="51" t="str">
        <f t="shared" ca="1" si="186"/>
        <v/>
      </c>
      <c r="F983" s="51"/>
      <c r="G983" s="52" t="str">
        <f t="shared" ca="1" si="187"/>
        <v/>
      </c>
      <c r="H983" s="53"/>
      <c r="I983" s="54" t="str">
        <f>IF(H983="","",INDEX(D.1[Quy cách],MATCH(H983,D.1[Tên sản phẩm],0)))</f>
        <v/>
      </c>
      <c r="J983" s="20" t="str">
        <f>IF(H983="","",INDEX(D.1[ĐVT],MATCH(H983,D.1[Tên sản phẩm],0)))</f>
        <v/>
      </c>
      <c r="K983" s="56" t="str">
        <f>IF(H983="","",INDEX(#REF!,MATCH(H983,D.1[Tên sản phẩm],0)))</f>
        <v/>
      </c>
      <c r="L983" s="56"/>
      <c r="M983" s="53"/>
      <c r="N983" s="53"/>
      <c r="O983" s="53"/>
      <c r="P983" s="57" t="str">
        <f t="shared" si="188"/>
        <v/>
      </c>
      <c r="Q983" s="58"/>
      <c r="R983" s="56" t="str">
        <f t="shared" si="181"/>
        <v/>
      </c>
      <c r="S983" s="57" t="str">
        <f t="shared" si="189"/>
        <v/>
      </c>
      <c r="T983" s="58" t="str">
        <f t="shared" ca="1" si="190"/>
        <v/>
      </c>
      <c r="U983" s="57" t="str">
        <f t="shared" si="191"/>
        <v/>
      </c>
      <c r="V983" s="57" t="str">
        <f ca="1">IF(AND(C983&lt;&gt;"",C983&lt;&gt;OFFSET(C983,1,0)),SUMIFS([Giá có thuế],[Số ĐK],C983),"")</f>
        <v/>
      </c>
      <c r="W983" s="53"/>
      <c r="X983" s="55" t="str">
        <f>IF(W983="","",'Thông Tin Chung'!#REF!)</f>
        <v/>
      </c>
      <c r="Y983" s="57" t="str">
        <f t="shared" ca="1" si="192"/>
        <v/>
      </c>
      <c r="Z983" s="59"/>
      <c r="AA983" s="49" t="str">
        <f ca="1">IF(C983="","",IF(OR(D983&lt;NgayBatDau,D983&gt;NgayKetThuc),"Ngày tháng phải nằm trong kỳ báo cáo",IF(AND(G983&lt;&gt;"",COUNTIF(D.2[Tên khách hàng],G983)=0),"Tên KH chưa khai báo trong DSKH",IF(AND(H983&lt;&gt;"",COUNTIF(D.1[Tên sản phẩm],H983)=0),"SP này chưa khai báo trong DSSP",""))))</f>
        <v/>
      </c>
      <c r="AB983" s="28" t="str">
        <f t="shared" ca="1" si="182"/>
        <v/>
      </c>
      <c r="AC983" s="29" t="str">
        <f>IF(OR(H983="",S983=""),"",S983-(SUM(L983,M983)*INDEX(#REF!,MATCH(H983,D.1[Tên sản phẩm],0))))</f>
        <v/>
      </c>
    </row>
    <row r="984" spans="2:29" ht="27.75" customHeight="1">
      <c r="B984" s="69">
        <f t="shared" si="183"/>
        <v>981</v>
      </c>
      <c r="C984" s="49" t="str">
        <f t="shared" ca="1" si="184"/>
        <v/>
      </c>
      <c r="D984" s="50" t="str">
        <f t="shared" ca="1" si="185"/>
        <v/>
      </c>
      <c r="E984" s="51" t="str">
        <f t="shared" ca="1" si="186"/>
        <v/>
      </c>
      <c r="F984" s="51"/>
      <c r="G984" s="52" t="str">
        <f t="shared" ca="1" si="187"/>
        <v/>
      </c>
      <c r="H984" s="53"/>
      <c r="I984" s="54" t="str">
        <f>IF(H984="","",INDEX(D.1[Quy cách],MATCH(H984,D.1[Tên sản phẩm],0)))</f>
        <v/>
      </c>
      <c r="J984" s="20" t="str">
        <f>IF(H984="","",INDEX(D.1[ĐVT],MATCH(H984,D.1[Tên sản phẩm],0)))</f>
        <v/>
      </c>
      <c r="K984" s="56" t="str">
        <f>IF(H984="","",INDEX(#REF!,MATCH(H984,D.1[Tên sản phẩm],0)))</f>
        <v/>
      </c>
      <c r="L984" s="56"/>
      <c r="M984" s="53"/>
      <c r="N984" s="53"/>
      <c r="O984" s="53"/>
      <c r="P984" s="57" t="str">
        <f t="shared" si="188"/>
        <v/>
      </c>
      <c r="Q984" s="58"/>
      <c r="R984" s="56" t="str">
        <f t="shared" si="181"/>
        <v/>
      </c>
      <c r="S984" s="57" t="str">
        <f t="shared" si="189"/>
        <v/>
      </c>
      <c r="T984" s="58" t="str">
        <f t="shared" ca="1" si="190"/>
        <v/>
      </c>
      <c r="U984" s="57" t="str">
        <f t="shared" si="191"/>
        <v/>
      </c>
      <c r="V984" s="57" t="str">
        <f ca="1">IF(AND(C984&lt;&gt;"",C984&lt;&gt;OFFSET(C984,1,0)),SUMIFS([Giá có thuế],[Số ĐK],C984),"")</f>
        <v/>
      </c>
      <c r="W984" s="53"/>
      <c r="X984" s="55" t="str">
        <f>IF(W984="","",'Thông Tin Chung'!#REF!)</f>
        <v/>
      </c>
      <c r="Y984" s="57" t="str">
        <f t="shared" ca="1" si="192"/>
        <v/>
      </c>
      <c r="Z984" s="59"/>
      <c r="AA984" s="49" t="str">
        <f ca="1">IF(C984="","",IF(OR(D984&lt;NgayBatDau,D984&gt;NgayKetThuc),"Ngày tháng phải nằm trong kỳ báo cáo",IF(AND(G984&lt;&gt;"",COUNTIF(D.2[Tên khách hàng],G984)=0),"Tên KH chưa khai báo trong DSKH",IF(AND(H984&lt;&gt;"",COUNTIF(D.1[Tên sản phẩm],H984)=0),"SP này chưa khai báo trong DSSP",""))))</f>
        <v/>
      </c>
      <c r="AB984" s="28" t="str">
        <f t="shared" ca="1" si="182"/>
        <v/>
      </c>
      <c r="AC984" s="29" t="str">
        <f>IF(OR(H984="",S984=""),"",S984-(SUM(L984,M984)*INDEX(#REF!,MATCH(H984,D.1[Tên sản phẩm],0))))</f>
        <v/>
      </c>
    </row>
    <row r="985" spans="2:29" ht="27.75" customHeight="1">
      <c r="B985" s="69">
        <f t="shared" si="183"/>
        <v>982</v>
      </c>
      <c r="C985" s="49" t="str">
        <f t="shared" ca="1" si="184"/>
        <v/>
      </c>
      <c r="D985" s="50" t="str">
        <f t="shared" ca="1" si="185"/>
        <v/>
      </c>
      <c r="E985" s="51" t="str">
        <f t="shared" ca="1" si="186"/>
        <v/>
      </c>
      <c r="F985" s="51"/>
      <c r="G985" s="52" t="str">
        <f t="shared" ca="1" si="187"/>
        <v/>
      </c>
      <c r="H985" s="53"/>
      <c r="I985" s="54" t="str">
        <f>IF(H985="","",INDEX(D.1[Quy cách],MATCH(H985,D.1[Tên sản phẩm],0)))</f>
        <v/>
      </c>
      <c r="J985" s="20" t="str">
        <f>IF(H985="","",INDEX(D.1[ĐVT],MATCH(H985,D.1[Tên sản phẩm],0)))</f>
        <v/>
      </c>
      <c r="K985" s="56" t="str">
        <f>IF(H985="","",INDEX(#REF!,MATCH(H985,D.1[Tên sản phẩm],0)))</f>
        <v/>
      </c>
      <c r="L985" s="56"/>
      <c r="M985" s="53"/>
      <c r="N985" s="53"/>
      <c r="O985" s="53"/>
      <c r="P985" s="57" t="str">
        <f t="shared" si="188"/>
        <v/>
      </c>
      <c r="Q985" s="58"/>
      <c r="R985" s="56" t="str">
        <f t="shared" si="181"/>
        <v/>
      </c>
      <c r="S985" s="57" t="str">
        <f t="shared" si="189"/>
        <v/>
      </c>
      <c r="T985" s="58" t="str">
        <f t="shared" ca="1" si="190"/>
        <v/>
      </c>
      <c r="U985" s="57" t="str">
        <f t="shared" si="191"/>
        <v/>
      </c>
      <c r="V985" s="57" t="str">
        <f ca="1">IF(AND(C985&lt;&gt;"",C985&lt;&gt;OFFSET(C985,1,0)),SUMIFS([Giá có thuế],[Số ĐK],C985),"")</f>
        <v/>
      </c>
      <c r="W985" s="53"/>
      <c r="X985" s="55" t="str">
        <f>IF(W985="","",'Thông Tin Chung'!#REF!)</f>
        <v/>
      </c>
      <c r="Y985" s="57" t="str">
        <f t="shared" ca="1" si="192"/>
        <v/>
      </c>
      <c r="Z985" s="59"/>
      <c r="AA985" s="49" t="str">
        <f ca="1">IF(C985="","",IF(OR(D985&lt;NgayBatDau,D985&gt;NgayKetThuc),"Ngày tháng phải nằm trong kỳ báo cáo",IF(AND(G985&lt;&gt;"",COUNTIF(D.2[Tên khách hàng],G985)=0),"Tên KH chưa khai báo trong DSKH",IF(AND(H985&lt;&gt;"",COUNTIF(D.1[Tên sản phẩm],H985)=0),"SP này chưa khai báo trong DSSP",""))))</f>
        <v/>
      </c>
      <c r="AB985" s="28" t="str">
        <f t="shared" ca="1" si="182"/>
        <v/>
      </c>
      <c r="AC985" s="29" t="str">
        <f>IF(OR(H985="",S985=""),"",S985-(SUM(L985,M985)*INDEX(#REF!,MATCH(H985,D.1[Tên sản phẩm],0))))</f>
        <v/>
      </c>
    </row>
    <row r="986" spans="2:29" ht="27.75" customHeight="1">
      <c r="B986" s="69">
        <f t="shared" si="183"/>
        <v>983</v>
      </c>
      <c r="C986" s="49" t="str">
        <f t="shared" ca="1" si="184"/>
        <v/>
      </c>
      <c r="D986" s="50" t="str">
        <f t="shared" ca="1" si="185"/>
        <v/>
      </c>
      <c r="E986" s="51" t="str">
        <f t="shared" ca="1" si="186"/>
        <v/>
      </c>
      <c r="F986" s="51"/>
      <c r="G986" s="52" t="str">
        <f t="shared" ca="1" si="187"/>
        <v/>
      </c>
      <c r="H986" s="53"/>
      <c r="I986" s="54" t="str">
        <f>IF(H986="","",INDEX(D.1[Quy cách],MATCH(H986,D.1[Tên sản phẩm],0)))</f>
        <v/>
      </c>
      <c r="J986" s="20" t="str">
        <f>IF(H986="","",INDEX(D.1[ĐVT],MATCH(H986,D.1[Tên sản phẩm],0)))</f>
        <v/>
      </c>
      <c r="K986" s="56" t="str">
        <f>IF(H986="","",INDEX(#REF!,MATCH(H986,D.1[Tên sản phẩm],0)))</f>
        <v/>
      </c>
      <c r="L986" s="56"/>
      <c r="M986" s="53"/>
      <c r="N986" s="53"/>
      <c r="O986" s="53"/>
      <c r="P986" s="57" t="str">
        <f t="shared" si="188"/>
        <v/>
      </c>
      <c r="Q986" s="58"/>
      <c r="R986" s="56" t="str">
        <f t="shared" si="181"/>
        <v/>
      </c>
      <c r="S986" s="57" t="str">
        <f t="shared" si="189"/>
        <v/>
      </c>
      <c r="T986" s="58" t="str">
        <f t="shared" ca="1" si="190"/>
        <v/>
      </c>
      <c r="U986" s="57" t="str">
        <f t="shared" si="191"/>
        <v/>
      </c>
      <c r="V986" s="57" t="str">
        <f ca="1">IF(AND(C986&lt;&gt;"",C986&lt;&gt;OFFSET(C986,1,0)),SUMIFS([Giá có thuế],[Số ĐK],C986),"")</f>
        <v/>
      </c>
      <c r="W986" s="53"/>
      <c r="X986" s="55" t="str">
        <f>IF(W986="","",'Thông Tin Chung'!#REF!)</f>
        <v/>
      </c>
      <c r="Y986" s="57" t="str">
        <f t="shared" ca="1" si="192"/>
        <v/>
      </c>
      <c r="Z986" s="59"/>
      <c r="AA986" s="49" t="str">
        <f ca="1">IF(C986="","",IF(OR(D986&lt;NgayBatDau,D986&gt;NgayKetThuc),"Ngày tháng phải nằm trong kỳ báo cáo",IF(AND(G986&lt;&gt;"",COUNTIF(D.2[Tên khách hàng],G986)=0),"Tên KH chưa khai báo trong DSKH",IF(AND(H986&lt;&gt;"",COUNTIF(D.1[Tên sản phẩm],H986)=0),"SP này chưa khai báo trong DSSP",""))))</f>
        <v/>
      </c>
      <c r="AB986" s="28" t="str">
        <f t="shared" ca="1" si="182"/>
        <v/>
      </c>
      <c r="AC986" s="29" t="str">
        <f>IF(OR(H986="",S986=""),"",S986-(SUM(L986,M986)*INDEX(#REF!,MATCH(H986,D.1[Tên sản phẩm],0))))</f>
        <v/>
      </c>
    </row>
    <row r="987" spans="2:29" ht="27.75" customHeight="1">
      <c r="B987" s="69">
        <f t="shared" si="183"/>
        <v>984</v>
      </c>
      <c r="C987" s="49" t="str">
        <f t="shared" ca="1" si="184"/>
        <v/>
      </c>
      <c r="D987" s="50" t="str">
        <f t="shared" ca="1" si="185"/>
        <v/>
      </c>
      <c r="E987" s="51" t="str">
        <f t="shared" ca="1" si="186"/>
        <v/>
      </c>
      <c r="F987" s="51"/>
      <c r="G987" s="52" t="str">
        <f t="shared" ca="1" si="187"/>
        <v/>
      </c>
      <c r="H987" s="53"/>
      <c r="I987" s="54" t="str">
        <f>IF(H987="","",INDEX(D.1[Quy cách],MATCH(H987,D.1[Tên sản phẩm],0)))</f>
        <v/>
      </c>
      <c r="J987" s="20" t="str">
        <f>IF(H987="","",INDEX(D.1[ĐVT],MATCH(H987,D.1[Tên sản phẩm],0)))</f>
        <v/>
      </c>
      <c r="K987" s="56" t="str">
        <f>IF(H987="","",INDEX(#REF!,MATCH(H987,D.1[Tên sản phẩm],0)))</f>
        <v/>
      </c>
      <c r="L987" s="56"/>
      <c r="M987" s="53"/>
      <c r="N987" s="53"/>
      <c r="O987" s="53"/>
      <c r="P987" s="57" t="str">
        <f t="shared" si="188"/>
        <v/>
      </c>
      <c r="Q987" s="58"/>
      <c r="R987" s="56" t="str">
        <f t="shared" si="181"/>
        <v/>
      </c>
      <c r="S987" s="57" t="str">
        <f t="shared" si="189"/>
        <v/>
      </c>
      <c r="T987" s="58" t="str">
        <f t="shared" ca="1" si="190"/>
        <v/>
      </c>
      <c r="U987" s="57" t="str">
        <f t="shared" si="191"/>
        <v/>
      </c>
      <c r="V987" s="57" t="str">
        <f ca="1">IF(AND(C987&lt;&gt;"",C987&lt;&gt;OFFSET(C987,1,0)),SUMIFS([Giá có thuế],[Số ĐK],C987),"")</f>
        <v/>
      </c>
      <c r="W987" s="53"/>
      <c r="X987" s="55" t="str">
        <f>IF(W987="","",'Thông Tin Chung'!#REF!)</f>
        <v/>
      </c>
      <c r="Y987" s="57" t="str">
        <f t="shared" ca="1" si="192"/>
        <v/>
      </c>
      <c r="Z987" s="59"/>
      <c r="AA987" s="49" t="str">
        <f ca="1">IF(C987="","",IF(OR(D987&lt;NgayBatDau,D987&gt;NgayKetThuc),"Ngày tháng phải nằm trong kỳ báo cáo",IF(AND(G987&lt;&gt;"",COUNTIF(D.2[Tên khách hàng],G987)=0),"Tên KH chưa khai báo trong DSKH",IF(AND(H987&lt;&gt;"",COUNTIF(D.1[Tên sản phẩm],H987)=0),"SP này chưa khai báo trong DSSP",""))))</f>
        <v/>
      </c>
      <c r="AB987" s="28" t="str">
        <f t="shared" ca="1" si="182"/>
        <v/>
      </c>
      <c r="AC987" s="29" t="str">
        <f>IF(OR(H987="",S987=""),"",S987-(SUM(L987,M987)*INDEX(#REF!,MATCH(H987,D.1[Tên sản phẩm],0))))</f>
        <v/>
      </c>
    </row>
    <row r="988" spans="2:29" ht="27.75" customHeight="1">
      <c r="B988" s="69">
        <f t="shared" si="183"/>
        <v>985</v>
      </c>
      <c r="C988" s="49" t="str">
        <f t="shared" ca="1" si="184"/>
        <v/>
      </c>
      <c r="D988" s="50" t="str">
        <f t="shared" ca="1" si="185"/>
        <v/>
      </c>
      <c r="E988" s="51" t="str">
        <f t="shared" ca="1" si="186"/>
        <v/>
      </c>
      <c r="F988" s="51"/>
      <c r="G988" s="52" t="str">
        <f t="shared" ca="1" si="187"/>
        <v/>
      </c>
      <c r="H988" s="53"/>
      <c r="I988" s="54" t="str">
        <f>IF(H988="","",INDEX(D.1[Quy cách],MATCH(H988,D.1[Tên sản phẩm],0)))</f>
        <v/>
      </c>
      <c r="J988" s="20" t="str">
        <f>IF(H988="","",INDEX(D.1[ĐVT],MATCH(H988,D.1[Tên sản phẩm],0)))</f>
        <v/>
      </c>
      <c r="K988" s="56" t="str">
        <f>IF(H988="","",INDEX(#REF!,MATCH(H988,D.1[Tên sản phẩm],0)))</f>
        <v/>
      </c>
      <c r="L988" s="56"/>
      <c r="M988" s="53"/>
      <c r="N988" s="53"/>
      <c r="O988" s="53"/>
      <c r="P988" s="57" t="str">
        <f t="shared" si="188"/>
        <v/>
      </c>
      <c r="Q988" s="58"/>
      <c r="R988" s="56" t="str">
        <f t="shared" si="181"/>
        <v/>
      </c>
      <c r="S988" s="57" t="str">
        <f t="shared" si="189"/>
        <v/>
      </c>
      <c r="T988" s="58" t="str">
        <f t="shared" ca="1" si="190"/>
        <v/>
      </c>
      <c r="U988" s="57" t="str">
        <f t="shared" si="191"/>
        <v/>
      </c>
      <c r="V988" s="57" t="str">
        <f ca="1">IF(AND(C988&lt;&gt;"",C988&lt;&gt;OFFSET(C988,1,0)),SUMIFS([Giá có thuế],[Số ĐK],C988),"")</f>
        <v/>
      </c>
      <c r="W988" s="53"/>
      <c r="X988" s="55" t="str">
        <f>IF(W988="","",'Thông Tin Chung'!#REF!)</f>
        <v/>
      </c>
      <c r="Y988" s="57" t="str">
        <f t="shared" ca="1" si="192"/>
        <v/>
      </c>
      <c r="Z988" s="59"/>
      <c r="AA988" s="49" t="str">
        <f ca="1">IF(C988="","",IF(OR(D988&lt;NgayBatDau,D988&gt;NgayKetThuc),"Ngày tháng phải nằm trong kỳ báo cáo",IF(AND(G988&lt;&gt;"",COUNTIF(D.2[Tên khách hàng],G988)=0),"Tên KH chưa khai báo trong DSKH",IF(AND(H988&lt;&gt;"",COUNTIF(D.1[Tên sản phẩm],H988)=0),"SP này chưa khai báo trong DSSP",""))))</f>
        <v/>
      </c>
      <c r="AB988" s="28" t="str">
        <f t="shared" ca="1" si="182"/>
        <v/>
      </c>
      <c r="AC988" s="29" t="str">
        <f>IF(OR(H988="",S988=""),"",S988-(SUM(L988,M988)*INDEX(#REF!,MATCH(H988,D.1[Tên sản phẩm],0))))</f>
        <v/>
      </c>
    </row>
    <row r="989" spans="2:29" ht="27.75" customHeight="1">
      <c r="B989" s="69">
        <f t="shared" si="183"/>
        <v>986</v>
      </c>
      <c r="C989" s="49" t="str">
        <f t="shared" ca="1" si="184"/>
        <v/>
      </c>
      <c r="D989" s="50" t="str">
        <f t="shared" ca="1" si="185"/>
        <v/>
      </c>
      <c r="E989" s="51" t="str">
        <f t="shared" ca="1" si="186"/>
        <v/>
      </c>
      <c r="F989" s="51"/>
      <c r="G989" s="52" t="str">
        <f t="shared" ca="1" si="187"/>
        <v/>
      </c>
      <c r="H989" s="53"/>
      <c r="I989" s="54" t="str">
        <f>IF(H989="","",INDEX(D.1[Quy cách],MATCH(H989,D.1[Tên sản phẩm],0)))</f>
        <v/>
      </c>
      <c r="J989" s="20" t="str">
        <f>IF(H989="","",INDEX(D.1[ĐVT],MATCH(H989,D.1[Tên sản phẩm],0)))</f>
        <v/>
      </c>
      <c r="K989" s="56" t="str">
        <f>IF(H989="","",INDEX(#REF!,MATCH(H989,D.1[Tên sản phẩm],0)))</f>
        <v/>
      </c>
      <c r="L989" s="56"/>
      <c r="M989" s="53"/>
      <c r="N989" s="53"/>
      <c r="O989" s="53"/>
      <c r="P989" s="57" t="str">
        <f t="shared" si="188"/>
        <v/>
      </c>
      <c r="Q989" s="58"/>
      <c r="R989" s="56" t="str">
        <f t="shared" si="181"/>
        <v/>
      </c>
      <c r="S989" s="57" t="str">
        <f t="shared" si="189"/>
        <v/>
      </c>
      <c r="T989" s="58" t="str">
        <f t="shared" ca="1" si="190"/>
        <v/>
      </c>
      <c r="U989" s="57" t="str">
        <f t="shared" si="191"/>
        <v/>
      </c>
      <c r="V989" s="57" t="str">
        <f ca="1">IF(AND(C989&lt;&gt;"",C989&lt;&gt;OFFSET(C989,1,0)),SUMIFS([Giá có thuế],[Số ĐK],C989),"")</f>
        <v/>
      </c>
      <c r="W989" s="53"/>
      <c r="X989" s="55" t="str">
        <f>IF(W989="","",'Thông Tin Chung'!#REF!)</f>
        <v/>
      </c>
      <c r="Y989" s="57" t="str">
        <f t="shared" ca="1" si="192"/>
        <v/>
      </c>
      <c r="Z989" s="59"/>
      <c r="AA989" s="49" t="str">
        <f ca="1">IF(C989="","",IF(OR(D989&lt;NgayBatDau,D989&gt;NgayKetThuc),"Ngày tháng phải nằm trong kỳ báo cáo",IF(AND(G989&lt;&gt;"",COUNTIF(D.2[Tên khách hàng],G989)=0),"Tên KH chưa khai báo trong DSKH",IF(AND(H989&lt;&gt;"",COUNTIF(D.1[Tên sản phẩm],H989)=0),"SP này chưa khai báo trong DSSP",""))))</f>
        <v/>
      </c>
      <c r="AB989" s="28" t="str">
        <f t="shared" ca="1" si="182"/>
        <v/>
      </c>
      <c r="AC989" s="29" t="str">
        <f>IF(OR(H989="",S989=""),"",S989-(SUM(L989,M989)*INDEX(#REF!,MATCH(H989,D.1[Tên sản phẩm],0))))</f>
        <v/>
      </c>
    </row>
    <row r="990" spans="2:29" ht="27.75" customHeight="1">
      <c r="B990" s="69">
        <f t="shared" si="183"/>
        <v>987</v>
      </c>
      <c r="C990" s="49" t="str">
        <f t="shared" ca="1" si="184"/>
        <v/>
      </c>
      <c r="D990" s="50" t="str">
        <f t="shared" ca="1" si="185"/>
        <v/>
      </c>
      <c r="E990" s="51" t="str">
        <f t="shared" ca="1" si="186"/>
        <v/>
      </c>
      <c r="F990" s="51"/>
      <c r="G990" s="52" t="str">
        <f t="shared" ca="1" si="187"/>
        <v/>
      </c>
      <c r="H990" s="53"/>
      <c r="I990" s="54" t="str">
        <f>IF(H990="","",INDEX(D.1[Quy cách],MATCH(H990,D.1[Tên sản phẩm],0)))</f>
        <v/>
      </c>
      <c r="J990" s="20" t="str">
        <f>IF(H990="","",INDEX(D.1[ĐVT],MATCH(H990,D.1[Tên sản phẩm],0)))</f>
        <v/>
      </c>
      <c r="K990" s="56" t="str">
        <f>IF(H990="","",INDEX(#REF!,MATCH(H990,D.1[Tên sản phẩm],0)))</f>
        <v/>
      </c>
      <c r="L990" s="56"/>
      <c r="M990" s="53"/>
      <c r="N990" s="53"/>
      <c r="O990" s="53"/>
      <c r="P990" s="57" t="str">
        <f t="shared" si="188"/>
        <v/>
      </c>
      <c r="Q990" s="58"/>
      <c r="R990" s="56" t="str">
        <f t="shared" si="181"/>
        <v/>
      </c>
      <c r="S990" s="57" t="str">
        <f t="shared" si="189"/>
        <v/>
      </c>
      <c r="T990" s="58" t="str">
        <f t="shared" ca="1" si="190"/>
        <v/>
      </c>
      <c r="U990" s="57" t="str">
        <f t="shared" si="191"/>
        <v/>
      </c>
      <c r="V990" s="57" t="str">
        <f ca="1">IF(AND(C990&lt;&gt;"",C990&lt;&gt;OFFSET(C990,1,0)),SUMIFS([Giá có thuế],[Số ĐK],C990),"")</f>
        <v/>
      </c>
      <c r="W990" s="53"/>
      <c r="X990" s="55" t="str">
        <f>IF(W990="","",'Thông Tin Chung'!#REF!)</f>
        <v/>
      </c>
      <c r="Y990" s="57" t="str">
        <f t="shared" ca="1" si="192"/>
        <v/>
      </c>
      <c r="Z990" s="59"/>
      <c r="AA990" s="49" t="str">
        <f ca="1">IF(C990="","",IF(OR(D990&lt;NgayBatDau,D990&gt;NgayKetThuc),"Ngày tháng phải nằm trong kỳ báo cáo",IF(AND(G990&lt;&gt;"",COUNTIF(D.2[Tên khách hàng],G990)=0),"Tên KH chưa khai báo trong DSKH",IF(AND(H990&lt;&gt;"",COUNTIF(D.1[Tên sản phẩm],H990)=0),"SP này chưa khai báo trong DSSP",""))))</f>
        <v/>
      </c>
      <c r="AB990" s="28" t="str">
        <f t="shared" ca="1" si="182"/>
        <v/>
      </c>
      <c r="AC990" s="29" t="str">
        <f>IF(OR(H990="",S990=""),"",S990-(SUM(L990,M990)*INDEX(#REF!,MATCH(H990,D.1[Tên sản phẩm],0))))</f>
        <v/>
      </c>
    </row>
    <row r="991" spans="2:29" ht="27.75" customHeight="1">
      <c r="B991" s="69">
        <f t="shared" si="183"/>
        <v>988</v>
      </c>
      <c r="C991" s="49" t="str">
        <f t="shared" ca="1" si="184"/>
        <v/>
      </c>
      <c r="D991" s="50" t="str">
        <f t="shared" ca="1" si="185"/>
        <v/>
      </c>
      <c r="E991" s="51" t="str">
        <f t="shared" ca="1" si="186"/>
        <v/>
      </c>
      <c r="F991" s="51"/>
      <c r="G991" s="52" t="str">
        <f t="shared" ca="1" si="187"/>
        <v/>
      </c>
      <c r="H991" s="53"/>
      <c r="I991" s="54" t="str">
        <f>IF(H991="","",INDEX(D.1[Quy cách],MATCH(H991,D.1[Tên sản phẩm],0)))</f>
        <v/>
      </c>
      <c r="J991" s="20" t="str">
        <f>IF(H991="","",INDEX(D.1[ĐVT],MATCH(H991,D.1[Tên sản phẩm],0)))</f>
        <v/>
      </c>
      <c r="K991" s="56" t="str">
        <f>IF(H991="","",INDEX(#REF!,MATCH(H991,D.1[Tên sản phẩm],0)))</f>
        <v/>
      </c>
      <c r="L991" s="56"/>
      <c r="M991" s="53"/>
      <c r="N991" s="53"/>
      <c r="O991" s="53"/>
      <c r="P991" s="57" t="str">
        <f t="shared" si="188"/>
        <v/>
      </c>
      <c r="Q991" s="58"/>
      <c r="R991" s="56" t="str">
        <f t="shared" si="181"/>
        <v/>
      </c>
      <c r="S991" s="57" t="str">
        <f t="shared" si="189"/>
        <v/>
      </c>
      <c r="T991" s="58" t="str">
        <f t="shared" ca="1" si="190"/>
        <v/>
      </c>
      <c r="U991" s="57" t="str">
        <f t="shared" si="191"/>
        <v/>
      </c>
      <c r="V991" s="57" t="str">
        <f ca="1">IF(AND(C991&lt;&gt;"",C991&lt;&gt;OFFSET(C991,1,0)),SUMIFS([Giá có thuế],[Số ĐK],C991),"")</f>
        <v/>
      </c>
      <c r="W991" s="53"/>
      <c r="X991" s="55" t="str">
        <f>IF(W991="","",'Thông Tin Chung'!#REF!)</f>
        <v/>
      </c>
      <c r="Y991" s="57" t="str">
        <f t="shared" ca="1" si="192"/>
        <v/>
      </c>
      <c r="Z991" s="59"/>
      <c r="AA991" s="49" t="str">
        <f ca="1">IF(C991="","",IF(OR(D991&lt;NgayBatDau,D991&gt;NgayKetThuc),"Ngày tháng phải nằm trong kỳ báo cáo",IF(AND(G991&lt;&gt;"",COUNTIF(D.2[Tên khách hàng],G991)=0),"Tên KH chưa khai báo trong DSKH",IF(AND(H991&lt;&gt;"",COUNTIF(D.1[Tên sản phẩm],H991)=0),"SP này chưa khai báo trong DSSP",""))))</f>
        <v/>
      </c>
      <c r="AB991" s="28" t="str">
        <f t="shared" ca="1" si="182"/>
        <v/>
      </c>
      <c r="AC991" s="29" t="str">
        <f>IF(OR(H991="",S991=""),"",S991-(SUM(L991,M991)*INDEX(#REF!,MATCH(H991,D.1[Tên sản phẩm],0))))</f>
        <v/>
      </c>
    </row>
    <row r="992" spans="2:29" ht="27.75" customHeight="1">
      <c r="B992" s="69">
        <f t="shared" si="183"/>
        <v>989</v>
      </c>
      <c r="C992" s="49" t="str">
        <f t="shared" ca="1" si="184"/>
        <v/>
      </c>
      <c r="D992" s="50" t="str">
        <f t="shared" ca="1" si="185"/>
        <v/>
      </c>
      <c r="E992" s="51" t="str">
        <f t="shared" ca="1" si="186"/>
        <v/>
      </c>
      <c r="F992" s="51"/>
      <c r="G992" s="52" t="str">
        <f t="shared" ca="1" si="187"/>
        <v/>
      </c>
      <c r="H992" s="53"/>
      <c r="I992" s="54" t="str">
        <f>IF(H992="","",INDEX(D.1[Quy cách],MATCH(H992,D.1[Tên sản phẩm],0)))</f>
        <v/>
      </c>
      <c r="J992" s="20" t="str">
        <f>IF(H992="","",INDEX(D.1[ĐVT],MATCH(H992,D.1[Tên sản phẩm],0)))</f>
        <v/>
      </c>
      <c r="K992" s="56" t="str">
        <f>IF(H992="","",INDEX(#REF!,MATCH(H992,D.1[Tên sản phẩm],0)))</f>
        <v/>
      </c>
      <c r="L992" s="56"/>
      <c r="M992" s="53"/>
      <c r="N992" s="53"/>
      <c r="O992" s="53"/>
      <c r="P992" s="57" t="str">
        <f t="shared" si="188"/>
        <v/>
      </c>
      <c r="Q992" s="58"/>
      <c r="R992" s="56" t="str">
        <f t="shared" si="181"/>
        <v/>
      </c>
      <c r="S992" s="57" t="str">
        <f t="shared" si="189"/>
        <v/>
      </c>
      <c r="T992" s="58" t="str">
        <f t="shared" ca="1" si="190"/>
        <v/>
      </c>
      <c r="U992" s="57" t="str">
        <f t="shared" si="191"/>
        <v/>
      </c>
      <c r="V992" s="57" t="str">
        <f ca="1">IF(AND(C992&lt;&gt;"",C992&lt;&gt;OFFSET(C992,1,0)),SUMIFS([Giá có thuế],[Số ĐK],C992),"")</f>
        <v/>
      </c>
      <c r="W992" s="53"/>
      <c r="X992" s="55" t="str">
        <f>IF(W992="","",'Thông Tin Chung'!#REF!)</f>
        <v/>
      </c>
      <c r="Y992" s="57" t="str">
        <f t="shared" ca="1" si="192"/>
        <v/>
      </c>
      <c r="Z992" s="59"/>
      <c r="AA992" s="49" t="str">
        <f ca="1">IF(C992="","",IF(OR(D992&lt;NgayBatDau,D992&gt;NgayKetThuc),"Ngày tháng phải nằm trong kỳ báo cáo",IF(AND(G992&lt;&gt;"",COUNTIF(D.2[Tên khách hàng],G992)=0),"Tên KH chưa khai báo trong DSKH",IF(AND(H992&lt;&gt;"",COUNTIF(D.1[Tên sản phẩm],H992)=0),"SP này chưa khai báo trong DSSP",""))))</f>
        <v/>
      </c>
      <c r="AB992" s="28" t="str">
        <f t="shared" ca="1" si="182"/>
        <v/>
      </c>
      <c r="AC992" s="29" t="str">
        <f>IF(OR(H992="",S992=""),"",S992-(SUM(L992,M992)*INDEX(#REF!,MATCH(H992,D.1[Tên sản phẩm],0))))</f>
        <v/>
      </c>
    </row>
    <row r="993" spans="2:29" ht="27.75" customHeight="1">
      <c r="B993" s="69">
        <f t="shared" si="183"/>
        <v>990</v>
      </c>
      <c r="C993" s="49" t="str">
        <f t="shared" ca="1" si="184"/>
        <v/>
      </c>
      <c r="D993" s="50" t="str">
        <f t="shared" ca="1" si="185"/>
        <v/>
      </c>
      <c r="E993" s="51" t="str">
        <f t="shared" ca="1" si="186"/>
        <v/>
      </c>
      <c r="F993" s="51"/>
      <c r="G993" s="52" t="str">
        <f t="shared" ca="1" si="187"/>
        <v/>
      </c>
      <c r="H993" s="53"/>
      <c r="I993" s="54" t="str">
        <f>IF(H993="","",INDEX(D.1[Quy cách],MATCH(H993,D.1[Tên sản phẩm],0)))</f>
        <v/>
      </c>
      <c r="J993" s="20" t="str">
        <f>IF(H993="","",INDEX(D.1[ĐVT],MATCH(H993,D.1[Tên sản phẩm],0)))</f>
        <v/>
      </c>
      <c r="K993" s="56" t="str">
        <f>IF(H993="","",INDEX(#REF!,MATCH(H993,D.1[Tên sản phẩm],0)))</f>
        <v/>
      </c>
      <c r="L993" s="56"/>
      <c r="M993" s="53"/>
      <c r="N993" s="53"/>
      <c r="O993" s="53"/>
      <c r="P993" s="57" t="str">
        <f t="shared" si="188"/>
        <v/>
      </c>
      <c r="Q993" s="58"/>
      <c r="R993" s="56" t="str">
        <f t="shared" si="181"/>
        <v/>
      </c>
      <c r="S993" s="57" t="str">
        <f t="shared" si="189"/>
        <v/>
      </c>
      <c r="T993" s="58" t="str">
        <f t="shared" ca="1" si="190"/>
        <v/>
      </c>
      <c r="U993" s="57" t="str">
        <f t="shared" si="191"/>
        <v/>
      </c>
      <c r="V993" s="57" t="str">
        <f ca="1">IF(AND(C993&lt;&gt;"",C993&lt;&gt;OFFSET(C993,1,0)),SUMIFS([Giá có thuế],[Số ĐK],C993),"")</f>
        <v/>
      </c>
      <c r="W993" s="53"/>
      <c r="X993" s="55" t="str">
        <f>IF(W993="","",'Thông Tin Chung'!#REF!)</f>
        <v/>
      </c>
      <c r="Y993" s="57" t="str">
        <f t="shared" ca="1" si="192"/>
        <v/>
      </c>
      <c r="Z993" s="59"/>
      <c r="AA993" s="49" t="str">
        <f ca="1">IF(C993="","",IF(OR(D993&lt;NgayBatDau,D993&gt;NgayKetThuc),"Ngày tháng phải nằm trong kỳ báo cáo",IF(AND(G993&lt;&gt;"",COUNTIF(D.2[Tên khách hàng],G993)=0),"Tên KH chưa khai báo trong DSKH",IF(AND(H993&lt;&gt;"",COUNTIF(D.1[Tên sản phẩm],H993)=0),"SP này chưa khai báo trong DSSP",""))))</f>
        <v/>
      </c>
      <c r="AB993" s="28" t="str">
        <f t="shared" ca="1" si="182"/>
        <v/>
      </c>
      <c r="AC993" s="29" t="str">
        <f>IF(OR(H993="",S993=""),"",S993-(SUM(L993,M993)*INDEX(#REF!,MATCH(H993,D.1[Tên sản phẩm],0))))</f>
        <v/>
      </c>
    </row>
    <row r="994" spans="2:29" ht="27.75" customHeight="1">
      <c r="B994" s="69">
        <f t="shared" si="183"/>
        <v>991</v>
      </c>
      <c r="C994" s="49" t="str">
        <f t="shared" ca="1" si="184"/>
        <v/>
      </c>
      <c r="D994" s="50" t="str">
        <f t="shared" ca="1" si="185"/>
        <v/>
      </c>
      <c r="E994" s="51" t="str">
        <f t="shared" ca="1" si="186"/>
        <v/>
      </c>
      <c r="F994" s="51"/>
      <c r="G994" s="52" t="str">
        <f t="shared" ca="1" si="187"/>
        <v/>
      </c>
      <c r="H994" s="53"/>
      <c r="I994" s="54" t="str">
        <f>IF(H994="","",INDEX(D.1[Quy cách],MATCH(H994,D.1[Tên sản phẩm],0)))</f>
        <v/>
      </c>
      <c r="J994" s="20" t="str">
        <f>IF(H994="","",INDEX(D.1[ĐVT],MATCH(H994,D.1[Tên sản phẩm],0)))</f>
        <v/>
      </c>
      <c r="K994" s="56" t="str">
        <f>IF(H994="","",INDEX(#REF!,MATCH(H994,D.1[Tên sản phẩm],0)))</f>
        <v/>
      </c>
      <c r="L994" s="56"/>
      <c r="M994" s="53"/>
      <c r="N994" s="53"/>
      <c r="O994" s="53"/>
      <c r="P994" s="57" t="str">
        <f t="shared" si="188"/>
        <v/>
      </c>
      <c r="Q994" s="58"/>
      <c r="R994" s="56" t="str">
        <f t="shared" si="181"/>
        <v/>
      </c>
      <c r="S994" s="57" t="str">
        <f t="shared" si="189"/>
        <v/>
      </c>
      <c r="T994" s="58" t="str">
        <f t="shared" ca="1" si="190"/>
        <v/>
      </c>
      <c r="U994" s="57" t="str">
        <f t="shared" si="191"/>
        <v/>
      </c>
      <c r="V994" s="57" t="str">
        <f ca="1">IF(AND(C994&lt;&gt;"",C994&lt;&gt;OFFSET(C994,1,0)),SUMIFS([Giá có thuế],[Số ĐK],C994),"")</f>
        <v/>
      </c>
      <c r="W994" s="53"/>
      <c r="X994" s="55" t="str">
        <f>IF(W994="","",'Thông Tin Chung'!#REF!)</f>
        <v/>
      </c>
      <c r="Y994" s="57" t="str">
        <f t="shared" ca="1" si="192"/>
        <v/>
      </c>
      <c r="Z994" s="59"/>
      <c r="AA994" s="49" t="str">
        <f ca="1">IF(C994="","",IF(OR(D994&lt;NgayBatDau,D994&gt;NgayKetThuc),"Ngày tháng phải nằm trong kỳ báo cáo",IF(AND(G994&lt;&gt;"",COUNTIF(D.2[Tên khách hàng],G994)=0),"Tên KH chưa khai báo trong DSKH",IF(AND(H994&lt;&gt;"",COUNTIF(D.1[Tên sản phẩm],H994)=0),"SP này chưa khai báo trong DSSP",""))))</f>
        <v/>
      </c>
      <c r="AB994" s="28" t="str">
        <f t="shared" ca="1" si="182"/>
        <v/>
      </c>
      <c r="AC994" s="29" t="str">
        <f>IF(OR(H994="",S994=""),"",S994-(SUM(L994,M994)*INDEX(#REF!,MATCH(H994,D.1[Tên sản phẩm],0))))</f>
        <v/>
      </c>
    </row>
    <row r="995" spans="2:29" ht="27.75" customHeight="1">
      <c r="B995" s="69">
        <f t="shared" si="183"/>
        <v>992</v>
      </c>
      <c r="C995" s="49" t="str">
        <f t="shared" ca="1" si="184"/>
        <v/>
      </c>
      <c r="D995" s="50" t="str">
        <f t="shared" ca="1" si="185"/>
        <v/>
      </c>
      <c r="E995" s="51" t="str">
        <f t="shared" ca="1" si="186"/>
        <v/>
      </c>
      <c r="F995" s="51"/>
      <c r="G995" s="52" t="str">
        <f t="shared" ca="1" si="187"/>
        <v/>
      </c>
      <c r="H995" s="53"/>
      <c r="I995" s="54" t="str">
        <f>IF(H995="","",INDEX(D.1[Quy cách],MATCH(H995,D.1[Tên sản phẩm],0)))</f>
        <v/>
      </c>
      <c r="J995" s="20" t="str">
        <f>IF(H995="","",INDEX(D.1[ĐVT],MATCH(H995,D.1[Tên sản phẩm],0)))</f>
        <v/>
      </c>
      <c r="K995" s="56" t="str">
        <f>IF(H995="","",INDEX(#REF!,MATCH(H995,D.1[Tên sản phẩm],0)))</f>
        <v/>
      </c>
      <c r="L995" s="56"/>
      <c r="M995" s="53"/>
      <c r="N995" s="53"/>
      <c r="O995" s="53"/>
      <c r="P995" s="57" t="str">
        <f t="shared" si="188"/>
        <v/>
      </c>
      <c r="Q995" s="58"/>
      <c r="R995" s="56" t="str">
        <f t="shared" si="181"/>
        <v/>
      </c>
      <c r="S995" s="57" t="str">
        <f t="shared" si="189"/>
        <v/>
      </c>
      <c r="T995" s="58" t="str">
        <f t="shared" ca="1" si="190"/>
        <v/>
      </c>
      <c r="U995" s="57" t="str">
        <f t="shared" si="191"/>
        <v/>
      </c>
      <c r="V995" s="57" t="str">
        <f ca="1">IF(AND(C995&lt;&gt;"",C995&lt;&gt;OFFSET(C995,1,0)),SUMIFS([Giá có thuế],[Số ĐK],C995),"")</f>
        <v/>
      </c>
      <c r="W995" s="53"/>
      <c r="X995" s="55" t="str">
        <f>IF(W995="","",'Thông Tin Chung'!#REF!)</f>
        <v/>
      </c>
      <c r="Y995" s="57" t="str">
        <f t="shared" ca="1" si="192"/>
        <v/>
      </c>
      <c r="Z995" s="59"/>
      <c r="AA995" s="49" t="str">
        <f ca="1">IF(C995="","",IF(OR(D995&lt;NgayBatDau,D995&gt;NgayKetThuc),"Ngày tháng phải nằm trong kỳ báo cáo",IF(AND(G995&lt;&gt;"",COUNTIF(D.2[Tên khách hàng],G995)=0),"Tên KH chưa khai báo trong DSKH",IF(AND(H995&lt;&gt;"",COUNTIF(D.1[Tên sản phẩm],H995)=0),"SP này chưa khai báo trong DSSP",""))))</f>
        <v/>
      </c>
      <c r="AB995" s="28" t="str">
        <f t="shared" ca="1" si="182"/>
        <v/>
      </c>
      <c r="AC995" s="29" t="str">
        <f>IF(OR(H995="",S995=""),"",S995-(SUM(L995,M995)*INDEX(#REF!,MATCH(H995,D.1[Tên sản phẩm],0))))</f>
        <v/>
      </c>
    </row>
    <row r="996" spans="2:29" ht="27.75" customHeight="1">
      <c r="B996" s="69">
        <f t="shared" si="183"/>
        <v>993</v>
      </c>
      <c r="C996" s="49" t="str">
        <f t="shared" ca="1" si="184"/>
        <v/>
      </c>
      <c r="D996" s="50" t="str">
        <f t="shared" ca="1" si="185"/>
        <v/>
      </c>
      <c r="E996" s="51" t="str">
        <f t="shared" ca="1" si="186"/>
        <v/>
      </c>
      <c r="F996" s="51"/>
      <c r="G996" s="52" t="str">
        <f t="shared" ca="1" si="187"/>
        <v/>
      </c>
      <c r="H996" s="53"/>
      <c r="I996" s="54" t="str">
        <f>IF(H996="","",INDEX(D.1[Quy cách],MATCH(H996,D.1[Tên sản phẩm],0)))</f>
        <v/>
      </c>
      <c r="J996" s="20" t="str">
        <f>IF(H996="","",INDEX(D.1[ĐVT],MATCH(H996,D.1[Tên sản phẩm],0)))</f>
        <v/>
      </c>
      <c r="K996" s="56" t="str">
        <f>IF(H996="","",INDEX(#REF!,MATCH(H996,D.1[Tên sản phẩm],0)))</f>
        <v/>
      </c>
      <c r="L996" s="56"/>
      <c r="M996" s="53"/>
      <c r="N996" s="53"/>
      <c r="O996" s="53"/>
      <c r="P996" s="57" t="str">
        <f t="shared" si="188"/>
        <v/>
      </c>
      <c r="Q996" s="58"/>
      <c r="R996" s="56" t="str">
        <f t="shared" si="181"/>
        <v/>
      </c>
      <c r="S996" s="57" t="str">
        <f t="shared" si="189"/>
        <v/>
      </c>
      <c r="T996" s="58" t="str">
        <f t="shared" ca="1" si="190"/>
        <v/>
      </c>
      <c r="U996" s="57" t="str">
        <f t="shared" si="191"/>
        <v/>
      </c>
      <c r="V996" s="57" t="str">
        <f ca="1">IF(AND(C996&lt;&gt;"",C996&lt;&gt;OFFSET(C996,1,0)),SUMIFS([Giá có thuế],[Số ĐK],C996),"")</f>
        <v/>
      </c>
      <c r="W996" s="53"/>
      <c r="X996" s="55" t="str">
        <f>IF(W996="","",'Thông Tin Chung'!#REF!)</f>
        <v/>
      </c>
      <c r="Y996" s="57" t="str">
        <f t="shared" ca="1" si="192"/>
        <v/>
      </c>
      <c r="Z996" s="59"/>
      <c r="AA996" s="49" t="str">
        <f ca="1">IF(C996="","",IF(OR(D996&lt;NgayBatDau,D996&gt;NgayKetThuc),"Ngày tháng phải nằm trong kỳ báo cáo",IF(AND(G996&lt;&gt;"",COUNTIF(D.2[Tên khách hàng],G996)=0),"Tên KH chưa khai báo trong DSKH",IF(AND(H996&lt;&gt;"",COUNTIF(D.1[Tên sản phẩm],H996)=0),"SP này chưa khai báo trong DSSP",""))))</f>
        <v/>
      </c>
      <c r="AB996" s="28" t="str">
        <f t="shared" ca="1" si="182"/>
        <v/>
      </c>
      <c r="AC996" s="29" t="str">
        <f>IF(OR(H996="",S996=""),"",S996-(SUM(L996,M996)*INDEX(#REF!,MATCH(H996,D.1[Tên sản phẩm],0))))</f>
        <v/>
      </c>
    </row>
    <row r="997" spans="2:29" ht="27.75" customHeight="1">
      <c r="B997" s="69">
        <f t="shared" si="183"/>
        <v>994</v>
      </c>
      <c r="C997" s="49" t="str">
        <f t="shared" ca="1" si="184"/>
        <v/>
      </c>
      <c r="D997" s="50" t="str">
        <f t="shared" ca="1" si="185"/>
        <v/>
      </c>
      <c r="E997" s="51" t="str">
        <f t="shared" ca="1" si="186"/>
        <v/>
      </c>
      <c r="F997" s="51"/>
      <c r="G997" s="52" t="str">
        <f t="shared" ca="1" si="187"/>
        <v/>
      </c>
      <c r="H997" s="53"/>
      <c r="I997" s="54" t="str">
        <f>IF(H997="","",INDEX(D.1[Quy cách],MATCH(H997,D.1[Tên sản phẩm],0)))</f>
        <v/>
      </c>
      <c r="J997" s="20" t="str">
        <f>IF(H997="","",INDEX(D.1[ĐVT],MATCH(H997,D.1[Tên sản phẩm],0)))</f>
        <v/>
      </c>
      <c r="K997" s="56" t="str">
        <f>IF(H997="","",INDEX(#REF!,MATCH(H997,D.1[Tên sản phẩm],0)))</f>
        <v/>
      </c>
      <c r="L997" s="56"/>
      <c r="M997" s="53"/>
      <c r="N997" s="53"/>
      <c r="O997" s="53"/>
      <c r="P997" s="57" t="str">
        <f t="shared" si="188"/>
        <v/>
      </c>
      <c r="Q997" s="58"/>
      <c r="R997" s="56" t="str">
        <f t="shared" si="181"/>
        <v/>
      </c>
      <c r="S997" s="57" t="str">
        <f t="shared" si="189"/>
        <v/>
      </c>
      <c r="T997" s="58" t="str">
        <f t="shared" ca="1" si="190"/>
        <v/>
      </c>
      <c r="U997" s="57" t="str">
        <f t="shared" si="191"/>
        <v/>
      </c>
      <c r="V997" s="57" t="str">
        <f ca="1">IF(AND(C997&lt;&gt;"",C997&lt;&gt;OFFSET(C997,1,0)),SUMIFS([Giá có thuế],[Số ĐK],C997),"")</f>
        <v/>
      </c>
      <c r="W997" s="53"/>
      <c r="X997" s="55" t="str">
        <f>IF(W997="","",'Thông Tin Chung'!#REF!)</f>
        <v/>
      </c>
      <c r="Y997" s="57" t="str">
        <f t="shared" ca="1" si="192"/>
        <v/>
      </c>
      <c r="Z997" s="59"/>
      <c r="AA997" s="49" t="str">
        <f ca="1">IF(C997="","",IF(OR(D997&lt;NgayBatDau,D997&gt;NgayKetThuc),"Ngày tháng phải nằm trong kỳ báo cáo",IF(AND(G997&lt;&gt;"",COUNTIF(D.2[Tên khách hàng],G997)=0),"Tên KH chưa khai báo trong DSKH",IF(AND(H997&lt;&gt;"",COUNTIF(D.1[Tên sản phẩm],H997)=0),"SP này chưa khai báo trong DSSP",""))))</f>
        <v/>
      </c>
      <c r="AB997" s="28" t="str">
        <f t="shared" ca="1" si="182"/>
        <v/>
      </c>
      <c r="AC997" s="29" t="str">
        <f>IF(OR(H997="",S997=""),"",S997-(SUM(L997,M997)*INDEX(#REF!,MATCH(H997,D.1[Tên sản phẩm],0))))</f>
        <v/>
      </c>
    </row>
    <row r="998" spans="2:29" ht="27.75" customHeight="1">
      <c r="B998" s="69">
        <f t="shared" si="183"/>
        <v>995</v>
      </c>
      <c r="C998" s="49" t="str">
        <f t="shared" ca="1" si="184"/>
        <v/>
      </c>
      <c r="D998" s="50" t="str">
        <f t="shared" ca="1" si="185"/>
        <v/>
      </c>
      <c r="E998" s="51" t="str">
        <f t="shared" ca="1" si="186"/>
        <v/>
      </c>
      <c r="F998" s="51"/>
      <c r="G998" s="52" t="str">
        <f t="shared" ca="1" si="187"/>
        <v/>
      </c>
      <c r="H998" s="53"/>
      <c r="I998" s="54" t="str">
        <f>IF(H998="","",INDEX(D.1[Quy cách],MATCH(H998,D.1[Tên sản phẩm],0)))</f>
        <v/>
      </c>
      <c r="J998" s="20" t="str">
        <f>IF(H998="","",INDEX(D.1[ĐVT],MATCH(H998,D.1[Tên sản phẩm],0)))</f>
        <v/>
      </c>
      <c r="K998" s="56" t="str">
        <f>IF(H998="","",INDEX(#REF!,MATCH(H998,D.1[Tên sản phẩm],0)))</f>
        <v/>
      </c>
      <c r="L998" s="56"/>
      <c r="M998" s="53"/>
      <c r="N998" s="53"/>
      <c r="O998" s="53"/>
      <c r="P998" s="57" t="str">
        <f t="shared" si="188"/>
        <v/>
      </c>
      <c r="Q998" s="58"/>
      <c r="R998" s="56" t="str">
        <f t="shared" si="181"/>
        <v/>
      </c>
      <c r="S998" s="57" t="str">
        <f t="shared" si="189"/>
        <v/>
      </c>
      <c r="T998" s="58" t="str">
        <f t="shared" ca="1" si="190"/>
        <v/>
      </c>
      <c r="U998" s="57" t="str">
        <f t="shared" si="191"/>
        <v/>
      </c>
      <c r="V998" s="57" t="str">
        <f ca="1">IF(AND(C998&lt;&gt;"",C998&lt;&gt;OFFSET(C998,1,0)),SUMIFS([Giá có thuế],[Số ĐK],C998),"")</f>
        <v/>
      </c>
      <c r="W998" s="53"/>
      <c r="X998" s="55" t="str">
        <f>IF(W998="","",'Thông Tin Chung'!#REF!)</f>
        <v/>
      </c>
      <c r="Y998" s="57" t="str">
        <f t="shared" ca="1" si="192"/>
        <v/>
      </c>
      <c r="Z998" s="59"/>
      <c r="AA998" s="49" t="str">
        <f ca="1">IF(C998="","",IF(OR(D998&lt;NgayBatDau,D998&gt;NgayKetThuc),"Ngày tháng phải nằm trong kỳ báo cáo",IF(AND(G998&lt;&gt;"",COUNTIF(D.2[Tên khách hàng],G998)=0),"Tên KH chưa khai báo trong DSKH",IF(AND(H998&lt;&gt;"",COUNTIF(D.1[Tên sản phẩm],H998)=0),"SP này chưa khai báo trong DSSP",""))))</f>
        <v/>
      </c>
      <c r="AB998" s="28" t="str">
        <f t="shared" ca="1" si="182"/>
        <v/>
      </c>
      <c r="AC998" s="29" t="str">
        <f>IF(OR(H998="",S998=""),"",S998-(SUM(L998,M998)*INDEX(#REF!,MATCH(H998,D.1[Tên sản phẩm],0))))</f>
        <v/>
      </c>
    </row>
    <row r="999" spans="2:29" ht="27.75" customHeight="1">
      <c r="B999" s="69">
        <f t="shared" si="183"/>
        <v>996</v>
      </c>
      <c r="C999" s="49" t="str">
        <f t="shared" ca="1" si="184"/>
        <v/>
      </c>
      <c r="D999" s="50" t="str">
        <f t="shared" ca="1" si="185"/>
        <v/>
      </c>
      <c r="E999" s="51" t="str">
        <f t="shared" ca="1" si="186"/>
        <v/>
      </c>
      <c r="F999" s="51"/>
      <c r="G999" s="52" t="str">
        <f t="shared" ca="1" si="187"/>
        <v/>
      </c>
      <c r="H999" s="53"/>
      <c r="I999" s="54" t="str">
        <f>IF(H999="","",INDEX(D.1[Quy cách],MATCH(H999,D.1[Tên sản phẩm],0)))</f>
        <v/>
      </c>
      <c r="J999" s="20" t="str">
        <f>IF(H999="","",INDEX(D.1[ĐVT],MATCH(H999,D.1[Tên sản phẩm],0)))</f>
        <v/>
      </c>
      <c r="K999" s="56" t="str">
        <f>IF(H999="","",INDEX(#REF!,MATCH(H999,D.1[Tên sản phẩm],0)))</f>
        <v/>
      </c>
      <c r="L999" s="56"/>
      <c r="M999" s="53"/>
      <c r="N999" s="53"/>
      <c r="O999" s="53"/>
      <c r="P999" s="57" t="str">
        <f t="shared" si="188"/>
        <v/>
      </c>
      <c r="Q999" s="58"/>
      <c r="R999" s="56" t="str">
        <f t="shared" si="181"/>
        <v/>
      </c>
      <c r="S999" s="57" t="str">
        <f t="shared" si="189"/>
        <v/>
      </c>
      <c r="T999" s="58" t="str">
        <f t="shared" ca="1" si="190"/>
        <v/>
      </c>
      <c r="U999" s="57" t="str">
        <f t="shared" si="191"/>
        <v/>
      </c>
      <c r="V999" s="57" t="str">
        <f ca="1">IF(AND(C999&lt;&gt;"",C999&lt;&gt;OFFSET(C999,1,0)),SUMIFS([Giá có thuế],[Số ĐK],C999),"")</f>
        <v/>
      </c>
      <c r="W999" s="53"/>
      <c r="X999" s="55" t="str">
        <f>IF(W999="","",'Thông Tin Chung'!#REF!)</f>
        <v/>
      </c>
      <c r="Y999" s="57" t="str">
        <f t="shared" ca="1" si="192"/>
        <v/>
      </c>
      <c r="Z999" s="59"/>
      <c r="AA999" s="49" t="str">
        <f ca="1">IF(C999="","",IF(OR(D999&lt;NgayBatDau,D999&gt;NgayKetThuc),"Ngày tháng phải nằm trong kỳ báo cáo",IF(AND(G999&lt;&gt;"",COUNTIF(D.2[Tên khách hàng],G999)=0),"Tên KH chưa khai báo trong DSKH",IF(AND(H999&lt;&gt;"",COUNTIF(D.1[Tên sản phẩm],H999)=0),"SP này chưa khai báo trong DSSP",""))))</f>
        <v/>
      </c>
      <c r="AB999" s="28" t="str">
        <f t="shared" ca="1" si="182"/>
        <v/>
      </c>
      <c r="AC999" s="29" t="str">
        <f>IF(OR(H999="",S999=""),"",S999-(SUM(L999,M999)*INDEX(#REF!,MATCH(H999,D.1[Tên sản phẩm],0))))</f>
        <v/>
      </c>
    </row>
    <row r="1000" spans="2:29" ht="27.75" customHeight="1">
      <c r="B1000" s="69">
        <f t="shared" si="183"/>
        <v>997</v>
      </c>
      <c r="C1000" s="49" t="str">
        <f t="shared" ca="1" si="184"/>
        <v/>
      </c>
      <c r="D1000" s="50" t="str">
        <f t="shared" ca="1" si="185"/>
        <v/>
      </c>
      <c r="E1000" s="51" t="str">
        <f t="shared" ca="1" si="186"/>
        <v/>
      </c>
      <c r="F1000" s="51"/>
      <c r="G1000" s="52" t="str">
        <f t="shared" ca="1" si="187"/>
        <v/>
      </c>
      <c r="H1000" s="53"/>
      <c r="I1000" s="54" t="str">
        <f>IF(H1000="","",INDEX(D.1[Quy cách],MATCH(H1000,D.1[Tên sản phẩm],0)))</f>
        <v/>
      </c>
      <c r="J1000" s="20" t="str">
        <f>IF(H1000="","",INDEX(D.1[ĐVT],MATCH(H1000,D.1[Tên sản phẩm],0)))</f>
        <v/>
      </c>
      <c r="K1000" s="56" t="str">
        <f>IF(H1000="","",INDEX(#REF!,MATCH(H1000,D.1[Tên sản phẩm],0)))</f>
        <v/>
      </c>
      <c r="L1000" s="56"/>
      <c r="M1000" s="53"/>
      <c r="N1000" s="53"/>
      <c r="O1000" s="53"/>
      <c r="P1000" s="57" t="str">
        <f t="shared" si="188"/>
        <v/>
      </c>
      <c r="Q1000" s="58"/>
      <c r="R1000" s="56" t="str">
        <f t="shared" si="181"/>
        <v/>
      </c>
      <c r="S1000" s="57" t="str">
        <f t="shared" si="189"/>
        <v/>
      </c>
      <c r="T1000" s="58" t="str">
        <f t="shared" ca="1" si="190"/>
        <v/>
      </c>
      <c r="U1000" s="57" t="str">
        <f t="shared" si="191"/>
        <v/>
      </c>
      <c r="V1000" s="57" t="str">
        <f ca="1">IF(AND(C1000&lt;&gt;"",C1000&lt;&gt;OFFSET(C1000,1,0)),SUMIFS([Giá có thuế],[Số ĐK],C1000),"")</f>
        <v/>
      </c>
      <c r="W1000" s="53"/>
      <c r="X1000" s="55" t="str">
        <f>IF(W1000="","",'Thông Tin Chung'!#REF!)</f>
        <v/>
      </c>
      <c r="Y1000" s="57" t="str">
        <f t="shared" ca="1" si="192"/>
        <v/>
      </c>
      <c r="Z1000" s="59"/>
      <c r="AA1000" s="49" t="str">
        <f ca="1">IF(C1000="","",IF(OR(D1000&lt;NgayBatDau,D1000&gt;NgayKetThuc),"Ngày tháng phải nằm trong kỳ báo cáo",IF(AND(G1000&lt;&gt;"",COUNTIF(D.2[Tên khách hàng],G1000)=0),"Tên KH chưa khai báo trong DSKH",IF(AND(H1000&lt;&gt;"",COUNTIF(D.1[Tên sản phẩm],H1000)=0),"SP này chưa khai báo trong DSSP",""))))</f>
        <v/>
      </c>
      <c r="AB1000" s="28" t="str">
        <f t="shared" ca="1" si="182"/>
        <v/>
      </c>
      <c r="AC1000" s="29" t="str">
        <f>IF(OR(H1000="",S1000=""),"",S1000-(SUM(L1000,M1000)*INDEX(#REF!,MATCH(H1000,D.1[Tên sản phẩm],0))))</f>
        <v/>
      </c>
    </row>
    <row r="1001" spans="2:29" ht="27.75" customHeight="1">
      <c r="B1001" s="69">
        <f t="shared" si="183"/>
        <v>998</v>
      </c>
      <c r="C1001" s="49" t="str">
        <f t="shared" ca="1" si="184"/>
        <v/>
      </c>
      <c r="D1001" s="50" t="str">
        <f t="shared" ca="1" si="185"/>
        <v/>
      </c>
      <c r="E1001" s="51" t="str">
        <f t="shared" ca="1" si="186"/>
        <v/>
      </c>
      <c r="F1001" s="51"/>
      <c r="G1001" s="52" t="str">
        <f t="shared" ca="1" si="187"/>
        <v/>
      </c>
      <c r="H1001" s="53"/>
      <c r="I1001" s="54" t="str">
        <f>IF(H1001="","",INDEX(D.1[Quy cách],MATCH(H1001,D.1[Tên sản phẩm],0)))</f>
        <v/>
      </c>
      <c r="J1001" s="20" t="str">
        <f>IF(H1001="","",INDEX(D.1[ĐVT],MATCH(H1001,D.1[Tên sản phẩm],0)))</f>
        <v/>
      </c>
      <c r="K1001" s="56" t="str">
        <f>IF(H1001="","",INDEX(#REF!,MATCH(H1001,D.1[Tên sản phẩm],0)))</f>
        <v/>
      </c>
      <c r="L1001" s="56"/>
      <c r="M1001" s="53"/>
      <c r="N1001" s="53"/>
      <c r="O1001" s="53"/>
      <c r="P1001" s="57" t="str">
        <f t="shared" si="188"/>
        <v/>
      </c>
      <c r="Q1001" s="58"/>
      <c r="R1001" s="56" t="str">
        <f t="shared" si="181"/>
        <v/>
      </c>
      <c r="S1001" s="57" t="str">
        <f t="shared" si="189"/>
        <v/>
      </c>
      <c r="T1001" s="58" t="str">
        <f t="shared" ca="1" si="190"/>
        <v/>
      </c>
      <c r="U1001" s="57" t="str">
        <f t="shared" si="191"/>
        <v/>
      </c>
      <c r="V1001" s="57" t="str">
        <f ca="1">IF(AND(C1001&lt;&gt;"",C1001&lt;&gt;OFFSET(C1001,1,0)),SUMIFS([Giá có thuế],[Số ĐK],C1001),"")</f>
        <v/>
      </c>
      <c r="W1001" s="53"/>
      <c r="X1001" s="55" t="str">
        <f>IF(W1001="","",'Thông Tin Chung'!#REF!)</f>
        <v/>
      </c>
      <c r="Y1001" s="57" t="str">
        <f t="shared" ca="1" si="192"/>
        <v/>
      </c>
      <c r="Z1001" s="59"/>
      <c r="AA1001" s="49" t="str">
        <f ca="1">IF(C1001="","",IF(OR(D1001&lt;NgayBatDau,D1001&gt;NgayKetThuc),"Ngày tháng phải nằm trong kỳ báo cáo",IF(AND(G1001&lt;&gt;"",COUNTIF(D.2[Tên khách hàng],G1001)=0),"Tên KH chưa khai báo trong DSKH",IF(AND(H1001&lt;&gt;"",COUNTIF(D.1[Tên sản phẩm],H1001)=0),"SP này chưa khai báo trong DSSP",""))))</f>
        <v/>
      </c>
      <c r="AB1001" s="28" t="str">
        <f t="shared" ca="1" si="182"/>
        <v/>
      </c>
      <c r="AC1001" s="29" t="str">
        <f>IF(OR(H1001="",S1001=""),"",S1001-(SUM(L1001,M1001)*INDEX(#REF!,MATCH(H1001,D.1[Tên sản phẩm],0))))</f>
        <v/>
      </c>
    </row>
    <row r="1002" spans="2:29" ht="27.75" customHeight="1">
      <c r="B1002" s="69">
        <f t="shared" si="183"/>
        <v>999</v>
      </c>
      <c r="C1002" s="49" t="str">
        <f t="shared" ca="1" si="184"/>
        <v/>
      </c>
      <c r="D1002" s="50" t="str">
        <f t="shared" ca="1" si="185"/>
        <v/>
      </c>
      <c r="E1002" s="51" t="str">
        <f t="shared" ca="1" si="186"/>
        <v/>
      </c>
      <c r="F1002" s="51"/>
      <c r="G1002" s="52" t="str">
        <f t="shared" ca="1" si="187"/>
        <v/>
      </c>
      <c r="H1002" s="53"/>
      <c r="I1002" s="54" t="str">
        <f>IF(H1002="","",INDEX(D.1[Quy cách],MATCH(H1002,D.1[Tên sản phẩm],0)))</f>
        <v/>
      </c>
      <c r="J1002" s="20" t="str">
        <f>IF(H1002="","",INDEX(D.1[ĐVT],MATCH(H1002,D.1[Tên sản phẩm],0)))</f>
        <v/>
      </c>
      <c r="K1002" s="56" t="str">
        <f>IF(H1002="","",INDEX(#REF!,MATCH(H1002,D.1[Tên sản phẩm],0)))</f>
        <v/>
      </c>
      <c r="L1002" s="56"/>
      <c r="M1002" s="53"/>
      <c r="N1002" s="53"/>
      <c r="O1002" s="53"/>
      <c r="P1002" s="57" t="str">
        <f t="shared" si="188"/>
        <v/>
      </c>
      <c r="Q1002" s="58"/>
      <c r="R1002" s="56" t="str">
        <f t="shared" si="181"/>
        <v/>
      </c>
      <c r="S1002" s="57" t="str">
        <f t="shared" si="189"/>
        <v/>
      </c>
      <c r="T1002" s="58" t="str">
        <f t="shared" ca="1" si="190"/>
        <v/>
      </c>
      <c r="U1002" s="57" t="str">
        <f t="shared" si="191"/>
        <v/>
      </c>
      <c r="V1002" s="57" t="str">
        <f ca="1">IF(AND(C1002&lt;&gt;"",C1002&lt;&gt;OFFSET(C1002,1,0)),SUMIFS([Giá có thuế],[Số ĐK],C1002),"")</f>
        <v/>
      </c>
      <c r="W1002" s="53"/>
      <c r="X1002" s="55" t="str">
        <f>IF(W1002="","",'Thông Tin Chung'!#REF!)</f>
        <v/>
      </c>
      <c r="Y1002" s="57" t="str">
        <f t="shared" ca="1" si="192"/>
        <v/>
      </c>
      <c r="Z1002" s="59"/>
      <c r="AA1002" s="49" t="str">
        <f ca="1">IF(C1002="","",IF(OR(D1002&lt;NgayBatDau,D1002&gt;NgayKetThuc),"Ngày tháng phải nằm trong kỳ báo cáo",IF(AND(G1002&lt;&gt;"",COUNTIF(D.2[Tên khách hàng],G1002)=0),"Tên KH chưa khai báo trong DSKH",IF(AND(H1002&lt;&gt;"",COUNTIF(D.1[Tên sản phẩm],H1002)=0),"SP này chưa khai báo trong DSSP",""))))</f>
        <v/>
      </c>
      <c r="AB1002" s="28" t="str">
        <f t="shared" ca="1" si="182"/>
        <v/>
      </c>
      <c r="AC1002" s="29" t="str">
        <f>IF(OR(H1002="",S1002=""),"",S1002-(SUM(L1002,M1002)*INDEX(#REF!,MATCH(H1002,D.1[Tên sản phẩm],0))))</f>
        <v/>
      </c>
    </row>
    <row r="1003" spans="2:29" ht="27.75" customHeight="1">
      <c r="B1003" s="69">
        <f t="shared" si="183"/>
        <v>1000</v>
      </c>
      <c r="C1003" s="49" t="str">
        <f t="shared" ca="1" si="184"/>
        <v/>
      </c>
      <c r="D1003" s="50" t="str">
        <f t="shared" ca="1" si="185"/>
        <v/>
      </c>
      <c r="E1003" s="51" t="str">
        <f t="shared" ca="1" si="186"/>
        <v/>
      </c>
      <c r="F1003" s="51"/>
      <c r="G1003" s="52" t="str">
        <f t="shared" ca="1" si="187"/>
        <v/>
      </c>
      <c r="H1003" s="53"/>
      <c r="I1003" s="54" t="str">
        <f>IF(H1003="","",INDEX(D.1[Quy cách],MATCH(H1003,D.1[Tên sản phẩm],0)))</f>
        <v/>
      </c>
      <c r="J1003" s="20" t="str">
        <f>IF(H1003="","",INDEX(D.1[ĐVT],MATCH(H1003,D.1[Tên sản phẩm],0)))</f>
        <v/>
      </c>
      <c r="K1003" s="56" t="str">
        <f>IF(H1003="","",INDEX(#REF!,MATCH(H1003,D.1[Tên sản phẩm],0)))</f>
        <v/>
      </c>
      <c r="L1003" s="56"/>
      <c r="M1003" s="53"/>
      <c r="N1003" s="53"/>
      <c r="O1003" s="53"/>
      <c r="P1003" s="57" t="str">
        <f t="shared" si="188"/>
        <v/>
      </c>
      <c r="Q1003" s="58"/>
      <c r="R1003" s="56" t="str">
        <f t="shared" si="181"/>
        <v/>
      </c>
      <c r="S1003" s="57" t="str">
        <f t="shared" si="189"/>
        <v/>
      </c>
      <c r="T1003" s="58" t="str">
        <f t="shared" ca="1" si="190"/>
        <v/>
      </c>
      <c r="U1003" s="57" t="str">
        <f t="shared" si="191"/>
        <v/>
      </c>
      <c r="V1003" s="57" t="str">
        <f ca="1">IF(AND(C1003&lt;&gt;"",C1003&lt;&gt;OFFSET(C1003,1,0)),SUMIFS([Giá có thuế],[Số ĐK],C1003),"")</f>
        <v/>
      </c>
      <c r="W1003" s="53"/>
      <c r="X1003" s="55" t="str">
        <f>IF(W1003="","",'Thông Tin Chung'!#REF!)</f>
        <v/>
      </c>
      <c r="Y1003" s="57" t="str">
        <f t="shared" ca="1" si="192"/>
        <v/>
      </c>
      <c r="Z1003" s="59"/>
      <c r="AA1003" s="49" t="str">
        <f ca="1">IF(C1003="","",IF(OR(D1003&lt;NgayBatDau,D1003&gt;NgayKetThuc),"Ngày tháng phải nằm trong kỳ báo cáo",IF(AND(G1003&lt;&gt;"",COUNTIF(D.2[Tên khách hàng],G1003)=0),"Tên KH chưa khai báo trong DSKH",IF(AND(H1003&lt;&gt;"",COUNTIF(D.1[Tên sản phẩm],H1003)=0),"SP này chưa khai báo trong DSSP",""))))</f>
        <v/>
      </c>
      <c r="AB1003" s="28" t="str">
        <f t="shared" ca="1" si="182"/>
        <v/>
      </c>
      <c r="AC1003" s="29" t="str">
        <f>IF(OR(H1003="",S1003=""),"",S1003-(SUM(L1003,M1003)*INDEX(#REF!,MATCH(H1003,D.1[Tên sản phẩm],0))))</f>
        <v/>
      </c>
    </row>
    <row r="1004" spans="2:29" ht="27.75" customHeight="1">
      <c r="B1004" s="69">
        <f t="shared" si="183"/>
        <v>1001</v>
      </c>
      <c r="C1004" s="49" t="str">
        <f t="shared" ca="1" si="184"/>
        <v/>
      </c>
      <c r="D1004" s="50" t="str">
        <f t="shared" ca="1" si="185"/>
        <v/>
      </c>
      <c r="E1004" s="51" t="str">
        <f t="shared" ca="1" si="186"/>
        <v/>
      </c>
      <c r="F1004" s="51"/>
      <c r="G1004" s="52" t="str">
        <f t="shared" ca="1" si="187"/>
        <v/>
      </c>
      <c r="H1004" s="53"/>
      <c r="I1004" s="54" t="str">
        <f>IF(H1004="","",INDEX(D.1[Quy cách],MATCH(H1004,D.1[Tên sản phẩm],0)))</f>
        <v/>
      </c>
      <c r="J1004" s="20" t="str">
        <f>IF(H1004="","",INDEX(D.1[ĐVT],MATCH(H1004,D.1[Tên sản phẩm],0)))</f>
        <v/>
      </c>
      <c r="K1004" s="56" t="str">
        <f>IF(H1004="","",INDEX(#REF!,MATCH(H1004,D.1[Tên sản phẩm],0)))</f>
        <v/>
      </c>
      <c r="L1004" s="56"/>
      <c r="M1004" s="53"/>
      <c r="N1004" s="53"/>
      <c r="O1004" s="53"/>
      <c r="P1004" s="57" t="str">
        <f t="shared" si="188"/>
        <v/>
      </c>
      <c r="Q1004" s="58"/>
      <c r="R1004" s="56" t="str">
        <f t="shared" si="181"/>
        <v/>
      </c>
      <c r="S1004" s="57" t="str">
        <f t="shared" si="189"/>
        <v/>
      </c>
      <c r="T1004" s="58" t="str">
        <f t="shared" ca="1" si="190"/>
        <v/>
      </c>
      <c r="U1004" s="57" t="str">
        <f t="shared" si="191"/>
        <v/>
      </c>
      <c r="V1004" s="57" t="str">
        <f ca="1">IF(AND(C1004&lt;&gt;"",C1004&lt;&gt;OFFSET(C1004,1,0)),SUMIFS([Giá có thuế],[Số ĐK],C1004),"")</f>
        <v/>
      </c>
      <c r="W1004" s="53"/>
      <c r="X1004" s="55" t="str">
        <f>IF(W1004="","",'Thông Tin Chung'!#REF!)</f>
        <v/>
      </c>
      <c r="Y1004" s="57" t="str">
        <f t="shared" ca="1" si="192"/>
        <v/>
      </c>
      <c r="Z1004" s="59"/>
      <c r="AA1004" s="49" t="str">
        <f ca="1">IF(C1004="","",IF(OR(D1004&lt;NgayBatDau,D1004&gt;NgayKetThuc),"Ngày tháng phải nằm trong kỳ báo cáo",IF(AND(G1004&lt;&gt;"",COUNTIF(D.2[Tên khách hàng],G1004)=0),"Tên KH chưa khai báo trong DSKH",IF(AND(H1004&lt;&gt;"",COUNTIF(D.1[Tên sản phẩm],H1004)=0),"SP này chưa khai báo trong DSSP",""))))</f>
        <v/>
      </c>
      <c r="AB1004" s="28" t="str">
        <f t="shared" ca="1" si="182"/>
        <v/>
      </c>
      <c r="AC1004" s="29" t="str">
        <f>IF(OR(H1004="",S1004=""),"",S1004-(SUM(L1004,M1004)*INDEX(#REF!,MATCH(H1004,D.1[Tên sản phẩm],0))))</f>
        <v/>
      </c>
    </row>
    <row r="1005" spans="2:29" ht="27.75" customHeight="1">
      <c r="B1005" s="69">
        <f t="shared" si="183"/>
        <v>1002</v>
      </c>
      <c r="C1005" s="49" t="str">
        <f t="shared" ca="1" si="184"/>
        <v/>
      </c>
      <c r="D1005" s="50" t="str">
        <f t="shared" ca="1" si="185"/>
        <v/>
      </c>
      <c r="E1005" s="51" t="str">
        <f t="shared" ca="1" si="186"/>
        <v/>
      </c>
      <c r="F1005" s="51"/>
      <c r="G1005" s="52" t="str">
        <f t="shared" ca="1" si="187"/>
        <v/>
      </c>
      <c r="H1005" s="53"/>
      <c r="I1005" s="54" t="str">
        <f>IF(H1005="","",INDEX(D.1[Quy cách],MATCH(H1005,D.1[Tên sản phẩm],0)))</f>
        <v/>
      </c>
      <c r="J1005" s="20" t="str">
        <f>IF(H1005="","",INDEX(D.1[ĐVT],MATCH(H1005,D.1[Tên sản phẩm],0)))</f>
        <v/>
      </c>
      <c r="K1005" s="56" t="str">
        <f>IF(H1005="","",INDEX(#REF!,MATCH(H1005,D.1[Tên sản phẩm],0)))</f>
        <v/>
      </c>
      <c r="L1005" s="56"/>
      <c r="M1005" s="53"/>
      <c r="N1005" s="53"/>
      <c r="O1005" s="53"/>
      <c r="P1005" s="57" t="str">
        <f t="shared" si="188"/>
        <v/>
      </c>
      <c r="Q1005" s="58"/>
      <c r="R1005" s="56" t="str">
        <f t="shared" si="181"/>
        <v/>
      </c>
      <c r="S1005" s="57" t="str">
        <f t="shared" si="189"/>
        <v/>
      </c>
      <c r="T1005" s="58" t="str">
        <f t="shared" ca="1" si="190"/>
        <v/>
      </c>
      <c r="U1005" s="57" t="str">
        <f t="shared" si="191"/>
        <v/>
      </c>
      <c r="V1005" s="57" t="str">
        <f ca="1">IF(AND(C1005&lt;&gt;"",C1005&lt;&gt;OFFSET(C1005,1,0)),SUMIFS([Giá có thuế],[Số ĐK],C1005),"")</f>
        <v/>
      </c>
      <c r="W1005" s="53"/>
      <c r="X1005" s="55" t="str">
        <f>IF(W1005="","",'Thông Tin Chung'!#REF!)</f>
        <v/>
      </c>
      <c r="Y1005" s="57" t="str">
        <f t="shared" ca="1" si="192"/>
        <v/>
      </c>
      <c r="Z1005" s="59"/>
      <c r="AA1005" s="49" t="str">
        <f ca="1">IF(C1005="","",IF(OR(D1005&lt;NgayBatDau,D1005&gt;NgayKetThuc),"Ngày tháng phải nằm trong kỳ báo cáo",IF(AND(G1005&lt;&gt;"",COUNTIF(D.2[Tên khách hàng],G1005)=0),"Tên KH chưa khai báo trong DSKH",IF(AND(H1005&lt;&gt;"",COUNTIF(D.1[Tên sản phẩm],H1005)=0),"SP này chưa khai báo trong DSSP",""))))</f>
        <v/>
      </c>
      <c r="AB1005" s="28" t="str">
        <f t="shared" ca="1" si="182"/>
        <v/>
      </c>
      <c r="AC1005" s="29" t="str">
        <f>IF(OR(H1005="",S1005=""),"",S1005-(SUM(L1005,M1005)*INDEX(#REF!,MATCH(H1005,D.1[Tên sản phẩm],0))))</f>
        <v/>
      </c>
    </row>
    <row r="1006" spans="2:29" ht="27.75" customHeight="1">
      <c r="B1006" s="69">
        <f t="shared" si="183"/>
        <v>1003</v>
      </c>
      <c r="C1006" s="49" t="str">
        <f t="shared" ca="1" si="184"/>
        <v/>
      </c>
      <c r="D1006" s="50" t="str">
        <f t="shared" ca="1" si="185"/>
        <v/>
      </c>
      <c r="E1006" s="51" t="str">
        <f t="shared" ca="1" si="186"/>
        <v/>
      </c>
      <c r="F1006" s="51"/>
      <c r="G1006" s="52" t="str">
        <f t="shared" ca="1" si="187"/>
        <v/>
      </c>
      <c r="H1006" s="53"/>
      <c r="I1006" s="54" t="str">
        <f>IF(H1006="","",INDEX(D.1[Quy cách],MATCH(H1006,D.1[Tên sản phẩm],0)))</f>
        <v/>
      </c>
      <c r="J1006" s="20" t="str">
        <f>IF(H1006="","",INDEX(D.1[ĐVT],MATCH(H1006,D.1[Tên sản phẩm],0)))</f>
        <v/>
      </c>
      <c r="K1006" s="56" t="str">
        <f>IF(H1006="","",INDEX(#REF!,MATCH(H1006,D.1[Tên sản phẩm],0)))</f>
        <v/>
      </c>
      <c r="L1006" s="56"/>
      <c r="M1006" s="53"/>
      <c r="N1006" s="53"/>
      <c r="O1006" s="53"/>
      <c r="P1006" s="57" t="str">
        <f t="shared" si="188"/>
        <v/>
      </c>
      <c r="Q1006" s="58"/>
      <c r="R1006" s="56" t="str">
        <f t="shared" si="181"/>
        <v/>
      </c>
      <c r="S1006" s="57" t="str">
        <f t="shared" si="189"/>
        <v/>
      </c>
      <c r="T1006" s="58" t="str">
        <f t="shared" ca="1" si="190"/>
        <v/>
      </c>
      <c r="U1006" s="57" t="str">
        <f t="shared" si="191"/>
        <v/>
      </c>
      <c r="V1006" s="57" t="str">
        <f ca="1">IF(AND(C1006&lt;&gt;"",C1006&lt;&gt;OFFSET(C1006,1,0)),SUMIFS([Giá có thuế],[Số ĐK],C1006),"")</f>
        <v/>
      </c>
      <c r="W1006" s="53"/>
      <c r="X1006" s="55" t="str">
        <f>IF(W1006="","",'Thông Tin Chung'!#REF!)</f>
        <v/>
      </c>
      <c r="Y1006" s="57" t="str">
        <f t="shared" ca="1" si="192"/>
        <v/>
      </c>
      <c r="Z1006" s="59"/>
      <c r="AA1006" s="49" t="str">
        <f ca="1">IF(C1006="","",IF(OR(D1006&lt;NgayBatDau,D1006&gt;NgayKetThuc),"Ngày tháng phải nằm trong kỳ báo cáo",IF(AND(G1006&lt;&gt;"",COUNTIF(D.2[Tên khách hàng],G1006)=0),"Tên KH chưa khai báo trong DSKH",IF(AND(H1006&lt;&gt;"",COUNTIF(D.1[Tên sản phẩm],H1006)=0),"SP này chưa khai báo trong DSSP",""))))</f>
        <v/>
      </c>
      <c r="AB1006" s="28" t="str">
        <f t="shared" ca="1" si="182"/>
        <v/>
      </c>
      <c r="AC1006" s="29" t="str">
        <f>IF(OR(H1006="",S1006=""),"",S1006-(SUM(L1006,M1006)*INDEX(#REF!,MATCH(H1006,D.1[Tên sản phẩm],0))))</f>
        <v/>
      </c>
    </row>
    <row r="1007" spans="2:29" ht="27.75" customHeight="1">
      <c r="B1007" s="69">
        <f t="shared" si="183"/>
        <v>1004</v>
      </c>
      <c r="C1007" s="49" t="str">
        <f t="shared" ca="1" si="184"/>
        <v/>
      </c>
      <c r="D1007" s="50" t="str">
        <f t="shared" ca="1" si="185"/>
        <v/>
      </c>
      <c r="E1007" s="51" t="str">
        <f t="shared" ca="1" si="186"/>
        <v/>
      </c>
      <c r="F1007" s="51"/>
      <c r="G1007" s="52" t="str">
        <f t="shared" ca="1" si="187"/>
        <v/>
      </c>
      <c r="H1007" s="53"/>
      <c r="I1007" s="54" t="str">
        <f>IF(H1007="","",INDEX(D.1[Quy cách],MATCH(H1007,D.1[Tên sản phẩm],0)))</f>
        <v/>
      </c>
      <c r="J1007" s="20" t="str">
        <f>IF(H1007="","",INDEX(D.1[ĐVT],MATCH(H1007,D.1[Tên sản phẩm],0)))</f>
        <v/>
      </c>
      <c r="K1007" s="56" t="str">
        <f>IF(H1007="","",INDEX(#REF!,MATCH(H1007,D.1[Tên sản phẩm],0)))</f>
        <v/>
      </c>
      <c r="L1007" s="56"/>
      <c r="M1007" s="53"/>
      <c r="N1007" s="53"/>
      <c r="O1007" s="53"/>
      <c r="P1007" s="57" t="str">
        <f t="shared" si="188"/>
        <v/>
      </c>
      <c r="Q1007" s="58"/>
      <c r="R1007" s="56" t="str">
        <f t="shared" si="181"/>
        <v/>
      </c>
      <c r="S1007" s="57" t="str">
        <f t="shared" si="189"/>
        <v/>
      </c>
      <c r="T1007" s="58" t="str">
        <f t="shared" ca="1" si="190"/>
        <v/>
      </c>
      <c r="U1007" s="57" t="str">
        <f t="shared" si="191"/>
        <v/>
      </c>
      <c r="V1007" s="57" t="str">
        <f ca="1">IF(AND(C1007&lt;&gt;"",C1007&lt;&gt;OFFSET(C1007,1,0)),SUMIFS([Giá có thuế],[Số ĐK],C1007),"")</f>
        <v/>
      </c>
      <c r="W1007" s="53"/>
      <c r="X1007" s="55" t="str">
        <f>IF(W1007="","",'Thông Tin Chung'!#REF!)</f>
        <v/>
      </c>
      <c r="Y1007" s="57" t="str">
        <f t="shared" ca="1" si="192"/>
        <v/>
      </c>
      <c r="Z1007" s="59"/>
      <c r="AA1007" s="49" t="str">
        <f ca="1">IF(C1007="","",IF(OR(D1007&lt;NgayBatDau,D1007&gt;NgayKetThuc),"Ngày tháng phải nằm trong kỳ báo cáo",IF(AND(G1007&lt;&gt;"",COUNTIF(D.2[Tên khách hàng],G1007)=0),"Tên KH chưa khai báo trong DSKH",IF(AND(H1007&lt;&gt;"",COUNTIF(D.1[Tên sản phẩm],H1007)=0),"SP này chưa khai báo trong DSSP",""))))</f>
        <v/>
      </c>
      <c r="AB1007" s="28" t="str">
        <f t="shared" ca="1" si="182"/>
        <v/>
      </c>
      <c r="AC1007" s="29" t="str">
        <f>IF(OR(H1007="",S1007=""),"",S1007-(SUM(L1007,M1007)*INDEX(#REF!,MATCH(H1007,D.1[Tên sản phẩm],0))))</f>
        <v/>
      </c>
    </row>
    <row r="1008" spans="2:29" ht="27.75" customHeight="1">
      <c r="B1008" s="69">
        <f t="shared" si="183"/>
        <v>1005</v>
      </c>
      <c r="C1008" s="49" t="str">
        <f t="shared" ca="1" si="184"/>
        <v/>
      </c>
      <c r="D1008" s="50" t="str">
        <f t="shared" ca="1" si="185"/>
        <v/>
      </c>
      <c r="E1008" s="51" t="str">
        <f t="shared" ca="1" si="186"/>
        <v/>
      </c>
      <c r="F1008" s="51"/>
      <c r="G1008" s="52" t="str">
        <f t="shared" ca="1" si="187"/>
        <v/>
      </c>
      <c r="H1008" s="53"/>
      <c r="I1008" s="54" t="str">
        <f>IF(H1008="","",INDEX(D.1[Quy cách],MATCH(H1008,D.1[Tên sản phẩm],0)))</f>
        <v/>
      </c>
      <c r="J1008" s="20" t="str">
        <f>IF(H1008="","",INDEX(D.1[ĐVT],MATCH(H1008,D.1[Tên sản phẩm],0)))</f>
        <v/>
      </c>
      <c r="K1008" s="56" t="str">
        <f>IF(H1008="","",INDEX(#REF!,MATCH(H1008,D.1[Tên sản phẩm],0)))</f>
        <v/>
      </c>
      <c r="L1008" s="56"/>
      <c r="M1008" s="53"/>
      <c r="N1008" s="53"/>
      <c r="O1008" s="53"/>
      <c r="P1008" s="57" t="str">
        <f t="shared" si="188"/>
        <v/>
      </c>
      <c r="Q1008" s="58"/>
      <c r="R1008" s="56" t="str">
        <f t="shared" si="181"/>
        <v/>
      </c>
      <c r="S1008" s="57" t="str">
        <f t="shared" si="189"/>
        <v/>
      </c>
      <c r="T1008" s="58" t="str">
        <f t="shared" ca="1" si="190"/>
        <v/>
      </c>
      <c r="U1008" s="57" t="str">
        <f t="shared" si="191"/>
        <v/>
      </c>
      <c r="V1008" s="57" t="str">
        <f ca="1">IF(AND(C1008&lt;&gt;"",C1008&lt;&gt;OFFSET(C1008,1,0)),SUMIFS([Giá có thuế],[Số ĐK],C1008),"")</f>
        <v/>
      </c>
      <c r="W1008" s="53"/>
      <c r="X1008" s="55" t="str">
        <f>IF(W1008="","",'Thông Tin Chung'!#REF!)</f>
        <v/>
      </c>
      <c r="Y1008" s="57" t="str">
        <f t="shared" ca="1" si="192"/>
        <v/>
      </c>
      <c r="Z1008" s="59"/>
      <c r="AA1008" s="49" t="str">
        <f ca="1">IF(C1008="","",IF(OR(D1008&lt;NgayBatDau,D1008&gt;NgayKetThuc),"Ngày tháng phải nằm trong kỳ báo cáo",IF(AND(G1008&lt;&gt;"",COUNTIF(D.2[Tên khách hàng],G1008)=0),"Tên KH chưa khai báo trong DSKH",IF(AND(H1008&lt;&gt;"",COUNTIF(D.1[Tên sản phẩm],H1008)=0),"SP này chưa khai báo trong DSSP",""))))</f>
        <v/>
      </c>
      <c r="AB1008" s="28" t="str">
        <f t="shared" ca="1" si="182"/>
        <v/>
      </c>
      <c r="AC1008" s="29" t="str">
        <f>IF(OR(H1008="",S1008=""),"",S1008-(SUM(L1008,M1008)*INDEX(#REF!,MATCH(H1008,D.1[Tên sản phẩm],0))))</f>
        <v/>
      </c>
    </row>
    <row r="1009" spans="2:29" ht="27.75" customHeight="1">
      <c r="B1009" s="69">
        <f t="shared" si="183"/>
        <v>1006</v>
      </c>
      <c r="C1009" s="49" t="str">
        <f t="shared" ca="1" si="184"/>
        <v/>
      </c>
      <c r="D1009" s="50" t="str">
        <f t="shared" ca="1" si="185"/>
        <v/>
      </c>
      <c r="E1009" s="51" t="str">
        <f t="shared" ca="1" si="186"/>
        <v/>
      </c>
      <c r="F1009" s="51"/>
      <c r="G1009" s="52" t="str">
        <f t="shared" ca="1" si="187"/>
        <v/>
      </c>
      <c r="H1009" s="53"/>
      <c r="I1009" s="54" t="str">
        <f>IF(H1009="","",INDEX(D.1[Quy cách],MATCH(H1009,D.1[Tên sản phẩm],0)))</f>
        <v/>
      </c>
      <c r="J1009" s="20" t="str">
        <f>IF(H1009="","",INDEX(D.1[ĐVT],MATCH(H1009,D.1[Tên sản phẩm],0)))</f>
        <v/>
      </c>
      <c r="K1009" s="56" t="str">
        <f>IF(H1009="","",INDEX(#REF!,MATCH(H1009,D.1[Tên sản phẩm],0)))</f>
        <v/>
      </c>
      <c r="L1009" s="56"/>
      <c r="M1009" s="53"/>
      <c r="N1009" s="53"/>
      <c r="O1009" s="53"/>
      <c r="P1009" s="57" t="str">
        <f t="shared" si="188"/>
        <v/>
      </c>
      <c r="Q1009" s="58"/>
      <c r="R1009" s="56" t="str">
        <f t="shared" si="181"/>
        <v/>
      </c>
      <c r="S1009" s="57" t="str">
        <f t="shared" si="189"/>
        <v/>
      </c>
      <c r="T1009" s="58" t="str">
        <f t="shared" ca="1" si="190"/>
        <v/>
      </c>
      <c r="U1009" s="57" t="str">
        <f t="shared" si="191"/>
        <v/>
      </c>
      <c r="V1009" s="57" t="str">
        <f ca="1">IF(AND(C1009&lt;&gt;"",C1009&lt;&gt;OFFSET(C1009,1,0)),SUMIFS([Giá có thuế],[Số ĐK],C1009),"")</f>
        <v/>
      </c>
      <c r="W1009" s="53"/>
      <c r="X1009" s="55" t="str">
        <f>IF(W1009="","",'Thông Tin Chung'!#REF!)</f>
        <v/>
      </c>
      <c r="Y1009" s="57" t="str">
        <f t="shared" ca="1" si="192"/>
        <v/>
      </c>
      <c r="Z1009" s="59"/>
      <c r="AA1009" s="49" t="str">
        <f ca="1">IF(C1009="","",IF(OR(D1009&lt;NgayBatDau,D1009&gt;NgayKetThuc),"Ngày tháng phải nằm trong kỳ báo cáo",IF(AND(G1009&lt;&gt;"",COUNTIF(D.2[Tên khách hàng],G1009)=0),"Tên KH chưa khai báo trong DSKH",IF(AND(H1009&lt;&gt;"",COUNTIF(D.1[Tên sản phẩm],H1009)=0),"SP này chưa khai báo trong DSSP",""))))</f>
        <v/>
      </c>
      <c r="AB1009" s="28" t="str">
        <f t="shared" ca="1" si="182"/>
        <v/>
      </c>
      <c r="AC1009" s="29" t="str">
        <f>IF(OR(H1009="",S1009=""),"",S1009-(SUM(L1009,M1009)*INDEX(#REF!,MATCH(H1009,D.1[Tên sản phẩm],0))))</f>
        <v/>
      </c>
    </row>
    <row r="1010" spans="2:29" ht="27.75" customHeight="1">
      <c r="B1010" s="69">
        <f t="shared" si="183"/>
        <v>1007</v>
      </c>
      <c r="C1010" s="49" t="str">
        <f t="shared" ca="1" si="184"/>
        <v/>
      </c>
      <c r="D1010" s="50" t="str">
        <f t="shared" ca="1" si="185"/>
        <v/>
      </c>
      <c r="E1010" s="51" t="str">
        <f t="shared" ca="1" si="186"/>
        <v/>
      </c>
      <c r="F1010" s="51"/>
      <c r="G1010" s="52" t="str">
        <f t="shared" ca="1" si="187"/>
        <v/>
      </c>
      <c r="H1010" s="53"/>
      <c r="I1010" s="54" t="str">
        <f>IF(H1010="","",INDEX(D.1[Quy cách],MATCH(H1010,D.1[Tên sản phẩm],0)))</f>
        <v/>
      </c>
      <c r="J1010" s="20" t="str">
        <f>IF(H1010="","",INDEX(D.1[ĐVT],MATCH(H1010,D.1[Tên sản phẩm],0)))</f>
        <v/>
      </c>
      <c r="K1010" s="56" t="str">
        <f>IF(H1010="","",INDEX(#REF!,MATCH(H1010,D.1[Tên sản phẩm],0)))</f>
        <v/>
      </c>
      <c r="L1010" s="56"/>
      <c r="M1010" s="53"/>
      <c r="N1010" s="53"/>
      <c r="O1010" s="53"/>
      <c r="P1010" s="57" t="str">
        <f t="shared" si="188"/>
        <v/>
      </c>
      <c r="Q1010" s="58"/>
      <c r="R1010" s="56" t="str">
        <f t="shared" si="181"/>
        <v/>
      </c>
      <c r="S1010" s="57" t="str">
        <f t="shared" si="189"/>
        <v/>
      </c>
      <c r="T1010" s="58" t="str">
        <f t="shared" ca="1" si="190"/>
        <v/>
      </c>
      <c r="U1010" s="57" t="str">
        <f t="shared" si="191"/>
        <v/>
      </c>
      <c r="V1010" s="57" t="str">
        <f ca="1">IF(AND(C1010&lt;&gt;"",C1010&lt;&gt;OFFSET(C1010,1,0)),SUMIFS([Giá có thuế],[Số ĐK],C1010),"")</f>
        <v/>
      </c>
      <c r="W1010" s="53"/>
      <c r="X1010" s="55" t="str">
        <f>IF(W1010="","",'Thông Tin Chung'!#REF!)</f>
        <v/>
      </c>
      <c r="Y1010" s="57" t="str">
        <f t="shared" ca="1" si="192"/>
        <v/>
      </c>
      <c r="Z1010" s="59"/>
      <c r="AA1010" s="49" t="str">
        <f ca="1">IF(C1010="","",IF(OR(D1010&lt;NgayBatDau,D1010&gt;NgayKetThuc),"Ngày tháng phải nằm trong kỳ báo cáo",IF(AND(G1010&lt;&gt;"",COUNTIF(D.2[Tên khách hàng],G1010)=0),"Tên KH chưa khai báo trong DSKH",IF(AND(H1010&lt;&gt;"",COUNTIF(D.1[Tên sản phẩm],H1010)=0),"SP này chưa khai báo trong DSSP",""))))</f>
        <v/>
      </c>
      <c r="AB1010" s="28" t="str">
        <f t="shared" ca="1" si="182"/>
        <v/>
      </c>
      <c r="AC1010" s="29" t="str">
        <f>IF(OR(H1010="",S1010=""),"",S1010-(SUM(L1010,M1010)*INDEX(#REF!,MATCH(H1010,D.1[Tên sản phẩm],0))))</f>
        <v/>
      </c>
    </row>
    <row r="1011" spans="2:29" ht="27.75" customHeight="1">
      <c r="B1011" s="69">
        <f t="shared" si="183"/>
        <v>1008</v>
      </c>
      <c r="C1011" s="49" t="str">
        <f t="shared" ca="1" si="184"/>
        <v/>
      </c>
      <c r="D1011" s="50" t="str">
        <f t="shared" ca="1" si="185"/>
        <v/>
      </c>
      <c r="E1011" s="51" t="str">
        <f t="shared" ca="1" si="186"/>
        <v/>
      </c>
      <c r="F1011" s="51"/>
      <c r="G1011" s="52" t="str">
        <f t="shared" ca="1" si="187"/>
        <v/>
      </c>
      <c r="H1011" s="53"/>
      <c r="I1011" s="54" t="str">
        <f>IF(H1011="","",INDEX(D.1[Quy cách],MATCH(H1011,D.1[Tên sản phẩm],0)))</f>
        <v/>
      </c>
      <c r="J1011" s="20" t="str">
        <f>IF(H1011="","",INDEX(D.1[ĐVT],MATCH(H1011,D.1[Tên sản phẩm],0)))</f>
        <v/>
      </c>
      <c r="K1011" s="56" t="str">
        <f>IF(H1011="","",INDEX(#REF!,MATCH(H1011,D.1[Tên sản phẩm],0)))</f>
        <v/>
      </c>
      <c r="L1011" s="56"/>
      <c r="M1011" s="53"/>
      <c r="N1011" s="53"/>
      <c r="O1011" s="53"/>
      <c r="P1011" s="57" t="str">
        <f t="shared" si="188"/>
        <v/>
      </c>
      <c r="Q1011" s="58"/>
      <c r="R1011" s="56" t="str">
        <f t="shared" si="181"/>
        <v/>
      </c>
      <c r="S1011" s="57" t="str">
        <f t="shared" si="189"/>
        <v/>
      </c>
      <c r="T1011" s="58" t="str">
        <f t="shared" ca="1" si="190"/>
        <v/>
      </c>
      <c r="U1011" s="57" t="str">
        <f t="shared" si="191"/>
        <v/>
      </c>
      <c r="V1011" s="57" t="str">
        <f ca="1">IF(AND(C1011&lt;&gt;"",C1011&lt;&gt;OFFSET(C1011,1,0)),SUMIFS([Giá có thuế],[Số ĐK],C1011),"")</f>
        <v/>
      </c>
      <c r="W1011" s="53"/>
      <c r="X1011" s="55" t="str">
        <f>IF(W1011="","",'Thông Tin Chung'!#REF!)</f>
        <v/>
      </c>
      <c r="Y1011" s="57" t="str">
        <f t="shared" ca="1" si="192"/>
        <v/>
      </c>
      <c r="Z1011" s="59"/>
      <c r="AA1011" s="49" t="str">
        <f ca="1">IF(C1011="","",IF(OR(D1011&lt;NgayBatDau,D1011&gt;NgayKetThuc),"Ngày tháng phải nằm trong kỳ báo cáo",IF(AND(G1011&lt;&gt;"",COUNTIF(D.2[Tên khách hàng],G1011)=0),"Tên KH chưa khai báo trong DSKH",IF(AND(H1011&lt;&gt;"",COUNTIF(D.1[Tên sản phẩm],H1011)=0),"SP này chưa khai báo trong DSSP",""))))</f>
        <v/>
      </c>
      <c r="AB1011" s="28" t="str">
        <f t="shared" ca="1" si="182"/>
        <v/>
      </c>
      <c r="AC1011" s="29" t="str">
        <f>IF(OR(H1011="",S1011=""),"",S1011-(SUM(L1011,M1011)*INDEX(#REF!,MATCH(H1011,D.1[Tên sản phẩm],0))))</f>
        <v/>
      </c>
    </row>
    <row r="1012" spans="2:29" ht="27.75" customHeight="1">
      <c r="B1012" s="69">
        <f t="shared" si="183"/>
        <v>1009</v>
      </c>
      <c r="C1012" s="49" t="str">
        <f t="shared" ca="1" si="184"/>
        <v/>
      </c>
      <c r="D1012" s="50" t="str">
        <f t="shared" ca="1" si="185"/>
        <v/>
      </c>
      <c r="E1012" s="51" t="str">
        <f t="shared" ca="1" si="186"/>
        <v/>
      </c>
      <c r="F1012" s="51"/>
      <c r="G1012" s="52" t="str">
        <f t="shared" ca="1" si="187"/>
        <v/>
      </c>
      <c r="H1012" s="53"/>
      <c r="I1012" s="54" t="str">
        <f>IF(H1012="","",INDEX(D.1[Quy cách],MATCH(H1012,D.1[Tên sản phẩm],0)))</f>
        <v/>
      </c>
      <c r="J1012" s="20" t="str">
        <f>IF(H1012="","",INDEX(D.1[ĐVT],MATCH(H1012,D.1[Tên sản phẩm],0)))</f>
        <v/>
      </c>
      <c r="K1012" s="56" t="str">
        <f>IF(H1012="","",INDEX(#REF!,MATCH(H1012,D.1[Tên sản phẩm],0)))</f>
        <v/>
      </c>
      <c r="L1012" s="56"/>
      <c r="M1012" s="53"/>
      <c r="N1012" s="53"/>
      <c r="O1012" s="53"/>
      <c r="P1012" s="57" t="str">
        <f t="shared" si="188"/>
        <v/>
      </c>
      <c r="Q1012" s="58"/>
      <c r="R1012" s="56" t="str">
        <f t="shared" si="181"/>
        <v/>
      </c>
      <c r="S1012" s="57" t="str">
        <f t="shared" si="189"/>
        <v/>
      </c>
      <c r="T1012" s="58" t="str">
        <f t="shared" ca="1" si="190"/>
        <v/>
      </c>
      <c r="U1012" s="57" t="str">
        <f t="shared" si="191"/>
        <v/>
      </c>
      <c r="V1012" s="57" t="str">
        <f ca="1">IF(AND(C1012&lt;&gt;"",C1012&lt;&gt;OFFSET(C1012,1,0)),SUMIFS([Giá có thuế],[Số ĐK],C1012),"")</f>
        <v/>
      </c>
      <c r="W1012" s="53"/>
      <c r="X1012" s="55" t="str">
        <f>IF(W1012="","",'Thông Tin Chung'!#REF!)</f>
        <v/>
      </c>
      <c r="Y1012" s="57" t="str">
        <f t="shared" ca="1" si="192"/>
        <v/>
      </c>
      <c r="Z1012" s="59"/>
      <c r="AA1012" s="49" t="str">
        <f ca="1">IF(C1012="","",IF(OR(D1012&lt;NgayBatDau,D1012&gt;NgayKetThuc),"Ngày tháng phải nằm trong kỳ báo cáo",IF(AND(G1012&lt;&gt;"",COUNTIF(D.2[Tên khách hàng],G1012)=0),"Tên KH chưa khai báo trong DSKH",IF(AND(H1012&lt;&gt;"",COUNTIF(D.1[Tên sản phẩm],H1012)=0),"SP này chưa khai báo trong DSSP",""))))</f>
        <v/>
      </c>
      <c r="AB1012" s="28" t="str">
        <f t="shared" ca="1" si="182"/>
        <v/>
      </c>
      <c r="AC1012" s="29" t="str">
        <f>IF(OR(H1012="",S1012=""),"",S1012-(SUM(L1012,M1012)*INDEX(#REF!,MATCH(H1012,D.1[Tên sản phẩm],0))))</f>
        <v/>
      </c>
    </row>
    <row r="1013" spans="2:29" ht="27.75" customHeight="1">
      <c r="B1013" s="69">
        <f t="shared" si="183"/>
        <v>1010</v>
      </c>
      <c r="C1013" s="49" t="str">
        <f t="shared" ca="1" si="184"/>
        <v/>
      </c>
      <c r="D1013" s="50" t="str">
        <f t="shared" ca="1" si="185"/>
        <v/>
      </c>
      <c r="E1013" s="51" t="str">
        <f t="shared" ca="1" si="186"/>
        <v/>
      </c>
      <c r="F1013" s="51"/>
      <c r="G1013" s="52" t="str">
        <f t="shared" ca="1" si="187"/>
        <v/>
      </c>
      <c r="H1013" s="53"/>
      <c r="I1013" s="54" t="str">
        <f>IF(H1013="","",INDEX(D.1[Quy cách],MATCH(H1013,D.1[Tên sản phẩm],0)))</f>
        <v/>
      </c>
      <c r="J1013" s="20" t="str">
        <f>IF(H1013="","",INDEX(D.1[ĐVT],MATCH(H1013,D.1[Tên sản phẩm],0)))</f>
        <v/>
      </c>
      <c r="K1013" s="56" t="str">
        <f>IF(H1013="","",INDEX(#REF!,MATCH(H1013,D.1[Tên sản phẩm],0)))</f>
        <v/>
      </c>
      <c r="L1013" s="56"/>
      <c r="M1013" s="53"/>
      <c r="N1013" s="53"/>
      <c r="O1013" s="53"/>
      <c r="P1013" s="57" t="str">
        <f t="shared" si="188"/>
        <v/>
      </c>
      <c r="Q1013" s="58"/>
      <c r="R1013" s="56" t="str">
        <f t="shared" si="181"/>
        <v/>
      </c>
      <c r="S1013" s="57" t="str">
        <f t="shared" si="189"/>
        <v/>
      </c>
      <c r="T1013" s="58" t="str">
        <f t="shared" ca="1" si="190"/>
        <v/>
      </c>
      <c r="U1013" s="57" t="str">
        <f t="shared" si="191"/>
        <v/>
      </c>
      <c r="V1013" s="57" t="str">
        <f ca="1">IF(AND(C1013&lt;&gt;"",C1013&lt;&gt;OFFSET(C1013,1,0)),SUMIFS([Giá có thuế],[Số ĐK],C1013),"")</f>
        <v/>
      </c>
      <c r="W1013" s="53"/>
      <c r="X1013" s="55" t="str">
        <f>IF(W1013="","",'Thông Tin Chung'!#REF!)</f>
        <v/>
      </c>
      <c r="Y1013" s="57" t="str">
        <f t="shared" ca="1" si="192"/>
        <v/>
      </c>
      <c r="Z1013" s="59"/>
      <c r="AA1013" s="49" t="str">
        <f ca="1">IF(C1013="","",IF(OR(D1013&lt;NgayBatDau,D1013&gt;NgayKetThuc),"Ngày tháng phải nằm trong kỳ báo cáo",IF(AND(G1013&lt;&gt;"",COUNTIF(D.2[Tên khách hàng],G1013)=0),"Tên KH chưa khai báo trong DSKH",IF(AND(H1013&lt;&gt;"",COUNTIF(D.1[Tên sản phẩm],H1013)=0),"SP này chưa khai báo trong DSSP",""))))</f>
        <v/>
      </c>
      <c r="AB1013" s="28" t="str">
        <f t="shared" ca="1" si="182"/>
        <v/>
      </c>
      <c r="AC1013" s="29" t="str">
        <f>IF(OR(H1013="",S1013=""),"",S1013-(SUM(L1013,M1013)*INDEX(#REF!,MATCH(H1013,D.1[Tên sản phẩm],0))))</f>
        <v/>
      </c>
    </row>
    <row r="1014" spans="2:29" ht="27.75" customHeight="1">
      <c r="B1014" s="69">
        <f t="shared" si="183"/>
        <v>1011</v>
      </c>
      <c r="C1014" s="49" t="str">
        <f t="shared" ca="1" si="184"/>
        <v/>
      </c>
      <c r="D1014" s="50" t="str">
        <f t="shared" ca="1" si="185"/>
        <v/>
      </c>
      <c r="E1014" s="51" t="str">
        <f t="shared" ca="1" si="186"/>
        <v/>
      </c>
      <c r="F1014" s="51"/>
      <c r="G1014" s="52" t="str">
        <f t="shared" ca="1" si="187"/>
        <v/>
      </c>
      <c r="H1014" s="53"/>
      <c r="I1014" s="54" t="str">
        <f>IF(H1014="","",INDEX(D.1[Quy cách],MATCH(H1014,D.1[Tên sản phẩm],0)))</f>
        <v/>
      </c>
      <c r="J1014" s="20" t="str">
        <f>IF(H1014="","",INDEX(D.1[ĐVT],MATCH(H1014,D.1[Tên sản phẩm],0)))</f>
        <v/>
      </c>
      <c r="K1014" s="56" t="str">
        <f>IF(H1014="","",INDEX(#REF!,MATCH(H1014,D.1[Tên sản phẩm],0)))</f>
        <v/>
      </c>
      <c r="L1014" s="56"/>
      <c r="M1014" s="53"/>
      <c r="N1014" s="53"/>
      <c r="O1014" s="53"/>
      <c r="P1014" s="57" t="str">
        <f t="shared" si="188"/>
        <v/>
      </c>
      <c r="Q1014" s="58"/>
      <c r="R1014" s="56" t="str">
        <f t="shared" si="181"/>
        <v/>
      </c>
      <c r="S1014" s="57" t="str">
        <f t="shared" si="189"/>
        <v/>
      </c>
      <c r="T1014" s="58" t="str">
        <f t="shared" ca="1" si="190"/>
        <v/>
      </c>
      <c r="U1014" s="57" t="str">
        <f t="shared" si="191"/>
        <v/>
      </c>
      <c r="V1014" s="57" t="str">
        <f ca="1">IF(AND(C1014&lt;&gt;"",C1014&lt;&gt;OFFSET(C1014,1,0)),SUMIFS([Giá có thuế],[Số ĐK],C1014),"")</f>
        <v/>
      </c>
      <c r="W1014" s="53"/>
      <c r="X1014" s="55" t="str">
        <f>IF(W1014="","",'Thông Tin Chung'!#REF!)</f>
        <v/>
      </c>
      <c r="Y1014" s="57" t="str">
        <f t="shared" ca="1" si="192"/>
        <v/>
      </c>
      <c r="Z1014" s="59"/>
      <c r="AA1014" s="49" t="str">
        <f ca="1">IF(C1014="","",IF(OR(D1014&lt;NgayBatDau,D1014&gt;NgayKetThuc),"Ngày tháng phải nằm trong kỳ báo cáo",IF(AND(G1014&lt;&gt;"",COUNTIF(D.2[Tên khách hàng],G1014)=0),"Tên KH chưa khai báo trong DSKH",IF(AND(H1014&lt;&gt;"",COUNTIF(D.1[Tên sản phẩm],H1014)=0),"SP này chưa khai báo trong DSSP",""))))</f>
        <v/>
      </c>
      <c r="AB1014" s="28" t="str">
        <f t="shared" ca="1" si="182"/>
        <v/>
      </c>
      <c r="AC1014" s="29" t="str">
        <f>IF(OR(H1014="",S1014=""),"",S1014-(SUM(L1014,M1014)*INDEX(#REF!,MATCH(H1014,D.1[Tên sản phẩm],0))))</f>
        <v/>
      </c>
    </row>
    <row r="1015" spans="2:29" ht="27.75" customHeight="1">
      <c r="B1015" s="69">
        <f t="shared" si="183"/>
        <v>1012</v>
      </c>
      <c r="C1015" s="49" t="str">
        <f t="shared" ca="1" si="184"/>
        <v/>
      </c>
      <c r="D1015" s="50" t="str">
        <f t="shared" ca="1" si="185"/>
        <v/>
      </c>
      <c r="E1015" s="51" t="str">
        <f t="shared" ca="1" si="186"/>
        <v/>
      </c>
      <c r="F1015" s="51"/>
      <c r="G1015" s="52" t="str">
        <f t="shared" ca="1" si="187"/>
        <v/>
      </c>
      <c r="H1015" s="53"/>
      <c r="I1015" s="54" t="str">
        <f>IF(H1015="","",INDEX(D.1[Quy cách],MATCH(H1015,D.1[Tên sản phẩm],0)))</f>
        <v/>
      </c>
      <c r="J1015" s="20" t="str">
        <f>IF(H1015="","",INDEX(D.1[ĐVT],MATCH(H1015,D.1[Tên sản phẩm],0)))</f>
        <v/>
      </c>
      <c r="K1015" s="56" t="str">
        <f>IF(H1015="","",INDEX(#REF!,MATCH(H1015,D.1[Tên sản phẩm],0)))</f>
        <v/>
      </c>
      <c r="L1015" s="56"/>
      <c r="M1015" s="53"/>
      <c r="N1015" s="53"/>
      <c r="O1015" s="53"/>
      <c r="P1015" s="57" t="str">
        <f t="shared" si="188"/>
        <v/>
      </c>
      <c r="Q1015" s="58"/>
      <c r="R1015" s="56" t="str">
        <f t="shared" si="181"/>
        <v/>
      </c>
      <c r="S1015" s="57" t="str">
        <f t="shared" si="189"/>
        <v/>
      </c>
      <c r="T1015" s="58" t="str">
        <f t="shared" ca="1" si="190"/>
        <v/>
      </c>
      <c r="U1015" s="57" t="str">
        <f t="shared" si="191"/>
        <v/>
      </c>
      <c r="V1015" s="57" t="str">
        <f ca="1">IF(AND(C1015&lt;&gt;"",C1015&lt;&gt;OFFSET(C1015,1,0)),SUMIFS([Giá có thuế],[Số ĐK],C1015),"")</f>
        <v/>
      </c>
      <c r="W1015" s="53"/>
      <c r="X1015" s="55" t="str">
        <f>IF(W1015="","",'Thông Tin Chung'!#REF!)</f>
        <v/>
      </c>
      <c r="Y1015" s="57" t="str">
        <f t="shared" ca="1" si="192"/>
        <v/>
      </c>
      <c r="Z1015" s="59"/>
      <c r="AA1015" s="49" t="str">
        <f ca="1">IF(C1015="","",IF(OR(D1015&lt;NgayBatDau,D1015&gt;NgayKetThuc),"Ngày tháng phải nằm trong kỳ báo cáo",IF(AND(G1015&lt;&gt;"",COUNTIF(D.2[Tên khách hàng],G1015)=0),"Tên KH chưa khai báo trong DSKH",IF(AND(H1015&lt;&gt;"",COUNTIF(D.1[Tên sản phẩm],H1015)=0),"SP này chưa khai báo trong DSSP",""))))</f>
        <v/>
      </c>
      <c r="AB1015" s="28" t="str">
        <f t="shared" ca="1" si="182"/>
        <v/>
      </c>
      <c r="AC1015" s="29" t="str">
        <f>IF(OR(H1015="",S1015=""),"",S1015-(SUM(L1015,M1015)*INDEX(#REF!,MATCH(H1015,D.1[Tên sản phẩm],0))))</f>
        <v/>
      </c>
    </row>
    <row r="1016" spans="2:29" ht="27.75" customHeight="1">
      <c r="B1016" s="69">
        <f t="shared" si="183"/>
        <v>1013</v>
      </c>
      <c r="C1016" s="49" t="str">
        <f t="shared" ca="1" si="184"/>
        <v/>
      </c>
      <c r="D1016" s="50" t="str">
        <f t="shared" ca="1" si="185"/>
        <v/>
      </c>
      <c r="E1016" s="51" t="str">
        <f t="shared" ca="1" si="186"/>
        <v/>
      </c>
      <c r="F1016" s="51"/>
      <c r="G1016" s="52" t="str">
        <f t="shared" ca="1" si="187"/>
        <v/>
      </c>
      <c r="H1016" s="53"/>
      <c r="I1016" s="54" t="str">
        <f>IF(H1016="","",INDEX(D.1[Quy cách],MATCH(H1016,D.1[Tên sản phẩm],0)))</f>
        <v/>
      </c>
      <c r="J1016" s="20" t="str">
        <f>IF(H1016="","",INDEX(D.1[ĐVT],MATCH(H1016,D.1[Tên sản phẩm],0)))</f>
        <v/>
      </c>
      <c r="K1016" s="56" t="str">
        <f>IF(H1016="","",INDEX(#REF!,MATCH(H1016,D.1[Tên sản phẩm],0)))</f>
        <v/>
      </c>
      <c r="L1016" s="56"/>
      <c r="M1016" s="53"/>
      <c r="N1016" s="53"/>
      <c r="O1016" s="53"/>
      <c r="P1016" s="57" t="str">
        <f t="shared" si="188"/>
        <v/>
      </c>
      <c r="Q1016" s="58"/>
      <c r="R1016" s="56" t="str">
        <f t="shared" si="181"/>
        <v/>
      </c>
      <c r="S1016" s="57" t="str">
        <f t="shared" si="189"/>
        <v/>
      </c>
      <c r="T1016" s="58" t="str">
        <f t="shared" ca="1" si="190"/>
        <v/>
      </c>
      <c r="U1016" s="57" t="str">
        <f t="shared" si="191"/>
        <v/>
      </c>
      <c r="V1016" s="57" t="str">
        <f ca="1">IF(AND(C1016&lt;&gt;"",C1016&lt;&gt;OFFSET(C1016,1,0)),SUMIFS([Giá có thuế],[Số ĐK],C1016),"")</f>
        <v/>
      </c>
      <c r="W1016" s="53"/>
      <c r="X1016" s="55" t="str">
        <f>IF(W1016="","",'Thông Tin Chung'!#REF!)</f>
        <v/>
      </c>
      <c r="Y1016" s="57" t="str">
        <f t="shared" ca="1" si="192"/>
        <v/>
      </c>
      <c r="Z1016" s="59"/>
      <c r="AA1016" s="49" t="str">
        <f ca="1">IF(C1016="","",IF(OR(D1016&lt;NgayBatDau,D1016&gt;NgayKetThuc),"Ngày tháng phải nằm trong kỳ báo cáo",IF(AND(G1016&lt;&gt;"",COUNTIF(D.2[Tên khách hàng],G1016)=0),"Tên KH chưa khai báo trong DSKH",IF(AND(H1016&lt;&gt;"",COUNTIF(D.1[Tên sản phẩm],H1016)=0),"SP này chưa khai báo trong DSSP",""))))</f>
        <v/>
      </c>
      <c r="AB1016" s="28" t="str">
        <f t="shared" ca="1" si="182"/>
        <v/>
      </c>
      <c r="AC1016" s="29" t="str">
        <f>IF(OR(H1016="",S1016=""),"",S1016-(SUM(L1016,M1016)*INDEX(#REF!,MATCH(H1016,D.1[Tên sản phẩm],0))))</f>
        <v/>
      </c>
    </row>
    <row r="1017" spans="2:29" ht="27.75" customHeight="1">
      <c r="B1017" s="69">
        <f t="shared" si="183"/>
        <v>1014</v>
      </c>
      <c r="C1017" s="49" t="str">
        <f t="shared" ca="1" si="184"/>
        <v/>
      </c>
      <c r="D1017" s="50" t="str">
        <f t="shared" ca="1" si="185"/>
        <v/>
      </c>
      <c r="E1017" s="51" t="str">
        <f t="shared" ca="1" si="186"/>
        <v/>
      </c>
      <c r="F1017" s="51"/>
      <c r="G1017" s="52" t="str">
        <f t="shared" ca="1" si="187"/>
        <v/>
      </c>
      <c r="H1017" s="53"/>
      <c r="I1017" s="54" t="str">
        <f>IF(H1017="","",INDEX(D.1[Quy cách],MATCH(H1017,D.1[Tên sản phẩm],0)))</f>
        <v/>
      </c>
      <c r="J1017" s="20" t="str">
        <f>IF(H1017="","",INDEX(D.1[ĐVT],MATCH(H1017,D.1[Tên sản phẩm],0)))</f>
        <v/>
      </c>
      <c r="K1017" s="56" t="str">
        <f>IF(H1017="","",INDEX(#REF!,MATCH(H1017,D.1[Tên sản phẩm],0)))</f>
        <v/>
      </c>
      <c r="L1017" s="56"/>
      <c r="M1017" s="53"/>
      <c r="N1017" s="53"/>
      <c r="O1017" s="53"/>
      <c r="P1017" s="57" t="str">
        <f t="shared" si="188"/>
        <v/>
      </c>
      <c r="Q1017" s="58"/>
      <c r="R1017" s="56" t="str">
        <f t="shared" si="181"/>
        <v/>
      </c>
      <c r="S1017" s="57" t="str">
        <f t="shared" si="189"/>
        <v/>
      </c>
      <c r="T1017" s="58" t="str">
        <f t="shared" ca="1" si="190"/>
        <v/>
      </c>
      <c r="U1017" s="57" t="str">
        <f t="shared" si="191"/>
        <v/>
      </c>
      <c r="V1017" s="57" t="str">
        <f ca="1">IF(AND(C1017&lt;&gt;"",C1017&lt;&gt;OFFSET(C1017,1,0)),SUMIFS([Giá có thuế],[Số ĐK],C1017),"")</f>
        <v/>
      </c>
      <c r="W1017" s="53"/>
      <c r="X1017" s="55" t="str">
        <f>IF(W1017="","",'Thông Tin Chung'!#REF!)</f>
        <v/>
      </c>
      <c r="Y1017" s="57" t="str">
        <f t="shared" ca="1" si="192"/>
        <v/>
      </c>
      <c r="Z1017" s="59"/>
      <c r="AA1017" s="49" t="str">
        <f ca="1">IF(C1017="","",IF(OR(D1017&lt;NgayBatDau,D1017&gt;NgayKetThuc),"Ngày tháng phải nằm trong kỳ báo cáo",IF(AND(G1017&lt;&gt;"",COUNTIF(D.2[Tên khách hàng],G1017)=0),"Tên KH chưa khai báo trong DSKH",IF(AND(H1017&lt;&gt;"",COUNTIF(D.1[Tên sản phẩm],H1017)=0),"SP này chưa khai báo trong DSSP",""))))</f>
        <v/>
      </c>
      <c r="AB1017" s="28" t="str">
        <f t="shared" ca="1" si="182"/>
        <v/>
      </c>
      <c r="AC1017" s="29" t="str">
        <f>IF(OR(H1017="",S1017=""),"",S1017-(SUM(L1017,M1017)*INDEX(#REF!,MATCH(H1017,D.1[Tên sản phẩm],0))))</f>
        <v/>
      </c>
    </row>
    <row r="1018" spans="2:29" ht="27.75" customHeight="1">
      <c r="B1018" s="69">
        <f t="shared" si="183"/>
        <v>1015</v>
      </c>
      <c r="C1018" s="49" t="str">
        <f t="shared" ca="1" si="184"/>
        <v/>
      </c>
      <c r="D1018" s="50" t="str">
        <f t="shared" ca="1" si="185"/>
        <v/>
      </c>
      <c r="E1018" s="51" t="str">
        <f t="shared" ca="1" si="186"/>
        <v/>
      </c>
      <c r="F1018" s="51"/>
      <c r="G1018" s="52" t="str">
        <f t="shared" ca="1" si="187"/>
        <v/>
      </c>
      <c r="H1018" s="53"/>
      <c r="I1018" s="54" t="str">
        <f>IF(H1018="","",INDEX(D.1[Quy cách],MATCH(H1018,D.1[Tên sản phẩm],0)))</f>
        <v/>
      </c>
      <c r="J1018" s="20" t="str">
        <f>IF(H1018="","",INDEX(D.1[ĐVT],MATCH(H1018,D.1[Tên sản phẩm],0)))</f>
        <v/>
      </c>
      <c r="K1018" s="56" t="str">
        <f>IF(H1018="","",INDEX(#REF!,MATCH(H1018,D.1[Tên sản phẩm],0)))</f>
        <v/>
      </c>
      <c r="L1018" s="56"/>
      <c r="M1018" s="53"/>
      <c r="N1018" s="53"/>
      <c r="O1018" s="53"/>
      <c r="P1018" s="57" t="str">
        <f t="shared" si="188"/>
        <v/>
      </c>
      <c r="Q1018" s="58"/>
      <c r="R1018" s="56" t="str">
        <f t="shared" si="181"/>
        <v/>
      </c>
      <c r="S1018" s="57" t="str">
        <f t="shared" si="189"/>
        <v/>
      </c>
      <c r="T1018" s="58" t="str">
        <f t="shared" ca="1" si="190"/>
        <v/>
      </c>
      <c r="U1018" s="57" t="str">
        <f t="shared" si="191"/>
        <v/>
      </c>
      <c r="V1018" s="57" t="str">
        <f ca="1">IF(AND(C1018&lt;&gt;"",C1018&lt;&gt;OFFSET(C1018,1,0)),SUMIFS([Giá có thuế],[Số ĐK],C1018),"")</f>
        <v/>
      </c>
      <c r="W1018" s="53"/>
      <c r="X1018" s="55" t="str">
        <f>IF(W1018="","",'Thông Tin Chung'!#REF!)</f>
        <v/>
      </c>
      <c r="Y1018" s="57" t="str">
        <f t="shared" ca="1" si="192"/>
        <v/>
      </c>
      <c r="Z1018" s="59"/>
      <c r="AA1018" s="49" t="str">
        <f ca="1">IF(C1018="","",IF(OR(D1018&lt;NgayBatDau,D1018&gt;NgayKetThuc),"Ngày tháng phải nằm trong kỳ báo cáo",IF(AND(G1018&lt;&gt;"",COUNTIF(D.2[Tên khách hàng],G1018)=0),"Tên KH chưa khai báo trong DSKH",IF(AND(H1018&lt;&gt;"",COUNTIF(D.1[Tên sản phẩm],H1018)=0),"SP này chưa khai báo trong DSSP",""))))</f>
        <v/>
      </c>
      <c r="AB1018" s="28" t="str">
        <f t="shared" ca="1" si="182"/>
        <v/>
      </c>
      <c r="AC1018" s="29" t="str">
        <f>IF(OR(H1018="",S1018=""),"",S1018-(SUM(L1018,M1018)*INDEX(#REF!,MATCH(H1018,D.1[Tên sản phẩm],0))))</f>
        <v/>
      </c>
    </row>
    <row r="1019" spans="2:29" ht="27.75" customHeight="1">
      <c r="B1019" s="69">
        <f t="shared" si="183"/>
        <v>1016</v>
      </c>
      <c r="C1019" s="49" t="str">
        <f t="shared" ca="1" si="184"/>
        <v/>
      </c>
      <c r="D1019" s="50" t="str">
        <f t="shared" ca="1" si="185"/>
        <v/>
      </c>
      <c r="E1019" s="51" t="str">
        <f t="shared" ca="1" si="186"/>
        <v/>
      </c>
      <c r="F1019" s="51"/>
      <c r="G1019" s="52" t="str">
        <f t="shared" ca="1" si="187"/>
        <v/>
      </c>
      <c r="H1019" s="53"/>
      <c r="I1019" s="54" t="str">
        <f>IF(H1019="","",INDEX(D.1[Quy cách],MATCH(H1019,D.1[Tên sản phẩm],0)))</f>
        <v/>
      </c>
      <c r="J1019" s="20" t="str">
        <f>IF(H1019="","",INDEX(D.1[ĐVT],MATCH(H1019,D.1[Tên sản phẩm],0)))</f>
        <v/>
      </c>
      <c r="K1019" s="56" t="str">
        <f>IF(H1019="","",INDEX(#REF!,MATCH(H1019,D.1[Tên sản phẩm],0)))</f>
        <v/>
      </c>
      <c r="L1019" s="56"/>
      <c r="M1019" s="53"/>
      <c r="N1019" s="53"/>
      <c r="O1019" s="53"/>
      <c r="P1019" s="57" t="str">
        <f t="shared" si="188"/>
        <v/>
      </c>
      <c r="Q1019" s="58"/>
      <c r="R1019" s="56" t="str">
        <f t="shared" si="181"/>
        <v/>
      </c>
      <c r="S1019" s="57" t="str">
        <f t="shared" si="189"/>
        <v/>
      </c>
      <c r="T1019" s="58" t="str">
        <f t="shared" ca="1" si="190"/>
        <v/>
      </c>
      <c r="U1019" s="57" t="str">
        <f t="shared" si="191"/>
        <v/>
      </c>
      <c r="V1019" s="57" t="str">
        <f ca="1">IF(AND(C1019&lt;&gt;"",C1019&lt;&gt;OFFSET(C1019,1,0)),SUMIFS([Giá có thuế],[Số ĐK],C1019),"")</f>
        <v/>
      </c>
      <c r="W1019" s="53"/>
      <c r="X1019" s="55" t="str">
        <f>IF(W1019="","",'Thông Tin Chung'!#REF!)</f>
        <v/>
      </c>
      <c r="Y1019" s="57" t="str">
        <f t="shared" ca="1" si="192"/>
        <v/>
      </c>
      <c r="Z1019" s="59"/>
      <c r="AA1019" s="49" t="str">
        <f ca="1">IF(C1019="","",IF(OR(D1019&lt;NgayBatDau,D1019&gt;NgayKetThuc),"Ngày tháng phải nằm trong kỳ báo cáo",IF(AND(G1019&lt;&gt;"",COUNTIF(D.2[Tên khách hàng],G1019)=0),"Tên KH chưa khai báo trong DSKH",IF(AND(H1019&lt;&gt;"",COUNTIF(D.1[Tên sản phẩm],H1019)=0),"SP này chưa khai báo trong DSSP",""))))</f>
        <v/>
      </c>
      <c r="AB1019" s="28" t="str">
        <f t="shared" ca="1" si="182"/>
        <v/>
      </c>
      <c r="AC1019" s="29" t="str">
        <f>IF(OR(H1019="",S1019=""),"",S1019-(SUM(L1019,M1019)*INDEX(#REF!,MATCH(H1019,D.1[Tên sản phẩm],0))))</f>
        <v/>
      </c>
    </row>
    <row r="1020" spans="2:29" ht="27.75" customHeight="1">
      <c r="B1020" s="69">
        <f t="shared" si="183"/>
        <v>1017</v>
      </c>
      <c r="C1020" s="49" t="str">
        <f t="shared" ca="1" si="184"/>
        <v/>
      </c>
      <c r="D1020" s="50" t="str">
        <f t="shared" ca="1" si="185"/>
        <v/>
      </c>
      <c r="E1020" s="51" t="str">
        <f t="shared" ca="1" si="186"/>
        <v/>
      </c>
      <c r="F1020" s="51"/>
      <c r="G1020" s="52" t="str">
        <f t="shared" ca="1" si="187"/>
        <v/>
      </c>
      <c r="H1020" s="53"/>
      <c r="I1020" s="54" t="str">
        <f>IF(H1020="","",INDEX(D.1[Quy cách],MATCH(H1020,D.1[Tên sản phẩm],0)))</f>
        <v/>
      </c>
      <c r="J1020" s="20" t="str">
        <f>IF(H1020="","",INDEX(D.1[ĐVT],MATCH(H1020,D.1[Tên sản phẩm],0)))</f>
        <v/>
      </c>
      <c r="K1020" s="56" t="str">
        <f>IF(H1020="","",INDEX(#REF!,MATCH(H1020,D.1[Tên sản phẩm],0)))</f>
        <v/>
      </c>
      <c r="L1020" s="56"/>
      <c r="M1020" s="53"/>
      <c r="N1020" s="53"/>
      <c r="O1020" s="53"/>
      <c r="P1020" s="57" t="str">
        <f t="shared" si="188"/>
        <v/>
      </c>
      <c r="Q1020" s="58"/>
      <c r="R1020" s="56" t="str">
        <f t="shared" si="181"/>
        <v/>
      </c>
      <c r="S1020" s="57" t="str">
        <f t="shared" si="189"/>
        <v/>
      </c>
      <c r="T1020" s="58" t="str">
        <f t="shared" ca="1" si="190"/>
        <v/>
      </c>
      <c r="U1020" s="57" t="str">
        <f t="shared" si="191"/>
        <v/>
      </c>
      <c r="V1020" s="57" t="str">
        <f ca="1">IF(AND(C1020&lt;&gt;"",C1020&lt;&gt;OFFSET(C1020,1,0)),SUMIFS([Giá có thuế],[Số ĐK],C1020),"")</f>
        <v/>
      </c>
      <c r="W1020" s="53"/>
      <c r="X1020" s="55" t="str">
        <f>IF(W1020="","",'Thông Tin Chung'!#REF!)</f>
        <v/>
      </c>
      <c r="Y1020" s="57" t="str">
        <f t="shared" ca="1" si="192"/>
        <v/>
      </c>
      <c r="Z1020" s="59"/>
      <c r="AA1020" s="49" t="str">
        <f ca="1">IF(C1020="","",IF(OR(D1020&lt;NgayBatDau,D1020&gt;NgayKetThuc),"Ngày tháng phải nằm trong kỳ báo cáo",IF(AND(G1020&lt;&gt;"",COUNTIF(D.2[Tên khách hàng],G1020)=0),"Tên KH chưa khai báo trong DSKH",IF(AND(H1020&lt;&gt;"",COUNTIF(D.1[Tên sản phẩm],H1020)=0),"SP này chưa khai báo trong DSSP",""))))</f>
        <v/>
      </c>
      <c r="AB1020" s="28" t="str">
        <f t="shared" ca="1" si="182"/>
        <v/>
      </c>
      <c r="AC1020" s="29" t="str">
        <f>IF(OR(H1020="",S1020=""),"",S1020-(SUM(L1020,M1020)*INDEX(#REF!,MATCH(H1020,D.1[Tên sản phẩm],0))))</f>
        <v/>
      </c>
    </row>
    <row r="1021" spans="2:29" ht="27.75" customHeight="1">
      <c r="B1021" s="69">
        <f t="shared" si="183"/>
        <v>1018</v>
      </c>
      <c r="C1021" s="49" t="str">
        <f t="shared" ca="1" si="184"/>
        <v/>
      </c>
      <c r="D1021" s="50" t="str">
        <f t="shared" ca="1" si="185"/>
        <v/>
      </c>
      <c r="E1021" s="51" t="str">
        <f t="shared" ca="1" si="186"/>
        <v/>
      </c>
      <c r="F1021" s="51"/>
      <c r="G1021" s="52" t="str">
        <f t="shared" ca="1" si="187"/>
        <v/>
      </c>
      <c r="H1021" s="53"/>
      <c r="I1021" s="54" t="str">
        <f>IF(H1021="","",INDEX(D.1[Quy cách],MATCH(H1021,D.1[Tên sản phẩm],0)))</f>
        <v/>
      </c>
      <c r="J1021" s="20" t="str">
        <f>IF(H1021="","",INDEX(D.1[ĐVT],MATCH(H1021,D.1[Tên sản phẩm],0)))</f>
        <v/>
      </c>
      <c r="K1021" s="56" t="str">
        <f>IF(H1021="","",INDEX(#REF!,MATCH(H1021,D.1[Tên sản phẩm],0)))</f>
        <v/>
      </c>
      <c r="L1021" s="56"/>
      <c r="M1021" s="53"/>
      <c r="N1021" s="53"/>
      <c r="O1021" s="53"/>
      <c r="P1021" s="57" t="str">
        <f t="shared" si="188"/>
        <v/>
      </c>
      <c r="Q1021" s="58"/>
      <c r="R1021" s="56" t="str">
        <f t="shared" si="181"/>
        <v/>
      </c>
      <c r="S1021" s="57" t="str">
        <f t="shared" si="189"/>
        <v/>
      </c>
      <c r="T1021" s="58" t="str">
        <f t="shared" ca="1" si="190"/>
        <v/>
      </c>
      <c r="U1021" s="57" t="str">
        <f t="shared" si="191"/>
        <v/>
      </c>
      <c r="V1021" s="57" t="str">
        <f ca="1">IF(AND(C1021&lt;&gt;"",C1021&lt;&gt;OFFSET(C1021,1,0)),SUMIFS([Giá có thuế],[Số ĐK],C1021),"")</f>
        <v/>
      </c>
      <c r="W1021" s="53"/>
      <c r="X1021" s="55" t="str">
        <f>IF(W1021="","",'Thông Tin Chung'!#REF!)</f>
        <v/>
      </c>
      <c r="Y1021" s="57" t="str">
        <f t="shared" ca="1" si="192"/>
        <v/>
      </c>
      <c r="Z1021" s="59"/>
      <c r="AA1021" s="49" t="str">
        <f ca="1">IF(C1021="","",IF(OR(D1021&lt;NgayBatDau,D1021&gt;NgayKetThuc),"Ngày tháng phải nằm trong kỳ báo cáo",IF(AND(G1021&lt;&gt;"",COUNTIF(D.2[Tên khách hàng],G1021)=0),"Tên KH chưa khai báo trong DSKH",IF(AND(H1021&lt;&gt;"",COUNTIF(D.1[Tên sản phẩm],H1021)=0),"SP này chưa khai báo trong DSSP",""))))</f>
        <v/>
      </c>
      <c r="AB1021" s="28" t="str">
        <f t="shared" ca="1" si="182"/>
        <v/>
      </c>
      <c r="AC1021" s="29" t="str">
        <f>IF(OR(H1021="",S1021=""),"",S1021-(SUM(L1021,M1021)*INDEX(#REF!,MATCH(H1021,D.1[Tên sản phẩm],0))))</f>
        <v/>
      </c>
    </row>
    <row r="1022" spans="2:29" ht="27.75" customHeight="1">
      <c r="B1022" s="69">
        <f t="shared" si="183"/>
        <v>1019</v>
      </c>
      <c r="C1022" s="49" t="str">
        <f t="shared" ca="1" si="184"/>
        <v/>
      </c>
      <c r="D1022" s="50" t="str">
        <f t="shared" ca="1" si="185"/>
        <v/>
      </c>
      <c r="E1022" s="51" t="str">
        <f t="shared" ca="1" si="186"/>
        <v/>
      </c>
      <c r="F1022" s="51"/>
      <c r="G1022" s="52" t="str">
        <f t="shared" ca="1" si="187"/>
        <v/>
      </c>
      <c r="H1022" s="53"/>
      <c r="I1022" s="54" t="str">
        <f>IF(H1022="","",INDEX(D.1[Quy cách],MATCH(H1022,D.1[Tên sản phẩm],0)))</f>
        <v/>
      </c>
      <c r="J1022" s="20" t="str">
        <f>IF(H1022="","",INDEX(D.1[ĐVT],MATCH(H1022,D.1[Tên sản phẩm],0)))</f>
        <v/>
      </c>
      <c r="K1022" s="56" t="str">
        <f>IF(H1022="","",INDEX(#REF!,MATCH(H1022,D.1[Tên sản phẩm],0)))</f>
        <v/>
      </c>
      <c r="L1022" s="56"/>
      <c r="M1022" s="53"/>
      <c r="N1022" s="53"/>
      <c r="O1022" s="53"/>
      <c r="P1022" s="57" t="str">
        <f t="shared" si="188"/>
        <v/>
      </c>
      <c r="Q1022" s="58"/>
      <c r="R1022" s="56" t="str">
        <f t="shared" si="181"/>
        <v/>
      </c>
      <c r="S1022" s="57" t="str">
        <f t="shared" si="189"/>
        <v/>
      </c>
      <c r="T1022" s="58" t="str">
        <f t="shared" ca="1" si="190"/>
        <v/>
      </c>
      <c r="U1022" s="57" t="str">
        <f t="shared" si="191"/>
        <v/>
      </c>
      <c r="V1022" s="57" t="str">
        <f ca="1">IF(AND(C1022&lt;&gt;"",C1022&lt;&gt;OFFSET(C1022,1,0)),SUMIFS([Giá có thuế],[Số ĐK],C1022),"")</f>
        <v/>
      </c>
      <c r="W1022" s="53"/>
      <c r="X1022" s="55" t="str">
        <f>IF(W1022="","",'Thông Tin Chung'!#REF!)</f>
        <v/>
      </c>
      <c r="Y1022" s="57" t="str">
        <f t="shared" ca="1" si="192"/>
        <v/>
      </c>
      <c r="Z1022" s="59"/>
      <c r="AA1022" s="49" t="str">
        <f ca="1">IF(C1022="","",IF(OR(D1022&lt;NgayBatDau,D1022&gt;NgayKetThuc),"Ngày tháng phải nằm trong kỳ báo cáo",IF(AND(G1022&lt;&gt;"",COUNTIF(D.2[Tên khách hàng],G1022)=0),"Tên KH chưa khai báo trong DSKH",IF(AND(H1022&lt;&gt;"",COUNTIF(D.1[Tên sản phẩm],H1022)=0),"SP này chưa khai báo trong DSSP",""))))</f>
        <v/>
      </c>
      <c r="AB1022" s="28" t="str">
        <f t="shared" ca="1" si="182"/>
        <v/>
      </c>
      <c r="AC1022" s="29" t="str">
        <f>IF(OR(H1022="",S1022=""),"",S1022-(SUM(L1022,M1022)*INDEX(#REF!,MATCH(H1022,D.1[Tên sản phẩm],0))))</f>
        <v/>
      </c>
    </row>
    <row r="1023" spans="2:29" ht="27.75" customHeight="1">
      <c r="B1023" s="69">
        <f t="shared" si="183"/>
        <v>1020</v>
      </c>
      <c r="C1023" s="49" t="str">
        <f t="shared" ca="1" si="184"/>
        <v/>
      </c>
      <c r="D1023" s="50" t="str">
        <f t="shared" ca="1" si="185"/>
        <v/>
      </c>
      <c r="E1023" s="51" t="str">
        <f t="shared" ca="1" si="186"/>
        <v/>
      </c>
      <c r="F1023" s="51"/>
      <c r="G1023" s="52" t="str">
        <f t="shared" ca="1" si="187"/>
        <v/>
      </c>
      <c r="H1023" s="53"/>
      <c r="I1023" s="54" t="str">
        <f>IF(H1023="","",INDEX(D.1[Quy cách],MATCH(H1023,D.1[Tên sản phẩm],0)))</f>
        <v/>
      </c>
      <c r="J1023" s="20" t="str">
        <f>IF(H1023="","",INDEX(D.1[ĐVT],MATCH(H1023,D.1[Tên sản phẩm],0)))</f>
        <v/>
      </c>
      <c r="K1023" s="56" t="str">
        <f>IF(H1023="","",INDEX(#REF!,MATCH(H1023,D.1[Tên sản phẩm],0)))</f>
        <v/>
      </c>
      <c r="L1023" s="56"/>
      <c r="M1023" s="53"/>
      <c r="N1023" s="53"/>
      <c r="O1023" s="53"/>
      <c r="P1023" s="57" t="str">
        <f t="shared" si="188"/>
        <v/>
      </c>
      <c r="Q1023" s="58"/>
      <c r="R1023" s="56" t="str">
        <f t="shared" si="181"/>
        <v/>
      </c>
      <c r="S1023" s="57" t="str">
        <f t="shared" si="189"/>
        <v/>
      </c>
      <c r="T1023" s="58" t="str">
        <f t="shared" ca="1" si="190"/>
        <v/>
      </c>
      <c r="U1023" s="57" t="str">
        <f t="shared" si="191"/>
        <v/>
      </c>
      <c r="V1023" s="57" t="str">
        <f ca="1">IF(AND(C1023&lt;&gt;"",C1023&lt;&gt;OFFSET(C1023,1,0)),SUMIFS([Giá có thuế],[Số ĐK],C1023),"")</f>
        <v/>
      </c>
      <c r="W1023" s="53"/>
      <c r="X1023" s="55" t="str">
        <f>IF(W1023="","",'Thông Tin Chung'!#REF!)</f>
        <v/>
      </c>
      <c r="Y1023" s="57" t="str">
        <f t="shared" ca="1" si="192"/>
        <v/>
      </c>
      <c r="Z1023" s="59"/>
      <c r="AA1023" s="49" t="str">
        <f ca="1">IF(C1023="","",IF(OR(D1023&lt;NgayBatDau,D1023&gt;NgayKetThuc),"Ngày tháng phải nằm trong kỳ báo cáo",IF(AND(G1023&lt;&gt;"",COUNTIF(D.2[Tên khách hàng],G1023)=0),"Tên KH chưa khai báo trong DSKH",IF(AND(H1023&lt;&gt;"",COUNTIF(D.1[Tên sản phẩm],H1023)=0),"SP này chưa khai báo trong DSSP",""))))</f>
        <v/>
      </c>
      <c r="AB1023" s="28" t="str">
        <f t="shared" ca="1" si="182"/>
        <v/>
      </c>
      <c r="AC1023" s="29" t="str">
        <f>IF(OR(H1023="",S1023=""),"",S1023-(SUM(L1023,M1023)*INDEX(#REF!,MATCH(H1023,D.1[Tên sản phẩm],0))))</f>
        <v/>
      </c>
    </row>
    <row r="1024" spans="2:29" ht="27.75" customHeight="1">
      <c r="B1024" s="69">
        <f t="shared" si="183"/>
        <v>1021</v>
      </c>
      <c r="C1024" s="49" t="str">
        <f t="shared" ca="1" si="184"/>
        <v/>
      </c>
      <c r="D1024" s="50" t="str">
        <f t="shared" ca="1" si="185"/>
        <v/>
      </c>
      <c r="E1024" s="51" t="str">
        <f t="shared" ca="1" si="186"/>
        <v/>
      </c>
      <c r="F1024" s="51"/>
      <c r="G1024" s="52" t="str">
        <f t="shared" ca="1" si="187"/>
        <v/>
      </c>
      <c r="H1024" s="53"/>
      <c r="I1024" s="54" t="str">
        <f>IF(H1024="","",INDEX(D.1[Quy cách],MATCH(H1024,D.1[Tên sản phẩm],0)))</f>
        <v/>
      </c>
      <c r="J1024" s="20" t="str">
        <f>IF(H1024="","",INDEX(D.1[ĐVT],MATCH(H1024,D.1[Tên sản phẩm],0)))</f>
        <v/>
      </c>
      <c r="K1024" s="56" t="str">
        <f>IF(H1024="","",INDEX(#REF!,MATCH(H1024,D.1[Tên sản phẩm],0)))</f>
        <v/>
      </c>
      <c r="L1024" s="56"/>
      <c r="M1024" s="53"/>
      <c r="N1024" s="53"/>
      <c r="O1024" s="53"/>
      <c r="P1024" s="57" t="str">
        <f t="shared" si="188"/>
        <v/>
      </c>
      <c r="Q1024" s="58"/>
      <c r="R1024" s="56" t="str">
        <f t="shared" si="181"/>
        <v/>
      </c>
      <c r="S1024" s="57" t="str">
        <f t="shared" si="189"/>
        <v/>
      </c>
      <c r="T1024" s="58" t="str">
        <f t="shared" ca="1" si="190"/>
        <v/>
      </c>
      <c r="U1024" s="57" t="str">
        <f t="shared" si="191"/>
        <v/>
      </c>
      <c r="V1024" s="57" t="str">
        <f ca="1">IF(AND(C1024&lt;&gt;"",C1024&lt;&gt;OFFSET(C1024,1,0)),SUMIFS([Giá có thuế],[Số ĐK],C1024),"")</f>
        <v/>
      </c>
      <c r="W1024" s="53"/>
      <c r="X1024" s="55" t="str">
        <f>IF(W1024="","",'Thông Tin Chung'!#REF!)</f>
        <v/>
      </c>
      <c r="Y1024" s="57" t="str">
        <f t="shared" ca="1" si="192"/>
        <v/>
      </c>
      <c r="Z1024" s="59"/>
      <c r="AA1024" s="49" t="str">
        <f ca="1">IF(C1024="","",IF(OR(D1024&lt;NgayBatDau,D1024&gt;NgayKetThuc),"Ngày tháng phải nằm trong kỳ báo cáo",IF(AND(G1024&lt;&gt;"",COUNTIF(D.2[Tên khách hàng],G1024)=0),"Tên KH chưa khai báo trong DSKH",IF(AND(H1024&lt;&gt;"",COUNTIF(D.1[Tên sản phẩm],H1024)=0),"SP này chưa khai báo trong DSSP",""))))</f>
        <v/>
      </c>
      <c r="AB1024" s="28" t="str">
        <f t="shared" ca="1" si="182"/>
        <v/>
      </c>
      <c r="AC1024" s="29" t="str">
        <f>IF(OR(H1024="",S1024=""),"",S1024-(SUM(L1024,M1024)*INDEX(#REF!,MATCH(H1024,D.1[Tên sản phẩm],0))))</f>
        <v/>
      </c>
    </row>
    <row r="1025" spans="2:29" ht="27.75" customHeight="1">
      <c r="B1025" s="69">
        <f t="shared" si="183"/>
        <v>1022</v>
      </c>
      <c r="C1025" s="49" t="str">
        <f t="shared" ca="1" si="184"/>
        <v/>
      </c>
      <c r="D1025" s="50" t="str">
        <f t="shared" ca="1" si="185"/>
        <v/>
      </c>
      <c r="E1025" s="51" t="str">
        <f t="shared" ca="1" si="186"/>
        <v/>
      </c>
      <c r="F1025" s="51"/>
      <c r="G1025" s="52" t="str">
        <f t="shared" ca="1" si="187"/>
        <v/>
      </c>
      <c r="H1025" s="53"/>
      <c r="I1025" s="54" t="str">
        <f>IF(H1025="","",INDEX(D.1[Quy cách],MATCH(H1025,D.1[Tên sản phẩm],0)))</f>
        <v/>
      </c>
      <c r="J1025" s="20" t="str">
        <f>IF(H1025="","",INDEX(D.1[ĐVT],MATCH(H1025,D.1[Tên sản phẩm],0)))</f>
        <v/>
      </c>
      <c r="K1025" s="56" t="str">
        <f>IF(H1025="","",INDEX(#REF!,MATCH(H1025,D.1[Tên sản phẩm],0)))</f>
        <v/>
      </c>
      <c r="L1025" s="56"/>
      <c r="M1025" s="53"/>
      <c r="N1025" s="53"/>
      <c r="O1025" s="53"/>
      <c r="P1025" s="57" t="str">
        <f t="shared" si="188"/>
        <v/>
      </c>
      <c r="Q1025" s="58"/>
      <c r="R1025" s="56" t="str">
        <f t="shared" si="181"/>
        <v/>
      </c>
      <c r="S1025" s="57" t="str">
        <f t="shared" si="189"/>
        <v/>
      </c>
      <c r="T1025" s="58" t="str">
        <f t="shared" ca="1" si="190"/>
        <v/>
      </c>
      <c r="U1025" s="57" t="str">
        <f t="shared" si="191"/>
        <v/>
      </c>
      <c r="V1025" s="57" t="str">
        <f ca="1">IF(AND(C1025&lt;&gt;"",C1025&lt;&gt;OFFSET(C1025,1,0)),SUMIFS([Giá có thuế],[Số ĐK],C1025),"")</f>
        <v/>
      </c>
      <c r="W1025" s="53"/>
      <c r="X1025" s="55" t="str">
        <f>IF(W1025="","",'Thông Tin Chung'!#REF!)</f>
        <v/>
      </c>
      <c r="Y1025" s="57" t="str">
        <f t="shared" ca="1" si="192"/>
        <v/>
      </c>
      <c r="Z1025" s="59"/>
      <c r="AA1025" s="49" t="str">
        <f ca="1">IF(C1025="","",IF(OR(D1025&lt;NgayBatDau,D1025&gt;NgayKetThuc),"Ngày tháng phải nằm trong kỳ báo cáo",IF(AND(G1025&lt;&gt;"",COUNTIF(D.2[Tên khách hàng],G1025)=0),"Tên KH chưa khai báo trong DSKH",IF(AND(H1025&lt;&gt;"",COUNTIF(D.1[Tên sản phẩm],H1025)=0),"SP này chưa khai báo trong DSSP",""))))</f>
        <v/>
      </c>
      <c r="AB1025" s="28" t="str">
        <f t="shared" ca="1" si="182"/>
        <v/>
      </c>
      <c r="AC1025" s="29" t="str">
        <f>IF(OR(H1025="",S1025=""),"",S1025-(SUM(L1025,M1025)*INDEX(#REF!,MATCH(H1025,D.1[Tên sản phẩm],0))))</f>
        <v/>
      </c>
    </row>
    <row r="1026" spans="2:29" ht="27.75" customHeight="1">
      <c r="B1026" s="69">
        <f t="shared" si="183"/>
        <v>1023</v>
      </c>
      <c r="C1026" s="49" t="str">
        <f t="shared" ca="1" si="184"/>
        <v/>
      </c>
      <c r="D1026" s="50" t="str">
        <f t="shared" ca="1" si="185"/>
        <v/>
      </c>
      <c r="E1026" s="51" t="str">
        <f t="shared" ca="1" si="186"/>
        <v/>
      </c>
      <c r="F1026" s="51"/>
      <c r="G1026" s="52" t="str">
        <f t="shared" ca="1" si="187"/>
        <v/>
      </c>
      <c r="H1026" s="53"/>
      <c r="I1026" s="54" t="str">
        <f>IF(H1026="","",INDEX(D.1[Quy cách],MATCH(H1026,D.1[Tên sản phẩm],0)))</f>
        <v/>
      </c>
      <c r="J1026" s="20" t="str">
        <f>IF(H1026="","",INDEX(D.1[ĐVT],MATCH(H1026,D.1[Tên sản phẩm],0)))</f>
        <v/>
      </c>
      <c r="K1026" s="56" t="str">
        <f>IF(H1026="","",INDEX(#REF!,MATCH(H1026,D.1[Tên sản phẩm],0)))</f>
        <v/>
      </c>
      <c r="L1026" s="56"/>
      <c r="M1026" s="53"/>
      <c r="N1026" s="53"/>
      <c r="O1026" s="53"/>
      <c r="P1026" s="57" t="str">
        <f t="shared" si="188"/>
        <v/>
      </c>
      <c r="Q1026" s="58"/>
      <c r="R1026" s="56" t="str">
        <f t="shared" si="181"/>
        <v/>
      </c>
      <c r="S1026" s="57" t="str">
        <f t="shared" si="189"/>
        <v/>
      </c>
      <c r="T1026" s="58" t="str">
        <f t="shared" ca="1" si="190"/>
        <v/>
      </c>
      <c r="U1026" s="57" t="str">
        <f t="shared" si="191"/>
        <v/>
      </c>
      <c r="V1026" s="57" t="str">
        <f ca="1">IF(AND(C1026&lt;&gt;"",C1026&lt;&gt;OFFSET(C1026,1,0)),SUMIFS([Giá có thuế],[Số ĐK],C1026),"")</f>
        <v/>
      </c>
      <c r="W1026" s="53"/>
      <c r="X1026" s="55" t="str">
        <f>IF(W1026="","",'Thông Tin Chung'!#REF!)</f>
        <v/>
      </c>
      <c r="Y1026" s="57" t="str">
        <f t="shared" ca="1" si="192"/>
        <v/>
      </c>
      <c r="Z1026" s="59"/>
      <c r="AA1026" s="49" t="str">
        <f ca="1">IF(C1026="","",IF(OR(D1026&lt;NgayBatDau,D1026&gt;NgayKetThuc),"Ngày tháng phải nằm trong kỳ báo cáo",IF(AND(G1026&lt;&gt;"",COUNTIF(D.2[Tên khách hàng],G1026)=0),"Tên KH chưa khai báo trong DSKH",IF(AND(H1026&lt;&gt;"",COUNTIF(D.1[Tên sản phẩm],H1026)=0),"SP này chưa khai báo trong DSSP",""))))</f>
        <v/>
      </c>
      <c r="AB1026" s="28" t="str">
        <f t="shared" ca="1" si="182"/>
        <v/>
      </c>
      <c r="AC1026" s="29" t="str">
        <f>IF(OR(H1026="",S1026=""),"",S1026-(SUM(L1026,M1026)*INDEX(#REF!,MATCH(H1026,D.1[Tên sản phẩm],0))))</f>
        <v/>
      </c>
    </row>
    <row r="1027" spans="2:29" ht="27.75" customHeight="1">
      <c r="B1027" s="69">
        <f t="shared" si="183"/>
        <v>1024</v>
      </c>
      <c r="C1027" s="49" t="str">
        <f t="shared" ca="1" si="184"/>
        <v/>
      </c>
      <c r="D1027" s="50" t="str">
        <f t="shared" ca="1" si="185"/>
        <v/>
      </c>
      <c r="E1027" s="51" t="str">
        <f t="shared" ca="1" si="186"/>
        <v/>
      </c>
      <c r="F1027" s="51"/>
      <c r="G1027" s="52" t="str">
        <f t="shared" ca="1" si="187"/>
        <v/>
      </c>
      <c r="H1027" s="53"/>
      <c r="I1027" s="54" t="str">
        <f>IF(H1027="","",INDEX(D.1[Quy cách],MATCH(H1027,D.1[Tên sản phẩm],0)))</f>
        <v/>
      </c>
      <c r="J1027" s="20" t="str">
        <f>IF(H1027="","",INDEX(D.1[ĐVT],MATCH(H1027,D.1[Tên sản phẩm],0)))</f>
        <v/>
      </c>
      <c r="K1027" s="56" t="str">
        <f>IF(H1027="","",INDEX(#REF!,MATCH(H1027,D.1[Tên sản phẩm],0)))</f>
        <v/>
      </c>
      <c r="L1027" s="56"/>
      <c r="M1027" s="53"/>
      <c r="N1027" s="53"/>
      <c r="O1027" s="53"/>
      <c r="P1027" s="57" t="str">
        <f t="shared" si="188"/>
        <v/>
      </c>
      <c r="Q1027" s="58"/>
      <c r="R1027" s="56" t="str">
        <f t="shared" ref="R1027:R1090" si="193">IF(P1027="","",P1027*SUM(Q1027))</f>
        <v/>
      </c>
      <c r="S1027" s="57" t="str">
        <f t="shared" si="189"/>
        <v/>
      </c>
      <c r="T1027" s="58" t="str">
        <f t="shared" ca="1" si="190"/>
        <v/>
      </c>
      <c r="U1027" s="57" t="str">
        <f t="shared" si="191"/>
        <v/>
      </c>
      <c r="V1027" s="57" t="str">
        <f ca="1">IF(AND(C1027&lt;&gt;"",C1027&lt;&gt;OFFSET(C1027,1,0)),SUMIFS([Giá có thuế],[Số ĐK],C1027),"")</f>
        <v/>
      </c>
      <c r="W1027" s="53"/>
      <c r="X1027" s="55" t="str">
        <f>IF(W1027="","",'Thông Tin Chung'!#REF!)</f>
        <v/>
      </c>
      <c r="Y1027" s="57" t="str">
        <f t="shared" ca="1" si="192"/>
        <v/>
      </c>
      <c r="Z1027" s="59"/>
      <c r="AA1027" s="49" t="str">
        <f ca="1">IF(C1027="","",IF(OR(D1027&lt;NgayBatDau,D1027&gt;NgayKetThuc),"Ngày tháng phải nằm trong kỳ báo cáo",IF(AND(G1027&lt;&gt;"",COUNTIF(D.2[Tên khách hàng],G1027)=0),"Tên KH chưa khai báo trong DSKH",IF(AND(H1027&lt;&gt;"",COUNTIF(D.1[Tên sản phẩm],H1027)=0),"SP này chưa khai báo trong DSSP",""))))</f>
        <v/>
      </c>
      <c r="AB1027" s="28" t="str">
        <f t="shared" ref="AB1027:AB1090" ca="1" si="194">IF(D1027="","",MONTH(D1027))</f>
        <v/>
      </c>
      <c r="AC1027" s="29" t="str">
        <f>IF(OR(H1027="",S1027=""),"",S1027-(SUM(L1027,M1027)*INDEX(#REF!,MATCH(H1027,D.1[Tên sản phẩm],0))))</f>
        <v/>
      </c>
    </row>
    <row r="1028" spans="2:29" ht="27.75" customHeight="1">
      <c r="B1028" s="69">
        <f t="shared" ref="B1028:B1091" si="195">ROW(A1028)-3</f>
        <v>1025</v>
      </c>
      <c r="C1028" s="49" t="str">
        <f t="shared" ref="C1028:C1091" ca="1" si="196">IF(AND(D1028="",E1028="",G1028=""),"",IF(AND(D1028=OFFSET(D1028,-1,0),E1028=OFFSET(E1028,-1,0),G1028=OFFSET(G1028,-1,0)),OFFSET(B1028,-1,1),B1028))</f>
        <v/>
      </c>
      <c r="D1028" s="50" t="str">
        <f t="shared" ref="D1028:D1091" ca="1" si="197">IF(AND($H1028&lt;&gt;"",B1028&lt;&gt;1),OFFSET(C1028,-1,1),"")</f>
        <v/>
      </c>
      <c r="E1028" s="51" t="str">
        <f t="shared" ref="E1028:E1091" ca="1" si="198">IF(AND($H1028&lt;&gt;"",B1028&lt;&gt;1),OFFSET(D1028,-1,1),"")</f>
        <v/>
      </c>
      <c r="F1028" s="51"/>
      <c r="G1028" s="52" t="str">
        <f t="shared" ref="G1028:G1091" ca="1" si="199">IF(AND($H1028&lt;&gt;"",B1028&lt;&gt;1),OFFSET(F1028,-1,1),"")</f>
        <v/>
      </c>
      <c r="H1028" s="53"/>
      <c r="I1028" s="54" t="str">
        <f>IF(H1028="","",INDEX(D.1[Quy cách],MATCH(H1028,D.1[Tên sản phẩm],0)))</f>
        <v/>
      </c>
      <c r="J1028" s="20" t="str">
        <f>IF(H1028="","",INDEX(D.1[ĐVT],MATCH(H1028,D.1[Tên sản phẩm],0)))</f>
        <v/>
      </c>
      <c r="K1028" s="56" t="str">
        <f>IF(H1028="","",INDEX(#REF!,MATCH(H1028,D.1[Tên sản phẩm],0)))</f>
        <v/>
      </c>
      <c r="L1028" s="56"/>
      <c r="M1028" s="53"/>
      <c r="N1028" s="53"/>
      <c r="O1028" s="53"/>
      <c r="P1028" s="57" t="str">
        <f t="shared" ref="P1028:P1091" si="200">IF(AND(K1028&lt;&gt;"",L1028&lt;&gt;""),K1028*L1028,IF(AND(N1028&lt;&gt;"",O1028&lt;&gt;""),N1028*O1028,""))</f>
        <v/>
      </c>
      <c r="Q1028" s="58"/>
      <c r="R1028" s="56" t="str">
        <f t="shared" si="193"/>
        <v/>
      </c>
      <c r="S1028" s="57" t="str">
        <f t="shared" ref="S1028:S1091" si="201">IF(P1028="","",P1028-SUM(R1028))</f>
        <v/>
      </c>
      <c r="T1028" s="58" t="str">
        <f t="shared" ref="T1028:T1091" ca="1" si="202">IF(AND(S1028&lt;&gt;"",C1028=OFFSET(C1028,-1,0)),OFFSET(S1028,-1,1),"")</f>
        <v/>
      </c>
      <c r="U1028" s="57" t="str">
        <f t="shared" ref="U1028:U1091" si="203">IF(S1028="","",S1028*SUM(1,T1028))</f>
        <v/>
      </c>
      <c r="V1028" s="57" t="str">
        <f ca="1">IF(AND(C1028&lt;&gt;"",C1028&lt;&gt;OFFSET(C1028,1,0)),SUMIFS([Giá có thuế],[Số ĐK],C1028),"")</f>
        <v/>
      </c>
      <c r="W1028" s="53"/>
      <c r="X1028" s="55" t="str">
        <f>IF(W1028="","",'Thông Tin Chung'!#REF!)</f>
        <v/>
      </c>
      <c r="Y1028" s="57" t="str">
        <f t="shared" ref="Y1028:Y1091" ca="1" si="204">IF(AND(V1028&lt;&gt;"",W1028&lt;&gt;"",V1028&lt;&gt;0),V1028-W1028,"")</f>
        <v/>
      </c>
      <c r="Z1028" s="59"/>
      <c r="AA1028" s="49" t="str">
        <f ca="1">IF(C1028="","",IF(OR(D1028&lt;NgayBatDau,D1028&gt;NgayKetThuc),"Ngày tháng phải nằm trong kỳ báo cáo",IF(AND(G1028&lt;&gt;"",COUNTIF(D.2[Tên khách hàng],G1028)=0),"Tên KH chưa khai báo trong DSKH",IF(AND(H1028&lt;&gt;"",COUNTIF(D.1[Tên sản phẩm],H1028)=0),"SP này chưa khai báo trong DSSP",""))))</f>
        <v/>
      </c>
      <c r="AB1028" s="28" t="str">
        <f t="shared" ca="1" si="194"/>
        <v/>
      </c>
      <c r="AC1028" s="29" t="str">
        <f>IF(OR(H1028="",S1028=""),"",S1028-(SUM(L1028,M1028)*INDEX(#REF!,MATCH(H1028,D.1[Tên sản phẩm],0))))</f>
        <v/>
      </c>
    </row>
    <row r="1029" spans="2:29" ht="27.75" customHeight="1">
      <c r="B1029" s="69">
        <f t="shared" si="195"/>
        <v>1026</v>
      </c>
      <c r="C1029" s="49" t="str">
        <f t="shared" ca="1" si="196"/>
        <v/>
      </c>
      <c r="D1029" s="50" t="str">
        <f t="shared" ca="1" si="197"/>
        <v/>
      </c>
      <c r="E1029" s="51" t="str">
        <f t="shared" ca="1" si="198"/>
        <v/>
      </c>
      <c r="F1029" s="51"/>
      <c r="G1029" s="52" t="str">
        <f t="shared" ca="1" si="199"/>
        <v/>
      </c>
      <c r="H1029" s="53"/>
      <c r="I1029" s="54" t="str">
        <f>IF(H1029="","",INDEX(D.1[Quy cách],MATCH(H1029,D.1[Tên sản phẩm],0)))</f>
        <v/>
      </c>
      <c r="J1029" s="20" t="str">
        <f>IF(H1029="","",INDEX(D.1[ĐVT],MATCH(H1029,D.1[Tên sản phẩm],0)))</f>
        <v/>
      </c>
      <c r="K1029" s="56" t="str">
        <f>IF(H1029="","",INDEX(#REF!,MATCH(H1029,D.1[Tên sản phẩm],0)))</f>
        <v/>
      </c>
      <c r="L1029" s="56"/>
      <c r="M1029" s="53"/>
      <c r="N1029" s="53"/>
      <c r="O1029" s="53"/>
      <c r="P1029" s="57" t="str">
        <f t="shared" si="200"/>
        <v/>
      </c>
      <c r="Q1029" s="58"/>
      <c r="R1029" s="56" t="str">
        <f t="shared" si="193"/>
        <v/>
      </c>
      <c r="S1029" s="57" t="str">
        <f t="shared" si="201"/>
        <v/>
      </c>
      <c r="T1029" s="58" t="str">
        <f t="shared" ca="1" si="202"/>
        <v/>
      </c>
      <c r="U1029" s="57" t="str">
        <f t="shared" si="203"/>
        <v/>
      </c>
      <c r="V1029" s="57" t="str">
        <f ca="1">IF(AND(C1029&lt;&gt;"",C1029&lt;&gt;OFFSET(C1029,1,0)),SUMIFS([Giá có thuế],[Số ĐK],C1029),"")</f>
        <v/>
      </c>
      <c r="W1029" s="53"/>
      <c r="X1029" s="55" t="str">
        <f>IF(W1029="","",'Thông Tin Chung'!#REF!)</f>
        <v/>
      </c>
      <c r="Y1029" s="57" t="str">
        <f t="shared" ca="1" si="204"/>
        <v/>
      </c>
      <c r="Z1029" s="59"/>
      <c r="AA1029" s="49" t="str">
        <f ca="1">IF(C1029="","",IF(OR(D1029&lt;NgayBatDau,D1029&gt;NgayKetThuc),"Ngày tháng phải nằm trong kỳ báo cáo",IF(AND(G1029&lt;&gt;"",COUNTIF(D.2[Tên khách hàng],G1029)=0),"Tên KH chưa khai báo trong DSKH",IF(AND(H1029&lt;&gt;"",COUNTIF(D.1[Tên sản phẩm],H1029)=0),"SP này chưa khai báo trong DSSP",""))))</f>
        <v/>
      </c>
      <c r="AB1029" s="28" t="str">
        <f t="shared" ca="1" si="194"/>
        <v/>
      </c>
      <c r="AC1029" s="29" t="str">
        <f>IF(OR(H1029="",S1029=""),"",S1029-(SUM(L1029,M1029)*INDEX(#REF!,MATCH(H1029,D.1[Tên sản phẩm],0))))</f>
        <v/>
      </c>
    </row>
    <row r="1030" spans="2:29" ht="27.75" customHeight="1">
      <c r="B1030" s="69">
        <f t="shared" si="195"/>
        <v>1027</v>
      </c>
      <c r="C1030" s="49" t="str">
        <f t="shared" ca="1" si="196"/>
        <v/>
      </c>
      <c r="D1030" s="50" t="str">
        <f t="shared" ca="1" si="197"/>
        <v/>
      </c>
      <c r="E1030" s="51" t="str">
        <f t="shared" ca="1" si="198"/>
        <v/>
      </c>
      <c r="F1030" s="51"/>
      <c r="G1030" s="52" t="str">
        <f t="shared" ca="1" si="199"/>
        <v/>
      </c>
      <c r="H1030" s="53"/>
      <c r="I1030" s="54" t="str">
        <f>IF(H1030="","",INDEX(D.1[Quy cách],MATCH(H1030,D.1[Tên sản phẩm],0)))</f>
        <v/>
      </c>
      <c r="J1030" s="20" t="str">
        <f>IF(H1030="","",INDEX(D.1[ĐVT],MATCH(H1030,D.1[Tên sản phẩm],0)))</f>
        <v/>
      </c>
      <c r="K1030" s="56" t="str">
        <f>IF(H1030="","",INDEX(#REF!,MATCH(H1030,D.1[Tên sản phẩm],0)))</f>
        <v/>
      </c>
      <c r="L1030" s="56"/>
      <c r="M1030" s="53"/>
      <c r="N1030" s="53"/>
      <c r="O1030" s="53"/>
      <c r="P1030" s="57" t="str">
        <f t="shared" si="200"/>
        <v/>
      </c>
      <c r="Q1030" s="58"/>
      <c r="R1030" s="56" t="str">
        <f t="shared" si="193"/>
        <v/>
      </c>
      <c r="S1030" s="57" t="str">
        <f t="shared" si="201"/>
        <v/>
      </c>
      <c r="T1030" s="58" t="str">
        <f t="shared" ca="1" si="202"/>
        <v/>
      </c>
      <c r="U1030" s="57" t="str">
        <f t="shared" si="203"/>
        <v/>
      </c>
      <c r="V1030" s="57" t="str">
        <f ca="1">IF(AND(C1030&lt;&gt;"",C1030&lt;&gt;OFFSET(C1030,1,0)),SUMIFS([Giá có thuế],[Số ĐK],C1030),"")</f>
        <v/>
      </c>
      <c r="W1030" s="53"/>
      <c r="X1030" s="55" t="str">
        <f>IF(W1030="","",'Thông Tin Chung'!#REF!)</f>
        <v/>
      </c>
      <c r="Y1030" s="57" t="str">
        <f t="shared" ca="1" si="204"/>
        <v/>
      </c>
      <c r="Z1030" s="59"/>
      <c r="AA1030" s="49" t="str">
        <f ca="1">IF(C1030="","",IF(OR(D1030&lt;NgayBatDau,D1030&gt;NgayKetThuc),"Ngày tháng phải nằm trong kỳ báo cáo",IF(AND(G1030&lt;&gt;"",COUNTIF(D.2[Tên khách hàng],G1030)=0),"Tên KH chưa khai báo trong DSKH",IF(AND(H1030&lt;&gt;"",COUNTIF(D.1[Tên sản phẩm],H1030)=0),"SP này chưa khai báo trong DSSP",""))))</f>
        <v/>
      </c>
      <c r="AB1030" s="28" t="str">
        <f t="shared" ca="1" si="194"/>
        <v/>
      </c>
      <c r="AC1030" s="29" t="str">
        <f>IF(OR(H1030="",S1030=""),"",S1030-(SUM(L1030,M1030)*INDEX(#REF!,MATCH(H1030,D.1[Tên sản phẩm],0))))</f>
        <v/>
      </c>
    </row>
    <row r="1031" spans="2:29" ht="27.75" customHeight="1">
      <c r="B1031" s="69">
        <f t="shared" si="195"/>
        <v>1028</v>
      </c>
      <c r="C1031" s="49" t="str">
        <f t="shared" ca="1" si="196"/>
        <v/>
      </c>
      <c r="D1031" s="50" t="str">
        <f t="shared" ca="1" si="197"/>
        <v/>
      </c>
      <c r="E1031" s="51" t="str">
        <f t="shared" ca="1" si="198"/>
        <v/>
      </c>
      <c r="F1031" s="51"/>
      <c r="G1031" s="52" t="str">
        <f t="shared" ca="1" si="199"/>
        <v/>
      </c>
      <c r="H1031" s="53"/>
      <c r="I1031" s="54" t="str">
        <f>IF(H1031="","",INDEX(D.1[Quy cách],MATCH(H1031,D.1[Tên sản phẩm],0)))</f>
        <v/>
      </c>
      <c r="J1031" s="20" t="str">
        <f>IF(H1031="","",INDEX(D.1[ĐVT],MATCH(H1031,D.1[Tên sản phẩm],0)))</f>
        <v/>
      </c>
      <c r="K1031" s="56" t="str">
        <f>IF(H1031="","",INDEX(#REF!,MATCH(H1031,D.1[Tên sản phẩm],0)))</f>
        <v/>
      </c>
      <c r="L1031" s="56"/>
      <c r="M1031" s="53"/>
      <c r="N1031" s="53"/>
      <c r="O1031" s="53"/>
      <c r="P1031" s="57" t="str">
        <f t="shared" si="200"/>
        <v/>
      </c>
      <c r="Q1031" s="58"/>
      <c r="R1031" s="56" t="str">
        <f t="shared" si="193"/>
        <v/>
      </c>
      <c r="S1031" s="57" t="str">
        <f t="shared" si="201"/>
        <v/>
      </c>
      <c r="T1031" s="58" t="str">
        <f t="shared" ca="1" si="202"/>
        <v/>
      </c>
      <c r="U1031" s="57" t="str">
        <f t="shared" si="203"/>
        <v/>
      </c>
      <c r="V1031" s="57" t="str">
        <f ca="1">IF(AND(C1031&lt;&gt;"",C1031&lt;&gt;OFFSET(C1031,1,0)),SUMIFS([Giá có thuế],[Số ĐK],C1031),"")</f>
        <v/>
      </c>
      <c r="W1031" s="53"/>
      <c r="X1031" s="55" t="str">
        <f>IF(W1031="","",'Thông Tin Chung'!#REF!)</f>
        <v/>
      </c>
      <c r="Y1031" s="57" t="str">
        <f t="shared" ca="1" si="204"/>
        <v/>
      </c>
      <c r="Z1031" s="59"/>
      <c r="AA1031" s="49" t="str">
        <f ca="1">IF(C1031="","",IF(OR(D1031&lt;NgayBatDau,D1031&gt;NgayKetThuc),"Ngày tháng phải nằm trong kỳ báo cáo",IF(AND(G1031&lt;&gt;"",COUNTIF(D.2[Tên khách hàng],G1031)=0),"Tên KH chưa khai báo trong DSKH",IF(AND(H1031&lt;&gt;"",COUNTIF(D.1[Tên sản phẩm],H1031)=0),"SP này chưa khai báo trong DSSP",""))))</f>
        <v/>
      </c>
      <c r="AB1031" s="28" t="str">
        <f t="shared" ca="1" si="194"/>
        <v/>
      </c>
      <c r="AC1031" s="29" t="str">
        <f>IF(OR(H1031="",S1031=""),"",S1031-(SUM(L1031,M1031)*INDEX(#REF!,MATCH(H1031,D.1[Tên sản phẩm],0))))</f>
        <v/>
      </c>
    </row>
    <row r="1032" spans="2:29" ht="27.75" customHeight="1">
      <c r="B1032" s="69">
        <f t="shared" si="195"/>
        <v>1029</v>
      </c>
      <c r="C1032" s="49" t="str">
        <f t="shared" ca="1" si="196"/>
        <v/>
      </c>
      <c r="D1032" s="50" t="str">
        <f t="shared" ca="1" si="197"/>
        <v/>
      </c>
      <c r="E1032" s="51" t="str">
        <f t="shared" ca="1" si="198"/>
        <v/>
      </c>
      <c r="F1032" s="51"/>
      <c r="G1032" s="52" t="str">
        <f t="shared" ca="1" si="199"/>
        <v/>
      </c>
      <c r="H1032" s="53"/>
      <c r="I1032" s="54" t="str">
        <f>IF(H1032="","",INDEX(D.1[Quy cách],MATCH(H1032,D.1[Tên sản phẩm],0)))</f>
        <v/>
      </c>
      <c r="J1032" s="20" t="str">
        <f>IF(H1032="","",INDEX(D.1[ĐVT],MATCH(H1032,D.1[Tên sản phẩm],0)))</f>
        <v/>
      </c>
      <c r="K1032" s="56" t="str">
        <f>IF(H1032="","",INDEX(#REF!,MATCH(H1032,D.1[Tên sản phẩm],0)))</f>
        <v/>
      </c>
      <c r="L1032" s="56"/>
      <c r="M1032" s="53"/>
      <c r="N1032" s="53"/>
      <c r="O1032" s="53"/>
      <c r="P1032" s="57" t="str">
        <f t="shared" si="200"/>
        <v/>
      </c>
      <c r="Q1032" s="58"/>
      <c r="R1032" s="56" t="str">
        <f t="shared" si="193"/>
        <v/>
      </c>
      <c r="S1032" s="57" t="str">
        <f t="shared" si="201"/>
        <v/>
      </c>
      <c r="T1032" s="58" t="str">
        <f t="shared" ca="1" si="202"/>
        <v/>
      </c>
      <c r="U1032" s="57" t="str">
        <f t="shared" si="203"/>
        <v/>
      </c>
      <c r="V1032" s="57" t="str">
        <f ca="1">IF(AND(C1032&lt;&gt;"",C1032&lt;&gt;OFFSET(C1032,1,0)),SUMIFS([Giá có thuế],[Số ĐK],C1032),"")</f>
        <v/>
      </c>
      <c r="W1032" s="53"/>
      <c r="X1032" s="55" t="str">
        <f>IF(W1032="","",'Thông Tin Chung'!#REF!)</f>
        <v/>
      </c>
      <c r="Y1032" s="57" t="str">
        <f t="shared" ca="1" si="204"/>
        <v/>
      </c>
      <c r="Z1032" s="59"/>
      <c r="AA1032" s="49" t="str">
        <f ca="1">IF(C1032="","",IF(OR(D1032&lt;NgayBatDau,D1032&gt;NgayKetThuc),"Ngày tháng phải nằm trong kỳ báo cáo",IF(AND(G1032&lt;&gt;"",COUNTIF(D.2[Tên khách hàng],G1032)=0),"Tên KH chưa khai báo trong DSKH",IF(AND(H1032&lt;&gt;"",COUNTIF(D.1[Tên sản phẩm],H1032)=0),"SP này chưa khai báo trong DSSP",""))))</f>
        <v/>
      </c>
      <c r="AB1032" s="28" t="str">
        <f t="shared" ca="1" si="194"/>
        <v/>
      </c>
      <c r="AC1032" s="29" t="str">
        <f>IF(OR(H1032="",S1032=""),"",S1032-(SUM(L1032,M1032)*INDEX(#REF!,MATCH(H1032,D.1[Tên sản phẩm],0))))</f>
        <v/>
      </c>
    </row>
    <row r="1033" spans="2:29" ht="27.75" customHeight="1">
      <c r="B1033" s="69">
        <f t="shared" si="195"/>
        <v>1030</v>
      </c>
      <c r="C1033" s="49" t="str">
        <f t="shared" ca="1" si="196"/>
        <v/>
      </c>
      <c r="D1033" s="50" t="str">
        <f t="shared" ca="1" si="197"/>
        <v/>
      </c>
      <c r="E1033" s="51" t="str">
        <f t="shared" ca="1" si="198"/>
        <v/>
      </c>
      <c r="F1033" s="51"/>
      <c r="G1033" s="52" t="str">
        <f t="shared" ca="1" si="199"/>
        <v/>
      </c>
      <c r="H1033" s="53"/>
      <c r="I1033" s="54" t="str">
        <f>IF(H1033="","",INDEX(D.1[Quy cách],MATCH(H1033,D.1[Tên sản phẩm],0)))</f>
        <v/>
      </c>
      <c r="J1033" s="20" t="str">
        <f>IF(H1033="","",INDEX(D.1[ĐVT],MATCH(H1033,D.1[Tên sản phẩm],0)))</f>
        <v/>
      </c>
      <c r="K1033" s="56" t="str">
        <f>IF(H1033="","",INDEX(#REF!,MATCH(H1033,D.1[Tên sản phẩm],0)))</f>
        <v/>
      </c>
      <c r="L1033" s="56"/>
      <c r="M1033" s="53"/>
      <c r="N1033" s="53"/>
      <c r="O1033" s="53"/>
      <c r="P1033" s="57" t="str">
        <f t="shared" si="200"/>
        <v/>
      </c>
      <c r="Q1033" s="58"/>
      <c r="R1033" s="56" t="str">
        <f t="shared" si="193"/>
        <v/>
      </c>
      <c r="S1033" s="57" t="str">
        <f t="shared" si="201"/>
        <v/>
      </c>
      <c r="T1033" s="58" t="str">
        <f t="shared" ca="1" si="202"/>
        <v/>
      </c>
      <c r="U1033" s="57" t="str">
        <f t="shared" si="203"/>
        <v/>
      </c>
      <c r="V1033" s="57" t="str">
        <f ca="1">IF(AND(C1033&lt;&gt;"",C1033&lt;&gt;OFFSET(C1033,1,0)),SUMIFS([Giá có thuế],[Số ĐK],C1033),"")</f>
        <v/>
      </c>
      <c r="W1033" s="53"/>
      <c r="X1033" s="55" t="str">
        <f>IF(W1033="","",'Thông Tin Chung'!#REF!)</f>
        <v/>
      </c>
      <c r="Y1033" s="57" t="str">
        <f t="shared" ca="1" si="204"/>
        <v/>
      </c>
      <c r="Z1033" s="59"/>
      <c r="AA1033" s="49" t="str">
        <f ca="1">IF(C1033="","",IF(OR(D1033&lt;NgayBatDau,D1033&gt;NgayKetThuc),"Ngày tháng phải nằm trong kỳ báo cáo",IF(AND(G1033&lt;&gt;"",COUNTIF(D.2[Tên khách hàng],G1033)=0),"Tên KH chưa khai báo trong DSKH",IF(AND(H1033&lt;&gt;"",COUNTIF(D.1[Tên sản phẩm],H1033)=0),"SP này chưa khai báo trong DSSP",""))))</f>
        <v/>
      </c>
      <c r="AB1033" s="28" t="str">
        <f t="shared" ca="1" si="194"/>
        <v/>
      </c>
      <c r="AC1033" s="29" t="str">
        <f>IF(OR(H1033="",S1033=""),"",S1033-(SUM(L1033,M1033)*INDEX(#REF!,MATCH(H1033,D.1[Tên sản phẩm],0))))</f>
        <v/>
      </c>
    </row>
    <row r="1034" spans="2:29" ht="27.75" customHeight="1">
      <c r="B1034" s="69">
        <f t="shared" si="195"/>
        <v>1031</v>
      </c>
      <c r="C1034" s="49" t="str">
        <f t="shared" ca="1" si="196"/>
        <v/>
      </c>
      <c r="D1034" s="50" t="str">
        <f t="shared" ca="1" si="197"/>
        <v/>
      </c>
      <c r="E1034" s="51" t="str">
        <f t="shared" ca="1" si="198"/>
        <v/>
      </c>
      <c r="F1034" s="51"/>
      <c r="G1034" s="52" t="str">
        <f t="shared" ca="1" si="199"/>
        <v/>
      </c>
      <c r="H1034" s="53"/>
      <c r="I1034" s="54" t="str">
        <f>IF(H1034="","",INDEX(D.1[Quy cách],MATCH(H1034,D.1[Tên sản phẩm],0)))</f>
        <v/>
      </c>
      <c r="J1034" s="20" t="str">
        <f>IF(H1034="","",INDEX(D.1[ĐVT],MATCH(H1034,D.1[Tên sản phẩm],0)))</f>
        <v/>
      </c>
      <c r="K1034" s="56" t="str">
        <f>IF(H1034="","",INDEX(#REF!,MATCH(H1034,D.1[Tên sản phẩm],0)))</f>
        <v/>
      </c>
      <c r="L1034" s="56"/>
      <c r="M1034" s="53"/>
      <c r="N1034" s="53"/>
      <c r="O1034" s="53"/>
      <c r="P1034" s="57" t="str">
        <f t="shared" si="200"/>
        <v/>
      </c>
      <c r="Q1034" s="58"/>
      <c r="R1034" s="56" t="str">
        <f t="shared" si="193"/>
        <v/>
      </c>
      <c r="S1034" s="57" t="str">
        <f t="shared" si="201"/>
        <v/>
      </c>
      <c r="T1034" s="58" t="str">
        <f t="shared" ca="1" si="202"/>
        <v/>
      </c>
      <c r="U1034" s="57" t="str">
        <f t="shared" si="203"/>
        <v/>
      </c>
      <c r="V1034" s="57" t="str">
        <f ca="1">IF(AND(C1034&lt;&gt;"",C1034&lt;&gt;OFFSET(C1034,1,0)),SUMIFS([Giá có thuế],[Số ĐK],C1034),"")</f>
        <v/>
      </c>
      <c r="W1034" s="53"/>
      <c r="X1034" s="55" t="str">
        <f>IF(W1034="","",'Thông Tin Chung'!#REF!)</f>
        <v/>
      </c>
      <c r="Y1034" s="57" t="str">
        <f t="shared" ca="1" si="204"/>
        <v/>
      </c>
      <c r="Z1034" s="59"/>
      <c r="AA1034" s="49" t="str">
        <f ca="1">IF(C1034="","",IF(OR(D1034&lt;NgayBatDau,D1034&gt;NgayKetThuc),"Ngày tháng phải nằm trong kỳ báo cáo",IF(AND(G1034&lt;&gt;"",COUNTIF(D.2[Tên khách hàng],G1034)=0),"Tên KH chưa khai báo trong DSKH",IF(AND(H1034&lt;&gt;"",COUNTIF(D.1[Tên sản phẩm],H1034)=0),"SP này chưa khai báo trong DSSP",""))))</f>
        <v/>
      </c>
      <c r="AB1034" s="28" t="str">
        <f t="shared" ca="1" si="194"/>
        <v/>
      </c>
      <c r="AC1034" s="29" t="str">
        <f>IF(OR(H1034="",S1034=""),"",S1034-(SUM(L1034,M1034)*INDEX(#REF!,MATCH(H1034,D.1[Tên sản phẩm],0))))</f>
        <v/>
      </c>
    </row>
    <row r="1035" spans="2:29" ht="27.75" customHeight="1">
      <c r="B1035" s="69">
        <f t="shared" si="195"/>
        <v>1032</v>
      </c>
      <c r="C1035" s="49" t="str">
        <f t="shared" ca="1" si="196"/>
        <v/>
      </c>
      <c r="D1035" s="50" t="str">
        <f t="shared" ca="1" si="197"/>
        <v/>
      </c>
      <c r="E1035" s="51" t="str">
        <f t="shared" ca="1" si="198"/>
        <v/>
      </c>
      <c r="F1035" s="51"/>
      <c r="G1035" s="52" t="str">
        <f t="shared" ca="1" si="199"/>
        <v/>
      </c>
      <c r="H1035" s="53"/>
      <c r="I1035" s="54" t="str">
        <f>IF(H1035="","",INDEX(D.1[Quy cách],MATCH(H1035,D.1[Tên sản phẩm],0)))</f>
        <v/>
      </c>
      <c r="J1035" s="20" t="str">
        <f>IF(H1035="","",INDEX(D.1[ĐVT],MATCH(H1035,D.1[Tên sản phẩm],0)))</f>
        <v/>
      </c>
      <c r="K1035" s="56" t="str">
        <f>IF(H1035="","",INDEX(#REF!,MATCH(H1035,D.1[Tên sản phẩm],0)))</f>
        <v/>
      </c>
      <c r="L1035" s="56"/>
      <c r="M1035" s="53"/>
      <c r="N1035" s="53"/>
      <c r="O1035" s="53"/>
      <c r="P1035" s="57" t="str">
        <f t="shared" si="200"/>
        <v/>
      </c>
      <c r="Q1035" s="58"/>
      <c r="R1035" s="56" t="str">
        <f t="shared" si="193"/>
        <v/>
      </c>
      <c r="S1035" s="57" t="str">
        <f t="shared" si="201"/>
        <v/>
      </c>
      <c r="T1035" s="58" t="str">
        <f t="shared" ca="1" si="202"/>
        <v/>
      </c>
      <c r="U1035" s="57" t="str">
        <f t="shared" si="203"/>
        <v/>
      </c>
      <c r="V1035" s="57" t="str">
        <f ca="1">IF(AND(C1035&lt;&gt;"",C1035&lt;&gt;OFFSET(C1035,1,0)),SUMIFS([Giá có thuế],[Số ĐK],C1035),"")</f>
        <v/>
      </c>
      <c r="W1035" s="53"/>
      <c r="X1035" s="55" t="str">
        <f>IF(W1035="","",'Thông Tin Chung'!#REF!)</f>
        <v/>
      </c>
      <c r="Y1035" s="57" t="str">
        <f t="shared" ca="1" si="204"/>
        <v/>
      </c>
      <c r="Z1035" s="59"/>
      <c r="AA1035" s="49" t="str">
        <f ca="1">IF(C1035="","",IF(OR(D1035&lt;NgayBatDau,D1035&gt;NgayKetThuc),"Ngày tháng phải nằm trong kỳ báo cáo",IF(AND(G1035&lt;&gt;"",COUNTIF(D.2[Tên khách hàng],G1035)=0),"Tên KH chưa khai báo trong DSKH",IF(AND(H1035&lt;&gt;"",COUNTIF(D.1[Tên sản phẩm],H1035)=0),"SP này chưa khai báo trong DSSP",""))))</f>
        <v/>
      </c>
      <c r="AB1035" s="28" t="str">
        <f t="shared" ca="1" si="194"/>
        <v/>
      </c>
      <c r="AC1035" s="29" t="str">
        <f>IF(OR(H1035="",S1035=""),"",S1035-(SUM(L1035,M1035)*INDEX(#REF!,MATCH(H1035,D.1[Tên sản phẩm],0))))</f>
        <v/>
      </c>
    </row>
    <row r="1036" spans="2:29" ht="27.75" customHeight="1">
      <c r="B1036" s="69">
        <f t="shared" si="195"/>
        <v>1033</v>
      </c>
      <c r="C1036" s="49" t="str">
        <f t="shared" ca="1" si="196"/>
        <v/>
      </c>
      <c r="D1036" s="50" t="str">
        <f t="shared" ca="1" si="197"/>
        <v/>
      </c>
      <c r="E1036" s="51" t="str">
        <f t="shared" ca="1" si="198"/>
        <v/>
      </c>
      <c r="F1036" s="51"/>
      <c r="G1036" s="52" t="str">
        <f t="shared" ca="1" si="199"/>
        <v/>
      </c>
      <c r="H1036" s="53"/>
      <c r="I1036" s="54" t="str">
        <f>IF(H1036="","",INDEX(D.1[Quy cách],MATCH(H1036,D.1[Tên sản phẩm],0)))</f>
        <v/>
      </c>
      <c r="J1036" s="20" t="str">
        <f>IF(H1036="","",INDEX(D.1[ĐVT],MATCH(H1036,D.1[Tên sản phẩm],0)))</f>
        <v/>
      </c>
      <c r="K1036" s="56" t="str">
        <f>IF(H1036="","",INDEX(#REF!,MATCH(H1036,D.1[Tên sản phẩm],0)))</f>
        <v/>
      </c>
      <c r="L1036" s="56"/>
      <c r="M1036" s="53"/>
      <c r="N1036" s="53"/>
      <c r="O1036" s="53"/>
      <c r="P1036" s="57" t="str">
        <f t="shared" si="200"/>
        <v/>
      </c>
      <c r="Q1036" s="58"/>
      <c r="R1036" s="56" t="str">
        <f t="shared" si="193"/>
        <v/>
      </c>
      <c r="S1036" s="57" t="str">
        <f t="shared" si="201"/>
        <v/>
      </c>
      <c r="T1036" s="58" t="str">
        <f t="shared" ca="1" si="202"/>
        <v/>
      </c>
      <c r="U1036" s="57" t="str">
        <f t="shared" si="203"/>
        <v/>
      </c>
      <c r="V1036" s="57" t="str">
        <f ca="1">IF(AND(C1036&lt;&gt;"",C1036&lt;&gt;OFFSET(C1036,1,0)),SUMIFS([Giá có thuế],[Số ĐK],C1036),"")</f>
        <v/>
      </c>
      <c r="W1036" s="53"/>
      <c r="X1036" s="55" t="str">
        <f>IF(W1036="","",'Thông Tin Chung'!#REF!)</f>
        <v/>
      </c>
      <c r="Y1036" s="57" t="str">
        <f t="shared" ca="1" si="204"/>
        <v/>
      </c>
      <c r="Z1036" s="59"/>
      <c r="AA1036" s="49" t="str">
        <f ca="1">IF(C1036="","",IF(OR(D1036&lt;NgayBatDau,D1036&gt;NgayKetThuc),"Ngày tháng phải nằm trong kỳ báo cáo",IF(AND(G1036&lt;&gt;"",COUNTIF(D.2[Tên khách hàng],G1036)=0),"Tên KH chưa khai báo trong DSKH",IF(AND(H1036&lt;&gt;"",COUNTIF(D.1[Tên sản phẩm],H1036)=0),"SP này chưa khai báo trong DSSP",""))))</f>
        <v/>
      </c>
      <c r="AB1036" s="28" t="str">
        <f t="shared" ca="1" si="194"/>
        <v/>
      </c>
      <c r="AC1036" s="29" t="str">
        <f>IF(OR(H1036="",S1036=""),"",S1036-(SUM(L1036,M1036)*INDEX(#REF!,MATCH(H1036,D.1[Tên sản phẩm],0))))</f>
        <v/>
      </c>
    </row>
    <row r="1037" spans="2:29" ht="27.75" customHeight="1">
      <c r="B1037" s="69">
        <f t="shared" si="195"/>
        <v>1034</v>
      </c>
      <c r="C1037" s="49" t="str">
        <f t="shared" ca="1" si="196"/>
        <v/>
      </c>
      <c r="D1037" s="50" t="str">
        <f t="shared" ca="1" si="197"/>
        <v/>
      </c>
      <c r="E1037" s="51" t="str">
        <f t="shared" ca="1" si="198"/>
        <v/>
      </c>
      <c r="F1037" s="51"/>
      <c r="G1037" s="52" t="str">
        <f t="shared" ca="1" si="199"/>
        <v/>
      </c>
      <c r="H1037" s="53"/>
      <c r="I1037" s="54" t="str">
        <f>IF(H1037="","",INDEX(D.1[Quy cách],MATCH(H1037,D.1[Tên sản phẩm],0)))</f>
        <v/>
      </c>
      <c r="J1037" s="20" t="str">
        <f>IF(H1037="","",INDEX(D.1[ĐVT],MATCH(H1037,D.1[Tên sản phẩm],0)))</f>
        <v/>
      </c>
      <c r="K1037" s="56" t="str">
        <f>IF(H1037="","",INDEX(#REF!,MATCH(H1037,D.1[Tên sản phẩm],0)))</f>
        <v/>
      </c>
      <c r="L1037" s="56"/>
      <c r="M1037" s="53"/>
      <c r="N1037" s="53"/>
      <c r="O1037" s="53"/>
      <c r="P1037" s="57" t="str">
        <f t="shared" si="200"/>
        <v/>
      </c>
      <c r="Q1037" s="58"/>
      <c r="R1037" s="56" t="str">
        <f t="shared" si="193"/>
        <v/>
      </c>
      <c r="S1037" s="57" t="str">
        <f t="shared" si="201"/>
        <v/>
      </c>
      <c r="T1037" s="58" t="str">
        <f t="shared" ca="1" si="202"/>
        <v/>
      </c>
      <c r="U1037" s="57" t="str">
        <f t="shared" si="203"/>
        <v/>
      </c>
      <c r="V1037" s="57" t="str">
        <f ca="1">IF(AND(C1037&lt;&gt;"",C1037&lt;&gt;OFFSET(C1037,1,0)),SUMIFS([Giá có thuế],[Số ĐK],C1037),"")</f>
        <v/>
      </c>
      <c r="W1037" s="53"/>
      <c r="X1037" s="55" t="str">
        <f>IF(W1037="","",'Thông Tin Chung'!#REF!)</f>
        <v/>
      </c>
      <c r="Y1037" s="57" t="str">
        <f t="shared" ca="1" si="204"/>
        <v/>
      </c>
      <c r="Z1037" s="59"/>
      <c r="AA1037" s="49" t="str">
        <f ca="1">IF(C1037="","",IF(OR(D1037&lt;NgayBatDau,D1037&gt;NgayKetThuc),"Ngày tháng phải nằm trong kỳ báo cáo",IF(AND(G1037&lt;&gt;"",COUNTIF(D.2[Tên khách hàng],G1037)=0),"Tên KH chưa khai báo trong DSKH",IF(AND(H1037&lt;&gt;"",COUNTIF(D.1[Tên sản phẩm],H1037)=0),"SP này chưa khai báo trong DSSP",""))))</f>
        <v/>
      </c>
      <c r="AB1037" s="28" t="str">
        <f t="shared" ca="1" si="194"/>
        <v/>
      </c>
      <c r="AC1037" s="29" t="str">
        <f>IF(OR(H1037="",S1037=""),"",S1037-(SUM(L1037,M1037)*INDEX(#REF!,MATCH(H1037,D.1[Tên sản phẩm],0))))</f>
        <v/>
      </c>
    </row>
    <row r="1038" spans="2:29" ht="27.75" customHeight="1">
      <c r="B1038" s="69">
        <f t="shared" si="195"/>
        <v>1035</v>
      </c>
      <c r="C1038" s="49" t="str">
        <f t="shared" ca="1" si="196"/>
        <v/>
      </c>
      <c r="D1038" s="50" t="str">
        <f t="shared" ca="1" si="197"/>
        <v/>
      </c>
      <c r="E1038" s="51" t="str">
        <f t="shared" ca="1" si="198"/>
        <v/>
      </c>
      <c r="F1038" s="51"/>
      <c r="G1038" s="52" t="str">
        <f t="shared" ca="1" si="199"/>
        <v/>
      </c>
      <c r="H1038" s="53"/>
      <c r="I1038" s="54" t="str">
        <f>IF(H1038="","",INDEX(D.1[Quy cách],MATCH(H1038,D.1[Tên sản phẩm],0)))</f>
        <v/>
      </c>
      <c r="J1038" s="20" t="str">
        <f>IF(H1038="","",INDEX(D.1[ĐVT],MATCH(H1038,D.1[Tên sản phẩm],0)))</f>
        <v/>
      </c>
      <c r="K1038" s="56" t="str">
        <f>IF(H1038="","",INDEX(#REF!,MATCH(H1038,D.1[Tên sản phẩm],0)))</f>
        <v/>
      </c>
      <c r="L1038" s="56"/>
      <c r="M1038" s="53"/>
      <c r="N1038" s="53"/>
      <c r="O1038" s="53"/>
      <c r="P1038" s="57" t="str">
        <f t="shared" si="200"/>
        <v/>
      </c>
      <c r="Q1038" s="58"/>
      <c r="R1038" s="56" t="str">
        <f t="shared" si="193"/>
        <v/>
      </c>
      <c r="S1038" s="57" t="str">
        <f t="shared" si="201"/>
        <v/>
      </c>
      <c r="T1038" s="58" t="str">
        <f t="shared" ca="1" si="202"/>
        <v/>
      </c>
      <c r="U1038" s="57" t="str">
        <f t="shared" si="203"/>
        <v/>
      </c>
      <c r="V1038" s="57" t="str">
        <f ca="1">IF(AND(C1038&lt;&gt;"",C1038&lt;&gt;OFFSET(C1038,1,0)),SUMIFS([Giá có thuế],[Số ĐK],C1038),"")</f>
        <v/>
      </c>
      <c r="W1038" s="53"/>
      <c r="X1038" s="55" t="str">
        <f>IF(W1038="","",'Thông Tin Chung'!#REF!)</f>
        <v/>
      </c>
      <c r="Y1038" s="57" t="str">
        <f t="shared" ca="1" si="204"/>
        <v/>
      </c>
      <c r="Z1038" s="59"/>
      <c r="AA1038" s="49" t="str">
        <f ca="1">IF(C1038="","",IF(OR(D1038&lt;NgayBatDau,D1038&gt;NgayKetThuc),"Ngày tháng phải nằm trong kỳ báo cáo",IF(AND(G1038&lt;&gt;"",COUNTIF(D.2[Tên khách hàng],G1038)=0),"Tên KH chưa khai báo trong DSKH",IF(AND(H1038&lt;&gt;"",COUNTIF(D.1[Tên sản phẩm],H1038)=0),"SP này chưa khai báo trong DSSP",""))))</f>
        <v/>
      </c>
      <c r="AB1038" s="28" t="str">
        <f t="shared" ca="1" si="194"/>
        <v/>
      </c>
      <c r="AC1038" s="29" t="str">
        <f>IF(OR(H1038="",S1038=""),"",S1038-(SUM(L1038,M1038)*INDEX(#REF!,MATCH(H1038,D.1[Tên sản phẩm],0))))</f>
        <v/>
      </c>
    </row>
    <row r="1039" spans="2:29" ht="27.75" customHeight="1">
      <c r="B1039" s="69">
        <f t="shared" si="195"/>
        <v>1036</v>
      </c>
      <c r="C1039" s="49" t="str">
        <f t="shared" ca="1" si="196"/>
        <v/>
      </c>
      <c r="D1039" s="50" t="str">
        <f t="shared" ca="1" si="197"/>
        <v/>
      </c>
      <c r="E1039" s="51" t="str">
        <f t="shared" ca="1" si="198"/>
        <v/>
      </c>
      <c r="F1039" s="51"/>
      <c r="G1039" s="52" t="str">
        <f t="shared" ca="1" si="199"/>
        <v/>
      </c>
      <c r="H1039" s="53"/>
      <c r="I1039" s="54" t="str">
        <f>IF(H1039="","",INDEX(D.1[Quy cách],MATCH(H1039,D.1[Tên sản phẩm],0)))</f>
        <v/>
      </c>
      <c r="J1039" s="20" t="str">
        <f>IF(H1039="","",INDEX(D.1[ĐVT],MATCH(H1039,D.1[Tên sản phẩm],0)))</f>
        <v/>
      </c>
      <c r="K1039" s="56" t="str">
        <f>IF(H1039="","",INDEX(#REF!,MATCH(H1039,D.1[Tên sản phẩm],0)))</f>
        <v/>
      </c>
      <c r="L1039" s="56"/>
      <c r="M1039" s="53"/>
      <c r="N1039" s="53"/>
      <c r="O1039" s="53"/>
      <c r="P1039" s="57" t="str">
        <f t="shared" si="200"/>
        <v/>
      </c>
      <c r="Q1039" s="58"/>
      <c r="R1039" s="56" t="str">
        <f t="shared" si="193"/>
        <v/>
      </c>
      <c r="S1039" s="57" t="str">
        <f t="shared" si="201"/>
        <v/>
      </c>
      <c r="T1039" s="58" t="str">
        <f t="shared" ca="1" si="202"/>
        <v/>
      </c>
      <c r="U1039" s="57" t="str">
        <f t="shared" si="203"/>
        <v/>
      </c>
      <c r="V1039" s="57" t="str">
        <f ca="1">IF(AND(C1039&lt;&gt;"",C1039&lt;&gt;OFFSET(C1039,1,0)),SUMIFS([Giá có thuế],[Số ĐK],C1039),"")</f>
        <v/>
      </c>
      <c r="W1039" s="53"/>
      <c r="X1039" s="55" t="str">
        <f>IF(W1039="","",'Thông Tin Chung'!#REF!)</f>
        <v/>
      </c>
      <c r="Y1039" s="57" t="str">
        <f t="shared" ca="1" si="204"/>
        <v/>
      </c>
      <c r="Z1039" s="59"/>
      <c r="AA1039" s="49" t="str">
        <f ca="1">IF(C1039="","",IF(OR(D1039&lt;NgayBatDau,D1039&gt;NgayKetThuc),"Ngày tháng phải nằm trong kỳ báo cáo",IF(AND(G1039&lt;&gt;"",COUNTIF(D.2[Tên khách hàng],G1039)=0),"Tên KH chưa khai báo trong DSKH",IF(AND(H1039&lt;&gt;"",COUNTIF(D.1[Tên sản phẩm],H1039)=0),"SP này chưa khai báo trong DSSP",""))))</f>
        <v/>
      </c>
      <c r="AB1039" s="28" t="str">
        <f t="shared" ca="1" si="194"/>
        <v/>
      </c>
      <c r="AC1039" s="29" t="str">
        <f>IF(OR(H1039="",S1039=""),"",S1039-(SUM(L1039,M1039)*INDEX(#REF!,MATCH(H1039,D.1[Tên sản phẩm],0))))</f>
        <v/>
      </c>
    </row>
    <row r="1040" spans="2:29" ht="27.75" customHeight="1">
      <c r="B1040" s="69">
        <f t="shared" si="195"/>
        <v>1037</v>
      </c>
      <c r="C1040" s="49" t="str">
        <f t="shared" ca="1" si="196"/>
        <v/>
      </c>
      <c r="D1040" s="50" t="str">
        <f t="shared" ca="1" si="197"/>
        <v/>
      </c>
      <c r="E1040" s="51" t="str">
        <f t="shared" ca="1" si="198"/>
        <v/>
      </c>
      <c r="F1040" s="51"/>
      <c r="G1040" s="52" t="str">
        <f t="shared" ca="1" si="199"/>
        <v/>
      </c>
      <c r="H1040" s="53"/>
      <c r="I1040" s="54" t="str">
        <f>IF(H1040="","",INDEX(D.1[Quy cách],MATCH(H1040,D.1[Tên sản phẩm],0)))</f>
        <v/>
      </c>
      <c r="J1040" s="20" t="str">
        <f>IF(H1040="","",INDEX(D.1[ĐVT],MATCH(H1040,D.1[Tên sản phẩm],0)))</f>
        <v/>
      </c>
      <c r="K1040" s="56" t="str">
        <f>IF(H1040="","",INDEX(#REF!,MATCH(H1040,D.1[Tên sản phẩm],0)))</f>
        <v/>
      </c>
      <c r="L1040" s="56"/>
      <c r="M1040" s="53"/>
      <c r="N1040" s="53"/>
      <c r="O1040" s="53"/>
      <c r="P1040" s="57" t="str">
        <f t="shared" si="200"/>
        <v/>
      </c>
      <c r="Q1040" s="58"/>
      <c r="R1040" s="56" t="str">
        <f t="shared" si="193"/>
        <v/>
      </c>
      <c r="S1040" s="57" t="str">
        <f t="shared" si="201"/>
        <v/>
      </c>
      <c r="T1040" s="58" t="str">
        <f t="shared" ca="1" si="202"/>
        <v/>
      </c>
      <c r="U1040" s="57" t="str">
        <f t="shared" si="203"/>
        <v/>
      </c>
      <c r="V1040" s="57" t="str">
        <f ca="1">IF(AND(C1040&lt;&gt;"",C1040&lt;&gt;OFFSET(C1040,1,0)),SUMIFS([Giá có thuế],[Số ĐK],C1040),"")</f>
        <v/>
      </c>
      <c r="W1040" s="53"/>
      <c r="X1040" s="55" t="str">
        <f>IF(W1040="","",'Thông Tin Chung'!#REF!)</f>
        <v/>
      </c>
      <c r="Y1040" s="57" t="str">
        <f t="shared" ca="1" si="204"/>
        <v/>
      </c>
      <c r="Z1040" s="59"/>
      <c r="AA1040" s="49" t="str">
        <f ca="1">IF(C1040="","",IF(OR(D1040&lt;NgayBatDau,D1040&gt;NgayKetThuc),"Ngày tháng phải nằm trong kỳ báo cáo",IF(AND(G1040&lt;&gt;"",COUNTIF(D.2[Tên khách hàng],G1040)=0),"Tên KH chưa khai báo trong DSKH",IF(AND(H1040&lt;&gt;"",COUNTIF(D.1[Tên sản phẩm],H1040)=0),"SP này chưa khai báo trong DSSP",""))))</f>
        <v/>
      </c>
      <c r="AB1040" s="28" t="str">
        <f t="shared" ca="1" si="194"/>
        <v/>
      </c>
      <c r="AC1040" s="29" t="str">
        <f>IF(OR(H1040="",S1040=""),"",S1040-(SUM(L1040,M1040)*INDEX(#REF!,MATCH(H1040,D.1[Tên sản phẩm],0))))</f>
        <v/>
      </c>
    </row>
    <row r="1041" spans="2:29" ht="27.75" customHeight="1">
      <c r="B1041" s="69">
        <f t="shared" si="195"/>
        <v>1038</v>
      </c>
      <c r="C1041" s="49" t="str">
        <f t="shared" ca="1" si="196"/>
        <v/>
      </c>
      <c r="D1041" s="50" t="str">
        <f t="shared" ca="1" si="197"/>
        <v/>
      </c>
      <c r="E1041" s="51" t="str">
        <f t="shared" ca="1" si="198"/>
        <v/>
      </c>
      <c r="F1041" s="51"/>
      <c r="G1041" s="52" t="str">
        <f t="shared" ca="1" si="199"/>
        <v/>
      </c>
      <c r="H1041" s="53"/>
      <c r="I1041" s="54" t="str">
        <f>IF(H1041="","",INDEX(D.1[Quy cách],MATCH(H1041,D.1[Tên sản phẩm],0)))</f>
        <v/>
      </c>
      <c r="J1041" s="20" t="str">
        <f>IF(H1041="","",INDEX(D.1[ĐVT],MATCH(H1041,D.1[Tên sản phẩm],0)))</f>
        <v/>
      </c>
      <c r="K1041" s="56" t="str">
        <f>IF(H1041="","",INDEX(#REF!,MATCH(H1041,D.1[Tên sản phẩm],0)))</f>
        <v/>
      </c>
      <c r="L1041" s="56"/>
      <c r="M1041" s="53"/>
      <c r="N1041" s="53"/>
      <c r="O1041" s="53"/>
      <c r="P1041" s="57" t="str">
        <f t="shared" si="200"/>
        <v/>
      </c>
      <c r="Q1041" s="58"/>
      <c r="R1041" s="56" t="str">
        <f t="shared" si="193"/>
        <v/>
      </c>
      <c r="S1041" s="57" t="str">
        <f t="shared" si="201"/>
        <v/>
      </c>
      <c r="T1041" s="58" t="str">
        <f t="shared" ca="1" si="202"/>
        <v/>
      </c>
      <c r="U1041" s="57" t="str">
        <f t="shared" si="203"/>
        <v/>
      </c>
      <c r="V1041" s="57" t="str">
        <f ca="1">IF(AND(C1041&lt;&gt;"",C1041&lt;&gt;OFFSET(C1041,1,0)),SUMIFS([Giá có thuế],[Số ĐK],C1041),"")</f>
        <v/>
      </c>
      <c r="W1041" s="53"/>
      <c r="X1041" s="55" t="str">
        <f>IF(W1041="","",'Thông Tin Chung'!#REF!)</f>
        <v/>
      </c>
      <c r="Y1041" s="57" t="str">
        <f t="shared" ca="1" si="204"/>
        <v/>
      </c>
      <c r="Z1041" s="59"/>
      <c r="AA1041" s="49" t="str">
        <f ca="1">IF(C1041="","",IF(OR(D1041&lt;NgayBatDau,D1041&gt;NgayKetThuc),"Ngày tháng phải nằm trong kỳ báo cáo",IF(AND(G1041&lt;&gt;"",COUNTIF(D.2[Tên khách hàng],G1041)=0),"Tên KH chưa khai báo trong DSKH",IF(AND(H1041&lt;&gt;"",COUNTIF(D.1[Tên sản phẩm],H1041)=0),"SP này chưa khai báo trong DSSP",""))))</f>
        <v/>
      </c>
      <c r="AB1041" s="28" t="str">
        <f t="shared" ca="1" si="194"/>
        <v/>
      </c>
      <c r="AC1041" s="29" t="str">
        <f>IF(OR(H1041="",S1041=""),"",S1041-(SUM(L1041,M1041)*INDEX(#REF!,MATCH(H1041,D.1[Tên sản phẩm],0))))</f>
        <v/>
      </c>
    </row>
    <row r="1042" spans="2:29" ht="27.75" customHeight="1">
      <c r="B1042" s="69">
        <f t="shared" si="195"/>
        <v>1039</v>
      </c>
      <c r="C1042" s="49" t="str">
        <f t="shared" ca="1" si="196"/>
        <v/>
      </c>
      <c r="D1042" s="50" t="str">
        <f t="shared" ca="1" si="197"/>
        <v/>
      </c>
      <c r="E1042" s="51" t="str">
        <f t="shared" ca="1" si="198"/>
        <v/>
      </c>
      <c r="F1042" s="51"/>
      <c r="G1042" s="52" t="str">
        <f t="shared" ca="1" si="199"/>
        <v/>
      </c>
      <c r="H1042" s="53"/>
      <c r="I1042" s="54" t="str">
        <f>IF(H1042="","",INDEX(D.1[Quy cách],MATCH(H1042,D.1[Tên sản phẩm],0)))</f>
        <v/>
      </c>
      <c r="J1042" s="20" t="str">
        <f>IF(H1042="","",INDEX(D.1[ĐVT],MATCH(H1042,D.1[Tên sản phẩm],0)))</f>
        <v/>
      </c>
      <c r="K1042" s="56" t="str">
        <f>IF(H1042="","",INDEX(#REF!,MATCH(H1042,D.1[Tên sản phẩm],0)))</f>
        <v/>
      </c>
      <c r="L1042" s="56"/>
      <c r="M1042" s="53"/>
      <c r="N1042" s="53"/>
      <c r="O1042" s="53"/>
      <c r="P1042" s="57" t="str">
        <f t="shared" si="200"/>
        <v/>
      </c>
      <c r="Q1042" s="58"/>
      <c r="R1042" s="56" t="str">
        <f t="shared" si="193"/>
        <v/>
      </c>
      <c r="S1042" s="57" t="str">
        <f t="shared" si="201"/>
        <v/>
      </c>
      <c r="T1042" s="58" t="str">
        <f t="shared" ca="1" si="202"/>
        <v/>
      </c>
      <c r="U1042" s="57" t="str">
        <f t="shared" si="203"/>
        <v/>
      </c>
      <c r="V1042" s="57" t="str">
        <f ca="1">IF(AND(C1042&lt;&gt;"",C1042&lt;&gt;OFFSET(C1042,1,0)),SUMIFS([Giá có thuế],[Số ĐK],C1042),"")</f>
        <v/>
      </c>
      <c r="W1042" s="53"/>
      <c r="X1042" s="55" t="str">
        <f>IF(W1042="","",'Thông Tin Chung'!#REF!)</f>
        <v/>
      </c>
      <c r="Y1042" s="57" t="str">
        <f t="shared" ca="1" si="204"/>
        <v/>
      </c>
      <c r="Z1042" s="59"/>
      <c r="AA1042" s="49" t="str">
        <f ca="1">IF(C1042="","",IF(OR(D1042&lt;NgayBatDau,D1042&gt;NgayKetThuc),"Ngày tháng phải nằm trong kỳ báo cáo",IF(AND(G1042&lt;&gt;"",COUNTIF(D.2[Tên khách hàng],G1042)=0),"Tên KH chưa khai báo trong DSKH",IF(AND(H1042&lt;&gt;"",COUNTIF(D.1[Tên sản phẩm],H1042)=0),"SP này chưa khai báo trong DSSP",""))))</f>
        <v/>
      </c>
      <c r="AB1042" s="28" t="str">
        <f t="shared" ca="1" si="194"/>
        <v/>
      </c>
      <c r="AC1042" s="29" t="str">
        <f>IF(OR(H1042="",S1042=""),"",S1042-(SUM(L1042,M1042)*INDEX(#REF!,MATCH(H1042,D.1[Tên sản phẩm],0))))</f>
        <v/>
      </c>
    </row>
    <row r="1043" spans="2:29" ht="27.75" customHeight="1">
      <c r="B1043" s="69">
        <f t="shared" si="195"/>
        <v>1040</v>
      </c>
      <c r="C1043" s="49" t="str">
        <f t="shared" ca="1" si="196"/>
        <v/>
      </c>
      <c r="D1043" s="50" t="str">
        <f t="shared" ca="1" si="197"/>
        <v/>
      </c>
      <c r="E1043" s="51" t="str">
        <f t="shared" ca="1" si="198"/>
        <v/>
      </c>
      <c r="F1043" s="51"/>
      <c r="G1043" s="52" t="str">
        <f t="shared" ca="1" si="199"/>
        <v/>
      </c>
      <c r="H1043" s="53"/>
      <c r="I1043" s="54" t="str">
        <f>IF(H1043="","",INDEX(D.1[Quy cách],MATCH(H1043,D.1[Tên sản phẩm],0)))</f>
        <v/>
      </c>
      <c r="J1043" s="20" t="str">
        <f>IF(H1043="","",INDEX(D.1[ĐVT],MATCH(H1043,D.1[Tên sản phẩm],0)))</f>
        <v/>
      </c>
      <c r="K1043" s="56" t="str">
        <f>IF(H1043="","",INDEX(#REF!,MATCH(H1043,D.1[Tên sản phẩm],0)))</f>
        <v/>
      </c>
      <c r="L1043" s="56"/>
      <c r="M1043" s="53"/>
      <c r="N1043" s="53"/>
      <c r="O1043" s="53"/>
      <c r="P1043" s="57" t="str">
        <f t="shared" si="200"/>
        <v/>
      </c>
      <c r="Q1043" s="58"/>
      <c r="R1043" s="56" t="str">
        <f t="shared" si="193"/>
        <v/>
      </c>
      <c r="S1043" s="57" t="str">
        <f t="shared" si="201"/>
        <v/>
      </c>
      <c r="T1043" s="58" t="str">
        <f t="shared" ca="1" si="202"/>
        <v/>
      </c>
      <c r="U1043" s="57" t="str">
        <f t="shared" si="203"/>
        <v/>
      </c>
      <c r="V1043" s="57" t="str">
        <f ca="1">IF(AND(C1043&lt;&gt;"",C1043&lt;&gt;OFFSET(C1043,1,0)),SUMIFS([Giá có thuế],[Số ĐK],C1043),"")</f>
        <v/>
      </c>
      <c r="W1043" s="53"/>
      <c r="X1043" s="55" t="str">
        <f>IF(W1043="","",'Thông Tin Chung'!#REF!)</f>
        <v/>
      </c>
      <c r="Y1043" s="57" t="str">
        <f t="shared" ca="1" si="204"/>
        <v/>
      </c>
      <c r="Z1043" s="59"/>
      <c r="AA1043" s="49" t="str">
        <f ca="1">IF(C1043="","",IF(OR(D1043&lt;NgayBatDau,D1043&gt;NgayKetThuc),"Ngày tháng phải nằm trong kỳ báo cáo",IF(AND(G1043&lt;&gt;"",COUNTIF(D.2[Tên khách hàng],G1043)=0),"Tên KH chưa khai báo trong DSKH",IF(AND(H1043&lt;&gt;"",COUNTIF(D.1[Tên sản phẩm],H1043)=0),"SP này chưa khai báo trong DSSP",""))))</f>
        <v/>
      </c>
      <c r="AB1043" s="28" t="str">
        <f t="shared" ca="1" si="194"/>
        <v/>
      </c>
      <c r="AC1043" s="29" t="str">
        <f>IF(OR(H1043="",S1043=""),"",S1043-(SUM(L1043,M1043)*INDEX(#REF!,MATCH(H1043,D.1[Tên sản phẩm],0))))</f>
        <v/>
      </c>
    </row>
    <row r="1044" spans="2:29" ht="27.75" customHeight="1">
      <c r="B1044" s="69">
        <f t="shared" si="195"/>
        <v>1041</v>
      </c>
      <c r="C1044" s="49" t="str">
        <f t="shared" ca="1" si="196"/>
        <v/>
      </c>
      <c r="D1044" s="50" t="str">
        <f t="shared" ca="1" si="197"/>
        <v/>
      </c>
      <c r="E1044" s="51" t="str">
        <f t="shared" ca="1" si="198"/>
        <v/>
      </c>
      <c r="F1044" s="51"/>
      <c r="G1044" s="52" t="str">
        <f t="shared" ca="1" si="199"/>
        <v/>
      </c>
      <c r="H1044" s="53"/>
      <c r="I1044" s="54" t="str">
        <f>IF(H1044="","",INDEX(D.1[Quy cách],MATCH(H1044,D.1[Tên sản phẩm],0)))</f>
        <v/>
      </c>
      <c r="J1044" s="20" t="str">
        <f>IF(H1044="","",INDEX(D.1[ĐVT],MATCH(H1044,D.1[Tên sản phẩm],0)))</f>
        <v/>
      </c>
      <c r="K1044" s="56" t="str">
        <f>IF(H1044="","",INDEX(#REF!,MATCH(H1044,D.1[Tên sản phẩm],0)))</f>
        <v/>
      </c>
      <c r="L1044" s="56"/>
      <c r="M1044" s="53"/>
      <c r="N1044" s="53"/>
      <c r="O1044" s="53"/>
      <c r="P1044" s="57" t="str">
        <f t="shared" si="200"/>
        <v/>
      </c>
      <c r="Q1044" s="58"/>
      <c r="R1044" s="56" t="str">
        <f t="shared" si="193"/>
        <v/>
      </c>
      <c r="S1044" s="57" t="str">
        <f t="shared" si="201"/>
        <v/>
      </c>
      <c r="T1044" s="58" t="str">
        <f t="shared" ca="1" si="202"/>
        <v/>
      </c>
      <c r="U1044" s="57" t="str">
        <f t="shared" si="203"/>
        <v/>
      </c>
      <c r="V1044" s="57" t="str">
        <f ca="1">IF(AND(C1044&lt;&gt;"",C1044&lt;&gt;OFFSET(C1044,1,0)),SUMIFS([Giá có thuế],[Số ĐK],C1044),"")</f>
        <v/>
      </c>
      <c r="W1044" s="53"/>
      <c r="X1044" s="55" t="str">
        <f>IF(W1044="","",'Thông Tin Chung'!#REF!)</f>
        <v/>
      </c>
      <c r="Y1044" s="57" t="str">
        <f t="shared" ca="1" si="204"/>
        <v/>
      </c>
      <c r="Z1044" s="59"/>
      <c r="AA1044" s="49" t="str">
        <f ca="1">IF(C1044="","",IF(OR(D1044&lt;NgayBatDau,D1044&gt;NgayKetThuc),"Ngày tháng phải nằm trong kỳ báo cáo",IF(AND(G1044&lt;&gt;"",COUNTIF(D.2[Tên khách hàng],G1044)=0),"Tên KH chưa khai báo trong DSKH",IF(AND(H1044&lt;&gt;"",COUNTIF(D.1[Tên sản phẩm],H1044)=0),"SP này chưa khai báo trong DSSP",""))))</f>
        <v/>
      </c>
      <c r="AB1044" s="28" t="str">
        <f t="shared" ca="1" si="194"/>
        <v/>
      </c>
      <c r="AC1044" s="29" t="str">
        <f>IF(OR(H1044="",S1044=""),"",S1044-(SUM(L1044,M1044)*INDEX(#REF!,MATCH(H1044,D.1[Tên sản phẩm],0))))</f>
        <v/>
      </c>
    </row>
    <row r="1045" spans="2:29" ht="27.75" customHeight="1">
      <c r="B1045" s="69">
        <f t="shared" si="195"/>
        <v>1042</v>
      </c>
      <c r="C1045" s="49" t="str">
        <f t="shared" ca="1" si="196"/>
        <v/>
      </c>
      <c r="D1045" s="50" t="str">
        <f t="shared" ca="1" si="197"/>
        <v/>
      </c>
      <c r="E1045" s="51" t="str">
        <f t="shared" ca="1" si="198"/>
        <v/>
      </c>
      <c r="F1045" s="51"/>
      <c r="G1045" s="52" t="str">
        <f t="shared" ca="1" si="199"/>
        <v/>
      </c>
      <c r="H1045" s="53"/>
      <c r="I1045" s="54" t="str">
        <f>IF(H1045="","",INDEX(D.1[Quy cách],MATCH(H1045,D.1[Tên sản phẩm],0)))</f>
        <v/>
      </c>
      <c r="J1045" s="20" t="str">
        <f>IF(H1045="","",INDEX(D.1[ĐVT],MATCH(H1045,D.1[Tên sản phẩm],0)))</f>
        <v/>
      </c>
      <c r="K1045" s="56" t="str">
        <f>IF(H1045="","",INDEX(#REF!,MATCH(H1045,D.1[Tên sản phẩm],0)))</f>
        <v/>
      </c>
      <c r="L1045" s="56"/>
      <c r="M1045" s="53"/>
      <c r="N1045" s="53"/>
      <c r="O1045" s="53"/>
      <c r="P1045" s="57" t="str">
        <f t="shared" si="200"/>
        <v/>
      </c>
      <c r="Q1045" s="58"/>
      <c r="R1045" s="56" t="str">
        <f t="shared" si="193"/>
        <v/>
      </c>
      <c r="S1045" s="57" t="str">
        <f t="shared" si="201"/>
        <v/>
      </c>
      <c r="T1045" s="58" t="str">
        <f t="shared" ca="1" si="202"/>
        <v/>
      </c>
      <c r="U1045" s="57" t="str">
        <f t="shared" si="203"/>
        <v/>
      </c>
      <c r="V1045" s="57" t="str">
        <f ca="1">IF(AND(C1045&lt;&gt;"",C1045&lt;&gt;OFFSET(C1045,1,0)),SUMIFS([Giá có thuế],[Số ĐK],C1045),"")</f>
        <v/>
      </c>
      <c r="W1045" s="53"/>
      <c r="X1045" s="55" t="str">
        <f>IF(W1045="","",'Thông Tin Chung'!#REF!)</f>
        <v/>
      </c>
      <c r="Y1045" s="57" t="str">
        <f t="shared" ca="1" si="204"/>
        <v/>
      </c>
      <c r="Z1045" s="59"/>
      <c r="AA1045" s="49" t="str">
        <f ca="1">IF(C1045="","",IF(OR(D1045&lt;NgayBatDau,D1045&gt;NgayKetThuc),"Ngày tháng phải nằm trong kỳ báo cáo",IF(AND(G1045&lt;&gt;"",COUNTIF(D.2[Tên khách hàng],G1045)=0),"Tên KH chưa khai báo trong DSKH",IF(AND(H1045&lt;&gt;"",COUNTIF(D.1[Tên sản phẩm],H1045)=0),"SP này chưa khai báo trong DSSP",""))))</f>
        <v/>
      </c>
      <c r="AB1045" s="28" t="str">
        <f t="shared" ca="1" si="194"/>
        <v/>
      </c>
      <c r="AC1045" s="29" t="str">
        <f>IF(OR(H1045="",S1045=""),"",S1045-(SUM(L1045,M1045)*INDEX(#REF!,MATCH(H1045,D.1[Tên sản phẩm],0))))</f>
        <v/>
      </c>
    </row>
    <row r="1046" spans="2:29" ht="27.75" customHeight="1">
      <c r="B1046" s="69">
        <f t="shared" si="195"/>
        <v>1043</v>
      </c>
      <c r="C1046" s="49" t="str">
        <f t="shared" ca="1" si="196"/>
        <v/>
      </c>
      <c r="D1046" s="50" t="str">
        <f t="shared" ca="1" si="197"/>
        <v/>
      </c>
      <c r="E1046" s="51" t="str">
        <f t="shared" ca="1" si="198"/>
        <v/>
      </c>
      <c r="F1046" s="51"/>
      <c r="G1046" s="52" t="str">
        <f t="shared" ca="1" si="199"/>
        <v/>
      </c>
      <c r="H1046" s="53"/>
      <c r="I1046" s="54" t="str">
        <f>IF(H1046="","",INDEX(D.1[Quy cách],MATCH(H1046,D.1[Tên sản phẩm],0)))</f>
        <v/>
      </c>
      <c r="J1046" s="20" t="str">
        <f>IF(H1046="","",INDEX(D.1[ĐVT],MATCH(H1046,D.1[Tên sản phẩm],0)))</f>
        <v/>
      </c>
      <c r="K1046" s="56" t="str">
        <f>IF(H1046="","",INDEX(#REF!,MATCH(H1046,D.1[Tên sản phẩm],0)))</f>
        <v/>
      </c>
      <c r="L1046" s="56"/>
      <c r="M1046" s="53"/>
      <c r="N1046" s="53"/>
      <c r="O1046" s="53"/>
      <c r="P1046" s="57" t="str">
        <f t="shared" si="200"/>
        <v/>
      </c>
      <c r="Q1046" s="58"/>
      <c r="R1046" s="56" t="str">
        <f t="shared" si="193"/>
        <v/>
      </c>
      <c r="S1046" s="57" t="str">
        <f t="shared" si="201"/>
        <v/>
      </c>
      <c r="T1046" s="58" t="str">
        <f t="shared" ca="1" si="202"/>
        <v/>
      </c>
      <c r="U1046" s="57" t="str">
        <f t="shared" si="203"/>
        <v/>
      </c>
      <c r="V1046" s="57" t="str">
        <f ca="1">IF(AND(C1046&lt;&gt;"",C1046&lt;&gt;OFFSET(C1046,1,0)),SUMIFS([Giá có thuế],[Số ĐK],C1046),"")</f>
        <v/>
      </c>
      <c r="W1046" s="53"/>
      <c r="X1046" s="55" t="str">
        <f>IF(W1046="","",'Thông Tin Chung'!#REF!)</f>
        <v/>
      </c>
      <c r="Y1046" s="57" t="str">
        <f t="shared" ca="1" si="204"/>
        <v/>
      </c>
      <c r="Z1046" s="59"/>
      <c r="AA1046" s="49" t="str">
        <f ca="1">IF(C1046="","",IF(OR(D1046&lt;NgayBatDau,D1046&gt;NgayKetThuc),"Ngày tháng phải nằm trong kỳ báo cáo",IF(AND(G1046&lt;&gt;"",COUNTIF(D.2[Tên khách hàng],G1046)=0),"Tên KH chưa khai báo trong DSKH",IF(AND(H1046&lt;&gt;"",COUNTIF(D.1[Tên sản phẩm],H1046)=0),"SP này chưa khai báo trong DSSP",""))))</f>
        <v/>
      </c>
      <c r="AB1046" s="28" t="str">
        <f t="shared" ca="1" si="194"/>
        <v/>
      </c>
      <c r="AC1046" s="29" t="str">
        <f>IF(OR(H1046="",S1046=""),"",S1046-(SUM(L1046,M1046)*INDEX(#REF!,MATCH(H1046,D.1[Tên sản phẩm],0))))</f>
        <v/>
      </c>
    </row>
    <row r="1047" spans="2:29" ht="27.75" customHeight="1">
      <c r="B1047" s="69">
        <f t="shared" si="195"/>
        <v>1044</v>
      </c>
      <c r="C1047" s="49" t="str">
        <f t="shared" ca="1" si="196"/>
        <v/>
      </c>
      <c r="D1047" s="50" t="str">
        <f t="shared" ca="1" si="197"/>
        <v/>
      </c>
      <c r="E1047" s="51" t="str">
        <f t="shared" ca="1" si="198"/>
        <v/>
      </c>
      <c r="F1047" s="51"/>
      <c r="G1047" s="52" t="str">
        <f t="shared" ca="1" si="199"/>
        <v/>
      </c>
      <c r="H1047" s="53"/>
      <c r="I1047" s="54" t="str">
        <f>IF(H1047="","",INDEX(D.1[Quy cách],MATCH(H1047,D.1[Tên sản phẩm],0)))</f>
        <v/>
      </c>
      <c r="J1047" s="20" t="str">
        <f>IF(H1047="","",INDEX(D.1[ĐVT],MATCH(H1047,D.1[Tên sản phẩm],0)))</f>
        <v/>
      </c>
      <c r="K1047" s="56" t="str">
        <f>IF(H1047="","",INDEX(#REF!,MATCH(H1047,D.1[Tên sản phẩm],0)))</f>
        <v/>
      </c>
      <c r="L1047" s="56"/>
      <c r="M1047" s="53"/>
      <c r="N1047" s="53"/>
      <c r="O1047" s="53"/>
      <c r="P1047" s="57" t="str">
        <f t="shared" si="200"/>
        <v/>
      </c>
      <c r="Q1047" s="58"/>
      <c r="R1047" s="56" t="str">
        <f t="shared" si="193"/>
        <v/>
      </c>
      <c r="S1047" s="57" t="str">
        <f t="shared" si="201"/>
        <v/>
      </c>
      <c r="T1047" s="58" t="str">
        <f t="shared" ca="1" si="202"/>
        <v/>
      </c>
      <c r="U1047" s="57" t="str">
        <f t="shared" si="203"/>
        <v/>
      </c>
      <c r="V1047" s="57" t="str">
        <f ca="1">IF(AND(C1047&lt;&gt;"",C1047&lt;&gt;OFFSET(C1047,1,0)),SUMIFS([Giá có thuế],[Số ĐK],C1047),"")</f>
        <v/>
      </c>
      <c r="W1047" s="53"/>
      <c r="X1047" s="55" t="str">
        <f>IF(W1047="","",'Thông Tin Chung'!#REF!)</f>
        <v/>
      </c>
      <c r="Y1047" s="57" t="str">
        <f t="shared" ca="1" si="204"/>
        <v/>
      </c>
      <c r="Z1047" s="59"/>
      <c r="AA1047" s="49" t="str">
        <f ca="1">IF(C1047="","",IF(OR(D1047&lt;NgayBatDau,D1047&gt;NgayKetThuc),"Ngày tháng phải nằm trong kỳ báo cáo",IF(AND(G1047&lt;&gt;"",COUNTIF(D.2[Tên khách hàng],G1047)=0),"Tên KH chưa khai báo trong DSKH",IF(AND(H1047&lt;&gt;"",COUNTIF(D.1[Tên sản phẩm],H1047)=0),"SP này chưa khai báo trong DSSP",""))))</f>
        <v/>
      </c>
      <c r="AB1047" s="28" t="str">
        <f t="shared" ca="1" si="194"/>
        <v/>
      </c>
      <c r="AC1047" s="29" t="str">
        <f>IF(OR(H1047="",S1047=""),"",S1047-(SUM(L1047,M1047)*INDEX(#REF!,MATCH(H1047,D.1[Tên sản phẩm],0))))</f>
        <v/>
      </c>
    </row>
    <row r="1048" spans="2:29" ht="27.75" customHeight="1">
      <c r="B1048" s="69">
        <f t="shared" si="195"/>
        <v>1045</v>
      </c>
      <c r="C1048" s="49" t="str">
        <f t="shared" ca="1" si="196"/>
        <v/>
      </c>
      <c r="D1048" s="50" t="str">
        <f t="shared" ca="1" si="197"/>
        <v/>
      </c>
      <c r="E1048" s="51" t="str">
        <f t="shared" ca="1" si="198"/>
        <v/>
      </c>
      <c r="F1048" s="51"/>
      <c r="G1048" s="52" t="str">
        <f t="shared" ca="1" si="199"/>
        <v/>
      </c>
      <c r="H1048" s="53"/>
      <c r="I1048" s="54" t="str">
        <f>IF(H1048="","",INDEX(D.1[Quy cách],MATCH(H1048,D.1[Tên sản phẩm],0)))</f>
        <v/>
      </c>
      <c r="J1048" s="20" t="str">
        <f>IF(H1048="","",INDEX(D.1[ĐVT],MATCH(H1048,D.1[Tên sản phẩm],0)))</f>
        <v/>
      </c>
      <c r="K1048" s="56" t="str">
        <f>IF(H1048="","",INDEX(#REF!,MATCH(H1048,D.1[Tên sản phẩm],0)))</f>
        <v/>
      </c>
      <c r="L1048" s="56"/>
      <c r="M1048" s="53"/>
      <c r="N1048" s="53"/>
      <c r="O1048" s="53"/>
      <c r="P1048" s="57" t="str">
        <f t="shared" si="200"/>
        <v/>
      </c>
      <c r="Q1048" s="58"/>
      <c r="R1048" s="56" t="str">
        <f t="shared" si="193"/>
        <v/>
      </c>
      <c r="S1048" s="57" t="str">
        <f t="shared" si="201"/>
        <v/>
      </c>
      <c r="T1048" s="58" t="str">
        <f t="shared" ca="1" si="202"/>
        <v/>
      </c>
      <c r="U1048" s="57" t="str">
        <f t="shared" si="203"/>
        <v/>
      </c>
      <c r="V1048" s="57" t="str">
        <f ca="1">IF(AND(C1048&lt;&gt;"",C1048&lt;&gt;OFFSET(C1048,1,0)),SUMIFS([Giá có thuế],[Số ĐK],C1048),"")</f>
        <v/>
      </c>
      <c r="W1048" s="53"/>
      <c r="X1048" s="55" t="str">
        <f>IF(W1048="","",'Thông Tin Chung'!#REF!)</f>
        <v/>
      </c>
      <c r="Y1048" s="57" t="str">
        <f t="shared" ca="1" si="204"/>
        <v/>
      </c>
      <c r="Z1048" s="59"/>
      <c r="AA1048" s="49" t="str">
        <f ca="1">IF(C1048="","",IF(OR(D1048&lt;NgayBatDau,D1048&gt;NgayKetThuc),"Ngày tháng phải nằm trong kỳ báo cáo",IF(AND(G1048&lt;&gt;"",COUNTIF(D.2[Tên khách hàng],G1048)=0),"Tên KH chưa khai báo trong DSKH",IF(AND(H1048&lt;&gt;"",COUNTIF(D.1[Tên sản phẩm],H1048)=0),"SP này chưa khai báo trong DSSP",""))))</f>
        <v/>
      </c>
      <c r="AB1048" s="28" t="str">
        <f t="shared" ca="1" si="194"/>
        <v/>
      </c>
      <c r="AC1048" s="29" t="str">
        <f>IF(OR(H1048="",S1048=""),"",S1048-(SUM(L1048,M1048)*INDEX(#REF!,MATCH(H1048,D.1[Tên sản phẩm],0))))</f>
        <v/>
      </c>
    </row>
    <row r="1049" spans="2:29" ht="27.75" customHeight="1">
      <c r="B1049" s="69">
        <f t="shared" si="195"/>
        <v>1046</v>
      </c>
      <c r="C1049" s="49" t="str">
        <f t="shared" ca="1" si="196"/>
        <v/>
      </c>
      <c r="D1049" s="50" t="str">
        <f t="shared" ca="1" si="197"/>
        <v/>
      </c>
      <c r="E1049" s="51" t="str">
        <f t="shared" ca="1" si="198"/>
        <v/>
      </c>
      <c r="F1049" s="51"/>
      <c r="G1049" s="52" t="str">
        <f t="shared" ca="1" si="199"/>
        <v/>
      </c>
      <c r="H1049" s="53"/>
      <c r="I1049" s="54" t="str">
        <f>IF(H1049="","",INDEX(D.1[Quy cách],MATCH(H1049,D.1[Tên sản phẩm],0)))</f>
        <v/>
      </c>
      <c r="J1049" s="20" t="str">
        <f>IF(H1049="","",INDEX(D.1[ĐVT],MATCH(H1049,D.1[Tên sản phẩm],0)))</f>
        <v/>
      </c>
      <c r="K1049" s="56" t="str">
        <f>IF(H1049="","",INDEX(#REF!,MATCH(H1049,D.1[Tên sản phẩm],0)))</f>
        <v/>
      </c>
      <c r="L1049" s="56"/>
      <c r="M1049" s="53"/>
      <c r="N1049" s="53"/>
      <c r="O1049" s="53"/>
      <c r="P1049" s="57" t="str">
        <f t="shared" si="200"/>
        <v/>
      </c>
      <c r="Q1049" s="58"/>
      <c r="R1049" s="56" t="str">
        <f t="shared" si="193"/>
        <v/>
      </c>
      <c r="S1049" s="57" t="str">
        <f t="shared" si="201"/>
        <v/>
      </c>
      <c r="T1049" s="58" t="str">
        <f t="shared" ca="1" si="202"/>
        <v/>
      </c>
      <c r="U1049" s="57" t="str">
        <f t="shared" si="203"/>
        <v/>
      </c>
      <c r="V1049" s="57" t="str">
        <f ca="1">IF(AND(C1049&lt;&gt;"",C1049&lt;&gt;OFFSET(C1049,1,0)),SUMIFS([Giá có thuế],[Số ĐK],C1049),"")</f>
        <v/>
      </c>
      <c r="W1049" s="53"/>
      <c r="X1049" s="55" t="str">
        <f>IF(W1049="","",'Thông Tin Chung'!#REF!)</f>
        <v/>
      </c>
      <c r="Y1049" s="57" t="str">
        <f t="shared" ca="1" si="204"/>
        <v/>
      </c>
      <c r="Z1049" s="59"/>
      <c r="AA1049" s="49" t="str">
        <f ca="1">IF(C1049="","",IF(OR(D1049&lt;NgayBatDau,D1049&gt;NgayKetThuc),"Ngày tháng phải nằm trong kỳ báo cáo",IF(AND(G1049&lt;&gt;"",COUNTIF(D.2[Tên khách hàng],G1049)=0),"Tên KH chưa khai báo trong DSKH",IF(AND(H1049&lt;&gt;"",COUNTIF(D.1[Tên sản phẩm],H1049)=0),"SP này chưa khai báo trong DSSP",""))))</f>
        <v/>
      </c>
      <c r="AB1049" s="28" t="str">
        <f t="shared" ca="1" si="194"/>
        <v/>
      </c>
      <c r="AC1049" s="29" t="str">
        <f>IF(OR(H1049="",S1049=""),"",S1049-(SUM(L1049,M1049)*INDEX(#REF!,MATCH(H1049,D.1[Tên sản phẩm],0))))</f>
        <v/>
      </c>
    </row>
    <row r="1050" spans="2:29" ht="27.75" customHeight="1">
      <c r="B1050" s="69">
        <f t="shared" si="195"/>
        <v>1047</v>
      </c>
      <c r="C1050" s="49" t="str">
        <f t="shared" ca="1" si="196"/>
        <v/>
      </c>
      <c r="D1050" s="50" t="str">
        <f t="shared" ca="1" si="197"/>
        <v/>
      </c>
      <c r="E1050" s="51" t="str">
        <f t="shared" ca="1" si="198"/>
        <v/>
      </c>
      <c r="F1050" s="51"/>
      <c r="G1050" s="52" t="str">
        <f t="shared" ca="1" si="199"/>
        <v/>
      </c>
      <c r="H1050" s="53"/>
      <c r="I1050" s="54" t="str">
        <f>IF(H1050="","",INDEX(D.1[Quy cách],MATCH(H1050,D.1[Tên sản phẩm],0)))</f>
        <v/>
      </c>
      <c r="J1050" s="20" t="str">
        <f>IF(H1050="","",INDEX(D.1[ĐVT],MATCH(H1050,D.1[Tên sản phẩm],0)))</f>
        <v/>
      </c>
      <c r="K1050" s="56" t="str">
        <f>IF(H1050="","",INDEX(#REF!,MATCH(H1050,D.1[Tên sản phẩm],0)))</f>
        <v/>
      </c>
      <c r="L1050" s="56"/>
      <c r="M1050" s="53"/>
      <c r="N1050" s="53"/>
      <c r="O1050" s="53"/>
      <c r="P1050" s="57" t="str">
        <f t="shared" si="200"/>
        <v/>
      </c>
      <c r="Q1050" s="58"/>
      <c r="R1050" s="56" t="str">
        <f t="shared" si="193"/>
        <v/>
      </c>
      <c r="S1050" s="57" t="str">
        <f t="shared" si="201"/>
        <v/>
      </c>
      <c r="T1050" s="58" t="str">
        <f t="shared" ca="1" si="202"/>
        <v/>
      </c>
      <c r="U1050" s="57" t="str">
        <f t="shared" si="203"/>
        <v/>
      </c>
      <c r="V1050" s="57" t="str">
        <f ca="1">IF(AND(C1050&lt;&gt;"",C1050&lt;&gt;OFFSET(C1050,1,0)),SUMIFS([Giá có thuế],[Số ĐK],C1050),"")</f>
        <v/>
      </c>
      <c r="W1050" s="53"/>
      <c r="X1050" s="55" t="str">
        <f>IF(W1050="","",'Thông Tin Chung'!#REF!)</f>
        <v/>
      </c>
      <c r="Y1050" s="57" t="str">
        <f t="shared" ca="1" si="204"/>
        <v/>
      </c>
      <c r="Z1050" s="59"/>
      <c r="AA1050" s="49" t="str">
        <f ca="1">IF(C1050="","",IF(OR(D1050&lt;NgayBatDau,D1050&gt;NgayKetThuc),"Ngày tháng phải nằm trong kỳ báo cáo",IF(AND(G1050&lt;&gt;"",COUNTIF(D.2[Tên khách hàng],G1050)=0),"Tên KH chưa khai báo trong DSKH",IF(AND(H1050&lt;&gt;"",COUNTIF(D.1[Tên sản phẩm],H1050)=0),"SP này chưa khai báo trong DSSP",""))))</f>
        <v/>
      </c>
      <c r="AB1050" s="28" t="str">
        <f t="shared" ca="1" si="194"/>
        <v/>
      </c>
      <c r="AC1050" s="29" t="str">
        <f>IF(OR(H1050="",S1050=""),"",S1050-(SUM(L1050,M1050)*INDEX(#REF!,MATCH(H1050,D.1[Tên sản phẩm],0))))</f>
        <v/>
      </c>
    </row>
    <row r="1051" spans="2:29" ht="27.75" customHeight="1">
      <c r="B1051" s="69">
        <f t="shared" si="195"/>
        <v>1048</v>
      </c>
      <c r="C1051" s="49" t="str">
        <f t="shared" ca="1" si="196"/>
        <v/>
      </c>
      <c r="D1051" s="50" t="str">
        <f t="shared" ca="1" si="197"/>
        <v/>
      </c>
      <c r="E1051" s="51" t="str">
        <f t="shared" ca="1" si="198"/>
        <v/>
      </c>
      <c r="F1051" s="51"/>
      <c r="G1051" s="52" t="str">
        <f t="shared" ca="1" si="199"/>
        <v/>
      </c>
      <c r="H1051" s="53"/>
      <c r="I1051" s="54" t="str">
        <f>IF(H1051="","",INDEX(D.1[Quy cách],MATCH(H1051,D.1[Tên sản phẩm],0)))</f>
        <v/>
      </c>
      <c r="J1051" s="20" t="str">
        <f>IF(H1051="","",INDEX(D.1[ĐVT],MATCH(H1051,D.1[Tên sản phẩm],0)))</f>
        <v/>
      </c>
      <c r="K1051" s="56" t="str">
        <f>IF(H1051="","",INDEX(#REF!,MATCH(H1051,D.1[Tên sản phẩm],0)))</f>
        <v/>
      </c>
      <c r="L1051" s="56"/>
      <c r="M1051" s="53"/>
      <c r="N1051" s="53"/>
      <c r="O1051" s="53"/>
      <c r="P1051" s="57" t="str">
        <f t="shared" si="200"/>
        <v/>
      </c>
      <c r="Q1051" s="58"/>
      <c r="R1051" s="56" t="str">
        <f t="shared" si="193"/>
        <v/>
      </c>
      <c r="S1051" s="57" t="str">
        <f t="shared" si="201"/>
        <v/>
      </c>
      <c r="T1051" s="58" t="str">
        <f t="shared" ca="1" si="202"/>
        <v/>
      </c>
      <c r="U1051" s="57" t="str">
        <f t="shared" si="203"/>
        <v/>
      </c>
      <c r="V1051" s="57" t="str">
        <f ca="1">IF(AND(C1051&lt;&gt;"",C1051&lt;&gt;OFFSET(C1051,1,0)),SUMIFS([Giá có thuế],[Số ĐK],C1051),"")</f>
        <v/>
      </c>
      <c r="W1051" s="53"/>
      <c r="X1051" s="55" t="str">
        <f>IF(W1051="","",'Thông Tin Chung'!#REF!)</f>
        <v/>
      </c>
      <c r="Y1051" s="57" t="str">
        <f t="shared" ca="1" si="204"/>
        <v/>
      </c>
      <c r="Z1051" s="59"/>
      <c r="AA1051" s="49" t="str">
        <f ca="1">IF(C1051="","",IF(OR(D1051&lt;NgayBatDau,D1051&gt;NgayKetThuc),"Ngày tháng phải nằm trong kỳ báo cáo",IF(AND(G1051&lt;&gt;"",COUNTIF(D.2[Tên khách hàng],G1051)=0),"Tên KH chưa khai báo trong DSKH",IF(AND(H1051&lt;&gt;"",COUNTIF(D.1[Tên sản phẩm],H1051)=0),"SP này chưa khai báo trong DSSP",""))))</f>
        <v/>
      </c>
      <c r="AB1051" s="28" t="str">
        <f t="shared" ca="1" si="194"/>
        <v/>
      </c>
      <c r="AC1051" s="29" t="str">
        <f>IF(OR(H1051="",S1051=""),"",S1051-(SUM(L1051,M1051)*INDEX(#REF!,MATCH(H1051,D.1[Tên sản phẩm],0))))</f>
        <v/>
      </c>
    </row>
    <row r="1052" spans="2:29" ht="27.75" customHeight="1">
      <c r="B1052" s="69">
        <f t="shared" si="195"/>
        <v>1049</v>
      </c>
      <c r="C1052" s="49" t="str">
        <f t="shared" ca="1" si="196"/>
        <v/>
      </c>
      <c r="D1052" s="50" t="str">
        <f t="shared" ca="1" si="197"/>
        <v/>
      </c>
      <c r="E1052" s="51" t="str">
        <f t="shared" ca="1" si="198"/>
        <v/>
      </c>
      <c r="F1052" s="51"/>
      <c r="G1052" s="52" t="str">
        <f t="shared" ca="1" si="199"/>
        <v/>
      </c>
      <c r="H1052" s="53"/>
      <c r="I1052" s="54" t="str">
        <f>IF(H1052="","",INDEX(D.1[Quy cách],MATCH(H1052,D.1[Tên sản phẩm],0)))</f>
        <v/>
      </c>
      <c r="J1052" s="20" t="str">
        <f>IF(H1052="","",INDEX(D.1[ĐVT],MATCH(H1052,D.1[Tên sản phẩm],0)))</f>
        <v/>
      </c>
      <c r="K1052" s="56" t="str">
        <f>IF(H1052="","",INDEX(#REF!,MATCH(H1052,D.1[Tên sản phẩm],0)))</f>
        <v/>
      </c>
      <c r="L1052" s="56"/>
      <c r="M1052" s="53"/>
      <c r="N1052" s="53"/>
      <c r="O1052" s="53"/>
      <c r="P1052" s="57" t="str">
        <f t="shared" si="200"/>
        <v/>
      </c>
      <c r="Q1052" s="58"/>
      <c r="R1052" s="56" t="str">
        <f t="shared" si="193"/>
        <v/>
      </c>
      <c r="S1052" s="57" t="str">
        <f t="shared" si="201"/>
        <v/>
      </c>
      <c r="T1052" s="58" t="str">
        <f t="shared" ca="1" si="202"/>
        <v/>
      </c>
      <c r="U1052" s="57" t="str">
        <f t="shared" si="203"/>
        <v/>
      </c>
      <c r="V1052" s="57" t="str">
        <f ca="1">IF(AND(C1052&lt;&gt;"",C1052&lt;&gt;OFFSET(C1052,1,0)),SUMIFS([Giá có thuế],[Số ĐK],C1052),"")</f>
        <v/>
      </c>
      <c r="W1052" s="53"/>
      <c r="X1052" s="55" t="str">
        <f>IF(W1052="","",'Thông Tin Chung'!#REF!)</f>
        <v/>
      </c>
      <c r="Y1052" s="57" t="str">
        <f t="shared" ca="1" si="204"/>
        <v/>
      </c>
      <c r="Z1052" s="59"/>
      <c r="AA1052" s="49" t="str">
        <f ca="1">IF(C1052="","",IF(OR(D1052&lt;NgayBatDau,D1052&gt;NgayKetThuc),"Ngày tháng phải nằm trong kỳ báo cáo",IF(AND(G1052&lt;&gt;"",COUNTIF(D.2[Tên khách hàng],G1052)=0),"Tên KH chưa khai báo trong DSKH",IF(AND(H1052&lt;&gt;"",COUNTIF(D.1[Tên sản phẩm],H1052)=0),"SP này chưa khai báo trong DSSP",""))))</f>
        <v/>
      </c>
      <c r="AB1052" s="28" t="str">
        <f t="shared" ca="1" si="194"/>
        <v/>
      </c>
      <c r="AC1052" s="29" t="str">
        <f>IF(OR(H1052="",S1052=""),"",S1052-(SUM(L1052,M1052)*INDEX(#REF!,MATCH(H1052,D.1[Tên sản phẩm],0))))</f>
        <v/>
      </c>
    </row>
    <row r="1053" spans="2:29" ht="27.75" customHeight="1">
      <c r="B1053" s="69">
        <f t="shared" si="195"/>
        <v>1050</v>
      </c>
      <c r="C1053" s="49" t="str">
        <f t="shared" ca="1" si="196"/>
        <v/>
      </c>
      <c r="D1053" s="50" t="str">
        <f t="shared" ca="1" si="197"/>
        <v/>
      </c>
      <c r="E1053" s="51" t="str">
        <f t="shared" ca="1" si="198"/>
        <v/>
      </c>
      <c r="F1053" s="51"/>
      <c r="G1053" s="52" t="str">
        <f t="shared" ca="1" si="199"/>
        <v/>
      </c>
      <c r="H1053" s="53"/>
      <c r="I1053" s="54" t="str">
        <f>IF(H1053="","",INDEX(D.1[Quy cách],MATCH(H1053,D.1[Tên sản phẩm],0)))</f>
        <v/>
      </c>
      <c r="J1053" s="20" t="str">
        <f>IF(H1053="","",INDEX(D.1[ĐVT],MATCH(H1053,D.1[Tên sản phẩm],0)))</f>
        <v/>
      </c>
      <c r="K1053" s="56" t="str">
        <f>IF(H1053="","",INDEX(#REF!,MATCH(H1053,D.1[Tên sản phẩm],0)))</f>
        <v/>
      </c>
      <c r="L1053" s="56"/>
      <c r="M1053" s="53"/>
      <c r="N1053" s="53"/>
      <c r="O1053" s="53"/>
      <c r="P1053" s="57" t="str">
        <f t="shared" si="200"/>
        <v/>
      </c>
      <c r="Q1053" s="58"/>
      <c r="R1053" s="56" t="str">
        <f t="shared" si="193"/>
        <v/>
      </c>
      <c r="S1053" s="57" t="str">
        <f t="shared" si="201"/>
        <v/>
      </c>
      <c r="T1053" s="58" t="str">
        <f t="shared" ca="1" si="202"/>
        <v/>
      </c>
      <c r="U1053" s="57" t="str">
        <f t="shared" si="203"/>
        <v/>
      </c>
      <c r="V1053" s="57" t="str">
        <f ca="1">IF(AND(C1053&lt;&gt;"",C1053&lt;&gt;OFFSET(C1053,1,0)),SUMIFS([Giá có thuế],[Số ĐK],C1053),"")</f>
        <v/>
      </c>
      <c r="W1053" s="53"/>
      <c r="X1053" s="55" t="str">
        <f>IF(W1053="","",'Thông Tin Chung'!#REF!)</f>
        <v/>
      </c>
      <c r="Y1053" s="57" t="str">
        <f t="shared" ca="1" si="204"/>
        <v/>
      </c>
      <c r="Z1053" s="59"/>
      <c r="AA1053" s="49" t="str">
        <f ca="1">IF(C1053="","",IF(OR(D1053&lt;NgayBatDau,D1053&gt;NgayKetThuc),"Ngày tháng phải nằm trong kỳ báo cáo",IF(AND(G1053&lt;&gt;"",COUNTIF(D.2[Tên khách hàng],G1053)=0),"Tên KH chưa khai báo trong DSKH",IF(AND(H1053&lt;&gt;"",COUNTIF(D.1[Tên sản phẩm],H1053)=0),"SP này chưa khai báo trong DSSP",""))))</f>
        <v/>
      </c>
      <c r="AB1053" s="28" t="str">
        <f t="shared" ca="1" si="194"/>
        <v/>
      </c>
      <c r="AC1053" s="29" t="str">
        <f>IF(OR(H1053="",S1053=""),"",S1053-(SUM(L1053,M1053)*INDEX(#REF!,MATCH(H1053,D.1[Tên sản phẩm],0))))</f>
        <v/>
      </c>
    </row>
    <row r="1054" spans="2:29" ht="27.75" customHeight="1">
      <c r="B1054" s="69">
        <f t="shared" si="195"/>
        <v>1051</v>
      </c>
      <c r="C1054" s="49" t="str">
        <f t="shared" ca="1" si="196"/>
        <v/>
      </c>
      <c r="D1054" s="50" t="str">
        <f t="shared" ca="1" si="197"/>
        <v/>
      </c>
      <c r="E1054" s="51" t="str">
        <f t="shared" ca="1" si="198"/>
        <v/>
      </c>
      <c r="F1054" s="51"/>
      <c r="G1054" s="52" t="str">
        <f t="shared" ca="1" si="199"/>
        <v/>
      </c>
      <c r="H1054" s="53"/>
      <c r="I1054" s="54" t="str">
        <f>IF(H1054="","",INDEX(D.1[Quy cách],MATCH(H1054,D.1[Tên sản phẩm],0)))</f>
        <v/>
      </c>
      <c r="J1054" s="20" t="str">
        <f>IF(H1054="","",INDEX(D.1[ĐVT],MATCH(H1054,D.1[Tên sản phẩm],0)))</f>
        <v/>
      </c>
      <c r="K1054" s="56" t="str">
        <f>IF(H1054="","",INDEX(#REF!,MATCH(H1054,D.1[Tên sản phẩm],0)))</f>
        <v/>
      </c>
      <c r="L1054" s="56"/>
      <c r="M1054" s="53"/>
      <c r="N1054" s="53"/>
      <c r="O1054" s="53"/>
      <c r="P1054" s="57" t="str">
        <f t="shared" si="200"/>
        <v/>
      </c>
      <c r="Q1054" s="58"/>
      <c r="R1054" s="56" t="str">
        <f t="shared" si="193"/>
        <v/>
      </c>
      <c r="S1054" s="57" t="str">
        <f t="shared" si="201"/>
        <v/>
      </c>
      <c r="T1054" s="58" t="str">
        <f t="shared" ca="1" si="202"/>
        <v/>
      </c>
      <c r="U1054" s="57" t="str">
        <f t="shared" si="203"/>
        <v/>
      </c>
      <c r="V1054" s="57" t="str">
        <f ca="1">IF(AND(C1054&lt;&gt;"",C1054&lt;&gt;OFFSET(C1054,1,0)),SUMIFS([Giá có thuế],[Số ĐK],C1054),"")</f>
        <v/>
      </c>
      <c r="W1054" s="53"/>
      <c r="X1054" s="55" t="str">
        <f>IF(W1054="","",'Thông Tin Chung'!#REF!)</f>
        <v/>
      </c>
      <c r="Y1054" s="57" t="str">
        <f t="shared" ca="1" si="204"/>
        <v/>
      </c>
      <c r="Z1054" s="59"/>
      <c r="AA1054" s="49" t="str">
        <f ca="1">IF(C1054="","",IF(OR(D1054&lt;NgayBatDau,D1054&gt;NgayKetThuc),"Ngày tháng phải nằm trong kỳ báo cáo",IF(AND(G1054&lt;&gt;"",COUNTIF(D.2[Tên khách hàng],G1054)=0),"Tên KH chưa khai báo trong DSKH",IF(AND(H1054&lt;&gt;"",COUNTIF(D.1[Tên sản phẩm],H1054)=0),"SP này chưa khai báo trong DSSP",""))))</f>
        <v/>
      </c>
      <c r="AB1054" s="28" t="str">
        <f t="shared" ca="1" si="194"/>
        <v/>
      </c>
      <c r="AC1054" s="29" t="str">
        <f>IF(OR(H1054="",S1054=""),"",S1054-(SUM(L1054,M1054)*INDEX(#REF!,MATCH(H1054,D.1[Tên sản phẩm],0))))</f>
        <v/>
      </c>
    </row>
    <row r="1055" spans="2:29" ht="27.75" customHeight="1">
      <c r="B1055" s="69">
        <f t="shared" si="195"/>
        <v>1052</v>
      </c>
      <c r="C1055" s="49" t="str">
        <f t="shared" ca="1" si="196"/>
        <v/>
      </c>
      <c r="D1055" s="50" t="str">
        <f t="shared" ca="1" si="197"/>
        <v/>
      </c>
      <c r="E1055" s="51" t="str">
        <f t="shared" ca="1" si="198"/>
        <v/>
      </c>
      <c r="F1055" s="51"/>
      <c r="G1055" s="52" t="str">
        <f t="shared" ca="1" si="199"/>
        <v/>
      </c>
      <c r="H1055" s="53"/>
      <c r="I1055" s="54" t="str">
        <f>IF(H1055="","",INDEX(D.1[Quy cách],MATCH(H1055,D.1[Tên sản phẩm],0)))</f>
        <v/>
      </c>
      <c r="J1055" s="20" t="str">
        <f>IF(H1055="","",INDEX(D.1[ĐVT],MATCH(H1055,D.1[Tên sản phẩm],0)))</f>
        <v/>
      </c>
      <c r="K1055" s="56" t="str">
        <f>IF(H1055="","",INDEX(#REF!,MATCH(H1055,D.1[Tên sản phẩm],0)))</f>
        <v/>
      </c>
      <c r="L1055" s="56"/>
      <c r="M1055" s="53"/>
      <c r="N1055" s="53"/>
      <c r="O1055" s="53"/>
      <c r="P1055" s="57" t="str">
        <f t="shared" si="200"/>
        <v/>
      </c>
      <c r="Q1055" s="58"/>
      <c r="R1055" s="56" t="str">
        <f t="shared" si="193"/>
        <v/>
      </c>
      <c r="S1055" s="57" t="str">
        <f t="shared" si="201"/>
        <v/>
      </c>
      <c r="T1055" s="58" t="str">
        <f t="shared" ca="1" si="202"/>
        <v/>
      </c>
      <c r="U1055" s="57" t="str">
        <f t="shared" si="203"/>
        <v/>
      </c>
      <c r="V1055" s="57" t="str">
        <f ca="1">IF(AND(C1055&lt;&gt;"",C1055&lt;&gt;OFFSET(C1055,1,0)),SUMIFS([Giá có thuế],[Số ĐK],C1055),"")</f>
        <v/>
      </c>
      <c r="W1055" s="53"/>
      <c r="X1055" s="55" t="str">
        <f>IF(W1055="","",'Thông Tin Chung'!#REF!)</f>
        <v/>
      </c>
      <c r="Y1055" s="57" t="str">
        <f t="shared" ca="1" si="204"/>
        <v/>
      </c>
      <c r="Z1055" s="59"/>
      <c r="AA1055" s="49" t="str">
        <f ca="1">IF(C1055="","",IF(OR(D1055&lt;NgayBatDau,D1055&gt;NgayKetThuc),"Ngày tháng phải nằm trong kỳ báo cáo",IF(AND(G1055&lt;&gt;"",COUNTIF(D.2[Tên khách hàng],G1055)=0),"Tên KH chưa khai báo trong DSKH",IF(AND(H1055&lt;&gt;"",COUNTIF(D.1[Tên sản phẩm],H1055)=0),"SP này chưa khai báo trong DSSP",""))))</f>
        <v/>
      </c>
      <c r="AB1055" s="28" t="str">
        <f t="shared" ca="1" si="194"/>
        <v/>
      </c>
      <c r="AC1055" s="29" t="str">
        <f>IF(OR(H1055="",S1055=""),"",S1055-(SUM(L1055,M1055)*INDEX(#REF!,MATCH(H1055,D.1[Tên sản phẩm],0))))</f>
        <v/>
      </c>
    </row>
    <row r="1056" spans="2:29" ht="27.75" customHeight="1">
      <c r="B1056" s="69">
        <f t="shared" si="195"/>
        <v>1053</v>
      </c>
      <c r="C1056" s="49" t="str">
        <f t="shared" ca="1" si="196"/>
        <v/>
      </c>
      <c r="D1056" s="50" t="str">
        <f t="shared" ca="1" si="197"/>
        <v/>
      </c>
      <c r="E1056" s="51" t="str">
        <f t="shared" ca="1" si="198"/>
        <v/>
      </c>
      <c r="F1056" s="51"/>
      <c r="G1056" s="52" t="str">
        <f t="shared" ca="1" si="199"/>
        <v/>
      </c>
      <c r="H1056" s="53"/>
      <c r="I1056" s="54" t="str">
        <f>IF(H1056="","",INDEX(D.1[Quy cách],MATCH(H1056,D.1[Tên sản phẩm],0)))</f>
        <v/>
      </c>
      <c r="J1056" s="20" t="str">
        <f>IF(H1056="","",INDEX(D.1[ĐVT],MATCH(H1056,D.1[Tên sản phẩm],0)))</f>
        <v/>
      </c>
      <c r="K1056" s="56" t="str">
        <f>IF(H1056="","",INDEX(#REF!,MATCH(H1056,D.1[Tên sản phẩm],0)))</f>
        <v/>
      </c>
      <c r="L1056" s="56"/>
      <c r="M1056" s="53"/>
      <c r="N1056" s="53"/>
      <c r="O1056" s="53"/>
      <c r="P1056" s="57" t="str">
        <f t="shared" si="200"/>
        <v/>
      </c>
      <c r="Q1056" s="58"/>
      <c r="R1056" s="56" t="str">
        <f t="shared" si="193"/>
        <v/>
      </c>
      <c r="S1056" s="57" t="str">
        <f t="shared" si="201"/>
        <v/>
      </c>
      <c r="T1056" s="58" t="str">
        <f t="shared" ca="1" si="202"/>
        <v/>
      </c>
      <c r="U1056" s="57" t="str">
        <f t="shared" si="203"/>
        <v/>
      </c>
      <c r="V1056" s="57" t="str">
        <f ca="1">IF(AND(C1056&lt;&gt;"",C1056&lt;&gt;OFFSET(C1056,1,0)),SUMIFS([Giá có thuế],[Số ĐK],C1056),"")</f>
        <v/>
      </c>
      <c r="W1056" s="53"/>
      <c r="X1056" s="55" t="str">
        <f>IF(W1056="","",'Thông Tin Chung'!#REF!)</f>
        <v/>
      </c>
      <c r="Y1056" s="57" t="str">
        <f t="shared" ca="1" si="204"/>
        <v/>
      </c>
      <c r="Z1056" s="59"/>
      <c r="AA1056" s="49" t="str">
        <f ca="1">IF(C1056="","",IF(OR(D1056&lt;NgayBatDau,D1056&gt;NgayKetThuc),"Ngày tháng phải nằm trong kỳ báo cáo",IF(AND(G1056&lt;&gt;"",COUNTIF(D.2[Tên khách hàng],G1056)=0),"Tên KH chưa khai báo trong DSKH",IF(AND(H1056&lt;&gt;"",COUNTIF(D.1[Tên sản phẩm],H1056)=0),"SP này chưa khai báo trong DSSP",""))))</f>
        <v/>
      </c>
      <c r="AB1056" s="28" t="str">
        <f t="shared" ca="1" si="194"/>
        <v/>
      </c>
      <c r="AC1056" s="29" t="str">
        <f>IF(OR(H1056="",S1056=""),"",S1056-(SUM(L1056,M1056)*INDEX(#REF!,MATCH(H1056,D.1[Tên sản phẩm],0))))</f>
        <v/>
      </c>
    </row>
    <row r="1057" spans="2:29" ht="27.75" customHeight="1">
      <c r="B1057" s="69">
        <f t="shared" si="195"/>
        <v>1054</v>
      </c>
      <c r="C1057" s="49" t="str">
        <f t="shared" ca="1" si="196"/>
        <v/>
      </c>
      <c r="D1057" s="50" t="str">
        <f t="shared" ca="1" si="197"/>
        <v/>
      </c>
      <c r="E1057" s="51" t="str">
        <f t="shared" ca="1" si="198"/>
        <v/>
      </c>
      <c r="F1057" s="51"/>
      <c r="G1057" s="52" t="str">
        <f t="shared" ca="1" si="199"/>
        <v/>
      </c>
      <c r="H1057" s="53"/>
      <c r="I1057" s="54" t="str">
        <f>IF(H1057="","",INDEX(D.1[Quy cách],MATCH(H1057,D.1[Tên sản phẩm],0)))</f>
        <v/>
      </c>
      <c r="J1057" s="20" t="str">
        <f>IF(H1057="","",INDEX(D.1[ĐVT],MATCH(H1057,D.1[Tên sản phẩm],0)))</f>
        <v/>
      </c>
      <c r="K1057" s="56" t="str">
        <f>IF(H1057="","",INDEX(#REF!,MATCH(H1057,D.1[Tên sản phẩm],0)))</f>
        <v/>
      </c>
      <c r="L1057" s="56"/>
      <c r="M1057" s="53"/>
      <c r="N1057" s="53"/>
      <c r="O1057" s="53"/>
      <c r="P1057" s="57" t="str">
        <f t="shared" si="200"/>
        <v/>
      </c>
      <c r="Q1057" s="58"/>
      <c r="R1057" s="56" t="str">
        <f t="shared" si="193"/>
        <v/>
      </c>
      <c r="S1057" s="57" t="str">
        <f t="shared" si="201"/>
        <v/>
      </c>
      <c r="T1057" s="58" t="str">
        <f t="shared" ca="1" si="202"/>
        <v/>
      </c>
      <c r="U1057" s="57" t="str">
        <f t="shared" si="203"/>
        <v/>
      </c>
      <c r="V1057" s="57" t="str">
        <f ca="1">IF(AND(C1057&lt;&gt;"",C1057&lt;&gt;OFFSET(C1057,1,0)),SUMIFS([Giá có thuế],[Số ĐK],C1057),"")</f>
        <v/>
      </c>
      <c r="W1057" s="53"/>
      <c r="X1057" s="55" t="str">
        <f>IF(W1057="","",'Thông Tin Chung'!#REF!)</f>
        <v/>
      </c>
      <c r="Y1057" s="57" t="str">
        <f t="shared" ca="1" si="204"/>
        <v/>
      </c>
      <c r="Z1057" s="59"/>
      <c r="AA1057" s="49" t="str">
        <f ca="1">IF(C1057="","",IF(OR(D1057&lt;NgayBatDau,D1057&gt;NgayKetThuc),"Ngày tháng phải nằm trong kỳ báo cáo",IF(AND(G1057&lt;&gt;"",COUNTIF(D.2[Tên khách hàng],G1057)=0),"Tên KH chưa khai báo trong DSKH",IF(AND(H1057&lt;&gt;"",COUNTIF(D.1[Tên sản phẩm],H1057)=0),"SP này chưa khai báo trong DSSP",""))))</f>
        <v/>
      </c>
      <c r="AB1057" s="28" t="str">
        <f t="shared" ca="1" si="194"/>
        <v/>
      </c>
      <c r="AC1057" s="29" t="str">
        <f>IF(OR(H1057="",S1057=""),"",S1057-(SUM(L1057,M1057)*INDEX(#REF!,MATCH(H1057,D.1[Tên sản phẩm],0))))</f>
        <v/>
      </c>
    </row>
    <row r="1058" spans="2:29" ht="27.75" customHeight="1">
      <c r="B1058" s="69">
        <f t="shared" si="195"/>
        <v>1055</v>
      </c>
      <c r="C1058" s="49" t="str">
        <f t="shared" ca="1" si="196"/>
        <v/>
      </c>
      <c r="D1058" s="50" t="str">
        <f t="shared" ca="1" si="197"/>
        <v/>
      </c>
      <c r="E1058" s="51" t="str">
        <f t="shared" ca="1" si="198"/>
        <v/>
      </c>
      <c r="F1058" s="51"/>
      <c r="G1058" s="52" t="str">
        <f t="shared" ca="1" si="199"/>
        <v/>
      </c>
      <c r="H1058" s="53"/>
      <c r="I1058" s="54" t="str">
        <f>IF(H1058="","",INDEX(D.1[Quy cách],MATCH(H1058,D.1[Tên sản phẩm],0)))</f>
        <v/>
      </c>
      <c r="J1058" s="20" t="str">
        <f>IF(H1058="","",INDEX(D.1[ĐVT],MATCH(H1058,D.1[Tên sản phẩm],0)))</f>
        <v/>
      </c>
      <c r="K1058" s="56" t="str">
        <f>IF(H1058="","",INDEX(#REF!,MATCH(H1058,D.1[Tên sản phẩm],0)))</f>
        <v/>
      </c>
      <c r="L1058" s="56"/>
      <c r="M1058" s="53"/>
      <c r="N1058" s="53"/>
      <c r="O1058" s="53"/>
      <c r="P1058" s="57" t="str">
        <f t="shared" si="200"/>
        <v/>
      </c>
      <c r="Q1058" s="58"/>
      <c r="R1058" s="56" t="str">
        <f t="shared" si="193"/>
        <v/>
      </c>
      <c r="S1058" s="57" t="str">
        <f t="shared" si="201"/>
        <v/>
      </c>
      <c r="T1058" s="58" t="str">
        <f t="shared" ca="1" si="202"/>
        <v/>
      </c>
      <c r="U1058" s="57" t="str">
        <f t="shared" si="203"/>
        <v/>
      </c>
      <c r="V1058" s="57" t="str">
        <f ca="1">IF(AND(C1058&lt;&gt;"",C1058&lt;&gt;OFFSET(C1058,1,0)),SUMIFS([Giá có thuế],[Số ĐK],C1058),"")</f>
        <v/>
      </c>
      <c r="W1058" s="53"/>
      <c r="X1058" s="55" t="str">
        <f>IF(W1058="","",'Thông Tin Chung'!#REF!)</f>
        <v/>
      </c>
      <c r="Y1058" s="57" t="str">
        <f t="shared" ca="1" si="204"/>
        <v/>
      </c>
      <c r="Z1058" s="59"/>
      <c r="AA1058" s="49" t="str">
        <f ca="1">IF(C1058="","",IF(OR(D1058&lt;NgayBatDau,D1058&gt;NgayKetThuc),"Ngày tháng phải nằm trong kỳ báo cáo",IF(AND(G1058&lt;&gt;"",COUNTIF(D.2[Tên khách hàng],G1058)=0),"Tên KH chưa khai báo trong DSKH",IF(AND(H1058&lt;&gt;"",COUNTIF(D.1[Tên sản phẩm],H1058)=0),"SP này chưa khai báo trong DSSP",""))))</f>
        <v/>
      </c>
      <c r="AB1058" s="28" t="str">
        <f t="shared" ca="1" si="194"/>
        <v/>
      </c>
      <c r="AC1058" s="29" t="str">
        <f>IF(OR(H1058="",S1058=""),"",S1058-(SUM(L1058,M1058)*INDEX(#REF!,MATCH(H1058,D.1[Tên sản phẩm],0))))</f>
        <v/>
      </c>
    </row>
    <row r="1059" spans="2:29" ht="27.75" customHeight="1">
      <c r="B1059" s="69">
        <f t="shared" si="195"/>
        <v>1056</v>
      </c>
      <c r="C1059" s="49" t="str">
        <f t="shared" ca="1" si="196"/>
        <v/>
      </c>
      <c r="D1059" s="50" t="str">
        <f t="shared" ca="1" si="197"/>
        <v/>
      </c>
      <c r="E1059" s="51" t="str">
        <f t="shared" ca="1" si="198"/>
        <v/>
      </c>
      <c r="F1059" s="51"/>
      <c r="G1059" s="52" t="str">
        <f t="shared" ca="1" si="199"/>
        <v/>
      </c>
      <c r="H1059" s="53"/>
      <c r="I1059" s="54" t="str">
        <f>IF(H1059="","",INDEX(D.1[Quy cách],MATCH(H1059,D.1[Tên sản phẩm],0)))</f>
        <v/>
      </c>
      <c r="J1059" s="20" t="str">
        <f>IF(H1059="","",INDEX(D.1[ĐVT],MATCH(H1059,D.1[Tên sản phẩm],0)))</f>
        <v/>
      </c>
      <c r="K1059" s="56" t="str">
        <f>IF(H1059="","",INDEX(#REF!,MATCH(H1059,D.1[Tên sản phẩm],0)))</f>
        <v/>
      </c>
      <c r="L1059" s="56"/>
      <c r="M1059" s="53"/>
      <c r="N1059" s="53"/>
      <c r="O1059" s="53"/>
      <c r="P1059" s="57" t="str">
        <f t="shared" si="200"/>
        <v/>
      </c>
      <c r="Q1059" s="58"/>
      <c r="R1059" s="56" t="str">
        <f t="shared" si="193"/>
        <v/>
      </c>
      <c r="S1059" s="57" t="str">
        <f t="shared" si="201"/>
        <v/>
      </c>
      <c r="T1059" s="58" t="str">
        <f t="shared" ca="1" si="202"/>
        <v/>
      </c>
      <c r="U1059" s="57" t="str">
        <f t="shared" si="203"/>
        <v/>
      </c>
      <c r="V1059" s="57" t="str">
        <f ca="1">IF(AND(C1059&lt;&gt;"",C1059&lt;&gt;OFFSET(C1059,1,0)),SUMIFS([Giá có thuế],[Số ĐK],C1059),"")</f>
        <v/>
      </c>
      <c r="W1059" s="53"/>
      <c r="X1059" s="55" t="str">
        <f>IF(W1059="","",'Thông Tin Chung'!#REF!)</f>
        <v/>
      </c>
      <c r="Y1059" s="57" t="str">
        <f t="shared" ca="1" si="204"/>
        <v/>
      </c>
      <c r="Z1059" s="59"/>
      <c r="AA1059" s="49" t="str">
        <f ca="1">IF(C1059="","",IF(OR(D1059&lt;NgayBatDau,D1059&gt;NgayKetThuc),"Ngày tháng phải nằm trong kỳ báo cáo",IF(AND(G1059&lt;&gt;"",COUNTIF(D.2[Tên khách hàng],G1059)=0),"Tên KH chưa khai báo trong DSKH",IF(AND(H1059&lt;&gt;"",COUNTIF(D.1[Tên sản phẩm],H1059)=0),"SP này chưa khai báo trong DSSP",""))))</f>
        <v/>
      </c>
      <c r="AB1059" s="28" t="str">
        <f t="shared" ca="1" si="194"/>
        <v/>
      </c>
      <c r="AC1059" s="29" t="str">
        <f>IF(OR(H1059="",S1059=""),"",S1059-(SUM(L1059,M1059)*INDEX(#REF!,MATCH(H1059,D.1[Tên sản phẩm],0))))</f>
        <v/>
      </c>
    </row>
    <row r="1060" spans="2:29" ht="27.75" customHeight="1">
      <c r="B1060" s="69">
        <f t="shared" si="195"/>
        <v>1057</v>
      </c>
      <c r="C1060" s="49" t="str">
        <f t="shared" ca="1" si="196"/>
        <v/>
      </c>
      <c r="D1060" s="50" t="str">
        <f t="shared" ca="1" si="197"/>
        <v/>
      </c>
      <c r="E1060" s="51" t="str">
        <f t="shared" ca="1" si="198"/>
        <v/>
      </c>
      <c r="F1060" s="51"/>
      <c r="G1060" s="52" t="str">
        <f t="shared" ca="1" si="199"/>
        <v/>
      </c>
      <c r="H1060" s="53"/>
      <c r="I1060" s="54" t="str">
        <f>IF(H1060="","",INDEX(D.1[Quy cách],MATCH(H1060,D.1[Tên sản phẩm],0)))</f>
        <v/>
      </c>
      <c r="J1060" s="20" t="str">
        <f>IF(H1060="","",INDEX(D.1[ĐVT],MATCH(H1060,D.1[Tên sản phẩm],0)))</f>
        <v/>
      </c>
      <c r="K1060" s="56" t="str">
        <f>IF(H1060="","",INDEX(#REF!,MATCH(H1060,D.1[Tên sản phẩm],0)))</f>
        <v/>
      </c>
      <c r="L1060" s="56"/>
      <c r="M1060" s="53"/>
      <c r="N1060" s="53"/>
      <c r="O1060" s="53"/>
      <c r="P1060" s="57" t="str">
        <f t="shared" si="200"/>
        <v/>
      </c>
      <c r="Q1060" s="58"/>
      <c r="R1060" s="56" t="str">
        <f t="shared" si="193"/>
        <v/>
      </c>
      <c r="S1060" s="57" t="str">
        <f t="shared" si="201"/>
        <v/>
      </c>
      <c r="T1060" s="58" t="str">
        <f t="shared" ca="1" si="202"/>
        <v/>
      </c>
      <c r="U1060" s="57" t="str">
        <f t="shared" si="203"/>
        <v/>
      </c>
      <c r="V1060" s="57" t="str">
        <f ca="1">IF(AND(C1060&lt;&gt;"",C1060&lt;&gt;OFFSET(C1060,1,0)),SUMIFS([Giá có thuế],[Số ĐK],C1060),"")</f>
        <v/>
      </c>
      <c r="W1060" s="53"/>
      <c r="X1060" s="55" t="str">
        <f>IF(W1060="","",'Thông Tin Chung'!#REF!)</f>
        <v/>
      </c>
      <c r="Y1060" s="57" t="str">
        <f t="shared" ca="1" si="204"/>
        <v/>
      </c>
      <c r="Z1060" s="59"/>
      <c r="AA1060" s="49" t="str">
        <f ca="1">IF(C1060="","",IF(OR(D1060&lt;NgayBatDau,D1060&gt;NgayKetThuc),"Ngày tháng phải nằm trong kỳ báo cáo",IF(AND(G1060&lt;&gt;"",COUNTIF(D.2[Tên khách hàng],G1060)=0),"Tên KH chưa khai báo trong DSKH",IF(AND(H1060&lt;&gt;"",COUNTIF(D.1[Tên sản phẩm],H1060)=0),"SP này chưa khai báo trong DSSP",""))))</f>
        <v/>
      </c>
      <c r="AB1060" s="28" t="str">
        <f t="shared" ca="1" si="194"/>
        <v/>
      </c>
      <c r="AC1060" s="29" t="str">
        <f>IF(OR(H1060="",S1060=""),"",S1060-(SUM(L1060,M1060)*INDEX(#REF!,MATCH(H1060,D.1[Tên sản phẩm],0))))</f>
        <v/>
      </c>
    </row>
    <row r="1061" spans="2:29" ht="27.75" customHeight="1">
      <c r="B1061" s="69">
        <f t="shared" si="195"/>
        <v>1058</v>
      </c>
      <c r="C1061" s="49" t="str">
        <f t="shared" ca="1" si="196"/>
        <v/>
      </c>
      <c r="D1061" s="50" t="str">
        <f t="shared" ca="1" si="197"/>
        <v/>
      </c>
      <c r="E1061" s="51" t="str">
        <f t="shared" ca="1" si="198"/>
        <v/>
      </c>
      <c r="F1061" s="51"/>
      <c r="G1061" s="52" t="str">
        <f t="shared" ca="1" si="199"/>
        <v/>
      </c>
      <c r="H1061" s="53"/>
      <c r="I1061" s="54" t="str">
        <f>IF(H1061="","",INDEX(D.1[Quy cách],MATCH(H1061,D.1[Tên sản phẩm],0)))</f>
        <v/>
      </c>
      <c r="J1061" s="20" t="str">
        <f>IF(H1061="","",INDEX(D.1[ĐVT],MATCH(H1061,D.1[Tên sản phẩm],0)))</f>
        <v/>
      </c>
      <c r="K1061" s="56" t="str">
        <f>IF(H1061="","",INDEX(#REF!,MATCH(H1061,D.1[Tên sản phẩm],0)))</f>
        <v/>
      </c>
      <c r="L1061" s="56"/>
      <c r="M1061" s="53"/>
      <c r="N1061" s="53"/>
      <c r="O1061" s="53"/>
      <c r="P1061" s="57" t="str">
        <f t="shared" si="200"/>
        <v/>
      </c>
      <c r="Q1061" s="58"/>
      <c r="R1061" s="56" t="str">
        <f t="shared" si="193"/>
        <v/>
      </c>
      <c r="S1061" s="57" t="str">
        <f t="shared" si="201"/>
        <v/>
      </c>
      <c r="T1061" s="58" t="str">
        <f t="shared" ca="1" si="202"/>
        <v/>
      </c>
      <c r="U1061" s="57" t="str">
        <f t="shared" si="203"/>
        <v/>
      </c>
      <c r="V1061" s="57" t="str">
        <f ca="1">IF(AND(C1061&lt;&gt;"",C1061&lt;&gt;OFFSET(C1061,1,0)),SUMIFS([Giá có thuế],[Số ĐK],C1061),"")</f>
        <v/>
      </c>
      <c r="W1061" s="53"/>
      <c r="X1061" s="55" t="str">
        <f>IF(W1061="","",'Thông Tin Chung'!#REF!)</f>
        <v/>
      </c>
      <c r="Y1061" s="57" t="str">
        <f t="shared" ca="1" si="204"/>
        <v/>
      </c>
      <c r="Z1061" s="59"/>
      <c r="AA1061" s="49" t="str">
        <f ca="1">IF(C1061="","",IF(OR(D1061&lt;NgayBatDau,D1061&gt;NgayKetThuc),"Ngày tháng phải nằm trong kỳ báo cáo",IF(AND(G1061&lt;&gt;"",COUNTIF(D.2[Tên khách hàng],G1061)=0),"Tên KH chưa khai báo trong DSKH",IF(AND(H1061&lt;&gt;"",COUNTIF(D.1[Tên sản phẩm],H1061)=0),"SP này chưa khai báo trong DSSP",""))))</f>
        <v/>
      </c>
      <c r="AB1061" s="28" t="str">
        <f t="shared" ca="1" si="194"/>
        <v/>
      </c>
      <c r="AC1061" s="29" t="str">
        <f>IF(OR(H1061="",S1061=""),"",S1061-(SUM(L1061,M1061)*INDEX(#REF!,MATCH(H1061,D.1[Tên sản phẩm],0))))</f>
        <v/>
      </c>
    </row>
    <row r="1062" spans="2:29" ht="27.75" customHeight="1">
      <c r="B1062" s="69">
        <f t="shared" si="195"/>
        <v>1059</v>
      </c>
      <c r="C1062" s="49" t="str">
        <f t="shared" ca="1" si="196"/>
        <v/>
      </c>
      <c r="D1062" s="50" t="str">
        <f t="shared" ca="1" si="197"/>
        <v/>
      </c>
      <c r="E1062" s="51" t="str">
        <f t="shared" ca="1" si="198"/>
        <v/>
      </c>
      <c r="F1062" s="51"/>
      <c r="G1062" s="52" t="str">
        <f t="shared" ca="1" si="199"/>
        <v/>
      </c>
      <c r="H1062" s="53"/>
      <c r="I1062" s="54" t="str">
        <f>IF(H1062="","",INDEX(D.1[Quy cách],MATCH(H1062,D.1[Tên sản phẩm],0)))</f>
        <v/>
      </c>
      <c r="J1062" s="20" t="str">
        <f>IF(H1062="","",INDEX(D.1[ĐVT],MATCH(H1062,D.1[Tên sản phẩm],0)))</f>
        <v/>
      </c>
      <c r="K1062" s="56" t="str">
        <f>IF(H1062="","",INDEX(#REF!,MATCH(H1062,D.1[Tên sản phẩm],0)))</f>
        <v/>
      </c>
      <c r="L1062" s="56"/>
      <c r="M1062" s="53"/>
      <c r="N1062" s="53"/>
      <c r="O1062" s="53"/>
      <c r="P1062" s="57" t="str">
        <f t="shared" si="200"/>
        <v/>
      </c>
      <c r="Q1062" s="58"/>
      <c r="R1062" s="56" t="str">
        <f t="shared" si="193"/>
        <v/>
      </c>
      <c r="S1062" s="57" t="str">
        <f t="shared" si="201"/>
        <v/>
      </c>
      <c r="T1062" s="58" t="str">
        <f t="shared" ca="1" si="202"/>
        <v/>
      </c>
      <c r="U1062" s="57" t="str">
        <f t="shared" si="203"/>
        <v/>
      </c>
      <c r="V1062" s="57" t="str">
        <f ca="1">IF(AND(C1062&lt;&gt;"",C1062&lt;&gt;OFFSET(C1062,1,0)),SUMIFS([Giá có thuế],[Số ĐK],C1062),"")</f>
        <v/>
      </c>
      <c r="W1062" s="53"/>
      <c r="X1062" s="55" t="str">
        <f>IF(W1062="","",'Thông Tin Chung'!#REF!)</f>
        <v/>
      </c>
      <c r="Y1062" s="57" t="str">
        <f t="shared" ca="1" si="204"/>
        <v/>
      </c>
      <c r="Z1062" s="59"/>
      <c r="AA1062" s="49" t="str">
        <f ca="1">IF(C1062="","",IF(OR(D1062&lt;NgayBatDau,D1062&gt;NgayKetThuc),"Ngày tháng phải nằm trong kỳ báo cáo",IF(AND(G1062&lt;&gt;"",COUNTIF(D.2[Tên khách hàng],G1062)=0),"Tên KH chưa khai báo trong DSKH",IF(AND(H1062&lt;&gt;"",COUNTIF(D.1[Tên sản phẩm],H1062)=0),"SP này chưa khai báo trong DSSP",""))))</f>
        <v/>
      </c>
      <c r="AB1062" s="28" t="str">
        <f t="shared" ca="1" si="194"/>
        <v/>
      </c>
      <c r="AC1062" s="29" t="str">
        <f>IF(OR(H1062="",S1062=""),"",S1062-(SUM(L1062,M1062)*INDEX(#REF!,MATCH(H1062,D.1[Tên sản phẩm],0))))</f>
        <v/>
      </c>
    </row>
    <row r="1063" spans="2:29" ht="27.75" customHeight="1">
      <c r="B1063" s="69">
        <f t="shared" si="195"/>
        <v>1060</v>
      </c>
      <c r="C1063" s="49" t="str">
        <f t="shared" ca="1" si="196"/>
        <v/>
      </c>
      <c r="D1063" s="50" t="str">
        <f t="shared" ca="1" si="197"/>
        <v/>
      </c>
      <c r="E1063" s="51" t="str">
        <f t="shared" ca="1" si="198"/>
        <v/>
      </c>
      <c r="F1063" s="51"/>
      <c r="G1063" s="52" t="str">
        <f t="shared" ca="1" si="199"/>
        <v/>
      </c>
      <c r="H1063" s="53"/>
      <c r="I1063" s="54" t="str">
        <f>IF(H1063="","",INDEX(D.1[Quy cách],MATCH(H1063,D.1[Tên sản phẩm],0)))</f>
        <v/>
      </c>
      <c r="J1063" s="20" t="str">
        <f>IF(H1063="","",INDEX(D.1[ĐVT],MATCH(H1063,D.1[Tên sản phẩm],0)))</f>
        <v/>
      </c>
      <c r="K1063" s="56" t="str">
        <f>IF(H1063="","",INDEX(#REF!,MATCH(H1063,D.1[Tên sản phẩm],0)))</f>
        <v/>
      </c>
      <c r="L1063" s="56"/>
      <c r="M1063" s="53"/>
      <c r="N1063" s="53"/>
      <c r="O1063" s="53"/>
      <c r="P1063" s="57" t="str">
        <f t="shared" si="200"/>
        <v/>
      </c>
      <c r="Q1063" s="58"/>
      <c r="R1063" s="56" t="str">
        <f t="shared" si="193"/>
        <v/>
      </c>
      <c r="S1063" s="57" t="str">
        <f t="shared" si="201"/>
        <v/>
      </c>
      <c r="T1063" s="58" t="str">
        <f t="shared" ca="1" si="202"/>
        <v/>
      </c>
      <c r="U1063" s="57" t="str">
        <f t="shared" si="203"/>
        <v/>
      </c>
      <c r="V1063" s="57" t="str">
        <f ca="1">IF(AND(C1063&lt;&gt;"",C1063&lt;&gt;OFFSET(C1063,1,0)),SUMIFS([Giá có thuế],[Số ĐK],C1063),"")</f>
        <v/>
      </c>
      <c r="W1063" s="53"/>
      <c r="X1063" s="55" t="str">
        <f>IF(W1063="","",'Thông Tin Chung'!#REF!)</f>
        <v/>
      </c>
      <c r="Y1063" s="57" t="str">
        <f t="shared" ca="1" si="204"/>
        <v/>
      </c>
      <c r="Z1063" s="59"/>
      <c r="AA1063" s="49" t="str">
        <f ca="1">IF(C1063="","",IF(OR(D1063&lt;NgayBatDau,D1063&gt;NgayKetThuc),"Ngày tháng phải nằm trong kỳ báo cáo",IF(AND(G1063&lt;&gt;"",COUNTIF(D.2[Tên khách hàng],G1063)=0),"Tên KH chưa khai báo trong DSKH",IF(AND(H1063&lt;&gt;"",COUNTIF(D.1[Tên sản phẩm],H1063)=0),"SP này chưa khai báo trong DSSP",""))))</f>
        <v/>
      </c>
      <c r="AB1063" s="28" t="str">
        <f t="shared" ca="1" si="194"/>
        <v/>
      </c>
      <c r="AC1063" s="29" t="str">
        <f>IF(OR(H1063="",S1063=""),"",S1063-(SUM(L1063,M1063)*INDEX(#REF!,MATCH(H1063,D.1[Tên sản phẩm],0))))</f>
        <v/>
      </c>
    </row>
    <row r="1064" spans="2:29" ht="27.75" customHeight="1">
      <c r="B1064" s="69">
        <f t="shared" si="195"/>
        <v>1061</v>
      </c>
      <c r="C1064" s="49" t="str">
        <f t="shared" ca="1" si="196"/>
        <v/>
      </c>
      <c r="D1064" s="50" t="str">
        <f t="shared" ca="1" si="197"/>
        <v/>
      </c>
      <c r="E1064" s="51" t="str">
        <f t="shared" ca="1" si="198"/>
        <v/>
      </c>
      <c r="F1064" s="51"/>
      <c r="G1064" s="52" t="str">
        <f t="shared" ca="1" si="199"/>
        <v/>
      </c>
      <c r="H1064" s="53"/>
      <c r="I1064" s="54" t="str">
        <f>IF(H1064="","",INDEX(D.1[Quy cách],MATCH(H1064,D.1[Tên sản phẩm],0)))</f>
        <v/>
      </c>
      <c r="J1064" s="20" t="str">
        <f>IF(H1064="","",INDEX(D.1[ĐVT],MATCH(H1064,D.1[Tên sản phẩm],0)))</f>
        <v/>
      </c>
      <c r="K1064" s="56" t="str">
        <f>IF(H1064="","",INDEX(#REF!,MATCH(H1064,D.1[Tên sản phẩm],0)))</f>
        <v/>
      </c>
      <c r="L1064" s="56"/>
      <c r="M1064" s="53"/>
      <c r="N1064" s="53"/>
      <c r="O1064" s="53"/>
      <c r="P1064" s="57" t="str">
        <f t="shared" si="200"/>
        <v/>
      </c>
      <c r="Q1064" s="58"/>
      <c r="R1064" s="56" t="str">
        <f t="shared" si="193"/>
        <v/>
      </c>
      <c r="S1064" s="57" t="str">
        <f t="shared" si="201"/>
        <v/>
      </c>
      <c r="T1064" s="58" t="str">
        <f t="shared" ca="1" si="202"/>
        <v/>
      </c>
      <c r="U1064" s="57" t="str">
        <f t="shared" si="203"/>
        <v/>
      </c>
      <c r="V1064" s="57" t="str">
        <f ca="1">IF(AND(C1064&lt;&gt;"",C1064&lt;&gt;OFFSET(C1064,1,0)),SUMIFS([Giá có thuế],[Số ĐK],C1064),"")</f>
        <v/>
      </c>
      <c r="W1064" s="53"/>
      <c r="X1064" s="55" t="str">
        <f>IF(W1064="","",'Thông Tin Chung'!#REF!)</f>
        <v/>
      </c>
      <c r="Y1064" s="57" t="str">
        <f t="shared" ca="1" si="204"/>
        <v/>
      </c>
      <c r="Z1064" s="59"/>
      <c r="AA1064" s="49" t="str">
        <f ca="1">IF(C1064="","",IF(OR(D1064&lt;NgayBatDau,D1064&gt;NgayKetThuc),"Ngày tháng phải nằm trong kỳ báo cáo",IF(AND(G1064&lt;&gt;"",COUNTIF(D.2[Tên khách hàng],G1064)=0),"Tên KH chưa khai báo trong DSKH",IF(AND(H1064&lt;&gt;"",COUNTIF(D.1[Tên sản phẩm],H1064)=0),"SP này chưa khai báo trong DSSP",""))))</f>
        <v/>
      </c>
      <c r="AB1064" s="28" t="str">
        <f t="shared" ca="1" si="194"/>
        <v/>
      </c>
      <c r="AC1064" s="29" t="str">
        <f>IF(OR(H1064="",S1064=""),"",S1064-(SUM(L1064,M1064)*INDEX(#REF!,MATCH(H1064,D.1[Tên sản phẩm],0))))</f>
        <v/>
      </c>
    </row>
    <row r="1065" spans="2:29" ht="27.75" customHeight="1">
      <c r="B1065" s="69">
        <f t="shared" si="195"/>
        <v>1062</v>
      </c>
      <c r="C1065" s="49" t="str">
        <f t="shared" ca="1" si="196"/>
        <v/>
      </c>
      <c r="D1065" s="50" t="str">
        <f t="shared" ca="1" si="197"/>
        <v/>
      </c>
      <c r="E1065" s="51" t="str">
        <f t="shared" ca="1" si="198"/>
        <v/>
      </c>
      <c r="F1065" s="51"/>
      <c r="G1065" s="52" t="str">
        <f t="shared" ca="1" si="199"/>
        <v/>
      </c>
      <c r="H1065" s="53"/>
      <c r="I1065" s="54" t="str">
        <f>IF(H1065="","",INDEX(D.1[Quy cách],MATCH(H1065,D.1[Tên sản phẩm],0)))</f>
        <v/>
      </c>
      <c r="J1065" s="20" t="str">
        <f>IF(H1065="","",INDEX(D.1[ĐVT],MATCH(H1065,D.1[Tên sản phẩm],0)))</f>
        <v/>
      </c>
      <c r="K1065" s="56" t="str">
        <f>IF(H1065="","",INDEX(#REF!,MATCH(H1065,D.1[Tên sản phẩm],0)))</f>
        <v/>
      </c>
      <c r="L1065" s="56"/>
      <c r="M1065" s="53"/>
      <c r="N1065" s="53"/>
      <c r="O1065" s="53"/>
      <c r="P1065" s="57" t="str">
        <f t="shared" si="200"/>
        <v/>
      </c>
      <c r="Q1065" s="58"/>
      <c r="R1065" s="56" t="str">
        <f t="shared" si="193"/>
        <v/>
      </c>
      <c r="S1065" s="57" t="str">
        <f t="shared" si="201"/>
        <v/>
      </c>
      <c r="T1065" s="58" t="str">
        <f t="shared" ca="1" si="202"/>
        <v/>
      </c>
      <c r="U1065" s="57" t="str">
        <f t="shared" si="203"/>
        <v/>
      </c>
      <c r="V1065" s="57" t="str">
        <f ca="1">IF(AND(C1065&lt;&gt;"",C1065&lt;&gt;OFFSET(C1065,1,0)),SUMIFS([Giá có thuế],[Số ĐK],C1065),"")</f>
        <v/>
      </c>
      <c r="W1065" s="53"/>
      <c r="X1065" s="55" t="str">
        <f>IF(W1065="","",'Thông Tin Chung'!#REF!)</f>
        <v/>
      </c>
      <c r="Y1065" s="57" t="str">
        <f t="shared" ca="1" si="204"/>
        <v/>
      </c>
      <c r="Z1065" s="59"/>
      <c r="AA1065" s="49" t="str">
        <f ca="1">IF(C1065="","",IF(OR(D1065&lt;NgayBatDau,D1065&gt;NgayKetThuc),"Ngày tháng phải nằm trong kỳ báo cáo",IF(AND(G1065&lt;&gt;"",COUNTIF(D.2[Tên khách hàng],G1065)=0),"Tên KH chưa khai báo trong DSKH",IF(AND(H1065&lt;&gt;"",COUNTIF(D.1[Tên sản phẩm],H1065)=0),"SP này chưa khai báo trong DSSP",""))))</f>
        <v/>
      </c>
      <c r="AB1065" s="28" t="str">
        <f t="shared" ca="1" si="194"/>
        <v/>
      </c>
      <c r="AC1065" s="29" t="str">
        <f>IF(OR(H1065="",S1065=""),"",S1065-(SUM(L1065,M1065)*INDEX(#REF!,MATCH(H1065,D.1[Tên sản phẩm],0))))</f>
        <v/>
      </c>
    </row>
    <row r="1066" spans="2:29" ht="27.75" customHeight="1">
      <c r="B1066" s="69">
        <f t="shared" si="195"/>
        <v>1063</v>
      </c>
      <c r="C1066" s="49" t="str">
        <f t="shared" ca="1" si="196"/>
        <v/>
      </c>
      <c r="D1066" s="50" t="str">
        <f t="shared" ca="1" si="197"/>
        <v/>
      </c>
      <c r="E1066" s="51" t="str">
        <f t="shared" ca="1" si="198"/>
        <v/>
      </c>
      <c r="F1066" s="51"/>
      <c r="G1066" s="52" t="str">
        <f t="shared" ca="1" si="199"/>
        <v/>
      </c>
      <c r="H1066" s="53"/>
      <c r="I1066" s="54" t="str">
        <f>IF(H1066="","",INDEX(D.1[Quy cách],MATCH(H1066,D.1[Tên sản phẩm],0)))</f>
        <v/>
      </c>
      <c r="J1066" s="20" t="str">
        <f>IF(H1066="","",INDEX(D.1[ĐVT],MATCH(H1066,D.1[Tên sản phẩm],0)))</f>
        <v/>
      </c>
      <c r="K1066" s="56" t="str">
        <f>IF(H1066="","",INDEX(#REF!,MATCH(H1066,D.1[Tên sản phẩm],0)))</f>
        <v/>
      </c>
      <c r="L1066" s="56"/>
      <c r="M1066" s="53"/>
      <c r="N1066" s="53"/>
      <c r="O1066" s="53"/>
      <c r="P1066" s="57" t="str">
        <f t="shared" si="200"/>
        <v/>
      </c>
      <c r="Q1066" s="58"/>
      <c r="R1066" s="56" t="str">
        <f t="shared" si="193"/>
        <v/>
      </c>
      <c r="S1066" s="57" t="str">
        <f t="shared" si="201"/>
        <v/>
      </c>
      <c r="T1066" s="58" t="str">
        <f t="shared" ca="1" si="202"/>
        <v/>
      </c>
      <c r="U1066" s="57" t="str">
        <f t="shared" si="203"/>
        <v/>
      </c>
      <c r="V1066" s="57" t="str">
        <f ca="1">IF(AND(C1066&lt;&gt;"",C1066&lt;&gt;OFFSET(C1066,1,0)),SUMIFS([Giá có thuế],[Số ĐK],C1066),"")</f>
        <v/>
      </c>
      <c r="W1066" s="53"/>
      <c r="X1066" s="55" t="str">
        <f>IF(W1066="","",'Thông Tin Chung'!#REF!)</f>
        <v/>
      </c>
      <c r="Y1066" s="57" t="str">
        <f t="shared" ca="1" si="204"/>
        <v/>
      </c>
      <c r="Z1066" s="59"/>
      <c r="AA1066" s="49" t="str">
        <f ca="1">IF(C1066="","",IF(OR(D1066&lt;NgayBatDau,D1066&gt;NgayKetThuc),"Ngày tháng phải nằm trong kỳ báo cáo",IF(AND(G1066&lt;&gt;"",COUNTIF(D.2[Tên khách hàng],G1066)=0),"Tên KH chưa khai báo trong DSKH",IF(AND(H1066&lt;&gt;"",COUNTIF(D.1[Tên sản phẩm],H1066)=0),"SP này chưa khai báo trong DSSP",""))))</f>
        <v/>
      </c>
      <c r="AB1066" s="28" t="str">
        <f t="shared" ca="1" si="194"/>
        <v/>
      </c>
      <c r="AC1066" s="29" t="str">
        <f>IF(OR(H1066="",S1066=""),"",S1066-(SUM(L1066,M1066)*INDEX(#REF!,MATCH(H1066,D.1[Tên sản phẩm],0))))</f>
        <v/>
      </c>
    </row>
    <row r="1067" spans="2:29" ht="27.75" customHeight="1">
      <c r="B1067" s="69">
        <f t="shared" si="195"/>
        <v>1064</v>
      </c>
      <c r="C1067" s="49" t="str">
        <f t="shared" ca="1" si="196"/>
        <v/>
      </c>
      <c r="D1067" s="50" t="str">
        <f t="shared" ca="1" si="197"/>
        <v/>
      </c>
      <c r="E1067" s="51" t="str">
        <f t="shared" ca="1" si="198"/>
        <v/>
      </c>
      <c r="F1067" s="51"/>
      <c r="G1067" s="52" t="str">
        <f t="shared" ca="1" si="199"/>
        <v/>
      </c>
      <c r="H1067" s="53"/>
      <c r="I1067" s="54" t="str">
        <f>IF(H1067="","",INDEX(D.1[Quy cách],MATCH(H1067,D.1[Tên sản phẩm],0)))</f>
        <v/>
      </c>
      <c r="J1067" s="20" t="str">
        <f>IF(H1067="","",INDEX(D.1[ĐVT],MATCH(H1067,D.1[Tên sản phẩm],0)))</f>
        <v/>
      </c>
      <c r="K1067" s="56" t="str">
        <f>IF(H1067="","",INDEX(#REF!,MATCH(H1067,D.1[Tên sản phẩm],0)))</f>
        <v/>
      </c>
      <c r="L1067" s="56"/>
      <c r="M1067" s="53"/>
      <c r="N1067" s="53"/>
      <c r="O1067" s="53"/>
      <c r="P1067" s="57" t="str">
        <f t="shared" si="200"/>
        <v/>
      </c>
      <c r="Q1067" s="58"/>
      <c r="R1067" s="56" t="str">
        <f t="shared" si="193"/>
        <v/>
      </c>
      <c r="S1067" s="57" t="str">
        <f t="shared" si="201"/>
        <v/>
      </c>
      <c r="T1067" s="58" t="str">
        <f t="shared" ca="1" si="202"/>
        <v/>
      </c>
      <c r="U1067" s="57" t="str">
        <f t="shared" si="203"/>
        <v/>
      </c>
      <c r="V1067" s="57" t="str">
        <f ca="1">IF(AND(C1067&lt;&gt;"",C1067&lt;&gt;OFFSET(C1067,1,0)),SUMIFS([Giá có thuế],[Số ĐK],C1067),"")</f>
        <v/>
      </c>
      <c r="W1067" s="53"/>
      <c r="X1067" s="55" t="str">
        <f>IF(W1067="","",'Thông Tin Chung'!#REF!)</f>
        <v/>
      </c>
      <c r="Y1067" s="57" t="str">
        <f t="shared" ca="1" si="204"/>
        <v/>
      </c>
      <c r="Z1067" s="59"/>
      <c r="AA1067" s="49" t="str">
        <f ca="1">IF(C1067="","",IF(OR(D1067&lt;NgayBatDau,D1067&gt;NgayKetThuc),"Ngày tháng phải nằm trong kỳ báo cáo",IF(AND(G1067&lt;&gt;"",COUNTIF(D.2[Tên khách hàng],G1067)=0),"Tên KH chưa khai báo trong DSKH",IF(AND(H1067&lt;&gt;"",COUNTIF(D.1[Tên sản phẩm],H1067)=0),"SP này chưa khai báo trong DSSP",""))))</f>
        <v/>
      </c>
      <c r="AB1067" s="28" t="str">
        <f t="shared" ca="1" si="194"/>
        <v/>
      </c>
      <c r="AC1067" s="29" t="str">
        <f>IF(OR(H1067="",S1067=""),"",S1067-(SUM(L1067,M1067)*INDEX(#REF!,MATCH(H1067,D.1[Tên sản phẩm],0))))</f>
        <v/>
      </c>
    </row>
    <row r="1068" spans="2:29" ht="27.75" customHeight="1">
      <c r="B1068" s="69">
        <f t="shared" si="195"/>
        <v>1065</v>
      </c>
      <c r="C1068" s="49" t="str">
        <f t="shared" ca="1" si="196"/>
        <v/>
      </c>
      <c r="D1068" s="50" t="str">
        <f t="shared" ca="1" si="197"/>
        <v/>
      </c>
      <c r="E1068" s="51" t="str">
        <f t="shared" ca="1" si="198"/>
        <v/>
      </c>
      <c r="F1068" s="51"/>
      <c r="G1068" s="52" t="str">
        <f t="shared" ca="1" si="199"/>
        <v/>
      </c>
      <c r="H1068" s="53"/>
      <c r="I1068" s="54" t="str">
        <f>IF(H1068="","",INDEX(D.1[Quy cách],MATCH(H1068,D.1[Tên sản phẩm],0)))</f>
        <v/>
      </c>
      <c r="J1068" s="20" t="str">
        <f>IF(H1068="","",INDEX(D.1[ĐVT],MATCH(H1068,D.1[Tên sản phẩm],0)))</f>
        <v/>
      </c>
      <c r="K1068" s="56" t="str">
        <f>IF(H1068="","",INDEX(#REF!,MATCH(H1068,D.1[Tên sản phẩm],0)))</f>
        <v/>
      </c>
      <c r="L1068" s="56"/>
      <c r="M1068" s="53"/>
      <c r="N1068" s="53"/>
      <c r="O1068" s="53"/>
      <c r="P1068" s="57" t="str">
        <f t="shared" si="200"/>
        <v/>
      </c>
      <c r="Q1068" s="58"/>
      <c r="R1068" s="56" t="str">
        <f t="shared" si="193"/>
        <v/>
      </c>
      <c r="S1068" s="57" t="str">
        <f t="shared" si="201"/>
        <v/>
      </c>
      <c r="T1068" s="58" t="str">
        <f t="shared" ca="1" si="202"/>
        <v/>
      </c>
      <c r="U1068" s="57" t="str">
        <f t="shared" si="203"/>
        <v/>
      </c>
      <c r="V1068" s="57" t="str">
        <f ca="1">IF(AND(C1068&lt;&gt;"",C1068&lt;&gt;OFFSET(C1068,1,0)),SUMIFS([Giá có thuế],[Số ĐK],C1068),"")</f>
        <v/>
      </c>
      <c r="W1068" s="53"/>
      <c r="X1068" s="55" t="str">
        <f>IF(W1068="","",'Thông Tin Chung'!#REF!)</f>
        <v/>
      </c>
      <c r="Y1068" s="57" t="str">
        <f t="shared" ca="1" si="204"/>
        <v/>
      </c>
      <c r="Z1068" s="59"/>
      <c r="AA1068" s="49" t="str">
        <f ca="1">IF(C1068="","",IF(OR(D1068&lt;NgayBatDau,D1068&gt;NgayKetThuc),"Ngày tháng phải nằm trong kỳ báo cáo",IF(AND(G1068&lt;&gt;"",COUNTIF(D.2[Tên khách hàng],G1068)=0),"Tên KH chưa khai báo trong DSKH",IF(AND(H1068&lt;&gt;"",COUNTIF(D.1[Tên sản phẩm],H1068)=0),"SP này chưa khai báo trong DSSP",""))))</f>
        <v/>
      </c>
      <c r="AB1068" s="28" t="str">
        <f t="shared" ca="1" si="194"/>
        <v/>
      </c>
      <c r="AC1068" s="29" t="str">
        <f>IF(OR(H1068="",S1068=""),"",S1068-(SUM(L1068,M1068)*INDEX(#REF!,MATCH(H1068,D.1[Tên sản phẩm],0))))</f>
        <v/>
      </c>
    </row>
    <row r="1069" spans="2:29" ht="27.75" customHeight="1">
      <c r="B1069" s="69">
        <f t="shared" si="195"/>
        <v>1066</v>
      </c>
      <c r="C1069" s="49" t="str">
        <f t="shared" ca="1" si="196"/>
        <v/>
      </c>
      <c r="D1069" s="50" t="str">
        <f t="shared" ca="1" si="197"/>
        <v/>
      </c>
      <c r="E1069" s="51" t="str">
        <f t="shared" ca="1" si="198"/>
        <v/>
      </c>
      <c r="F1069" s="51"/>
      <c r="G1069" s="52" t="str">
        <f t="shared" ca="1" si="199"/>
        <v/>
      </c>
      <c r="H1069" s="53"/>
      <c r="I1069" s="54" t="str">
        <f>IF(H1069="","",INDEX(D.1[Quy cách],MATCH(H1069,D.1[Tên sản phẩm],0)))</f>
        <v/>
      </c>
      <c r="J1069" s="20" t="str">
        <f>IF(H1069="","",INDEX(D.1[ĐVT],MATCH(H1069,D.1[Tên sản phẩm],0)))</f>
        <v/>
      </c>
      <c r="K1069" s="56" t="str">
        <f>IF(H1069="","",INDEX(#REF!,MATCH(H1069,D.1[Tên sản phẩm],0)))</f>
        <v/>
      </c>
      <c r="L1069" s="56"/>
      <c r="M1069" s="53"/>
      <c r="N1069" s="53"/>
      <c r="O1069" s="53"/>
      <c r="P1069" s="57" t="str">
        <f t="shared" si="200"/>
        <v/>
      </c>
      <c r="Q1069" s="58"/>
      <c r="R1069" s="56" t="str">
        <f t="shared" si="193"/>
        <v/>
      </c>
      <c r="S1069" s="57" t="str">
        <f t="shared" si="201"/>
        <v/>
      </c>
      <c r="T1069" s="58" t="str">
        <f t="shared" ca="1" si="202"/>
        <v/>
      </c>
      <c r="U1069" s="57" t="str">
        <f t="shared" si="203"/>
        <v/>
      </c>
      <c r="V1069" s="57" t="str">
        <f ca="1">IF(AND(C1069&lt;&gt;"",C1069&lt;&gt;OFFSET(C1069,1,0)),SUMIFS([Giá có thuế],[Số ĐK],C1069),"")</f>
        <v/>
      </c>
      <c r="W1069" s="53"/>
      <c r="X1069" s="55" t="str">
        <f>IF(W1069="","",'Thông Tin Chung'!#REF!)</f>
        <v/>
      </c>
      <c r="Y1069" s="57" t="str">
        <f t="shared" ca="1" si="204"/>
        <v/>
      </c>
      <c r="Z1069" s="59"/>
      <c r="AA1069" s="49" t="str">
        <f ca="1">IF(C1069="","",IF(OR(D1069&lt;NgayBatDau,D1069&gt;NgayKetThuc),"Ngày tháng phải nằm trong kỳ báo cáo",IF(AND(G1069&lt;&gt;"",COUNTIF(D.2[Tên khách hàng],G1069)=0),"Tên KH chưa khai báo trong DSKH",IF(AND(H1069&lt;&gt;"",COUNTIF(D.1[Tên sản phẩm],H1069)=0),"SP này chưa khai báo trong DSSP",""))))</f>
        <v/>
      </c>
      <c r="AB1069" s="28" t="str">
        <f t="shared" ca="1" si="194"/>
        <v/>
      </c>
      <c r="AC1069" s="29" t="str">
        <f>IF(OR(H1069="",S1069=""),"",S1069-(SUM(L1069,M1069)*INDEX(#REF!,MATCH(H1069,D.1[Tên sản phẩm],0))))</f>
        <v/>
      </c>
    </row>
    <row r="1070" spans="2:29" ht="27.75" customHeight="1">
      <c r="B1070" s="69">
        <f t="shared" si="195"/>
        <v>1067</v>
      </c>
      <c r="C1070" s="49" t="str">
        <f t="shared" ca="1" si="196"/>
        <v/>
      </c>
      <c r="D1070" s="50" t="str">
        <f t="shared" ca="1" si="197"/>
        <v/>
      </c>
      <c r="E1070" s="51" t="str">
        <f t="shared" ca="1" si="198"/>
        <v/>
      </c>
      <c r="F1070" s="51"/>
      <c r="G1070" s="52" t="str">
        <f t="shared" ca="1" si="199"/>
        <v/>
      </c>
      <c r="H1070" s="53"/>
      <c r="I1070" s="54" t="str">
        <f>IF(H1070="","",INDEX(D.1[Quy cách],MATCH(H1070,D.1[Tên sản phẩm],0)))</f>
        <v/>
      </c>
      <c r="J1070" s="20" t="str">
        <f>IF(H1070="","",INDEX(D.1[ĐVT],MATCH(H1070,D.1[Tên sản phẩm],0)))</f>
        <v/>
      </c>
      <c r="K1070" s="56" t="str">
        <f>IF(H1070="","",INDEX(#REF!,MATCH(H1070,D.1[Tên sản phẩm],0)))</f>
        <v/>
      </c>
      <c r="L1070" s="56"/>
      <c r="M1070" s="53"/>
      <c r="N1070" s="53"/>
      <c r="O1070" s="53"/>
      <c r="P1070" s="57" t="str">
        <f t="shared" si="200"/>
        <v/>
      </c>
      <c r="Q1070" s="58"/>
      <c r="R1070" s="56" t="str">
        <f t="shared" si="193"/>
        <v/>
      </c>
      <c r="S1070" s="57" t="str">
        <f t="shared" si="201"/>
        <v/>
      </c>
      <c r="T1070" s="58" t="str">
        <f t="shared" ca="1" si="202"/>
        <v/>
      </c>
      <c r="U1070" s="57" t="str">
        <f t="shared" si="203"/>
        <v/>
      </c>
      <c r="V1070" s="57" t="str">
        <f ca="1">IF(AND(C1070&lt;&gt;"",C1070&lt;&gt;OFFSET(C1070,1,0)),SUMIFS([Giá có thuế],[Số ĐK],C1070),"")</f>
        <v/>
      </c>
      <c r="W1070" s="53"/>
      <c r="X1070" s="55" t="str">
        <f>IF(W1070="","",'Thông Tin Chung'!#REF!)</f>
        <v/>
      </c>
      <c r="Y1070" s="57" t="str">
        <f t="shared" ca="1" si="204"/>
        <v/>
      </c>
      <c r="Z1070" s="59"/>
      <c r="AA1070" s="49" t="str">
        <f ca="1">IF(C1070="","",IF(OR(D1070&lt;NgayBatDau,D1070&gt;NgayKetThuc),"Ngày tháng phải nằm trong kỳ báo cáo",IF(AND(G1070&lt;&gt;"",COUNTIF(D.2[Tên khách hàng],G1070)=0),"Tên KH chưa khai báo trong DSKH",IF(AND(H1070&lt;&gt;"",COUNTIF(D.1[Tên sản phẩm],H1070)=0),"SP này chưa khai báo trong DSSP",""))))</f>
        <v/>
      </c>
      <c r="AB1070" s="28" t="str">
        <f t="shared" ca="1" si="194"/>
        <v/>
      </c>
      <c r="AC1070" s="29" t="str">
        <f>IF(OR(H1070="",S1070=""),"",S1070-(SUM(L1070,M1070)*INDEX(#REF!,MATCH(H1070,D.1[Tên sản phẩm],0))))</f>
        <v/>
      </c>
    </row>
    <row r="1071" spans="2:29" ht="27.75" customHeight="1">
      <c r="B1071" s="69">
        <f t="shared" si="195"/>
        <v>1068</v>
      </c>
      <c r="C1071" s="49" t="str">
        <f t="shared" ca="1" si="196"/>
        <v/>
      </c>
      <c r="D1071" s="50" t="str">
        <f t="shared" ca="1" si="197"/>
        <v/>
      </c>
      <c r="E1071" s="51" t="str">
        <f t="shared" ca="1" si="198"/>
        <v/>
      </c>
      <c r="F1071" s="51"/>
      <c r="G1071" s="52" t="str">
        <f t="shared" ca="1" si="199"/>
        <v/>
      </c>
      <c r="H1071" s="53"/>
      <c r="I1071" s="54" t="str">
        <f>IF(H1071="","",INDEX(D.1[Quy cách],MATCH(H1071,D.1[Tên sản phẩm],0)))</f>
        <v/>
      </c>
      <c r="J1071" s="20" t="str">
        <f>IF(H1071="","",INDEX(D.1[ĐVT],MATCH(H1071,D.1[Tên sản phẩm],0)))</f>
        <v/>
      </c>
      <c r="K1071" s="56" t="str">
        <f>IF(H1071="","",INDEX(#REF!,MATCH(H1071,D.1[Tên sản phẩm],0)))</f>
        <v/>
      </c>
      <c r="L1071" s="56"/>
      <c r="M1071" s="53"/>
      <c r="N1071" s="53"/>
      <c r="O1071" s="53"/>
      <c r="P1071" s="57" t="str">
        <f t="shared" si="200"/>
        <v/>
      </c>
      <c r="Q1071" s="58"/>
      <c r="R1071" s="56" t="str">
        <f t="shared" si="193"/>
        <v/>
      </c>
      <c r="S1071" s="57" t="str">
        <f t="shared" si="201"/>
        <v/>
      </c>
      <c r="T1071" s="58" t="str">
        <f t="shared" ca="1" si="202"/>
        <v/>
      </c>
      <c r="U1071" s="57" t="str">
        <f t="shared" si="203"/>
        <v/>
      </c>
      <c r="V1071" s="57" t="str">
        <f ca="1">IF(AND(C1071&lt;&gt;"",C1071&lt;&gt;OFFSET(C1071,1,0)),SUMIFS([Giá có thuế],[Số ĐK],C1071),"")</f>
        <v/>
      </c>
      <c r="W1071" s="53"/>
      <c r="X1071" s="55" t="str">
        <f>IF(W1071="","",'Thông Tin Chung'!#REF!)</f>
        <v/>
      </c>
      <c r="Y1071" s="57" t="str">
        <f t="shared" ca="1" si="204"/>
        <v/>
      </c>
      <c r="Z1071" s="59"/>
      <c r="AA1071" s="49" t="str">
        <f ca="1">IF(C1071="","",IF(OR(D1071&lt;NgayBatDau,D1071&gt;NgayKetThuc),"Ngày tháng phải nằm trong kỳ báo cáo",IF(AND(G1071&lt;&gt;"",COUNTIF(D.2[Tên khách hàng],G1071)=0),"Tên KH chưa khai báo trong DSKH",IF(AND(H1071&lt;&gt;"",COUNTIF(D.1[Tên sản phẩm],H1071)=0),"SP này chưa khai báo trong DSSP",""))))</f>
        <v/>
      </c>
      <c r="AB1071" s="28" t="str">
        <f t="shared" ca="1" si="194"/>
        <v/>
      </c>
      <c r="AC1071" s="29" t="str">
        <f>IF(OR(H1071="",S1071=""),"",S1071-(SUM(L1071,M1071)*INDEX(#REF!,MATCH(H1071,D.1[Tên sản phẩm],0))))</f>
        <v/>
      </c>
    </row>
    <row r="1072" spans="2:29" ht="27.75" customHeight="1">
      <c r="B1072" s="69">
        <f t="shared" si="195"/>
        <v>1069</v>
      </c>
      <c r="C1072" s="49" t="str">
        <f t="shared" ca="1" si="196"/>
        <v/>
      </c>
      <c r="D1072" s="50" t="str">
        <f t="shared" ca="1" si="197"/>
        <v/>
      </c>
      <c r="E1072" s="51" t="str">
        <f t="shared" ca="1" si="198"/>
        <v/>
      </c>
      <c r="F1072" s="51"/>
      <c r="G1072" s="52" t="str">
        <f t="shared" ca="1" si="199"/>
        <v/>
      </c>
      <c r="H1072" s="53"/>
      <c r="I1072" s="54" t="str">
        <f>IF(H1072="","",INDEX(D.1[Quy cách],MATCH(H1072,D.1[Tên sản phẩm],0)))</f>
        <v/>
      </c>
      <c r="J1072" s="20" t="str">
        <f>IF(H1072="","",INDEX(D.1[ĐVT],MATCH(H1072,D.1[Tên sản phẩm],0)))</f>
        <v/>
      </c>
      <c r="K1072" s="56" t="str">
        <f>IF(H1072="","",INDEX(#REF!,MATCH(H1072,D.1[Tên sản phẩm],0)))</f>
        <v/>
      </c>
      <c r="L1072" s="56"/>
      <c r="M1072" s="53"/>
      <c r="N1072" s="53"/>
      <c r="O1072" s="53"/>
      <c r="P1072" s="57" t="str">
        <f t="shared" si="200"/>
        <v/>
      </c>
      <c r="Q1072" s="58"/>
      <c r="R1072" s="56" t="str">
        <f t="shared" si="193"/>
        <v/>
      </c>
      <c r="S1072" s="57" t="str">
        <f t="shared" si="201"/>
        <v/>
      </c>
      <c r="T1072" s="58" t="str">
        <f t="shared" ca="1" si="202"/>
        <v/>
      </c>
      <c r="U1072" s="57" t="str">
        <f t="shared" si="203"/>
        <v/>
      </c>
      <c r="V1072" s="57" t="str">
        <f ca="1">IF(AND(C1072&lt;&gt;"",C1072&lt;&gt;OFFSET(C1072,1,0)),SUMIFS([Giá có thuế],[Số ĐK],C1072),"")</f>
        <v/>
      </c>
      <c r="W1072" s="53"/>
      <c r="X1072" s="55" t="str">
        <f>IF(W1072="","",'Thông Tin Chung'!#REF!)</f>
        <v/>
      </c>
      <c r="Y1072" s="57" t="str">
        <f t="shared" ca="1" si="204"/>
        <v/>
      </c>
      <c r="Z1072" s="59"/>
      <c r="AA1072" s="49" t="str">
        <f ca="1">IF(C1072="","",IF(OR(D1072&lt;NgayBatDau,D1072&gt;NgayKetThuc),"Ngày tháng phải nằm trong kỳ báo cáo",IF(AND(G1072&lt;&gt;"",COUNTIF(D.2[Tên khách hàng],G1072)=0),"Tên KH chưa khai báo trong DSKH",IF(AND(H1072&lt;&gt;"",COUNTIF(D.1[Tên sản phẩm],H1072)=0),"SP này chưa khai báo trong DSSP",""))))</f>
        <v/>
      </c>
      <c r="AB1072" s="28" t="str">
        <f t="shared" ca="1" si="194"/>
        <v/>
      </c>
      <c r="AC1072" s="29" t="str">
        <f>IF(OR(H1072="",S1072=""),"",S1072-(SUM(L1072,M1072)*INDEX(#REF!,MATCH(H1072,D.1[Tên sản phẩm],0))))</f>
        <v/>
      </c>
    </row>
    <row r="1073" spans="2:29" ht="27.75" customHeight="1">
      <c r="B1073" s="69">
        <f t="shared" si="195"/>
        <v>1070</v>
      </c>
      <c r="C1073" s="49" t="str">
        <f t="shared" ca="1" si="196"/>
        <v/>
      </c>
      <c r="D1073" s="50" t="str">
        <f t="shared" ca="1" si="197"/>
        <v/>
      </c>
      <c r="E1073" s="51" t="str">
        <f t="shared" ca="1" si="198"/>
        <v/>
      </c>
      <c r="F1073" s="51"/>
      <c r="G1073" s="52" t="str">
        <f t="shared" ca="1" si="199"/>
        <v/>
      </c>
      <c r="H1073" s="53"/>
      <c r="I1073" s="54" t="str">
        <f>IF(H1073="","",INDEX(D.1[Quy cách],MATCH(H1073,D.1[Tên sản phẩm],0)))</f>
        <v/>
      </c>
      <c r="J1073" s="20" t="str">
        <f>IF(H1073="","",INDEX(D.1[ĐVT],MATCH(H1073,D.1[Tên sản phẩm],0)))</f>
        <v/>
      </c>
      <c r="K1073" s="56" t="str">
        <f>IF(H1073="","",INDEX(#REF!,MATCH(H1073,D.1[Tên sản phẩm],0)))</f>
        <v/>
      </c>
      <c r="L1073" s="56"/>
      <c r="M1073" s="53"/>
      <c r="N1073" s="53"/>
      <c r="O1073" s="53"/>
      <c r="P1073" s="57" t="str">
        <f t="shared" si="200"/>
        <v/>
      </c>
      <c r="Q1073" s="58"/>
      <c r="R1073" s="56" t="str">
        <f t="shared" si="193"/>
        <v/>
      </c>
      <c r="S1073" s="57" t="str">
        <f t="shared" si="201"/>
        <v/>
      </c>
      <c r="T1073" s="58" t="str">
        <f t="shared" ca="1" si="202"/>
        <v/>
      </c>
      <c r="U1073" s="57" t="str">
        <f t="shared" si="203"/>
        <v/>
      </c>
      <c r="V1073" s="57" t="str">
        <f ca="1">IF(AND(C1073&lt;&gt;"",C1073&lt;&gt;OFFSET(C1073,1,0)),SUMIFS([Giá có thuế],[Số ĐK],C1073),"")</f>
        <v/>
      </c>
      <c r="W1073" s="53"/>
      <c r="X1073" s="55" t="str">
        <f>IF(W1073="","",'Thông Tin Chung'!#REF!)</f>
        <v/>
      </c>
      <c r="Y1073" s="57" t="str">
        <f t="shared" ca="1" si="204"/>
        <v/>
      </c>
      <c r="Z1073" s="59"/>
      <c r="AA1073" s="49" t="str">
        <f ca="1">IF(C1073="","",IF(OR(D1073&lt;NgayBatDau,D1073&gt;NgayKetThuc),"Ngày tháng phải nằm trong kỳ báo cáo",IF(AND(G1073&lt;&gt;"",COUNTIF(D.2[Tên khách hàng],G1073)=0),"Tên KH chưa khai báo trong DSKH",IF(AND(H1073&lt;&gt;"",COUNTIF(D.1[Tên sản phẩm],H1073)=0),"SP này chưa khai báo trong DSSP",""))))</f>
        <v/>
      </c>
      <c r="AB1073" s="28" t="str">
        <f t="shared" ca="1" si="194"/>
        <v/>
      </c>
      <c r="AC1073" s="29" t="str">
        <f>IF(OR(H1073="",S1073=""),"",S1073-(SUM(L1073,M1073)*INDEX(#REF!,MATCH(H1073,D.1[Tên sản phẩm],0))))</f>
        <v/>
      </c>
    </row>
    <row r="1074" spans="2:29" ht="27.75" customHeight="1">
      <c r="B1074" s="69">
        <f t="shared" si="195"/>
        <v>1071</v>
      </c>
      <c r="C1074" s="49" t="str">
        <f t="shared" ca="1" si="196"/>
        <v/>
      </c>
      <c r="D1074" s="50" t="str">
        <f t="shared" ca="1" si="197"/>
        <v/>
      </c>
      <c r="E1074" s="51" t="str">
        <f t="shared" ca="1" si="198"/>
        <v/>
      </c>
      <c r="F1074" s="51"/>
      <c r="G1074" s="52" t="str">
        <f t="shared" ca="1" si="199"/>
        <v/>
      </c>
      <c r="H1074" s="53"/>
      <c r="I1074" s="54" t="str">
        <f>IF(H1074="","",INDEX(D.1[Quy cách],MATCH(H1074,D.1[Tên sản phẩm],0)))</f>
        <v/>
      </c>
      <c r="J1074" s="20" t="str">
        <f>IF(H1074="","",INDEX(D.1[ĐVT],MATCH(H1074,D.1[Tên sản phẩm],0)))</f>
        <v/>
      </c>
      <c r="K1074" s="56" t="str">
        <f>IF(H1074="","",INDEX(#REF!,MATCH(H1074,D.1[Tên sản phẩm],0)))</f>
        <v/>
      </c>
      <c r="L1074" s="56"/>
      <c r="M1074" s="53"/>
      <c r="N1074" s="53"/>
      <c r="O1074" s="53"/>
      <c r="P1074" s="57" t="str">
        <f t="shared" si="200"/>
        <v/>
      </c>
      <c r="Q1074" s="58"/>
      <c r="R1074" s="56" t="str">
        <f t="shared" si="193"/>
        <v/>
      </c>
      <c r="S1074" s="57" t="str">
        <f t="shared" si="201"/>
        <v/>
      </c>
      <c r="T1074" s="58" t="str">
        <f t="shared" ca="1" si="202"/>
        <v/>
      </c>
      <c r="U1074" s="57" t="str">
        <f t="shared" si="203"/>
        <v/>
      </c>
      <c r="V1074" s="57" t="str">
        <f ca="1">IF(AND(C1074&lt;&gt;"",C1074&lt;&gt;OFFSET(C1074,1,0)),SUMIFS([Giá có thuế],[Số ĐK],C1074),"")</f>
        <v/>
      </c>
      <c r="W1074" s="53"/>
      <c r="X1074" s="55" t="str">
        <f>IF(W1074="","",'Thông Tin Chung'!#REF!)</f>
        <v/>
      </c>
      <c r="Y1074" s="57" t="str">
        <f t="shared" ca="1" si="204"/>
        <v/>
      </c>
      <c r="Z1074" s="59"/>
      <c r="AA1074" s="49" t="str">
        <f ca="1">IF(C1074="","",IF(OR(D1074&lt;NgayBatDau,D1074&gt;NgayKetThuc),"Ngày tháng phải nằm trong kỳ báo cáo",IF(AND(G1074&lt;&gt;"",COUNTIF(D.2[Tên khách hàng],G1074)=0),"Tên KH chưa khai báo trong DSKH",IF(AND(H1074&lt;&gt;"",COUNTIF(D.1[Tên sản phẩm],H1074)=0),"SP này chưa khai báo trong DSSP",""))))</f>
        <v/>
      </c>
      <c r="AB1074" s="28" t="str">
        <f t="shared" ca="1" si="194"/>
        <v/>
      </c>
      <c r="AC1074" s="29" t="str">
        <f>IF(OR(H1074="",S1074=""),"",S1074-(SUM(L1074,M1074)*INDEX(#REF!,MATCH(H1074,D.1[Tên sản phẩm],0))))</f>
        <v/>
      </c>
    </row>
    <row r="1075" spans="2:29" ht="27.75" customHeight="1">
      <c r="B1075" s="69">
        <f t="shared" si="195"/>
        <v>1072</v>
      </c>
      <c r="C1075" s="49" t="str">
        <f t="shared" ca="1" si="196"/>
        <v/>
      </c>
      <c r="D1075" s="50" t="str">
        <f t="shared" ca="1" si="197"/>
        <v/>
      </c>
      <c r="E1075" s="51" t="str">
        <f t="shared" ca="1" si="198"/>
        <v/>
      </c>
      <c r="F1075" s="51"/>
      <c r="G1075" s="52" t="str">
        <f t="shared" ca="1" si="199"/>
        <v/>
      </c>
      <c r="H1075" s="53"/>
      <c r="I1075" s="54" t="str">
        <f>IF(H1075="","",INDEX(D.1[Quy cách],MATCH(H1075,D.1[Tên sản phẩm],0)))</f>
        <v/>
      </c>
      <c r="J1075" s="20" t="str">
        <f>IF(H1075="","",INDEX(D.1[ĐVT],MATCH(H1075,D.1[Tên sản phẩm],0)))</f>
        <v/>
      </c>
      <c r="K1075" s="56" t="str">
        <f>IF(H1075="","",INDEX(#REF!,MATCH(H1075,D.1[Tên sản phẩm],0)))</f>
        <v/>
      </c>
      <c r="L1075" s="56"/>
      <c r="M1075" s="53"/>
      <c r="N1075" s="53"/>
      <c r="O1075" s="53"/>
      <c r="P1075" s="57" t="str">
        <f t="shared" si="200"/>
        <v/>
      </c>
      <c r="Q1075" s="58"/>
      <c r="R1075" s="56" t="str">
        <f t="shared" si="193"/>
        <v/>
      </c>
      <c r="S1075" s="57" t="str">
        <f t="shared" si="201"/>
        <v/>
      </c>
      <c r="T1075" s="58" t="str">
        <f t="shared" ca="1" si="202"/>
        <v/>
      </c>
      <c r="U1075" s="57" t="str">
        <f t="shared" si="203"/>
        <v/>
      </c>
      <c r="V1075" s="57" t="str">
        <f ca="1">IF(AND(C1075&lt;&gt;"",C1075&lt;&gt;OFFSET(C1075,1,0)),SUMIFS([Giá có thuế],[Số ĐK],C1075),"")</f>
        <v/>
      </c>
      <c r="W1075" s="53"/>
      <c r="X1075" s="55" t="str">
        <f>IF(W1075="","",'Thông Tin Chung'!#REF!)</f>
        <v/>
      </c>
      <c r="Y1075" s="57" t="str">
        <f t="shared" ca="1" si="204"/>
        <v/>
      </c>
      <c r="Z1075" s="59"/>
      <c r="AA1075" s="49" t="str">
        <f ca="1">IF(C1075="","",IF(OR(D1075&lt;NgayBatDau,D1075&gt;NgayKetThuc),"Ngày tháng phải nằm trong kỳ báo cáo",IF(AND(G1075&lt;&gt;"",COUNTIF(D.2[Tên khách hàng],G1075)=0),"Tên KH chưa khai báo trong DSKH",IF(AND(H1075&lt;&gt;"",COUNTIF(D.1[Tên sản phẩm],H1075)=0),"SP này chưa khai báo trong DSSP",""))))</f>
        <v/>
      </c>
      <c r="AB1075" s="28" t="str">
        <f t="shared" ca="1" si="194"/>
        <v/>
      </c>
      <c r="AC1075" s="29" t="str">
        <f>IF(OR(H1075="",S1075=""),"",S1075-(SUM(L1075,M1075)*INDEX(#REF!,MATCH(H1075,D.1[Tên sản phẩm],0))))</f>
        <v/>
      </c>
    </row>
    <row r="1076" spans="2:29" ht="27.75" customHeight="1">
      <c r="B1076" s="69">
        <f t="shared" si="195"/>
        <v>1073</v>
      </c>
      <c r="C1076" s="49" t="str">
        <f t="shared" ca="1" si="196"/>
        <v/>
      </c>
      <c r="D1076" s="50" t="str">
        <f t="shared" ca="1" si="197"/>
        <v/>
      </c>
      <c r="E1076" s="51" t="str">
        <f t="shared" ca="1" si="198"/>
        <v/>
      </c>
      <c r="F1076" s="51"/>
      <c r="G1076" s="52" t="str">
        <f t="shared" ca="1" si="199"/>
        <v/>
      </c>
      <c r="H1076" s="53"/>
      <c r="I1076" s="54" t="str">
        <f>IF(H1076="","",INDEX(D.1[Quy cách],MATCH(H1076,D.1[Tên sản phẩm],0)))</f>
        <v/>
      </c>
      <c r="J1076" s="20" t="str">
        <f>IF(H1076="","",INDEX(D.1[ĐVT],MATCH(H1076,D.1[Tên sản phẩm],0)))</f>
        <v/>
      </c>
      <c r="K1076" s="56" t="str">
        <f>IF(H1076="","",INDEX(#REF!,MATCH(H1076,D.1[Tên sản phẩm],0)))</f>
        <v/>
      </c>
      <c r="L1076" s="56"/>
      <c r="M1076" s="53"/>
      <c r="N1076" s="53"/>
      <c r="O1076" s="53"/>
      <c r="P1076" s="57" t="str">
        <f t="shared" si="200"/>
        <v/>
      </c>
      <c r="Q1076" s="58"/>
      <c r="R1076" s="56" t="str">
        <f t="shared" si="193"/>
        <v/>
      </c>
      <c r="S1076" s="57" t="str">
        <f t="shared" si="201"/>
        <v/>
      </c>
      <c r="T1076" s="58" t="str">
        <f t="shared" ca="1" si="202"/>
        <v/>
      </c>
      <c r="U1076" s="57" t="str">
        <f t="shared" si="203"/>
        <v/>
      </c>
      <c r="V1076" s="57" t="str">
        <f ca="1">IF(AND(C1076&lt;&gt;"",C1076&lt;&gt;OFFSET(C1076,1,0)),SUMIFS([Giá có thuế],[Số ĐK],C1076),"")</f>
        <v/>
      </c>
      <c r="W1076" s="53"/>
      <c r="X1076" s="55" t="str">
        <f>IF(W1076="","",'Thông Tin Chung'!#REF!)</f>
        <v/>
      </c>
      <c r="Y1076" s="57" t="str">
        <f t="shared" ca="1" si="204"/>
        <v/>
      </c>
      <c r="Z1076" s="59"/>
      <c r="AA1076" s="49" t="str">
        <f ca="1">IF(C1076="","",IF(OR(D1076&lt;NgayBatDau,D1076&gt;NgayKetThuc),"Ngày tháng phải nằm trong kỳ báo cáo",IF(AND(G1076&lt;&gt;"",COUNTIF(D.2[Tên khách hàng],G1076)=0),"Tên KH chưa khai báo trong DSKH",IF(AND(H1076&lt;&gt;"",COUNTIF(D.1[Tên sản phẩm],H1076)=0),"SP này chưa khai báo trong DSSP",""))))</f>
        <v/>
      </c>
      <c r="AB1076" s="28" t="str">
        <f t="shared" ca="1" si="194"/>
        <v/>
      </c>
      <c r="AC1076" s="29" t="str">
        <f>IF(OR(H1076="",S1076=""),"",S1076-(SUM(L1076,M1076)*INDEX(#REF!,MATCH(H1076,D.1[Tên sản phẩm],0))))</f>
        <v/>
      </c>
    </row>
    <row r="1077" spans="2:29" ht="27.75" customHeight="1">
      <c r="B1077" s="69">
        <f t="shared" si="195"/>
        <v>1074</v>
      </c>
      <c r="C1077" s="49" t="str">
        <f t="shared" ca="1" si="196"/>
        <v/>
      </c>
      <c r="D1077" s="50" t="str">
        <f t="shared" ca="1" si="197"/>
        <v/>
      </c>
      <c r="E1077" s="51" t="str">
        <f t="shared" ca="1" si="198"/>
        <v/>
      </c>
      <c r="F1077" s="51"/>
      <c r="G1077" s="52" t="str">
        <f t="shared" ca="1" si="199"/>
        <v/>
      </c>
      <c r="H1077" s="53"/>
      <c r="I1077" s="54" t="str">
        <f>IF(H1077="","",INDEX(D.1[Quy cách],MATCH(H1077,D.1[Tên sản phẩm],0)))</f>
        <v/>
      </c>
      <c r="J1077" s="20" t="str">
        <f>IF(H1077="","",INDEX(D.1[ĐVT],MATCH(H1077,D.1[Tên sản phẩm],0)))</f>
        <v/>
      </c>
      <c r="K1077" s="56" t="str">
        <f>IF(H1077="","",INDEX(#REF!,MATCH(H1077,D.1[Tên sản phẩm],0)))</f>
        <v/>
      </c>
      <c r="L1077" s="56"/>
      <c r="M1077" s="53"/>
      <c r="N1077" s="53"/>
      <c r="O1077" s="53"/>
      <c r="P1077" s="57" t="str">
        <f t="shared" si="200"/>
        <v/>
      </c>
      <c r="Q1077" s="58"/>
      <c r="R1077" s="56" t="str">
        <f t="shared" si="193"/>
        <v/>
      </c>
      <c r="S1077" s="57" t="str">
        <f t="shared" si="201"/>
        <v/>
      </c>
      <c r="T1077" s="58" t="str">
        <f t="shared" ca="1" si="202"/>
        <v/>
      </c>
      <c r="U1077" s="57" t="str">
        <f t="shared" si="203"/>
        <v/>
      </c>
      <c r="V1077" s="57" t="str">
        <f ca="1">IF(AND(C1077&lt;&gt;"",C1077&lt;&gt;OFFSET(C1077,1,0)),SUMIFS([Giá có thuế],[Số ĐK],C1077),"")</f>
        <v/>
      </c>
      <c r="W1077" s="53"/>
      <c r="X1077" s="55" t="str">
        <f>IF(W1077="","",'Thông Tin Chung'!#REF!)</f>
        <v/>
      </c>
      <c r="Y1077" s="57" t="str">
        <f t="shared" ca="1" si="204"/>
        <v/>
      </c>
      <c r="Z1077" s="59"/>
      <c r="AA1077" s="49" t="str">
        <f ca="1">IF(C1077="","",IF(OR(D1077&lt;NgayBatDau,D1077&gt;NgayKetThuc),"Ngày tháng phải nằm trong kỳ báo cáo",IF(AND(G1077&lt;&gt;"",COUNTIF(D.2[Tên khách hàng],G1077)=0),"Tên KH chưa khai báo trong DSKH",IF(AND(H1077&lt;&gt;"",COUNTIF(D.1[Tên sản phẩm],H1077)=0),"SP này chưa khai báo trong DSSP",""))))</f>
        <v/>
      </c>
      <c r="AB1077" s="28" t="str">
        <f t="shared" ca="1" si="194"/>
        <v/>
      </c>
      <c r="AC1077" s="29" t="str">
        <f>IF(OR(H1077="",S1077=""),"",S1077-(SUM(L1077,M1077)*INDEX(#REF!,MATCH(H1077,D.1[Tên sản phẩm],0))))</f>
        <v/>
      </c>
    </row>
    <row r="1078" spans="2:29" ht="27.75" customHeight="1">
      <c r="B1078" s="69">
        <f t="shared" si="195"/>
        <v>1075</v>
      </c>
      <c r="C1078" s="49" t="str">
        <f t="shared" ca="1" si="196"/>
        <v/>
      </c>
      <c r="D1078" s="50" t="str">
        <f t="shared" ca="1" si="197"/>
        <v/>
      </c>
      <c r="E1078" s="51" t="str">
        <f t="shared" ca="1" si="198"/>
        <v/>
      </c>
      <c r="F1078" s="51"/>
      <c r="G1078" s="52" t="str">
        <f t="shared" ca="1" si="199"/>
        <v/>
      </c>
      <c r="H1078" s="53"/>
      <c r="I1078" s="54" t="str">
        <f>IF(H1078="","",INDEX(D.1[Quy cách],MATCH(H1078,D.1[Tên sản phẩm],0)))</f>
        <v/>
      </c>
      <c r="J1078" s="20" t="str">
        <f>IF(H1078="","",INDEX(D.1[ĐVT],MATCH(H1078,D.1[Tên sản phẩm],0)))</f>
        <v/>
      </c>
      <c r="K1078" s="56" t="str">
        <f>IF(H1078="","",INDEX(#REF!,MATCH(H1078,D.1[Tên sản phẩm],0)))</f>
        <v/>
      </c>
      <c r="L1078" s="56"/>
      <c r="M1078" s="53"/>
      <c r="N1078" s="53"/>
      <c r="O1078" s="53"/>
      <c r="P1078" s="57" t="str">
        <f t="shared" si="200"/>
        <v/>
      </c>
      <c r="Q1078" s="58"/>
      <c r="R1078" s="56" t="str">
        <f t="shared" si="193"/>
        <v/>
      </c>
      <c r="S1078" s="57" t="str">
        <f t="shared" si="201"/>
        <v/>
      </c>
      <c r="T1078" s="58" t="str">
        <f t="shared" ca="1" si="202"/>
        <v/>
      </c>
      <c r="U1078" s="57" t="str">
        <f t="shared" si="203"/>
        <v/>
      </c>
      <c r="V1078" s="57" t="str">
        <f ca="1">IF(AND(C1078&lt;&gt;"",C1078&lt;&gt;OFFSET(C1078,1,0)),SUMIFS([Giá có thuế],[Số ĐK],C1078),"")</f>
        <v/>
      </c>
      <c r="W1078" s="53"/>
      <c r="X1078" s="55" t="str">
        <f>IF(W1078="","",'Thông Tin Chung'!#REF!)</f>
        <v/>
      </c>
      <c r="Y1078" s="57" t="str">
        <f t="shared" ca="1" si="204"/>
        <v/>
      </c>
      <c r="Z1078" s="59"/>
      <c r="AA1078" s="49" t="str">
        <f ca="1">IF(C1078="","",IF(OR(D1078&lt;NgayBatDau,D1078&gt;NgayKetThuc),"Ngày tháng phải nằm trong kỳ báo cáo",IF(AND(G1078&lt;&gt;"",COUNTIF(D.2[Tên khách hàng],G1078)=0),"Tên KH chưa khai báo trong DSKH",IF(AND(H1078&lt;&gt;"",COUNTIF(D.1[Tên sản phẩm],H1078)=0),"SP này chưa khai báo trong DSSP",""))))</f>
        <v/>
      </c>
      <c r="AB1078" s="28" t="str">
        <f t="shared" ca="1" si="194"/>
        <v/>
      </c>
      <c r="AC1078" s="29" t="str">
        <f>IF(OR(H1078="",S1078=""),"",S1078-(SUM(L1078,M1078)*INDEX(#REF!,MATCH(H1078,D.1[Tên sản phẩm],0))))</f>
        <v/>
      </c>
    </row>
    <row r="1079" spans="2:29" ht="27.75" customHeight="1">
      <c r="B1079" s="69">
        <f t="shared" si="195"/>
        <v>1076</v>
      </c>
      <c r="C1079" s="49" t="str">
        <f t="shared" ca="1" si="196"/>
        <v/>
      </c>
      <c r="D1079" s="50" t="str">
        <f t="shared" ca="1" si="197"/>
        <v/>
      </c>
      <c r="E1079" s="51" t="str">
        <f t="shared" ca="1" si="198"/>
        <v/>
      </c>
      <c r="F1079" s="51"/>
      <c r="G1079" s="52" t="str">
        <f t="shared" ca="1" si="199"/>
        <v/>
      </c>
      <c r="H1079" s="53"/>
      <c r="I1079" s="54" t="str">
        <f>IF(H1079="","",INDEX(D.1[Quy cách],MATCH(H1079,D.1[Tên sản phẩm],0)))</f>
        <v/>
      </c>
      <c r="J1079" s="20" t="str">
        <f>IF(H1079="","",INDEX(D.1[ĐVT],MATCH(H1079,D.1[Tên sản phẩm],0)))</f>
        <v/>
      </c>
      <c r="K1079" s="56" t="str">
        <f>IF(H1079="","",INDEX(#REF!,MATCH(H1079,D.1[Tên sản phẩm],0)))</f>
        <v/>
      </c>
      <c r="L1079" s="56"/>
      <c r="M1079" s="53"/>
      <c r="N1079" s="53"/>
      <c r="O1079" s="53"/>
      <c r="P1079" s="57" t="str">
        <f t="shared" si="200"/>
        <v/>
      </c>
      <c r="Q1079" s="58"/>
      <c r="R1079" s="56" t="str">
        <f t="shared" si="193"/>
        <v/>
      </c>
      <c r="S1079" s="57" t="str">
        <f t="shared" si="201"/>
        <v/>
      </c>
      <c r="T1079" s="58" t="str">
        <f t="shared" ca="1" si="202"/>
        <v/>
      </c>
      <c r="U1079" s="57" t="str">
        <f t="shared" si="203"/>
        <v/>
      </c>
      <c r="V1079" s="57" t="str">
        <f ca="1">IF(AND(C1079&lt;&gt;"",C1079&lt;&gt;OFFSET(C1079,1,0)),SUMIFS([Giá có thuế],[Số ĐK],C1079),"")</f>
        <v/>
      </c>
      <c r="W1079" s="53"/>
      <c r="X1079" s="55" t="str">
        <f>IF(W1079="","",'Thông Tin Chung'!#REF!)</f>
        <v/>
      </c>
      <c r="Y1079" s="57" t="str">
        <f t="shared" ca="1" si="204"/>
        <v/>
      </c>
      <c r="Z1079" s="59"/>
      <c r="AA1079" s="49" t="str">
        <f ca="1">IF(C1079="","",IF(OR(D1079&lt;NgayBatDau,D1079&gt;NgayKetThuc),"Ngày tháng phải nằm trong kỳ báo cáo",IF(AND(G1079&lt;&gt;"",COUNTIF(D.2[Tên khách hàng],G1079)=0),"Tên KH chưa khai báo trong DSKH",IF(AND(H1079&lt;&gt;"",COUNTIF(D.1[Tên sản phẩm],H1079)=0),"SP này chưa khai báo trong DSSP",""))))</f>
        <v/>
      </c>
      <c r="AB1079" s="28" t="str">
        <f t="shared" ca="1" si="194"/>
        <v/>
      </c>
      <c r="AC1079" s="29" t="str">
        <f>IF(OR(H1079="",S1079=""),"",S1079-(SUM(L1079,M1079)*INDEX(#REF!,MATCH(H1079,D.1[Tên sản phẩm],0))))</f>
        <v/>
      </c>
    </row>
    <row r="1080" spans="2:29" ht="27.75" customHeight="1">
      <c r="B1080" s="69">
        <f t="shared" si="195"/>
        <v>1077</v>
      </c>
      <c r="C1080" s="49" t="str">
        <f t="shared" ca="1" si="196"/>
        <v/>
      </c>
      <c r="D1080" s="50" t="str">
        <f t="shared" ca="1" si="197"/>
        <v/>
      </c>
      <c r="E1080" s="51" t="str">
        <f t="shared" ca="1" si="198"/>
        <v/>
      </c>
      <c r="F1080" s="51"/>
      <c r="G1080" s="52" t="str">
        <f t="shared" ca="1" si="199"/>
        <v/>
      </c>
      <c r="H1080" s="53"/>
      <c r="I1080" s="54" t="str">
        <f>IF(H1080="","",INDEX(D.1[Quy cách],MATCH(H1080,D.1[Tên sản phẩm],0)))</f>
        <v/>
      </c>
      <c r="J1080" s="20" t="str">
        <f>IF(H1080="","",INDEX(D.1[ĐVT],MATCH(H1080,D.1[Tên sản phẩm],0)))</f>
        <v/>
      </c>
      <c r="K1080" s="56" t="str">
        <f>IF(H1080="","",INDEX(#REF!,MATCH(H1080,D.1[Tên sản phẩm],0)))</f>
        <v/>
      </c>
      <c r="L1080" s="56"/>
      <c r="M1080" s="53"/>
      <c r="N1080" s="53"/>
      <c r="O1080" s="53"/>
      <c r="P1080" s="57" t="str">
        <f t="shared" si="200"/>
        <v/>
      </c>
      <c r="Q1080" s="58"/>
      <c r="R1080" s="56" t="str">
        <f t="shared" si="193"/>
        <v/>
      </c>
      <c r="S1080" s="57" t="str">
        <f t="shared" si="201"/>
        <v/>
      </c>
      <c r="T1080" s="58" t="str">
        <f t="shared" ca="1" si="202"/>
        <v/>
      </c>
      <c r="U1080" s="57" t="str">
        <f t="shared" si="203"/>
        <v/>
      </c>
      <c r="V1080" s="57" t="str">
        <f ca="1">IF(AND(C1080&lt;&gt;"",C1080&lt;&gt;OFFSET(C1080,1,0)),SUMIFS([Giá có thuế],[Số ĐK],C1080),"")</f>
        <v/>
      </c>
      <c r="W1080" s="53"/>
      <c r="X1080" s="55" t="str">
        <f>IF(W1080="","",'Thông Tin Chung'!#REF!)</f>
        <v/>
      </c>
      <c r="Y1080" s="57" t="str">
        <f t="shared" ca="1" si="204"/>
        <v/>
      </c>
      <c r="Z1080" s="59"/>
      <c r="AA1080" s="49" t="str">
        <f ca="1">IF(C1080="","",IF(OR(D1080&lt;NgayBatDau,D1080&gt;NgayKetThuc),"Ngày tháng phải nằm trong kỳ báo cáo",IF(AND(G1080&lt;&gt;"",COUNTIF(D.2[Tên khách hàng],G1080)=0),"Tên KH chưa khai báo trong DSKH",IF(AND(H1080&lt;&gt;"",COUNTIF(D.1[Tên sản phẩm],H1080)=0),"SP này chưa khai báo trong DSSP",""))))</f>
        <v/>
      </c>
      <c r="AB1080" s="28" t="str">
        <f t="shared" ca="1" si="194"/>
        <v/>
      </c>
      <c r="AC1080" s="29" t="str">
        <f>IF(OR(H1080="",S1080=""),"",S1080-(SUM(L1080,M1080)*INDEX(#REF!,MATCH(H1080,D.1[Tên sản phẩm],0))))</f>
        <v/>
      </c>
    </row>
    <row r="1081" spans="2:29" ht="27.75" customHeight="1">
      <c r="B1081" s="69">
        <f t="shared" si="195"/>
        <v>1078</v>
      </c>
      <c r="C1081" s="49" t="str">
        <f t="shared" ca="1" si="196"/>
        <v/>
      </c>
      <c r="D1081" s="50" t="str">
        <f t="shared" ca="1" si="197"/>
        <v/>
      </c>
      <c r="E1081" s="51" t="str">
        <f t="shared" ca="1" si="198"/>
        <v/>
      </c>
      <c r="F1081" s="51"/>
      <c r="G1081" s="52" t="str">
        <f t="shared" ca="1" si="199"/>
        <v/>
      </c>
      <c r="H1081" s="53"/>
      <c r="I1081" s="54" t="str">
        <f>IF(H1081="","",INDEX(D.1[Quy cách],MATCH(H1081,D.1[Tên sản phẩm],0)))</f>
        <v/>
      </c>
      <c r="J1081" s="20" t="str">
        <f>IF(H1081="","",INDEX(D.1[ĐVT],MATCH(H1081,D.1[Tên sản phẩm],0)))</f>
        <v/>
      </c>
      <c r="K1081" s="56" t="str">
        <f>IF(H1081="","",INDEX(#REF!,MATCH(H1081,D.1[Tên sản phẩm],0)))</f>
        <v/>
      </c>
      <c r="L1081" s="56"/>
      <c r="M1081" s="53"/>
      <c r="N1081" s="53"/>
      <c r="O1081" s="53"/>
      <c r="P1081" s="57" t="str">
        <f t="shared" si="200"/>
        <v/>
      </c>
      <c r="Q1081" s="58"/>
      <c r="R1081" s="56" t="str">
        <f t="shared" si="193"/>
        <v/>
      </c>
      <c r="S1081" s="57" t="str">
        <f t="shared" si="201"/>
        <v/>
      </c>
      <c r="T1081" s="58" t="str">
        <f t="shared" ca="1" si="202"/>
        <v/>
      </c>
      <c r="U1081" s="57" t="str">
        <f t="shared" si="203"/>
        <v/>
      </c>
      <c r="V1081" s="57" t="str">
        <f ca="1">IF(AND(C1081&lt;&gt;"",C1081&lt;&gt;OFFSET(C1081,1,0)),SUMIFS([Giá có thuế],[Số ĐK],C1081),"")</f>
        <v/>
      </c>
      <c r="W1081" s="53"/>
      <c r="X1081" s="55" t="str">
        <f>IF(W1081="","",'Thông Tin Chung'!#REF!)</f>
        <v/>
      </c>
      <c r="Y1081" s="57" t="str">
        <f t="shared" ca="1" si="204"/>
        <v/>
      </c>
      <c r="Z1081" s="59"/>
      <c r="AA1081" s="49" t="str">
        <f ca="1">IF(C1081="","",IF(OR(D1081&lt;NgayBatDau,D1081&gt;NgayKetThuc),"Ngày tháng phải nằm trong kỳ báo cáo",IF(AND(G1081&lt;&gt;"",COUNTIF(D.2[Tên khách hàng],G1081)=0),"Tên KH chưa khai báo trong DSKH",IF(AND(H1081&lt;&gt;"",COUNTIF(D.1[Tên sản phẩm],H1081)=0),"SP này chưa khai báo trong DSSP",""))))</f>
        <v/>
      </c>
      <c r="AB1081" s="28" t="str">
        <f t="shared" ca="1" si="194"/>
        <v/>
      </c>
      <c r="AC1081" s="29" t="str">
        <f>IF(OR(H1081="",S1081=""),"",S1081-(SUM(L1081,M1081)*INDEX(#REF!,MATCH(H1081,D.1[Tên sản phẩm],0))))</f>
        <v/>
      </c>
    </row>
    <row r="1082" spans="2:29" ht="27.75" customHeight="1">
      <c r="B1082" s="69">
        <f t="shared" si="195"/>
        <v>1079</v>
      </c>
      <c r="C1082" s="49" t="str">
        <f t="shared" ca="1" si="196"/>
        <v/>
      </c>
      <c r="D1082" s="50" t="str">
        <f t="shared" ca="1" si="197"/>
        <v/>
      </c>
      <c r="E1082" s="51" t="str">
        <f t="shared" ca="1" si="198"/>
        <v/>
      </c>
      <c r="F1082" s="51"/>
      <c r="G1082" s="52" t="str">
        <f t="shared" ca="1" si="199"/>
        <v/>
      </c>
      <c r="H1082" s="53"/>
      <c r="I1082" s="54" t="str">
        <f>IF(H1082="","",INDEX(D.1[Quy cách],MATCH(H1082,D.1[Tên sản phẩm],0)))</f>
        <v/>
      </c>
      <c r="J1082" s="20" t="str">
        <f>IF(H1082="","",INDEX(D.1[ĐVT],MATCH(H1082,D.1[Tên sản phẩm],0)))</f>
        <v/>
      </c>
      <c r="K1082" s="56" t="str">
        <f>IF(H1082="","",INDEX(#REF!,MATCH(H1082,D.1[Tên sản phẩm],0)))</f>
        <v/>
      </c>
      <c r="L1082" s="56"/>
      <c r="M1082" s="53"/>
      <c r="N1082" s="53"/>
      <c r="O1082" s="53"/>
      <c r="P1082" s="57" t="str">
        <f t="shared" si="200"/>
        <v/>
      </c>
      <c r="Q1082" s="58"/>
      <c r="R1082" s="56" t="str">
        <f t="shared" si="193"/>
        <v/>
      </c>
      <c r="S1082" s="57" t="str">
        <f t="shared" si="201"/>
        <v/>
      </c>
      <c r="T1082" s="58" t="str">
        <f t="shared" ca="1" si="202"/>
        <v/>
      </c>
      <c r="U1082" s="57" t="str">
        <f t="shared" si="203"/>
        <v/>
      </c>
      <c r="V1082" s="57" t="str">
        <f ca="1">IF(AND(C1082&lt;&gt;"",C1082&lt;&gt;OFFSET(C1082,1,0)),SUMIFS([Giá có thuế],[Số ĐK],C1082),"")</f>
        <v/>
      </c>
      <c r="W1082" s="53"/>
      <c r="X1082" s="55" t="str">
        <f>IF(W1082="","",'Thông Tin Chung'!#REF!)</f>
        <v/>
      </c>
      <c r="Y1082" s="57" t="str">
        <f t="shared" ca="1" si="204"/>
        <v/>
      </c>
      <c r="Z1082" s="59"/>
      <c r="AA1082" s="49" t="str">
        <f ca="1">IF(C1082="","",IF(OR(D1082&lt;NgayBatDau,D1082&gt;NgayKetThuc),"Ngày tháng phải nằm trong kỳ báo cáo",IF(AND(G1082&lt;&gt;"",COUNTIF(D.2[Tên khách hàng],G1082)=0),"Tên KH chưa khai báo trong DSKH",IF(AND(H1082&lt;&gt;"",COUNTIF(D.1[Tên sản phẩm],H1082)=0),"SP này chưa khai báo trong DSSP",""))))</f>
        <v/>
      </c>
      <c r="AB1082" s="28" t="str">
        <f t="shared" ca="1" si="194"/>
        <v/>
      </c>
      <c r="AC1082" s="29" t="str">
        <f>IF(OR(H1082="",S1082=""),"",S1082-(SUM(L1082,M1082)*INDEX(#REF!,MATCH(H1082,D.1[Tên sản phẩm],0))))</f>
        <v/>
      </c>
    </row>
    <row r="1083" spans="2:29" ht="27.75" customHeight="1">
      <c r="B1083" s="69">
        <f t="shared" si="195"/>
        <v>1080</v>
      </c>
      <c r="C1083" s="49" t="str">
        <f t="shared" ca="1" si="196"/>
        <v/>
      </c>
      <c r="D1083" s="50" t="str">
        <f t="shared" ca="1" si="197"/>
        <v/>
      </c>
      <c r="E1083" s="51" t="str">
        <f t="shared" ca="1" si="198"/>
        <v/>
      </c>
      <c r="F1083" s="51"/>
      <c r="G1083" s="52" t="str">
        <f t="shared" ca="1" si="199"/>
        <v/>
      </c>
      <c r="H1083" s="53"/>
      <c r="I1083" s="54" t="str">
        <f>IF(H1083="","",INDEX(D.1[Quy cách],MATCH(H1083,D.1[Tên sản phẩm],0)))</f>
        <v/>
      </c>
      <c r="J1083" s="20" t="str">
        <f>IF(H1083="","",INDEX(D.1[ĐVT],MATCH(H1083,D.1[Tên sản phẩm],0)))</f>
        <v/>
      </c>
      <c r="K1083" s="56" t="str">
        <f>IF(H1083="","",INDEX(#REF!,MATCH(H1083,D.1[Tên sản phẩm],0)))</f>
        <v/>
      </c>
      <c r="L1083" s="56"/>
      <c r="M1083" s="53"/>
      <c r="N1083" s="53"/>
      <c r="O1083" s="53"/>
      <c r="P1083" s="57" t="str">
        <f t="shared" si="200"/>
        <v/>
      </c>
      <c r="Q1083" s="58"/>
      <c r="R1083" s="56" t="str">
        <f t="shared" si="193"/>
        <v/>
      </c>
      <c r="S1083" s="57" t="str">
        <f t="shared" si="201"/>
        <v/>
      </c>
      <c r="T1083" s="58" t="str">
        <f t="shared" ca="1" si="202"/>
        <v/>
      </c>
      <c r="U1083" s="57" t="str">
        <f t="shared" si="203"/>
        <v/>
      </c>
      <c r="V1083" s="57" t="str">
        <f ca="1">IF(AND(C1083&lt;&gt;"",C1083&lt;&gt;OFFSET(C1083,1,0)),SUMIFS([Giá có thuế],[Số ĐK],C1083),"")</f>
        <v/>
      </c>
      <c r="W1083" s="53"/>
      <c r="X1083" s="55" t="str">
        <f>IF(W1083="","",'Thông Tin Chung'!#REF!)</f>
        <v/>
      </c>
      <c r="Y1083" s="57" t="str">
        <f t="shared" ca="1" si="204"/>
        <v/>
      </c>
      <c r="Z1083" s="59"/>
      <c r="AA1083" s="49" t="str">
        <f ca="1">IF(C1083="","",IF(OR(D1083&lt;NgayBatDau,D1083&gt;NgayKetThuc),"Ngày tháng phải nằm trong kỳ báo cáo",IF(AND(G1083&lt;&gt;"",COUNTIF(D.2[Tên khách hàng],G1083)=0),"Tên KH chưa khai báo trong DSKH",IF(AND(H1083&lt;&gt;"",COUNTIF(D.1[Tên sản phẩm],H1083)=0),"SP này chưa khai báo trong DSSP",""))))</f>
        <v/>
      </c>
      <c r="AB1083" s="28" t="str">
        <f t="shared" ca="1" si="194"/>
        <v/>
      </c>
      <c r="AC1083" s="29" t="str">
        <f>IF(OR(H1083="",S1083=""),"",S1083-(SUM(L1083,M1083)*INDEX(#REF!,MATCH(H1083,D.1[Tên sản phẩm],0))))</f>
        <v/>
      </c>
    </row>
    <row r="1084" spans="2:29" ht="27.75" customHeight="1">
      <c r="B1084" s="69">
        <f t="shared" si="195"/>
        <v>1081</v>
      </c>
      <c r="C1084" s="49" t="str">
        <f t="shared" ca="1" si="196"/>
        <v/>
      </c>
      <c r="D1084" s="50" t="str">
        <f t="shared" ca="1" si="197"/>
        <v/>
      </c>
      <c r="E1084" s="51" t="str">
        <f t="shared" ca="1" si="198"/>
        <v/>
      </c>
      <c r="F1084" s="51"/>
      <c r="G1084" s="52" t="str">
        <f t="shared" ca="1" si="199"/>
        <v/>
      </c>
      <c r="H1084" s="53"/>
      <c r="I1084" s="54" t="str">
        <f>IF(H1084="","",INDEX(D.1[Quy cách],MATCH(H1084,D.1[Tên sản phẩm],0)))</f>
        <v/>
      </c>
      <c r="J1084" s="20" t="str">
        <f>IF(H1084="","",INDEX(D.1[ĐVT],MATCH(H1084,D.1[Tên sản phẩm],0)))</f>
        <v/>
      </c>
      <c r="K1084" s="56" t="str">
        <f>IF(H1084="","",INDEX(#REF!,MATCH(H1084,D.1[Tên sản phẩm],0)))</f>
        <v/>
      </c>
      <c r="L1084" s="56"/>
      <c r="M1084" s="53"/>
      <c r="N1084" s="53"/>
      <c r="O1084" s="53"/>
      <c r="P1084" s="57" t="str">
        <f t="shared" si="200"/>
        <v/>
      </c>
      <c r="Q1084" s="58"/>
      <c r="R1084" s="56" t="str">
        <f t="shared" si="193"/>
        <v/>
      </c>
      <c r="S1084" s="57" t="str">
        <f t="shared" si="201"/>
        <v/>
      </c>
      <c r="T1084" s="58" t="str">
        <f t="shared" ca="1" si="202"/>
        <v/>
      </c>
      <c r="U1084" s="57" t="str">
        <f t="shared" si="203"/>
        <v/>
      </c>
      <c r="V1084" s="57" t="str">
        <f ca="1">IF(AND(C1084&lt;&gt;"",C1084&lt;&gt;OFFSET(C1084,1,0)),SUMIFS([Giá có thuế],[Số ĐK],C1084),"")</f>
        <v/>
      </c>
      <c r="W1084" s="53"/>
      <c r="X1084" s="55" t="str">
        <f>IF(W1084="","",'Thông Tin Chung'!#REF!)</f>
        <v/>
      </c>
      <c r="Y1084" s="57" t="str">
        <f t="shared" ca="1" si="204"/>
        <v/>
      </c>
      <c r="Z1084" s="59"/>
      <c r="AA1084" s="49" t="str">
        <f ca="1">IF(C1084="","",IF(OR(D1084&lt;NgayBatDau,D1084&gt;NgayKetThuc),"Ngày tháng phải nằm trong kỳ báo cáo",IF(AND(G1084&lt;&gt;"",COUNTIF(D.2[Tên khách hàng],G1084)=0),"Tên KH chưa khai báo trong DSKH",IF(AND(H1084&lt;&gt;"",COUNTIF(D.1[Tên sản phẩm],H1084)=0),"SP này chưa khai báo trong DSSP",""))))</f>
        <v/>
      </c>
      <c r="AB1084" s="28" t="str">
        <f t="shared" ca="1" si="194"/>
        <v/>
      </c>
      <c r="AC1084" s="29" t="str">
        <f>IF(OR(H1084="",S1084=""),"",S1084-(SUM(L1084,M1084)*INDEX(#REF!,MATCH(H1084,D.1[Tên sản phẩm],0))))</f>
        <v/>
      </c>
    </row>
    <row r="1085" spans="2:29" ht="27.75" customHeight="1">
      <c r="B1085" s="69">
        <f t="shared" si="195"/>
        <v>1082</v>
      </c>
      <c r="C1085" s="49" t="str">
        <f t="shared" ca="1" si="196"/>
        <v/>
      </c>
      <c r="D1085" s="50" t="str">
        <f t="shared" ca="1" si="197"/>
        <v/>
      </c>
      <c r="E1085" s="51" t="str">
        <f t="shared" ca="1" si="198"/>
        <v/>
      </c>
      <c r="F1085" s="51"/>
      <c r="G1085" s="52" t="str">
        <f t="shared" ca="1" si="199"/>
        <v/>
      </c>
      <c r="H1085" s="53"/>
      <c r="I1085" s="54" t="str">
        <f>IF(H1085="","",INDEX(D.1[Quy cách],MATCH(H1085,D.1[Tên sản phẩm],0)))</f>
        <v/>
      </c>
      <c r="J1085" s="20" t="str">
        <f>IF(H1085="","",INDEX(D.1[ĐVT],MATCH(H1085,D.1[Tên sản phẩm],0)))</f>
        <v/>
      </c>
      <c r="K1085" s="56" t="str">
        <f>IF(H1085="","",INDEX(#REF!,MATCH(H1085,D.1[Tên sản phẩm],0)))</f>
        <v/>
      </c>
      <c r="L1085" s="56"/>
      <c r="M1085" s="53"/>
      <c r="N1085" s="53"/>
      <c r="O1085" s="53"/>
      <c r="P1085" s="57" t="str">
        <f t="shared" si="200"/>
        <v/>
      </c>
      <c r="Q1085" s="58"/>
      <c r="R1085" s="56" t="str">
        <f t="shared" si="193"/>
        <v/>
      </c>
      <c r="S1085" s="57" t="str">
        <f t="shared" si="201"/>
        <v/>
      </c>
      <c r="T1085" s="58" t="str">
        <f t="shared" ca="1" si="202"/>
        <v/>
      </c>
      <c r="U1085" s="57" t="str">
        <f t="shared" si="203"/>
        <v/>
      </c>
      <c r="V1085" s="57" t="str">
        <f ca="1">IF(AND(C1085&lt;&gt;"",C1085&lt;&gt;OFFSET(C1085,1,0)),SUMIFS([Giá có thuế],[Số ĐK],C1085),"")</f>
        <v/>
      </c>
      <c r="W1085" s="53"/>
      <c r="X1085" s="55" t="str">
        <f>IF(W1085="","",'Thông Tin Chung'!#REF!)</f>
        <v/>
      </c>
      <c r="Y1085" s="57" t="str">
        <f t="shared" ca="1" si="204"/>
        <v/>
      </c>
      <c r="Z1085" s="59"/>
      <c r="AA1085" s="49" t="str">
        <f ca="1">IF(C1085="","",IF(OR(D1085&lt;NgayBatDau,D1085&gt;NgayKetThuc),"Ngày tháng phải nằm trong kỳ báo cáo",IF(AND(G1085&lt;&gt;"",COUNTIF(D.2[Tên khách hàng],G1085)=0),"Tên KH chưa khai báo trong DSKH",IF(AND(H1085&lt;&gt;"",COUNTIF(D.1[Tên sản phẩm],H1085)=0),"SP này chưa khai báo trong DSSP",""))))</f>
        <v/>
      </c>
      <c r="AB1085" s="28" t="str">
        <f t="shared" ca="1" si="194"/>
        <v/>
      </c>
      <c r="AC1085" s="29" t="str">
        <f>IF(OR(H1085="",S1085=""),"",S1085-(SUM(L1085,M1085)*INDEX(#REF!,MATCH(H1085,D.1[Tên sản phẩm],0))))</f>
        <v/>
      </c>
    </row>
    <row r="1086" spans="2:29" ht="27.75" customHeight="1">
      <c r="B1086" s="69">
        <f t="shared" si="195"/>
        <v>1083</v>
      </c>
      <c r="C1086" s="49" t="str">
        <f t="shared" ca="1" si="196"/>
        <v/>
      </c>
      <c r="D1086" s="50" t="str">
        <f t="shared" ca="1" si="197"/>
        <v/>
      </c>
      <c r="E1086" s="51" t="str">
        <f t="shared" ca="1" si="198"/>
        <v/>
      </c>
      <c r="F1086" s="51"/>
      <c r="G1086" s="52" t="str">
        <f t="shared" ca="1" si="199"/>
        <v/>
      </c>
      <c r="H1086" s="53"/>
      <c r="I1086" s="54" t="str">
        <f>IF(H1086="","",INDEX(D.1[Quy cách],MATCH(H1086,D.1[Tên sản phẩm],0)))</f>
        <v/>
      </c>
      <c r="J1086" s="20" t="str">
        <f>IF(H1086="","",INDEX(D.1[ĐVT],MATCH(H1086,D.1[Tên sản phẩm],0)))</f>
        <v/>
      </c>
      <c r="K1086" s="56" t="str">
        <f>IF(H1086="","",INDEX(#REF!,MATCH(H1086,D.1[Tên sản phẩm],0)))</f>
        <v/>
      </c>
      <c r="L1086" s="56"/>
      <c r="M1086" s="53"/>
      <c r="N1086" s="53"/>
      <c r="O1086" s="53"/>
      <c r="P1086" s="57" t="str">
        <f t="shared" si="200"/>
        <v/>
      </c>
      <c r="Q1086" s="58"/>
      <c r="R1086" s="56" t="str">
        <f t="shared" si="193"/>
        <v/>
      </c>
      <c r="S1086" s="57" t="str">
        <f t="shared" si="201"/>
        <v/>
      </c>
      <c r="T1086" s="58" t="str">
        <f t="shared" ca="1" si="202"/>
        <v/>
      </c>
      <c r="U1086" s="57" t="str">
        <f t="shared" si="203"/>
        <v/>
      </c>
      <c r="V1086" s="57" t="str">
        <f ca="1">IF(AND(C1086&lt;&gt;"",C1086&lt;&gt;OFFSET(C1086,1,0)),SUMIFS([Giá có thuế],[Số ĐK],C1086),"")</f>
        <v/>
      </c>
      <c r="W1086" s="53"/>
      <c r="X1086" s="55" t="str">
        <f>IF(W1086="","",'Thông Tin Chung'!#REF!)</f>
        <v/>
      </c>
      <c r="Y1086" s="57" t="str">
        <f t="shared" ca="1" si="204"/>
        <v/>
      </c>
      <c r="Z1086" s="59"/>
      <c r="AA1086" s="49" t="str">
        <f ca="1">IF(C1086="","",IF(OR(D1086&lt;NgayBatDau,D1086&gt;NgayKetThuc),"Ngày tháng phải nằm trong kỳ báo cáo",IF(AND(G1086&lt;&gt;"",COUNTIF(D.2[Tên khách hàng],G1086)=0),"Tên KH chưa khai báo trong DSKH",IF(AND(H1086&lt;&gt;"",COUNTIF(D.1[Tên sản phẩm],H1086)=0),"SP này chưa khai báo trong DSSP",""))))</f>
        <v/>
      </c>
      <c r="AB1086" s="28" t="str">
        <f t="shared" ca="1" si="194"/>
        <v/>
      </c>
      <c r="AC1086" s="29" t="str">
        <f>IF(OR(H1086="",S1086=""),"",S1086-(SUM(L1086,M1086)*INDEX(#REF!,MATCH(H1086,D.1[Tên sản phẩm],0))))</f>
        <v/>
      </c>
    </row>
    <row r="1087" spans="2:29" ht="27.75" customHeight="1">
      <c r="B1087" s="69">
        <f t="shared" si="195"/>
        <v>1084</v>
      </c>
      <c r="C1087" s="49" t="str">
        <f t="shared" ca="1" si="196"/>
        <v/>
      </c>
      <c r="D1087" s="50" t="str">
        <f t="shared" ca="1" si="197"/>
        <v/>
      </c>
      <c r="E1087" s="51" t="str">
        <f t="shared" ca="1" si="198"/>
        <v/>
      </c>
      <c r="F1087" s="51"/>
      <c r="G1087" s="52" t="str">
        <f t="shared" ca="1" si="199"/>
        <v/>
      </c>
      <c r="H1087" s="53"/>
      <c r="I1087" s="54" t="str">
        <f>IF(H1087="","",INDEX(D.1[Quy cách],MATCH(H1087,D.1[Tên sản phẩm],0)))</f>
        <v/>
      </c>
      <c r="J1087" s="20" t="str">
        <f>IF(H1087="","",INDEX(D.1[ĐVT],MATCH(H1087,D.1[Tên sản phẩm],0)))</f>
        <v/>
      </c>
      <c r="K1087" s="56" t="str">
        <f>IF(H1087="","",INDEX(#REF!,MATCH(H1087,D.1[Tên sản phẩm],0)))</f>
        <v/>
      </c>
      <c r="L1087" s="56"/>
      <c r="M1087" s="53"/>
      <c r="N1087" s="53"/>
      <c r="O1087" s="53"/>
      <c r="P1087" s="57" t="str">
        <f t="shared" si="200"/>
        <v/>
      </c>
      <c r="Q1087" s="58"/>
      <c r="R1087" s="56" t="str">
        <f t="shared" si="193"/>
        <v/>
      </c>
      <c r="S1087" s="57" t="str">
        <f t="shared" si="201"/>
        <v/>
      </c>
      <c r="T1087" s="58" t="str">
        <f t="shared" ca="1" si="202"/>
        <v/>
      </c>
      <c r="U1087" s="57" t="str">
        <f t="shared" si="203"/>
        <v/>
      </c>
      <c r="V1087" s="57" t="str">
        <f ca="1">IF(AND(C1087&lt;&gt;"",C1087&lt;&gt;OFFSET(C1087,1,0)),SUMIFS([Giá có thuế],[Số ĐK],C1087),"")</f>
        <v/>
      </c>
      <c r="W1087" s="53"/>
      <c r="X1087" s="55" t="str">
        <f>IF(W1087="","",'Thông Tin Chung'!#REF!)</f>
        <v/>
      </c>
      <c r="Y1087" s="57" t="str">
        <f t="shared" ca="1" si="204"/>
        <v/>
      </c>
      <c r="Z1087" s="59"/>
      <c r="AA1087" s="49" t="str">
        <f ca="1">IF(C1087="","",IF(OR(D1087&lt;NgayBatDau,D1087&gt;NgayKetThuc),"Ngày tháng phải nằm trong kỳ báo cáo",IF(AND(G1087&lt;&gt;"",COUNTIF(D.2[Tên khách hàng],G1087)=0),"Tên KH chưa khai báo trong DSKH",IF(AND(H1087&lt;&gt;"",COUNTIF(D.1[Tên sản phẩm],H1087)=0),"SP này chưa khai báo trong DSSP",""))))</f>
        <v/>
      </c>
      <c r="AB1087" s="28" t="str">
        <f t="shared" ca="1" si="194"/>
        <v/>
      </c>
      <c r="AC1087" s="29" t="str">
        <f>IF(OR(H1087="",S1087=""),"",S1087-(SUM(L1087,M1087)*INDEX(#REF!,MATCH(H1087,D.1[Tên sản phẩm],0))))</f>
        <v/>
      </c>
    </row>
    <row r="1088" spans="2:29" ht="27.75" customHeight="1">
      <c r="B1088" s="69">
        <f t="shared" si="195"/>
        <v>1085</v>
      </c>
      <c r="C1088" s="49" t="str">
        <f t="shared" ca="1" si="196"/>
        <v/>
      </c>
      <c r="D1088" s="50" t="str">
        <f t="shared" ca="1" si="197"/>
        <v/>
      </c>
      <c r="E1088" s="51" t="str">
        <f t="shared" ca="1" si="198"/>
        <v/>
      </c>
      <c r="F1088" s="51"/>
      <c r="G1088" s="52" t="str">
        <f t="shared" ca="1" si="199"/>
        <v/>
      </c>
      <c r="H1088" s="53"/>
      <c r="I1088" s="54" t="str">
        <f>IF(H1088="","",INDEX(D.1[Quy cách],MATCH(H1088,D.1[Tên sản phẩm],0)))</f>
        <v/>
      </c>
      <c r="J1088" s="20" t="str">
        <f>IF(H1088="","",INDEX(D.1[ĐVT],MATCH(H1088,D.1[Tên sản phẩm],0)))</f>
        <v/>
      </c>
      <c r="K1088" s="56" t="str">
        <f>IF(H1088="","",INDEX(#REF!,MATCH(H1088,D.1[Tên sản phẩm],0)))</f>
        <v/>
      </c>
      <c r="L1088" s="56"/>
      <c r="M1088" s="53"/>
      <c r="N1088" s="53"/>
      <c r="O1088" s="53"/>
      <c r="P1088" s="57" t="str">
        <f t="shared" si="200"/>
        <v/>
      </c>
      <c r="Q1088" s="58"/>
      <c r="R1088" s="56" t="str">
        <f t="shared" si="193"/>
        <v/>
      </c>
      <c r="S1088" s="57" t="str">
        <f t="shared" si="201"/>
        <v/>
      </c>
      <c r="T1088" s="58" t="str">
        <f t="shared" ca="1" si="202"/>
        <v/>
      </c>
      <c r="U1088" s="57" t="str">
        <f t="shared" si="203"/>
        <v/>
      </c>
      <c r="V1088" s="57" t="str">
        <f ca="1">IF(AND(C1088&lt;&gt;"",C1088&lt;&gt;OFFSET(C1088,1,0)),SUMIFS([Giá có thuế],[Số ĐK],C1088),"")</f>
        <v/>
      </c>
      <c r="W1088" s="53"/>
      <c r="X1088" s="55" t="str">
        <f>IF(W1088="","",'Thông Tin Chung'!#REF!)</f>
        <v/>
      </c>
      <c r="Y1088" s="57" t="str">
        <f t="shared" ca="1" si="204"/>
        <v/>
      </c>
      <c r="Z1088" s="59"/>
      <c r="AA1088" s="49" t="str">
        <f ca="1">IF(C1088="","",IF(OR(D1088&lt;NgayBatDau,D1088&gt;NgayKetThuc),"Ngày tháng phải nằm trong kỳ báo cáo",IF(AND(G1088&lt;&gt;"",COUNTIF(D.2[Tên khách hàng],G1088)=0),"Tên KH chưa khai báo trong DSKH",IF(AND(H1088&lt;&gt;"",COUNTIF(D.1[Tên sản phẩm],H1088)=0),"SP này chưa khai báo trong DSSP",""))))</f>
        <v/>
      </c>
      <c r="AB1088" s="28" t="str">
        <f t="shared" ca="1" si="194"/>
        <v/>
      </c>
      <c r="AC1088" s="29" t="str">
        <f>IF(OR(H1088="",S1088=""),"",S1088-(SUM(L1088,M1088)*INDEX(#REF!,MATCH(H1088,D.1[Tên sản phẩm],0))))</f>
        <v/>
      </c>
    </row>
    <row r="1089" spans="2:29" ht="27.75" customHeight="1">
      <c r="B1089" s="69">
        <f t="shared" si="195"/>
        <v>1086</v>
      </c>
      <c r="C1089" s="49" t="str">
        <f t="shared" ca="1" si="196"/>
        <v/>
      </c>
      <c r="D1089" s="50" t="str">
        <f t="shared" ca="1" si="197"/>
        <v/>
      </c>
      <c r="E1089" s="51" t="str">
        <f t="shared" ca="1" si="198"/>
        <v/>
      </c>
      <c r="F1089" s="51"/>
      <c r="G1089" s="52" t="str">
        <f t="shared" ca="1" si="199"/>
        <v/>
      </c>
      <c r="H1089" s="53"/>
      <c r="I1089" s="54" t="str">
        <f>IF(H1089="","",INDEX(D.1[Quy cách],MATCH(H1089,D.1[Tên sản phẩm],0)))</f>
        <v/>
      </c>
      <c r="J1089" s="20" t="str">
        <f>IF(H1089="","",INDEX(D.1[ĐVT],MATCH(H1089,D.1[Tên sản phẩm],0)))</f>
        <v/>
      </c>
      <c r="K1089" s="56" t="str">
        <f>IF(H1089="","",INDEX(#REF!,MATCH(H1089,D.1[Tên sản phẩm],0)))</f>
        <v/>
      </c>
      <c r="L1089" s="56"/>
      <c r="M1089" s="53"/>
      <c r="N1089" s="53"/>
      <c r="O1089" s="53"/>
      <c r="P1089" s="57" t="str">
        <f t="shared" si="200"/>
        <v/>
      </c>
      <c r="Q1089" s="58"/>
      <c r="R1089" s="56" t="str">
        <f t="shared" si="193"/>
        <v/>
      </c>
      <c r="S1089" s="57" t="str">
        <f t="shared" si="201"/>
        <v/>
      </c>
      <c r="T1089" s="58" t="str">
        <f t="shared" ca="1" si="202"/>
        <v/>
      </c>
      <c r="U1089" s="57" t="str">
        <f t="shared" si="203"/>
        <v/>
      </c>
      <c r="V1089" s="57" t="str">
        <f ca="1">IF(AND(C1089&lt;&gt;"",C1089&lt;&gt;OFFSET(C1089,1,0)),SUMIFS([Giá có thuế],[Số ĐK],C1089),"")</f>
        <v/>
      </c>
      <c r="W1089" s="53"/>
      <c r="X1089" s="55" t="str">
        <f>IF(W1089="","",'Thông Tin Chung'!#REF!)</f>
        <v/>
      </c>
      <c r="Y1089" s="57" t="str">
        <f t="shared" ca="1" si="204"/>
        <v/>
      </c>
      <c r="Z1089" s="59"/>
      <c r="AA1089" s="49" t="str">
        <f ca="1">IF(C1089="","",IF(OR(D1089&lt;NgayBatDau,D1089&gt;NgayKetThuc),"Ngày tháng phải nằm trong kỳ báo cáo",IF(AND(G1089&lt;&gt;"",COUNTIF(D.2[Tên khách hàng],G1089)=0),"Tên KH chưa khai báo trong DSKH",IF(AND(H1089&lt;&gt;"",COUNTIF(D.1[Tên sản phẩm],H1089)=0),"SP này chưa khai báo trong DSSP",""))))</f>
        <v/>
      </c>
      <c r="AB1089" s="28" t="str">
        <f t="shared" ca="1" si="194"/>
        <v/>
      </c>
      <c r="AC1089" s="29" t="str">
        <f>IF(OR(H1089="",S1089=""),"",S1089-(SUM(L1089,M1089)*INDEX(#REF!,MATCH(H1089,D.1[Tên sản phẩm],0))))</f>
        <v/>
      </c>
    </row>
    <row r="1090" spans="2:29" ht="27.75" customHeight="1">
      <c r="B1090" s="69">
        <f t="shared" si="195"/>
        <v>1087</v>
      </c>
      <c r="C1090" s="49" t="str">
        <f t="shared" ca="1" si="196"/>
        <v/>
      </c>
      <c r="D1090" s="50" t="str">
        <f t="shared" ca="1" si="197"/>
        <v/>
      </c>
      <c r="E1090" s="51" t="str">
        <f t="shared" ca="1" si="198"/>
        <v/>
      </c>
      <c r="F1090" s="51"/>
      <c r="G1090" s="52" t="str">
        <f t="shared" ca="1" si="199"/>
        <v/>
      </c>
      <c r="H1090" s="53"/>
      <c r="I1090" s="54" t="str">
        <f>IF(H1090="","",INDEX(D.1[Quy cách],MATCH(H1090,D.1[Tên sản phẩm],0)))</f>
        <v/>
      </c>
      <c r="J1090" s="20" t="str">
        <f>IF(H1090="","",INDEX(D.1[ĐVT],MATCH(H1090,D.1[Tên sản phẩm],0)))</f>
        <v/>
      </c>
      <c r="K1090" s="56" t="str">
        <f>IF(H1090="","",INDEX(#REF!,MATCH(H1090,D.1[Tên sản phẩm],0)))</f>
        <v/>
      </c>
      <c r="L1090" s="56"/>
      <c r="M1090" s="53"/>
      <c r="N1090" s="53"/>
      <c r="O1090" s="53"/>
      <c r="P1090" s="57" t="str">
        <f t="shared" si="200"/>
        <v/>
      </c>
      <c r="Q1090" s="58"/>
      <c r="R1090" s="56" t="str">
        <f t="shared" si="193"/>
        <v/>
      </c>
      <c r="S1090" s="57" t="str">
        <f t="shared" si="201"/>
        <v/>
      </c>
      <c r="T1090" s="58" t="str">
        <f t="shared" ca="1" si="202"/>
        <v/>
      </c>
      <c r="U1090" s="57" t="str">
        <f t="shared" si="203"/>
        <v/>
      </c>
      <c r="V1090" s="57" t="str">
        <f ca="1">IF(AND(C1090&lt;&gt;"",C1090&lt;&gt;OFFSET(C1090,1,0)),SUMIFS([Giá có thuế],[Số ĐK],C1090),"")</f>
        <v/>
      </c>
      <c r="W1090" s="53"/>
      <c r="X1090" s="55" t="str">
        <f>IF(W1090="","",'Thông Tin Chung'!#REF!)</f>
        <v/>
      </c>
      <c r="Y1090" s="57" t="str">
        <f t="shared" ca="1" si="204"/>
        <v/>
      </c>
      <c r="Z1090" s="59"/>
      <c r="AA1090" s="49" t="str">
        <f ca="1">IF(C1090="","",IF(OR(D1090&lt;NgayBatDau,D1090&gt;NgayKetThuc),"Ngày tháng phải nằm trong kỳ báo cáo",IF(AND(G1090&lt;&gt;"",COUNTIF(D.2[Tên khách hàng],G1090)=0),"Tên KH chưa khai báo trong DSKH",IF(AND(H1090&lt;&gt;"",COUNTIF(D.1[Tên sản phẩm],H1090)=0),"SP này chưa khai báo trong DSSP",""))))</f>
        <v/>
      </c>
      <c r="AB1090" s="28" t="str">
        <f t="shared" ca="1" si="194"/>
        <v/>
      </c>
      <c r="AC1090" s="29" t="str">
        <f>IF(OR(H1090="",S1090=""),"",S1090-(SUM(L1090,M1090)*INDEX(#REF!,MATCH(H1090,D.1[Tên sản phẩm],0))))</f>
        <v/>
      </c>
    </row>
    <row r="1091" spans="2:29" ht="27.75" customHeight="1">
      <c r="B1091" s="69">
        <f t="shared" si="195"/>
        <v>1088</v>
      </c>
      <c r="C1091" s="49" t="str">
        <f t="shared" ca="1" si="196"/>
        <v/>
      </c>
      <c r="D1091" s="50" t="str">
        <f t="shared" ca="1" si="197"/>
        <v/>
      </c>
      <c r="E1091" s="51" t="str">
        <f t="shared" ca="1" si="198"/>
        <v/>
      </c>
      <c r="F1091" s="51"/>
      <c r="G1091" s="52" t="str">
        <f t="shared" ca="1" si="199"/>
        <v/>
      </c>
      <c r="H1091" s="53"/>
      <c r="I1091" s="54" t="str">
        <f>IF(H1091="","",INDEX(D.1[Quy cách],MATCH(H1091,D.1[Tên sản phẩm],0)))</f>
        <v/>
      </c>
      <c r="J1091" s="20" t="str">
        <f>IF(H1091="","",INDEX(D.1[ĐVT],MATCH(H1091,D.1[Tên sản phẩm],0)))</f>
        <v/>
      </c>
      <c r="K1091" s="56" t="str">
        <f>IF(H1091="","",INDEX(#REF!,MATCH(H1091,D.1[Tên sản phẩm],0)))</f>
        <v/>
      </c>
      <c r="L1091" s="56"/>
      <c r="M1091" s="53"/>
      <c r="N1091" s="53"/>
      <c r="O1091" s="53"/>
      <c r="P1091" s="57" t="str">
        <f t="shared" si="200"/>
        <v/>
      </c>
      <c r="Q1091" s="58"/>
      <c r="R1091" s="56" t="str">
        <f t="shared" ref="R1091:R1154" si="205">IF(P1091="","",P1091*SUM(Q1091))</f>
        <v/>
      </c>
      <c r="S1091" s="57" t="str">
        <f t="shared" si="201"/>
        <v/>
      </c>
      <c r="T1091" s="58" t="str">
        <f t="shared" ca="1" si="202"/>
        <v/>
      </c>
      <c r="U1091" s="57" t="str">
        <f t="shared" si="203"/>
        <v/>
      </c>
      <c r="V1091" s="57" t="str">
        <f ca="1">IF(AND(C1091&lt;&gt;"",C1091&lt;&gt;OFFSET(C1091,1,0)),SUMIFS([Giá có thuế],[Số ĐK],C1091),"")</f>
        <v/>
      </c>
      <c r="W1091" s="53"/>
      <c r="X1091" s="55" t="str">
        <f>IF(W1091="","",'Thông Tin Chung'!#REF!)</f>
        <v/>
      </c>
      <c r="Y1091" s="57" t="str">
        <f t="shared" ca="1" si="204"/>
        <v/>
      </c>
      <c r="Z1091" s="59"/>
      <c r="AA1091" s="49" t="str">
        <f ca="1">IF(C1091="","",IF(OR(D1091&lt;NgayBatDau,D1091&gt;NgayKetThuc),"Ngày tháng phải nằm trong kỳ báo cáo",IF(AND(G1091&lt;&gt;"",COUNTIF(D.2[Tên khách hàng],G1091)=0),"Tên KH chưa khai báo trong DSKH",IF(AND(H1091&lt;&gt;"",COUNTIF(D.1[Tên sản phẩm],H1091)=0),"SP này chưa khai báo trong DSSP",""))))</f>
        <v/>
      </c>
      <c r="AB1091" s="28" t="str">
        <f t="shared" ref="AB1091:AB1154" ca="1" si="206">IF(D1091="","",MONTH(D1091))</f>
        <v/>
      </c>
      <c r="AC1091" s="29" t="str">
        <f>IF(OR(H1091="",S1091=""),"",S1091-(SUM(L1091,M1091)*INDEX(#REF!,MATCH(H1091,D.1[Tên sản phẩm],0))))</f>
        <v/>
      </c>
    </row>
    <row r="1092" spans="2:29" ht="27.75" customHeight="1">
      <c r="B1092" s="69">
        <f t="shared" ref="B1092:B1155" si="207">ROW(A1092)-3</f>
        <v>1089</v>
      </c>
      <c r="C1092" s="49" t="str">
        <f t="shared" ref="C1092:C1155" ca="1" si="208">IF(AND(D1092="",E1092="",G1092=""),"",IF(AND(D1092=OFFSET(D1092,-1,0),E1092=OFFSET(E1092,-1,0),G1092=OFFSET(G1092,-1,0)),OFFSET(B1092,-1,1),B1092))</f>
        <v/>
      </c>
      <c r="D1092" s="50" t="str">
        <f t="shared" ref="D1092:D1155" ca="1" si="209">IF(AND($H1092&lt;&gt;"",B1092&lt;&gt;1),OFFSET(C1092,-1,1),"")</f>
        <v/>
      </c>
      <c r="E1092" s="51" t="str">
        <f t="shared" ref="E1092:E1155" ca="1" si="210">IF(AND($H1092&lt;&gt;"",B1092&lt;&gt;1),OFFSET(D1092,-1,1),"")</f>
        <v/>
      </c>
      <c r="F1092" s="51"/>
      <c r="G1092" s="52" t="str">
        <f t="shared" ref="G1092:G1155" ca="1" si="211">IF(AND($H1092&lt;&gt;"",B1092&lt;&gt;1),OFFSET(F1092,-1,1),"")</f>
        <v/>
      </c>
      <c r="H1092" s="53"/>
      <c r="I1092" s="54" t="str">
        <f>IF(H1092="","",INDEX(D.1[Quy cách],MATCH(H1092,D.1[Tên sản phẩm],0)))</f>
        <v/>
      </c>
      <c r="J1092" s="20" t="str">
        <f>IF(H1092="","",INDEX(D.1[ĐVT],MATCH(H1092,D.1[Tên sản phẩm],0)))</f>
        <v/>
      </c>
      <c r="K1092" s="56" t="str">
        <f>IF(H1092="","",INDEX(#REF!,MATCH(H1092,D.1[Tên sản phẩm],0)))</f>
        <v/>
      </c>
      <c r="L1092" s="56"/>
      <c r="M1092" s="53"/>
      <c r="N1092" s="53"/>
      <c r="O1092" s="53"/>
      <c r="P1092" s="57" t="str">
        <f t="shared" ref="P1092:P1155" si="212">IF(AND(K1092&lt;&gt;"",L1092&lt;&gt;""),K1092*L1092,IF(AND(N1092&lt;&gt;"",O1092&lt;&gt;""),N1092*O1092,""))</f>
        <v/>
      </c>
      <c r="Q1092" s="58"/>
      <c r="R1092" s="56" t="str">
        <f t="shared" si="205"/>
        <v/>
      </c>
      <c r="S1092" s="57" t="str">
        <f t="shared" ref="S1092:S1155" si="213">IF(P1092="","",P1092-SUM(R1092))</f>
        <v/>
      </c>
      <c r="T1092" s="58" t="str">
        <f t="shared" ref="T1092:T1155" ca="1" si="214">IF(AND(S1092&lt;&gt;"",C1092=OFFSET(C1092,-1,0)),OFFSET(S1092,-1,1),"")</f>
        <v/>
      </c>
      <c r="U1092" s="57" t="str">
        <f t="shared" ref="U1092:U1155" si="215">IF(S1092="","",S1092*SUM(1,T1092))</f>
        <v/>
      </c>
      <c r="V1092" s="57" t="str">
        <f ca="1">IF(AND(C1092&lt;&gt;"",C1092&lt;&gt;OFFSET(C1092,1,0)),SUMIFS([Giá có thuế],[Số ĐK],C1092),"")</f>
        <v/>
      </c>
      <c r="W1092" s="53"/>
      <c r="X1092" s="55" t="str">
        <f>IF(W1092="","",'Thông Tin Chung'!#REF!)</f>
        <v/>
      </c>
      <c r="Y1092" s="57" t="str">
        <f t="shared" ref="Y1092:Y1155" ca="1" si="216">IF(AND(V1092&lt;&gt;"",W1092&lt;&gt;"",V1092&lt;&gt;0),V1092-W1092,"")</f>
        <v/>
      </c>
      <c r="Z1092" s="59"/>
      <c r="AA1092" s="49" t="str">
        <f ca="1">IF(C1092="","",IF(OR(D1092&lt;NgayBatDau,D1092&gt;NgayKetThuc),"Ngày tháng phải nằm trong kỳ báo cáo",IF(AND(G1092&lt;&gt;"",COUNTIF(D.2[Tên khách hàng],G1092)=0),"Tên KH chưa khai báo trong DSKH",IF(AND(H1092&lt;&gt;"",COUNTIF(D.1[Tên sản phẩm],H1092)=0),"SP này chưa khai báo trong DSSP",""))))</f>
        <v/>
      </c>
      <c r="AB1092" s="28" t="str">
        <f t="shared" ca="1" si="206"/>
        <v/>
      </c>
      <c r="AC1092" s="29" t="str">
        <f>IF(OR(H1092="",S1092=""),"",S1092-(SUM(L1092,M1092)*INDEX(#REF!,MATCH(H1092,D.1[Tên sản phẩm],0))))</f>
        <v/>
      </c>
    </row>
    <row r="1093" spans="2:29" ht="27.75" customHeight="1">
      <c r="B1093" s="69">
        <f t="shared" si="207"/>
        <v>1090</v>
      </c>
      <c r="C1093" s="49" t="str">
        <f t="shared" ca="1" si="208"/>
        <v/>
      </c>
      <c r="D1093" s="50" t="str">
        <f t="shared" ca="1" si="209"/>
        <v/>
      </c>
      <c r="E1093" s="51" t="str">
        <f t="shared" ca="1" si="210"/>
        <v/>
      </c>
      <c r="F1093" s="51"/>
      <c r="G1093" s="52" t="str">
        <f t="shared" ca="1" si="211"/>
        <v/>
      </c>
      <c r="H1093" s="53"/>
      <c r="I1093" s="54" t="str">
        <f>IF(H1093="","",INDEX(D.1[Quy cách],MATCH(H1093,D.1[Tên sản phẩm],0)))</f>
        <v/>
      </c>
      <c r="J1093" s="20" t="str">
        <f>IF(H1093="","",INDEX(D.1[ĐVT],MATCH(H1093,D.1[Tên sản phẩm],0)))</f>
        <v/>
      </c>
      <c r="K1093" s="56" t="str">
        <f>IF(H1093="","",INDEX(#REF!,MATCH(H1093,D.1[Tên sản phẩm],0)))</f>
        <v/>
      </c>
      <c r="L1093" s="56"/>
      <c r="M1093" s="53"/>
      <c r="N1093" s="53"/>
      <c r="O1093" s="53"/>
      <c r="P1093" s="57" t="str">
        <f t="shared" si="212"/>
        <v/>
      </c>
      <c r="Q1093" s="58"/>
      <c r="R1093" s="56" t="str">
        <f t="shared" si="205"/>
        <v/>
      </c>
      <c r="S1093" s="57" t="str">
        <f t="shared" si="213"/>
        <v/>
      </c>
      <c r="T1093" s="58" t="str">
        <f t="shared" ca="1" si="214"/>
        <v/>
      </c>
      <c r="U1093" s="57" t="str">
        <f t="shared" si="215"/>
        <v/>
      </c>
      <c r="V1093" s="57" t="str">
        <f ca="1">IF(AND(C1093&lt;&gt;"",C1093&lt;&gt;OFFSET(C1093,1,0)),SUMIFS([Giá có thuế],[Số ĐK],C1093),"")</f>
        <v/>
      </c>
      <c r="W1093" s="53"/>
      <c r="X1093" s="55" t="str">
        <f>IF(W1093="","",'Thông Tin Chung'!#REF!)</f>
        <v/>
      </c>
      <c r="Y1093" s="57" t="str">
        <f t="shared" ca="1" si="216"/>
        <v/>
      </c>
      <c r="Z1093" s="59"/>
      <c r="AA1093" s="49" t="str">
        <f ca="1">IF(C1093="","",IF(OR(D1093&lt;NgayBatDau,D1093&gt;NgayKetThuc),"Ngày tháng phải nằm trong kỳ báo cáo",IF(AND(G1093&lt;&gt;"",COUNTIF(D.2[Tên khách hàng],G1093)=0),"Tên KH chưa khai báo trong DSKH",IF(AND(H1093&lt;&gt;"",COUNTIF(D.1[Tên sản phẩm],H1093)=0),"SP này chưa khai báo trong DSSP",""))))</f>
        <v/>
      </c>
      <c r="AB1093" s="28" t="str">
        <f t="shared" ca="1" si="206"/>
        <v/>
      </c>
      <c r="AC1093" s="29" t="str">
        <f>IF(OR(H1093="",S1093=""),"",S1093-(SUM(L1093,M1093)*INDEX(#REF!,MATCH(H1093,D.1[Tên sản phẩm],0))))</f>
        <v/>
      </c>
    </row>
    <row r="1094" spans="2:29" ht="27.75" customHeight="1">
      <c r="B1094" s="69">
        <f t="shared" si="207"/>
        <v>1091</v>
      </c>
      <c r="C1094" s="49" t="str">
        <f t="shared" ca="1" si="208"/>
        <v/>
      </c>
      <c r="D1094" s="50" t="str">
        <f t="shared" ca="1" si="209"/>
        <v/>
      </c>
      <c r="E1094" s="51" t="str">
        <f t="shared" ca="1" si="210"/>
        <v/>
      </c>
      <c r="F1094" s="51"/>
      <c r="G1094" s="52" t="str">
        <f t="shared" ca="1" si="211"/>
        <v/>
      </c>
      <c r="H1094" s="53"/>
      <c r="I1094" s="54" t="str">
        <f>IF(H1094="","",INDEX(D.1[Quy cách],MATCH(H1094,D.1[Tên sản phẩm],0)))</f>
        <v/>
      </c>
      <c r="J1094" s="20" t="str">
        <f>IF(H1094="","",INDEX(D.1[ĐVT],MATCH(H1094,D.1[Tên sản phẩm],0)))</f>
        <v/>
      </c>
      <c r="K1094" s="56" t="str">
        <f>IF(H1094="","",INDEX(#REF!,MATCH(H1094,D.1[Tên sản phẩm],0)))</f>
        <v/>
      </c>
      <c r="L1094" s="56"/>
      <c r="M1094" s="53"/>
      <c r="N1094" s="53"/>
      <c r="O1094" s="53"/>
      <c r="P1094" s="57" t="str">
        <f t="shared" si="212"/>
        <v/>
      </c>
      <c r="Q1094" s="58"/>
      <c r="R1094" s="56" t="str">
        <f t="shared" si="205"/>
        <v/>
      </c>
      <c r="S1094" s="57" t="str">
        <f t="shared" si="213"/>
        <v/>
      </c>
      <c r="T1094" s="58" t="str">
        <f t="shared" ca="1" si="214"/>
        <v/>
      </c>
      <c r="U1094" s="57" t="str">
        <f t="shared" si="215"/>
        <v/>
      </c>
      <c r="V1094" s="57" t="str">
        <f ca="1">IF(AND(C1094&lt;&gt;"",C1094&lt;&gt;OFFSET(C1094,1,0)),SUMIFS([Giá có thuế],[Số ĐK],C1094),"")</f>
        <v/>
      </c>
      <c r="W1094" s="53"/>
      <c r="X1094" s="55" t="str">
        <f>IF(W1094="","",'Thông Tin Chung'!#REF!)</f>
        <v/>
      </c>
      <c r="Y1094" s="57" t="str">
        <f t="shared" ca="1" si="216"/>
        <v/>
      </c>
      <c r="Z1094" s="59"/>
      <c r="AA1094" s="49" t="str">
        <f ca="1">IF(C1094="","",IF(OR(D1094&lt;NgayBatDau,D1094&gt;NgayKetThuc),"Ngày tháng phải nằm trong kỳ báo cáo",IF(AND(G1094&lt;&gt;"",COUNTIF(D.2[Tên khách hàng],G1094)=0),"Tên KH chưa khai báo trong DSKH",IF(AND(H1094&lt;&gt;"",COUNTIF(D.1[Tên sản phẩm],H1094)=0),"SP này chưa khai báo trong DSSP",""))))</f>
        <v/>
      </c>
      <c r="AB1094" s="28" t="str">
        <f t="shared" ca="1" si="206"/>
        <v/>
      </c>
      <c r="AC1094" s="29" t="str">
        <f>IF(OR(H1094="",S1094=""),"",S1094-(SUM(L1094,M1094)*INDEX(#REF!,MATCH(H1094,D.1[Tên sản phẩm],0))))</f>
        <v/>
      </c>
    </row>
    <row r="1095" spans="2:29" ht="27.75" customHeight="1">
      <c r="B1095" s="69">
        <f t="shared" si="207"/>
        <v>1092</v>
      </c>
      <c r="C1095" s="49" t="str">
        <f t="shared" ca="1" si="208"/>
        <v/>
      </c>
      <c r="D1095" s="50" t="str">
        <f t="shared" ca="1" si="209"/>
        <v/>
      </c>
      <c r="E1095" s="51" t="str">
        <f t="shared" ca="1" si="210"/>
        <v/>
      </c>
      <c r="F1095" s="51"/>
      <c r="G1095" s="52" t="str">
        <f t="shared" ca="1" si="211"/>
        <v/>
      </c>
      <c r="H1095" s="53"/>
      <c r="I1095" s="54" t="str">
        <f>IF(H1095="","",INDEX(D.1[Quy cách],MATCH(H1095,D.1[Tên sản phẩm],0)))</f>
        <v/>
      </c>
      <c r="J1095" s="20" t="str">
        <f>IF(H1095="","",INDEX(D.1[ĐVT],MATCH(H1095,D.1[Tên sản phẩm],0)))</f>
        <v/>
      </c>
      <c r="K1095" s="56" t="str">
        <f>IF(H1095="","",INDEX(#REF!,MATCH(H1095,D.1[Tên sản phẩm],0)))</f>
        <v/>
      </c>
      <c r="L1095" s="56"/>
      <c r="M1095" s="53"/>
      <c r="N1095" s="53"/>
      <c r="O1095" s="53"/>
      <c r="P1095" s="57" t="str">
        <f t="shared" si="212"/>
        <v/>
      </c>
      <c r="Q1095" s="58"/>
      <c r="R1095" s="56" t="str">
        <f t="shared" si="205"/>
        <v/>
      </c>
      <c r="S1095" s="57" t="str">
        <f t="shared" si="213"/>
        <v/>
      </c>
      <c r="T1095" s="58" t="str">
        <f t="shared" ca="1" si="214"/>
        <v/>
      </c>
      <c r="U1095" s="57" t="str">
        <f t="shared" si="215"/>
        <v/>
      </c>
      <c r="V1095" s="57" t="str">
        <f ca="1">IF(AND(C1095&lt;&gt;"",C1095&lt;&gt;OFFSET(C1095,1,0)),SUMIFS([Giá có thuế],[Số ĐK],C1095),"")</f>
        <v/>
      </c>
      <c r="W1095" s="53"/>
      <c r="X1095" s="55" t="str">
        <f>IF(W1095="","",'Thông Tin Chung'!#REF!)</f>
        <v/>
      </c>
      <c r="Y1095" s="57" t="str">
        <f t="shared" ca="1" si="216"/>
        <v/>
      </c>
      <c r="Z1095" s="59"/>
      <c r="AA1095" s="49" t="str">
        <f ca="1">IF(C1095="","",IF(OR(D1095&lt;NgayBatDau,D1095&gt;NgayKetThuc),"Ngày tháng phải nằm trong kỳ báo cáo",IF(AND(G1095&lt;&gt;"",COUNTIF(D.2[Tên khách hàng],G1095)=0),"Tên KH chưa khai báo trong DSKH",IF(AND(H1095&lt;&gt;"",COUNTIF(D.1[Tên sản phẩm],H1095)=0),"SP này chưa khai báo trong DSSP",""))))</f>
        <v/>
      </c>
      <c r="AB1095" s="28" t="str">
        <f t="shared" ca="1" si="206"/>
        <v/>
      </c>
      <c r="AC1095" s="29" t="str">
        <f>IF(OR(H1095="",S1095=""),"",S1095-(SUM(L1095,M1095)*INDEX(#REF!,MATCH(H1095,D.1[Tên sản phẩm],0))))</f>
        <v/>
      </c>
    </row>
    <row r="1096" spans="2:29" ht="27.75" customHeight="1">
      <c r="B1096" s="69">
        <f t="shared" si="207"/>
        <v>1093</v>
      </c>
      <c r="C1096" s="49" t="str">
        <f t="shared" ca="1" si="208"/>
        <v/>
      </c>
      <c r="D1096" s="50" t="str">
        <f t="shared" ca="1" si="209"/>
        <v/>
      </c>
      <c r="E1096" s="51" t="str">
        <f t="shared" ca="1" si="210"/>
        <v/>
      </c>
      <c r="F1096" s="51"/>
      <c r="G1096" s="52" t="str">
        <f t="shared" ca="1" si="211"/>
        <v/>
      </c>
      <c r="H1096" s="53"/>
      <c r="I1096" s="54" t="str">
        <f>IF(H1096="","",INDEX(D.1[Quy cách],MATCH(H1096,D.1[Tên sản phẩm],0)))</f>
        <v/>
      </c>
      <c r="J1096" s="20" t="str">
        <f>IF(H1096="","",INDEX(D.1[ĐVT],MATCH(H1096,D.1[Tên sản phẩm],0)))</f>
        <v/>
      </c>
      <c r="K1096" s="56" t="str">
        <f>IF(H1096="","",INDEX(#REF!,MATCH(H1096,D.1[Tên sản phẩm],0)))</f>
        <v/>
      </c>
      <c r="L1096" s="56"/>
      <c r="M1096" s="53"/>
      <c r="N1096" s="53"/>
      <c r="O1096" s="53"/>
      <c r="P1096" s="57" t="str">
        <f t="shared" si="212"/>
        <v/>
      </c>
      <c r="Q1096" s="58"/>
      <c r="R1096" s="56" t="str">
        <f t="shared" si="205"/>
        <v/>
      </c>
      <c r="S1096" s="57" t="str">
        <f t="shared" si="213"/>
        <v/>
      </c>
      <c r="T1096" s="58" t="str">
        <f t="shared" ca="1" si="214"/>
        <v/>
      </c>
      <c r="U1096" s="57" t="str">
        <f t="shared" si="215"/>
        <v/>
      </c>
      <c r="V1096" s="57" t="str">
        <f ca="1">IF(AND(C1096&lt;&gt;"",C1096&lt;&gt;OFFSET(C1096,1,0)),SUMIFS([Giá có thuế],[Số ĐK],C1096),"")</f>
        <v/>
      </c>
      <c r="W1096" s="53"/>
      <c r="X1096" s="55" t="str">
        <f>IF(W1096="","",'Thông Tin Chung'!#REF!)</f>
        <v/>
      </c>
      <c r="Y1096" s="57" t="str">
        <f t="shared" ca="1" si="216"/>
        <v/>
      </c>
      <c r="Z1096" s="59"/>
      <c r="AA1096" s="49" t="str">
        <f ca="1">IF(C1096="","",IF(OR(D1096&lt;NgayBatDau,D1096&gt;NgayKetThuc),"Ngày tháng phải nằm trong kỳ báo cáo",IF(AND(G1096&lt;&gt;"",COUNTIF(D.2[Tên khách hàng],G1096)=0),"Tên KH chưa khai báo trong DSKH",IF(AND(H1096&lt;&gt;"",COUNTIF(D.1[Tên sản phẩm],H1096)=0),"SP này chưa khai báo trong DSSP",""))))</f>
        <v/>
      </c>
      <c r="AB1096" s="28" t="str">
        <f t="shared" ca="1" si="206"/>
        <v/>
      </c>
      <c r="AC1096" s="29" t="str">
        <f>IF(OR(H1096="",S1096=""),"",S1096-(SUM(L1096,M1096)*INDEX(#REF!,MATCH(H1096,D.1[Tên sản phẩm],0))))</f>
        <v/>
      </c>
    </row>
    <row r="1097" spans="2:29" ht="27.75" customHeight="1">
      <c r="B1097" s="69">
        <f t="shared" si="207"/>
        <v>1094</v>
      </c>
      <c r="C1097" s="49" t="str">
        <f t="shared" ca="1" si="208"/>
        <v/>
      </c>
      <c r="D1097" s="50" t="str">
        <f t="shared" ca="1" si="209"/>
        <v/>
      </c>
      <c r="E1097" s="51" t="str">
        <f t="shared" ca="1" si="210"/>
        <v/>
      </c>
      <c r="F1097" s="51"/>
      <c r="G1097" s="52" t="str">
        <f t="shared" ca="1" si="211"/>
        <v/>
      </c>
      <c r="H1097" s="53"/>
      <c r="I1097" s="54" t="str">
        <f>IF(H1097="","",INDEX(D.1[Quy cách],MATCH(H1097,D.1[Tên sản phẩm],0)))</f>
        <v/>
      </c>
      <c r="J1097" s="20" t="str">
        <f>IF(H1097="","",INDEX(D.1[ĐVT],MATCH(H1097,D.1[Tên sản phẩm],0)))</f>
        <v/>
      </c>
      <c r="K1097" s="56" t="str">
        <f>IF(H1097="","",INDEX(#REF!,MATCH(H1097,D.1[Tên sản phẩm],0)))</f>
        <v/>
      </c>
      <c r="L1097" s="56"/>
      <c r="M1097" s="53"/>
      <c r="N1097" s="53"/>
      <c r="O1097" s="53"/>
      <c r="P1097" s="57" t="str">
        <f t="shared" si="212"/>
        <v/>
      </c>
      <c r="Q1097" s="58"/>
      <c r="R1097" s="56" t="str">
        <f t="shared" si="205"/>
        <v/>
      </c>
      <c r="S1097" s="57" t="str">
        <f t="shared" si="213"/>
        <v/>
      </c>
      <c r="T1097" s="58" t="str">
        <f t="shared" ca="1" si="214"/>
        <v/>
      </c>
      <c r="U1097" s="57" t="str">
        <f t="shared" si="215"/>
        <v/>
      </c>
      <c r="V1097" s="57" t="str">
        <f ca="1">IF(AND(C1097&lt;&gt;"",C1097&lt;&gt;OFFSET(C1097,1,0)),SUMIFS([Giá có thuế],[Số ĐK],C1097),"")</f>
        <v/>
      </c>
      <c r="W1097" s="53"/>
      <c r="X1097" s="55" t="str">
        <f>IF(W1097="","",'Thông Tin Chung'!#REF!)</f>
        <v/>
      </c>
      <c r="Y1097" s="57" t="str">
        <f t="shared" ca="1" si="216"/>
        <v/>
      </c>
      <c r="Z1097" s="59"/>
      <c r="AA1097" s="49" t="str">
        <f ca="1">IF(C1097="","",IF(OR(D1097&lt;NgayBatDau,D1097&gt;NgayKetThuc),"Ngày tháng phải nằm trong kỳ báo cáo",IF(AND(G1097&lt;&gt;"",COUNTIF(D.2[Tên khách hàng],G1097)=0),"Tên KH chưa khai báo trong DSKH",IF(AND(H1097&lt;&gt;"",COUNTIF(D.1[Tên sản phẩm],H1097)=0),"SP này chưa khai báo trong DSSP",""))))</f>
        <v/>
      </c>
      <c r="AB1097" s="28" t="str">
        <f t="shared" ca="1" si="206"/>
        <v/>
      </c>
      <c r="AC1097" s="29" t="str">
        <f>IF(OR(H1097="",S1097=""),"",S1097-(SUM(L1097,M1097)*INDEX(#REF!,MATCH(H1097,D.1[Tên sản phẩm],0))))</f>
        <v/>
      </c>
    </row>
    <row r="1098" spans="2:29" ht="27.75" customHeight="1">
      <c r="B1098" s="69">
        <f t="shared" si="207"/>
        <v>1095</v>
      </c>
      <c r="C1098" s="49" t="str">
        <f t="shared" ca="1" si="208"/>
        <v/>
      </c>
      <c r="D1098" s="50" t="str">
        <f t="shared" ca="1" si="209"/>
        <v/>
      </c>
      <c r="E1098" s="51" t="str">
        <f t="shared" ca="1" si="210"/>
        <v/>
      </c>
      <c r="F1098" s="51"/>
      <c r="G1098" s="52" t="str">
        <f t="shared" ca="1" si="211"/>
        <v/>
      </c>
      <c r="H1098" s="53"/>
      <c r="I1098" s="54" t="str">
        <f>IF(H1098="","",INDEX(D.1[Quy cách],MATCH(H1098,D.1[Tên sản phẩm],0)))</f>
        <v/>
      </c>
      <c r="J1098" s="20" t="str">
        <f>IF(H1098="","",INDEX(D.1[ĐVT],MATCH(H1098,D.1[Tên sản phẩm],0)))</f>
        <v/>
      </c>
      <c r="K1098" s="56" t="str">
        <f>IF(H1098="","",INDEX(#REF!,MATCH(H1098,D.1[Tên sản phẩm],0)))</f>
        <v/>
      </c>
      <c r="L1098" s="56"/>
      <c r="M1098" s="53"/>
      <c r="N1098" s="53"/>
      <c r="O1098" s="53"/>
      <c r="P1098" s="57" t="str">
        <f t="shared" si="212"/>
        <v/>
      </c>
      <c r="Q1098" s="58"/>
      <c r="R1098" s="56" t="str">
        <f t="shared" si="205"/>
        <v/>
      </c>
      <c r="S1098" s="57" t="str">
        <f t="shared" si="213"/>
        <v/>
      </c>
      <c r="T1098" s="58" t="str">
        <f t="shared" ca="1" si="214"/>
        <v/>
      </c>
      <c r="U1098" s="57" t="str">
        <f t="shared" si="215"/>
        <v/>
      </c>
      <c r="V1098" s="57" t="str">
        <f ca="1">IF(AND(C1098&lt;&gt;"",C1098&lt;&gt;OFFSET(C1098,1,0)),SUMIFS([Giá có thuế],[Số ĐK],C1098),"")</f>
        <v/>
      </c>
      <c r="W1098" s="53"/>
      <c r="X1098" s="55" t="str">
        <f>IF(W1098="","",'Thông Tin Chung'!#REF!)</f>
        <v/>
      </c>
      <c r="Y1098" s="57" t="str">
        <f t="shared" ca="1" si="216"/>
        <v/>
      </c>
      <c r="Z1098" s="59"/>
      <c r="AA1098" s="49" t="str">
        <f ca="1">IF(C1098="","",IF(OR(D1098&lt;NgayBatDau,D1098&gt;NgayKetThuc),"Ngày tháng phải nằm trong kỳ báo cáo",IF(AND(G1098&lt;&gt;"",COUNTIF(D.2[Tên khách hàng],G1098)=0),"Tên KH chưa khai báo trong DSKH",IF(AND(H1098&lt;&gt;"",COUNTIF(D.1[Tên sản phẩm],H1098)=0),"SP này chưa khai báo trong DSSP",""))))</f>
        <v/>
      </c>
      <c r="AB1098" s="28" t="str">
        <f t="shared" ca="1" si="206"/>
        <v/>
      </c>
      <c r="AC1098" s="29" t="str">
        <f>IF(OR(H1098="",S1098=""),"",S1098-(SUM(L1098,M1098)*INDEX(#REF!,MATCH(H1098,D.1[Tên sản phẩm],0))))</f>
        <v/>
      </c>
    </row>
    <row r="1099" spans="2:29" ht="27.75" customHeight="1">
      <c r="B1099" s="69">
        <f t="shared" si="207"/>
        <v>1096</v>
      </c>
      <c r="C1099" s="49" t="str">
        <f t="shared" ca="1" si="208"/>
        <v/>
      </c>
      <c r="D1099" s="50" t="str">
        <f t="shared" ca="1" si="209"/>
        <v/>
      </c>
      <c r="E1099" s="51" t="str">
        <f t="shared" ca="1" si="210"/>
        <v/>
      </c>
      <c r="F1099" s="51"/>
      <c r="G1099" s="52" t="str">
        <f t="shared" ca="1" si="211"/>
        <v/>
      </c>
      <c r="H1099" s="53"/>
      <c r="I1099" s="54" t="str">
        <f>IF(H1099="","",INDEX(D.1[Quy cách],MATCH(H1099,D.1[Tên sản phẩm],0)))</f>
        <v/>
      </c>
      <c r="J1099" s="20" t="str">
        <f>IF(H1099="","",INDEX(D.1[ĐVT],MATCH(H1099,D.1[Tên sản phẩm],0)))</f>
        <v/>
      </c>
      <c r="K1099" s="56" t="str">
        <f>IF(H1099="","",INDEX(#REF!,MATCH(H1099,D.1[Tên sản phẩm],0)))</f>
        <v/>
      </c>
      <c r="L1099" s="56"/>
      <c r="M1099" s="53"/>
      <c r="N1099" s="53"/>
      <c r="O1099" s="53"/>
      <c r="P1099" s="57" t="str">
        <f t="shared" si="212"/>
        <v/>
      </c>
      <c r="Q1099" s="58"/>
      <c r="R1099" s="56" t="str">
        <f t="shared" si="205"/>
        <v/>
      </c>
      <c r="S1099" s="57" t="str">
        <f t="shared" si="213"/>
        <v/>
      </c>
      <c r="T1099" s="58" t="str">
        <f t="shared" ca="1" si="214"/>
        <v/>
      </c>
      <c r="U1099" s="57" t="str">
        <f t="shared" si="215"/>
        <v/>
      </c>
      <c r="V1099" s="57" t="str">
        <f ca="1">IF(AND(C1099&lt;&gt;"",C1099&lt;&gt;OFFSET(C1099,1,0)),SUMIFS([Giá có thuế],[Số ĐK],C1099),"")</f>
        <v/>
      </c>
      <c r="W1099" s="53"/>
      <c r="X1099" s="55" t="str">
        <f>IF(W1099="","",'Thông Tin Chung'!#REF!)</f>
        <v/>
      </c>
      <c r="Y1099" s="57" t="str">
        <f t="shared" ca="1" si="216"/>
        <v/>
      </c>
      <c r="Z1099" s="59"/>
      <c r="AA1099" s="49" t="str">
        <f ca="1">IF(C1099="","",IF(OR(D1099&lt;NgayBatDau,D1099&gt;NgayKetThuc),"Ngày tháng phải nằm trong kỳ báo cáo",IF(AND(G1099&lt;&gt;"",COUNTIF(D.2[Tên khách hàng],G1099)=0),"Tên KH chưa khai báo trong DSKH",IF(AND(H1099&lt;&gt;"",COUNTIF(D.1[Tên sản phẩm],H1099)=0),"SP này chưa khai báo trong DSSP",""))))</f>
        <v/>
      </c>
      <c r="AB1099" s="28" t="str">
        <f t="shared" ca="1" si="206"/>
        <v/>
      </c>
      <c r="AC1099" s="29" t="str">
        <f>IF(OR(H1099="",S1099=""),"",S1099-(SUM(L1099,M1099)*INDEX(#REF!,MATCH(H1099,D.1[Tên sản phẩm],0))))</f>
        <v/>
      </c>
    </row>
    <row r="1100" spans="2:29" ht="27.75" customHeight="1">
      <c r="B1100" s="69">
        <f t="shared" si="207"/>
        <v>1097</v>
      </c>
      <c r="C1100" s="49" t="str">
        <f t="shared" ca="1" si="208"/>
        <v/>
      </c>
      <c r="D1100" s="50" t="str">
        <f t="shared" ca="1" si="209"/>
        <v/>
      </c>
      <c r="E1100" s="51" t="str">
        <f t="shared" ca="1" si="210"/>
        <v/>
      </c>
      <c r="F1100" s="51"/>
      <c r="G1100" s="52" t="str">
        <f t="shared" ca="1" si="211"/>
        <v/>
      </c>
      <c r="H1100" s="53"/>
      <c r="I1100" s="54" t="str">
        <f>IF(H1100="","",INDEX(D.1[Quy cách],MATCH(H1100,D.1[Tên sản phẩm],0)))</f>
        <v/>
      </c>
      <c r="J1100" s="20" t="str">
        <f>IF(H1100="","",INDEX(D.1[ĐVT],MATCH(H1100,D.1[Tên sản phẩm],0)))</f>
        <v/>
      </c>
      <c r="K1100" s="56" t="str">
        <f>IF(H1100="","",INDEX(#REF!,MATCH(H1100,D.1[Tên sản phẩm],0)))</f>
        <v/>
      </c>
      <c r="L1100" s="56"/>
      <c r="M1100" s="53"/>
      <c r="N1100" s="53"/>
      <c r="O1100" s="53"/>
      <c r="P1100" s="57" t="str">
        <f t="shared" si="212"/>
        <v/>
      </c>
      <c r="Q1100" s="58"/>
      <c r="R1100" s="56" t="str">
        <f t="shared" si="205"/>
        <v/>
      </c>
      <c r="S1100" s="57" t="str">
        <f t="shared" si="213"/>
        <v/>
      </c>
      <c r="T1100" s="58" t="str">
        <f t="shared" ca="1" si="214"/>
        <v/>
      </c>
      <c r="U1100" s="57" t="str">
        <f t="shared" si="215"/>
        <v/>
      </c>
      <c r="V1100" s="57" t="str">
        <f ca="1">IF(AND(C1100&lt;&gt;"",C1100&lt;&gt;OFFSET(C1100,1,0)),SUMIFS([Giá có thuế],[Số ĐK],C1100),"")</f>
        <v/>
      </c>
      <c r="W1100" s="53"/>
      <c r="X1100" s="55" t="str">
        <f>IF(W1100="","",'Thông Tin Chung'!#REF!)</f>
        <v/>
      </c>
      <c r="Y1100" s="57" t="str">
        <f t="shared" ca="1" si="216"/>
        <v/>
      </c>
      <c r="Z1100" s="59"/>
      <c r="AA1100" s="49" t="str">
        <f ca="1">IF(C1100="","",IF(OR(D1100&lt;NgayBatDau,D1100&gt;NgayKetThuc),"Ngày tháng phải nằm trong kỳ báo cáo",IF(AND(G1100&lt;&gt;"",COUNTIF(D.2[Tên khách hàng],G1100)=0),"Tên KH chưa khai báo trong DSKH",IF(AND(H1100&lt;&gt;"",COUNTIF(D.1[Tên sản phẩm],H1100)=0),"SP này chưa khai báo trong DSSP",""))))</f>
        <v/>
      </c>
      <c r="AB1100" s="28" t="str">
        <f t="shared" ca="1" si="206"/>
        <v/>
      </c>
      <c r="AC1100" s="29" t="str">
        <f>IF(OR(H1100="",S1100=""),"",S1100-(SUM(L1100,M1100)*INDEX(#REF!,MATCH(H1100,D.1[Tên sản phẩm],0))))</f>
        <v/>
      </c>
    </row>
    <row r="1101" spans="2:29" ht="27.75" customHeight="1">
      <c r="B1101" s="69">
        <f t="shared" si="207"/>
        <v>1098</v>
      </c>
      <c r="C1101" s="49" t="str">
        <f t="shared" ca="1" si="208"/>
        <v/>
      </c>
      <c r="D1101" s="50" t="str">
        <f t="shared" ca="1" si="209"/>
        <v/>
      </c>
      <c r="E1101" s="51" t="str">
        <f t="shared" ca="1" si="210"/>
        <v/>
      </c>
      <c r="F1101" s="51"/>
      <c r="G1101" s="52" t="str">
        <f t="shared" ca="1" si="211"/>
        <v/>
      </c>
      <c r="H1101" s="53"/>
      <c r="I1101" s="54" t="str">
        <f>IF(H1101="","",INDEX(D.1[Quy cách],MATCH(H1101,D.1[Tên sản phẩm],0)))</f>
        <v/>
      </c>
      <c r="J1101" s="20" t="str">
        <f>IF(H1101="","",INDEX(D.1[ĐVT],MATCH(H1101,D.1[Tên sản phẩm],0)))</f>
        <v/>
      </c>
      <c r="K1101" s="56" t="str">
        <f>IF(H1101="","",INDEX(#REF!,MATCH(H1101,D.1[Tên sản phẩm],0)))</f>
        <v/>
      </c>
      <c r="L1101" s="56"/>
      <c r="M1101" s="53"/>
      <c r="N1101" s="53"/>
      <c r="O1101" s="53"/>
      <c r="P1101" s="57" t="str">
        <f t="shared" si="212"/>
        <v/>
      </c>
      <c r="Q1101" s="58"/>
      <c r="R1101" s="56" t="str">
        <f t="shared" si="205"/>
        <v/>
      </c>
      <c r="S1101" s="57" t="str">
        <f t="shared" si="213"/>
        <v/>
      </c>
      <c r="T1101" s="58" t="str">
        <f t="shared" ca="1" si="214"/>
        <v/>
      </c>
      <c r="U1101" s="57" t="str">
        <f t="shared" si="215"/>
        <v/>
      </c>
      <c r="V1101" s="57" t="str">
        <f ca="1">IF(AND(C1101&lt;&gt;"",C1101&lt;&gt;OFFSET(C1101,1,0)),SUMIFS([Giá có thuế],[Số ĐK],C1101),"")</f>
        <v/>
      </c>
      <c r="W1101" s="53"/>
      <c r="X1101" s="55" t="str">
        <f>IF(W1101="","",'Thông Tin Chung'!#REF!)</f>
        <v/>
      </c>
      <c r="Y1101" s="57" t="str">
        <f t="shared" ca="1" si="216"/>
        <v/>
      </c>
      <c r="Z1101" s="59"/>
      <c r="AA1101" s="49" t="str">
        <f ca="1">IF(C1101="","",IF(OR(D1101&lt;NgayBatDau,D1101&gt;NgayKetThuc),"Ngày tháng phải nằm trong kỳ báo cáo",IF(AND(G1101&lt;&gt;"",COUNTIF(D.2[Tên khách hàng],G1101)=0),"Tên KH chưa khai báo trong DSKH",IF(AND(H1101&lt;&gt;"",COUNTIF(D.1[Tên sản phẩm],H1101)=0),"SP này chưa khai báo trong DSSP",""))))</f>
        <v/>
      </c>
      <c r="AB1101" s="28" t="str">
        <f t="shared" ca="1" si="206"/>
        <v/>
      </c>
      <c r="AC1101" s="29" t="str">
        <f>IF(OR(H1101="",S1101=""),"",S1101-(SUM(L1101,M1101)*INDEX(#REF!,MATCH(H1101,D.1[Tên sản phẩm],0))))</f>
        <v/>
      </c>
    </row>
    <row r="1102" spans="2:29" ht="27.75" customHeight="1">
      <c r="B1102" s="69">
        <f t="shared" si="207"/>
        <v>1099</v>
      </c>
      <c r="C1102" s="49" t="str">
        <f t="shared" ca="1" si="208"/>
        <v/>
      </c>
      <c r="D1102" s="50" t="str">
        <f t="shared" ca="1" si="209"/>
        <v/>
      </c>
      <c r="E1102" s="51" t="str">
        <f t="shared" ca="1" si="210"/>
        <v/>
      </c>
      <c r="F1102" s="51"/>
      <c r="G1102" s="52" t="str">
        <f t="shared" ca="1" si="211"/>
        <v/>
      </c>
      <c r="H1102" s="53"/>
      <c r="I1102" s="54" t="str">
        <f>IF(H1102="","",INDEX(D.1[Quy cách],MATCH(H1102,D.1[Tên sản phẩm],0)))</f>
        <v/>
      </c>
      <c r="J1102" s="20" t="str">
        <f>IF(H1102="","",INDEX(D.1[ĐVT],MATCH(H1102,D.1[Tên sản phẩm],0)))</f>
        <v/>
      </c>
      <c r="K1102" s="56" t="str">
        <f>IF(H1102="","",INDEX(#REF!,MATCH(H1102,D.1[Tên sản phẩm],0)))</f>
        <v/>
      </c>
      <c r="L1102" s="56"/>
      <c r="M1102" s="53"/>
      <c r="N1102" s="53"/>
      <c r="O1102" s="53"/>
      <c r="P1102" s="57" t="str">
        <f t="shared" si="212"/>
        <v/>
      </c>
      <c r="Q1102" s="58"/>
      <c r="R1102" s="56" t="str">
        <f t="shared" si="205"/>
        <v/>
      </c>
      <c r="S1102" s="57" t="str">
        <f t="shared" si="213"/>
        <v/>
      </c>
      <c r="T1102" s="58" t="str">
        <f t="shared" ca="1" si="214"/>
        <v/>
      </c>
      <c r="U1102" s="57" t="str">
        <f t="shared" si="215"/>
        <v/>
      </c>
      <c r="V1102" s="57" t="str">
        <f ca="1">IF(AND(C1102&lt;&gt;"",C1102&lt;&gt;OFFSET(C1102,1,0)),SUMIFS([Giá có thuế],[Số ĐK],C1102),"")</f>
        <v/>
      </c>
      <c r="W1102" s="53"/>
      <c r="X1102" s="55" t="str">
        <f>IF(W1102="","",'Thông Tin Chung'!#REF!)</f>
        <v/>
      </c>
      <c r="Y1102" s="57" t="str">
        <f t="shared" ca="1" si="216"/>
        <v/>
      </c>
      <c r="Z1102" s="59"/>
      <c r="AA1102" s="49" t="str">
        <f ca="1">IF(C1102="","",IF(OR(D1102&lt;NgayBatDau,D1102&gt;NgayKetThuc),"Ngày tháng phải nằm trong kỳ báo cáo",IF(AND(G1102&lt;&gt;"",COUNTIF(D.2[Tên khách hàng],G1102)=0),"Tên KH chưa khai báo trong DSKH",IF(AND(H1102&lt;&gt;"",COUNTIF(D.1[Tên sản phẩm],H1102)=0),"SP này chưa khai báo trong DSSP",""))))</f>
        <v/>
      </c>
      <c r="AB1102" s="28" t="str">
        <f t="shared" ca="1" si="206"/>
        <v/>
      </c>
      <c r="AC1102" s="29" t="str">
        <f>IF(OR(H1102="",S1102=""),"",S1102-(SUM(L1102,M1102)*INDEX(#REF!,MATCH(H1102,D.1[Tên sản phẩm],0))))</f>
        <v/>
      </c>
    </row>
    <row r="1103" spans="2:29" ht="27.75" customHeight="1">
      <c r="B1103" s="69">
        <f t="shared" si="207"/>
        <v>1100</v>
      </c>
      <c r="C1103" s="49" t="str">
        <f t="shared" ca="1" si="208"/>
        <v/>
      </c>
      <c r="D1103" s="50" t="str">
        <f t="shared" ca="1" si="209"/>
        <v/>
      </c>
      <c r="E1103" s="51" t="str">
        <f t="shared" ca="1" si="210"/>
        <v/>
      </c>
      <c r="F1103" s="51"/>
      <c r="G1103" s="52" t="str">
        <f t="shared" ca="1" si="211"/>
        <v/>
      </c>
      <c r="H1103" s="53"/>
      <c r="I1103" s="54" t="str">
        <f>IF(H1103="","",INDEX(D.1[Quy cách],MATCH(H1103,D.1[Tên sản phẩm],0)))</f>
        <v/>
      </c>
      <c r="J1103" s="20" t="str">
        <f>IF(H1103="","",INDEX(D.1[ĐVT],MATCH(H1103,D.1[Tên sản phẩm],0)))</f>
        <v/>
      </c>
      <c r="K1103" s="56" t="str">
        <f>IF(H1103="","",INDEX(#REF!,MATCH(H1103,D.1[Tên sản phẩm],0)))</f>
        <v/>
      </c>
      <c r="L1103" s="56"/>
      <c r="M1103" s="53"/>
      <c r="N1103" s="53"/>
      <c r="O1103" s="53"/>
      <c r="P1103" s="57" t="str">
        <f t="shared" si="212"/>
        <v/>
      </c>
      <c r="Q1103" s="58"/>
      <c r="R1103" s="56" t="str">
        <f t="shared" si="205"/>
        <v/>
      </c>
      <c r="S1103" s="57" t="str">
        <f t="shared" si="213"/>
        <v/>
      </c>
      <c r="T1103" s="58" t="str">
        <f t="shared" ca="1" si="214"/>
        <v/>
      </c>
      <c r="U1103" s="57" t="str">
        <f t="shared" si="215"/>
        <v/>
      </c>
      <c r="V1103" s="57" t="str">
        <f ca="1">IF(AND(C1103&lt;&gt;"",C1103&lt;&gt;OFFSET(C1103,1,0)),SUMIFS([Giá có thuế],[Số ĐK],C1103),"")</f>
        <v/>
      </c>
      <c r="W1103" s="53"/>
      <c r="X1103" s="55" t="str">
        <f>IF(W1103="","",'Thông Tin Chung'!#REF!)</f>
        <v/>
      </c>
      <c r="Y1103" s="57" t="str">
        <f t="shared" ca="1" si="216"/>
        <v/>
      </c>
      <c r="Z1103" s="59"/>
      <c r="AA1103" s="49" t="str">
        <f ca="1">IF(C1103="","",IF(OR(D1103&lt;NgayBatDau,D1103&gt;NgayKetThuc),"Ngày tháng phải nằm trong kỳ báo cáo",IF(AND(G1103&lt;&gt;"",COUNTIF(D.2[Tên khách hàng],G1103)=0),"Tên KH chưa khai báo trong DSKH",IF(AND(H1103&lt;&gt;"",COUNTIF(D.1[Tên sản phẩm],H1103)=0),"SP này chưa khai báo trong DSSP",""))))</f>
        <v/>
      </c>
      <c r="AB1103" s="28" t="str">
        <f t="shared" ca="1" si="206"/>
        <v/>
      </c>
      <c r="AC1103" s="29" t="str">
        <f>IF(OR(H1103="",S1103=""),"",S1103-(SUM(L1103,M1103)*INDEX(#REF!,MATCH(H1103,D.1[Tên sản phẩm],0))))</f>
        <v/>
      </c>
    </row>
    <row r="1104" spans="2:29" ht="27.75" customHeight="1">
      <c r="B1104" s="69">
        <f t="shared" si="207"/>
        <v>1101</v>
      </c>
      <c r="C1104" s="49" t="str">
        <f t="shared" ca="1" si="208"/>
        <v/>
      </c>
      <c r="D1104" s="50" t="str">
        <f t="shared" ca="1" si="209"/>
        <v/>
      </c>
      <c r="E1104" s="51" t="str">
        <f t="shared" ca="1" si="210"/>
        <v/>
      </c>
      <c r="F1104" s="51"/>
      <c r="G1104" s="52" t="str">
        <f t="shared" ca="1" si="211"/>
        <v/>
      </c>
      <c r="H1104" s="53"/>
      <c r="I1104" s="54" t="str">
        <f>IF(H1104="","",INDEX(D.1[Quy cách],MATCH(H1104,D.1[Tên sản phẩm],0)))</f>
        <v/>
      </c>
      <c r="J1104" s="20" t="str">
        <f>IF(H1104="","",INDEX(D.1[ĐVT],MATCH(H1104,D.1[Tên sản phẩm],0)))</f>
        <v/>
      </c>
      <c r="K1104" s="56" t="str">
        <f>IF(H1104="","",INDEX(#REF!,MATCH(H1104,D.1[Tên sản phẩm],0)))</f>
        <v/>
      </c>
      <c r="L1104" s="56"/>
      <c r="M1104" s="53"/>
      <c r="N1104" s="53"/>
      <c r="O1104" s="53"/>
      <c r="P1104" s="57" t="str">
        <f t="shared" si="212"/>
        <v/>
      </c>
      <c r="Q1104" s="58"/>
      <c r="R1104" s="56" t="str">
        <f t="shared" si="205"/>
        <v/>
      </c>
      <c r="S1104" s="57" t="str">
        <f t="shared" si="213"/>
        <v/>
      </c>
      <c r="T1104" s="58" t="str">
        <f t="shared" ca="1" si="214"/>
        <v/>
      </c>
      <c r="U1104" s="57" t="str">
        <f t="shared" si="215"/>
        <v/>
      </c>
      <c r="V1104" s="57" t="str">
        <f ca="1">IF(AND(C1104&lt;&gt;"",C1104&lt;&gt;OFFSET(C1104,1,0)),SUMIFS([Giá có thuế],[Số ĐK],C1104),"")</f>
        <v/>
      </c>
      <c r="W1104" s="53"/>
      <c r="X1104" s="55" t="str">
        <f>IF(W1104="","",'Thông Tin Chung'!#REF!)</f>
        <v/>
      </c>
      <c r="Y1104" s="57" t="str">
        <f t="shared" ca="1" si="216"/>
        <v/>
      </c>
      <c r="Z1104" s="59"/>
      <c r="AA1104" s="49" t="str">
        <f ca="1">IF(C1104="","",IF(OR(D1104&lt;NgayBatDau,D1104&gt;NgayKetThuc),"Ngày tháng phải nằm trong kỳ báo cáo",IF(AND(G1104&lt;&gt;"",COUNTIF(D.2[Tên khách hàng],G1104)=0),"Tên KH chưa khai báo trong DSKH",IF(AND(H1104&lt;&gt;"",COUNTIF(D.1[Tên sản phẩm],H1104)=0),"SP này chưa khai báo trong DSSP",""))))</f>
        <v/>
      </c>
      <c r="AB1104" s="28" t="str">
        <f t="shared" ca="1" si="206"/>
        <v/>
      </c>
      <c r="AC1104" s="29" t="str">
        <f>IF(OR(H1104="",S1104=""),"",S1104-(SUM(L1104,M1104)*INDEX(#REF!,MATCH(H1104,D.1[Tên sản phẩm],0))))</f>
        <v/>
      </c>
    </row>
    <row r="1105" spans="2:29" ht="27.75" customHeight="1">
      <c r="B1105" s="69">
        <f t="shared" si="207"/>
        <v>1102</v>
      </c>
      <c r="C1105" s="49" t="str">
        <f t="shared" ca="1" si="208"/>
        <v/>
      </c>
      <c r="D1105" s="50" t="str">
        <f t="shared" ca="1" si="209"/>
        <v/>
      </c>
      <c r="E1105" s="51" t="str">
        <f t="shared" ca="1" si="210"/>
        <v/>
      </c>
      <c r="F1105" s="51"/>
      <c r="G1105" s="52" t="str">
        <f t="shared" ca="1" si="211"/>
        <v/>
      </c>
      <c r="H1105" s="53"/>
      <c r="I1105" s="54" t="str">
        <f>IF(H1105="","",INDEX(D.1[Quy cách],MATCH(H1105,D.1[Tên sản phẩm],0)))</f>
        <v/>
      </c>
      <c r="J1105" s="20" t="str">
        <f>IF(H1105="","",INDEX(D.1[ĐVT],MATCH(H1105,D.1[Tên sản phẩm],0)))</f>
        <v/>
      </c>
      <c r="K1105" s="56" t="str">
        <f>IF(H1105="","",INDEX(#REF!,MATCH(H1105,D.1[Tên sản phẩm],0)))</f>
        <v/>
      </c>
      <c r="L1105" s="56"/>
      <c r="M1105" s="53"/>
      <c r="N1105" s="53"/>
      <c r="O1105" s="53"/>
      <c r="P1105" s="57" t="str">
        <f t="shared" si="212"/>
        <v/>
      </c>
      <c r="Q1105" s="58"/>
      <c r="R1105" s="56" t="str">
        <f t="shared" si="205"/>
        <v/>
      </c>
      <c r="S1105" s="57" t="str">
        <f t="shared" si="213"/>
        <v/>
      </c>
      <c r="T1105" s="58" t="str">
        <f t="shared" ca="1" si="214"/>
        <v/>
      </c>
      <c r="U1105" s="57" t="str">
        <f t="shared" si="215"/>
        <v/>
      </c>
      <c r="V1105" s="57" t="str">
        <f ca="1">IF(AND(C1105&lt;&gt;"",C1105&lt;&gt;OFFSET(C1105,1,0)),SUMIFS([Giá có thuế],[Số ĐK],C1105),"")</f>
        <v/>
      </c>
      <c r="W1105" s="53"/>
      <c r="X1105" s="55" t="str">
        <f>IF(W1105="","",'Thông Tin Chung'!#REF!)</f>
        <v/>
      </c>
      <c r="Y1105" s="57" t="str">
        <f t="shared" ca="1" si="216"/>
        <v/>
      </c>
      <c r="Z1105" s="59"/>
      <c r="AA1105" s="49" t="str">
        <f ca="1">IF(C1105="","",IF(OR(D1105&lt;NgayBatDau,D1105&gt;NgayKetThuc),"Ngày tháng phải nằm trong kỳ báo cáo",IF(AND(G1105&lt;&gt;"",COUNTIF(D.2[Tên khách hàng],G1105)=0),"Tên KH chưa khai báo trong DSKH",IF(AND(H1105&lt;&gt;"",COUNTIF(D.1[Tên sản phẩm],H1105)=0),"SP này chưa khai báo trong DSSP",""))))</f>
        <v/>
      </c>
      <c r="AB1105" s="28" t="str">
        <f t="shared" ca="1" si="206"/>
        <v/>
      </c>
      <c r="AC1105" s="29" t="str">
        <f>IF(OR(H1105="",S1105=""),"",S1105-(SUM(L1105,M1105)*INDEX(#REF!,MATCH(H1105,D.1[Tên sản phẩm],0))))</f>
        <v/>
      </c>
    </row>
    <row r="1106" spans="2:29" ht="27.75" customHeight="1">
      <c r="B1106" s="69">
        <f t="shared" si="207"/>
        <v>1103</v>
      </c>
      <c r="C1106" s="49" t="str">
        <f t="shared" ca="1" si="208"/>
        <v/>
      </c>
      <c r="D1106" s="50" t="str">
        <f t="shared" ca="1" si="209"/>
        <v/>
      </c>
      <c r="E1106" s="51" t="str">
        <f t="shared" ca="1" si="210"/>
        <v/>
      </c>
      <c r="F1106" s="51"/>
      <c r="G1106" s="52" t="str">
        <f t="shared" ca="1" si="211"/>
        <v/>
      </c>
      <c r="H1106" s="53"/>
      <c r="I1106" s="54" t="str">
        <f>IF(H1106="","",INDEX(D.1[Quy cách],MATCH(H1106,D.1[Tên sản phẩm],0)))</f>
        <v/>
      </c>
      <c r="J1106" s="20" t="str">
        <f>IF(H1106="","",INDEX(D.1[ĐVT],MATCH(H1106,D.1[Tên sản phẩm],0)))</f>
        <v/>
      </c>
      <c r="K1106" s="56" t="str">
        <f>IF(H1106="","",INDEX(#REF!,MATCH(H1106,D.1[Tên sản phẩm],0)))</f>
        <v/>
      </c>
      <c r="L1106" s="56"/>
      <c r="M1106" s="53"/>
      <c r="N1106" s="53"/>
      <c r="O1106" s="53"/>
      <c r="P1106" s="57" t="str">
        <f t="shared" si="212"/>
        <v/>
      </c>
      <c r="Q1106" s="58"/>
      <c r="R1106" s="56" t="str">
        <f t="shared" si="205"/>
        <v/>
      </c>
      <c r="S1106" s="57" t="str">
        <f t="shared" si="213"/>
        <v/>
      </c>
      <c r="T1106" s="58" t="str">
        <f t="shared" ca="1" si="214"/>
        <v/>
      </c>
      <c r="U1106" s="57" t="str">
        <f t="shared" si="215"/>
        <v/>
      </c>
      <c r="V1106" s="57" t="str">
        <f ca="1">IF(AND(C1106&lt;&gt;"",C1106&lt;&gt;OFFSET(C1106,1,0)),SUMIFS([Giá có thuế],[Số ĐK],C1106),"")</f>
        <v/>
      </c>
      <c r="W1106" s="53"/>
      <c r="X1106" s="55" t="str">
        <f>IF(W1106="","",'Thông Tin Chung'!#REF!)</f>
        <v/>
      </c>
      <c r="Y1106" s="57" t="str">
        <f t="shared" ca="1" si="216"/>
        <v/>
      </c>
      <c r="Z1106" s="59"/>
      <c r="AA1106" s="49" t="str">
        <f ca="1">IF(C1106="","",IF(OR(D1106&lt;NgayBatDau,D1106&gt;NgayKetThuc),"Ngày tháng phải nằm trong kỳ báo cáo",IF(AND(G1106&lt;&gt;"",COUNTIF(D.2[Tên khách hàng],G1106)=0),"Tên KH chưa khai báo trong DSKH",IF(AND(H1106&lt;&gt;"",COUNTIF(D.1[Tên sản phẩm],H1106)=0),"SP này chưa khai báo trong DSSP",""))))</f>
        <v/>
      </c>
      <c r="AB1106" s="28" t="str">
        <f t="shared" ca="1" si="206"/>
        <v/>
      </c>
      <c r="AC1106" s="29" t="str">
        <f>IF(OR(H1106="",S1106=""),"",S1106-(SUM(L1106,M1106)*INDEX(#REF!,MATCH(H1106,D.1[Tên sản phẩm],0))))</f>
        <v/>
      </c>
    </row>
    <row r="1107" spans="2:29" ht="27.75" customHeight="1">
      <c r="B1107" s="69">
        <f t="shared" si="207"/>
        <v>1104</v>
      </c>
      <c r="C1107" s="49" t="str">
        <f t="shared" ca="1" si="208"/>
        <v/>
      </c>
      <c r="D1107" s="50" t="str">
        <f t="shared" ca="1" si="209"/>
        <v/>
      </c>
      <c r="E1107" s="51" t="str">
        <f t="shared" ca="1" si="210"/>
        <v/>
      </c>
      <c r="F1107" s="51"/>
      <c r="G1107" s="52" t="str">
        <f t="shared" ca="1" si="211"/>
        <v/>
      </c>
      <c r="H1107" s="53"/>
      <c r="I1107" s="54" t="str">
        <f>IF(H1107="","",INDEX(D.1[Quy cách],MATCH(H1107,D.1[Tên sản phẩm],0)))</f>
        <v/>
      </c>
      <c r="J1107" s="20" t="str">
        <f>IF(H1107="","",INDEX(D.1[ĐVT],MATCH(H1107,D.1[Tên sản phẩm],0)))</f>
        <v/>
      </c>
      <c r="K1107" s="56" t="str">
        <f>IF(H1107="","",INDEX(#REF!,MATCH(H1107,D.1[Tên sản phẩm],0)))</f>
        <v/>
      </c>
      <c r="L1107" s="56"/>
      <c r="M1107" s="53"/>
      <c r="N1107" s="53"/>
      <c r="O1107" s="53"/>
      <c r="P1107" s="57" t="str">
        <f t="shared" si="212"/>
        <v/>
      </c>
      <c r="Q1107" s="58"/>
      <c r="R1107" s="56" t="str">
        <f t="shared" si="205"/>
        <v/>
      </c>
      <c r="S1107" s="57" t="str">
        <f t="shared" si="213"/>
        <v/>
      </c>
      <c r="T1107" s="58" t="str">
        <f t="shared" ca="1" si="214"/>
        <v/>
      </c>
      <c r="U1107" s="57" t="str">
        <f t="shared" si="215"/>
        <v/>
      </c>
      <c r="V1107" s="57" t="str">
        <f ca="1">IF(AND(C1107&lt;&gt;"",C1107&lt;&gt;OFFSET(C1107,1,0)),SUMIFS([Giá có thuế],[Số ĐK],C1107),"")</f>
        <v/>
      </c>
      <c r="W1107" s="53"/>
      <c r="X1107" s="55" t="str">
        <f>IF(W1107="","",'Thông Tin Chung'!#REF!)</f>
        <v/>
      </c>
      <c r="Y1107" s="57" t="str">
        <f t="shared" ca="1" si="216"/>
        <v/>
      </c>
      <c r="Z1107" s="59"/>
      <c r="AA1107" s="49" t="str">
        <f ca="1">IF(C1107="","",IF(OR(D1107&lt;NgayBatDau,D1107&gt;NgayKetThuc),"Ngày tháng phải nằm trong kỳ báo cáo",IF(AND(G1107&lt;&gt;"",COUNTIF(D.2[Tên khách hàng],G1107)=0),"Tên KH chưa khai báo trong DSKH",IF(AND(H1107&lt;&gt;"",COUNTIF(D.1[Tên sản phẩm],H1107)=0),"SP này chưa khai báo trong DSSP",""))))</f>
        <v/>
      </c>
      <c r="AB1107" s="28" t="str">
        <f t="shared" ca="1" si="206"/>
        <v/>
      </c>
      <c r="AC1107" s="29" t="str">
        <f>IF(OR(H1107="",S1107=""),"",S1107-(SUM(L1107,M1107)*INDEX(#REF!,MATCH(H1107,D.1[Tên sản phẩm],0))))</f>
        <v/>
      </c>
    </row>
    <row r="1108" spans="2:29" ht="27.75" customHeight="1">
      <c r="B1108" s="69">
        <f t="shared" si="207"/>
        <v>1105</v>
      </c>
      <c r="C1108" s="49" t="str">
        <f t="shared" ca="1" si="208"/>
        <v/>
      </c>
      <c r="D1108" s="50" t="str">
        <f t="shared" ca="1" si="209"/>
        <v/>
      </c>
      <c r="E1108" s="51" t="str">
        <f t="shared" ca="1" si="210"/>
        <v/>
      </c>
      <c r="F1108" s="51"/>
      <c r="G1108" s="52" t="str">
        <f t="shared" ca="1" si="211"/>
        <v/>
      </c>
      <c r="H1108" s="53"/>
      <c r="I1108" s="54" t="str">
        <f>IF(H1108="","",INDEX(D.1[Quy cách],MATCH(H1108,D.1[Tên sản phẩm],0)))</f>
        <v/>
      </c>
      <c r="J1108" s="20" t="str">
        <f>IF(H1108="","",INDEX(D.1[ĐVT],MATCH(H1108,D.1[Tên sản phẩm],0)))</f>
        <v/>
      </c>
      <c r="K1108" s="56" t="str">
        <f>IF(H1108="","",INDEX(#REF!,MATCH(H1108,D.1[Tên sản phẩm],0)))</f>
        <v/>
      </c>
      <c r="L1108" s="56"/>
      <c r="M1108" s="53"/>
      <c r="N1108" s="53"/>
      <c r="O1108" s="53"/>
      <c r="P1108" s="57" t="str">
        <f t="shared" si="212"/>
        <v/>
      </c>
      <c r="Q1108" s="58"/>
      <c r="R1108" s="56" t="str">
        <f t="shared" si="205"/>
        <v/>
      </c>
      <c r="S1108" s="57" t="str">
        <f t="shared" si="213"/>
        <v/>
      </c>
      <c r="T1108" s="58" t="str">
        <f t="shared" ca="1" si="214"/>
        <v/>
      </c>
      <c r="U1108" s="57" t="str">
        <f t="shared" si="215"/>
        <v/>
      </c>
      <c r="V1108" s="57" t="str">
        <f ca="1">IF(AND(C1108&lt;&gt;"",C1108&lt;&gt;OFFSET(C1108,1,0)),SUMIFS([Giá có thuế],[Số ĐK],C1108),"")</f>
        <v/>
      </c>
      <c r="W1108" s="53"/>
      <c r="X1108" s="55" t="str">
        <f>IF(W1108="","",'Thông Tin Chung'!#REF!)</f>
        <v/>
      </c>
      <c r="Y1108" s="57" t="str">
        <f t="shared" ca="1" si="216"/>
        <v/>
      </c>
      <c r="Z1108" s="59"/>
      <c r="AA1108" s="49" t="str">
        <f ca="1">IF(C1108="","",IF(OR(D1108&lt;NgayBatDau,D1108&gt;NgayKetThuc),"Ngày tháng phải nằm trong kỳ báo cáo",IF(AND(G1108&lt;&gt;"",COUNTIF(D.2[Tên khách hàng],G1108)=0),"Tên KH chưa khai báo trong DSKH",IF(AND(H1108&lt;&gt;"",COUNTIF(D.1[Tên sản phẩm],H1108)=0),"SP này chưa khai báo trong DSSP",""))))</f>
        <v/>
      </c>
      <c r="AB1108" s="28" t="str">
        <f t="shared" ca="1" si="206"/>
        <v/>
      </c>
      <c r="AC1108" s="29" t="str">
        <f>IF(OR(H1108="",S1108=""),"",S1108-(SUM(L1108,M1108)*INDEX(#REF!,MATCH(H1108,D.1[Tên sản phẩm],0))))</f>
        <v/>
      </c>
    </row>
    <row r="1109" spans="2:29" ht="27.75" customHeight="1">
      <c r="B1109" s="69">
        <f t="shared" si="207"/>
        <v>1106</v>
      </c>
      <c r="C1109" s="49" t="str">
        <f t="shared" ca="1" si="208"/>
        <v/>
      </c>
      <c r="D1109" s="50" t="str">
        <f t="shared" ca="1" si="209"/>
        <v/>
      </c>
      <c r="E1109" s="51" t="str">
        <f t="shared" ca="1" si="210"/>
        <v/>
      </c>
      <c r="F1109" s="51"/>
      <c r="G1109" s="52" t="str">
        <f t="shared" ca="1" si="211"/>
        <v/>
      </c>
      <c r="H1109" s="53"/>
      <c r="I1109" s="54" t="str">
        <f>IF(H1109="","",INDEX(D.1[Quy cách],MATCH(H1109,D.1[Tên sản phẩm],0)))</f>
        <v/>
      </c>
      <c r="J1109" s="20" t="str">
        <f>IF(H1109="","",INDEX(D.1[ĐVT],MATCH(H1109,D.1[Tên sản phẩm],0)))</f>
        <v/>
      </c>
      <c r="K1109" s="56" t="str">
        <f>IF(H1109="","",INDEX(#REF!,MATCH(H1109,D.1[Tên sản phẩm],0)))</f>
        <v/>
      </c>
      <c r="L1109" s="56"/>
      <c r="M1109" s="53"/>
      <c r="N1109" s="53"/>
      <c r="O1109" s="53"/>
      <c r="P1109" s="57" t="str">
        <f t="shared" si="212"/>
        <v/>
      </c>
      <c r="Q1109" s="58"/>
      <c r="R1109" s="56" t="str">
        <f t="shared" si="205"/>
        <v/>
      </c>
      <c r="S1109" s="57" t="str">
        <f t="shared" si="213"/>
        <v/>
      </c>
      <c r="T1109" s="58" t="str">
        <f t="shared" ca="1" si="214"/>
        <v/>
      </c>
      <c r="U1109" s="57" t="str">
        <f t="shared" si="215"/>
        <v/>
      </c>
      <c r="V1109" s="57" t="str">
        <f ca="1">IF(AND(C1109&lt;&gt;"",C1109&lt;&gt;OFFSET(C1109,1,0)),SUMIFS([Giá có thuế],[Số ĐK],C1109),"")</f>
        <v/>
      </c>
      <c r="W1109" s="53"/>
      <c r="X1109" s="55" t="str">
        <f>IF(W1109="","",'Thông Tin Chung'!#REF!)</f>
        <v/>
      </c>
      <c r="Y1109" s="57" t="str">
        <f t="shared" ca="1" si="216"/>
        <v/>
      </c>
      <c r="Z1109" s="59"/>
      <c r="AA1109" s="49" t="str">
        <f ca="1">IF(C1109="","",IF(OR(D1109&lt;NgayBatDau,D1109&gt;NgayKetThuc),"Ngày tháng phải nằm trong kỳ báo cáo",IF(AND(G1109&lt;&gt;"",COUNTIF(D.2[Tên khách hàng],G1109)=0),"Tên KH chưa khai báo trong DSKH",IF(AND(H1109&lt;&gt;"",COUNTIF(D.1[Tên sản phẩm],H1109)=0),"SP này chưa khai báo trong DSSP",""))))</f>
        <v/>
      </c>
      <c r="AB1109" s="28" t="str">
        <f t="shared" ca="1" si="206"/>
        <v/>
      </c>
      <c r="AC1109" s="29" t="str">
        <f>IF(OR(H1109="",S1109=""),"",S1109-(SUM(L1109,M1109)*INDEX(#REF!,MATCH(H1109,D.1[Tên sản phẩm],0))))</f>
        <v/>
      </c>
    </row>
    <row r="1110" spans="2:29" ht="27.75" customHeight="1">
      <c r="B1110" s="69">
        <f t="shared" si="207"/>
        <v>1107</v>
      </c>
      <c r="C1110" s="49" t="str">
        <f t="shared" ca="1" si="208"/>
        <v/>
      </c>
      <c r="D1110" s="50" t="str">
        <f t="shared" ca="1" si="209"/>
        <v/>
      </c>
      <c r="E1110" s="51" t="str">
        <f t="shared" ca="1" si="210"/>
        <v/>
      </c>
      <c r="F1110" s="51"/>
      <c r="G1110" s="52" t="str">
        <f t="shared" ca="1" si="211"/>
        <v/>
      </c>
      <c r="H1110" s="53"/>
      <c r="I1110" s="54" t="str">
        <f>IF(H1110="","",INDEX(D.1[Quy cách],MATCH(H1110,D.1[Tên sản phẩm],0)))</f>
        <v/>
      </c>
      <c r="J1110" s="20" t="str">
        <f>IF(H1110="","",INDEX(D.1[ĐVT],MATCH(H1110,D.1[Tên sản phẩm],0)))</f>
        <v/>
      </c>
      <c r="K1110" s="56" t="str">
        <f>IF(H1110="","",INDEX(#REF!,MATCH(H1110,D.1[Tên sản phẩm],0)))</f>
        <v/>
      </c>
      <c r="L1110" s="56"/>
      <c r="M1110" s="53"/>
      <c r="N1110" s="53"/>
      <c r="O1110" s="53"/>
      <c r="P1110" s="57" t="str">
        <f t="shared" si="212"/>
        <v/>
      </c>
      <c r="Q1110" s="58"/>
      <c r="R1110" s="56" t="str">
        <f t="shared" si="205"/>
        <v/>
      </c>
      <c r="S1110" s="57" t="str">
        <f t="shared" si="213"/>
        <v/>
      </c>
      <c r="T1110" s="58" t="str">
        <f t="shared" ca="1" si="214"/>
        <v/>
      </c>
      <c r="U1110" s="57" t="str">
        <f t="shared" si="215"/>
        <v/>
      </c>
      <c r="V1110" s="57" t="str">
        <f ca="1">IF(AND(C1110&lt;&gt;"",C1110&lt;&gt;OFFSET(C1110,1,0)),SUMIFS([Giá có thuế],[Số ĐK],C1110),"")</f>
        <v/>
      </c>
      <c r="W1110" s="53"/>
      <c r="X1110" s="55" t="str">
        <f>IF(W1110="","",'Thông Tin Chung'!#REF!)</f>
        <v/>
      </c>
      <c r="Y1110" s="57" t="str">
        <f t="shared" ca="1" si="216"/>
        <v/>
      </c>
      <c r="Z1110" s="59"/>
      <c r="AA1110" s="49" t="str">
        <f ca="1">IF(C1110="","",IF(OR(D1110&lt;NgayBatDau,D1110&gt;NgayKetThuc),"Ngày tháng phải nằm trong kỳ báo cáo",IF(AND(G1110&lt;&gt;"",COUNTIF(D.2[Tên khách hàng],G1110)=0),"Tên KH chưa khai báo trong DSKH",IF(AND(H1110&lt;&gt;"",COUNTIF(D.1[Tên sản phẩm],H1110)=0),"SP này chưa khai báo trong DSSP",""))))</f>
        <v/>
      </c>
      <c r="AB1110" s="28" t="str">
        <f t="shared" ca="1" si="206"/>
        <v/>
      </c>
      <c r="AC1110" s="29" t="str">
        <f>IF(OR(H1110="",S1110=""),"",S1110-(SUM(L1110,M1110)*INDEX(#REF!,MATCH(H1110,D.1[Tên sản phẩm],0))))</f>
        <v/>
      </c>
    </row>
    <row r="1111" spans="2:29" ht="27.75" customHeight="1">
      <c r="B1111" s="69">
        <f t="shared" si="207"/>
        <v>1108</v>
      </c>
      <c r="C1111" s="49" t="str">
        <f t="shared" ca="1" si="208"/>
        <v/>
      </c>
      <c r="D1111" s="50" t="str">
        <f t="shared" ca="1" si="209"/>
        <v/>
      </c>
      <c r="E1111" s="51" t="str">
        <f t="shared" ca="1" si="210"/>
        <v/>
      </c>
      <c r="F1111" s="51"/>
      <c r="G1111" s="52" t="str">
        <f t="shared" ca="1" si="211"/>
        <v/>
      </c>
      <c r="H1111" s="53"/>
      <c r="I1111" s="54" t="str">
        <f>IF(H1111="","",INDEX(D.1[Quy cách],MATCH(H1111,D.1[Tên sản phẩm],0)))</f>
        <v/>
      </c>
      <c r="J1111" s="20" t="str">
        <f>IF(H1111="","",INDEX(D.1[ĐVT],MATCH(H1111,D.1[Tên sản phẩm],0)))</f>
        <v/>
      </c>
      <c r="K1111" s="56" t="str">
        <f>IF(H1111="","",INDEX(#REF!,MATCH(H1111,D.1[Tên sản phẩm],0)))</f>
        <v/>
      </c>
      <c r="L1111" s="56"/>
      <c r="M1111" s="53"/>
      <c r="N1111" s="53"/>
      <c r="O1111" s="53"/>
      <c r="P1111" s="57" t="str">
        <f t="shared" si="212"/>
        <v/>
      </c>
      <c r="Q1111" s="58"/>
      <c r="R1111" s="56" t="str">
        <f t="shared" si="205"/>
        <v/>
      </c>
      <c r="S1111" s="57" t="str">
        <f t="shared" si="213"/>
        <v/>
      </c>
      <c r="T1111" s="58" t="str">
        <f t="shared" ca="1" si="214"/>
        <v/>
      </c>
      <c r="U1111" s="57" t="str">
        <f t="shared" si="215"/>
        <v/>
      </c>
      <c r="V1111" s="57" t="str">
        <f ca="1">IF(AND(C1111&lt;&gt;"",C1111&lt;&gt;OFFSET(C1111,1,0)),SUMIFS([Giá có thuế],[Số ĐK],C1111),"")</f>
        <v/>
      </c>
      <c r="W1111" s="53"/>
      <c r="X1111" s="55" t="str">
        <f>IF(W1111="","",'Thông Tin Chung'!#REF!)</f>
        <v/>
      </c>
      <c r="Y1111" s="57" t="str">
        <f t="shared" ca="1" si="216"/>
        <v/>
      </c>
      <c r="Z1111" s="59"/>
      <c r="AA1111" s="49" t="str">
        <f ca="1">IF(C1111="","",IF(OR(D1111&lt;NgayBatDau,D1111&gt;NgayKetThuc),"Ngày tháng phải nằm trong kỳ báo cáo",IF(AND(G1111&lt;&gt;"",COUNTIF(D.2[Tên khách hàng],G1111)=0),"Tên KH chưa khai báo trong DSKH",IF(AND(H1111&lt;&gt;"",COUNTIF(D.1[Tên sản phẩm],H1111)=0),"SP này chưa khai báo trong DSSP",""))))</f>
        <v/>
      </c>
      <c r="AB1111" s="28" t="str">
        <f t="shared" ca="1" si="206"/>
        <v/>
      </c>
      <c r="AC1111" s="29" t="str">
        <f>IF(OR(H1111="",S1111=""),"",S1111-(SUM(L1111,M1111)*INDEX(#REF!,MATCH(H1111,D.1[Tên sản phẩm],0))))</f>
        <v/>
      </c>
    </row>
    <row r="1112" spans="2:29" ht="27.75" customHeight="1">
      <c r="B1112" s="69">
        <f t="shared" si="207"/>
        <v>1109</v>
      </c>
      <c r="C1112" s="49" t="str">
        <f t="shared" ca="1" si="208"/>
        <v/>
      </c>
      <c r="D1112" s="50" t="str">
        <f t="shared" ca="1" si="209"/>
        <v/>
      </c>
      <c r="E1112" s="51" t="str">
        <f t="shared" ca="1" si="210"/>
        <v/>
      </c>
      <c r="F1112" s="51"/>
      <c r="G1112" s="52" t="str">
        <f t="shared" ca="1" si="211"/>
        <v/>
      </c>
      <c r="H1112" s="53"/>
      <c r="I1112" s="54" t="str">
        <f>IF(H1112="","",INDEX(D.1[Quy cách],MATCH(H1112,D.1[Tên sản phẩm],0)))</f>
        <v/>
      </c>
      <c r="J1112" s="20" t="str">
        <f>IF(H1112="","",INDEX(D.1[ĐVT],MATCH(H1112,D.1[Tên sản phẩm],0)))</f>
        <v/>
      </c>
      <c r="K1112" s="56" t="str">
        <f>IF(H1112="","",INDEX(#REF!,MATCH(H1112,D.1[Tên sản phẩm],0)))</f>
        <v/>
      </c>
      <c r="L1112" s="56"/>
      <c r="M1112" s="53"/>
      <c r="N1112" s="53"/>
      <c r="O1112" s="53"/>
      <c r="P1112" s="57" t="str">
        <f t="shared" si="212"/>
        <v/>
      </c>
      <c r="Q1112" s="58"/>
      <c r="R1112" s="56" t="str">
        <f t="shared" si="205"/>
        <v/>
      </c>
      <c r="S1112" s="57" t="str">
        <f t="shared" si="213"/>
        <v/>
      </c>
      <c r="T1112" s="58" t="str">
        <f t="shared" ca="1" si="214"/>
        <v/>
      </c>
      <c r="U1112" s="57" t="str">
        <f t="shared" si="215"/>
        <v/>
      </c>
      <c r="V1112" s="57" t="str">
        <f ca="1">IF(AND(C1112&lt;&gt;"",C1112&lt;&gt;OFFSET(C1112,1,0)),SUMIFS([Giá có thuế],[Số ĐK],C1112),"")</f>
        <v/>
      </c>
      <c r="W1112" s="53"/>
      <c r="X1112" s="55" t="str">
        <f>IF(W1112="","",'Thông Tin Chung'!#REF!)</f>
        <v/>
      </c>
      <c r="Y1112" s="57" t="str">
        <f t="shared" ca="1" si="216"/>
        <v/>
      </c>
      <c r="Z1112" s="59"/>
      <c r="AA1112" s="49" t="str">
        <f ca="1">IF(C1112="","",IF(OR(D1112&lt;NgayBatDau,D1112&gt;NgayKetThuc),"Ngày tháng phải nằm trong kỳ báo cáo",IF(AND(G1112&lt;&gt;"",COUNTIF(D.2[Tên khách hàng],G1112)=0),"Tên KH chưa khai báo trong DSKH",IF(AND(H1112&lt;&gt;"",COUNTIF(D.1[Tên sản phẩm],H1112)=0),"SP này chưa khai báo trong DSSP",""))))</f>
        <v/>
      </c>
      <c r="AB1112" s="28" t="str">
        <f t="shared" ca="1" si="206"/>
        <v/>
      </c>
      <c r="AC1112" s="29" t="str">
        <f>IF(OR(H1112="",S1112=""),"",S1112-(SUM(L1112,M1112)*INDEX(#REF!,MATCH(H1112,D.1[Tên sản phẩm],0))))</f>
        <v/>
      </c>
    </row>
    <row r="1113" spans="2:29" ht="27.75" customHeight="1">
      <c r="B1113" s="69">
        <f t="shared" si="207"/>
        <v>1110</v>
      </c>
      <c r="C1113" s="49" t="str">
        <f t="shared" ca="1" si="208"/>
        <v/>
      </c>
      <c r="D1113" s="50" t="str">
        <f t="shared" ca="1" si="209"/>
        <v/>
      </c>
      <c r="E1113" s="51" t="str">
        <f t="shared" ca="1" si="210"/>
        <v/>
      </c>
      <c r="F1113" s="51"/>
      <c r="G1113" s="52" t="str">
        <f t="shared" ca="1" si="211"/>
        <v/>
      </c>
      <c r="H1113" s="53"/>
      <c r="I1113" s="54" t="str">
        <f>IF(H1113="","",INDEX(D.1[Quy cách],MATCH(H1113,D.1[Tên sản phẩm],0)))</f>
        <v/>
      </c>
      <c r="J1113" s="20" t="str">
        <f>IF(H1113="","",INDEX(D.1[ĐVT],MATCH(H1113,D.1[Tên sản phẩm],0)))</f>
        <v/>
      </c>
      <c r="K1113" s="56" t="str">
        <f>IF(H1113="","",INDEX(#REF!,MATCH(H1113,D.1[Tên sản phẩm],0)))</f>
        <v/>
      </c>
      <c r="L1113" s="56"/>
      <c r="M1113" s="53"/>
      <c r="N1113" s="53"/>
      <c r="O1113" s="53"/>
      <c r="P1113" s="57" t="str">
        <f t="shared" si="212"/>
        <v/>
      </c>
      <c r="Q1113" s="58"/>
      <c r="R1113" s="56" t="str">
        <f t="shared" si="205"/>
        <v/>
      </c>
      <c r="S1113" s="57" t="str">
        <f t="shared" si="213"/>
        <v/>
      </c>
      <c r="T1113" s="58" t="str">
        <f t="shared" ca="1" si="214"/>
        <v/>
      </c>
      <c r="U1113" s="57" t="str">
        <f t="shared" si="215"/>
        <v/>
      </c>
      <c r="V1113" s="57" t="str">
        <f ca="1">IF(AND(C1113&lt;&gt;"",C1113&lt;&gt;OFFSET(C1113,1,0)),SUMIFS([Giá có thuế],[Số ĐK],C1113),"")</f>
        <v/>
      </c>
      <c r="W1113" s="53"/>
      <c r="X1113" s="55" t="str">
        <f>IF(W1113="","",'Thông Tin Chung'!#REF!)</f>
        <v/>
      </c>
      <c r="Y1113" s="57" t="str">
        <f t="shared" ca="1" si="216"/>
        <v/>
      </c>
      <c r="Z1113" s="59"/>
      <c r="AA1113" s="49" t="str">
        <f ca="1">IF(C1113="","",IF(OR(D1113&lt;NgayBatDau,D1113&gt;NgayKetThuc),"Ngày tháng phải nằm trong kỳ báo cáo",IF(AND(G1113&lt;&gt;"",COUNTIF(D.2[Tên khách hàng],G1113)=0),"Tên KH chưa khai báo trong DSKH",IF(AND(H1113&lt;&gt;"",COUNTIF(D.1[Tên sản phẩm],H1113)=0),"SP này chưa khai báo trong DSSP",""))))</f>
        <v/>
      </c>
      <c r="AB1113" s="28" t="str">
        <f t="shared" ca="1" si="206"/>
        <v/>
      </c>
      <c r="AC1113" s="29" t="str">
        <f>IF(OR(H1113="",S1113=""),"",S1113-(SUM(L1113,M1113)*INDEX(#REF!,MATCH(H1113,D.1[Tên sản phẩm],0))))</f>
        <v/>
      </c>
    </row>
    <row r="1114" spans="2:29" ht="27.75" customHeight="1">
      <c r="B1114" s="69">
        <f t="shared" si="207"/>
        <v>1111</v>
      </c>
      <c r="C1114" s="49" t="str">
        <f t="shared" ca="1" si="208"/>
        <v/>
      </c>
      <c r="D1114" s="50" t="str">
        <f t="shared" ca="1" si="209"/>
        <v/>
      </c>
      <c r="E1114" s="51" t="str">
        <f t="shared" ca="1" si="210"/>
        <v/>
      </c>
      <c r="F1114" s="51"/>
      <c r="G1114" s="52" t="str">
        <f t="shared" ca="1" si="211"/>
        <v/>
      </c>
      <c r="H1114" s="53"/>
      <c r="I1114" s="54" t="str">
        <f>IF(H1114="","",INDEX(D.1[Quy cách],MATCH(H1114,D.1[Tên sản phẩm],0)))</f>
        <v/>
      </c>
      <c r="J1114" s="20" t="str">
        <f>IF(H1114="","",INDEX(D.1[ĐVT],MATCH(H1114,D.1[Tên sản phẩm],0)))</f>
        <v/>
      </c>
      <c r="K1114" s="56" t="str">
        <f>IF(H1114="","",INDEX(#REF!,MATCH(H1114,D.1[Tên sản phẩm],0)))</f>
        <v/>
      </c>
      <c r="L1114" s="56"/>
      <c r="M1114" s="53"/>
      <c r="N1114" s="53"/>
      <c r="O1114" s="53"/>
      <c r="P1114" s="57" t="str">
        <f t="shared" si="212"/>
        <v/>
      </c>
      <c r="Q1114" s="58"/>
      <c r="R1114" s="56" t="str">
        <f t="shared" si="205"/>
        <v/>
      </c>
      <c r="S1114" s="57" t="str">
        <f t="shared" si="213"/>
        <v/>
      </c>
      <c r="T1114" s="58" t="str">
        <f t="shared" ca="1" si="214"/>
        <v/>
      </c>
      <c r="U1114" s="57" t="str">
        <f t="shared" si="215"/>
        <v/>
      </c>
      <c r="V1114" s="57" t="str">
        <f ca="1">IF(AND(C1114&lt;&gt;"",C1114&lt;&gt;OFFSET(C1114,1,0)),SUMIFS([Giá có thuế],[Số ĐK],C1114),"")</f>
        <v/>
      </c>
      <c r="W1114" s="53"/>
      <c r="X1114" s="55" t="str">
        <f>IF(W1114="","",'Thông Tin Chung'!#REF!)</f>
        <v/>
      </c>
      <c r="Y1114" s="57" t="str">
        <f t="shared" ca="1" si="216"/>
        <v/>
      </c>
      <c r="Z1114" s="59"/>
      <c r="AA1114" s="49" t="str">
        <f ca="1">IF(C1114="","",IF(OR(D1114&lt;NgayBatDau,D1114&gt;NgayKetThuc),"Ngày tháng phải nằm trong kỳ báo cáo",IF(AND(G1114&lt;&gt;"",COUNTIF(D.2[Tên khách hàng],G1114)=0),"Tên KH chưa khai báo trong DSKH",IF(AND(H1114&lt;&gt;"",COUNTIF(D.1[Tên sản phẩm],H1114)=0),"SP này chưa khai báo trong DSSP",""))))</f>
        <v/>
      </c>
      <c r="AB1114" s="28" t="str">
        <f t="shared" ca="1" si="206"/>
        <v/>
      </c>
      <c r="AC1114" s="29" t="str">
        <f>IF(OR(H1114="",S1114=""),"",S1114-(SUM(L1114,M1114)*INDEX(#REF!,MATCH(H1114,D.1[Tên sản phẩm],0))))</f>
        <v/>
      </c>
    </row>
    <row r="1115" spans="2:29" ht="27.75" customHeight="1">
      <c r="B1115" s="69">
        <f t="shared" si="207"/>
        <v>1112</v>
      </c>
      <c r="C1115" s="49" t="str">
        <f t="shared" ca="1" si="208"/>
        <v/>
      </c>
      <c r="D1115" s="50" t="str">
        <f t="shared" ca="1" si="209"/>
        <v/>
      </c>
      <c r="E1115" s="51" t="str">
        <f t="shared" ca="1" si="210"/>
        <v/>
      </c>
      <c r="F1115" s="51"/>
      <c r="G1115" s="52" t="str">
        <f t="shared" ca="1" si="211"/>
        <v/>
      </c>
      <c r="H1115" s="53"/>
      <c r="I1115" s="54" t="str">
        <f>IF(H1115="","",INDEX(D.1[Quy cách],MATCH(H1115,D.1[Tên sản phẩm],0)))</f>
        <v/>
      </c>
      <c r="J1115" s="20" t="str">
        <f>IF(H1115="","",INDEX(D.1[ĐVT],MATCH(H1115,D.1[Tên sản phẩm],0)))</f>
        <v/>
      </c>
      <c r="K1115" s="56" t="str">
        <f>IF(H1115="","",INDEX(#REF!,MATCH(H1115,D.1[Tên sản phẩm],0)))</f>
        <v/>
      </c>
      <c r="L1115" s="56"/>
      <c r="M1115" s="53"/>
      <c r="N1115" s="53"/>
      <c r="O1115" s="53"/>
      <c r="P1115" s="57" t="str">
        <f t="shared" si="212"/>
        <v/>
      </c>
      <c r="Q1115" s="58"/>
      <c r="R1115" s="56" t="str">
        <f t="shared" si="205"/>
        <v/>
      </c>
      <c r="S1115" s="57" t="str">
        <f t="shared" si="213"/>
        <v/>
      </c>
      <c r="T1115" s="58" t="str">
        <f t="shared" ca="1" si="214"/>
        <v/>
      </c>
      <c r="U1115" s="57" t="str">
        <f t="shared" si="215"/>
        <v/>
      </c>
      <c r="V1115" s="57" t="str">
        <f ca="1">IF(AND(C1115&lt;&gt;"",C1115&lt;&gt;OFFSET(C1115,1,0)),SUMIFS([Giá có thuế],[Số ĐK],C1115),"")</f>
        <v/>
      </c>
      <c r="W1115" s="53"/>
      <c r="X1115" s="55" t="str">
        <f>IF(W1115="","",'Thông Tin Chung'!#REF!)</f>
        <v/>
      </c>
      <c r="Y1115" s="57" t="str">
        <f t="shared" ca="1" si="216"/>
        <v/>
      </c>
      <c r="Z1115" s="59"/>
      <c r="AA1115" s="49" t="str">
        <f ca="1">IF(C1115="","",IF(OR(D1115&lt;NgayBatDau,D1115&gt;NgayKetThuc),"Ngày tháng phải nằm trong kỳ báo cáo",IF(AND(G1115&lt;&gt;"",COUNTIF(D.2[Tên khách hàng],G1115)=0),"Tên KH chưa khai báo trong DSKH",IF(AND(H1115&lt;&gt;"",COUNTIF(D.1[Tên sản phẩm],H1115)=0),"SP này chưa khai báo trong DSSP",""))))</f>
        <v/>
      </c>
      <c r="AB1115" s="28" t="str">
        <f t="shared" ca="1" si="206"/>
        <v/>
      </c>
      <c r="AC1115" s="29" t="str">
        <f>IF(OR(H1115="",S1115=""),"",S1115-(SUM(L1115,M1115)*INDEX(#REF!,MATCH(H1115,D.1[Tên sản phẩm],0))))</f>
        <v/>
      </c>
    </row>
    <row r="1116" spans="2:29" ht="27.75" customHeight="1">
      <c r="B1116" s="69">
        <f t="shared" si="207"/>
        <v>1113</v>
      </c>
      <c r="C1116" s="49" t="str">
        <f t="shared" ca="1" si="208"/>
        <v/>
      </c>
      <c r="D1116" s="50" t="str">
        <f t="shared" ca="1" si="209"/>
        <v/>
      </c>
      <c r="E1116" s="51" t="str">
        <f t="shared" ca="1" si="210"/>
        <v/>
      </c>
      <c r="F1116" s="51"/>
      <c r="G1116" s="52" t="str">
        <f t="shared" ca="1" si="211"/>
        <v/>
      </c>
      <c r="H1116" s="53"/>
      <c r="I1116" s="54" t="str">
        <f>IF(H1116="","",INDEX(D.1[Quy cách],MATCH(H1116,D.1[Tên sản phẩm],0)))</f>
        <v/>
      </c>
      <c r="J1116" s="20" t="str">
        <f>IF(H1116="","",INDEX(D.1[ĐVT],MATCH(H1116,D.1[Tên sản phẩm],0)))</f>
        <v/>
      </c>
      <c r="K1116" s="56" t="str">
        <f>IF(H1116="","",INDEX(#REF!,MATCH(H1116,D.1[Tên sản phẩm],0)))</f>
        <v/>
      </c>
      <c r="L1116" s="56"/>
      <c r="M1116" s="53"/>
      <c r="N1116" s="53"/>
      <c r="O1116" s="53"/>
      <c r="P1116" s="57" t="str">
        <f t="shared" si="212"/>
        <v/>
      </c>
      <c r="Q1116" s="58"/>
      <c r="R1116" s="56" t="str">
        <f t="shared" si="205"/>
        <v/>
      </c>
      <c r="S1116" s="57" t="str">
        <f t="shared" si="213"/>
        <v/>
      </c>
      <c r="T1116" s="58" t="str">
        <f t="shared" ca="1" si="214"/>
        <v/>
      </c>
      <c r="U1116" s="57" t="str">
        <f t="shared" si="215"/>
        <v/>
      </c>
      <c r="V1116" s="57" t="str">
        <f ca="1">IF(AND(C1116&lt;&gt;"",C1116&lt;&gt;OFFSET(C1116,1,0)),SUMIFS([Giá có thuế],[Số ĐK],C1116),"")</f>
        <v/>
      </c>
      <c r="W1116" s="53"/>
      <c r="X1116" s="55" t="str">
        <f>IF(W1116="","",'Thông Tin Chung'!#REF!)</f>
        <v/>
      </c>
      <c r="Y1116" s="57" t="str">
        <f t="shared" ca="1" si="216"/>
        <v/>
      </c>
      <c r="Z1116" s="59"/>
      <c r="AA1116" s="49" t="str">
        <f ca="1">IF(C1116="","",IF(OR(D1116&lt;NgayBatDau,D1116&gt;NgayKetThuc),"Ngày tháng phải nằm trong kỳ báo cáo",IF(AND(G1116&lt;&gt;"",COUNTIF(D.2[Tên khách hàng],G1116)=0),"Tên KH chưa khai báo trong DSKH",IF(AND(H1116&lt;&gt;"",COUNTIF(D.1[Tên sản phẩm],H1116)=0),"SP này chưa khai báo trong DSSP",""))))</f>
        <v/>
      </c>
      <c r="AB1116" s="28" t="str">
        <f t="shared" ca="1" si="206"/>
        <v/>
      </c>
      <c r="AC1116" s="29" t="str">
        <f>IF(OR(H1116="",S1116=""),"",S1116-(SUM(L1116,M1116)*INDEX(#REF!,MATCH(H1116,D.1[Tên sản phẩm],0))))</f>
        <v/>
      </c>
    </row>
    <row r="1117" spans="2:29" ht="27.75" customHeight="1">
      <c r="B1117" s="69">
        <f t="shared" si="207"/>
        <v>1114</v>
      </c>
      <c r="C1117" s="49" t="str">
        <f t="shared" ca="1" si="208"/>
        <v/>
      </c>
      <c r="D1117" s="50" t="str">
        <f t="shared" ca="1" si="209"/>
        <v/>
      </c>
      <c r="E1117" s="51" t="str">
        <f t="shared" ca="1" si="210"/>
        <v/>
      </c>
      <c r="F1117" s="51"/>
      <c r="G1117" s="52" t="str">
        <f t="shared" ca="1" si="211"/>
        <v/>
      </c>
      <c r="H1117" s="53"/>
      <c r="I1117" s="54" t="str">
        <f>IF(H1117="","",INDEX(D.1[Quy cách],MATCH(H1117,D.1[Tên sản phẩm],0)))</f>
        <v/>
      </c>
      <c r="J1117" s="20" t="str">
        <f>IF(H1117="","",INDEX(D.1[ĐVT],MATCH(H1117,D.1[Tên sản phẩm],0)))</f>
        <v/>
      </c>
      <c r="K1117" s="56" t="str">
        <f>IF(H1117="","",INDEX(#REF!,MATCH(H1117,D.1[Tên sản phẩm],0)))</f>
        <v/>
      </c>
      <c r="L1117" s="56"/>
      <c r="M1117" s="53"/>
      <c r="N1117" s="53"/>
      <c r="O1117" s="53"/>
      <c r="P1117" s="57" t="str">
        <f t="shared" si="212"/>
        <v/>
      </c>
      <c r="Q1117" s="58"/>
      <c r="R1117" s="56" t="str">
        <f t="shared" si="205"/>
        <v/>
      </c>
      <c r="S1117" s="57" t="str">
        <f t="shared" si="213"/>
        <v/>
      </c>
      <c r="T1117" s="58" t="str">
        <f t="shared" ca="1" si="214"/>
        <v/>
      </c>
      <c r="U1117" s="57" t="str">
        <f t="shared" si="215"/>
        <v/>
      </c>
      <c r="V1117" s="57" t="str">
        <f ca="1">IF(AND(C1117&lt;&gt;"",C1117&lt;&gt;OFFSET(C1117,1,0)),SUMIFS([Giá có thuế],[Số ĐK],C1117),"")</f>
        <v/>
      </c>
      <c r="W1117" s="53"/>
      <c r="X1117" s="55" t="str">
        <f>IF(W1117="","",'Thông Tin Chung'!#REF!)</f>
        <v/>
      </c>
      <c r="Y1117" s="57" t="str">
        <f t="shared" ca="1" si="216"/>
        <v/>
      </c>
      <c r="Z1117" s="59"/>
      <c r="AA1117" s="49" t="str">
        <f ca="1">IF(C1117="","",IF(OR(D1117&lt;NgayBatDau,D1117&gt;NgayKetThuc),"Ngày tháng phải nằm trong kỳ báo cáo",IF(AND(G1117&lt;&gt;"",COUNTIF(D.2[Tên khách hàng],G1117)=0),"Tên KH chưa khai báo trong DSKH",IF(AND(H1117&lt;&gt;"",COUNTIF(D.1[Tên sản phẩm],H1117)=0),"SP này chưa khai báo trong DSSP",""))))</f>
        <v/>
      </c>
      <c r="AB1117" s="28" t="str">
        <f t="shared" ca="1" si="206"/>
        <v/>
      </c>
      <c r="AC1117" s="29" t="str">
        <f>IF(OR(H1117="",S1117=""),"",S1117-(SUM(L1117,M1117)*INDEX(#REF!,MATCH(H1117,D.1[Tên sản phẩm],0))))</f>
        <v/>
      </c>
    </row>
    <row r="1118" spans="2:29" ht="27.75" customHeight="1">
      <c r="B1118" s="69">
        <f t="shared" si="207"/>
        <v>1115</v>
      </c>
      <c r="C1118" s="49" t="str">
        <f t="shared" ca="1" si="208"/>
        <v/>
      </c>
      <c r="D1118" s="50" t="str">
        <f t="shared" ca="1" si="209"/>
        <v/>
      </c>
      <c r="E1118" s="51" t="str">
        <f t="shared" ca="1" si="210"/>
        <v/>
      </c>
      <c r="F1118" s="51"/>
      <c r="G1118" s="52" t="str">
        <f t="shared" ca="1" si="211"/>
        <v/>
      </c>
      <c r="H1118" s="53"/>
      <c r="I1118" s="54" t="str">
        <f>IF(H1118="","",INDEX(D.1[Quy cách],MATCH(H1118,D.1[Tên sản phẩm],0)))</f>
        <v/>
      </c>
      <c r="J1118" s="20" t="str">
        <f>IF(H1118="","",INDEX(D.1[ĐVT],MATCH(H1118,D.1[Tên sản phẩm],0)))</f>
        <v/>
      </c>
      <c r="K1118" s="56" t="str">
        <f>IF(H1118="","",INDEX(#REF!,MATCH(H1118,D.1[Tên sản phẩm],0)))</f>
        <v/>
      </c>
      <c r="L1118" s="56"/>
      <c r="M1118" s="53"/>
      <c r="N1118" s="53"/>
      <c r="O1118" s="53"/>
      <c r="P1118" s="57" t="str">
        <f t="shared" si="212"/>
        <v/>
      </c>
      <c r="Q1118" s="58"/>
      <c r="R1118" s="56" t="str">
        <f t="shared" si="205"/>
        <v/>
      </c>
      <c r="S1118" s="57" t="str">
        <f t="shared" si="213"/>
        <v/>
      </c>
      <c r="T1118" s="58" t="str">
        <f t="shared" ca="1" si="214"/>
        <v/>
      </c>
      <c r="U1118" s="57" t="str">
        <f t="shared" si="215"/>
        <v/>
      </c>
      <c r="V1118" s="57" t="str">
        <f ca="1">IF(AND(C1118&lt;&gt;"",C1118&lt;&gt;OFFSET(C1118,1,0)),SUMIFS([Giá có thuế],[Số ĐK],C1118),"")</f>
        <v/>
      </c>
      <c r="W1118" s="53"/>
      <c r="X1118" s="55" t="str">
        <f>IF(W1118="","",'Thông Tin Chung'!#REF!)</f>
        <v/>
      </c>
      <c r="Y1118" s="57" t="str">
        <f t="shared" ca="1" si="216"/>
        <v/>
      </c>
      <c r="Z1118" s="59"/>
      <c r="AA1118" s="49" t="str">
        <f ca="1">IF(C1118="","",IF(OR(D1118&lt;NgayBatDau,D1118&gt;NgayKetThuc),"Ngày tháng phải nằm trong kỳ báo cáo",IF(AND(G1118&lt;&gt;"",COUNTIF(D.2[Tên khách hàng],G1118)=0),"Tên KH chưa khai báo trong DSKH",IF(AND(H1118&lt;&gt;"",COUNTIF(D.1[Tên sản phẩm],H1118)=0),"SP này chưa khai báo trong DSSP",""))))</f>
        <v/>
      </c>
      <c r="AB1118" s="28" t="str">
        <f t="shared" ca="1" si="206"/>
        <v/>
      </c>
      <c r="AC1118" s="29" t="str">
        <f>IF(OR(H1118="",S1118=""),"",S1118-(SUM(L1118,M1118)*INDEX(#REF!,MATCH(H1118,D.1[Tên sản phẩm],0))))</f>
        <v/>
      </c>
    </row>
    <row r="1119" spans="2:29" ht="27.75" customHeight="1">
      <c r="B1119" s="69">
        <f t="shared" si="207"/>
        <v>1116</v>
      </c>
      <c r="C1119" s="49" t="str">
        <f t="shared" ca="1" si="208"/>
        <v/>
      </c>
      <c r="D1119" s="50" t="str">
        <f t="shared" ca="1" si="209"/>
        <v/>
      </c>
      <c r="E1119" s="51" t="str">
        <f t="shared" ca="1" si="210"/>
        <v/>
      </c>
      <c r="F1119" s="51"/>
      <c r="G1119" s="52" t="str">
        <f t="shared" ca="1" si="211"/>
        <v/>
      </c>
      <c r="H1119" s="53"/>
      <c r="I1119" s="54" t="str">
        <f>IF(H1119="","",INDEX(D.1[Quy cách],MATCH(H1119,D.1[Tên sản phẩm],0)))</f>
        <v/>
      </c>
      <c r="J1119" s="20" t="str">
        <f>IF(H1119="","",INDEX(D.1[ĐVT],MATCH(H1119,D.1[Tên sản phẩm],0)))</f>
        <v/>
      </c>
      <c r="K1119" s="56" t="str">
        <f>IF(H1119="","",INDEX(#REF!,MATCH(H1119,D.1[Tên sản phẩm],0)))</f>
        <v/>
      </c>
      <c r="L1119" s="56"/>
      <c r="M1119" s="53"/>
      <c r="N1119" s="53"/>
      <c r="O1119" s="53"/>
      <c r="P1119" s="57" t="str">
        <f t="shared" si="212"/>
        <v/>
      </c>
      <c r="Q1119" s="58"/>
      <c r="R1119" s="56" t="str">
        <f t="shared" si="205"/>
        <v/>
      </c>
      <c r="S1119" s="57" t="str">
        <f t="shared" si="213"/>
        <v/>
      </c>
      <c r="T1119" s="58" t="str">
        <f t="shared" ca="1" si="214"/>
        <v/>
      </c>
      <c r="U1119" s="57" t="str">
        <f t="shared" si="215"/>
        <v/>
      </c>
      <c r="V1119" s="57" t="str">
        <f ca="1">IF(AND(C1119&lt;&gt;"",C1119&lt;&gt;OFFSET(C1119,1,0)),SUMIFS([Giá có thuế],[Số ĐK],C1119),"")</f>
        <v/>
      </c>
      <c r="W1119" s="53"/>
      <c r="X1119" s="55" t="str">
        <f>IF(W1119="","",'Thông Tin Chung'!#REF!)</f>
        <v/>
      </c>
      <c r="Y1119" s="57" t="str">
        <f t="shared" ca="1" si="216"/>
        <v/>
      </c>
      <c r="Z1119" s="59"/>
      <c r="AA1119" s="49" t="str">
        <f ca="1">IF(C1119="","",IF(OR(D1119&lt;NgayBatDau,D1119&gt;NgayKetThuc),"Ngày tháng phải nằm trong kỳ báo cáo",IF(AND(G1119&lt;&gt;"",COUNTIF(D.2[Tên khách hàng],G1119)=0),"Tên KH chưa khai báo trong DSKH",IF(AND(H1119&lt;&gt;"",COUNTIF(D.1[Tên sản phẩm],H1119)=0),"SP này chưa khai báo trong DSSP",""))))</f>
        <v/>
      </c>
      <c r="AB1119" s="28" t="str">
        <f t="shared" ca="1" si="206"/>
        <v/>
      </c>
      <c r="AC1119" s="29" t="str">
        <f>IF(OR(H1119="",S1119=""),"",S1119-(SUM(L1119,M1119)*INDEX(#REF!,MATCH(H1119,D.1[Tên sản phẩm],0))))</f>
        <v/>
      </c>
    </row>
    <row r="1120" spans="2:29" ht="27.75" customHeight="1">
      <c r="B1120" s="69">
        <f t="shared" si="207"/>
        <v>1117</v>
      </c>
      <c r="C1120" s="49" t="str">
        <f t="shared" ca="1" si="208"/>
        <v/>
      </c>
      <c r="D1120" s="50" t="str">
        <f t="shared" ca="1" si="209"/>
        <v/>
      </c>
      <c r="E1120" s="51" t="str">
        <f t="shared" ca="1" si="210"/>
        <v/>
      </c>
      <c r="F1120" s="51"/>
      <c r="G1120" s="52" t="str">
        <f t="shared" ca="1" si="211"/>
        <v/>
      </c>
      <c r="H1120" s="53"/>
      <c r="I1120" s="54" t="str">
        <f>IF(H1120="","",INDEX(D.1[Quy cách],MATCH(H1120,D.1[Tên sản phẩm],0)))</f>
        <v/>
      </c>
      <c r="J1120" s="20" t="str">
        <f>IF(H1120="","",INDEX(D.1[ĐVT],MATCH(H1120,D.1[Tên sản phẩm],0)))</f>
        <v/>
      </c>
      <c r="K1120" s="56" t="str">
        <f>IF(H1120="","",INDEX(#REF!,MATCH(H1120,D.1[Tên sản phẩm],0)))</f>
        <v/>
      </c>
      <c r="L1120" s="56"/>
      <c r="M1120" s="53"/>
      <c r="N1120" s="53"/>
      <c r="O1120" s="53"/>
      <c r="P1120" s="57" t="str">
        <f t="shared" si="212"/>
        <v/>
      </c>
      <c r="Q1120" s="58"/>
      <c r="R1120" s="56" t="str">
        <f t="shared" si="205"/>
        <v/>
      </c>
      <c r="S1120" s="57" t="str">
        <f t="shared" si="213"/>
        <v/>
      </c>
      <c r="T1120" s="58" t="str">
        <f t="shared" ca="1" si="214"/>
        <v/>
      </c>
      <c r="U1120" s="57" t="str">
        <f t="shared" si="215"/>
        <v/>
      </c>
      <c r="V1120" s="57" t="str">
        <f ca="1">IF(AND(C1120&lt;&gt;"",C1120&lt;&gt;OFFSET(C1120,1,0)),SUMIFS([Giá có thuế],[Số ĐK],C1120),"")</f>
        <v/>
      </c>
      <c r="W1120" s="53"/>
      <c r="X1120" s="55" t="str">
        <f>IF(W1120="","",'Thông Tin Chung'!#REF!)</f>
        <v/>
      </c>
      <c r="Y1120" s="57" t="str">
        <f t="shared" ca="1" si="216"/>
        <v/>
      </c>
      <c r="Z1120" s="59"/>
      <c r="AA1120" s="49" t="str">
        <f ca="1">IF(C1120="","",IF(OR(D1120&lt;NgayBatDau,D1120&gt;NgayKetThuc),"Ngày tháng phải nằm trong kỳ báo cáo",IF(AND(G1120&lt;&gt;"",COUNTIF(D.2[Tên khách hàng],G1120)=0),"Tên KH chưa khai báo trong DSKH",IF(AND(H1120&lt;&gt;"",COUNTIF(D.1[Tên sản phẩm],H1120)=0),"SP này chưa khai báo trong DSSP",""))))</f>
        <v/>
      </c>
      <c r="AB1120" s="28" t="str">
        <f t="shared" ca="1" si="206"/>
        <v/>
      </c>
      <c r="AC1120" s="29" t="str">
        <f>IF(OR(H1120="",S1120=""),"",S1120-(SUM(L1120,M1120)*INDEX(#REF!,MATCH(H1120,D.1[Tên sản phẩm],0))))</f>
        <v/>
      </c>
    </row>
    <row r="1121" spans="2:29" ht="27.75" customHeight="1">
      <c r="B1121" s="69">
        <f t="shared" si="207"/>
        <v>1118</v>
      </c>
      <c r="C1121" s="49" t="str">
        <f t="shared" ca="1" si="208"/>
        <v/>
      </c>
      <c r="D1121" s="50" t="str">
        <f t="shared" ca="1" si="209"/>
        <v/>
      </c>
      <c r="E1121" s="51" t="str">
        <f t="shared" ca="1" si="210"/>
        <v/>
      </c>
      <c r="F1121" s="51"/>
      <c r="G1121" s="52" t="str">
        <f t="shared" ca="1" si="211"/>
        <v/>
      </c>
      <c r="H1121" s="53"/>
      <c r="I1121" s="54" t="str">
        <f>IF(H1121="","",INDEX(D.1[Quy cách],MATCH(H1121,D.1[Tên sản phẩm],0)))</f>
        <v/>
      </c>
      <c r="J1121" s="20" t="str">
        <f>IF(H1121="","",INDEX(D.1[ĐVT],MATCH(H1121,D.1[Tên sản phẩm],0)))</f>
        <v/>
      </c>
      <c r="K1121" s="56" t="str">
        <f>IF(H1121="","",INDEX(#REF!,MATCH(H1121,D.1[Tên sản phẩm],0)))</f>
        <v/>
      </c>
      <c r="L1121" s="56"/>
      <c r="M1121" s="53"/>
      <c r="N1121" s="53"/>
      <c r="O1121" s="53"/>
      <c r="P1121" s="57" t="str">
        <f t="shared" si="212"/>
        <v/>
      </c>
      <c r="Q1121" s="58"/>
      <c r="R1121" s="56" t="str">
        <f t="shared" si="205"/>
        <v/>
      </c>
      <c r="S1121" s="57" t="str">
        <f t="shared" si="213"/>
        <v/>
      </c>
      <c r="T1121" s="58" t="str">
        <f t="shared" ca="1" si="214"/>
        <v/>
      </c>
      <c r="U1121" s="57" t="str">
        <f t="shared" si="215"/>
        <v/>
      </c>
      <c r="V1121" s="57" t="str">
        <f ca="1">IF(AND(C1121&lt;&gt;"",C1121&lt;&gt;OFFSET(C1121,1,0)),SUMIFS([Giá có thuế],[Số ĐK],C1121),"")</f>
        <v/>
      </c>
      <c r="W1121" s="53"/>
      <c r="X1121" s="55" t="str">
        <f>IF(W1121="","",'Thông Tin Chung'!#REF!)</f>
        <v/>
      </c>
      <c r="Y1121" s="57" t="str">
        <f t="shared" ca="1" si="216"/>
        <v/>
      </c>
      <c r="Z1121" s="59"/>
      <c r="AA1121" s="49" t="str">
        <f ca="1">IF(C1121="","",IF(OR(D1121&lt;NgayBatDau,D1121&gt;NgayKetThuc),"Ngày tháng phải nằm trong kỳ báo cáo",IF(AND(G1121&lt;&gt;"",COUNTIF(D.2[Tên khách hàng],G1121)=0),"Tên KH chưa khai báo trong DSKH",IF(AND(H1121&lt;&gt;"",COUNTIF(D.1[Tên sản phẩm],H1121)=0),"SP này chưa khai báo trong DSSP",""))))</f>
        <v/>
      </c>
      <c r="AB1121" s="28" t="str">
        <f t="shared" ca="1" si="206"/>
        <v/>
      </c>
      <c r="AC1121" s="29" t="str">
        <f>IF(OR(H1121="",S1121=""),"",S1121-(SUM(L1121,M1121)*INDEX(#REF!,MATCH(H1121,D.1[Tên sản phẩm],0))))</f>
        <v/>
      </c>
    </row>
    <row r="1122" spans="2:29" ht="27.75" customHeight="1">
      <c r="B1122" s="69">
        <f t="shared" si="207"/>
        <v>1119</v>
      </c>
      <c r="C1122" s="49" t="str">
        <f t="shared" ca="1" si="208"/>
        <v/>
      </c>
      <c r="D1122" s="50" t="str">
        <f t="shared" ca="1" si="209"/>
        <v/>
      </c>
      <c r="E1122" s="51" t="str">
        <f t="shared" ca="1" si="210"/>
        <v/>
      </c>
      <c r="F1122" s="51"/>
      <c r="G1122" s="52" t="str">
        <f t="shared" ca="1" si="211"/>
        <v/>
      </c>
      <c r="H1122" s="53"/>
      <c r="I1122" s="54" t="str">
        <f>IF(H1122="","",INDEX(D.1[Quy cách],MATCH(H1122,D.1[Tên sản phẩm],0)))</f>
        <v/>
      </c>
      <c r="J1122" s="20" t="str">
        <f>IF(H1122="","",INDEX(D.1[ĐVT],MATCH(H1122,D.1[Tên sản phẩm],0)))</f>
        <v/>
      </c>
      <c r="K1122" s="56" t="str">
        <f>IF(H1122="","",INDEX(#REF!,MATCH(H1122,D.1[Tên sản phẩm],0)))</f>
        <v/>
      </c>
      <c r="L1122" s="56"/>
      <c r="M1122" s="53"/>
      <c r="N1122" s="53"/>
      <c r="O1122" s="53"/>
      <c r="P1122" s="57" t="str">
        <f t="shared" si="212"/>
        <v/>
      </c>
      <c r="Q1122" s="58"/>
      <c r="R1122" s="56" t="str">
        <f t="shared" si="205"/>
        <v/>
      </c>
      <c r="S1122" s="57" t="str">
        <f t="shared" si="213"/>
        <v/>
      </c>
      <c r="T1122" s="58" t="str">
        <f t="shared" ca="1" si="214"/>
        <v/>
      </c>
      <c r="U1122" s="57" t="str">
        <f t="shared" si="215"/>
        <v/>
      </c>
      <c r="V1122" s="57" t="str">
        <f ca="1">IF(AND(C1122&lt;&gt;"",C1122&lt;&gt;OFFSET(C1122,1,0)),SUMIFS([Giá có thuế],[Số ĐK],C1122),"")</f>
        <v/>
      </c>
      <c r="W1122" s="53"/>
      <c r="X1122" s="55" t="str">
        <f>IF(W1122="","",'Thông Tin Chung'!#REF!)</f>
        <v/>
      </c>
      <c r="Y1122" s="57" t="str">
        <f t="shared" ca="1" si="216"/>
        <v/>
      </c>
      <c r="Z1122" s="59"/>
      <c r="AA1122" s="49" t="str">
        <f ca="1">IF(C1122="","",IF(OR(D1122&lt;NgayBatDau,D1122&gt;NgayKetThuc),"Ngày tháng phải nằm trong kỳ báo cáo",IF(AND(G1122&lt;&gt;"",COUNTIF(D.2[Tên khách hàng],G1122)=0),"Tên KH chưa khai báo trong DSKH",IF(AND(H1122&lt;&gt;"",COUNTIF(D.1[Tên sản phẩm],H1122)=0),"SP này chưa khai báo trong DSSP",""))))</f>
        <v/>
      </c>
      <c r="AB1122" s="28" t="str">
        <f t="shared" ca="1" si="206"/>
        <v/>
      </c>
      <c r="AC1122" s="29" t="str">
        <f>IF(OR(H1122="",S1122=""),"",S1122-(SUM(L1122,M1122)*INDEX(#REF!,MATCH(H1122,D.1[Tên sản phẩm],0))))</f>
        <v/>
      </c>
    </row>
    <row r="1123" spans="2:29" ht="27.75" customHeight="1">
      <c r="B1123" s="69">
        <f t="shared" si="207"/>
        <v>1120</v>
      </c>
      <c r="C1123" s="49" t="str">
        <f t="shared" ca="1" si="208"/>
        <v/>
      </c>
      <c r="D1123" s="50" t="str">
        <f t="shared" ca="1" si="209"/>
        <v/>
      </c>
      <c r="E1123" s="51" t="str">
        <f t="shared" ca="1" si="210"/>
        <v/>
      </c>
      <c r="F1123" s="51"/>
      <c r="G1123" s="52" t="str">
        <f t="shared" ca="1" si="211"/>
        <v/>
      </c>
      <c r="H1123" s="53"/>
      <c r="I1123" s="54" t="str">
        <f>IF(H1123="","",INDEX(D.1[Quy cách],MATCH(H1123,D.1[Tên sản phẩm],0)))</f>
        <v/>
      </c>
      <c r="J1123" s="20" t="str">
        <f>IF(H1123="","",INDEX(D.1[ĐVT],MATCH(H1123,D.1[Tên sản phẩm],0)))</f>
        <v/>
      </c>
      <c r="K1123" s="56" t="str">
        <f>IF(H1123="","",INDEX(#REF!,MATCH(H1123,D.1[Tên sản phẩm],0)))</f>
        <v/>
      </c>
      <c r="L1123" s="56"/>
      <c r="M1123" s="53"/>
      <c r="N1123" s="53"/>
      <c r="O1123" s="53"/>
      <c r="P1123" s="57" t="str">
        <f t="shared" si="212"/>
        <v/>
      </c>
      <c r="Q1123" s="58"/>
      <c r="R1123" s="56" t="str">
        <f t="shared" si="205"/>
        <v/>
      </c>
      <c r="S1123" s="57" t="str">
        <f t="shared" si="213"/>
        <v/>
      </c>
      <c r="T1123" s="58" t="str">
        <f t="shared" ca="1" si="214"/>
        <v/>
      </c>
      <c r="U1123" s="57" t="str">
        <f t="shared" si="215"/>
        <v/>
      </c>
      <c r="V1123" s="57" t="str">
        <f ca="1">IF(AND(C1123&lt;&gt;"",C1123&lt;&gt;OFFSET(C1123,1,0)),SUMIFS([Giá có thuế],[Số ĐK],C1123),"")</f>
        <v/>
      </c>
      <c r="W1123" s="53"/>
      <c r="X1123" s="55" t="str">
        <f>IF(W1123="","",'Thông Tin Chung'!#REF!)</f>
        <v/>
      </c>
      <c r="Y1123" s="57" t="str">
        <f t="shared" ca="1" si="216"/>
        <v/>
      </c>
      <c r="Z1123" s="59"/>
      <c r="AA1123" s="49" t="str">
        <f ca="1">IF(C1123="","",IF(OR(D1123&lt;NgayBatDau,D1123&gt;NgayKetThuc),"Ngày tháng phải nằm trong kỳ báo cáo",IF(AND(G1123&lt;&gt;"",COUNTIF(D.2[Tên khách hàng],G1123)=0),"Tên KH chưa khai báo trong DSKH",IF(AND(H1123&lt;&gt;"",COUNTIF(D.1[Tên sản phẩm],H1123)=0),"SP này chưa khai báo trong DSSP",""))))</f>
        <v/>
      </c>
      <c r="AB1123" s="28" t="str">
        <f t="shared" ca="1" si="206"/>
        <v/>
      </c>
      <c r="AC1123" s="29" t="str">
        <f>IF(OR(H1123="",S1123=""),"",S1123-(SUM(L1123,M1123)*INDEX(#REF!,MATCH(H1123,D.1[Tên sản phẩm],0))))</f>
        <v/>
      </c>
    </row>
    <row r="1124" spans="2:29" ht="27.75" customHeight="1">
      <c r="B1124" s="69">
        <f t="shared" si="207"/>
        <v>1121</v>
      </c>
      <c r="C1124" s="49" t="str">
        <f t="shared" ca="1" si="208"/>
        <v/>
      </c>
      <c r="D1124" s="50" t="str">
        <f t="shared" ca="1" si="209"/>
        <v/>
      </c>
      <c r="E1124" s="51" t="str">
        <f t="shared" ca="1" si="210"/>
        <v/>
      </c>
      <c r="F1124" s="51"/>
      <c r="G1124" s="52" t="str">
        <f t="shared" ca="1" si="211"/>
        <v/>
      </c>
      <c r="H1124" s="53"/>
      <c r="I1124" s="54" t="str">
        <f>IF(H1124="","",INDEX(D.1[Quy cách],MATCH(H1124,D.1[Tên sản phẩm],0)))</f>
        <v/>
      </c>
      <c r="J1124" s="20" t="str">
        <f>IF(H1124="","",INDEX(D.1[ĐVT],MATCH(H1124,D.1[Tên sản phẩm],0)))</f>
        <v/>
      </c>
      <c r="K1124" s="56" t="str">
        <f>IF(H1124="","",INDEX(#REF!,MATCH(H1124,D.1[Tên sản phẩm],0)))</f>
        <v/>
      </c>
      <c r="L1124" s="56"/>
      <c r="M1124" s="53"/>
      <c r="N1124" s="53"/>
      <c r="O1124" s="53"/>
      <c r="P1124" s="57" t="str">
        <f t="shared" si="212"/>
        <v/>
      </c>
      <c r="Q1124" s="58"/>
      <c r="R1124" s="56" t="str">
        <f t="shared" si="205"/>
        <v/>
      </c>
      <c r="S1124" s="57" t="str">
        <f t="shared" si="213"/>
        <v/>
      </c>
      <c r="T1124" s="58" t="str">
        <f t="shared" ca="1" si="214"/>
        <v/>
      </c>
      <c r="U1124" s="57" t="str">
        <f t="shared" si="215"/>
        <v/>
      </c>
      <c r="V1124" s="57" t="str">
        <f ca="1">IF(AND(C1124&lt;&gt;"",C1124&lt;&gt;OFFSET(C1124,1,0)),SUMIFS([Giá có thuế],[Số ĐK],C1124),"")</f>
        <v/>
      </c>
      <c r="W1124" s="53"/>
      <c r="X1124" s="55" t="str">
        <f>IF(W1124="","",'Thông Tin Chung'!#REF!)</f>
        <v/>
      </c>
      <c r="Y1124" s="57" t="str">
        <f t="shared" ca="1" si="216"/>
        <v/>
      </c>
      <c r="Z1124" s="59"/>
      <c r="AA1124" s="49" t="str">
        <f ca="1">IF(C1124="","",IF(OR(D1124&lt;NgayBatDau,D1124&gt;NgayKetThuc),"Ngày tháng phải nằm trong kỳ báo cáo",IF(AND(G1124&lt;&gt;"",COUNTIF(D.2[Tên khách hàng],G1124)=0),"Tên KH chưa khai báo trong DSKH",IF(AND(H1124&lt;&gt;"",COUNTIF(D.1[Tên sản phẩm],H1124)=0),"SP này chưa khai báo trong DSSP",""))))</f>
        <v/>
      </c>
      <c r="AB1124" s="28" t="str">
        <f t="shared" ca="1" si="206"/>
        <v/>
      </c>
      <c r="AC1124" s="29" t="str">
        <f>IF(OR(H1124="",S1124=""),"",S1124-(SUM(L1124,M1124)*INDEX(#REF!,MATCH(H1124,D.1[Tên sản phẩm],0))))</f>
        <v/>
      </c>
    </row>
    <row r="1125" spans="2:29" ht="27.75" customHeight="1">
      <c r="B1125" s="69">
        <f t="shared" si="207"/>
        <v>1122</v>
      </c>
      <c r="C1125" s="49" t="str">
        <f t="shared" ca="1" si="208"/>
        <v/>
      </c>
      <c r="D1125" s="50" t="str">
        <f t="shared" ca="1" si="209"/>
        <v/>
      </c>
      <c r="E1125" s="51" t="str">
        <f t="shared" ca="1" si="210"/>
        <v/>
      </c>
      <c r="F1125" s="51"/>
      <c r="G1125" s="52" t="str">
        <f t="shared" ca="1" si="211"/>
        <v/>
      </c>
      <c r="H1125" s="53"/>
      <c r="I1125" s="54" t="str">
        <f>IF(H1125="","",INDEX(D.1[Quy cách],MATCH(H1125,D.1[Tên sản phẩm],0)))</f>
        <v/>
      </c>
      <c r="J1125" s="20" t="str">
        <f>IF(H1125="","",INDEX(D.1[ĐVT],MATCH(H1125,D.1[Tên sản phẩm],0)))</f>
        <v/>
      </c>
      <c r="K1125" s="56" t="str">
        <f>IF(H1125="","",INDEX(#REF!,MATCH(H1125,D.1[Tên sản phẩm],0)))</f>
        <v/>
      </c>
      <c r="L1125" s="56"/>
      <c r="M1125" s="53"/>
      <c r="N1125" s="53"/>
      <c r="O1125" s="53"/>
      <c r="P1125" s="57" t="str">
        <f t="shared" si="212"/>
        <v/>
      </c>
      <c r="Q1125" s="58"/>
      <c r="R1125" s="56" t="str">
        <f t="shared" si="205"/>
        <v/>
      </c>
      <c r="S1125" s="57" t="str">
        <f t="shared" si="213"/>
        <v/>
      </c>
      <c r="T1125" s="58" t="str">
        <f t="shared" ca="1" si="214"/>
        <v/>
      </c>
      <c r="U1125" s="57" t="str">
        <f t="shared" si="215"/>
        <v/>
      </c>
      <c r="V1125" s="57" t="str">
        <f ca="1">IF(AND(C1125&lt;&gt;"",C1125&lt;&gt;OFFSET(C1125,1,0)),SUMIFS([Giá có thuế],[Số ĐK],C1125),"")</f>
        <v/>
      </c>
      <c r="W1125" s="53"/>
      <c r="X1125" s="55" t="str">
        <f>IF(W1125="","",'Thông Tin Chung'!#REF!)</f>
        <v/>
      </c>
      <c r="Y1125" s="57" t="str">
        <f t="shared" ca="1" si="216"/>
        <v/>
      </c>
      <c r="Z1125" s="59"/>
      <c r="AA1125" s="49" t="str">
        <f ca="1">IF(C1125="","",IF(OR(D1125&lt;NgayBatDau,D1125&gt;NgayKetThuc),"Ngày tháng phải nằm trong kỳ báo cáo",IF(AND(G1125&lt;&gt;"",COUNTIF(D.2[Tên khách hàng],G1125)=0),"Tên KH chưa khai báo trong DSKH",IF(AND(H1125&lt;&gt;"",COUNTIF(D.1[Tên sản phẩm],H1125)=0),"SP này chưa khai báo trong DSSP",""))))</f>
        <v/>
      </c>
      <c r="AB1125" s="28" t="str">
        <f t="shared" ca="1" si="206"/>
        <v/>
      </c>
      <c r="AC1125" s="29" t="str">
        <f>IF(OR(H1125="",S1125=""),"",S1125-(SUM(L1125,M1125)*INDEX(#REF!,MATCH(H1125,D.1[Tên sản phẩm],0))))</f>
        <v/>
      </c>
    </row>
    <row r="1126" spans="2:29" ht="27.75" customHeight="1">
      <c r="B1126" s="69">
        <f t="shared" si="207"/>
        <v>1123</v>
      </c>
      <c r="C1126" s="49" t="str">
        <f t="shared" ca="1" si="208"/>
        <v/>
      </c>
      <c r="D1126" s="50" t="str">
        <f t="shared" ca="1" si="209"/>
        <v/>
      </c>
      <c r="E1126" s="51" t="str">
        <f t="shared" ca="1" si="210"/>
        <v/>
      </c>
      <c r="F1126" s="51"/>
      <c r="G1126" s="52" t="str">
        <f t="shared" ca="1" si="211"/>
        <v/>
      </c>
      <c r="H1126" s="53"/>
      <c r="I1126" s="54" t="str">
        <f>IF(H1126="","",INDEX(D.1[Quy cách],MATCH(H1126,D.1[Tên sản phẩm],0)))</f>
        <v/>
      </c>
      <c r="J1126" s="20" t="str">
        <f>IF(H1126="","",INDEX(D.1[ĐVT],MATCH(H1126,D.1[Tên sản phẩm],0)))</f>
        <v/>
      </c>
      <c r="K1126" s="56" t="str">
        <f>IF(H1126="","",INDEX(#REF!,MATCH(H1126,D.1[Tên sản phẩm],0)))</f>
        <v/>
      </c>
      <c r="L1126" s="56"/>
      <c r="M1126" s="53"/>
      <c r="N1126" s="53"/>
      <c r="O1126" s="53"/>
      <c r="P1126" s="57" t="str">
        <f t="shared" si="212"/>
        <v/>
      </c>
      <c r="Q1126" s="58"/>
      <c r="R1126" s="56" t="str">
        <f t="shared" si="205"/>
        <v/>
      </c>
      <c r="S1126" s="57" t="str">
        <f t="shared" si="213"/>
        <v/>
      </c>
      <c r="T1126" s="58" t="str">
        <f t="shared" ca="1" si="214"/>
        <v/>
      </c>
      <c r="U1126" s="57" t="str">
        <f t="shared" si="215"/>
        <v/>
      </c>
      <c r="V1126" s="57" t="str">
        <f ca="1">IF(AND(C1126&lt;&gt;"",C1126&lt;&gt;OFFSET(C1126,1,0)),SUMIFS([Giá có thuế],[Số ĐK],C1126),"")</f>
        <v/>
      </c>
      <c r="W1126" s="53"/>
      <c r="X1126" s="55" t="str">
        <f>IF(W1126="","",'Thông Tin Chung'!#REF!)</f>
        <v/>
      </c>
      <c r="Y1126" s="57" t="str">
        <f t="shared" ca="1" si="216"/>
        <v/>
      </c>
      <c r="Z1126" s="59"/>
      <c r="AA1126" s="49" t="str">
        <f ca="1">IF(C1126="","",IF(OR(D1126&lt;NgayBatDau,D1126&gt;NgayKetThuc),"Ngày tháng phải nằm trong kỳ báo cáo",IF(AND(G1126&lt;&gt;"",COUNTIF(D.2[Tên khách hàng],G1126)=0),"Tên KH chưa khai báo trong DSKH",IF(AND(H1126&lt;&gt;"",COUNTIF(D.1[Tên sản phẩm],H1126)=0),"SP này chưa khai báo trong DSSP",""))))</f>
        <v/>
      </c>
      <c r="AB1126" s="28" t="str">
        <f t="shared" ca="1" si="206"/>
        <v/>
      </c>
      <c r="AC1126" s="29" t="str">
        <f>IF(OR(H1126="",S1126=""),"",S1126-(SUM(L1126,M1126)*INDEX(#REF!,MATCH(H1126,D.1[Tên sản phẩm],0))))</f>
        <v/>
      </c>
    </row>
    <row r="1127" spans="2:29" ht="27.75" customHeight="1">
      <c r="B1127" s="69">
        <f t="shared" si="207"/>
        <v>1124</v>
      </c>
      <c r="C1127" s="49" t="str">
        <f t="shared" ca="1" si="208"/>
        <v/>
      </c>
      <c r="D1127" s="50" t="str">
        <f t="shared" ca="1" si="209"/>
        <v/>
      </c>
      <c r="E1127" s="51" t="str">
        <f t="shared" ca="1" si="210"/>
        <v/>
      </c>
      <c r="F1127" s="51"/>
      <c r="G1127" s="52" t="str">
        <f t="shared" ca="1" si="211"/>
        <v/>
      </c>
      <c r="H1127" s="53"/>
      <c r="I1127" s="54" t="str">
        <f>IF(H1127="","",INDEX(D.1[Quy cách],MATCH(H1127,D.1[Tên sản phẩm],0)))</f>
        <v/>
      </c>
      <c r="J1127" s="20" t="str">
        <f>IF(H1127="","",INDEX(D.1[ĐVT],MATCH(H1127,D.1[Tên sản phẩm],0)))</f>
        <v/>
      </c>
      <c r="K1127" s="56" t="str">
        <f>IF(H1127="","",INDEX(#REF!,MATCH(H1127,D.1[Tên sản phẩm],0)))</f>
        <v/>
      </c>
      <c r="L1127" s="56"/>
      <c r="M1127" s="53"/>
      <c r="N1127" s="53"/>
      <c r="O1127" s="53"/>
      <c r="P1127" s="57" t="str">
        <f t="shared" si="212"/>
        <v/>
      </c>
      <c r="Q1127" s="58"/>
      <c r="R1127" s="56" t="str">
        <f t="shared" si="205"/>
        <v/>
      </c>
      <c r="S1127" s="57" t="str">
        <f t="shared" si="213"/>
        <v/>
      </c>
      <c r="T1127" s="58" t="str">
        <f t="shared" ca="1" si="214"/>
        <v/>
      </c>
      <c r="U1127" s="57" t="str">
        <f t="shared" si="215"/>
        <v/>
      </c>
      <c r="V1127" s="57" t="str">
        <f ca="1">IF(AND(C1127&lt;&gt;"",C1127&lt;&gt;OFFSET(C1127,1,0)),SUMIFS([Giá có thuế],[Số ĐK],C1127),"")</f>
        <v/>
      </c>
      <c r="W1127" s="53"/>
      <c r="X1127" s="55" t="str">
        <f>IF(W1127="","",'Thông Tin Chung'!#REF!)</f>
        <v/>
      </c>
      <c r="Y1127" s="57" t="str">
        <f t="shared" ca="1" si="216"/>
        <v/>
      </c>
      <c r="Z1127" s="59"/>
      <c r="AA1127" s="49" t="str">
        <f ca="1">IF(C1127="","",IF(OR(D1127&lt;NgayBatDau,D1127&gt;NgayKetThuc),"Ngày tháng phải nằm trong kỳ báo cáo",IF(AND(G1127&lt;&gt;"",COUNTIF(D.2[Tên khách hàng],G1127)=0),"Tên KH chưa khai báo trong DSKH",IF(AND(H1127&lt;&gt;"",COUNTIF(D.1[Tên sản phẩm],H1127)=0),"SP này chưa khai báo trong DSSP",""))))</f>
        <v/>
      </c>
      <c r="AB1127" s="28" t="str">
        <f t="shared" ca="1" si="206"/>
        <v/>
      </c>
      <c r="AC1127" s="29" t="str">
        <f>IF(OR(H1127="",S1127=""),"",S1127-(SUM(L1127,M1127)*INDEX(#REF!,MATCH(H1127,D.1[Tên sản phẩm],0))))</f>
        <v/>
      </c>
    </row>
    <row r="1128" spans="2:29" ht="27.75" customHeight="1">
      <c r="B1128" s="69">
        <f t="shared" si="207"/>
        <v>1125</v>
      </c>
      <c r="C1128" s="49" t="str">
        <f t="shared" ca="1" si="208"/>
        <v/>
      </c>
      <c r="D1128" s="50" t="str">
        <f t="shared" ca="1" si="209"/>
        <v/>
      </c>
      <c r="E1128" s="51" t="str">
        <f t="shared" ca="1" si="210"/>
        <v/>
      </c>
      <c r="F1128" s="51"/>
      <c r="G1128" s="52" t="str">
        <f t="shared" ca="1" si="211"/>
        <v/>
      </c>
      <c r="H1128" s="53"/>
      <c r="I1128" s="54" t="str">
        <f>IF(H1128="","",INDEX(D.1[Quy cách],MATCH(H1128,D.1[Tên sản phẩm],0)))</f>
        <v/>
      </c>
      <c r="J1128" s="20" t="str">
        <f>IF(H1128="","",INDEX(D.1[ĐVT],MATCH(H1128,D.1[Tên sản phẩm],0)))</f>
        <v/>
      </c>
      <c r="K1128" s="56" t="str">
        <f>IF(H1128="","",INDEX(#REF!,MATCH(H1128,D.1[Tên sản phẩm],0)))</f>
        <v/>
      </c>
      <c r="L1128" s="56"/>
      <c r="M1128" s="53"/>
      <c r="N1128" s="53"/>
      <c r="O1128" s="53"/>
      <c r="P1128" s="57" t="str">
        <f t="shared" si="212"/>
        <v/>
      </c>
      <c r="Q1128" s="58"/>
      <c r="R1128" s="56" t="str">
        <f t="shared" si="205"/>
        <v/>
      </c>
      <c r="S1128" s="57" t="str">
        <f t="shared" si="213"/>
        <v/>
      </c>
      <c r="T1128" s="58" t="str">
        <f t="shared" ca="1" si="214"/>
        <v/>
      </c>
      <c r="U1128" s="57" t="str">
        <f t="shared" si="215"/>
        <v/>
      </c>
      <c r="V1128" s="57" t="str">
        <f ca="1">IF(AND(C1128&lt;&gt;"",C1128&lt;&gt;OFFSET(C1128,1,0)),SUMIFS([Giá có thuế],[Số ĐK],C1128),"")</f>
        <v/>
      </c>
      <c r="W1128" s="53"/>
      <c r="X1128" s="55" t="str">
        <f>IF(W1128="","",'Thông Tin Chung'!#REF!)</f>
        <v/>
      </c>
      <c r="Y1128" s="57" t="str">
        <f t="shared" ca="1" si="216"/>
        <v/>
      </c>
      <c r="Z1128" s="59"/>
      <c r="AA1128" s="49" t="str">
        <f ca="1">IF(C1128="","",IF(OR(D1128&lt;NgayBatDau,D1128&gt;NgayKetThuc),"Ngày tháng phải nằm trong kỳ báo cáo",IF(AND(G1128&lt;&gt;"",COUNTIF(D.2[Tên khách hàng],G1128)=0),"Tên KH chưa khai báo trong DSKH",IF(AND(H1128&lt;&gt;"",COUNTIF(D.1[Tên sản phẩm],H1128)=0),"SP này chưa khai báo trong DSSP",""))))</f>
        <v/>
      </c>
      <c r="AB1128" s="28" t="str">
        <f t="shared" ca="1" si="206"/>
        <v/>
      </c>
      <c r="AC1128" s="29" t="str">
        <f>IF(OR(H1128="",S1128=""),"",S1128-(SUM(L1128,M1128)*INDEX(#REF!,MATCH(H1128,D.1[Tên sản phẩm],0))))</f>
        <v/>
      </c>
    </row>
    <row r="1129" spans="2:29" ht="27.75" customHeight="1">
      <c r="B1129" s="69">
        <f t="shared" si="207"/>
        <v>1126</v>
      </c>
      <c r="C1129" s="49" t="str">
        <f t="shared" ca="1" si="208"/>
        <v/>
      </c>
      <c r="D1129" s="50" t="str">
        <f t="shared" ca="1" si="209"/>
        <v/>
      </c>
      <c r="E1129" s="51" t="str">
        <f t="shared" ca="1" si="210"/>
        <v/>
      </c>
      <c r="F1129" s="51"/>
      <c r="G1129" s="52" t="str">
        <f t="shared" ca="1" si="211"/>
        <v/>
      </c>
      <c r="H1129" s="53"/>
      <c r="I1129" s="54" t="str">
        <f>IF(H1129="","",INDEX(D.1[Quy cách],MATCH(H1129,D.1[Tên sản phẩm],0)))</f>
        <v/>
      </c>
      <c r="J1129" s="20" t="str">
        <f>IF(H1129="","",INDEX(D.1[ĐVT],MATCH(H1129,D.1[Tên sản phẩm],0)))</f>
        <v/>
      </c>
      <c r="K1129" s="56" t="str">
        <f>IF(H1129="","",INDEX(#REF!,MATCH(H1129,D.1[Tên sản phẩm],0)))</f>
        <v/>
      </c>
      <c r="L1129" s="56"/>
      <c r="M1129" s="53"/>
      <c r="N1129" s="53"/>
      <c r="O1129" s="53"/>
      <c r="P1129" s="57" t="str">
        <f t="shared" si="212"/>
        <v/>
      </c>
      <c r="Q1129" s="58"/>
      <c r="R1129" s="56" t="str">
        <f t="shared" si="205"/>
        <v/>
      </c>
      <c r="S1129" s="57" t="str">
        <f t="shared" si="213"/>
        <v/>
      </c>
      <c r="T1129" s="58" t="str">
        <f t="shared" ca="1" si="214"/>
        <v/>
      </c>
      <c r="U1129" s="57" t="str">
        <f t="shared" si="215"/>
        <v/>
      </c>
      <c r="V1129" s="57" t="str">
        <f ca="1">IF(AND(C1129&lt;&gt;"",C1129&lt;&gt;OFFSET(C1129,1,0)),SUMIFS([Giá có thuế],[Số ĐK],C1129),"")</f>
        <v/>
      </c>
      <c r="W1129" s="53"/>
      <c r="X1129" s="55" t="str">
        <f>IF(W1129="","",'Thông Tin Chung'!#REF!)</f>
        <v/>
      </c>
      <c r="Y1129" s="57" t="str">
        <f t="shared" ca="1" si="216"/>
        <v/>
      </c>
      <c r="Z1129" s="59"/>
      <c r="AA1129" s="49" t="str">
        <f ca="1">IF(C1129="","",IF(OR(D1129&lt;NgayBatDau,D1129&gt;NgayKetThuc),"Ngày tháng phải nằm trong kỳ báo cáo",IF(AND(G1129&lt;&gt;"",COUNTIF(D.2[Tên khách hàng],G1129)=0),"Tên KH chưa khai báo trong DSKH",IF(AND(H1129&lt;&gt;"",COUNTIF(D.1[Tên sản phẩm],H1129)=0),"SP này chưa khai báo trong DSSP",""))))</f>
        <v/>
      </c>
      <c r="AB1129" s="28" t="str">
        <f t="shared" ca="1" si="206"/>
        <v/>
      </c>
      <c r="AC1129" s="29" t="str">
        <f>IF(OR(H1129="",S1129=""),"",S1129-(SUM(L1129,M1129)*INDEX(#REF!,MATCH(H1129,D.1[Tên sản phẩm],0))))</f>
        <v/>
      </c>
    </row>
    <row r="1130" spans="2:29" ht="27.75" customHeight="1">
      <c r="B1130" s="69">
        <f t="shared" si="207"/>
        <v>1127</v>
      </c>
      <c r="C1130" s="49" t="str">
        <f t="shared" ca="1" si="208"/>
        <v/>
      </c>
      <c r="D1130" s="50" t="str">
        <f t="shared" ca="1" si="209"/>
        <v/>
      </c>
      <c r="E1130" s="51" t="str">
        <f t="shared" ca="1" si="210"/>
        <v/>
      </c>
      <c r="F1130" s="51"/>
      <c r="G1130" s="52" t="str">
        <f t="shared" ca="1" si="211"/>
        <v/>
      </c>
      <c r="H1130" s="53"/>
      <c r="I1130" s="54" t="str">
        <f>IF(H1130="","",INDEX(D.1[Quy cách],MATCH(H1130,D.1[Tên sản phẩm],0)))</f>
        <v/>
      </c>
      <c r="J1130" s="20" t="str">
        <f>IF(H1130="","",INDEX(D.1[ĐVT],MATCH(H1130,D.1[Tên sản phẩm],0)))</f>
        <v/>
      </c>
      <c r="K1130" s="56" t="str">
        <f>IF(H1130="","",INDEX(#REF!,MATCH(H1130,D.1[Tên sản phẩm],0)))</f>
        <v/>
      </c>
      <c r="L1130" s="56"/>
      <c r="M1130" s="53"/>
      <c r="N1130" s="53"/>
      <c r="O1130" s="53"/>
      <c r="P1130" s="57" t="str">
        <f t="shared" si="212"/>
        <v/>
      </c>
      <c r="Q1130" s="58"/>
      <c r="R1130" s="56" t="str">
        <f t="shared" si="205"/>
        <v/>
      </c>
      <c r="S1130" s="57" t="str">
        <f t="shared" si="213"/>
        <v/>
      </c>
      <c r="T1130" s="58" t="str">
        <f t="shared" ca="1" si="214"/>
        <v/>
      </c>
      <c r="U1130" s="57" t="str">
        <f t="shared" si="215"/>
        <v/>
      </c>
      <c r="V1130" s="57" t="str">
        <f ca="1">IF(AND(C1130&lt;&gt;"",C1130&lt;&gt;OFFSET(C1130,1,0)),SUMIFS([Giá có thuế],[Số ĐK],C1130),"")</f>
        <v/>
      </c>
      <c r="W1130" s="53"/>
      <c r="X1130" s="55" t="str">
        <f>IF(W1130="","",'Thông Tin Chung'!#REF!)</f>
        <v/>
      </c>
      <c r="Y1130" s="57" t="str">
        <f t="shared" ca="1" si="216"/>
        <v/>
      </c>
      <c r="Z1130" s="59"/>
      <c r="AA1130" s="49" t="str">
        <f ca="1">IF(C1130="","",IF(OR(D1130&lt;NgayBatDau,D1130&gt;NgayKetThuc),"Ngày tháng phải nằm trong kỳ báo cáo",IF(AND(G1130&lt;&gt;"",COUNTIF(D.2[Tên khách hàng],G1130)=0),"Tên KH chưa khai báo trong DSKH",IF(AND(H1130&lt;&gt;"",COUNTIF(D.1[Tên sản phẩm],H1130)=0),"SP này chưa khai báo trong DSSP",""))))</f>
        <v/>
      </c>
      <c r="AB1130" s="28" t="str">
        <f t="shared" ca="1" si="206"/>
        <v/>
      </c>
      <c r="AC1130" s="29" t="str">
        <f>IF(OR(H1130="",S1130=""),"",S1130-(SUM(L1130,M1130)*INDEX(#REF!,MATCH(H1130,D.1[Tên sản phẩm],0))))</f>
        <v/>
      </c>
    </row>
    <row r="1131" spans="2:29" ht="27.75" customHeight="1">
      <c r="B1131" s="69">
        <f t="shared" si="207"/>
        <v>1128</v>
      </c>
      <c r="C1131" s="49" t="str">
        <f t="shared" ca="1" si="208"/>
        <v/>
      </c>
      <c r="D1131" s="50" t="str">
        <f t="shared" ca="1" si="209"/>
        <v/>
      </c>
      <c r="E1131" s="51" t="str">
        <f t="shared" ca="1" si="210"/>
        <v/>
      </c>
      <c r="F1131" s="51"/>
      <c r="G1131" s="52" t="str">
        <f t="shared" ca="1" si="211"/>
        <v/>
      </c>
      <c r="H1131" s="53"/>
      <c r="I1131" s="54" t="str">
        <f>IF(H1131="","",INDEX(D.1[Quy cách],MATCH(H1131,D.1[Tên sản phẩm],0)))</f>
        <v/>
      </c>
      <c r="J1131" s="20" t="str">
        <f>IF(H1131="","",INDEX(D.1[ĐVT],MATCH(H1131,D.1[Tên sản phẩm],0)))</f>
        <v/>
      </c>
      <c r="K1131" s="56" t="str">
        <f>IF(H1131="","",INDEX(#REF!,MATCH(H1131,D.1[Tên sản phẩm],0)))</f>
        <v/>
      </c>
      <c r="L1131" s="56"/>
      <c r="M1131" s="53"/>
      <c r="N1131" s="53"/>
      <c r="O1131" s="53"/>
      <c r="P1131" s="57" t="str">
        <f t="shared" si="212"/>
        <v/>
      </c>
      <c r="Q1131" s="58"/>
      <c r="R1131" s="56" t="str">
        <f t="shared" si="205"/>
        <v/>
      </c>
      <c r="S1131" s="57" t="str">
        <f t="shared" si="213"/>
        <v/>
      </c>
      <c r="T1131" s="58" t="str">
        <f t="shared" ca="1" si="214"/>
        <v/>
      </c>
      <c r="U1131" s="57" t="str">
        <f t="shared" si="215"/>
        <v/>
      </c>
      <c r="V1131" s="57" t="str">
        <f ca="1">IF(AND(C1131&lt;&gt;"",C1131&lt;&gt;OFFSET(C1131,1,0)),SUMIFS([Giá có thuế],[Số ĐK],C1131),"")</f>
        <v/>
      </c>
      <c r="W1131" s="53"/>
      <c r="X1131" s="55" t="str">
        <f>IF(W1131="","",'Thông Tin Chung'!#REF!)</f>
        <v/>
      </c>
      <c r="Y1131" s="57" t="str">
        <f t="shared" ca="1" si="216"/>
        <v/>
      </c>
      <c r="Z1131" s="59"/>
      <c r="AA1131" s="49" t="str">
        <f ca="1">IF(C1131="","",IF(OR(D1131&lt;NgayBatDau,D1131&gt;NgayKetThuc),"Ngày tháng phải nằm trong kỳ báo cáo",IF(AND(G1131&lt;&gt;"",COUNTIF(D.2[Tên khách hàng],G1131)=0),"Tên KH chưa khai báo trong DSKH",IF(AND(H1131&lt;&gt;"",COUNTIF(D.1[Tên sản phẩm],H1131)=0),"SP này chưa khai báo trong DSSP",""))))</f>
        <v/>
      </c>
      <c r="AB1131" s="28" t="str">
        <f t="shared" ca="1" si="206"/>
        <v/>
      </c>
      <c r="AC1131" s="29" t="str">
        <f>IF(OR(H1131="",S1131=""),"",S1131-(SUM(L1131,M1131)*INDEX(#REF!,MATCH(H1131,D.1[Tên sản phẩm],0))))</f>
        <v/>
      </c>
    </row>
    <row r="1132" spans="2:29" ht="27.75" customHeight="1">
      <c r="B1132" s="69">
        <f t="shared" si="207"/>
        <v>1129</v>
      </c>
      <c r="C1132" s="49" t="str">
        <f t="shared" ca="1" si="208"/>
        <v/>
      </c>
      <c r="D1132" s="50" t="str">
        <f t="shared" ca="1" si="209"/>
        <v/>
      </c>
      <c r="E1132" s="51" t="str">
        <f t="shared" ca="1" si="210"/>
        <v/>
      </c>
      <c r="F1132" s="51"/>
      <c r="G1132" s="52" t="str">
        <f t="shared" ca="1" si="211"/>
        <v/>
      </c>
      <c r="H1132" s="53"/>
      <c r="I1132" s="54" t="str">
        <f>IF(H1132="","",INDEX(D.1[Quy cách],MATCH(H1132,D.1[Tên sản phẩm],0)))</f>
        <v/>
      </c>
      <c r="J1132" s="20" t="str">
        <f>IF(H1132="","",INDEX(D.1[ĐVT],MATCH(H1132,D.1[Tên sản phẩm],0)))</f>
        <v/>
      </c>
      <c r="K1132" s="56" t="str">
        <f>IF(H1132="","",INDEX(#REF!,MATCH(H1132,D.1[Tên sản phẩm],0)))</f>
        <v/>
      </c>
      <c r="L1132" s="56"/>
      <c r="M1132" s="53"/>
      <c r="N1132" s="53"/>
      <c r="O1132" s="53"/>
      <c r="P1132" s="57" t="str">
        <f t="shared" si="212"/>
        <v/>
      </c>
      <c r="Q1132" s="58"/>
      <c r="R1132" s="56" t="str">
        <f t="shared" si="205"/>
        <v/>
      </c>
      <c r="S1132" s="57" t="str">
        <f t="shared" si="213"/>
        <v/>
      </c>
      <c r="T1132" s="58" t="str">
        <f t="shared" ca="1" si="214"/>
        <v/>
      </c>
      <c r="U1132" s="57" t="str">
        <f t="shared" si="215"/>
        <v/>
      </c>
      <c r="V1132" s="57" t="str">
        <f ca="1">IF(AND(C1132&lt;&gt;"",C1132&lt;&gt;OFFSET(C1132,1,0)),SUMIFS([Giá có thuế],[Số ĐK],C1132),"")</f>
        <v/>
      </c>
      <c r="W1132" s="53"/>
      <c r="X1132" s="55" t="str">
        <f>IF(W1132="","",'Thông Tin Chung'!#REF!)</f>
        <v/>
      </c>
      <c r="Y1132" s="57" t="str">
        <f t="shared" ca="1" si="216"/>
        <v/>
      </c>
      <c r="Z1132" s="59"/>
      <c r="AA1132" s="49" t="str">
        <f ca="1">IF(C1132="","",IF(OR(D1132&lt;NgayBatDau,D1132&gt;NgayKetThuc),"Ngày tháng phải nằm trong kỳ báo cáo",IF(AND(G1132&lt;&gt;"",COUNTIF(D.2[Tên khách hàng],G1132)=0),"Tên KH chưa khai báo trong DSKH",IF(AND(H1132&lt;&gt;"",COUNTIF(D.1[Tên sản phẩm],H1132)=0),"SP này chưa khai báo trong DSSP",""))))</f>
        <v/>
      </c>
      <c r="AB1132" s="28" t="str">
        <f t="shared" ca="1" si="206"/>
        <v/>
      </c>
      <c r="AC1132" s="29" t="str">
        <f>IF(OR(H1132="",S1132=""),"",S1132-(SUM(L1132,M1132)*INDEX(#REF!,MATCH(H1132,D.1[Tên sản phẩm],0))))</f>
        <v/>
      </c>
    </row>
    <row r="1133" spans="2:29" ht="27.75" customHeight="1">
      <c r="B1133" s="69">
        <f t="shared" si="207"/>
        <v>1130</v>
      </c>
      <c r="C1133" s="49" t="str">
        <f t="shared" ca="1" si="208"/>
        <v/>
      </c>
      <c r="D1133" s="50" t="str">
        <f t="shared" ca="1" si="209"/>
        <v/>
      </c>
      <c r="E1133" s="51" t="str">
        <f t="shared" ca="1" si="210"/>
        <v/>
      </c>
      <c r="F1133" s="51"/>
      <c r="G1133" s="52" t="str">
        <f t="shared" ca="1" si="211"/>
        <v/>
      </c>
      <c r="H1133" s="53"/>
      <c r="I1133" s="54" t="str">
        <f>IF(H1133="","",INDEX(D.1[Quy cách],MATCH(H1133,D.1[Tên sản phẩm],0)))</f>
        <v/>
      </c>
      <c r="J1133" s="20" t="str">
        <f>IF(H1133="","",INDEX(D.1[ĐVT],MATCH(H1133,D.1[Tên sản phẩm],0)))</f>
        <v/>
      </c>
      <c r="K1133" s="56" t="str">
        <f>IF(H1133="","",INDEX(#REF!,MATCH(H1133,D.1[Tên sản phẩm],0)))</f>
        <v/>
      </c>
      <c r="L1133" s="56"/>
      <c r="M1133" s="53"/>
      <c r="N1133" s="53"/>
      <c r="O1133" s="53"/>
      <c r="P1133" s="57" t="str">
        <f t="shared" si="212"/>
        <v/>
      </c>
      <c r="Q1133" s="58"/>
      <c r="R1133" s="56" t="str">
        <f t="shared" si="205"/>
        <v/>
      </c>
      <c r="S1133" s="57" t="str">
        <f t="shared" si="213"/>
        <v/>
      </c>
      <c r="T1133" s="58" t="str">
        <f t="shared" ca="1" si="214"/>
        <v/>
      </c>
      <c r="U1133" s="57" t="str">
        <f t="shared" si="215"/>
        <v/>
      </c>
      <c r="V1133" s="57" t="str">
        <f ca="1">IF(AND(C1133&lt;&gt;"",C1133&lt;&gt;OFFSET(C1133,1,0)),SUMIFS([Giá có thuế],[Số ĐK],C1133),"")</f>
        <v/>
      </c>
      <c r="W1133" s="53"/>
      <c r="X1133" s="55" t="str">
        <f>IF(W1133="","",'Thông Tin Chung'!#REF!)</f>
        <v/>
      </c>
      <c r="Y1133" s="57" t="str">
        <f t="shared" ca="1" si="216"/>
        <v/>
      </c>
      <c r="Z1133" s="59"/>
      <c r="AA1133" s="49" t="str">
        <f ca="1">IF(C1133="","",IF(OR(D1133&lt;NgayBatDau,D1133&gt;NgayKetThuc),"Ngày tháng phải nằm trong kỳ báo cáo",IF(AND(G1133&lt;&gt;"",COUNTIF(D.2[Tên khách hàng],G1133)=0),"Tên KH chưa khai báo trong DSKH",IF(AND(H1133&lt;&gt;"",COUNTIF(D.1[Tên sản phẩm],H1133)=0),"SP này chưa khai báo trong DSSP",""))))</f>
        <v/>
      </c>
      <c r="AB1133" s="28" t="str">
        <f t="shared" ca="1" si="206"/>
        <v/>
      </c>
      <c r="AC1133" s="29" t="str">
        <f>IF(OR(H1133="",S1133=""),"",S1133-(SUM(L1133,M1133)*INDEX(#REF!,MATCH(H1133,D.1[Tên sản phẩm],0))))</f>
        <v/>
      </c>
    </row>
    <row r="1134" spans="2:29" ht="27.75" customHeight="1">
      <c r="B1134" s="69">
        <f t="shared" si="207"/>
        <v>1131</v>
      </c>
      <c r="C1134" s="49" t="str">
        <f t="shared" ca="1" si="208"/>
        <v/>
      </c>
      <c r="D1134" s="50" t="str">
        <f t="shared" ca="1" si="209"/>
        <v/>
      </c>
      <c r="E1134" s="51" t="str">
        <f t="shared" ca="1" si="210"/>
        <v/>
      </c>
      <c r="F1134" s="51"/>
      <c r="G1134" s="52" t="str">
        <f t="shared" ca="1" si="211"/>
        <v/>
      </c>
      <c r="H1134" s="53"/>
      <c r="I1134" s="54" t="str">
        <f>IF(H1134="","",INDEX(D.1[Quy cách],MATCH(H1134,D.1[Tên sản phẩm],0)))</f>
        <v/>
      </c>
      <c r="J1134" s="20" t="str">
        <f>IF(H1134="","",INDEX(D.1[ĐVT],MATCH(H1134,D.1[Tên sản phẩm],0)))</f>
        <v/>
      </c>
      <c r="K1134" s="56" t="str">
        <f>IF(H1134="","",INDEX(#REF!,MATCH(H1134,D.1[Tên sản phẩm],0)))</f>
        <v/>
      </c>
      <c r="L1134" s="56"/>
      <c r="M1134" s="53"/>
      <c r="N1134" s="53"/>
      <c r="O1134" s="53"/>
      <c r="P1134" s="57" t="str">
        <f t="shared" si="212"/>
        <v/>
      </c>
      <c r="Q1134" s="58"/>
      <c r="R1134" s="56" t="str">
        <f t="shared" si="205"/>
        <v/>
      </c>
      <c r="S1134" s="57" t="str">
        <f t="shared" si="213"/>
        <v/>
      </c>
      <c r="T1134" s="58" t="str">
        <f t="shared" ca="1" si="214"/>
        <v/>
      </c>
      <c r="U1134" s="57" t="str">
        <f t="shared" si="215"/>
        <v/>
      </c>
      <c r="V1134" s="57" t="str">
        <f ca="1">IF(AND(C1134&lt;&gt;"",C1134&lt;&gt;OFFSET(C1134,1,0)),SUMIFS([Giá có thuế],[Số ĐK],C1134),"")</f>
        <v/>
      </c>
      <c r="W1134" s="53"/>
      <c r="X1134" s="55" t="str">
        <f>IF(W1134="","",'Thông Tin Chung'!#REF!)</f>
        <v/>
      </c>
      <c r="Y1134" s="57" t="str">
        <f t="shared" ca="1" si="216"/>
        <v/>
      </c>
      <c r="Z1134" s="59"/>
      <c r="AA1134" s="49" t="str">
        <f ca="1">IF(C1134="","",IF(OR(D1134&lt;NgayBatDau,D1134&gt;NgayKetThuc),"Ngày tháng phải nằm trong kỳ báo cáo",IF(AND(G1134&lt;&gt;"",COUNTIF(D.2[Tên khách hàng],G1134)=0),"Tên KH chưa khai báo trong DSKH",IF(AND(H1134&lt;&gt;"",COUNTIF(D.1[Tên sản phẩm],H1134)=0),"SP này chưa khai báo trong DSSP",""))))</f>
        <v/>
      </c>
      <c r="AB1134" s="28" t="str">
        <f t="shared" ca="1" si="206"/>
        <v/>
      </c>
      <c r="AC1134" s="29" t="str">
        <f>IF(OR(H1134="",S1134=""),"",S1134-(SUM(L1134,M1134)*INDEX(#REF!,MATCH(H1134,D.1[Tên sản phẩm],0))))</f>
        <v/>
      </c>
    </row>
    <row r="1135" spans="2:29" ht="27.75" customHeight="1">
      <c r="B1135" s="69">
        <f t="shared" si="207"/>
        <v>1132</v>
      </c>
      <c r="C1135" s="49" t="str">
        <f t="shared" ca="1" si="208"/>
        <v/>
      </c>
      <c r="D1135" s="50" t="str">
        <f t="shared" ca="1" si="209"/>
        <v/>
      </c>
      <c r="E1135" s="51" t="str">
        <f t="shared" ca="1" si="210"/>
        <v/>
      </c>
      <c r="F1135" s="51"/>
      <c r="G1135" s="52" t="str">
        <f t="shared" ca="1" si="211"/>
        <v/>
      </c>
      <c r="H1135" s="53"/>
      <c r="I1135" s="54" t="str">
        <f>IF(H1135="","",INDEX(D.1[Quy cách],MATCH(H1135,D.1[Tên sản phẩm],0)))</f>
        <v/>
      </c>
      <c r="J1135" s="20" t="str">
        <f>IF(H1135="","",INDEX(D.1[ĐVT],MATCH(H1135,D.1[Tên sản phẩm],0)))</f>
        <v/>
      </c>
      <c r="K1135" s="56" t="str">
        <f>IF(H1135="","",INDEX(#REF!,MATCH(H1135,D.1[Tên sản phẩm],0)))</f>
        <v/>
      </c>
      <c r="L1135" s="56"/>
      <c r="M1135" s="53"/>
      <c r="N1135" s="53"/>
      <c r="O1135" s="53"/>
      <c r="P1135" s="57" t="str">
        <f t="shared" si="212"/>
        <v/>
      </c>
      <c r="Q1135" s="58"/>
      <c r="R1135" s="56" t="str">
        <f t="shared" si="205"/>
        <v/>
      </c>
      <c r="S1135" s="57" t="str">
        <f t="shared" si="213"/>
        <v/>
      </c>
      <c r="T1135" s="58" t="str">
        <f t="shared" ca="1" si="214"/>
        <v/>
      </c>
      <c r="U1135" s="57" t="str">
        <f t="shared" si="215"/>
        <v/>
      </c>
      <c r="V1135" s="57" t="str">
        <f ca="1">IF(AND(C1135&lt;&gt;"",C1135&lt;&gt;OFFSET(C1135,1,0)),SUMIFS([Giá có thuế],[Số ĐK],C1135),"")</f>
        <v/>
      </c>
      <c r="W1135" s="53"/>
      <c r="X1135" s="55" t="str">
        <f>IF(W1135="","",'Thông Tin Chung'!#REF!)</f>
        <v/>
      </c>
      <c r="Y1135" s="57" t="str">
        <f t="shared" ca="1" si="216"/>
        <v/>
      </c>
      <c r="Z1135" s="59"/>
      <c r="AA1135" s="49" t="str">
        <f ca="1">IF(C1135="","",IF(OR(D1135&lt;NgayBatDau,D1135&gt;NgayKetThuc),"Ngày tháng phải nằm trong kỳ báo cáo",IF(AND(G1135&lt;&gt;"",COUNTIF(D.2[Tên khách hàng],G1135)=0),"Tên KH chưa khai báo trong DSKH",IF(AND(H1135&lt;&gt;"",COUNTIF(D.1[Tên sản phẩm],H1135)=0),"SP này chưa khai báo trong DSSP",""))))</f>
        <v/>
      </c>
      <c r="AB1135" s="28" t="str">
        <f t="shared" ca="1" si="206"/>
        <v/>
      </c>
      <c r="AC1135" s="29" t="str">
        <f>IF(OR(H1135="",S1135=""),"",S1135-(SUM(L1135,M1135)*INDEX(#REF!,MATCH(H1135,D.1[Tên sản phẩm],0))))</f>
        <v/>
      </c>
    </row>
    <row r="1136" spans="2:29" ht="27.75" customHeight="1">
      <c r="B1136" s="69">
        <f t="shared" si="207"/>
        <v>1133</v>
      </c>
      <c r="C1136" s="49" t="str">
        <f t="shared" ca="1" si="208"/>
        <v/>
      </c>
      <c r="D1136" s="50" t="str">
        <f t="shared" ca="1" si="209"/>
        <v/>
      </c>
      <c r="E1136" s="51" t="str">
        <f t="shared" ca="1" si="210"/>
        <v/>
      </c>
      <c r="F1136" s="51"/>
      <c r="G1136" s="52" t="str">
        <f t="shared" ca="1" si="211"/>
        <v/>
      </c>
      <c r="H1136" s="53"/>
      <c r="I1136" s="54" t="str">
        <f>IF(H1136="","",INDEX(D.1[Quy cách],MATCH(H1136,D.1[Tên sản phẩm],0)))</f>
        <v/>
      </c>
      <c r="J1136" s="20" t="str">
        <f>IF(H1136="","",INDEX(D.1[ĐVT],MATCH(H1136,D.1[Tên sản phẩm],0)))</f>
        <v/>
      </c>
      <c r="K1136" s="56" t="str">
        <f>IF(H1136="","",INDEX(#REF!,MATCH(H1136,D.1[Tên sản phẩm],0)))</f>
        <v/>
      </c>
      <c r="L1136" s="56"/>
      <c r="M1136" s="53"/>
      <c r="N1136" s="53"/>
      <c r="O1136" s="53"/>
      <c r="P1136" s="57" t="str">
        <f t="shared" si="212"/>
        <v/>
      </c>
      <c r="Q1136" s="58"/>
      <c r="R1136" s="56" t="str">
        <f t="shared" si="205"/>
        <v/>
      </c>
      <c r="S1136" s="57" t="str">
        <f t="shared" si="213"/>
        <v/>
      </c>
      <c r="T1136" s="58" t="str">
        <f t="shared" ca="1" si="214"/>
        <v/>
      </c>
      <c r="U1136" s="57" t="str">
        <f t="shared" si="215"/>
        <v/>
      </c>
      <c r="V1136" s="57" t="str">
        <f ca="1">IF(AND(C1136&lt;&gt;"",C1136&lt;&gt;OFFSET(C1136,1,0)),SUMIFS([Giá có thuế],[Số ĐK],C1136),"")</f>
        <v/>
      </c>
      <c r="W1136" s="53"/>
      <c r="X1136" s="55" t="str">
        <f>IF(W1136="","",'Thông Tin Chung'!#REF!)</f>
        <v/>
      </c>
      <c r="Y1136" s="57" t="str">
        <f t="shared" ca="1" si="216"/>
        <v/>
      </c>
      <c r="Z1136" s="59"/>
      <c r="AA1136" s="49" t="str">
        <f ca="1">IF(C1136="","",IF(OR(D1136&lt;NgayBatDau,D1136&gt;NgayKetThuc),"Ngày tháng phải nằm trong kỳ báo cáo",IF(AND(G1136&lt;&gt;"",COUNTIF(D.2[Tên khách hàng],G1136)=0),"Tên KH chưa khai báo trong DSKH",IF(AND(H1136&lt;&gt;"",COUNTIF(D.1[Tên sản phẩm],H1136)=0),"SP này chưa khai báo trong DSSP",""))))</f>
        <v/>
      </c>
      <c r="AB1136" s="28" t="str">
        <f t="shared" ca="1" si="206"/>
        <v/>
      </c>
      <c r="AC1136" s="29" t="str">
        <f>IF(OR(H1136="",S1136=""),"",S1136-(SUM(L1136,M1136)*INDEX(#REF!,MATCH(H1136,D.1[Tên sản phẩm],0))))</f>
        <v/>
      </c>
    </row>
    <row r="1137" spans="2:29" ht="27.75" customHeight="1">
      <c r="B1137" s="69">
        <f t="shared" si="207"/>
        <v>1134</v>
      </c>
      <c r="C1137" s="49" t="str">
        <f t="shared" ca="1" si="208"/>
        <v/>
      </c>
      <c r="D1137" s="50" t="str">
        <f t="shared" ca="1" si="209"/>
        <v/>
      </c>
      <c r="E1137" s="51" t="str">
        <f t="shared" ca="1" si="210"/>
        <v/>
      </c>
      <c r="F1137" s="51"/>
      <c r="G1137" s="52" t="str">
        <f t="shared" ca="1" si="211"/>
        <v/>
      </c>
      <c r="H1137" s="53"/>
      <c r="I1137" s="54" t="str">
        <f>IF(H1137="","",INDEX(D.1[Quy cách],MATCH(H1137,D.1[Tên sản phẩm],0)))</f>
        <v/>
      </c>
      <c r="J1137" s="20" t="str">
        <f>IF(H1137="","",INDEX(D.1[ĐVT],MATCH(H1137,D.1[Tên sản phẩm],0)))</f>
        <v/>
      </c>
      <c r="K1137" s="56" t="str">
        <f>IF(H1137="","",INDEX(#REF!,MATCH(H1137,D.1[Tên sản phẩm],0)))</f>
        <v/>
      </c>
      <c r="L1137" s="56"/>
      <c r="M1137" s="53"/>
      <c r="N1137" s="53"/>
      <c r="O1137" s="53"/>
      <c r="P1137" s="57" t="str">
        <f t="shared" si="212"/>
        <v/>
      </c>
      <c r="Q1137" s="58"/>
      <c r="R1137" s="56" t="str">
        <f t="shared" si="205"/>
        <v/>
      </c>
      <c r="S1137" s="57" t="str">
        <f t="shared" si="213"/>
        <v/>
      </c>
      <c r="T1137" s="58" t="str">
        <f t="shared" ca="1" si="214"/>
        <v/>
      </c>
      <c r="U1137" s="57" t="str">
        <f t="shared" si="215"/>
        <v/>
      </c>
      <c r="V1137" s="57" t="str">
        <f ca="1">IF(AND(C1137&lt;&gt;"",C1137&lt;&gt;OFFSET(C1137,1,0)),SUMIFS([Giá có thuế],[Số ĐK],C1137),"")</f>
        <v/>
      </c>
      <c r="W1137" s="53"/>
      <c r="X1137" s="55" t="str">
        <f>IF(W1137="","",'Thông Tin Chung'!#REF!)</f>
        <v/>
      </c>
      <c r="Y1137" s="57" t="str">
        <f t="shared" ca="1" si="216"/>
        <v/>
      </c>
      <c r="Z1137" s="59"/>
      <c r="AA1137" s="49" t="str">
        <f ca="1">IF(C1137="","",IF(OR(D1137&lt;NgayBatDau,D1137&gt;NgayKetThuc),"Ngày tháng phải nằm trong kỳ báo cáo",IF(AND(G1137&lt;&gt;"",COUNTIF(D.2[Tên khách hàng],G1137)=0),"Tên KH chưa khai báo trong DSKH",IF(AND(H1137&lt;&gt;"",COUNTIF(D.1[Tên sản phẩm],H1137)=0),"SP này chưa khai báo trong DSSP",""))))</f>
        <v/>
      </c>
      <c r="AB1137" s="28" t="str">
        <f t="shared" ca="1" si="206"/>
        <v/>
      </c>
      <c r="AC1137" s="29" t="str">
        <f>IF(OR(H1137="",S1137=""),"",S1137-(SUM(L1137,M1137)*INDEX(#REF!,MATCH(H1137,D.1[Tên sản phẩm],0))))</f>
        <v/>
      </c>
    </row>
    <row r="1138" spans="2:29" ht="27.75" customHeight="1">
      <c r="B1138" s="69">
        <f t="shared" si="207"/>
        <v>1135</v>
      </c>
      <c r="C1138" s="49" t="str">
        <f t="shared" ca="1" si="208"/>
        <v/>
      </c>
      <c r="D1138" s="50" t="str">
        <f t="shared" ca="1" si="209"/>
        <v/>
      </c>
      <c r="E1138" s="51" t="str">
        <f t="shared" ca="1" si="210"/>
        <v/>
      </c>
      <c r="F1138" s="51"/>
      <c r="G1138" s="52" t="str">
        <f t="shared" ca="1" si="211"/>
        <v/>
      </c>
      <c r="H1138" s="53"/>
      <c r="I1138" s="54" t="str">
        <f>IF(H1138="","",INDEX(D.1[Quy cách],MATCH(H1138,D.1[Tên sản phẩm],0)))</f>
        <v/>
      </c>
      <c r="J1138" s="20" t="str">
        <f>IF(H1138="","",INDEX(D.1[ĐVT],MATCH(H1138,D.1[Tên sản phẩm],0)))</f>
        <v/>
      </c>
      <c r="K1138" s="56" t="str">
        <f>IF(H1138="","",INDEX(#REF!,MATCH(H1138,D.1[Tên sản phẩm],0)))</f>
        <v/>
      </c>
      <c r="L1138" s="56"/>
      <c r="M1138" s="53"/>
      <c r="N1138" s="53"/>
      <c r="O1138" s="53"/>
      <c r="P1138" s="57" t="str">
        <f t="shared" si="212"/>
        <v/>
      </c>
      <c r="Q1138" s="58"/>
      <c r="R1138" s="56" t="str">
        <f t="shared" si="205"/>
        <v/>
      </c>
      <c r="S1138" s="57" t="str">
        <f t="shared" si="213"/>
        <v/>
      </c>
      <c r="T1138" s="58" t="str">
        <f t="shared" ca="1" si="214"/>
        <v/>
      </c>
      <c r="U1138" s="57" t="str">
        <f t="shared" si="215"/>
        <v/>
      </c>
      <c r="V1138" s="57" t="str">
        <f ca="1">IF(AND(C1138&lt;&gt;"",C1138&lt;&gt;OFFSET(C1138,1,0)),SUMIFS([Giá có thuế],[Số ĐK],C1138),"")</f>
        <v/>
      </c>
      <c r="W1138" s="53"/>
      <c r="X1138" s="55" t="str">
        <f>IF(W1138="","",'Thông Tin Chung'!#REF!)</f>
        <v/>
      </c>
      <c r="Y1138" s="57" t="str">
        <f t="shared" ca="1" si="216"/>
        <v/>
      </c>
      <c r="Z1138" s="59"/>
      <c r="AA1138" s="49" t="str">
        <f ca="1">IF(C1138="","",IF(OR(D1138&lt;NgayBatDau,D1138&gt;NgayKetThuc),"Ngày tháng phải nằm trong kỳ báo cáo",IF(AND(G1138&lt;&gt;"",COUNTIF(D.2[Tên khách hàng],G1138)=0),"Tên KH chưa khai báo trong DSKH",IF(AND(H1138&lt;&gt;"",COUNTIF(D.1[Tên sản phẩm],H1138)=0),"SP này chưa khai báo trong DSSP",""))))</f>
        <v/>
      </c>
      <c r="AB1138" s="28" t="str">
        <f t="shared" ca="1" si="206"/>
        <v/>
      </c>
      <c r="AC1138" s="29" t="str">
        <f>IF(OR(H1138="",S1138=""),"",S1138-(SUM(L1138,M1138)*INDEX(#REF!,MATCH(H1138,D.1[Tên sản phẩm],0))))</f>
        <v/>
      </c>
    </row>
    <row r="1139" spans="2:29" ht="27.75" customHeight="1">
      <c r="B1139" s="69">
        <f t="shared" si="207"/>
        <v>1136</v>
      </c>
      <c r="C1139" s="49" t="str">
        <f t="shared" ca="1" si="208"/>
        <v/>
      </c>
      <c r="D1139" s="50" t="str">
        <f t="shared" ca="1" si="209"/>
        <v/>
      </c>
      <c r="E1139" s="51" t="str">
        <f t="shared" ca="1" si="210"/>
        <v/>
      </c>
      <c r="F1139" s="51"/>
      <c r="G1139" s="52" t="str">
        <f t="shared" ca="1" si="211"/>
        <v/>
      </c>
      <c r="H1139" s="53"/>
      <c r="I1139" s="54" t="str">
        <f>IF(H1139="","",INDEX(D.1[Quy cách],MATCH(H1139,D.1[Tên sản phẩm],0)))</f>
        <v/>
      </c>
      <c r="J1139" s="20" t="str">
        <f>IF(H1139="","",INDEX(D.1[ĐVT],MATCH(H1139,D.1[Tên sản phẩm],0)))</f>
        <v/>
      </c>
      <c r="K1139" s="56" t="str">
        <f>IF(H1139="","",INDEX(#REF!,MATCH(H1139,D.1[Tên sản phẩm],0)))</f>
        <v/>
      </c>
      <c r="L1139" s="56"/>
      <c r="M1139" s="53"/>
      <c r="N1139" s="53"/>
      <c r="O1139" s="53"/>
      <c r="P1139" s="57" t="str">
        <f t="shared" si="212"/>
        <v/>
      </c>
      <c r="Q1139" s="58"/>
      <c r="R1139" s="56" t="str">
        <f t="shared" si="205"/>
        <v/>
      </c>
      <c r="S1139" s="57" t="str">
        <f t="shared" si="213"/>
        <v/>
      </c>
      <c r="T1139" s="58" t="str">
        <f t="shared" ca="1" si="214"/>
        <v/>
      </c>
      <c r="U1139" s="57" t="str">
        <f t="shared" si="215"/>
        <v/>
      </c>
      <c r="V1139" s="57" t="str">
        <f ca="1">IF(AND(C1139&lt;&gt;"",C1139&lt;&gt;OFFSET(C1139,1,0)),SUMIFS([Giá có thuế],[Số ĐK],C1139),"")</f>
        <v/>
      </c>
      <c r="W1139" s="53"/>
      <c r="X1139" s="55" t="str">
        <f>IF(W1139="","",'Thông Tin Chung'!#REF!)</f>
        <v/>
      </c>
      <c r="Y1139" s="57" t="str">
        <f t="shared" ca="1" si="216"/>
        <v/>
      </c>
      <c r="Z1139" s="59"/>
      <c r="AA1139" s="49" t="str">
        <f ca="1">IF(C1139="","",IF(OR(D1139&lt;NgayBatDau,D1139&gt;NgayKetThuc),"Ngày tháng phải nằm trong kỳ báo cáo",IF(AND(G1139&lt;&gt;"",COUNTIF(D.2[Tên khách hàng],G1139)=0),"Tên KH chưa khai báo trong DSKH",IF(AND(H1139&lt;&gt;"",COUNTIF(D.1[Tên sản phẩm],H1139)=0),"SP này chưa khai báo trong DSSP",""))))</f>
        <v/>
      </c>
      <c r="AB1139" s="28" t="str">
        <f t="shared" ca="1" si="206"/>
        <v/>
      </c>
      <c r="AC1139" s="29" t="str">
        <f>IF(OR(H1139="",S1139=""),"",S1139-(SUM(L1139,M1139)*INDEX(#REF!,MATCH(H1139,D.1[Tên sản phẩm],0))))</f>
        <v/>
      </c>
    </row>
    <row r="1140" spans="2:29" ht="27.75" customHeight="1">
      <c r="B1140" s="69">
        <f t="shared" si="207"/>
        <v>1137</v>
      </c>
      <c r="C1140" s="49" t="str">
        <f t="shared" ca="1" si="208"/>
        <v/>
      </c>
      <c r="D1140" s="50" t="str">
        <f t="shared" ca="1" si="209"/>
        <v/>
      </c>
      <c r="E1140" s="51" t="str">
        <f t="shared" ca="1" si="210"/>
        <v/>
      </c>
      <c r="F1140" s="51"/>
      <c r="G1140" s="52" t="str">
        <f t="shared" ca="1" si="211"/>
        <v/>
      </c>
      <c r="H1140" s="53"/>
      <c r="I1140" s="54" t="str">
        <f>IF(H1140="","",INDEX(D.1[Quy cách],MATCH(H1140,D.1[Tên sản phẩm],0)))</f>
        <v/>
      </c>
      <c r="J1140" s="20" t="str">
        <f>IF(H1140="","",INDEX(D.1[ĐVT],MATCH(H1140,D.1[Tên sản phẩm],0)))</f>
        <v/>
      </c>
      <c r="K1140" s="56" t="str">
        <f>IF(H1140="","",INDEX(#REF!,MATCH(H1140,D.1[Tên sản phẩm],0)))</f>
        <v/>
      </c>
      <c r="L1140" s="56"/>
      <c r="M1140" s="53"/>
      <c r="N1140" s="53"/>
      <c r="O1140" s="53"/>
      <c r="P1140" s="57" t="str">
        <f t="shared" si="212"/>
        <v/>
      </c>
      <c r="Q1140" s="58"/>
      <c r="R1140" s="56" t="str">
        <f t="shared" si="205"/>
        <v/>
      </c>
      <c r="S1140" s="57" t="str">
        <f t="shared" si="213"/>
        <v/>
      </c>
      <c r="T1140" s="58" t="str">
        <f t="shared" ca="1" si="214"/>
        <v/>
      </c>
      <c r="U1140" s="57" t="str">
        <f t="shared" si="215"/>
        <v/>
      </c>
      <c r="V1140" s="57" t="str">
        <f ca="1">IF(AND(C1140&lt;&gt;"",C1140&lt;&gt;OFFSET(C1140,1,0)),SUMIFS([Giá có thuế],[Số ĐK],C1140),"")</f>
        <v/>
      </c>
      <c r="W1140" s="53"/>
      <c r="X1140" s="55" t="str">
        <f>IF(W1140="","",'Thông Tin Chung'!#REF!)</f>
        <v/>
      </c>
      <c r="Y1140" s="57" t="str">
        <f t="shared" ca="1" si="216"/>
        <v/>
      </c>
      <c r="Z1140" s="59"/>
      <c r="AA1140" s="49" t="str">
        <f ca="1">IF(C1140="","",IF(OR(D1140&lt;NgayBatDau,D1140&gt;NgayKetThuc),"Ngày tháng phải nằm trong kỳ báo cáo",IF(AND(G1140&lt;&gt;"",COUNTIF(D.2[Tên khách hàng],G1140)=0),"Tên KH chưa khai báo trong DSKH",IF(AND(H1140&lt;&gt;"",COUNTIF(D.1[Tên sản phẩm],H1140)=0),"SP này chưa khai báo trong DSSP",""))))</f>
        <v/>
      </c>
      <c r="AB1140" s="28" t="str">
        <f t="shared" ca="1" si="206"/>
        <v/>
      </c>
      <c r="AC1140" s="29" t="str">
        <f>IF(OR(H1140="",S1140=""),"",S1140-(SUM(L1140,M1140)*INDEX(#REF!,MATCH(H1140,D.1[Tên sản phẩm],0))))</f>
        <v/>
      </c>
    </row>
    <row r="1141" spans="2:29" ht="27.75" customHeight="1">
      <c r="B1141" s="69">
        <f t="shared" si="207"/>
        <v>1138</v>
      </c>
      <c r="C1141" s="49" t="str">
        <f t="shared" ca="1" si="208"/>
        <v/>
      </c>
      <c r="D1141" s="50" t="str">
        <f t="shared" ca="1" si="209"/>
        <v/>
      </c>
      <c r="E1141" s="51" t="str">
        <f t="shared" ca="1" si="210"/>
        <v/>
      </c>
      <c r="F1141" s="51"/>
      <c r="G1141" s="52" t="str">
        <f t="shared" ca="1" si="211"/>
        <v/>
      </c>
      <c r="H1141" s="53"/>
      <c r="I1141" s="54" t="str">
        <f>IF(H1141="","",INDEX(D.1[Quy cách],MATCH(H1141,D.1[Tên sản phẩm],0)))</f>
        <v/>
      </c>
      <c r="J1141" s="20" t="str">
        <f>IF(H1141="","",INDEX(D.1[ĐVT],MATCH(H1141,D.1[Tên sản phẩm],0)))</f>
        <v/>
      </c>
      <c r="K1141" s="56" t="str">
        <f>IF(H1141="","",INDEX(#REF!,MATCH(H1141,D.1[Tên sản phẩm],0)))</f>
        <v/>
      </c>
      <c r="L1141" s="56"/>
      <c r="M1141" s="53"/>
      <c r="N1141" s="53"/>
      <c r="O1141" s="53"/>
      <c r="P1141" s="57" t="str">
        <f t="shared" si="212"/>
        <v/>
      </c>
      <c r="Q1141" s="58"/>
      <c r="R1141" s="56" t="str">
        <f t="shared" si="205"/>
        <v/>
      </c>
      <c r="S1141" s="57" t="str">
        <f t="shared" si="213"/>
        <v/>
      </c>
      <c r="T1141" s="58" t="str">
        <f t="shared" ca="1" si="214"/>
        <v/>
      </c>
      <c r="U1141" s="57" t="str">
        <f t="shared" si="215"/>
        <v/>
      </c>
      <c r="V1141" s="57" t="str">
        <f ca="1">IF(AND(C1141&lt;&gt;"",C1141&lt;&gt;OFFSET(C1141,1,0)),SUMIFS([Giá có thuế],[Số ĐK],C1141),"")</f>
        <v/>
      </c>
      <c r="W1141" s="53"/>
      <c r="X1141" s="55" t="str">
        <f>IF(W1141="","",'Thông Tin Chung'!#REF!)</f>
        <v/>
      </c>
      <c r="Y1141" s="57" t="str">
        <f t="shared" ca="1" si="216"/>
        <v/>
      </c>
      <c r="Z1141" s="59"/>
      <c r="AA1141" s="49" t="str">
        <f ca="1">IF(C1141="","",IF(OR(D1141&lt;NgayBatDau,D1141&gt;NgayKetThuc),"Ngày tháng phải nằm trong kỳ báo cáo",IF(AND(G1141&lt;&gt;"",COUNTIF(D.2[Tên khách hàng],G1141)=0),"Tên KH chưa khai báo trong DSKH",IF(AND(H1141&lt;&gt;"",COUNTIF(D.1[Tên sản phẩm],H1141)=0),"SP này chưa khai báo trong DSSP",""))))</f>
        <v/>
      </c>
      <c r="AB1141" s="28" t="str">
        <f t="shared" ca="1" si="206"/>
        <v/>
      </c>
      <c r="AC1141" s="29" t="str">
        <f>IF(OR(H1141="",S1141=""),"",S1141-(SUM(L1141,M1141)*INDEX(#REF!,MATCH(H1141,D.1[Tên sản phẩm],0))))</f>
        <v/>
      </c>
    </row>
    <row r="1142" spans="2:29" ht="27.75" customHeight="1">
      <c r="B1142" s="69">
        <f t="shared" si="207"/>
        <v>1139</v>
      </c>
      <c r="C1142" s="49" t="str">
        <f t="shared" ca="1" si="208"/>
        <v/>
      </c>
      <c r="D1142" s="50" t="str">
        <f t="shared" ca="1" si="209"/>
        <v/>
      </c>
      <c r="E1142" s="51" t="str">
        <f t="shared" ca="1" si="210"/>
        <v/>
      </c>
      <c r="F1142" s="51"/>
      <c r="G1142" s="52" t="str">
        <f t="shared" ca="1" si="211"/>
        <v/>
      </c>
      <c r="H1142" s="53"/>
      <c r="I1142" s="54" t="str">
        <f>IF(H1142="","",INDEX(D.1[Quy cách],MATCH(H1142,D.1[Tên sản phẩm],0)))</f>
        <v/>
      </c>
      <c r="J1142" s="20" t="str">
        <f>IF(H1142="","",INDEX(D.1[ĐVT],MATCH(H1142,D.1[Tên sản phẩm],0)))</f>
        <v/>
      </c>
      <c r="K1142" s="56" t="str">
        <f>IF(H1142="","",INDEX(#REF!,MATCH(H1142,D.1[Tên sản phẩm],0)))</f>
        <v/>
      </c>
      <c r="L1142" s="56"/>
      <c r="M1142" s="53"/>
      <c r="N1142" s="53"/>
      <c r="O1142" s="53"/>
      <c r="P1142" s="57" t="str">
        <f t="shared" si="212"/>
        <v/>
      </c>
      <c r="Q1142" s="58"/>
      <c r="R1142" s="56" t="str">
        <f t="shared" si="205"/>
        <v/>
      </c>
      <c r="S1142" s="57" t="str">
        <f t="shared" si="213"/>
        <v/>
      </c>
      <c r="T1142" s="58" t="str">
        <f t="shared" ca="1" si="214"/>
        <v/>
      </c>
      <c r="U1142" s="57" t="str">
        <f t="shared" si="215"/>
        <v/>
      </c>
      <c r="V1142" s="57" t="str">
        <f ca="1">IF(AND(C1142&lt;&gt;"",C1142&lt;&gt;OFFSET(C1142,1,0)),SUMIFS([Giá có thuế],[Số ĐK],C1142),"")</f>
        <v/>
      </c>
      <c r="W1142" s="53"/>
      <c r="X1142" s="55" t="str">
        <f>IF(W1142="","",'Thông Tin Chung'!#REF!)</f>
        <v/>
      </c>
      <c r="Y1142" s="57" t="str">
        <f t="shared" ca="1" si="216"/>
        <v/>
      </c>
      <c r="Z1142" s="59"/>
      <c r="AA1142" s="49" t="str">
        <f ca="1">IF(C1142="","",IF(OR(D1142&lt;NgayBatDau,D1142&gt;NgayKetThuc),"Ngày tháng phải nằm trong kỳ báo cáo",IF(AND(G1142&lt;&gt;"",COUNTIF(D.2[Tên khách hàng],G1142)=0),"Tên KH chưa khai báo trong DSKH",IF(AND(H1142&lt;&gt;"",COUNTIF(D.1[Tên sản phẩm],H1142)=0),"SP này chưa khai báo trong DSSP",""))))</f>
        <v/>
      </c>
      <c r="AB1142" s="28" t="str">
        <f t="shared" ca="1" si="206"/>
        <v/>
      </c>
      <c r="AC1142" s="29" t="str">
        <f>IF(OR(H1142="",S1142=""),"",S1142-(SUM(L1142,M1142)*INDEX(#REF!,MATCH(H1142,D.1[Tên sản phẩm],0))))</f>
        <v/>
      </c>
    </row>
    <row r="1143" spans="2:29" ht="27.75" customHeight="1">
      <c r="B1143" s="69">
        <f t="shared" si="207"/>
        <v>1140</v>
      </c>
      <c r="C1143" s="49" t="str">
        <f t="shared" ca="1" si="208"/>
        <v/>
      </c>
      <c r="D1143" s="50" t="str">
        <f t="shared" ca="1" si="209"/>
        <v/>
      </c>
      <c r="E1143" s="51" t="str">
        <f t="shared" ca="1" si="210"/>
        <v/>
      </c>
      <c r="F1143" s="51"/>
      <c r="G1143" s="52" t="str">
        <f t="shared" ca="1" si="211"/>
        <v/>
      </c>
      <c r="H1143" s="53"/>
      <c r="I1143" s="54" t="str">
        <f>IF(H1143="","",INDEX(D.1[Quy cách],MATCH(H1143,D.1[Tên sản phẩm],0)))</f>
        <v/>
      </c>
      <c r="J1143" s="20" t="str">
        <f>IF(H1143="","",INDEX(D.1[ĐVT],MATCH(H1143,D.1[Tên sản phẩm],0)))</f>
        <v/>
      </c>
      <c r="K1143" s="56" t="str">
        <f>IF(H1143="","",INDEX(#REF!,MATCH(H1143,D.1[Tên sản phẩm],0)))</f>
        <v/>
      </c>
      <c r="L1143" s="56"/>
      <c r="M1143" s="53"/>
      <c r="N1143" s="53"/>
      <c r="O1143" s="53"/>
      <c r="P1143" s="57" t="str">
        <f t="shared" si="212"/>
        <v/>
      </c>
      <c r="Q1143" s="58"/>
      <c r="R1143" s="56" t="str">
        <f t="shared" si="205"/>
        <v/>
      </c>
      <c r="S1143" s="57" t="str">
        <f t="shared" si="213"/>
        <v/>
      </c>
      <c r="T1143" s="58" t="str">
        <f t="shared" ca="1" si="214"/>
        <v/>
      </c>
      <c r="U1143" s="57" t="str">
        <f t="shared" si="215"/>
        <v/>
      </c>
      <c r="V1143" s="57" t="str">
        <f ca="1">IF(AND(C1143&lt;&gt;"",C1143&lt;&gt;OFFSET(C1143,1,0)),SUMIFS([Giá có thuế],[Số ĐK],C1143),"")</f>
        <v/>
      </c>
      <c r="W1143" s="53"/>
      <c r="X1143" s="55" t="str">
        <f>IF(W1143="","",'Thông Tin Chung'!#REF!)</f>
        <v/>
      </c>
      <c r="Y1143" s="57" t="str">
        <f t="shared" ca="1" si="216"/>
        <v/>
      </c>
      <c r="Z1143" s="59"/>
      <c r="AA1143" s="49" t="str">
        <f ca="1">IF(C1143="","",IF(OR(D1143&lt;NgayBatDau,D1143&gt;NgayKetThuc),"Ngày tháng phải nằm trong kỳ báo cáo",IF(AND(G1143&lt;&gt;"",COUNTIF(D.2[Tên khách hàng],G1143)=0),"Tên KH chưa khai báo trong DSKH",IF(AND(H1143&lt;&gt;"",COUNTIF(D.1[Tên sản phẩm],H1143)=0),"SP này chưa khai báo trong DSSP",""))))</f>
        <v/>
      </c>
      <c r="AB1143" s="28" t="str">
        <f t="shared" ca="1" si="206"/>
        <v/>
      </c>
      <c r="AC1143" s="29" t="str">
        <f>IF(OR(H1143="",S1143=""),"",S1143-(SUM(L1143,M1143)*INDEX(#REF!,MATCH(H1143,D.1[Tên sản phẩm],0))))</f>
        <v/>
      </c>
    </row>
    <row r="1144" spans="2:29" ht="27.75" customHeight="1">
      <c r="B1144" s="69">
        <f t="shared" si="207"/>
        <v>1141</v>
      </c>
      <c r="C1144" s="49" t="str">
        <f t="shared" ca="1" si="208"/>
        <v/>
      </c>
      <c r="D1144" s="50" t="str">
        <f t="shared" ca="1" si="209"/>
        <v/>
      </c>
      <c r="E1144" s="51" t="str">
        <f t="shared" ca="1" si="210"/>
        <v/>
      </c>
      <c r="F1144" s="51"/>
      <c r="G1144" s="52" t="str">
        <f t="shared" ca="1" si="211"/>
        <v/>
      </c>
      <c r="H1144" s="53"/>
      <c r="I1144" s="54" t="str">
        <f>IF(H1144="","",INDEX(D.1[Quy cách],MATCH(H1144,D.1[Tên sản phẩm],0)))</f>
        <v/>
      </c>
      <c r="J1144" s="20" t="str">
        <f>IF(H1144="","",INDEX(D.1[ĐVT],MATCH(H1144,D.1[Tên sản phẩm],0)))</f>
        <v/>
      </c>
      <c r="K1144" s="56" t="str">
        <f>IF(H1144="","",INDEX(#REF!,MATCH(H1144,D.1[Tên sản phẩm],0)))</f>
        <v/>
      </c>
      <c r="L1144" s="56"/>
      <c r="M1144" s="53"/>
      <c r="N1144" s="53"/>
      <c r="O1144" s="53"/>
      <c r="P1144" s="57" t="str">
        <f t="shared" si="212"/>
        <v/>
      </c>
      <c r="Q1144" s="58"/>
      <c r="R1144" s="56" t="str">
        <f t="shared" si="205"/>
        <v/>
      </c>
      <c r="S1144" s="57" t="str">
        <f t="shared" si="213"/>
        <v/>
      </c>
      <c r="T1144" s="58" t="str">
        <f t="shared" ca="1" si="214"/>
        <v/>
      </c>
      <c r="U1144" s="57" t="str">
        <f t="shared" si="215"/>
        <v/>
      </c>
      <c r="V1144" s="57" t="str">
        <f ca="1">IF(AND(C1144&lt;&gt;"",C1144&lt;&gt;OFFSET(C1144,1,0)),SUMIFS([Giá có thuế],[Số ĐK],C1144),"")</f>
        <v/>
      </c>
      <c r="W1144" s="53"/>
      <c r="X1144" s="55" t="str">
        <f>IF(W1144="","",'Thông Tin Chung'!#REF!)</f>
        <v/>
      </c>
      <c r="Y1144" s="57" t="str">
        <f t="shared" ca="1" si="216"/>
        <v/>
      </c>
      <c r="Z1144" s="59"/>
      <c r="AA1144" s="49" t="str">
        <f ca="1">IF(C1144="","",IF(OR(D1144&lt;NgayBatDau,D1144&gt;NgayKetThuc),"Ngày tháng phải nằm trong kỳ báo cáo",IF(AND(G1144&lt;&gt;"",COUNTIF(D.2[Tên khách hàng],G1144)=0),"Tên KH chưa khai báo trong DSKH",IF(AND(H1144&lt;&gt;"",COUNTIF(D.1[Tên sản phẩm],H1144)=0),"SP này chưa khai báo trong DSSP",""))))</f>
        <v/>
      </c>
      <c r="AB1144" s="28" t="str">
        <f t="shared" ca="1" si="206"/>
        <v/>
      </c>
      <c r="AC1144" s="29" t="str">
        <f>IF(OR(H1144="",S1144=""),"",S1144-(SUM(L1144,M1144)*INDEX(#REF!,MATCH(H1144,D.1[Tên sản phẩm],0))))</f>
        <v/>
      </c>
    </row>
    <row r="1145" spans="2:29" ht="27.75" customHeight="1">
      <c r="B1145" s="69">
        <f t="shared" si="207"/>
        <v>1142</v>
      </c>
      <c r="C1145" s="49" t="str">
        <f t="shared" ca="1" si="208"/>
        <v/>
      </c>
      <c r="D1145" s="50" t="str">
        <f t="shared" ca="1" si="209"/>
        <v/>
      </c>
      <c r="E1145" s="51" t="str">
        <f t="shared" ca="1" si="210"/>
        <v/>
      </c>
      <c r="F1145" s="51"/>
      <c r="G1145" s="52" t="str">
        <f t="shared" ca="1" si="211"/>
        <v/>
      </c>
      <c r="H1145" s="53"/>
      <c r="I1145" s="54" t="str">
        <f>IF(H1145="","",INDEX(D.1[Quy cách],MATCH(H1145,D.1[Tên sản phẩm],0)))</f>
        <v/>
      </c>
      <c r="J1145" s="20" t="str">
        <f>IF(H1145="","",INDEX(D.1[ĐVT],MATCH(H1145,D.1[Tên sản phẩm],0)))</f>
        <v/>
      </c>
      <c r="K1145" s="56" t="str">
        <f>IF(H1145="","",INDEX(#REF!,MATCH(H1145,D.1[Tên sản phẩm],0)))</f>
        <v/>
      </c>
      <c r="L1145" s="56"/>
      <c r="M1145" s="53"/>
      <c r="N1145" s="53"/>
      <c r="O1145" s="53"/>
      <c r="P1145" s="57" t="str">
        <f t="shared" si="212"/>
        <v/>
      </c>
      <c r="Q1145" s="58"/>
      <c r="R1145" s="56" t="str">
        <f t="shared" si="205"/>
        <v/>
      </c>
      <c r="S1145" s="57" t="str">
        <f t="shared" si="213"/>
        <v/>
      </c>
      <c r="T1145" s="58" t="str">
        <f t="shared" ca="1" si="214"/>
        <v/>
      </c>
      <c r="U1145" s="57" t="str">
        <f t="shared" si="215"/>
        <v/>
      </c>
      <c r="V1145" s="57" t="str">
        <f ca="1">IF(AND(C1145&lt;&gt;"",C1145&lt;&gt;OFFSET(C1145,1,0)),SUMIFS([Giá có thuế],[Số ĐK],C1145),"")</f>
        <v/>
      </c>
      <c r="W1145" s="53"/>
      <c r="X1145" s="55" t="str">
        <f>IF(W1145="","",'Thông Tin Chung'!#REF!)</f>
        <v/>
      </c>
      <c r="Y1145" s="57" t="str">
        <f t="shared" ca="1" si="216"/>
        <v/>
      </c>
      <c r="Z1145" s="59"/>
      <c r="AA1145" s="49" t="str">
        <f ca="1">IF(C1145="","",IF(OR(D1145&lt;NgayBatDau,D1145&gt;NgayKetThuc),"Ngày tháng phải nằm trong kỳ báo cáo",IF(AND(G1145&lt;&gt;"",COUNTIF(D.2[Tên khách hàng],G1145)=0),"Tên KH chưa khai báo trong DSKH",IF(AND(H1145&lt;&gt;"",COUNTIF(D.1[Tên sản phẩm],H1145)=0),"SP này chưa khai báo trong DSSP",""))))</f>
        <v/>
      </c>
      <c r="AB1145" s="28" t="str">
        <f t="shared" ca="1" si="206"/>
        <v/>
      </c>
      <c r="AC1145" s="29" t="str">
        <f>IF(OR(H1145="",S1145=""),"",S1145-(SUM(L1145,M1145)*INDEX(#REF!,MATCH(H1145,D.1[Tên sản phẩm],0))))</f>
        <v/>
      </c>
    </row>
    <row r="1146" spans="2:29" ht="27.75" customHeight="1">
      <c r="B1146" s="69">
        <f t="shared" si="207"/>
        <v>1143</v>
      </c>
      <c r="C1146" s="49" t="str">
        <f t="shared" ca="1" si="208"/>
        <v/>
      </c>
      <c r="D1146" s="50" t="str">
        <f t="shared" ca="1" si="209"/>
        <v/>
      </c>
      <c r="E1146" s="51" t="str">
        <f t="shared" ca="1" si="210"/>
        <v/>
      </c>
      <c r="F1146" s="51"/>
      <c r="G1146" s="52" t="str">
        <f t="shared" ca="1" si="211"/>
        <v/>
      </c>
      <c r="H1146" s="53"/>
      <c r="I1146" s="54" t="str">
        <f>IF(H1146="","",INDEX(D.1[Quy cách],MATCH(H1146,D.1[Tên sản phẩm],0)))</f>
        <v/>
      </c>
      <c r="J1146" s="20" t="str">
        <f>IF(H1146="","",INDEX(D.1[ĐVT],MATCH(H1146,D.1[Tên sản phẩm],0)))</f>
        <v/>
      </c>
      <c r="K1146" s="56" t="str">
        <f>IF(H1146="","",INDEX(#REF!,MATCH(H1146,D.1[Tên sản phẩm],0)))</f>
        <v/>
      </c>
      <c r="L1146" s="56"/>
      <c r="M1146" s="53"/>
      <c r="N1146" s="53"/>
      <c r="O1146" s="53"/>
      <c r="P1146" s="57" t="str">
        <f t="shared" si="212"/>
        <v/>
      </c>
      <c r="Q1146" s="58"/>
      <c r="R1146" s="56" t="str">
        <f t="shared" si="205"/>
        <v/>
      </c>
      <c r="S1146" s="57" t="str">
        <f t="shared" si="213"/>
        <v/>
      </c>
      <c r="T1146" s="58" t="str">
        <f t="shared" ca="1" si="214"/>
        <v/>
      </c>
      <c r="U1146" s="57" t="str">
        <f t="shared" si="215"/>
        <v/>
      </c>
      <c r="V1146" s="57" t="str">
        <f ca="1">IF(AND(C1146&lt;&gt;"",C1146&lt;&gt;OFFSET(C1146,1,0)),SUMIFS([Giá có thuế],[Số ĐK],C1146),"")</f>
        <v/>
      </c>
      <c r="W1146" s="53"/>
      <c r="X1146" s="55" t="str">
        <f>IF(W1146="","",'Thông Tin Chung'!#REF!)</f>
        <v/>
      </c>
      <c r="Y1146" s="57" t="str">
        <f t="shared" ca="1" si="216"/>
        <v/>
      </c>
      <c r="Z1146" s="59"/>
      <c r="AA1146" s="49" t="str">
        <f ca="1">IF(C1146="","",IF(OR(D1146&lt;NgayBatDau,D1146&gt;NgayKetThuc),"Ngày tháng phải nằm trong kỳ báo cáo",IF(AND(G1146&lt;&gt;"",COUNTIF(D.2[Tên khách hàng],G1146)=0),"Tên KH chưa khai báo trong DSKH",IF(AND(H1146&lt;&gt;"",COUNTIF(D.1[Tên sản phẩm],H1146)=0),"SP này chưa khai báo trong DSSP",""))))</f>
        <v/>
      </c>
      <c r="AB1146" s="28" t="str">
        <f t="shared" ca="1" si="206"/>
        <v/>
      </c>
      <c r="AC1146" s="29" t="str">
        <f>IF(OR(H1146="",S1146=""),"",S1146-(SUM(L1146,M1146)*INDEX(#REF!,MATCH(H1146,D.1[Tên sản phẩm],0))))</f>
        <v/>
      </c>
    </row>
    <row r="1147" spans="2:29" ht="27.75" customHeight="1">
      <c r="B1147" s="69">
        <f t="shared" si="207"/>
        <v>1144</v>
      </c>
      <c r="C1147" s="49" t="str">
        <f t="shared" ca="1" si="208"/>
        <v/>
      </c>
      <c r="D1147" s="50" t="str">
        <f t="shared" ca="1" si="209"/>
        <v/>
      </c>
      <c r="E1147" s="51" t="str">
        <f t="shared" ca="1" si="210"/>
        <v/>
      </c>
      <c r="F1147" s="51"/>
      <c r="G1147" s="52" t="str">
        <f t="shared" ca="1" si="211"/>
        <v/>
      </c>
      <c r="H1147" s="53"/>
      <c r="I1147" s="54" t="str">
        <f>IF(H1147="","",INDEX(D.1[Quy cách],MATCH(H1147,D.1[Tên sản phẩm],0)))</f>
        <v/>
      </c>
      <c r="J1147" s="20" t="str">
        <f>IF(H1147="","",INDEX(D.1[ĐVT],MATCH(H1147,D.1[Tên sản phẩm],0)))</f>
        <v/>
      </c>
      <c r="K1147" s="56" t="str">
        <f>IF(H1147="","",INDEX(#REF!,MATCH(H1147,D.1[Tên sản phẩm],0)))</f>
        <v/>
      </c>
      <c r="L1147" s="56"/>
      <c r="M1147" s="53"/>
      <c r="N1147" s="53"/>
      <c r="O1147" s="53"/>
      <c r="P1147" s="57" t="str">
        <f t="shared" si="212"/>
        <v/>
      </c>
      <c r="Q1147" s="58"/>
      <c r="R1147" s="56" t="str">
        <f t="shared" si="205"/>
        <v/>
      </c>
      <c r="S1147" s="57" t="str">
        <f t="shared" si="213"/>
        <v/>
      </c>
      <c r="T1147" s="58" t="str">
        <f t="shared" ca="1" si="214"/>
        <v/>
      </c>
      <c r="U1147" s="57" t="str">
        <f t="shared" si="215"/>
        <v/>
      </c>
      <c r="V1147" s="57" t="str">
        <f ca="1">IF(AND(C1147&lt;&gt;"",C1147&lt;&gt;OFFSET(C1147,1,0)),SUMIFS([Giá có thuế],[Số ĐK],C1147),"")</f>
        <v/>
      </c>
      <c r="W1147" s="53"/>
      <c r="X1147" s="55" t="str">
        <f>IF(W1147="","",'Thông Tin Chung'!#REF!)</f>
        <v/>
      </c>
      <c r="Y1147" s="57" t="str">
        <f t="shared" ca="1" si="216"/>
        <v/>
      </c>
      <c r="Z1147" s="59"/>
      <c r="AA1147" s="49" t="str">
        <f ca="1">IF(C1147="","",IF(OR(D1147&lt;NgayBatDau,D1147&gt;NgayKetThuc),"Ngày tháng phải nằm trong kỳ báo cáo",IF(AND(G1147&lt;&gt;"",COUNTIF(D.2[Tên khách hàng],G1147)=0),"Tên KH chưa khai báo trong DSKH",IF(AND(H1147&lt;&gt;"",COUNTIF(D.1[Tên sản phẩm],H1147)=0),"SP này chưa khai báo trong DSSP",""))))</f>
        <v/>
      </c>
      <c r="AB1147" s="28" t="str">
        <f t="shared" ca="1" si="206"/>
        <v/>
      </c>
      <c r="AC1147" s="29" t="str">
        <f>IF(OR(H1147="",S1147=""),"",S1147-(SUM(L1147,M1147)*INDEX(#REF!,MATCH(H1147,D.1[Tên sản phẩm],0))))</f>
        <v/>
      </c>
    </row>
    <row r="1148" spans="2:29" ht="27.75" customHeight="1">
      <c r="B1148" s="69">
        <f t="shared" si="207"/>
        <v>1145</v>
      </c>
      <c r="C1148" s="49" t="str">
        <f t="shared" ca="1" si="208"/>
        <v/>
      </c>
      <c r="D1148" s="50" t="str">
        <f t="shared" ca="1" si="209"/>
        <v/>
      </c>
      <c r="E1148" s="51" t="str">
        <f t="shared" ca="1" si="210"/>
        <v/>
      </c>
      <c r="F1148" s="51"/>
      <c r="G1148" s="52" t="str">
        <f t="shared" ca="1" si="211"/>
        <v/>
      </c>
      <c r="H1148" s="53"/>
      <c r="I1148" s="54" t="str">
        <f>IF(H1148="","",INDEX(D.1[Quy cách],MATCH(H1148,D.1[Tên sản phẩm],0)))</f>
        <v/>
      </c>
      <c r="J1148" s="20" t="str">
        <f>IF(H1148="","",INDEX(D.1[ĐVT],MATCH(H1148,D.1[Tên sản phẩm],0)))</f>
        <v/>
      </c>
      <c r="K1148" s="56" t="str">
        <f>IF(H1148="","",INDEX(#REF!,MATCH(H1148,D.1[Tên sản phẩm],0)))</f>
        <v/>
      </c>
      <c r="L1148" s="56"/>
      <c r="M1148" s="53"/>
      <c r="N1148" s="53"/>
      <c r="O1148" s="53"/>
      <c r="P1148" s="57" t="str">
        <f t="shared" si="212"/>
        <v/>
      </c>
      <c r="Q1148" s="58"/>
      <c r="R1148" s="56" t="str">
        <f t="shared" si="205"/>
        <v/>
      </c>
      <c r="S1148" s="57" t="str">
        <f t="shared" si="213"/>
        <v/>
      </c>
      <c r="T1148" s="58" t="str">
        <f t="shared" ca="1" si="214"/>
        <v/>
      </c>
      <c r="U1148" s="57" t="str">
        <f t="shared" si="215"/>
        <v/>
      </c>
      <c r="V1148" s="57" t="str">
        <f ca="1">IF(AND(C1148&lt;&gt;"",C1148&lt;&gt;OFFSET(C1148,1,0)),SUMIFS([Giá có thuế],[Số ĐK],C1148),"")</f>
        <v/>
      </c>
      <c r="W1148" s="53"/>
      <c r="X1148" s="55" t="str">
        <f>IF(W1148="","",'Thông Tin Chung'!#REF!)</f>
        <v/>
      </c>
      <c r="Y1148" s="57" t="str">
        <f t="shared" ca="1" si="216"/>
        <v/>
      </c>
      <c r="Z1148" s="59"/>
      <c r="AA1148" s="49" t="str">
        <f ca="1">IF(C1148="","",IF(OR(D1148&lt;NgayBatDau,D1148&gt;NgayKetThuc),"Ngày tháng phải nằm trong kỳ báo cáo",IF(AND(G1148&lt;&gt;"",COUNTIF(D.2[Tên khách hàng],G1148)=0),"Tên KH chưa khai báo trong DSKH",IF(AND(H1148&lt;&gt;"",COUNTIF(D.1[Tên sản phẩm],H1148)=0),"SP này chưa khai báo trong DSSP",""))))</f>
        <v/>
      </c>
      <c r="AB1148" s="28" t="str">
        <f t="shared" ca="1" si="206"/>
        <v/>
      </c>
      <c r="AC1148" s="29" t="str">
        <f>IF(OR(H1148="",S1148=""),"",S1148-(SUM(L1148,M1148)*INDEX(#REF!,MATCH(H1148,D.1[Tên sản phẩm],0))))</f>
        <v/>
      </c>
    </row>
    <row r="1149" spans="2:29" ht="27.75" customHeight="1">
      <c r="B1149" s="69">
        <f t="shared" si="207"/>
        <v>1146</v>
      </c>
      <c r="C1149" s="49" t="str">
        <f t="shared" ca="1" si="208"/>
        <v/>
      </c>
      <c r="D1149" s="50" t="str">
        <f t="shared" ca="1" si="209"/>
        <v/>
      </c>
      <c r="E1149" s="51" t="str">
        <f t="shared" ca="1" si="210"/>
        <v/>
      </c>
      <c r="F1149" s="51"/>
      <c r="G1149" s="52" t="str">
        <f t="shared" ca="1" si="211"/>
        <v/>
      </c>
      <c r="H1149" s="53"/>
      <c r="I1149" s="54" t="str">
        <f>IF(H1149="","",INDEX(D.1[Quy cách],MATCH(H1149,D.1[Tên sản phẩm],0)))</f>
        <v/>
      </c>
      <c r="J1149" s="20" t="str">
        <f>IF(H1149="","",INDEX(D.1[ĐVT],MATCH(H1149,D.1[Tên sản phẩm],0)))</f>
        <v/>
      </c>
      <c r="K1149" s="56" t="str">
        <f>IF(H1149="","",INDEX(#REF!,MATCH(H1149,D.1[Tên sản phẩm],0)))</f>
        <v/>
      </c>
      <c r="L1149" s="56"/>
      <c r="M1149" s="53"/>
      <c r="N1149" s="53"/>
      <c r="O1149" s="53"/>
      <c r="P1149" s="57" t="str">
        <f t="shared" si="212"/>
        <v/>
      </c>
      <c r="Q1149" s="58"/>
      <c r="R1149" s="56" t="str">
        <f t="shared" si="205"/>
        <v/>
      </c>
      <c r="S1149" s="57" t="str">
        <f t="shared" si="213"/>
        <v/>
      </c>
      <c r="T1149" s="58" t="str">
        <f t="shared" ca="1" si="214"/>
        <v/>
      </c>
      <c r="U1149" s="57" t="str">
        <f t="shared" si="215"/>
        <v/>
      </c>
      <c r="V1149" s="57" t="str">
        <f ca="1">IF(AND(C1149&lt;&gt;"",C1149&lt;&gt;OFFSET(C1149,1,0)),SUMIFS([Giá có thuế],[Số ĐK],C1149),"")</f>
        <v/>
      </c>
      <c r="W1149" s="53"/>
      <c r="X1149" s="55" t="str">
        <f>IF(W1149="","",'Thông Tin Chung'!#REF!)</f>
        <v/>
      </c>
      <c r="Y1149" s="57" t="str">
        <f t="shared" ca="1" si="216"/>
        <v/>
      </c>
      <c r="Z1149" s="59"/>
      <c r="AA1149" s="49" t="str">
        <f ca="1">IF(C1149="","",IF(OR(D1149&lt;NgayBatDau,D1149&gt;NgayKetThuc),"Ngày tháng phải nằm trong kỳ báo cáo",IF(AND(G1149&lt;&gt;"",COUNTIF(D.2[Tên khách hàng],G1149)=0),"Tên KH chưa khai báo trong DSKH",IF(AND(H1149&lt;&gt;"",COUNTIF(D.1[Tên sản phẩm],H1149)=0),"SP này chưa khai báo trong DSSP",""))))</f>
        <v/>
      </c>
      <c r="AB1149" s="28" t="str">
        <f t="shared" ca="1" si="206"/>
        <v/>
      </c>
      <c r="AC1149" s="29" t="str">
        <f>IF(OR(H1149="",S1149=""),"",S1149-(SUM(L1149,M1149)*INDEX(#REF!,MATCH(H1149,D.1[Tên sản phẩm],0))))</f>
        <v/>
      </c>
    </row>
    <row r="1150" spans="2:29" ht="27.75" customHeight="1">
      <c r="B1150" s="69">
        <f t="shared" si="207"/>
        <v>1147</v>
      </c>
      <c r="C1150" s="49" t="str">
        <f t="shared" ca="1" si="208"/>
        <v/>
      </c>
      <c r="D1150" s="50" t="str">
        <f t="shared" ca="1" si="209"/>
        <v/>
      </c>
      <c r="E1150" s="51" t="str">
        <f t="shared" ca="1" si="210"/>
        <v/>
      </c>
      <c r="F1150" s="51"/>
      <c r="G1150" s="52" t="str">
        <f t="shared" ca="1" si="211"/>
        <v/>
      </c>
      <c r="H1150" s="53"/>
      <c r="I1150" s="54" t="str">
        <f>IF(H1150="","",INDEX(D.1[Quy cách],MATCH(H1150,D.1[Tên sản phẩm],0)))</f>
        <v/>
      </c>
      <c r="J1150" s="20" t="str">
        <f>IF(H1150="","",INDEX(D.1[ĐVT],MATCH(H1150,D.1[Tên sản phẩm],0)))</f>
        <v/>
      </c>
      <c r="K1150" s="56" t="str">
        <f>IF(H1150="","",INDEX(#REF!,MATCH(H1150,D.1[Tên sản phẩm],0)))</f>
        <v/>
      </c>
      <c r="L1150" s="56"/>
      <c r="M1150" s="53"/>
      <c r="N1150" s="53"/>
      <c r="O1150" s="53"/>
      <c r="P1150" s="57" t="str">
        <f t="shared" si="212"/>
        <v/>
      </c>
      <c r="Q1150" s="58"/>
      <c r="R1150" s="56" t="str">
        <f t="shared" si="205"/>
        <v/>
      </c>
      <c r="S1150" s="57" t="str">
        <f t="shared" si="213"/>
        <v/>
      </c>
      <c r="T1150" s="58" t="str">
        <f t="shared" ca="1" si="214"/>
        <v/>
      </c>
      <c r="U1150" s="57" t="str">
        <f t="shared" si="215"/>
        <v/>
      </c>
      <c r="V1150" s="57" t="str">
        <f ca="1">IF(AND(C1150&lt;&gt;"",C1150&lt;&gt;OFFSET(C1150,1,0)),SUMIFS([Giá có thuế],[Số ĐK],C1150),"")</f>
        <v/>
      </c>
      <c r="W1150" s="53"/>
      <c r="X1150" s="55" t="str">
        <f>IF(W1150="","",'Thông Tin Chung'!#REF!)</f>
        <v/>
      </c>
      <c r="Y1150" s="57" t="str">
        <f t="shared" ca="1" si="216"/>
        <v/>
      </c>
      <c r="Z1150" s="59"/>
      <c r="AA1150" s="49" t="str">
        <f ca="1">IF(C1150="","",IF(OR(D1150&lt;NgayBatDau,D1150&gt;NgayKetThuc),"Ngày tháng phải nằm trong kỳ báo cáo",IF(AND(G1150&lt;&gt;"",COUNTIF(D.2[Tên khách hàng],G1150)=0),"Tên KH chưa khai báo trong DSKH",IF(AND(H1150&lt;&gt;"",COUNTIF(D.1[Tên sản phẩm],H1150)=0),"SP này chưa khai báo trong DSSP",""))))</f>
        <v/>
      </c>
      <c r="AB1150" s="28" t="str">
        <f t="shared" ca="1" si="206"/>
        <v/>
      </c>
      <c r="AC1150" s="29" t="str">
        <f>IF(OR(H1150="",S1150=""),"",S1150-(SUM(L1150,M1150)*INDEX(#REF!,MATCH(H1150,D.1[Tên sản phẩm],0))))</f>
        <v/>
      </c>
    </row>
    <row r="1151" spans="2:29" ht="27.75" customHeight="1">
      <c r="B1151" s="69">
        <f t="shared" si="207"/>
        <v>1148</v>
      </c>
      <c r="C1151" s="49" t="str">
        <f t="shared" ca="1" si="208"/>
        <v/>
      </c>
      <c r="D1151" s="50" t="str">
        <f t="shared" ca="1" si="209"/>
        <v/>
      </c>
      <c r="E1151" s="51" t="str">
        <f t="shared" ca="1" si="210"/>
        <v/>
      </c>
      <c r="F1151" s="51"/>
      <c r="G1151" s="52" t="str">
        <f t="shared" ca="1" si="211"/>
        <v/>
      </c>
      <c r="H1151" s="53"/>
      <c r="I1151" s="54" t="str">
        <f>IF(H1151="","",INDEX(D.1[Quy cách],MATCH(H1151,D.1[Tên sản phẩm],0)))</f>
        <v/>
      </c>
      <c r="J1151" s="20" t="str">
        <f>IF(H1151="","",INDEX(D.1[ĐVT],MATCH(H1151,D.1[Tên sản phẩm],0)))</f>
        <v/>
      </c>
      <c r="K1151" s="56" t="str">
        <f>IF(H1151="","",INDEX(#REF!,MATCH(H1151,D.1[Tên sản phẩm],0)))</f>
        <v/>
      </c>
      <c r="L1151" s="56"/>
      <c r="M1151" s="53"/>
      <c r="N1151" s="53"/>
      <c r="O1151" s="53"/>
      <c r="P1151" s="57" t="str">
        <f t="shared" si="212"/>
        <v/>
      </c>
      <c r="Q1151" s="58"/>
      <c r="R1151" s="56" t="str">
        <f t="shared" si="205"/>
        <v/>
      </c>
      <c r="S1151" s="57" t="str">
        <f t="shared" si="213"/>
        <v/>
      </c>
      <c r="T1151" s="58" t="str">
        <f t="shared" ca="1" si="214"/>
        <v/>
      </c>
      <c r="U1151" s="57" t="str">
        <f t="shared" si="215"/>
        <v/>
      </c>
      <c r="V1151" s="57" t="str">
        <f ca="1">IF(AND(C1151&lt;&gt;"",C1151&lt;&gt;OFFSET(C1151,1,0)),SUMIFS([Giá có thuế],[Số ĐK],C1151),"")</f>
        <v/>
      </c>
      <c r="W1151" s="53"/>
      <c r="X1151" s="55" t="str">
        <f>IF(W1151="","",'Thông Tin Chung'!#REF!)</f>
        <v/>
      </c>
      <c r="Y1151" s="57" t="str">
        <f t="shared" ca="1" si="216"/>
        <v/>
      </c>
      <c r="Z1151" s="59"/>
      <c r="AA1151" s="49" t="str">
        <f ca="1">IF(C1151="","",IF(OR(D1151&lt;NgayBatDau,D1151&gt;NgayKetThuc),"Ngày tháng phải nằm trong kỳ báo cáo",IF(AND(G1151&lt;&gt;"",COUNTIF(D.2[Tên khách hàng],G1151)=0),"Tên KH chưa khai báo trong DSKH",IF(AND(H1151&lt;&gt;"",COUNTIF(D.1[Tên sản phẩm],H1151)=0),"SP này chưa khai báo trong DSSP",""))))</f>
        <v/>
      </c>
      <c r="AB1151" s="28" t="str">
        <f t="shared" ca="1" si="206"/>
        <v/>
      </c>
      <c r="AC1151" s="29" t="str">
        <f>IF(OR(H1151="",S1151=""),"",S1151-(SUM(L1151,M1151)*INDEX(#REF!,MATCH(H1151,D.1[Tên sản phẩm],0))))</f>
        <v/>
      </c>
    </row>
    <row r="1152" spans="2:29" ht="27.75" customHeight="1">
      <c r="B1152" s="69">
        <f t="shared" si="207"/>
        <v>1149</v>
      </c>
      <c r="C1152" s="49" t="str">
        <f t="shared" ca="1" si="208"/>
        <v/>
      </c>
      <c r="D1152" s="50" t="str">
        <f t="shared" ca="1" si="209"/>
        <v/>
      </c>
      <c r="E1152" s="51" t="str">
        <f t="shared" ca="1" si="210"/>
        <v/>
      </c>
      <c r="F1152" s="51"/>
      <c r="G1152" s="52" t="str">
        <f t="shared" ca="1" si="211"/>
        <v/>
      </c>
      <c r="H1152" s="53"/>
      <c r="I1152" s="54" t="str">
        <f>IF(H1152="","",INDEX(D.1[Quy cách],MATCH(H1152,D.1[Tên sản phẩm],0)))</f>
        <v/>
      </c>
      <c r="J1152" s="20" t="str">
        <f>IF(H1152="","",INDEX(D.1[ĐVT],MATCH(H1152,D.1[Tên sản phẩm],0)))</f>
        <v/>
      </c>
      <c r="K1152" s="56" t="str">
        <f>IF(H1152="","",INDEX(#REF!,MATCH(H1152,D.1[Tên sản phẩm],0)))</f>
        <v/>
      </c>
      <c r="L1152" s="56"/>
      <c r="M1152" s="53"/>
      <c r="N1152" s="53"/>
      <c r="O1152" s="53"/>
      <c r="P1152" s="57" t="str">
        <f t="shared" si="212"/>
        <v/>
      </c>
      <c r="Q1152" s="58"/>
      <c r="R1152" s="56" t="str">
        <f t="shared" si="205"/>
        <v/>
      </c>
      <c r="S1152" s="57" t="str">
        <f t="shared" si="213"/>
        <v/>
      </c>
      <c r="T1152" s="58" t="str">
        <f t="shared" ca="1" si="214"/>
        <v/>
      </c>
      <c r="U1152" s="57" t="str">
        <f t="shared" si="215"/>
        <v/>
      </c>
      <c r="V1152" s="57" t="str">
        <f ca="1">IF(AND(C1152&lt;&gt;"",C1152&lt;&gt;OFFSET(C1152,1,0)),SUMIFS([Giá có thuế],[Số ĐK],C1152),"")</f>
        <v/>
      </c>
      <c r="W1152" s="53"/>
      <c r="X1152" s="55" t="str">
        <f>IF(W1152="","",'Thông Tin Chung'!#REF!)</f>
        <v/>
      </c>
      <c r="Y1152" s="57" t="str">
        <f t="shared" ca="1" si="216"/>
        <v/>
      </c>
      <c r="Z1152" s="59"/>
      <c r="AA1152" s="49" t="str">
        <f ca="1">IF(C1152="","",IF(OR(D1152&lt;NgayBatDau,D1152&gt;NgayKetThuc),"Ngày tháng phải nằm trong kỳ báo cáo",IF(AND(G1152&lt;&gt;"",COUNTIF(D.2[Tên khách hàng],G1152)=0),"Tên KH chưa khai báo trong DSKH",IF(AND(H1152&lt;&gt;"",COUNTIF(D.1[Tên sản phẩm],H1152)=0),"SP này chưa khai báo trong DSSP",""))))</f>
        <v/>
      </c>
      <c r="AB1152" s="28" t="str">
        <f t="shared" ca="1" si="206"/>
        <v/>
      </c>
      <c r="AC1152" s="29" t="str">
        <f>IF(OR(H1152="",S1152=""),"",S1152-(SUM(L1152,M1152)*INDEX(#REF!,MATCH(H1152,D.1[Tên sản phẩm],0))))</f>
        <v/>
      </c>
    </row>
    <row r="1153" spans="2:29" ht="27.75" customHeight="1">
      <c r="B1153" s="69">
        <f t="shared" si="207"/>
        <v>1150</v>
      </c>
      <c r="C1153" s="49" t="str">
        <f t="shared" ca="1" si="208"/>
        <v/>
      </c>
      <c r="D1153" s="50" t="str">
        <f t="shared" ca="1" si="209"/>
        <v/>
      </c>
      <c r="E1153" s="51" t="str">
        <f t="shared" ca="1" si="210"/>
        <v/>
      </c>
      <c r="F1153" s="51"/>
      <c r="G1153" s="52" t="str">
        <f t="shared" ca="1" si="211"/>
        <v/>
      </c>
      <c r="H1153" s="53"/>
      <c r="I1153" s="54" t="str">
        <f>IF(H1153="","",INDEX(D.1[Quy cách],MATCH(H1153,D.1[Tên sản phẩm],0)))</f>
        <v/>
      </c>
      <c r="J1153" s="20" t="str">
        <f>IF(H1153="","",INDEX(D.1[ĐVT],MATCH(H1153,D.1[Tên sản phẩm],0)))</f>
        <v/>
      </c>
      <c r="K1153" s="56" t="str">
        <f>IF(H1153="","",INDEX(#REF!,MATCH(H1153,D.1[Tên sản phẩm],0)))</f>
        <v/>
      </c>
      <c r="L1153" s="56"/>
      <c r="M1153" s="53"/>
      <c r="N1153" s="53"/>
      <c r="O1153" s="53"/>
      <c r="P1153" s="57" t="str">
        <f t="shared" si="212"/>
        <v/>
      </c>
      <c r="Q1153" s="58"/>
      <c r="R1153" s="56" t="str">
        <f t="shared" si="205"/>
        <v/>
      </c>
      <c r="S1153" s="57" t="str">
        <f t="shared" si="213"/>
        <v/>
      </c>
      <c r="T1153" s="58" t="str">
        <f t="shared" ca="1" si="214"/>
        <v/>
      </c>
      <c r="U1153" s="57" t="str">
        <f t="shared" si="215"/>
        <v/>
      </c>
      <c r="V1153" s="57" t="str">
        <f ca="1">IF(AND(C1153&lt;&gt;"",C1153&lt;&gt;OFFSET(C1153,1,0)),SUMIFS([Giá có thuế],[Số ĐK],C1153),"")</f>
        <v/>
      </c>
      <c r="W1153" s="53"/>
      <c r="X1153" s="55" t="str">
        <f>IF(W1153="","",'Thông Tin Chung'!#REF!)</f>
        <v/>
      </c>
      <c r="Y1153" s="57" t="str">
        <f t="shared" ca="1" si="216"/>
        <v/>
      </c>
      <c r="Z1153" s="59"/>
      <c r="AA1153" s="49" t="str">
        <f ca="1">IF(C1153="","",IF(OR(D1153&lt;NgayBatDau,D1153&gt;NgayKetThuc),"Ngày tháng phải nằm trong kỳ báo cáo",IF(AND(G1153&lt;&gt;"",COUNTIF(D.2[Tên khách hàng],G1153)=0),"Tên KH chưa khai báo trong DSKH",IF(AND(H1153&lt;&gt;"",COUNTIF(D.1[Tên sản phẩm],H1153)=0),"SP này chưa khai báo trong DSSP",""))))</f>
        <v/>
      </c>
      <c r="AB1153" s="28" t="str">
        <f t="shared" ca="1" si="206"/>
        <v/>
      </c>
      <c r="AC1153" s="29" t="str">
        <f>IF(OR(H1153="",S1153=""),"",S1153-(SUM(L1153,M1153)*INDEX(#REF!,MATCH(H1153,D.1[Tên sản phẩm],0))))</f>
        <v/>
      </c>
    </row>
    <row r="1154" spans="2:29" ht="27.75" customHeight="1">
      <c r="B1154" s="69">
        <f t="shared" si="207"/>
        <v>1151</v>
      </c>
      <c r="C1154" s="49" t="str">
        <f t="shared" ca="1" si="208"/>
        <v/>
      </c>
      <c r="D1154" s="50" t="str">
        <f t="shared" ca="1" si="209"/>
        <v/>
      </c>
      <c r="E1154" s="51" t="str">
        <f t="shared" ca="1" si="210"/>
        <v/>
      </c>
      <c r="F1154" s="51"/>
      <c r="G1154" s="52" t="str">
        <f t="shared" ca="1" si="211"/>
        <v/>
      </c>
      <c r="H1154" s="53"/>
      <c r="I1154" s="54" t="str">
        <f>IF(H1154="","",INDEX(D.1[Quy cách],MATCH(H1154,D.1[Tên sản phẩm],0)))</f>
        <v/>
      </c>
      <c r="J1154" s="20" t="str">
        <f>IF(H1154="","",INDEX(D.1[ĐVT],MATCH(H1154,D.1[Tên sản phẩm],0)))</f>
        <v/>
      </c>
      <c r="K1154" s="56" t="str">
        <f>IF(H1154="","",INDEX(#REF!,MATCH(H1154,D.1[Tên sản phẩm],0)))</f>
        <v/>
      </c>
      <c r="L1154" s="56"/>
      <c r="M1154" s="53"/>
      <c r="N1154" s="53"/>
      <c r="O1154" s="53"/>
      <c r="P1154" s="57" t="str">
        <f t="shared" si="212"/>
        <v/>
      </c>
      <c r="Q1154" s="58"/>
      <c r="R1154" s="56" t="str">
        <f t="shared" si="205"/>
        <v/>
      </c>
      <c r="S1154" s="57" t="str">
        <f t="shared" si="213"/>
        <v/>
      </c>
      <c r="T1154" s="58" t="str">
        <f t="shared" ca="1" si="214"/>
        <v/>
      </c>
      <c r="U1154" s="57" t="str">
        <f t="shared" si="215"/>
        <v/>
      </c>
      <c r="V1154" s="57" t="str">
        <f ca="1">IF(AND(C1154&lt;&gt;"",C1154&lt;&gt;OFFSET(C1154,1,0)),SUMIFS([Giá có thuế],[Số ĐK],C1154),"")</f>
        <v/>
      </c>
      <c r="W1154" s="53"/>
      <c r="X1154" s="55" t="str">
        <f>IF(W1154="","",'Thông Tin Chung'!#REF!)</f>
        <v/>
      </c>
      <c r="Y1154" s="57" t="str">
        <f t="shared" ca="1" si="216"/>
        <v/>
      </c>
      <c r="Z1154" s="59"/>
      <c r="AA1154" s="49" t="str">
        <f ca="1">IF(C1154="","",IF(OR(D1154&lt;NgayBatDau,D1154&gt;NgayKetThuc),"Ngày tháng phải nằm trong kỳ báo cáo",IF(AND(G1154&lt;&gt;"",COUNTIF(D.2[Tên khách hàng],G1154)=0),"Tên KH chưa khai báo trong DSKH",IF(AND(H1154&lt;&gt;"",COUNTIF(D.1[Tên sản phẩm],H1154)=0),"SP này chưa khai báo trong DSSP",""))))</f>
        <v/>
      </c>
      <c r="AB1154" s="28" t="str">
        <f t="shared" ca="1" si="206"/>
        <v/>
      </c>
      <c r="AC1154" s="29" t="str">
        <f>IF(OR(H1154="",S1154=""),"",S1154-(SUM(L1154,M1154)*INDEX(#REF!,MATCH(H1154,D.1[Tên sản phẩm],0))))</f>
        <v/>
      </c>
    </row>
    <row r="1155" spans="2:29" ht="27.75" customHeight="1">
      <c r="B1155" s="69">
        <f t="shared" si="207"/>
        <v>1152</v>
      </c>
      <c r="C1155" s="49" t="str">
        <f t="shared" ca="1" si="208"/>
        <v/>
      </c>
      <c r="D1155" s="50" t="str">
        <f t="shared" ca="1" si="209"/>
        <v/>
      </c>
      <c r="E1155" s="51" t="str">
        <f t="shared" ca="1" si="210"/>
        <v/>
      </c>
      <c r="F1155" s="51"/>
      <c r="G1155" s="52" t="str">
        <f t="shared" ca="1" si="211"/>
        <v/>
      </c>
      <c r="H1155" s="53"/>
      <c r="I1155" s="54" t="str">
        <f>IF(H1155="","",INDEX(D.1[Quy cách],MATCH(H1155,D.1[Tên sản phẩm],0)))</f>
        <v/>
      </c>
      <c r="J1155" s="20" t="str">
        <f>IF(H1155="","",INDEX(D.1[ĐVT],MATCH(H1155,D.1[Tên sản phẩm],0)))</f>
        <v/>
      </c>
      <c r="K1155" s="56" t="str">
        <f>IF(H1155="","",INDEX(#REF!,MATCH(H1155,D.1[Tên sản phẩm],0)))</f>
        <v/>
      </c>
      <c r="L1155" s="56"/>
      <c r="M1155" s="53"/>
      <c r="N1155" s="53"/>
      <c r="O1155" s="53"/>
      <c r="P1155" s="57" t="str">
        <f t="shared" si="212"/>
        <v/>
      </c>
      <c r="Q1155" s="58"/>
      <c r="R1155" s="56" t="str">
        <f t="shared" ref="R1155:R1218" si="217">IF(P1155="","",P1155*SUM(Q1155))</f>
        <v/>
      </c>
      <c r="S1155" s="57" t="str">
        <f t="shared" si="213"/>
        <v/>
      </c>
      <c r="T1155" s="58" t="str">
        <f t="shared" ca="1" si="214"/>
        <v/>
      </c>
      <c r="U1155" s="57" t="str">
        <f t="shared" si="215"/>
        <v/>
      </c>
      <c r="V1155" s="57" t="str">
        <f ca="1">IF(AND(C1155&lt;&gt;"",C1155&lt;&gt;OFFSET(C1155,1,0)),SUMIFS([Giá có thuế],[Số ĐK],C1155),"")</f>
        <v/>
      </c>
      <c r="W1155" s="53"/>
      <c r="X1155" s="55" t="str">
        <f>IF(W1155="","",'Thông Tin Chung'!#REF!)</f>
        <v/>
      </c>
      <c r="Y1155" s="57" t="str">
        <f t="shared" ca="1" si="216"/>
        <v/>
      </c>
      <c r="Z1155" s="59"/>
      <c r="AA1155" s="49" t="str">
        <f ca="1">IF(C1155="","",IF(OR(D1155&lt;NgayBatDau,D1155&gt;NgayKetThuc),"Ngày tháng phải nằm trong kỳ báo cáo",IF(AND(G1155&lt;&gt;"",COUNTIF(D.2[Tên khách hàng],G1155)=0),"Tên KH chưa khai báo trong DSKH",IF(AND(H1155&lt;&gt;"",COUNTIF(D.1[Tên sản phẩm],H1155)=0),"SP này chưa khai báo trong DSSP",""))))</f>
        <v/>
      </c>
      <c r="AB1155" s="28" t="str">
        <f t="shared" ref="AB1155:AB1218" ca="1" si="218">IF(D1155="","",MONTH(D1155))</f>
        <v/>
      </c>
      <c r="AC1155" s="29" t="str">
        <f>IF(OR(H1155="",S1155=""),"",S1155-(SUM(L1155,M1155)*INDEX(#REF!,MATCH(H1155,D.1[Tên sản phẩm],0))))</f>
        <v/>
      </c>
    </row>
    <row r="1156" spans="2:29" ht="27.75" customHeight="1">
      <c r="B1156" s="69">
        <f t="shared" ref="B1156:B1219" si="219">ROW(A1156)-3</f>
        <v>1153</v>
      </c>
      <c r="C1156" s="49" t="str">
        <f t="shared" ref="C1156:C1219" ca="1" si="220">IF(AND(D1156="",E1156="",G1156=""),"",IF(AND(D1156=OFFSET(D1156,-1,0),E1156=OFFSET(E1156,-1,0),G1156=OFFSET(G1156,-1,0)),OFFSET(B1156,-1,1),B1156))</f>
        <v/>
      </c>
      <c r="D1156" s="50" t="str">
        <f t="shared" ref="D1156:D1219" ca="1" si="221">IF(AND($H1156&lt;&gt;"",B1156&lt;&gt;1),OFFSET(C1156,-1,1),"")</f>
        <v/>
      </c>
      <c r="E1156" s="51" t="str">
        <f t="shared" ref="E1156:E1219" ca="1" si="222">IF(AND($H1156&lt;&gt;"",B1156&lt;&gt;1),OFFSET(D1156,-1,1),"")</f>
        <v/>
      </c>
      <c r="F1156" s="51"/>
      <c r="G1156" s="52" t="str">
        <f t="shared" ref="G1156:G1219" ca="1" si="223">IF(AND($H1156&lt;&gt;"",B1156&lt;&gt;1),OFFSET(F1156,-1,1),"")</f>
        <v/>
      </c>
      <c r="H1156" s="53"/>
      <c r="I1156" s="54" t="str">
        <f>IF(H1156="","",INDEX(D.1[Quy cách],MATCH(H1156,D.1[Tên sản phẩm],0)))</f>
        <v/>
      </c>
      <c r="J1156" s="20" t="str">
        <f>IF(H1156="","",INDEX(D.1[ĐVT],MATCH(H1156,D.1[Tên sản phẩm],0)))</f>
        <v/>
      </c>
      <c r="K1156" s="56" t="str">
        <f>IF(H1156="","",INDEX(#REF!,MATCH(H1156,D.1[Tên sản phẩm],0)))</f>
        <v/>
      </c>
      <c r="L1156" s="56"/>
      <c r="M1156" s="53"/>
      <c r="N1156" s="53"/>
      <c r="O1156" s="53"/>
      <c r="P1156" s="57" t="str">
        <f t="shared" ref="P1156:P1219" si="224">IF(AND(K1156&lt;&gt;"",L1156&lt;&gt;""),K1156*L1156,IF(AND(N1156&lt;&gt;"",O1156&lt;&gt;""),N1156*O1156,""))</f>
        <v/>
      </c>
      <c r="Q1156" s="58"/>
      <c r="R1156" s="56" t="str">
        <f t="shared" si="217"/>
        <v/>
      </c>
      <c r="S1156" s="57" t="str">
        <f t="shared" ref="S1156:S1219" si="225">IF(P1156="","",P1156-SUM(R1156))</f>
        <v/>
      </c>
      <c r="T1156" s="58" t="str">
        <f t="shared" ref="T1156:T1219" ca="1" si="226">IF(AND(S1156&lt;&gt;"",C1156=OFFSET(C1156,-1,0)),OFFSET(S1156,-1,1),"")</f>
        <v/>
      </c>
      <c r="U1156" s="57" t="str">
        <f t="shared" ref="U1156:U1219" si="227">IF(S1156="","",S1156*SUM(1,T1156))</f>
        <v/>
      </c>
      <c r="V1156" s="57" t="str">
        <f ca="1">IF(AND(C1156&lt;&gt;"",C1156&lt;&gt;OFFSET(C1156,1,0)),SUMIFS([Giá có thuế],[Số ĐK],C1156),"")</f>
        <v/>
      </c>
      <c r="W1156" s="53"/>
      <c r="X1156" s="55" t="str">
        <f>IF(W1156="","",'Thông Tin Chung'!#REF!)</f>
        <v/>
      </c>
      <c r="Y1156" s="57" t="str">
        <f t="shared" ref="Y1156:Y1219" ca="1" si="228">IF(AND(V1156&lt;&gt;"",W1156&lt;&gt;"",V1156&lt;&gt;0),V1156-W1156,"")</f>
        <v/>
      </c>
      <c r="Z1156" s="59"/>
      <c r="AA1156" s="49" t="str">
        <f ca="1">IF(C1156="","",IF(OR(D1156&lt;NgayBatDau,D1156&gt;NgayKetThuc),"Ngày tháng phải nằm trong kỳ báo cáo",IF(AND(G1156&lt;&gt;"",COUNTIF(D.2[Tên khách hàng],G1156)=0),"Tên KH chưa khai báo trong DSKH",IF(AND(H1156&lt;&gt;"",COUNTIF(D.1[Tên sản phẩm],H1156)=0),"SP này chưa khai báo trong DSSP",""))))</f>
        <v/>
      </c>
      <c r="AB1156" s="28" t="str">
        <f t="shared" ca="1" si="218"/>
        <v/>
      </c>
      <c r="AC1156" s="29" t="str">
        <f>IF(OR(H1156="",S1156=""),"",S1156-(SUM(L1156,M1156)*INDEX(#REF!,MATCH(H1156,D.1[Tên sản phẩm],0))))</f>
        <v/>
      </c>
    </row>
    <row r="1157" spans="2:29" ht="27.75" customHeight="1">
      <c r="B1157" s="69">
        <f t="shared" si="219"/>
        <v>1154</v>
      </c>
      <c r="C1157" s="49" t="str">
        <f t="shared" ca="1" si="220"/>
        <v/>
      </c>
      <c r="D1157" s="50" t="str">
        <f t="shared" ca="1" si="221"/>
        <v/>
      </c>
      <c r="E1157" s="51" t="str">
        <f t="shared" ca="1" si="222"/>
        <v/>
      </c>
      <c r="F1157" s="51"/>
      <c r="G1157" s="52" t="str">
        <f t="shared" ca="1" si="223"/>
        <v/>
      </c>
      <c r="H1157" s="53"/>
      <c r="I1157" s="54" t="str">
        <f>IF(H1157="","",INDEX(D.1[Quy cách],MATCH(H1157,D.1[Tên sản phẩm],0)))</f>
        <v/>
      </c>
      <c r="J1157" s="20" t="str">
        <f>IF(H1157="","",INDEX(D.1[ĐVT],MATCH(H1157,D.1[Tên sản phẩm],0)))</f>
        <v/>
      </c>
      <c r="K1157" s="56" t="str">
        <f>IF(H1157="","",INDEX(#REF!,MATCH(H1157,D.1[Tên sản phẩm],0)))</f>
        <v/>
      </c>
      <c r="L1157" s="56"/>
      <c r="M1157" s="53"/>
      <c r="N1157" s="53"/>
      <c r="O1157" s="53"/>
      <c r="P1157" s="57" t="str">
        <f t="shared" si="224"/>
        <v/>
      </c>
      <c r="Q1157" s="58"/>
      <c r="R1157" s="56" t="str">
        <f t="shared" si="217"/>
        <v/>
      </c>
      <c r="S1157" s="57" t="str">
        <f t="shared" si="225"/>
        <v/>
      </c>
      <c r="T1157" s="58" t="str">
        <f t="shared" ca="1" si="226"/>
        <v/>
      </c>
      <c r="U1157" s="57" t="str">
        <f t="shared" si="227"/>
        <v/>
      </c>
      <c r="V1157" s="57" t="str">
        <f ca="1">IF(AND(C1157&lt;&gt;"",C1157&lt;&gt;OFFSET(C1157,1,0)),SUMIFS([Giá có thuế],[Số ĐK],C1157),"")</f>
        <v/>
      </c>
      <c r="W1157" s="53"/>
      <c r="X1157" s="55" t="str">
        <f>IF(W1157="","",'Thông Tin Chung'!#REF!)</f>
        <v/>
      </c>
      <c r="Y1157" s="57" t="str">
        <f t="shared" ca="1" si="228"/>
        <v/>
      </c>
      <c r="Z1157" s="59"/>
      <c r="AA1157" s="49" t="str">
        <f ca="1">IF(C1157="","",IF(OR(D1157&lt;NgayBatDau,D1157&gt;NgayKetThuc),"Ngày tháng phải nằm trong kỳ báo cáo",IF(AND(G1157&lt;&gt;"",COUNTIF(D.2[Tên khách hàng],G1157)=0),"Tên KH chưa khai báo trong DSKH",IF(AND(H1157&lt;&gt;"",COUNTIF(D.1[Tên sản phẩm],H1157)=0),"SP này chưa khai báo trong DSSP",""))))</f>
        <v/>
      </c>
      <c r="AB1157" s="28" t="str">
        <f t="shared" ca="1" si="218"/>
        <v/>
      </c>
      <c r="AC1157" s="29" t="str">
        <f>IF(OR(H1157="",S1157=""),"",S1157-(SUM(L1157,M1157)*INDEX(#REF!,MATCH(H1157,D.1[Tên sản phẩm],0))))</f>
        <v/>
      </c>
    </row>
    <row r="1158" spans="2:29" ht="27.75" customHeight="1">
      <c r="B1158" s="69">
        <f t="shared" si="219"/>
        <v>1155</v>
      </c>
      <c r="C1158" s="49" t="str">
        <f t="shared" ca="1" si="220"/>
        <v/>
      </c>
      <c r="D1158" s="50" t="str">
        <f t="shared" ca="1" si="221"/>
        <v/>
      </c>
      <c r="E1158" s="51" t="str">
        <f t="shared" ca="1" si="222"/>
        <v/>
      </c>
      <c r="F1158" s="51"/>
      <c r="G1158" s="52" t="str">
        <f t="shared" ca="1" si="223"/>
        <v/>
      </c>
      <c r="H1158" s="53"/>
      <c r="I1158" s="54" t="str">
        <f>IF(H1158="","",INDEX(D.1[Quy cách],MATCH(H1158,D.1[Tên sản phẩm],0)))</f>
        <v/>
      </c>
      <c r="J1158" s="20" t="str">
        <f>IF(H1158="","",INDEX(D.1[ĐVT],MATCH(H1158,D.1[Tên sản phẩm],0)))</f>
        <v/>
      </c>
      <c r="K1158" s="56" t="str">
        <f>IF(H1158="","",INDEX(#REF!,MATCH(H1158,D.1[Tên sản phẩm],0)))</f>
        <v/>
      </c>
      <c r="L1158" s="56"/>
      <c r="M1158" s="53"/>
      <c r="N1158" s="53"/>
      <c r="O1158" s="53"/>
      <c r="P1158" s="57" t="str">
        <f t="shared" si="224"/>
        <v/>
      </c>
      <c r="Q1158" s="58"/>
      <c r="R1158" s="56" t="str">
        <f t="shared" si="217"/>
        <v/>
      </c>
      <c r="S1158" s="57" t="str">
        <f t="shared" si="225"/>
        <v/>
      </c>
      <c r="T1158" s="58" t="str">
        <f t="shared" ca="1" si="226"/>
        <v/>
      </c>
      <c r="U1158" s="57" t="str">
        <f t="shared" si="227"/>
        <v/>
      </c>
      <c r="V1158" s="57" t="str">
        <f ca="1">IF(AND(C1158&lt;&gt;"",C1158&lt;&gt;OFFSET(C1158,1,0)),SUMIFS([Giá có thuế],[Số ĐK],C1158),"")</f>
        <v/>
      </c>
      <c r="W1158" s="53"/>
      <c r="X1158" s="55" t="str">
        <f>IF(W1158="","",'Thông Tin Chung'!#REF!)</f>
        <v/>
      </c>
      <c r="Y1158" s="57" t="str">
        <f t="shared" ca="1" si="228"/>
        <v/>
      </c>
      <c r="Z1158" s="59"/>
      <c r="AA1158" s="49" t="str">
        <f ca="1">IF(C1158="","",IF(OR(D1158&lt;NgayBatDau,D1158&gt;NgayKetThuc),"Ngày tháng phải nằm trong kỳ báo cáo",IF(AND(G1158&lt;&gt;"",COUNTIF(D.2[Tên khách hàng],G1158)=0),"Tên KH chưa khai báo trong DSKH",IF(AND(H1158&lt;&gt;"",COUNTIF(D.1[Tên sản phẩm],H1158)=0),"SP này chưa khai báo trong DSSP",""))))</f>
        <v/>
      </c>
      <c r="AB1158" s="28" t="str">
        <f t="shared" ca="1" si="218"/>
        <v/>
      </c>
      <c r="AC1158" s="29" t="str">
        <f>IF(OR(H1158="",S1158=""),"",S1158-(SUM(L1158,M1158)*INDEX(#REF!,MATCH(H1158,D.1[Tên sản phẩm],0))))</f>
        <v/>
      </c>
    </row>
    <row r="1159" spans="2:29" ht="27.75" customHeight="1">
      <c r="B1159" s="69">
        <f t="shared" si="219"/>
        <v>1156</v>
      </c>
      <c r="C1159" s="49" t="str">
        <f t="shared" ca="1" si="220"/>
        <v/>
      </c>
      <c r="D1159" s="50" t="str">
        <f t="shared" ca="1" si="221"/>
        <v/>
      </c>
      <c r="E1159" s="51" t="str">
        <f t="shared" ca="1" si="222"/>
        <v/>
      </c>
      <c r="F1159" s="51"/>
      <c r="G1159" s="52" t="str">
        <f t="shared" ca="1" si="223"/>
        <v/>
      </c>
      <c r="H1159" s="53"/>
      <c r="I1159" s="54" t="str">
        <f>IF(H1159="","",INDEX(D.1[Quy cách],MATCH(H1159,D.1[Tên sản phẩm],0)))</f>
        <v/>
      </c>
      <c r="J1159" s="20" t="str">
        <f>IF(H1159="","",INDEX(D.1[ĐVT],MATCH(H1159,D.1[Tên sản phẩm],0)))</f>
        <v/>
      </c>
      <c r="K1159" s="56" t="str">
        <f>IF(H1159="","",INDEX(#REF!,MATCH(H1159,D.1[Tên sản phẩm],0)))</f>
        <v/>
      </c>
      <c r="L1159" s="56"/>
      <c r="M1159" s="53"/>
      <c r="N1159" s="53"/>
      <c r="O1159" s="53"/>
      <c r="P1159" s="57" t="str">
        <f t="shared" si="224"/>
        <v/>
      </c>
      <c r="Q1159" s="58"/>
      <c r="R1159" s="56" t="str">
        <f t="shared" si="217"/>
        <v/>
      </c>
      <c r="S1159" s="57" t="str">
        <f t="shared" si="225"/>
        <v/>
      </c>
      <c r="T1159" s="58" t="str">
        <f t="shared" ca="1" si="226"/>
        <v/>
      </c>
      <c r="U1159" s="57" t="str">
        <f t="shared" si="227"/>
        <v/>
      </c>
      <c r="V1159" s="57" t="str">
        <f ca="1">IF(AND(C1159&lt;&gt;"",C1159&lt;&gt;OFFSET(C1159,1,0)),SUMIFS([Giá có thuế],[Số ĐK],C1159),"")</f>
        <v/>
      </c>
      <c r="W1159" s="53"/>
      <c r="X1159" s="55" t="str">
        <f>IF(W1159="","",'Thông Tin Chung'!#REF!)</f>
        <v/>
      </c>
      <c r="Y1159" s="57" t="str">
        <f t="shared" ca="1" si="228"/>
        <v/>
      </c>
      <c r="Z1159" s="59"/>
      <c r="AA1159" s="49" t="str">
        <f ca="1">IF(C1159="","",IF(OR(D1159&lt;NgayBatDau,D1159&gt;NgayKetThuc),"Ngày tháng phải nằm trong kỳ báo cáo",IF(AND(G1159&lt;&gt;"",COUNTIF(D.2[Tên khách hàng],G1159)=0),"Tên KH chưa khai báo trong DSKH",IF(AND(H1159&lt;&gt;"",COUNTIF(D.1[Tên sản phẩm],H1159)=0),"SP này chưa khai báo trong DSSP",""))))</f>
        <v/>
      </c>
      <c r="AB1159" s="28" t="str">
        <f t="shared" ca="1" si="218"/>
        <v/>
      </c>
      <c r="AC1159" s="29" t="str">
        <f>IF(OR(H1159="",S1159=""),"",S1159-(SUM(L1159,M1159)*INDEX(#REF!,MATCH(H1159,D.1[Tên sản phẩm],0))))</f>
        <v/>
      </c>
    </row>
    <row r="1160" spans="2:29" ht="27.75" customHeight="1">
      <c r="B1160" s="69">
        <f t="shared" si="219"/>
        <v>1157</v>
      </c>
      <c r="C1160" s="49" t="str">
        <f t="shared" ca="1" si="220"/>
        <v/>
      </c>
      <c r="D1160" s="50" t="str">
        <f t="shared" ca="1" si="221"/>
        <v/>
      </c>
      <c r="E1160" s="51" t="str">
        <f t="shared" ca="1" si="222"/>
        <v/>
      </c>
      <c r="F1160" s="51"/>
      <c r="G1160" s="52" t="str">
        <f t="shared" ca="1" si="223"/>
        <v/>
      </c>
      <c r="H1160" s="53"/>
      <c r="I1160" s="54" t="str">
        <f>IF(H1160="","",INDEX(D.1[Quy cách],MATCH(H1160,D.1[Tên sản phẩm],0)))</f>
        <v/>
      </c>
      <c r="J1160" s="20" t="str">
        <f>IF(H1160="","",INDEX(D.1[ĐVT],MATCH(H1160,D.1[Tên sản phẩm],0)))</f>
        <v/>
      </c>
      <c r="K1160" s="56" t="str">
        <f>IF(H1160="","",INDEX(#REF!,MATCH(H1160,D.1[Tên sản phẩm],0)))</f>
        <v/>
      </c>
      <c r="L1160" s="56"/>
      <c r="M1160" s="53"/>
      <c r="N1160" s="53"/>
      <c r="O1160" s="53"/>
      <c r="P1160" s="57" t="str">
        <f t="shared" si="224"/>
        <v/>
      </c>
      <c r="Q1160" s="58"/>
      <c r="R1160" s="56" t="str">
        <f t="shared" si="217"/>
        <v/>
      </c>
      <c r="S1160" s="57" t="str">
        <f t="shared" si="225"/>
        <v/>
      </c>
      <c r="T1160" s="58" t="str">
        <f t="shared" ca="1" si="226"/>
        <v/>
      </c>
      <c r="U1160" s="57" t="str">
        <f t="shared" si="227"/>
        <v/>
      </c>
      <c r="V1160" s="57" t="str">
        <f ca="1">IF(AND(C1160&lt;&gt;"",C1160&lt;&gt;OFFSET(C1160,1,0)),SUMIFS([Giá có thuế],[Số ĐK],C1160),"")</f>
        <v/>
      </c>
      <c r="W1160" s="53"/>
      <c r="X1160" s="55" t="str">
        <f>IF(W1160="","",'Thông Tin Chung'!#REF!)</f>
        <v/>
      </c>
      <c r="Y1160" s="57" t="str">
        <f t="shared" ca="1" si="228"/>
        <v/>
      </c>
      <c r="Z1160" s="59"/>
      <c r="AA1160" s="49" t="str">
        <f ca="1">IF(C1160="","",IF(OR(D1160&lt;NgayBatDau,D1160&gt;NgayKetThuc),"Ngày tháng phải nằm trong kỳ báo cáo",IF(AND(G1160&lt;&gt;"",COUNTIF(D.2[Tên khách hàng],G1160)=0),"Tên KH chưa khai báo trong DSKH",IF(AND(H1160&lt;&gt;"",COUNTIF(D.1[Tên sản phẩm],H1160)=0),"SP này chưa khai báo trong DSSP",""))))</f>
        <v/>
      </c>
      <c r="AB1160" s="28" t="str">
        <f t="shared" ca="1" si="218"/>
        <v/>
      </c>
      <c r="AC1160" s="29" t="str">
        <f>IF(OR(H1160="",S1160=""),"",S1160-(SUM(L1160,M1160)*INDEX(#REF!,MATCH(H1160,D.1[Tên sản phẩm],0))))</f>
        <v/>
      </c>
    </row>
    <row r="1161" spans="2:29" ht="27.75" customHeight="1">
      <c r="B1161" s="69">
        <f t="shared" si="219"/>
        <v>1158</v>
      </c>
      <c r="C1161" s="49" t="str">
        <f t="shared" ca="1" si="220"/>
        <v/>
      </c>
      <c r="D1161" s="50" t="str">
        <f t="shared" ca="1" si="221"/>
        <v/>
      </c>
      <c r="E1161" s="51" t="str">
        <f t="shared" ca="1" si="222"/>
        <v/>
      </c>
      <c r="F1161" s="51"/>
      <c r="G1161" s="52" t="str">
        <f t="shared" ca="1" si="223"/>
        <v/>
      </c>
      <c r="H1161" s="53"/>
      <c r="I1161" s="54" t="str">
        <f>IF(H1161="","",INDEX(D.1[Quy cách],MATCH(H1161,D.1[Tên sản phẩm],0)))</f>
        <v/>
      </c>
      <c r="J1161" s="20" t="str">
        <f>IF(H1161="","",INDEX(D.1[ĐVT],MATCH(H1161,D.1[Tên sản phẩm],0)))</f>
        <v/>
      </c>
      <c r="K1161" s="56" t="str">
        <f>IF(H1161="","",INDEX(#REF!,MATCH(H1161,D.1[Tên sản phẩm],0)))</f>
        <v/>
      </c>
      <c r="L1161" s="56"/>
      <c r="M1161" s="53"/>
      <c r="N1161" s="53"/>
      <c r="O1161" s="53"/>
      <c r="P1161" s="57" t="str">
        <f t="shared" si="224"/>
        <v/>
      </c>
      <c r="Q1161" s="58"/>
      <c r="R1161" s="56" t="str">
        <f t="shared" si="217"/>
        <v/>
      </c>
      <c r="S1161" s="57" t="str">
        <f t="shared" si="225"/>
        <v/>
      </c>
      <c r="T1161" s="58" t="str">
        <f t="shared" ca="1" si="226"/>
        <v/>
      </c>
      <c r="U1161" s="57" t="str">
        <f t="shared" si="227"/>
        <v/>
      </c>
      <c r="V1161" s="57" t="str">
        <f ca="1">IF(AND(C1161&lt;&gt;"",C1161&lt;&gt;OFFSET(C1161,1,0)),SUMIFS([Giá có thuế],[Số ĐK],C1161),"")</f>
        <v/>
      </c>
      <c r="W1161" s="53"/>
      <c r="X1161" s="55" t="str">
        <f>IF(W1161="","",'Thông Tin Chung'!#REF!)</f>
        <v/>
      </c>
      <c r="Y1161" s="57" t="str">
        <f t="shared" ca="1" si="228"/>
        <v/>
      </c>
      <c r="Z1161" s="59"/>
      <c r="AA1161" s="49" t="str">
        <f ca="1">IF(C1161="","",IF(OR(D1161&lt;NgayBatDau,D1161&gt;NgayKetThuc),"Ngày tháng phải nằm trong kỳ báo cáo",IF(AND(G1161&lt;&gt;"",COUNTIF(D.2[Tên khách hàng],G1161)=0),"Tên KH chưa khai báo trong DSKH",IF(AND(H1161&lt;&gt;"",COUNTIF(D.1[Tên sản phẩm],H1161)=0),"SP này chưa khai báo trong DSSP",""))))</f>
        <v/>
      </c>
      <c r="AB1161" s="28" t="str">
        <f t="shared" ca="1" si="218"/>
        <v/>
      </c>
      <c r="AC1161" s="29" t="str">
        <f>IF(OR(H1161="",S1161=""),"",S1161-(SUM(L1161,M1161)*INDEX(#REF!,MATCH(H1161,D.1[Tên sản phẩm],0))))</f>
        <v/>
      </c>
    </row>
    <row r="1162" spans="2:29" ht="27.75" customHeight="1">
      <c r="B1162" s="69">
        <f t="shared" si="219"/>
        <v>1159</v>
      </c>
      <c r="C1162" s="49" t="str">
        <f t="shared" ca="1" si="220"/>
        <v/>
      </c>
      <c r="D1162" s="50" t="str">
        <f t="shared" ca="1" si="221"/>
        <v/>
      </c>
      <c r="E1162" s="51" t="str">
        <f t="shared" ca="1" si="222"/>
        <v/>
      </c>
      <c r="F1162" s="51"/>
      <c r="G1162" s="52" t="str">
        <f t="shared" ca="1" si="223"/>
        <v/>
      </c>
      <c r="H1162" s="53"/>
      <c r="I1162" s="54" t="str">
        <f>IF(H1162="","",INDEX(D.1[Quy cách],MATCH(H1162,D.1[Tên sản phẩm],0)))</f>
        <v/>
      </c>
      <c r="J1162" s="20" t="str">
        <f>IF(H1162="","",INDEX(D.1[ĐVT],MATCH(H1162,D.1[Tên sản phẩm],0)))</f>
        <v/>
      </c>
      <c r="K1162" s="56" t="str">
        <f>IF(H1162="","",INDEX(#REF!,MATCH(H1162,D.1[Tên sản phẩm],0)))</f>
        <v/>
      </c>
      <c r="L1162" s="56"/>
      <c r="M1162" s="53"/>
      <c r="N1162" s="53"/>
      <c r="O1162" s="53"/>
      <c r="P1162" s="57" t="str">
        <f t="shared" si="224"/>
        <v/>
      </c>
      <c r="Q1162" s="58"/>
      <c r="R1162" s="56" t="str">
        <f t="shared" si="217"/>
        <v/>
      </c>
      <c r="S1162" s="57" t="str">
        <f t="shared" si="225"/>
        <v/>
      </c>
      <c r="T1162" s="58" t="str">
        <f t="shared" ca="1" si="226"/>
        <v/>
      </c>
      <c r="U1162" s="57" t="str">
        <f t="shared" si="227"/>
        <v/>
      </c>
      <c r="V1162" s="57" t="str">
        <f ca="1">IF(AND(C1162&lt;&gt;"",C1162&lt;&gt;OFFSET(C1162,1,0)),SUMIFS([Giá có thuế],[Số ĐK],C1162),"")</f>
        <v/>
      </c>
      <c r="W1162" s="53"/>
      <c r="X1162" s="55" t="str">
        <f>IF(W1162="","",'Thông Tin Chung'!#REF!)</f>
        <v/>
      </c>
      <c r="Y1162" s="57" t="str">
        <f t="shared" ca="1" si="228"/>
        <v/>
      </c>
      <c r="Z1162" s="59"/>
      <c r="AA1162" s="49" t="str">
        <f ca="1">IF(C1162="","",IF(OR(D1162&lt;NgayBatDau,D1162&gt;NgayKetThuc),"Ngày tháng phải nằm trong kỳ báo cáo",IF(AND(G1162&lt;&gt;"",COUNTIF(D.2[Tên khách hàng],G1162)=0),"Tên KH chưa khai báo trong DSKH",IF(AND(H1162&lt;&gt;"",COUNTIF(D.1[Tên sản phẩm],H1162)=0),"SP này chưa khai báo trong DSSP",""))))</f>
        <v/>
      </c>
      <c r="AB1162" s="28" t="str">
        <f t="shared" ca="1" si="218"/>
        <v/>
      </c>
      <c r="AC1162" s="29" t="str">
        <f>IF(OR(H1162="",S1162=""),"",S1162-(SUM(L1162,M1162)*INDEX(#REF!,MATCH(H1162,D.1[Tên sản phẩm],0))))</f>
        <v/>
      </c>
    </row>
    <row r="1163" spans="2:29" ht="27.75" customHeight="1">
      <c r="B1163" s="69">
        <f t="shared" si="219"/>
        <v>1160</v>
      </c>
      <c r="C1163" s="49" t="str">
        <f t="shared" ca="1" si="220"/>
        <v/>
      </c>
      <c r="D1163" s="50" t="str">
        <f t="shared" ca="1" si="221"/>
        <v/>
      </c>
      <c r="E1163" s="51" t="str">
        <f t="shared" ca="1" si="222"/>
        <v/>
      </c>
      <c r="F1163" s="51"/>
      <c r="G1163" s="52" t="str">
        <f t="shared" ca="1" si="223"/>
        <v/>
      </c>
      <c r="H1163" s="53"/>
      <c r="I1163" s="54" t="str">
        <f>IF(H1163="","",INDEX(D.1[Quy cách],MATCH(H1163,D.1[Tên sản phẩm],0)))</f>
        <v/>
      </c>
      <c r="J1163" s="20" t="str">
        <f>IF(H1163="","",INDEX(D.1[ĐVT],MATCH(H1163,D.1[Tên sản phẩm],0)))</f>
        <v/>
      </c>
      <c r="K1163" s="56" t="str">
        <f>IF(H1163="","",INDEX(#REF!,MATCH(H1163,D.1[Tên sản phẩm],0)))</f>
        <v/>
      </c>
      <c r="L1163" s="56"/>
      <c r="M1163" s="53"/>
      <c r="N1163" s="53"/>
      <c r="O1163" s="53"/>
      <c r="P1163" s="57" t="str">
        <f t="shared" si="224"/>
        <v/>
      </c>
      <c r="Q1163" s="58"/>
      <c r="R1163" s="56" t="str">
        <f t="shared" si="217"/>
        <v/>
      </c>
      <c r="S1163" s="57" t="str">
        <f t="shared" si="225"/>
        <v/>
      </c>
      <c r="T1163" s="58" t="str">
        <f t="shared" ca="1" si="226"/>
        <v/>
      </c>
      <c r="U1163" s="57" t="str">
        <f t="shared" si="227"/>
        <v/>
      </c>
      <c r="V1163" s="57" t="str">
        <f ca="1">IF(AND(C1163&lt;&gt;"",C1163&lt;&gt;OFFSET(C1163,1,0)),SUMIFS([Giá có thuế],[Số ĐK],C1163),"")</f>
        <v/>
      </c>
      <c r="W1163" s="53"/>
      <c r="X1163" s="55" t="str">
        <f>IF(W1163="","",'Thông Tin Chung'!#REF!)</f>
        <v/>
      </c>
      <c r="Y1163" s="57" t="str">
        <f t="shared" ca="1" si="228"/>
        <v/>
      </c>
      <c r="Z1163" s="59"/>
      <c r="AA1163" s="49" t="str">
        <f ca="1">IF(C1163="","",IF(OR(D1163&lt;NgayBatDau,D1163&gt;NgayKetThuc),"Ngày tháng phải nằm trong kỳ báo cáo",IF(AND(G1163&lt;&gt;"",COUNTIF(D.2[Tên khách hàng],G1163)=0),"Tên KH chưa khai báo trong DSKH",IF(AND(H1163&lt;&gt;"",COUNTIF(D.1[Tên sản phẩm],H1163)=0),"SP này chưa khai báo trong DSSP",""))))</f>
        <v/>
      </c>
      <c r="AB1163" s="28" t="str">
        <f t="shared" ca="1" si="218"/>
        <v/>
      </c>
      <c r="AC1163" s="29" t="str">
        <f>IF(OR(H1163="",S1163=""),"",S1163-(SUM(L1163,M1163)*INDEX(#REF!,MATCH(H1163,D.1[Tên sản phẩm],0))))</f>
        <v/>
      </c>
    </row>
    <row r="1164" spans="2:29" ht="27.75" customHeight="1">
      <c r="B1164" s="69">
        <f t="shared" si="219"/>
        <v>1161</v>
      </c>
      <c r="C1164" s="49" t="str">
        <f t="shared" ca="1" si="220"/>
        <v/>
      </c>
      <c r="D1164" s="50" t="str">
        <f t="shared" ca="1" si="221"/>
        <v/>
      </c>
      <c r="E1164" s="51" t="str">
        <f t="shared" ca="1" si="222"/>
        <v/>
      </c>
      <c r="F1164" s="51"/>
      <c r="G1164" s="52" t="str">
        <f t="shared" ca="1" si="223"/>
        <v/>
      </c>
      <c r="H1164" s="53"/>
      <c r="I1164" s="54" t="str">
        <f>IF(H1164="","",INDEX(D.1[Quy cách],MATCH(H1164,D.1[Tên sản phẩm],0)))</f>
        <v/>
      </c>
      <c r="J1164" s="20" t="str">
        <f>IF(H1164="","",INDEX(D.1[ĐVT],MATCH(H1164,D.1[Tên sản phẩm],0)))</f>
        <v/>
      </c>
      <c r="K1164" s="56" t="str">
        <f>IF(H1164="","",INDEX(#REF!,MATCH(H1164,D.1[Tên sản phẩm],0)))</f>
        <v/>
      </c>
      <c r="L1164" s="56"/>
      <c r="M1164" s="53"/>
      <c r="N1164" s="53"/>
      <c r="O1164" s="53"/>
      <c r="P1164" s="57" t="str">
        <f t="shared" si="224"/>
        <v/>
      </c>
      <c r="Q1164" s="58"/>
      <c r="R1164" s="56" t="str">
        <f t="shared" si="217"/>
        <v/>
      </c>
      <c r="S1164" s="57" t="str">
        <f t="shared" si="225"/>
        <v/>
      </c>
      <c r="T1164" s="58" t="str">
        <f t="shared" ca="1" si="226"/>
        <v/>
      </c>
      <c r="U1164" s="57" t="str">
        <f t="shared" si="227"/>
        <v/>
      </c>
      <c r="V1164" s="57" t="str">
        <f ca="1">IF(AND(C1164&lt;&gt;"",C1164&lt;&gt;OFFSET(C1164,1,0)),SUMIFS([Giá có thuế],[Số ĐK],C1164),"")</f>
        <v/>
      </c>
      <c r="W1164" s="53"/>
      <c r="X1164" s="55" t="str">
        <f>IF(W1164="","",'Thông Tin Chung'!#REF!)</f>
        <v/>
      </c>
      <c r="Y1164" s="57" t="str">
        <f t="shared" ca="1" si="228"/>
        <v/>
      </c>
      <c r="Z1164" s="59"/>
      <c r="AA1164" s="49" t="str">
        <f ca="1">IF(C1164="","",IF(OR(D1164&lt;NgayBatDau,D1164&gt;NgayKetThuc),"Ngày tháng phải nằm trong kỳ báo cáo",IF(AND(G1164&lt;&gt;"",COUNTIF(D.2[Tên khách hàng],G1164)=0),"Tên KH chưa khai báo trong DSKH",IF(AND(H1164&lt;&gt;"",COUNTIF(D.1[Tên sản phẩm],H1164)=0),"SP này chưa khai báo trong DSSP",""))))</f>
        <v/>
      </c>
      <c r="AB1164" s="28" t="str">
        <f t="shared" ca="1" si="218"/>
        <v/>
      </c>
      <c r="AC1164" s="29" t="str">
        <f>IF(OR(H1164="",S1164=""),"",S1164-(SUM(L1164,M1164)*INDEX(#REF!,MATCH(H1164,D.1[Tên sản phẩm],0))))</f>
        <v/>
      </c>
    </row>
    <row r="1165" spans="2:29" ht="27.75" customHeight="1">
      <c r="B1165" s="69">
        <f t="shared" si="219"/>
        <v>1162</v>
      </c>
      <c r="C1165" s="49" t="str">
        <f t="shared" ca="1" si="220"/>
        <v/>
      </c>
      <c r="D1165" s="50" t="str">
        <f t="shared" ca="1" si="221"/>
        <v/>
      </c>
      <c r="E1165" s="51" t="str">
        <f t="shared" ca="1" si="222"/>
        <v/>
      </c>
      <c r="F1165" s="51"/>
      <c r="G1165" s="52" t="str">
        <f t="shared" ca="1" si="223"/>
        <v/>
      </c>
      <c r="H1165" s="53"/>
      <c r="I1165" s="54" t="str">
        <f>IF(H1165="","",INDEX(D.1[Quy cách],MATCH(H1165,D.1[Tên sản phẩm],0)))</f>
        <v/>
      </c>
      <c r="J1165" s="20" t="str">
        <f>IF(H1165="","",INDEX(D.1[ĐVT],MATCH(H1165,D.1[Tên sản phẩm],0)))</f>
        <v/>
      </c>
      <c r="K1165" s="56" t="str">
        <f>IF(H1165="","",INDEX(#REF!,MATCH(H1165,D.1[Tên sản phẩm],0)))</f>
        <v/>
      </c>
      <c r="L1165" s="56"/>
      <c r="M1165" s="53"/>
      <c r="N1165" s="53"/>
      <c r="O1165" s="53"/>
      <c r="P1165" s="57" t="str">
        <f t="shared" si="224"/>
        <v/>
      </c>
      <c r="Q1165" s="58"/>
      <c r="R1165" s="56" t="str">
        <f t="shared" si="217"/>
        <v/>
      </c>
      <c r="S1165" s="57" t="str">
        <f t="shared" si="225"/>
        <v/>
      </c>
      <c r="T1165" s="58" t="str">
        <f t="shared" ca="1" si="226"/>
        <v/>
      </c>
      <c r="U1165" s="57" t="str">
        <f t="shared" si="227"/>
        <v/>
      </c>
      <c r="V1165" s="57" t="str">
        <f ca="1">IF(AND(C1165&lt;&gt;"",C1165&lt;&gt;OFFSET(C1165,1,0)),SUMIFS([Giá có thuế],[Số ĐK],C1165),"")</f>
        <v/>
      </c>
      <c r="W1165" s="53"/>
      <c r="X1165" s="55" t="str">
        <f>IF(W1165="","",'Thông Tin Chung'!#REF!)</f>
        <v/>
      </c>
      <c r="Y1165" s="57" t="str">
        <f t="shared" ca="1" si="228"/>
        <v/>
      </c>
      <c r="Z1165" s="59"/>
      <c r="AA1165" s="49" t="str">
        <f ca="1">IF(C1165="","",IF(OR(D1165&lt;NgayBatDau,D1165&gt;NgayKetThuc),"Ngày tháng phải nằm trong kỳ báo cáo",IF(AND(G1165&lt;&gt;"",COUNTIF(D.2[Tên khách hàng],G1165)=0),"Tên KH chưa khai báo trong DSKH",IF(AND(H1165&lt;&gt;"",COUNTIF(D.1[Tên sản phẩm],H1165)=0),"SP này chưa khai báo trong DSSP",""))))</f>
        <v/>
      </c>
      <c r="AB1165" s="28" t="str">
        <f t="shared" ca="1" si="218"/>
        <v/>
      </c>
      <c r="AC1165" s="29" t="str">
        <f>IF(OR(H1165="",S1165=""),"",S1165-(SUM(L1165,M1165)*INDEX(#REF!,MATCH(H1165,D.1[Tên sản phẩm],0))))</f>
        <v/>
      </c>
    </row>
    <row r="1166" spans="2:29" ht="27.75" customHeight="1">
      <c r="B1166" s="69">
        <f t="shared" si="219"/>
        <v>1163</v>
      </c>
      <c r="C1166" s="49" t="str">
        <f t="shared" ca="1" si="220"/>
        <v/>
      </c>
      <c r="D1166" s="50" t="str">
        <f t="shared" ca="1" si="221"/>
        <v/>
      </c>
      <c r="E1166" s="51" t="str">
        <f t="shared" ca="1" si="222"/>
        <v/>
      </c>
      <c r="F1166" s="51"/>
      <c r="G1166" s="52" t="str">
        <f t="shared" ca="1" si="223"/>
        <v/>
      </c>
      <c r="H1166" s="53"/>
      <c r="I1166" s="54" t="str">
        <f>IF(H1166="","",INDEX(D.1[Quy cách],MATCH(H1166,D.1[Tên sản phẩm],0)))</f>
        <v/>
      </c>
      <c r="J1166" s="20" t="str">
        <f>IF(H1166="","",INDEX(D.1[ĐVT],MATCH(H1166,D.1[Tên sản phẩm],0)))</f>
        <v/>
      </c>
      <c r="K1166" s="56" t="str">
        <f>IF(H1166="","",INDEX(#REF!,MATCH(H1166,D.1[Tên sản phẩm],0)))</f>
        <v/>
      </c>
      <c r="L1166" s="56"/>
      <c r="M1166" s="53"/>
      <c r="N1166" s="53"/>
      <c r="O1166" s="53"/>
      <c r="P1166" s="57" t="str">
        <f t="shared" si="224"/>
        <v/>
      </c>
      <c r="Q1166" s="58"/>
      <c r="R1166" s="56" t="str">
        <f t="shared" si="217"/>
        <v/>
      </c>
      <c r="S1166" s="57" t="str">
        <f t="shared" si="225"/>
        <v/>
      </c>
      <c r="T1166" s="58" t="str">
        <f t="shared" ca="1" si="226"/>
        <v/>
      </c>
      <c r="U1166" s="57" t="str">
        <f t="shared" si="227"/>
        <v/>
      </c>
      <c r="V1166" s="57" t="str">
        <f ca="1">IF(AND(C1166&lt;&gt;"",C1166&lt;&gt;OFFSET(C1166,1,0)),SUMIFS([Giá có thuế],[Số ĐK],C1166),"")</f>
        <v/>
      </c>
      <c r="W1166" s="53"/>
      <c r="X1166" s="55" t="str">
        <f>IF(W1166="","",'Thông Tin Chung'!#REF!)</f>
        <v/>
      </c>
      <c r="Y1166" s="57" t="str">
        <f t="shared" ca="1" si="228"/>
        <v/>
      </c>
      <c r="Z1166" s="59"/>
      <c r="AA1166" s="49" t="str">
        <f ca="1">IF(C1166="","",IF(OR(D1166&lt;NgayBatDau,D1166&gt;NgayKetThuc),"Ngày tháng phải nằm trong kỳ báo cáo",IF(AND(G1166&lt;&gt;"",COUNTIF(D.2[Tên khách hàng],G1166)=0),"Tên KH chưa khai báo trong DSKH",IF(AND(H1166&lt;&gt;"",COUNTIF(D.1[Tên sản phẩm],H1166)=0),"SP này chưa khai báo trong DSSP",""))))</f>
        <v/>
      </c>
      <c r="AB1166" s="28" t="str">
        <f t="shared" ca="1" si="218"/>
        <v/>
      </c>
      <c r="AC1166" s="29" t="str">
        <f>IF(OR(H1166="",S1166=""),"",S1166-(SUM(L1166,M1166)*INDEX(#REF!,MATCH(H1166,D.1[Tên sản phẩm],0))))</f>
        <v/>
      </c>
    </row>
    <row r="1167" spans="2:29" ht="27.75" customHeight="1">
      <c r="B1167" s="69">
        <f t="shared" si="219"/>
        <v>1164</v>
      </c>
      <c r="C1167" s="49" t="str">
        <f t="shared" ca="1" si="220"/>
        <v/>
      </c>
      <c r="D1167" s="50" t="str">
        <f t="shared" ca="1" si="221"/>
        <v/>
      </c>
      <c r="E1167" s="51" t="str">
        <f t="shared" ca="1" si="222"/>
        <v/>
      </c>
      <c r="F1167" s="51"/>
      <c r="G1167" s="52" t="str">
        <f t="shared" ca="1" si="223"/>
        <v/>
      </c>
      <c r="H1167" s="53"/>
      <c r="I1167" s="54" t="str">
        <f>IF(H1167="","",INDEX(D.1[Quy cách],MATCH(H1167,D.1[Tên sản phẩm],0)))</f>
        <v/>
      </c>
      <c r="J1167" s="20" t="str">
        <f>IF(H1167="","",INDEX(D.1[ĐVT],MATCH(H1167,D.1[Tên sản phẩm],0)))</f>
        <v/>
      </c>
      <c r="K1167" s="56" t="str">
        <f>IF(H1167="","",INDEX(#REF!,MATCH(H1167,D.1[Tên sản phẩm],0)))</f>
        <v/>
      </c>
      <c r="L1167" s="56"/>
      <c r="M1167" s="53"/>
      <c r="N1167" s="53"/>
      <c r="O1167" s="53"/>
      <c r="P1167" s="57" t="str">
        <f t="shared" si="224"/>
        <v/>
      </c>
      <c r="Q1167" s="58"/>
      <c r="R1167" s="56" t="str">
        <f t="shared" si="217"/>
        <v/>
      </c>
      <c r="S1167" s="57" t="str">
        <f t="shared" si="225"/>
        <v/>
      </c>
      <c r="T1167" s="58" t="str">
        <f t="shared" ca="1" si="226"/>
        <v/>
      </c>
      <c r="U1167" s="57" t="str">
        <f t="shared" si="227"/>
        <v/>
      </c>
      <c r="V1167" s="57" t="str">
        <f ca="1">IF(AND(C1167&lt;&gt;"",C1167&lt;&gt;OFFSET(C1167,1,0)),SUMIFS([Giá có thuế],[Số ĐK],C1167),"")</f>
        <v/>
      </c>
      <c r="W1167" s="53"/>
      <c r="X1167" s="55" t="str">
        <f>IF(W1167="","",'Thông Tin Chung'!#REF!)</f>
        <v/>
      </c>
      <c r="Y1167" s="57" t="str">
        <f t="shared" ca="1" si="228"/>
        <v/>
      </c>
      <c r="Z1167" s="59"/>
      <c r="AA1167" s="49" t="str">
        <f ca="1">IF(C1167="","",IF(OR(D1167&lt;NgayBatDau,D1167&gt;NgayKetThuc),"Ngày tháng phải nằm trong kỳ báo cáo",IF(AND(G1167&lt;&gt;"",COUNTIF(D.2[Tên khách hàng],G1167)=0),"Tên KH chưa khai báo trong DSKH",IF(AND(H1167&lt;&gt;"",COUNTIF(D.1[Tên sản phẩm],H1167)=0),"SP này chưa khai báo trong DSSP",""))))</f>
        <v/>
      </c>
      <c r="AB1167" s="28" t="str">
        <f t="shared" ca="1" si="218"/>
        <v/>
      </c>
      <c r="AC1167" s="29" t="str">
        <f>IF(OR(H1167="",S1167=""),"",S1167-(SUM(L1167,M1167)*INDEX(#REF!,MATCH(H1167,D.1[Tên sản phẩm],0))))</f>
        <v/>
      </c>
    </row>
    <row r="1168" spans="2:29" ht="27.75" customHeight="1">
      <c r="B1168" s="69">
        <f t="shared" si="219"/>
        <v>1165</v>
      </c>
      <c r="C1168" s="49" t="str">
        <f t="shared" ca="1" si="220"/>
        <v/>
      </c>
      <c r="D1168" s="50" t="str">
        <f t="shared" ca="1" si="221"/>
        <v/>
      </c>
      <c r="E1168" s="51" t="str">
        <f t="shared" ca="1" si="222"/>
        <v/>
      </c>
      <c r="F1168" s="51"/>
      <c r="G1168" s="52" t="str">
        <f t="shared" ca="1" si="223"/>
        <v/>
      </c>
      <c r="H1168" s="53"/>
      <c r="I1168" s="54" t="str">
        <f>IF(H1168="","",INDEX(D.1[Quy cách],MATCH(H1168,D.1[Tên sản phẩm],0)))</f>
        <v/>
      </c>
      <c r="J1168" s="20" t="str">
        <f>IF(H1168="","",INDEX(D.1[ĐVT],MATCH(H1168,D.1[Tên sản phẩm],0)))</f>
        <v/>
      </c>
      <c r="K1168" s="56" t="str">
        <f>IF(H1168="","",INDEX(#REF!,MATCH(H1168,D.1[Tên sản phẩm],0)))</f>
        <v/>
      </c>
      <c r="L1168" s="56"/>
      <c r="M1168" s="53"/>
      <c r="N1168" s="53"/>
      <c r="O1168" s="53"/>
      <c r="P1168" s="57" t="str">
        <f t="shared" si="224"/>
        <v/>
      </c>
      <c r="Q1168" s="58"/>
      <c r="R1168" s="56" t="str">
        <f t="shared" si="217"/>
        <v/>
      </c>
      <c r="S1168" s="57" t="str">
        <f t="shared" si="225"/>
        <v/>
      </c>
      <c r="T1168" s="58" t="str">
        <f t="shared" ca="1" si="226"/>
        <v/>
      </c>
      <c r="U1168" s="57" t="str">
        <f t="shared" si="227"/>
        <v/>
      </c>
      <c r="V1168" s="57" t="str">
        <f ca="1">IF(AND(C1168&lt;&gt;"",C1168&lt;&gt;OFFSET(C1168,1,0)),SUMIFS([Giá có thuế],[Số ĐK],C1168),"")</f>
        <v/>
      </c>
      <c r="W1168" s="53"/>
      <c r="X1168" s="55" t="str">
        <f>IF(W1168="","",'Thông Tin Chung'!#REF!)</f>
        <v/>
      </c>
      <c r="Y1168" s="57" t="str">
        <f t="shared" ca="1" si="228"/>
        <v/>
      </c>
      <c r="Z1168" s="59"/>
      <c r="AA1168" s="49" t="str">
        <f ca="1">IF(C1168="","",IF(OR(D1168&lt;NgayBatDau,D1168&gt;NgayKetThuc),"Ngày tháng phải nằm trong kỳ báo cáo",IF(AND(G1168&lt;&gt;"",COUNTIF(D.2[Tên khách hàng],G1168)=0),"Tên KH chưa khai báo trong DSKH",IF(AND(H1168&lt;&gt;"",COUNTIF(D.1[Tên sản phẩm],H1168)=0),"SP này chưa khai báo trong DSSP",""))))</f>
        <v/>
      </c>
      <c r="AB1168" s="28" t="str">
        <f t="shared" ca="1" si="218"/>
        <v/>
      </c>
      <c r="AC1168" s="29" t="str">
        <f>IF(OR(H1168="",S1168=""),"",S1168-(SUM(L1168,M1168)*INDEX(#REF!,MATCH(H1168,D.1[Tên sản phẩm],0))))</f>
        <v/>
      </c>
    </row>
    <row r="1169" spans="2:29" ht="27.75" customHeight="1">
      <c r="B1169" s="69">
        <f t="shared" si="219"/>
        <v>1166</v>
      </c>
      <c r="C1169" s="49" t="str">
        <f t="shared" ca="1" si="220"/>
        <v/>
      </c>
      <c r="D1169" s="50" t="str">
        <f t="shared" ca="1" si="221"/>
        <v/>
      </c>
      <c r="E1169" s="51" t="str">
        <f t="shared" ca="1" si="222"/>
        <v/>
      </c>
      <c r="F1169" s="51"/>
      <c r="G1169" s="52" t="str">
        <f t="shared" ca="1" si="223"/>
        <v/>
      </c>
      <c r="H1169" s="53"/>
      <c r="I1169" s="54" t="str">
        <f>IF(H1169="","",INDEX(D.1[Quy cách],MATCH(H1169,D.1[Tên sản phẩm],0)))</f>
        <v/>
      </c>
      <c r="J1169" s="20" t="str">
        <f>IF(H1169="","",INDEX(D.1[ĐVT],MATCH(H1169,D.1[Tên sản phẩm],0)))</f>
        <v/>
      </c>
      <c r="K1169" s="56" t="str">
        <f>IF(H1169="","",INDEX(#REF!,MATCH(H1169,D.1[Tên sản phẩm],0)))</f>
        <v/>
      </c>
      <c r="L1169" s="56"/>
      <c r="M1169" s="53"/>
      <c r="N1169" s="53"/>
      <c r="O1169" s="53"/>
      <c r="P1169" s="57" t="str">
        <f t="shared" si="224"/>
        <v/>
      </c>
      <c r="Q1169" s="58"/>
      <c r="R1169" s="56" t="str">
        <f t="shared" si="217"/>
        <v/>
      </c>
      <c r="S1169" s="57" t="str">
        <f t="shared" si="225"/>
        <v/>
      </c>
      <c r="T1169" s="58" t="str">
        <f t="shared" ca="1" si="226"/>
        <v/>
      </c>
      <c r="U1169" s="57" t="str">
        <f t="shared" si="227"/>
        <v/>
      </c>
      <c r="V1169" s="57" t="str">
        <f ca="1">IF(AND(C1169&lt;&gt;"",C1169&lt;&gt;OFFSET(C1169,1,0)),SUMIFS([Giá có thuế],[Số ĐK],C1169),"")</f>
        <v/>
      </c>
      <c r="W1169" s="53"/>
      <c r="X1169" s="55" t="str">
        <f>IF(W1169="","",'Thông Tin Chung'!#REF!)</f>
        <v/>
      </c>
      <c r="Y1169" s="57" t="str">
        <f t="shared" ca="1" si="228"/>
        <v/>
      </c>
      <c r="Z1169" s="59"/>
      <c r="AA1169" s="49" t="str">
        <f ca="1">IF(C1169="","",IF(OR(D1169&lt;NgayBatDau,D1169&gt;NgayKetThuc),"Ngày tháng phải nằm trong kỳ báo cáo",IF(AND(G1169&lt;&gt;"",COUNTIF(D.2[Tên khách hàng],G1169)=0),"Tên KH chưa khai báo trong DSKH",IF(AND(H1169&lt;&gt;"",COUNTIF(D.1[Tên sản phẩm],H1169)=0),"SP này chưa khai báo trong DSSP",""))))</f>
        <v/>
      </c>
      <c r="AB1169" s="28" t="str">
        <f t="shared" ca="1" si="218"/>
        <v/>
      </c>
      <c r="AC1169" s="29" t="str">
        <f>IF(OR(H1169="",S1169=""),"",S1169-(SUM(L1169,M1169)*INDEX(#REF!,MATCH(H1169,D.1[Tên sản phẩm],0))))</f>
        <v/>
      </c>
    </row>
    <row r="1170" spans="2:29" ht="27.75" customHeight="1">
      <c r="B1170" s="69">
        <f t="shared" si="219"/>
        <v>1167</v>
      </c>
      <c r="C1170" s="49" t="str">
        <f t="shared" ca="1" si="220"/>
        <v/>
      </c>
      <c r="D1170" s="50" t="str">
        <f t="shared" ca="1" si="221"/>
        <v/>
      </c>
      <c r="E1170" s="51" t="str">
        <f t="shared" ca="1" si="222"/>
        <v/>
      </c>
      <c r="F1170" s="51"/>
      <c r="G1170" s="52" t="str">
        <f t="shared" ca="1" si="223"/>
        <v/>
      </c>
      <c r="H1170" s="53"/>
      <c r="I1170" s="54" t="str">
        <f>IF(H1170="","",INDEX(D.1[Quy cách],MATCH(H1170,D.1[Tên sản phẩm],0)))</f>
        <v/>
      </c>
      <c r="J1170" s="20" t="str">
        <f>IF(H1170="","",INDEX(D.1[ĐVT],MATCH(H1170,D.1[Tên sản phẩm],0)))</f>
        <v/>
      </c>
      <c r="K1170" s="56" t="str">
        <f>IF(H1170="","",INDEX(#REF!,MATCH(H1170,D.1[Tên sản phẩm],0)))</f>
        <v/>
      </c>
      <c r="L1170" s="56"/>
      <c r="M1170" s="53"/>
      <c r="N1170" s="53"/>
      <c r="O1170" s="53"/>
      <c r="P1170" s="57" t="str">
        <f t="shared" si="224"/>
        <v/>
      </c>
      <c r="Q1170" s="58"/>
      <c r="R1170" s="56" t="str">
        <f t="shared" si="217"/>
        <v/>
      </c>
      <c r="S1170" s="57" t="str">
        <f t="shared" si="225"/>
        <v/>
      </c>
      <c r="T1170" s="58" t="str">
        <f t="shared" ca="1" si="226"/>
        <v/>
      </c>
      <c r="U1170" s="57" t="str">
        <f t="shared" si="227"/>
        <v/>
      </c>
      <c r="V1170" s="57" t="str">
        <f ca="1">IF(AND(C1170&lt;&gt;"",C1170&lt;&gt;OFFSET(C1170,1,0)),SUMIFS([Giá có thuế],[Số ĐK],C1170),"")</f>
        <v/>
      </c>
      <c r="W1170" s="53"/>
      <c r="X1170" s="55" t="str">
        <f>IF(W1170="","",'Thông Tin Chung'!#REF!)</f>
        <v/>
      </c>
      <c r="Y1170" s="57" t="str">
        <f t="shared" ca="1" si="228"/>
        <v/>
      </c>
      <c r="Z1170" s="59"/>
      <c r="AA1170" s="49" t="str">
        <f ca="1">IF(C1170="","",IF(OR(D1170&lt;NgayBatDau,D1170&gt;NgayKetThuc),"Ngày tháng phải nằm trong kỳ báo cáo",IF(AND(G1170&lt;&gt;"",COUNTIF(D.2[Tên khách hàng],G1170)=0),"Tên KH chưa khai báo trong DSKH",IF(AND(H1170&lt;&gt;"",COUNTIF(D.1[Tên sản phẩm],H1170)=0),"SP này chưa khai báo trong DSSP",""))))</f>
        <v/>
      </c>
      <c r="AB1170" s="28" t="str">
        <f t="shared" ca="1" si="218"/>
        <v/>
      </c>
      <c r="AC1170" s="29" t="str">
        <f>IF(OR(H1170="",S1170=""),"",S1170-(SUM(L1170,M1170)*INDEX(#REF!,MATCH(H1170,D.1[Tên sản phẩm],0))))</f>
        <v/>
      </c>
    </row>
    <row r="1171" spans="2:29" ht="27.75" customHeight="1">
      <c r="B1171" s="69">
        <f t="shared" si="219"/>
        <v>1168</v>
      </c>
      <c r="C1171" s="49" t="str">
        <f t="shared" ca="1" si="220"/>
        <v/>
      </c>
      <c r="D1171" s="50" t="str">
        <f t="shared" ca="1" si="221"/>
        <v/>
      </c>
      <c r="E1171" s="51" t="str">
        <f t="shared" ca="1" si="222"/>
        <v/>
      </c>
      <c r="F1171" s="51"/>
      <c r="G1171" s="52" t="str">
        <f t="shared" ca="1" si="223"/>
        <v/>
      </c>
      <c r="H1171" s="53"/>
      <c r="I1171" s="54" t="str">
        <f>IF(H1171="","",INDEX(D.1[Quy cách],MATCH(H1171,D.1[Tên sản phẩm],0)))</f>
        <v/>
      </c>
      <c r="J1171" s="20" t="str">
        <f>IF(H1171="","",INDEX(D.1[ĐVT],MATCH(H1171,D.1[Tên sản phẩm],0)))</f>
        <v/>
      </c>
      <c r="K1171" s="56" t="str">
        <f>IF(H1171="","",INDEX(#REF!,MATCH(H1171,D.1[Tên sản phẩm],0)))</f>
        <v/>
      </c>
      <c r="L1171" s="56"/>
      <c r="M1171" s="53"/>
      <c r="N1171" s="53"/>
      <c r="O1171" s="53"/>
      <c r="P1171" s="57" t="str">
        <f t="shared" si="224"/>
        <v/>
      </c>
      <c r="Q1171" s="58"/>
      <c r="R1171" s="56" t="str">
        <f t="shared" si="217"/>
        <v/>
      </c>
      <c r="S1171" s="57" t="str">
        <f t="shared" si="225"/>
        <v/>
      </c>
      <c r="T1171" s="58" t="str">
        <f t="shared" ca="1" si="226"/>
        <v/>
      </c>
      <c r="U1171" s="57" t="str">
        <f t="shared" si="227"/>
        <v/>
      </c>
      <c r="V1171" s="57" t="str">
        <f ca="1">IF(AND(C1171&lt;&gt;"",C1171&lt;&gt;OFFSET(C1171,1,0)),SUMIFS([Giá có thuế],[Số ĐK],C1171),"")</f>
        <v/>
      </c>
      <c r="W1171" s="53"/>
      <c r="X1171" s="55" t="str">
        <f>IF(W1171="","",'Thông Tin Chung'!#REF!)</f>
        <v/>
      </c>
      <c r="Y1171" s="57" t="str">
        <f t="shared" ca="1" si="228"/>
        <v/>
      </c>
      <c r="Z1171" s="59"/>
      <c r="AA1171" s="49" t="str">
        <f ca="1">IF(C1171="","",IF(OR(D1171&lt;NgayBatDau,D1171&gt;NgayKetThuc),"Ngày tháng phải nằm trong kỳ báo cáo",IF(AND(G1171&lt;&gt;"",COUNTIF(D.2[Tên khách hàng],G1171)=0),"Tên KH chưa khai báo trong DSKH",IF(AND(H1171&lt;&gt;"",COUNTIF(D.1[Tên sản phẩm],H1171)=0),"SP này chưa khai báo trong DSSP",""))))</f>
        <v/>
      </c>
      <c r="AB1171" s="28" t="str">
        <f t="shared" ca="1" si="218"/>
        <v/>
      </c>
      <c r="AC1171" s="29" t="str">
        <f>IF(OR(H1171="",S1171=""),"",S1171-(SUM(L1171,M1171)*INDEX(#REF!,MATCH(H1171,D.1[Tên sản phẩm],0))))</f>
        <v/>
      </c>
    </row>
    <row r="1172" spans="2:29" ht="27.75" customHeight="1">
      <c r="B1172" s="69">
        <f t="shared" si="219"/>
        <v>1169</v>
      </c>
      <c r="C1172" s="49" t="str">
        <f t="shared" ca="1" si="220"/>
        <v/>
      </c>
      <c r="D1172" s="50" t="str">
        <f t="shared" ca="1" si="221"/>
        <v/>
      </c>
      <c r="E1172" s="51" t="str">
        <f t="shared" ca="1" si="222"/>
        <v/>
      </c>
      <c r="F1172" s="51"/>
      <c r="G1172" s="52" t="str">
        <f t="shared" ca="1" si="223"/>
        <v/>
      </c>
      <c r="H1172" s="53"/>
      <c r="I1172" s="54" t="str">
        <f>IF(H1172="","",INDEX(D.1[Quy cách],MATCH(H1172,D.1[Tên sản phẩm],0)))</f>
        <v/>
      </c>
      <c r="J1172" s="20" t="str">
        <f>IF(H1172="","",INDEX(D.1[ĐVT],MATCH(H1172,D.1[Tên sản phẩm],0)))</f>
        <v/>
      </c>
      <c r="K1172" s="56" t="str">
        <f>IF(H1172="","",INDEX(#REF!,MATCH(H1172,D.1[Tên sản phẩm],0)))</f>
        <v/>
      </c>
      <c r="L1172" s="56"/>
      <c r="M1172" s="53"/>
      <c r="N1172" s="53"/>
      <c r="O1172" s="53"/>
      <c r="P1172" s="57" t="str">
        <f t="shared" si="224"/>
        <v/>
      </c>
      <c r="Q1172" s="58"/>
      <c r="R1172" s="56" t="str">
        <f t="shared" si="217"/>
        <v/>
      </c>
      <c r="S1172" s="57" t="str">
        <f t="shared" si="225"/>
        <v/>
      </c>
      <c r="T1172" s="58" t="str">
        <f t="shared" ca="1" si="226"/>
        <v/>
      </c>
      <c r="U1172" s="57" t="str">
        <f t="shared" si="227"/>
        <v/>
      </c>
      <c r="V1172" s="57" t="str">
        <f ca="1">IF(AND(C1172&lt;&gt;"",C1172&lt;&gt;OFFSET(C1172,1,0)),SUMIFS([Giá có thuế],[Số ĐK],C1172),"")</f>
        <v/>
      </c>
      <c r="W1172" s="53"/>
      <c r="X1172" s="55" t="str">
        <f>IF(W1172="","",'Thông Tin Chung'!#REF!)</f>
        <v/>
      </c>
      <c r="Y1172" s="57" t="str">
        <f t="shared" ca="1" si="228"/>
        <v/>
      </c>
      <c r="Z1172" s="59"/>
      <c r="AA1172" s="49" t="str">
        <f ca="1">IF(C1172="","",IF(OR(D1172&lt;NgayBatDau,D1172&gt;NgayKetThuc),"Ngày tháng phải nằm trong kỳ báo cáo",IF(AND(G1172&lt;&gt;"",COUNTIF(D.2[Tên khách hàng],G1172)=0),"Tên KH chưa khai báo trong DSKH",IF(AND(H1172&lt;&gt;"",COUNTIF(D.1[Tên sản phẩm],H1172)=0),"SP này chưa khai báo trong DSSP",""))))</f>
        <v/>
      </c>
      <c r="AB1172" s="28" t="str">
        <f t="shared" ca="1" si="218"/>
        <v/>
      </c>
      <c r="AC1172" s="29" t="str">
        <f>IF(OR(H1172="",S1172=""),"",S1172-(SUM(L1172,M1172)*INDEX(#REF!,MATCH(H1172,D.1[Tên sản phẩm],0))))</f>
        <v/>
      </c>
    </row>
    <row r="1173" spans="2:29" ht="27.75" customHeight="1">
      <c r="B1173" s="69">
        <f t="shared" si="219"/>
        <v>1170</v>
      </c>
      <c r="C1173" s="49" t="str">
        <f t="shared" ca="1" si="220"/>
        <v/>
      </c>
      <c r="D1173" s="50" t="str">
        <f t="shared" ca="1" si="221"/>
        <v/>
      </c>
      <c r="E1173" s="51" t="str">
        <f t="shared" ca="1" si="222"/>
        <v/>
      </c>
      <c r="F1173" s="51"/>
      <c r="G1173" s="52" t="str">
        <f t="shared" ca="1" si="223"/>
        <v/>
      </c>
      <c r="H1173" s="53"/>
      <c r="I1173" s="54" t="str">
        <f>IF(H1173="","",INDEX(D.1[Quy cách],MATCH(H1173,D.1[Tên sản phẩm],0)))</f>
        <v/>
      </c>
      <c r="J1173" s="20" t="str">
        <f>IF(H1173="","",INDEX(D.1[ĐVT],MATCH(H1173,D.1[Tên sản phẩm],0)))</f>
        <v/>
      </c>
      <c r="K1173" s="56" t="str">
        <f>IF(H1173="","",INDEX(#REF!,MATCH(H1173,D.1[Tên sản phẩm],0)))</f>
        <v/>
      </c>
      <c r="L1173" s="56"/>
      <c r="M1173" s="53"/>
      <c r="N1173" s="53"/>
      <c r="O1173" s="53"/>
      <c r="P1173" s="57" t="str">
        <f t="shared" si="224"/>
        <v/>
      </c>
      <c r="Q1173" s="58"/>
      <c r="R1173" s="56" t="str">
        <f t="shared" si="217"/>
        <v/>
      </c>
      <c r="S1173" s="57" t="str">
        <f t="shared" si="225"/>
        <v/>
      </c>
      <c r="T1173" s="58" t="str">
        <f t="shared" ca="1" si="226"/>
        <v/>
      </c>
      <c r="U1173" s="57" t="str">
        <f t="shared" si="227"/>
        <v/>
      </c>
      <c r="V1173" s="57" t="str">
        <f ca="1">IF(AND(C1173&lt;&gt;"",C1173&lt;&gt;OFFSET(C1173,1,0)),SUMIFS([Giá có thuế],[Số ĐK],C1173),"")</f>
        <v/>
      </c>
      <c r="W1173" s="53"/>
      <c r="X1173" s="55" t="str">
        <f>IF(W1173="","",'Thông Tin Chung'!#REF!)</f>
        <v/>
      </c>
      <c r="Y1173" s="57" t="str">
        <f t="shared" ca="1" si="228"/>
        <v/>
      </c>
      <c r="Z1173" s="59"/>
      <c r="AA1173" s="49" t="str">
        <f ca="1">IF(C1173="","",IF(OR(D1173&lt;NgayBatDau,D1173&gt;NgayKetThuc),"Ngày tháng phải nằm trong kỳ báo cáo",IF(AND(G1173&lt;&gt;"",COUNTIF(D.2[Tên khách hàng],G1173)=0),"Tên KH chưa khai báo trong DSKH",IF(AND(H1173&lt;&gt;"",COUNTIF(D.1[Tên sản phẩm],H1173)=0),"SP này chưa khai báo trong DSSP",""))))</f>
        <v/>
      </c>
      <c r="AB1173" s="28" t="str">
        <f t="shared" ca="1" si="218"/>
        <v/>
      </c>
      <c r="AC1173" s="29" t="str">
        <f>IF(OR(H1173="",S1173=""),"",S1173-(SUM(L1173,M1173)*INDEX(#REF!,MATCH(H1173,D.1[Tên sản phẩm],0))))</f>
        <v/>
      </c>
    </row>
    <row r="1174" spans="2:29" ht="27.75" customHeight="1">
      <c r="B1174" s="69">
        <f t="shared" si="219"/>
        <v>1171</v>
      </c>
      <c r="C1174" s="49" t="str">
        <f t="shared" ca="1" si="220"/>
        <v/>
      </c>
      <c r="D1174" s="50" t="str">
        <f t="shared" ca="1" si="221"/>
        <v/>
      </c>
      <c r="E1174" s="51" t="str">
        <f t="shared" ca="1" si="222"/>
        <v/>
      </c>
      <c r="F1174" s="51"/>
      <c r="G1174" s="52" t="str">
        <f t="shared" ca="1" si="223"/>
        <v/>
      </c>
      <c r="H1174" s="53"/>
      <c r="I1174" s="54" t="str">
        <f>IF(H1174="","",INDEX(D.1[Quy cách],MATCH(H1174,D.1[Tên sản phẩm],0)))</f>
        <v/>
      </c>
      <c r="J1174" s="20" t="str">
        <f>IF(H1174="","",INDEX(D.1[ĐVT],MATCH(H1174,D.1[Tên sản phẩm],0)))</f>
        <v/>
      </c>
      <c r="K1174" s="56" t="str">
        <f>IF(H1174="","",INDEX(#REF!,MATCH(H1174,D.1[Tên sản phẩm],0)))</f>
        <v/>
      </c>
      <c r="L1174" s="56"/>
      <c r="M1174" s="53"/>
      <c r="N1174" s="53"/>
      <c r="O1174" s="53"/>
      <c r="P1174" s="57" t="str">
        <f t="shared" si="224"/>
        <v/>
      </c>
      <c r="Q1174" s="58"/>
      <c r="R1174" s="56" t="str">
        <f t="shared" si="217"/>
        <v/>
      </c>
      <c r="S1174" s="57" t="str">
        <f t="shared" si="225"/>
        <v/>
      </c>
      <c r="T1174" s="58" t="str">
        <f t="shared" ca="1" si="226"/>
        <v/>
      </c>
      <c r="U1174" s="57" t="str">
        <f t="shared" si="227"/>
        <v/>
      </c>
      <c r="V1174" s="57" t="str">
        <f ca="1">IF(AND(C1174&lt;&gt;"",C1174&lt;&gt;OFFSET(C1174,1,0)),SUMIFS([Giá có thuế],[Số ĐK],C1174),"")</f>
        <v/>
      </c>
      <c r="W1174" s="53"/>
      <c r="X1174" s="55" t="str">
        <f>IF(W1174="","",'Thông Tin Chung'!#REF!)</f>
        <v/>
      </c>
      <c r="Y1174" s="57" t="str">
        <f t="shared" ca="1" si="228"/>
        <v/>
      </c>
      <c r="Z1174" s="59"/>
      <c r="AA1174" s="49" t="str">
        <f ca="1">IF(C1174="","",IF(OR(D1174&lt;NgayBatDau,D1174&gt;NgayKetThuc),"Ngày tháng phải nằm trong kỳ báo cáo",IF(AND(G1174&lt;&gt;"",COUNTIF(D.2[Tên khách hàng],G1174)=0),"Tên KH chưa khai báo trong DSKH",IF(AND(H1174&lt;&gt;"",COUNTIF(D.1[Tên sản phẩm],H1174)=0),"SP này chưa khai báo trong DSSP",""))))</f>
        <v/>
      </c>
      <c r="AB1174" s="28" t="str">
        <f t="shared" ca="1" si="218"/>
        <v/>
      </c>
      <c r="AC1174" s="29" t="str">
        <f>IF(OR(H1174="",S1174=""),"",S1174-(SUM(L1174,M1174)*INDEX(#REF!,MATCH(H1174,D.1[Tên sản phẩm],0))))</f>
        <v/>
      </c>
    </row>
    <row r="1175" spans="2:29" ht="27.75" customHeight="1">
      <c r="B1175" s="69">
        <f t="shared" si="219"/>
        <v>1172</v>
      </c>
      <c r="C1175" s="49" t="str">
        <f t="shared" ca="1" si="220"/>
        <v/>
      </c>
      <c r="D1175" s="50" t="str">
        <f t="shared" ca="1" si="221"/>
        <v/>
      </c>
      <c r="E1175" s="51" t="str">
        <f t="shared" ca="1" si="222"/>
        <v/>
      </c>
      <c r="F1175" s="51"/>
      <c r="G1175" s="52" t="str">
        <f t="shared" ca="1" si="223"/>
        <v/>
      </c>
      <c r="H1175" s="53"/>
      <c r="I1175" s="54" t="str">
        <f>IF(H1175="","",INDEX(D.1[Quy cách],MATCH(H1175,D.1[Tên sản phẩm],0)))</f>
        <v/>
      </c>
      <c r="J1175" s="20" t="str">
        <f>IF(H1175="","",INDEX(D.1[ĐVT],MATCH(H1175,D.1[Tên sản phẩm],0)))</f>
        <v/>
      </c>
      <c r="K1175" s="56" t="str">
        <f>IF(H1175="","",INDEX(#REF!,MATCH(H1175,D.1[Tên sản phẩm],0)))</f>
        <v/>
      </c>
      <c r="L1175" s="56"/>
      <c r="M1175" s="53"/>
      <c r="N1175" s="53"/>
      <c r="O1175" s="53"/>
      <c r="P1175" s="57" t="str">
        <f t="shared" si="224"/>
        <v/>
      </c>
      <c r="Q1175" s="58"/>
      <c r="R1175" s="56" t="str">
        <f t="shared" si="217"/>
        <v/>
      </c>
      <c r="S1175" s="57" t="str">
        <f t="shared" si="225"/>
        <v/>
      </c>
      <c r="T1175" s="58" t="str">
        <f t="shared" ca="1" si="226"/>
        <v/>
      </c>
      <c r="U1175" s="57" t="str">
        <f t="shared" si="227"/>
        <v/>
      </c>
      <c r="V1175" s="57" t="str">
        <f ca="1">IF(AND(C1175&lt;&gt;"",C1175&lt;&gt;OFFSET(C1175,1,0)),SUMIFS([Giá có thuế],[Số ĐK],C1175),"")</f>
        <v/>
      </c>
      <c r="W1175" s="53"/>
      <c r="X1175" s="55" t="str">
        <f>IF(W1175="","",'Thông Tin Chung'!#REF!)</f>
        <v/>
      </c>
      <c r="Y1175" s="57" t="str">
        <f t="shared" ca="1" si="228"/>
        <v/>
      </c>
      <c r="Z1175" s="59"/>
      <c r="AA1175" s="49" t="str">
        <f ca="1">IF(C1175="","",IF(OR(D1175&lt;NgayBatDau,D1175&gt;NgayKetThuc),"Ngày tháng phải nằm trong kỳ báo cáo",IF(AND(G1175&lt;&gt;"",COUNTIF(D.2[Tên khách hàng],G1175)=0),"Tên KH chưa khai báo trong DSKH",IF(AND(H1175&lt;&gt;"",COUNTIF(D.1[Tên sản phẩm],H1175)=0),"SP này chưa khai báo trong DSSP",""))))</f>
        <v/>
      </c>
      <c r="AB1175" s="28" t="str">
        <f t="shared" ca="1" si="218"/>
        <v/>
      </c>
      <c r="AC1175" s="29" t="str">
        <f>IF(OR(H1175="",S1175=""),"",S1175-(SUM(L1175,M1175)*INDEX(#REF!,MATCH(H1175,D.1[Tên sản phẩm],0))))</f>
        <v/>
      </c>
    </row>
    <row r="1176" spans="2:29" ht="27.75" customHeight="1">
      <c r="B1176" s="69">
        <f t="shared" si="219"/>
        <v>1173</v>
      </c>
      <c r="C1176" s="49" t="str">
        <f t="shared" ca="1" si="220"/>
        <v/>
      </c>
      <c r="D1176" s="50" t="str">
        <f t="shared" ca="1" si="221"/>
        <v/>
      </c>
      <c r="E1176" s="51" t="str">
        <f t="shared" ca="1" si="222"/>
        <v/>
      </c>
      <c r="F1176" s="51"/>
      <c r="G1176" s="52" t="str">
        <f t="shared" ca="1" si="223"/>
        <v/>
      </c>
      <c r="H1176" s="53"/>
      <c r="I1176" s="54" t="str">
        <f>IF(H1176="","",INDEX(D.1[Quy cách],MATCH(H1176,D.1[Tên sản phẩm],0)))</f>
        <v/>
      </c>
      <c r="J1176" s="20" t="str">
        <f>IF(H1176="","",INDEX(D.1[ĐVT],MATCH(H1176,D.1[Tên sản phẩm],0)))</f>
        <v/>
      </c>
      <c r="K1176" s="56" t="str">
        <f>IF(H1176="","",INDEX(#REF!,MATCH(H1176,D.1[Tên sản phẩm],0)))</f>
        <v/>
      </c>
      <c r="L1176" s="56"/>
      <c r="M1176" s="53"/>
      <c r="N1176" s="53"/>
      <c r="O1176" s="53"/>
      <c r="P1176" s="57" t="str">
        <f t="shared" si="224"/>
        <v/>
      </c>
      <c r="Q1176" s="58"/>
      <c r="R1176" s="56" t="str">
        <f t="shared" si="217"/>
        <v/>
      </c>
      <c r="S1176" s="57" t="str">
        <f t="shared" si="225"/>
        <v/>
      </c>
      <c r="T1176" s="58" t="str">
        <f t="shared" ca="1" si="226"/>
        <v/>
      </c>
      <c r="U1176" s="57" t="str">
        <f t="shared" si="227"/>
        <v/>
      </c>
      <c r="V1176" s="57" t="str">
        <f ca="1">IF(AND(C1176&lt;&gt;"",C1176&lt;&gt;OFFSET(C1176,1,0)),SUMIFS([Giá có thuế],[Số ĐK],C1176),"")</f>
        <v/>
      </c>
      <c r="W1176" s="53"/>
      <c r="X1176" s="55" t="str">
        <f>IF(W1176="","",'Thông Tin Chung'!#REF!)</f>
        <v/>
      </c>
      <c r="Y1176" s="57" t="str">
        <f t="shared" ca="1" si="228"/>
        <v/>
      </c>
      <c r="Z1176" s="59"/>
      <c r="AA1176" s="49" t="str">
        <f ca="1">IF(C1176="","",IF(OR(D1176&lt;NgayBatDau,D1176&gt;NgayKetThuc),"Ngày tháng phải nằm trong kỳ báo cáo",IF(AND(G1176&lt;&gt;"",COUNTIF(D.2[Tên khách hàng],G1176)=0),"Tên KH chưa khai báo trong DSKH",IF(AND(H1176&lt;&gt;"",COUNTIF(D.1[Tên sản phẩm],H1176)=0),"SP này chưa khai báo trong DSSP",""))))</f>
        <v/>
      </c>
      <c r="AB1176" s="28" t="str">
        <f t="shared" ca="1" si="218"/>
        <v/>
      </c>
      <c r="AC1176" s="29" t="str">
        <f>IF(OR(H1176="",S1176=""),"",S1176-(SUM(L1176,M1176)*INDEX(#REF!,MATCH(H1176,D.1[Tên sản phẩm],0))))</f>
        <v/>
      </c>
    </row>
    <row r="1177" spans="2:29" ht="27.75" customHeight="1">
      <c r="B1177" s="69">
        <f t="shared" si="219"/>
        <v>1174</v>
      </c>
      <c r="C1177" s="49" t="str">
        <f t="shared" ca="1" si="220"/>
        <v/>
      </c>
      <c r="D1177" s="50" t="str">
        <f t="shared" ca="1" si="221"/>
        <v/>
      </c>
      <c r="E1177" s="51" t="str">
        <f t="shared" ca="1" si="222"/>
        <v/>
      </c>
      <c r="F1177" s="51"/>
      <c r="G1177" s="52" t="str">
        <f t="shared" ca="1" si="223"/>
        <v/>
      </c>
      <c r="H1177" s="53"/>
      <c r="I1177" s="54" t="str">
        <f>IF(H1177="","",INDEX(D.1[Quy cách],MATCH(H1177,D.1[Tên sản phẩm],0)))</f>
        <v/>
      </c>
      <c r="J1177" s="20" t="str">
        <f>IF(H1177="","",INDEX(D.1[ĐVT],MATCH(H1177,D.1[Tên sản phẩm],0)))</f>
        <v/>
      </c>
      <c r="K1177" s="56" t="str">
        <f>IF(H1177="","",INDEX(#REF!,MATCH(H1177,D.1[Tên sản phẩm],0)))</f>
        <v/>
      </c>
      <c r="L1177" s="56"/>
      <c r="M1177" s="53"/>
      <c r="N1177" s="53"/>
      <c r="O1177" s="53"/>
      <c r="P1177" s="57" t="str">
        <f t="shared" si="224"/>
        <v/>
      </c>
      <c r="Q1177" s="58"/>
      <c r="R1177" s="56" t="str">
        <f t="shared" si="217"/>
        <v/>
      </c>
      <c r="S1177" s="57" t="str">
        <f t="shared" si="225"/>
        <v/>
      </c>
      <c r="T1177" s="58" t="str">
        <f t="shared" ca="1" si="226"/>
        <v/>
      </c>
      <c r="U1177" s="57" t="str">
        <f t="shared" si="227"/>
        <v/>
      </c>
      <c r="V1177" s="57" t="str">
        <f ca="1">IF(AND(C1177&lt;&gt;"",C1177&lt;&gt;OFFSET(C1177,1,0)),SUMIFS([Giá có thuế],[Số ĐK],C1177),"")</f>
        <v/>
      </c>
      <c r="W1177" s="53"/>
      <c r="X1177" s="55" t="str">
        <f>IF(W1177="","",'Thông Tin Chung'!#REF!)</f>
        <v/>
      </c>
      <c r="Y1177" s="57" t="str">
        <f t="shared" ca="1" si="228"/>
        <v/>
      </c>
      <c r="Z1177" s="59"/>
      <c r="AA1177" s="49" t="str">
        <f ca="1">IF(C1177="","",IF(OR(D1177&lt;NgayBatDau,D1177&gt;NgayKetThuc),"Ngày tháng phải nằm trong kỳ báo cáo",IF(AND(G1177&lt;&gt;"",COUNTIF(D.2[Tên khách hàng],G1177)=0),"Tên KH chưa khai báo trong DSKH",IF(AND(H1177&lt;&gt;"",COUNTIF(D.1[Tên sản phẩm],H1177)=0),"SP này chưa khai báo trong DSSP",""))))</f>
        <v/>
      </c>
      <c r="AB1177" s="28" t="str">
        <f t="shared" ca="1" si="218"/>
        <v/>
      </c>
      <c r="AC1177" s="29" t="str">
        <f>IF(OR(H1177="",S1177=""),"",S1177-(SUM(L1177,M1177)*INDEX(#REF!,MATCH(H1177,D.1[Tên sản phẩm],0))))</f>
        <v/>
      </c>
    </row>
    <row r="1178" spans="2:29" ht="27.75" customHeight="1">
      <c r="B1178" s="69">
        <f t="shared" si="219"/>
        <v>1175</v>
      </c>
      <c r="C1178" s="49" t="str">
        <f t="shared" ca="1" si="220"/>
        <v/>
      </c>
      <c r="D1178" s="50" t="str">
        <f t="shared" ca="1" si="221"/>
        <v/>
      </c>
      <c r="E1178" s="51" t="str">
        <f t="shared" ca="1" si="222"/>
        <v/>
      </c>
      <c r="F1178" s="51"/>
      <c r="G1178" s="52" t="str">
        <f t="shared" ca="1" si="223"/>
        <v/>
      </c>
      <c r="H1178" s="53"/>
      <c r="I1178" s="54" t="str">
        <f>IF(H1178="","",INDEX(D.1[Quy cách],MATCH(H1178,D.1[Tên sản phẩm],0)))</f>
        <v/>
      </c>
      <c r="J1178" s="20" t="str">
        <f>IF(H1178="","",INDEX(D.1[ĐVT],MATCH(H1178,D.1[Tên sản phẩm],0)))</f>
        <v/>
      </c>
      <c r="K1178" s="56" t="str">
        <f>IF(H1178="","",INDEX(#REF!,MATCH(H1178,D.1[Tên sản phẩm],0)))</f>
        <v/>
      </c>
      <c r="L1178" s="56"/>
      <c r="M1178" s="53"/>
      <c r="N1178" s="53"/>
      <c r="O1178" s="53"/>
      <c r="P1178" s="57" t="str">
        <f t="shared" si="224"/>
        <v/>
      </c>
      <c r="Q1178" s="58"/>
      <c r="R1178" s="56" t="str">
        <f t="shared" si="217"/>
        <v/>
      </c>
      <c r="S1178" s="57" t="str">
        <f t="shared" si="225"/>
        <v/>
      </c>
      <c r="T1178" s="58" t="str">
        <f t="shared" ca="1" si="226"/>
        <v/>
      </c>
      <c r="U1178" s="57" t="str">
        <f t="shared" si="227"/>
        <v/>
      </c>
      <c r="V1178" s="57" t="str">
        <f ca="1">IF(AND(C1178&lt;&gt;"",C1178&lt;&gt;OFFSET(C1178,1,0)),SUMIFS([Giá có thuế],[Số ĐK],C1178),"")</f>
        <v/>
      </c>
      <c r="W1178" s="53"/>
      <c r="X1178" s="55" t="str">
        <f>IF(W1178="","",'Thông Tin Chung'!#REF!)</f>
        <v/>
      </c>
      <c r="Y1178" s="57" t="str">
        <f t="shared" ca="1" si="228"/>
        <v/>
      </c>
      <c r="Z1178" s="59"/>
      <c r="AA1178" s="49" t="str">
        <f ca="1">IF(C1178="","",IF(OR(D1178&lt;NgayBatDau,D1178&gt;NgayKetThuc),"Ngày tháng phải nằm trong kỳ báo cáo",IF(AND(G1178&lt;&gt;"",COUNTIF(D.2[Tên khách hàng],G1178)=0),"Tên KH chưa khai báo trong DSKH",IF(AND(H1178&lt;&gt;"",COUNTIF(D.1[Tên sản phẩm],H1178)=0),"SP này chưa khai báo trong DSSP",""))))</f>
        <v/>
      </c>
      <c r="AB1178" s="28" t="str">
        <f t="shared" ca="1" si="218"/>
        <v/>
      </c>
      <c r="AC1178" s="29" t="str">
        <f>IF(OR(H1178="",S1178=""),"",S1178-(SUM(L1178,M1178)*INDEX(#REF!,MATCH(H1178,D.1[Tên sản phẩm],0))))</f>
        <v/>
      </c>
    </row>
    <row r="1179" spans="2:29" ht="27.75" customHeight="1">
      <c r="B1179" s="69">
        <f t="shared" si="219"/>
        <v>1176</v>
      </c>
      <c r="C1179" s="49" t="str">
        <f t="shared" ca="1" si="220"/>
        <v/>
      </c>
      <c r="D1179" s="50" t="str">
        <f t="shared" ca="1" si="221"/>
        <v/>
      </c>
      <c r="E1179" s="51" t="str">
        <f t="shared" ca="1" si="222"/>
        <v/>
      </c>
      <c r="F1179" s="51"/>
      <c r="G1179" s="52" t="str">
        <f t="shared" ca="1" si="223"/>
        <v/>
      </c>
      <c r="H1179" s="53"/>
      <c r="I1179" s="54" t="str">
        <f>IF(H1179="","",INDEX(D.1[Quy cách],MATCH(H1179,D.1[Tên sản phẩm],0)))</f>
        <v/>
      </c>
      <c r="J1179" s="20" t="str">
        <f>IF(H1179="","",INDEX(D.1[ĐVT],MATCH(H1179,D.1[Tên sản phẩm],0)))</f>
        <v/>
      </c>
      <c r="K1179" s="56" t="str">
        <f>IF(H1179="","",INDEX(#REF!,MATCH(H1179,D.1[Tên sản phẩm],0)))</f>
        <v/>
      </c>
      <c r="L1179" s="56"/>
      <c r="M1179" s="53"/>
      <c r="N1179" s="53"/>
      <c r="O1179" s="53"/>
      <c r="P1179" s="57" t="str">
        <f t="shared" si="224"/>
        <v/>
      </c>
      <c r="Q1179" s="58"/>
      <c r="R1179" s="56" t="str">
        <f t="shared" si="217"/>
        <v/>
      </c>
      <c r="S1179" s="57" t="str">
        <f t="shared" si="225"/>
        <v/>
      </c>
      <c r="T1179" s="58" t="str">
        <f t="shared" ca="1" si="226"/>
        <v/>
      </c>
      <c r="U1179" s="57" t="str">
        <f t="shared" si="227"/>
        <v/>
      </c>
      <c r="V1179" s="57" t="str">
        <f ca="1">IF(AND(C1179&lt;&gt;"",C1179&lt;&gt;OFFSET(C1179,1,0)),SUMIFS([Giá có thuế],[Số ĐK],C1179),"")</f>
        <v/>
      </c>
      <c r="W1179" s="53"/>
      <c r="X1179" s="55" t="str">
        <f>IF(W1179="","",'Thông Tin Chung'!#REF!)</f>
        <v/>
      </c>
      <c r="Y1179" s="57" t="str">
        <f t="shared" ca="1" si="228"/>
        <v/>
      </c>
      <c r="Z1179" s="59"/>
      <c r="AA1179" s="49" t="str">
        <f ca="1">IF(C1179="","",IF(OR(D1179&lt;NgayBatDau,D1179&gt;NgayKetThuc),"Ngày tháng phải nằm trong kỳ báo cáo",IF(AND(G1179&lt;&gt;"",COUNTIF(D.2[Tên khách hàng],G1179)=0),"Tên KH chưa khai báo trong DSKH",IF(AND(H1179&lt;&gt;"",COUNTIF(D.1[Tên sản phẩm],H1179)=0),"SP này chưa khai báo trong DSSP",""))))</f>
        <v/>
      </c>
      <c r="AB1179" s="28" t="str">
        <f t="shared" ca="1" si="218"/>
        <v/>
      </c>
      <c r="AC1179" s="29" t="str">
        <f>IF(OR(H1179="",S1179=""),"",S1179-(SUM(L1179,M1179)*INDEX(#REF!,MATCH(H1179,D.1[Tên sản phẩm],0))))</f>
        <v/>
      </c>
    </row>
    <row r="1180" spans="2:29" ht="27.75" customHeight="1">
      <c r="B1180" s="69">
        <f t="shared" si="219"/>
        <v>1177</v>
      </c>
      <c r="C1180" s="49" t="str">
        <f t="shared" ca="1" si="220"/>
        <v/>
      </c>
      <c r="D1180" s="50" t="str">
        <f t="shared" ca="1" si="221"/>
        <v/>
      </c>
      <c r="E1180" s="51" t="str">
        <f t="shared" ca="1" si="222"/>
        <v/>
      </c>
      <c r="F1180" s="51"/>
      <c r="G1180" s="52" t="str">
        <f t="shared" ca="1" si="223"/>
        <v/>
      </c>
      <c r="H1180" s="53"/>
      <c r="I1180" s="54" t="str">
        <f>IF(H1180="","",INDEX(D.1[Quy cách],MATCH(H1180,D.1[Tên sản phẩm],0)))</f>
        <v/>
      </c>
      <c r="J1180" s="20" t="str">
        <f>IF(H1180="","",INDEX(D.1[ĐVT],MATCH(H1180,D.1[Tên sản phẩm],0)))</f>
        <v/>
      </c>
      <c r="K1180" s="56" t="str">
        <f>IF(H1180="","",INDEX(#REF!,MATCH(H1180,D.1[Tên sản phẩm],0)))</f>
        <v/>
      </c>
      <c r="L1180" s="56"/>
      <c r="M1180" s="53"/>
      <c r="N1180" s="53"/>
      <c r="O1180" s="53"/>
      <c r="P1180" s="57" t="str">
        <f t="shared" si="224"/>
        <v/>
      </c>
      <c r="Q1180" s="58"/>
      <c r="R1180" s="56" t="str">
        <f t="shared" si="217"/>
        <v/>
      </c>
      <c r="S1180" s="57" t="str">
        <f t="shared" si="225"/>
        <v/>
      </c>
      <c r="T1180" s="58" t="str">
        <f t="shared" ca="1" si="226"/>
        <v/>
      </c>
      <c r="U1180" s="57" t="str">
        <f t="shared" si="227"/>
        <v/>
      </c>
      <c r="V1180" s="57" t="str">
        <f ca="1">IF(AND(C1180&lt;&gt;"",C1180&lt;&gt;OFFSET(C1180,1,0)),SUMIFS([Giá có thuế],[Số ĐK],C1180),"")</f>
        <v/>
      </c>
      <c r="W1180" s="53"/>
      <c r="X1180" s="55" t="str">
        <f>IF(W1180="","",'Thông Tin Chung'!#REF!)</f>
        <v/>
      </c>
      <c r="Y1180" s="57" t="str">
        <f t="shared" ca="1" si="228"/>
        <v/>
      </c>
      <c r="Z1180" s="59"/>
      <c r="AA1180" s="49" t="str">
        <f ca="1">IF(C1180="","",IF(OR(D1180&lt;NgayBatDau,D1180&gt;NgayKetThuc),"Ngày tháng phải nằm trong kỳ báo cáo",IF(AND(G1180&lt;&gt;"",COUNTIF(D.2[Tên khách hàng],G1180)=0),"Tên KH chưa khai báo trong DSKH",IF(AND(H1180&lt;&gt;"",COUNTIF(D.1[Tên sản phẩm],H1180)=0),"SP này chưa khai báo trong DSSP",""))))</f>
        <v/>
      </c>
      <c r="AB1180" s="28" t="str">
        <f t="shared" ca="1" si="218"/>
        <v/>
      </c>
      <c r="AC1180" s="29" t="str">
        <f>IF(OR(H1180="",S1180=""),"",S1180-(SUM(L1180,M1180)*INDEX(#REF!,MATCH(H1180,D.1[Tên sản phẩm],0))))</f>
        <v/>
      </c>
    </row>
    <row r="1181" spans="2:29" ht="27.75" customHeight="1">
      <c r="B1181" s="69">
        <f t="shared" si="219"/>
        <v>1178</v>
      </c>
      <c r="C1181" s="49" t="str">
        <f t="shared" ca="1" si="220"/>
        <v/>
      </c>
      <c r="D1181" s="50" t="str">
        <f t="shared" ca="1" si="221"/>
        <v/>
      </c>
      <c r="E1181" s="51" t="str">
        <f t="shared" ca="1" si="222"/>
        <v/>
      </c>
      <c r="F1181" s="51"/>
      <c r="G1181" s="52" t="str">
        <f t="shared" ca="1" si="223"/>
        <v/>
      </c>
      <c r="H1181" s="53"/>
      <c r="I1181" s="54" t="str">
        <f>IF(H1181="","",INDEX(D.1[Quy cách],MATCH(H1181,D.1[Tên sản phẩm],0)))</f>
        <v/>
      </c>
      <c r="J1181" s="20" t="str">
        <f>IF(H1181="","",INDEX(D.1[ĐVT],MATCH(H1181,D.1[Tên sản phẩm],0)))</f>
        <v/>
      </c>
      <c r="K1181" s="56" t="str">
        <f>IF(H1181="","",INDEX(#REF!,MATCH(H1181,D.1[Tên sản phẩm],0)))</f>
        <v/>
      </c>
      <c r="L1181" s="56"/>
      <c r="M1181" s="53"/>
      <c r="N1181" s="53"/>
      <c r="O1181" s="53"/>
      <c r="P1181" s="57" t="str">
        <f t="shared" si="224"/>
        <v/>
      </c>
      <c r="Q1181" s="58"/>
      <c r="R1181" s="56" t="str">
        <f t="shared" si="217"/>
        <v/>
      </c>
      <c r="S1181" s="57" t="str">
        <f t="shared" si="225"/>
        <v/>
      </c>
      <c r="T1181" s="58" t="str">
        <f t="shared" ca="1" si="226"/>
        <v/>
      </c>
      <c r="U1181" s="57" t="str">
        <f t="shared" si="227"/>
        <v/>
      </c>
      <c r="V1181" s="57" t="str">
        <f ca="1">IF(AND(C1181&lt;&gt;"",C1181&lt;&gt;OFFSET(C1181,1,0)),SUMIFS([Giá có thuế],[Số ĐK],C1181),"")</f>
        <v/>
      </c>
      <c r="W1181" s="53"/>
      <c r="X1181" s="55" t="str">
        <f>IF(W1181="","",'Thông Tin Chung'!#REF!)</f>
        <v/>
      </c>
      <c r="Y1181" s="57" t="str">
        <f t="shared" ca="1" si="228"/>
        <v/>
      </c>
      <c r="Z1181" s="59"/>
      <c r="AA1181" s="49" t="str">
        <f ca="1">IF(C1181="","",IF(OR(D1181&lt;NgayBatDau,D1181&gt;NgayKetThuc),"Ngày tháng phải nằm trong kỳ báo cáo",IF(AND(G1181&lt;&gt;"",COUNTIF(D.2[Tên khách hàng],G1181)=0),"Tên KH chưa khai báo trong DSKH",IF(AND(H1181&lt;&gt;"",COUNTIF(D.1[Tên sản phẩm],H1181)=0),"SP này chưa khai báo trong DSSP",""))))</f>
        <v/>
      </c>
      <c r="AB1181" s="28" t="str">
        <f t="shared" ca="1" si="218"/>
        <v/>
      </c>
      <c r="AC1181" s="29" t="str">
        <f>IF(OR(H1181="",S1181=""),"",S1181-(SUM(L1181,M1181)*INDEX(#REF!,MATCH(H1181,D.1[Tên sản phẩm],0))))</f>
        <v/>
      </c>
    </row>
    <row r="1182" spans="2:29" ht="27.75" customHeight="1">
      <c r="B1182" s="69">
        <f t="shared" si="219"/>
        <v>1179</v>
      </c>
      <c r="C1182" s="49" t="str">
        <f t="shared" ca="1" si="220"/>
        <v/>
      </c>
      <c r="D1182" s="50" t="str">
        <f t="shared" ca="1" si="221"/>
        <v/>
      </c>
      <c r="E1182" s="51" t="str">
        <f t="shared" ca="1" si="222"/>
        <v/>
      </c>
      <c r="F1182" s="51"/>
      <c r="G1182" s="52" t="str">
        <f t="shared" ca="1" si="223"/>
        <v/>
      </c>
      <c r="H1182" s="53"/>
      <c r="I1182" s="54" t="str">
        <f>IF(H1182="","",INDEX(D.1[Quy cách],MATCH(H1182,D.1[Tên sản phẩm],0)))</f>
        <v/>
      </c>
      <c r="J1182" s="20" t="str">
        <f>IF(H1182="","",INDEX(D.1[ĐVT],MATCH(H1182,D.1[Tên sản phẩm],0)))</f>
        <v/>
      </c>
      <c r="K1182" s="56" t="str">
        <f>IF(H1182="","",INDEX(#REF!,MATCH(H1182,D.1[Tên sản phẩm],0)))</f>
        <v/>
      </c>
      <c r="L1182" s="56"/>
      <c r="M1182" s="53"/>
      <c r="N1182" s="53"/>
      <c r="O1182" s="53"/>
      <c r="P1182" s="57" t="str">
        <f t="shared" si="224"/>
        <v/>
      </c>
      <c r="Q1182" s="58"/>
      <c r="R1182" s="56" t="str">
        <f t="shared" si="217"/>
        <v/>
      </c>
      <c r="S1182" s="57" t="str">
        <f t="shared" si="225"/>
        <v/>
      </c>
      <c r="T1182" s="58" t="str">
        <f t="shared" ca="1" si="226"/>
        <v/>
      </c>
      <c r="U1182" s="57" t="str">
        <f t="shared" si="227"/>
        <v/>
      </c>
      <c r="V1182" s="57" t="str">
        <f ca="1">IF(AND(C1182&lt;&gt;"",C1182&lt;&gt;OFFSET(C1182,1,0)),SUMIFS([Giá có thuế],[Số ĐK],C1182),"")</f>
        <v/>
      </c>
      <c r="W1182" s="53"/>
      <c r="X1182" s="55" t="str">
        <f>IF(W1182="","",'Thông Tin Chung'!#REF!)</f>
        <v/>
      </c>
      <c r="Y1182" s="57" t="str">
        <f t="shared" ca="1" si="228"/>
        <v/>
      </c>
      <c r="Z1182" s="59"/>
      <c r="AA1182" s="49" t="str">
        <f ca="1">IF(C1182="","",IF(OR(D1182&lt;NgayBatDau,D1182&gt;NgayKetThuc),"Ngày tháng phải nằm trong kỳ báo cáo",IF(AND(G1182&lt;&gt;"",COUNTIF(D.2[Tên khách hàng],G1182)=0),"Tên KH chưa khai báo trong DSKH",IF(AND(H1182&lt;&gt;"",COUNTIF(D.1[Tên sản phẩm],H1182)=0),"SP này chưa khai báo trong DSSP",""))))</f>
        <v/>
      </c>
      <c r="AB1182" s="28" t="str">
        <f t="shared" ca="1" si="218"/>
        <v/>
      </c>
      <c r="AC1182" s="29" t="str">
        <f>IF(OR(H1182="",S1182=""),"",S1182-(SUM(L1182,M1182)*INDEX(#REF!,MATCH(H1182,D.1[Tên sản phẩm],0))))</f>
        <v/>
      </c>
    </row>
    <row r="1183" spans="2:29" ht="27.75" customHeight="1">
      <c r="B1183" s="69">
        <f t="shared" si="219"/>
        <v>1180</v>
      </c>
      <c r="C1183" s="49" t="str">
        <f t="shared" ca="1" si="220"/>
        <v/>
      </c>
      <c r="D1183" s="50" t="str">
        <f t="shared" ca="1" si="221"/>
        <v/>
      </c>
      <c r="E1183" s="51" t="str">
        <f t="shared" ca="1" si="222"/>
        <v/>
      </c>
      <c r="F1183" s="51"/>
      <c r="G1183" s="52" t="str">
        <f t="shared" ca="1" si="223"/>
        <v/>
      </c>
      <c r="H1183" s="53"/>
      <c r="I1183" s="54" t="str">
        <f>IF(H1183="","",INDEX(D.1[Quy cách],MATCH(H1183,D.1[Tên sản phẩm],0)))</f>
        <v/>
      </c>
      <c r="J1183" s="20" t="str">
        <f>IF(H1183="","",INDEX(D.1[ĐVT],MATCH(H1183,D.1[Tên sản phẩm],0)))</f>
        <v/>
      </c>
      <c r="K1183" s="56" t="str">
        <f>IF(H1183="","",INDEX(#REF!,MATCH(H1183,D.1[Tên sản phẩm],0)))</f>
        <v/>
      </c>
      <c r="L1183" s="56"/>
      <c r="M1183" s="53"/>
      <c r="N1183" s="53"/>
      <c r="O1183" s="53"/>
      <c r="P1183" s="57" t="str">
        <f t="shared" si="224"/>
        <v/>
      </c>
      <c r="Q1183" s="58"/>
      <c r="R1183" s="56" t="str">
        <f t="shared" si="217"/>
        <v/>
      </c>
      <c r="S1183" s="57" t="str">
        <f t="shared" si="225"/>
        <v/>
      </c>
      <c r="T1183" s="58" t="str">
        <f t="shared" ca="1" si="226"/>
        <v/>
      </c>
      <c r="U1183" s="57" t="str">
        <f t="shared" si="227"/>
        <v/>
      </c>
      <c r="V1183" s="57" t="str">
        <f ca="1">IF(AND(C1183&lt;&gt;"",C1183&lt;&gt;OFFSET(C1183,1,0)),SUMIFS([Giá có thuế],[Số ĐK],C1183),"")</f>
        <v/>
      </c>
      <c r="W1183" s="53"/>
      <c r="X1183" s="55" t="str">
        <f>IF(W1183="","",'Thông Tin Chung'!#REF!)</f>
        <v/>
      </c>
      <c r="Y1183" s="57" t="str">
        <f t="shared" ca="1" si="228"/>
        <v/>
      </c>
      <c r="Z1183" s="59"/>
      <c r="AA1183" s="49" t="str">
        <f ca="1">IF(C1183="","",IF(OR(D1183&lt;NgayBatDau,D1183&gt;NgayKetThuc),"Ngày tháng phải nằm trong kỳ báo cáo",IF(AND(G1183&lt;&gt;"",COUNTIF(D.2[Tên khách hàng],G1183)=0),"Tên KH chưa khai báo trong DSKH",IF(AND(H1183&lt;&gt;"",COUNTIF(D.1[Tên sản phẩm],H1183)=0),"SP này chưa khai báo trong DSSP",""))))</f>
        <v/>
      </c>
      <c r="AB1183" s="28" t="str">
        <f t="shared" ca="1" si="218"/>
        <v/>
      </c>
      <c r="AC1183" s="29" t="str">
        <f>IF(OR(H1183="",S1183=""),"",S1183-(SUM(L1183,M1183)*INDEX(#REF!,MATCH(H1183,D.1[Tên sản phẩm],0))))</f>
        <v/>
      </c>
    </row>
    <row r="1184" spans="2:29" ht="27.75" customHeight="1">
      <c r="B1184" s="69">
        <f t="shared" si="219"/>
        <v>1181</v>
      </c>
      <c r="C1184" s="49" t="str">
        <f t="shared" ca="1" si="220"/>
        <v/>
      </c>
      <c r="D1184" s="50" t="str">
        <f t="shared" ca="1" si="221"/>
        <v/>
      </c>
      <c r="E1184" s="51" t="str">
        <f t="shared" ca="1" si="222"/>
        <v/>
      </c>
      <c r="F1184" s="51"/>
      <c r="G1184" s="52" t="str">
        <f t="shared" ca="1" si="223"/>
        <v/>
      </c>
      <c r="H1184" s="53"/>
      <c r="I1184" s="54" t="str">
        <f>IF(H1184="","",INDEX(D.1[Quy cách],MATCH(H1184,D.1[Tên sản phẩm],0)))</f>
        <v/>
      </c>
      <c r="J1184" s="20" t="str">
        <f>IF(H1184="","",INDEX(D.1[ĐVT],MATCH(H1184,D.1[Tên sản phẩm],0)))</f>
        <v/>
      </c>
      <c r="K1184" s="56" t="str">
        <f>IF(H1184="","",INDEX(#REF!,MATCH(H1184,D.1[Tên sản phẩm],0)))</f>
        <v/>
      </c>
      <c r="L1184" s="56"/>
      <c r="M1184" s="53"/>
      <c r="N1184" s="53"/>
      <c r="O1184" s="53"/>
      <c r="P1184" s="57" t="str">
        <f t="shared" si="224"/>
        <v/>
      </c>
      <c r="Q1184" s="58"/>
      <c r="R1184" s="56" t="str">
        <f t="shared" si="217"/>
        <v/>
      </c>
      <c r="S1184" s="57" t="str">
        <f t="shared" si="225"/>
        <v/>
      </c>
      <c r="T1184" s="58" t="str">
        <f t="shared" ca="1" si="226"/>
        <v/>
      </c>
      <c r="U1184" s="57" t="str">
        <f t="shared" si="227"/>
        <v/>
      </c>
      <c r="V1184" s="57" t="str">
        <f ca="1">IF(AND(C1184&lt;&gt;"",C1184&lt;&gt;OFFSET(C1184,1,0)),SUMIFS([Giá có thuế],[Số ĐK],C1184),"")</f>
        <v/>
      </c>
      <c r="W1184" s="53"/>
      <c r="X1184" s="55" t="str">
        <f>IF(W1184="","",'Thông Tin Chung'!#REF!)</f>
        <v/>
      </c>
      <c r="Y1184" s="57" t="str">
        <f t="shared" ca="1" si="228"/>
        <v/>
      </c>
      <c r="Z1184" s="59"/>
      <c r="AA1184" s="49" t="str">
        <f ca="1">IF(C1184="","",IF(OR(D1184&lt;NgayBatDau,D1184&gt;NgayKetThuc),"Ngày tháng phải nằm trong kỳ báo cáo",IF(AND(G1184&lt;&gt;"",COUNTIF(D.2[Tên khách hàng],G1184)=0),"Tên KH chưa khai báo trong DSKH",IF(AND(H1184&lt;&gt;"",COUNTIF(D.1[Tên sản phẩm],H1184)=0),"SP này chưa khai báo trong DSSP",""))))</f>
        <v/>
      </c>
      <c r="AB1184" s="28" t="str">
        <f t="shared" ca="1" si="218"/>
        <v/>
      </c>
      <c r="AC1184" s="29" t="str">
        <f>IF(OR(H1184="",S1184=""),"",S1184-(SUM(L1184,M1184)*INDEX(#REF!,MATCH(H1184,D.1[Tên sản phẩm],0))))</f>
        <v/>
      </c>
    </row>
    <row r="1185" spans="2:29" ht="27.75" customHeight="1">
      <c r="B1185" s="69">
        <f t="shared" si="219"/>
        <v>1182</v>
      </c>
      <c r="C1185" s="49" t="str">
        <f t="shared" ca="1" si="220"/>
        <v/>
      </c>
      <c r="D1185" s="50" t="str">
        <f t="shared" ca="1" si="221"/>
        <v/>
      </c>
      <c r="E1185" s="51" t="str">
        <f t="shared" ca="1" si="222"/>
        <v/>
      </c>
      <c r="F1185" s="51"/>
      <c r="G1185" s="52" t="str">
        <f t="shared" ca="1" si="223"/>
        <v/>
      </c>
      <c r="H1185" s="53"/>
      <c r="I1185" s="54" t="str">
        <f>IF(H1185="","",INDEX(D.1[Quy cách],MATCH(H1185,D.1[Tên sản phẩm],0)))</f>
        <v/>
      </c>
      <c r="J1185" s="20" t="str">
        <f>IF(H1185="","",INDEX(D.1[ĐVT],MATCH(H1185,D.1[Tên sản phẩm],0)))</f>
        <v/>
      </c>
      <c r="K1185" s="56" t="str">
        <f>IF(H1185="","",INDEX(#REF!,MATCH(H1185,D.1[Tên sản phẩm],0)))</f>
        <v/>
      </c>
      <c r="L1185" s="56"/>
      <c r="M1185" s="53"/>
      <c r="N1185" s="53"/>
      <c r="O1185" s="53"/>
      <c r="P1185" s="57" t="str">
        <f t="shared" si="224"/>
        <v/>
      </c>
      <c r="Q1185" s="58"/>
      <c r="R1185" s="56" t="str">
        <f t="shared" si="217"/>
        <v/>
      </c>
      <c r="S1185" s="57" t="str">
        <f t="shared" si="225"/>
        <v/>
      </c>
      <c r="T1185" s="58" t="str">
        <f t="shared" ca="1" si="226"/>
        <v/>
      </c>
      <c r="U1185" s="57" t="str">
        <f t="shared" si="227"/>
        <v/>
      </c>
      <c r="V1185" s="57" t="str">
        <f ca="1">IF(AND(C1185&lt;&gt;"",C1185&lt;&gt;OFFSET(C1185,1,0)),SUMIFS([Giá có thuế],[Số ĐK],C1185),"")</f>
        <v/>
      </c>
      <c r="W1185" s="53"/>
      <c r="X1185" s="55" t="str">
        <f>IF(W1185="","",'Thông Tin Chung'!#REF!)</f>
        <v/>
      </c>
      <c r="Y1185" s="57" t="str">
        <f t="shared" ca="1" si="228"/>
        <v/>
      </c>
      <c r="Z1185" s="59"/>
      <c r="AA1185" s="49" t="str">
        <f ca="1">IF(C1185="","",IF(OR(D1185&lt;NgayBatDau,D1185&gt;NgayKetThuc),"Ngày tháng phải nằm trong kỳ báo cáo",IF(AND(G1185&lt;&gt;"",COUNTIF(D.2[Tên khách hàng],G1185)=0),"Tên KH chưa khai báo trong DSKH",IF(AND(H1185&lt;&gt;"",COUNTIF(D.1[Tên sản phẩm],H1185)=0),"SP này chưa khai báo trong DSSP",""))))</f>
        <v/>
      </c>
      <c r="AB1185" s="28" t="str">
        <f t="shared" ca="1" si="218"/>
        <v/>
      </c>
      <c r="AC1185" s="29" t="str">
        <f>IF(OR(H1185="",S1185=""),"",S1185-(SUM(L1185,M1185)*INDEX(#REF!,MATCH(H1185,D.1[Tên sản phẩm],0))))</f>
        <v/>
      </c>
    </row>
    <row r="1186" spans="2:29" ht="27.75" customHeight="1">
      <c r="B1186" s="69">
        <f t="shared" si="219"/>
        <v>1183</v>
      </c>
      <c r="C1186" s="49" t="str">
        <f t="shared" ca="1" si="220"/>
        <v/>
      </c>
      <c r="D1186" s="50" t="str">
        <f t="shared" ca="1" si="221"/>
        <v/>
      </c>
      <c r="E1186" s="51" t="str">
        <f t="shared" ca="1" si="222"/>
        <v/>
      </c>
      <c r="F1186" s="51"/>
      <c r="G1186" s="52" t="str">
        <f t="shared" ca="1" si="223"/>
        <v/>
      </c>
      <c r="H1186" s="53"/>
      <c r="I1186" s="54" t="str">
        <f>IF(H1186="","",INDEX(D.1[Quy cách],MATCH(H1186,D.1[Tên sản phẩm],0)))</f>
        <v/>
      </c>
      <c r="J1186" s="20" t="str">
        <f>IF(H1186="","",INDEX(D.1[ĐVT],MATCH(H1186,D.1[Tên sản phẩm],0)))</f>
        <v/>
      </c>
      <c r="K1186" s="56" t="str">
        <f>IF(H1186="","",INDEX(#REF!,MATCH(H1186,D.1[Tên sản phẩm],0)))</f>
        <v/>
      </c>
      <c r="L1186" s="56"/>
      <c r="M1186" s="53"/>
      <c r="N1186" s="53"/>
      <c r="O1186" s="53"/>
      <c r="P1186" s="57" t="str">
        <f t="shared" si="224"/>
        <v/>
      </c>
      <c r="Q1186" s="58"/>
      <c r="R1186" s="56" t="str">
        <f t="shared" si="217"/>
        <v/>
      </c>
      <c r="S1186" s="57" t="str">
        <f t="shared" si="225"/>
        <v/>
      </c>
      <c r="T1186" s="58" t="str">
        <f t="shared" ca="1" si="226"/>
        <v/>
      </c>
      <c r="U1186" s="57" t="str">
        <f t="shared" si="227"/>
        <v/>
      </c>
      <c r="V1186" s="57" t="str">
        <f ca="1">IF(AND(C1186&lt;&gt;"",C1186&lt;&gt;OFFSET(C1186,1,0)),SUMIFS([Giá có thuế],[Số ĐK],C1186),"")</f>
        <v/>
      </c>
      <c r="W1186" s="53"/>
      <c r="X1186" s="55" t="str">
        <f>IF(W1186="","",'Thông Tin Chung'!#REF!)</f>
        <v/>
      </c>
      <c r="Y1186" s="57" t="str">
        <f t="shared" ca="1" si="228"/>
        <v/>
      </c>
      <c r="Z1186" s="59"/>
      <c r="AA1186" s="49" t="str">
        <f ca="1">IF(C1186="","",IF(OR(D1186&lt;NgayBatDau,D1186&gt;NgayKetThuc),"Ngày tháng phải nằm trong kỳ báo cáo",IF(AND(G1186&lt;&gt;"",COUNTIF(D.2[Tên khách hàng],G1186)=0),"Tên KH chưa khai báo trong DSKH",IF(AND(H1186&lt;&gt;"",COUNTIF(D.1[Tên sản phẩm],H1186)=0),"SP này chưa khai báo trong DSSP",""))))</f>
        <v/>
      </c>
      <c r="AB1186" s="28" t="str">
        <f t="shared" ca="1" si="218"/>
        <v/>
      </c>
      <c r="AC1186" s="29" t="str">
        <f>IF(OR(H1186="",S1186=""),"",S1186-(SUM(L1186,M1186)*INDEX(#REF!,MATCH(H1186,D.1[Tên sản phẩm],0))))</f>
        <v/>
      </c>
    </row>
    <row r="1187" spans="2:29" ht="27.75" customHeight="1">
      <c r="B1187" s="69">
        <f t="shared" si="219"/>
        <v>1184</v>
      </c>
      <c r="C1187" s="49" t="str">
        <f t="shared" ca="1" si="220"/>
        <v/>
      </c>
      <c r="D1187" s="50" t="str">
        <f t="shared" ca="1" si="221"/>
        <v/>
      </c>
      <c r="E1187" s="51" t="str">
        <f t="shared" ca="1" si="222"/>
        <v/>
      </c>
      <c r="F1187" s="51"/>
      <c r="G1187" s="52" t="str">
        <f t="shared" ca="1" si="223"/>
        <v/>
      </c>
      <c r="H1187" s="53"/>
      <c r="I1187" s="54" t="str">
        <f>IF(H1187="","",INDEX(D.1[Quy cách],MATCH(H1187,D.1[Tên sản phẩm],0)))</f>
        <v/>
      </c>
      <c r="J1187" s="20" t="str">
        <f>IF(H1187="","",INDEX(D.1[ĐVT],MATCH(H1187,D.1[Tên sản phẩm],0)))</f>
        <v/>
      </c>
      <c r="K1187" s="56" t="str">
        <f>IF(H1187="","",INDEX(#REF!,MATCH(H1187,D.1[Tên sản phẩm],0)))</f>
        <v/>
      </c>
      <c r="L1187" s="56"/>
      <c r="M1187" s="53"/>
      <c r="N1187" s="53"/>
      <c r="O1187" s="53"/>
      <c r="P1187" s="57" t="str">
        <f t="shared" si="224"/>
        <v/>
      </c>
      <c r="Q1187" s="58"/>
      <c r="R1187" s="56" t="str">
        <f t="shared" si="217"/>
        <v/>
      </c>
      <c r="S1187" s="57" t="str">
        <f t="shared" si="225"/>
        <v/>
      </c>
      <c r="T1187" s="58" t="str">
        <f t="shared" ca="1" si="226"/>
        <v/>
      </c>
      <c r="U1187" s="57" t="str">
        <f t="shared" si="227"/>
        <v/>
      </c>
      <c r="V1187" s="57" t="str">
        <f ca="1">IF(AND(C1187&lt;&gt;"",C1187&lt;&gt;OFFSET(C1187,1,0)),SUMIFS([Giá có thuế],[Số ĐK],C1187),"")</f>
        <v/>
      </c>
      <c r="W1187" s="53"/>
      <c r="X1187" s="55" t="str">
        <f>IF(W1187="","",'Thông Tin Chung'!#REF!)</f>
        <v/>
      </c>
      <c r="Y1187" s="57" t="str">
        <f t="shared" ca="1" si="228"/>
        <v/>
      </c>
      <c r="Z1187" s="59"/>
      <c r="AA1187" s="49" t="str">
        <f ca="1">IF(C1187="","",IF(OR(D1187&lt;NgayBatDau,D1187&gt;NgayKetThuc),"Ngày tháng phải nằm trong kỳ báo cáo",IF(AND(G1187&lt;&gt;"",COUNTIF(D.2[Tên khách hàng],G1187)=0),"Tên KH chưa khai báo trong DSKH",IF(AND(H1187&lt;&gt;"",COUNTIF(D.1[Tên sản phẩm],H1187)=0),"SP này chưa khai báo trong DSSP",""))))</f>
        <v/>
      </c>
      <c r="AB1187" s="28" t="str">
        <f t="shared" ca="1" si="218"/>
        <v/>
      </c>
      <c r="AC1187" s="29" t="str">
        <f>IF(OR(H1187="",S1187=""),"",S1187-(SUM(L1187,M1187)*INDEX(#REF!,MATCH(H1187,D.1[Tên sản phẩm],0))))</f>
        <v/>
      </c>
    </row>
    <row r="1188" spans="2:29" ht="27.75" customHeight="1">
      <c r="B1188" s="69">
        <f t="shared" si="219"/>
        <v>1185</v>
      </c>
      <c r="C1188" s="49" t="str">
        <f t="shared" ca="1" si="220"/>
        <v/>
      </c>
      <c r="D1188" s="50" t="str">
        <f t="shared" ca="1" si="221"/>
        <v/>
      </c>
      <c r="E1188" s="51" t="str">
        <f t="shared" ca="1" si="222"/>
        <v/>
      </c>
      <c r="F1188" s="51"/>
      <c r="G1188" s="52" t="str">
        <f t="shared" ca="1" si="223"/>
        <v/>
      </c>
      <c r="H1188" s="53"/>
      <c r="I1188" s="54" t="str">
        <f>IF(H1188="","",INDEX(D.1[Quy cách],MATCH(H1188,D.1[Tên sản phẩm],0)))</f>
        <v/>
      </c>
      <c r="J1188" s="20" t="str">
        <f>IF(H1188="","",INDEX(D.1[ĐVT],MATCH(H1188,D.1[Tên sản phẩm],0)))</f>
        <v/>
      </c>
      <c r="K1188" s="56" t="str">
        <f>IF(H1188="","",INDEX(#REF!,MATCH(H1188,D.1[Tên sản phẩm],0)))</f>
        <v/>
      </c>
      <c r="L1188" s="56"/>
      <c r="M1188" s="53"/>
      <c r="N1188" s="53"/>
      <c r="O1188" s="53"/>
      <c r="P1188" s="57" t="str">
        <f t="shared" si="224"/>
        <v/>
      </c>
      <c r="Q1188" s="58"/>
      <c r="R1188" s="56" t="str">
        <f t="shared" si="217"/>
        <v/>
      </c>
      <c r="S1188" s="57" t="str">
        <f t="shared" si="225"/>
        <v/>
      </c>
      <c r="T1188" s="58" t="str">
        <f t="shared" ca="1" si="226"/>
        <v/>
      </c>
      <c r="U1188" s="57" t="str">
        <f t="shared" si="227"/>
        <v/>
      </c>
      <c r="V1188" s="57" t="str">
        <f ca="1">IF(AND(C1188&lt;&gt;"",C1188&lt;&gt;OFFSET(C1188,1,0)),SUMIFS([Giá có thuế],[Số ĐK],C1188),"")</f>
        <v/>
      </c>
      <c r="W1188" s="53"/>
      <c r="X1188" s="55" t="str">
        <f>IF(W1188="","",'Thông Tin Chung'!#REF!)</f>
        <v/>
      </c>
      <c r="Y1188" s="57" t="str">
        <f t="shared" ca="1" si="228"/>
        <v/>
      </c>
      <c r="Z1188" s="59"/>
      <c r="AA1188" s="49" t="str">
        <f ca="1">IF(C1188="","",IF(OR(D1188&lt;NgayBatDau,D1188&gt;NgayKetThuc),"Ngày tháng phải nằm trong kỳ báo cáo",IF(AND(G1188&lt;&gt;"",COUNTIF(D.2[Tên khách hàng],G1188)=0),"Tên KH chưa khai báo trong DSKH",IF(AND(H1188&lt;&gt;"",COUNTIF(D.1[Tên sản phẩm],H1188)=0),"SP này chưa khai báo trong DSSP",""))))</f>
        <v/>
      </c>
      <c r="AB1188" s="28" t="str">
        <f t="shared" ca="1" si="218"/>
        <v/>
      </c>
      <c r="AC1188" s="29" t="str">
        <f>IF(OR(H1188="",S1188=""),"",S1188-(SUM(L1188,M1188)*INDEX(#REF!,MATCH(H1188,D.1[Tên sản phẩm],0))))</f>
        <v/>
      </c>
    </row>
    <row r="1189" spans="2:29" ht="27.75" customHeight="1">
      <c r="B1189" s="69">
        <f t="shared" si="219"/>
        <v>1186</v>
      </c>
      <c r="C1189" s="49" t="str">
        <f t="shared" ca="1" si="220"/>
        <v/>
      </c>
      <c r="D1189" s="50" t="str">
        <f t="shared" ca="1" si="221"/>
        <v/>
      </c>
      <c r="E1189" s="51" t="str">
        <f t="shared" ca="1" si="222"/>
        <v/>
      </c>
      <c r="F1189" s="51"/>
      <c r="G1189" s="52" t="str">
        <f t="shared" ca="1" si="223"/>
        <v/>
      </c>
      <c r="H1189" s="53"/>
      <c r="I1189" s="54" t="str">
        <f>IF(H1189="","",INDEX(D.1[Quy cách],MATCH(H1189,D.1[Tên sản phẩm],0)))</f>
        <v/>
      </c>
      <c r="J1189" s="20" t="str">
        <f>IF(H1189="","",INDEX(D.1[ĐVT],MATCH(H1189,D.1[Tên sản phẩm],0)))</f>
        <v/>
      </c>
      <c r="K1189" s="56" t="str">
        <f>IF(H1189="","",INDEX(#REF!,MATCH(H1189,D.1[Tên sản phẩm],0)))</f>
        <v/>
      </c>
      <c r="L1189" s="56"/>
      <c r="M1189" s="53"/>
      <c r="N1189" s="53"/>
      <c r="O1189" s="53"/>
      <c r="P1189" s="57" t="str">
        <f t="shared" si="224"/>
        <v/>
      </c>
      <c r="Q1189" s="58"/>
      <c r="R1189" s="56" t="str">
        <f t="shared" si="217"/>
        <v/>
      </c>
      <c r="S1189" s="57" t="str">
        <f t="shared" si="225"/>
        <v/>
      </c>
      <c r="T1189" s="58" t="str">
        <f t="shared" ca="1" si="226"/>
        <v/>
      </c>
      <c r="U1189" s="57" t="str">
        <f t="shared" si="227"/>
        <v/>
      </c>
      <c r="V1189" s="57" t="str">
        <f ca="1">IF(AND(C1189&lt;&gt;"",C1189&lt;&gt;OFFSET(C1189,1,0)),SUMIFS([Giá có thuế],[Số ĐK],C1189),"")</f>
        <v/>
      </c>
      <c r="W1189" s="53"/>
      <c r="X1189" s="55" t="str">
        <f>IF(W1189="","",'Thông Tin Chung'!#REF!)</f>
        <v/>
      </c>
      <c r="Y1189" s="57" t="str">
        <f t="shared" ca="1" si="228"/>
        <v/>
      </c>
      <c r="Z1189" s="59"/>
      <c r="AA1189" s="49" t="str">
        <f ca="1">IF(C1189="","",IF(OR(D1189&lt;NgayBatDau,D1189&gt;NgayKetThuc),"Ngày tháng phải nằm trong kỳ báo cáo",IF(AND(G1189&lt;&gt;"",COUNTIF(D.2[Tên khách hàng],G1189)=0),"Tên KH chưa khai báo trong DSKH",IF(AND(H1189&lt;&gt;"",COUNTIF(D.1[Tên sản phẩm],H1189)=0),"SP này chưa khai báo trong DSSP",""))))</f>
        <v/>
      </c>
      <c r="AB1189" s="28" t="str">
        <f t="shared" ca="1" si="218"/>
        <v/>
      </c>
      <c r="AC1189" s="29" t="str">
        <f>IF(OR(H1189="",S1189=""),"",S1189-(SUM(L1189,M1189)*INDEX(#REF!,MATCH(H1189,D.1[Tên sản phẩm],0))))</f>
        <v/>
      </c>
    </row>
    <row r="1190" spans="2:29" ht="27.75" customHeight="1">
      <c r="B1190" s="69">
        <f t="shared" si="219"/>
        <v>1187</v>
      </c>
      <c r="C1190" s="49" t="str">
        <f t="shared" ca="1" si="220"/>
        <v/>
      </c>
      <c r="D1190" s="50" t="str">
        <f t="shared" ca="1" si="221"/>
        <v/>
      </c>
      <c r="E1190" s="51" t="str">
        <f t="shared" ca="1" si="222"/>
        <v/>
      </c>
      <c r="F1190" s="51"/>
      <c r="G1190" s="52" t="str">
        <f t="shared" ca="1" si="223"/>
        <v/>
      </c>
      <c r="H1190" s="53"/>
      <c r="I1190" s="54" t="str">
        <f>IF(H1190="","",INDEX(D.1[Quy cách],MATCH(H1190,D.1[Tên sản phẩm],0)))</f>
        <v/>
      </c>
      <c r="J1190" s="20" t="str">
        <f>IF(H1190="","",INDEX(D.1[ĐVT],MATCH(H1190,D.1[Tên sản phẩm],0)))</f>
        <v/>
      </c>
      <c r="K1190" s="56" t="str">
        <f>IF(H1190="","",INDEX(#REF!,MATCH(H1190,D.1[Tên sản phẩm],0)))</f>
        <v/>
      </c>
      <c r="L1190" s="56"/>
      <c r="M1190" s="53"/>
      <c r="N1190" s="53"/>
      <c r="O1190" s="53"/>
      <c r="P1190" s="57" t="str">
        <f t="shared" si="224"/>
        <v/>
      </c>
      <c r="Q1190" s="58"/>
      <c r="R1190" s="56" t="str">
        <f t="shared" si="217"/>
        <v/>
      </c>
      <c r="S1190" s="57" t="str">
        <f t="shared" si="225"/>
        <v/>
      </c>
      <c r="T1190" s="58" t="str">
        <f t="shared" ca="1" si="226"/>
        <v/>
      </c>
      <c r="U1190" s="57" t="str">
        <f t="shared" si="227"/>
        <v/>
      </c>
      <c r="V1190" s="57" t="str">
        <f ca="1">IF(AND(C1190&lt;&gt;"",C1190&lt;&gt;OFFSET(C1190,1,0)),SUMIFS([Giá có thuế],[Số ĐK],C1190),"")</f>
        <v/>
      </c>
      <c r="W1190" s="53"/>
      <c r="X1190" s="55" t="str">
        <f>IF(W1190="","",'Thông Tin Chung'!#REF!)</f>
        <v/>
      </c>
      <c r="Y1190" s="57" t="str">
        <f t="shared" ca="1" si="228"/>
        <v/>
      </c>
      <c r="Z1190" s="59"/>
      <c r="AA1190" s="49" t="str">
        <f ca="1">IF(C1190="","",IF(OR(D1190&lt;NgayBatDau,D1190&gt;NgayKetThuc),"Ngày tháng phải nằm trong kỳ báo cáo",IF(AND(G1190&lt;&gt;"",COUNTIF(D.2[Tên khách hàng],G1190)=0),"Tên KH chưa khai báo trong DSKH",IF(AND(H1190&lt;&gt;"",COUNTIF(D.1[Tên sản phẩm],H1190)=0),"SP này chưa khai báo trong DSSP",""))))</f>
        <v/>
      </c>
      <c r="AB1190" s="28" t="str">
        <f t="shared" ca="1" si="218"/>
        <v/>
      </c>
      <c r="AC1190" s="29" t="str">
        <f>IF(OR(H1190="",S1190=""),"",S1190-(SUM(L1190,M1190)*INDEX(#REF!,MATCH(H1190,D.1[Tên sản phẩm],0))))</f>
        <v/>
      </c>
    </row>
    <row r="1191" spans="2:29" ht="27.75" customHeight="1">
      <c r="B1191" s="69">
        <f t="shared" si="219"/>
        <v>1188</v>
      </c>
      <c r="C1191" s="49" t="str">
        <f t="shared" ca="1" si="220"/>
        <v/>
      </c>
      <c r="D1191" s="50" t="str">
        <f t="shared" ca="1" si="221"/>
        <v/>
      </c>
      <c r="E1191" s="51" t="str">
        <f t="shared" ca="1" si="222"/>
        <v/>
      </c>
      <c r="F1191" s="51"/>
      <c r="G1191" s="52" t="str">
        <f t="shared" ca="1" si="223"/>
        <v/>
      </c>
      <c r="H1191" s="53"/>
      <c r="I1191" s="54" t="str">
        <f>IF(H1191="","",INDEX(D.1[Quy cách],MATCH(H1191,D.1[Tên sản phẩm],0)))</f>
        <v/>
      </c>
      <c r="J1191" s="20" t="str">
        <f>IF(H1191="","",INDEX(D.1[ĐVT],MATCH(H1191,D.1[Tên sản phẩm],0)))</f>
        <v/>
      </c>
      <c r="K1191" s="56" t="str">
        <f>IF(H1191="","",INDEX(#REF!,MATCH(H1191,D.1[Tên sản phẩm],0)))</f>
        <v/>
      </c>
      <c r="L1191" s="56"/>
      <c r="M1191" s="53"/>
      <c r="N1191" s="53"/>
      <c r="O1191" s="53"/>
      <c r="P1191" s="57" t="str">
        <f t="shared" si="224"/>
        <v/>
      </c>
      <c r="Q1191" s="58"/>
      <c r="R1191" s="56" t="str">
        <f t="shared" si="217"/>
        <v/>
      </c>
      <c r="S1191" s="57" t="str">
        <f t="shared" si="225"/>
        <v/>
      </c>
      <c r="T1191" s="58" t="str">
        <f t="shared" ca="1" si="226"/>
        <v/>
      </c>
      <c r="U1191" s="57" t="str">
        <f t="shared" si="227"/>
        <v/>
      </c>
      <c r="V1191" s="57" t="str">
        <f ca="1">IF(AND(C1191&lt;&gt;"",C1191&lt;&gt;OFFSET(C1191,1,0)),SUMIFS([Giá có thuế],[Số ĐK],C1191),"")</f>
        <v/>
      </c>
      <c r="W1191" s="53"/>
      <c r="X1191" s="55" t="str">
        <f>IF(W1191="","",'Thông Tin Chung'!#REF!)</f>
        <v/>
      </c>
      <c r="Y1191" s="57" t="str">
        <f t="shared" ca="1" si="228"/>
        <v/>
      </c>
      <c r="Z1191" s="59"/>
      <c r="AA1191" s="49" t="str">
        <f ca="1">IF(C1191="","",IF(OR(D1191&lt;NgayBatDau,D1191&gt;NgayKetThuc),"Ngày tháng phải nằm trong kỳ báo cáo",IF(AND(G1191&lt;&gt;"",COUNTIF(D.2[Tên khách hàng],G1191)=0),"Tên KH chưa khai báo trong DSKH",IF(AND(H1191&lt;&gt;"",COUNTIF(D.1[Tên sản phẩm],H1191)=0),"SP này chưa khai báo trong DSSP",""))))</f>
        <v/>
      </c>
      <c r="AB1191" s="28" t="str">
        <f t="shared" ca="1" si="218"/>
        <v/>
      </c>
      <c r="AC1191" s="29" t="str">
        <f>IF(OR(H1191="",S1191=""),"",S1191-(SUM(L1191,M1191)*INDEX(#REF!,MATCH(H1191,D.1[Tên sản phẩm],0))))</f>
        <v/>
      </c>
    </row>
    <row r="1192" spans="2:29" ht="27.75" customHeight="1">
      <c r="B1192" s="69">
        <f t="shared" si="219"/>
        <v>1189</v>
      </c>
      <c r="C1192" s="49" t="str">
        <f t="shared" ca="1" si="220"/>
        <v/>
      </c>
      <c r="D1192" s="50" t="str">
        <f t="shared" ca="1" si="221"/>
        <v/>
      </c>
      <c r="E1192" s="51" t="str">
        <f t="shared" ca="1" si="222"/>
        <v/>
      </c>
      <c r="F1192" s="51"/>
      <c r="G1192" s="52" t="str">
        <f t="shared" ca="1" si="223"/>
        <v/>
      </c>
      <c r="H1192" s="53"/>
      <c r="I1192" s="54" t="str">
        <f>IF(H1192="","",INDEX(D.1[Quy cách],MATCH(H1192,D.1[Tên sản phẩm],0)))</f>
        <v/>
      </c>
      <c r="J1192" s="20" t="str">
        <f>IF(H1192="","",INDEX(D.1[ĐVT],MATCH(H1192,D.1[Tên sản phẩm],0)))</f>
        <v/>
      </c>
      <c r="K1192" s="56" t="str">
        <f>IF(H1192="","",INDEX(#REF!,MATCH(H1192,D.1[Tên sản phẩm],0)))</f>
        <v/>
      </c>
      <c r="L1192" s="56"/>
      <c r="M1192" s="53"/>
      <c r="N1192" s="53"/>
      <c r="O1192" s="53"/>
      <c r="P1192" s="57" t="str">
        <f t="shared" si="224"/>
        <v/>
      </c>
      <c r="Q1192" s="58"/>
      <c r="R1192" s="56" t="str">
        <f t="shared" si="217"/>
        <v/>
      </c>
      <c r="S1192" s="57" t="str">
        <f t="shared" si="225"/>
        <v/>
      </c>
      <c r="T1192" s="58" t="str">
        <f t="shared" ca="1" si="226"/>
        <v/>
      </c>
      <c r="U1192" s="57" t="str">
        <f t="shared" si="227"/>
        <v/>
      </c>
      <c r="V1192" s="57" t="str">
        <f ca="1">IF(AND(C1192&lt;&gt;"",C1192&lt;&gt;OFFSET(C1192,1,0)),SUMIFS([Giá có thuế],[Số ĐK],C1192),"")</f>
        <v/>
      </c>
      <c r="W1192" s="53"/>
      <c r="X1192" s="55" t="str">
        <f>IF(W1192="","",'Thông Tin Chung'!#REF!)</f>
        <v/>
      </c>
      <c r="Y1192" s="57" t="str">
        <f t="shared" ca="1" si="228"/>
        <v/>
      </c>
      <c r="Z1192" s="59"/>
      <c r="AA1192" s="49" t="str">
        <f ca="1">IF(C1192="","",IF(OR(D1192&lt;NgayBatDau,D1192&gt;NgayKetThuc),"Ngày tháng phải nằm trong kỳ báo cáo",IF(AND(G1192&lt;&gt;"",COUNTIF(D.2[Tên khách hàng],G1192)=0),"Tên KH chưa khai báo trong DSKH",IF(AND(H1192&lt;&gt;"",COUNTIF(D.1[Tên sản phẩm],H1192)=0),"SP này chưa khai báo trong DSSP",""))))</f>
        <v/>
      </c>
      <c r="AB1192" s="28" t="str">
        <f t="shared" ca="1" si="218"/>
        <v/>
      </c>
      <c r="AC1192" s="29" t="str">
        <f>IF(OR(H1192="",S1192=""),"",S1192-(SUM(L1192,M1192)*INDEX(#REF!,MATCH(H1192,D.1[Tên sản phẩm],0))))</f>
        <v/>
      </c>
    </row>
    <row r="1193" spans="2:29" ht="27.75" customHeight="1">
      <c r="B1193" s="69">
        <f t="shared" si="219"/>
        <v>1190</v>
      </c>
      <c r="C1193" s="49" t="str">
        <f t="shared" ca="1" si="220"/>
        <v/>
      </c>
      <c r="D1193" s="50" t="str">
        <f t="shared" ca="1" si="221"/>
        <v/>
      </c>
      <c r="E1193" s="51" t="str">
        <f t="shared" ca="1" si="222"/>
        <v/>
      </c>
      <c r="F1193" s="51"/>
      <c r="G1193" s="52" t="str">
        <f t="shared" ca="1" si="223"/>
        <v/>
      </c>
      <c r="H1193" s="53"/>
      <c r="I1193" s="54" t="str">
        <f>IF(H1193="","",INDEX(D.1[Quy cách],MATCH(H1193,D.1[Tên sản phẩm],0)))</f>
        <v/>
      </c>
      <c r="J1193" s="20" t="str">
        <f>IF(H1193="","",INDEX(D.1[ĐVT],MATCH(H1193,D.1[Tên sản phẩm],0)))</f>
        <v/>
      </c>
      <c r="K1193" s="56" t="str">
        <f>IF(H1193="","",INDEX(#REF!,MATCH(H1193,D.1[Tên sản phẩm],0)))</f>
        <v/>
      </c>
      <c r="L1193" s="56"/>
      <c r="M1193" s="53"/>
      <c r="N1193" s="53"/>
      <c r="O1193" s="53"/>
      <c r="P1193" s="57" t="str">
        <f t="shared" si="224"/>
        <v/>
      </c>
      <c r="Q1193" s="58"/>
      <c r="R1193" s="56" t="str">
        <f t="shared" si="217"/>
        <v/>
      </c>
      <c r="S1193" s="57" t="str">
        <f t="shared" si="225"/>
        <v/>
      </c>
      <c r="T1193" s="58" t="str">
        <f t="shared" ca="1" si="226"/>
        <v/>
      </c>
      <c r="U1193" s="57" t="str">
        <f t="shared" si="227"/>
        <v/>
      </c>
      <c r="V1193" s="57" t="str">
        <f ca="1">IF(AND(C1193&lt;&gt;"",C1193&lt;&gt;OFFSET(C1193,1,0)),SUMIFS([Giá có thuế],[Số ĐK],C1193),"")</f>
        <v/>
      </c>
      <c r="W1193" s="53"/>
      <c r="X1193" s="55" t="str">
        <f>IF(W1193="","",'Thông Tin Chung'!#REF!)</f>
        <v/>
      </c>
      <c r="Y1193" s="57" t="str">
        <f t="shared" ca="1" si="228"/>
        <v/>
      </c>
      <c r="Z1193" s="59"/>
      <c r="AA1193" s="49" t="str">
        <f ca="1">IF(C1193="","",IF(OR(D1193&lt;NgayBatDau,D1193&gt;NgayKetThuc),"Ngày tháng phải nằm trong kỳ báo cáo",IF(AND(G1193&lt;&gt;"",COUNTIF(D.2[Tên khách hàng],G1193)=0),"Tên KH chưa khai báo trong DSKH",IF(AND(H1193&lt;&gt;"",COUNTIF(D.1[Tên sản phẩm],H1193)=0),"SP này chưa khai báo trong DSSP",""))))</f>
        <v/>
      </c>
      <c r="AB1193" s="28" t="str">
        <f t="shared" ca="1" si="218"/>
        <v/>
      </c>
      <c r="AC1193" s="29" t="str">
        <f>IF(OR(H1193="",S1193=""),"",S1193-(SUM(L1193,M1193)*INDEX(#REF!,MATCH(H1193,D.1[Tên sản phẩm],0))))</f>
        <v/>
      </c>
    </row>
    <row r="1194" spans="2:29" ht="27.75" customHeight="1">
      <c r="B1194" s="69">
        <f t="shared" si="219"/>
        <v>1191</v>
      </c>
      <c r="C1194" s="49" t="str">
        <f t="shared" ca="1" si="220"/>
        <v/>
      </c>
      <c r="D1194" s="50" t="str">
        <f t="shared" ca="1" si="221"/>
        <v/>
      </c>
      <c r="E1194" s="51" t="str">
        <f t="shared" ca="1" si="222"/>
        <v/>
      </c>
      <c r="F1194" s="51"/>
      <c r="G1194" s="52" t="str">
        <f t="shared" ca="1" si="223"/>
        <v/>
      </c>
      <c r="H1194" s="53"/>
      <c r="I1194" s="54" t="str">
        <f>IF(H1194="","",INDEX(D.1[Quy cách],MATCH(H1194,D.1[Tên sản phẩm],0)))</f>
        <v/>
      </c>
      <c r="J1194" s="20" t="str">
        <f>IF(H1194="","",INDEX(D.1[ĐVT],MATCH(H1194,D.1[Tên sản phẩm],0)))</f>
        <v/>
      </c>
      <c r="K1194" s="56" t="str">
        <f>IF(H1194="","",INDEX(#REF!,MATCH(H1194,D.1[Tên sản phẩm],0)))</f>
        <v/>
      </c>
      <c r="L1194" s="56"/>
      <c r="M1194" s="53"/>
      <c r="N1194" s="53"/>
      <c r="O1194" s="53"/>
      <c r="P1194" s="57" t="str">
        <f t="shared" si="224"/>
        <v/>
      </c>
      <c r="Q1194" s="58"/>
      <c r="R1194" s="56" t="str">
        <f t="shared" si="217"/>
        <v/>
      </c>
      <c r="S1194" s="57" t="str">
        <f t="shared" si="225"/>
        <v/>
      </c>
      <c r="T1194" s="58" t="str">
        <f t="shared" ca="1" si="226"/>
        <v/>
      </c>
      <c r="U1194" s="57" t="str">
        <f t="shared" si="227"/>
        <v/>
      </c>
      <c r="V1194" s="57" t="str">
        <f ca="1">IF(AND(C1194&lt;&gt;"",C1194&lt;&gt;OFFSET(C1194,1,0)),SUMIFS([Giá có thuế],[Số ĐK],C1194),"")</f>
        <v/>
      </c>
      <c r="W1194" s="53"/>
      <c r="X1194" s="55" t="str">
        <f>IF(W1194="","",'Thông Tin Chung'!#REF!)</f>
        <v/>
      </c>
      <c r="Y1194" s="57" t="str">
        <f t="shared" ca="1" si="228"/>
        <v/>
      </c>
      <c r="Z1194" s="59"/>
      <c r="AA1194" s="49" t="str">
        <f ca="1">IF(C1194="","",IF(OR(D1194&lt;NgayBatDau,D1194&gt;NgayKetThuc),"Ngày tháng phải nằm trong kỳ báo cáo",IF(AND(G1194&lt;&gt;"",COUNTIF(D.2[Tên khách hàng],G1194)=0),"Tên KH chưa khai báo trong DSKH",IF(AND(H1194&lt;&gt;"",COUNTIF(D.1[Tên sản phẩm],H1194)=0),"SP này chưa khai báo trong DSSP",""))))</f>
        <v/>
      </c>
      <c r="AB1194" s="28" t="str">
        <f t="shared" ca="1" si="218"/>
        <v/>
      </c>
      <c r="AC1194" s="29" t="str">
        <f>IF(OR(H1194="",S1194=""),"",S1194-(SUM(L1194,M1194)*INDEX(#REF!,MATCH(H1194,D.1[Tên sản phẩm],0))))</f>
        <v/>
      </c>
    </row>
    <row r="1195" spans="2:29" ht="27.75" customHeight="1">
      <c r="B1195" s="69">
        <f t="shared" si="219"/>
        <v>1192</v>
      </c>
      <c r="C1195" s="49" t="str">
        <f t="shared" ca="1" si="220"/>
        <v/>
      </c>
      <c r="D1195" s="50" t="str">
        <f t="shared" ca="1" si="221"/>
        <v/>
      </c>
      <c r="E1195" s="51" t="str">
        <f t="shared" ca="1" si="222"/>
        <v/>
      </c>
      <c r="F1195" s="51"/>
      <c r="G1195" s="52" t="str">
        <f t="shared" ca="1" si="223"/>
        <v/>
      </c>
      <c r="H1195" s="53"/>
      <c r="I1195" s="54" t="str">
        <f>IF(H1195="","",INDEX(D.1[Quy cách],MATCH(H1195,D.1[Tên sản phẩm],0)))</f>
        <v/>
      </c>
      <c r="J1195" s="20" t="str">
        <f>IF(H1195="","",INDEX(D.1[ĐVT],MATCH(H1195,D.1[Tên sản phẩm],0)))</f>
        <v/>
      </c>
      <c r="K1195" s="56" t="str">
        <f>IF(H1195="","",INDEX(#REF!,MATCH(H1195,D.1[Tên sản phẩm],0)))</f>
        <v/>
      </c>
      <c r="L1195" s="56"/>
      <c r="M1195" s="53"/>
      <c r="N1195" s="53"/>
      <c r="O1195" s="53"/>
      <c r="P1195" s="57" t="str">
        <f t="shared" si="224"/>
        <v/>
      </c>
      <c r="Q1195" s="58"/>
      <c r="R1195" s="56" t="str">
        <f t="shared" si="217"/>
        <v/>
      </c>
      <c r="S1195" s="57" t="str">
        <f t="shared" si="225"/>
        <v/>
      </c>
      <c r="T1195" s="58" t="str">
        <f t="shared" ca="1" si="226"/>
        <v/>
      </c>
      <c r="U1195" s="57" t="str">
        <f t="shared" si="227"/>
        <v/>
      </c>
      <c r="V1195" s="57" t="str">
        <f ca="1">IF(AND(C1195&lt;&gt;"",C1195&lt;&gt;OFFSET(C1195,1,0)),SUMIFS([Giá có thuế],[Số ĐK],C1195),"")</f>
        <v/>
      </c>
      <c r="W1195" s="53"/>
      <c r="X1195" s="55" t="str">
        <f>IF(W1195="","",'Thông Tin Chung'!#REF!)</f>
        <v/>
      </c>
      <c r="Y1195" s="57" t="str">
        <f t="shared" ca="1" si="228"/>
        <v/>
      </c>
      <c r="Z1195" s="59"/>
      <c r="AA1195" s="49" t="str">
        <f ca="1">IF(C1195="","",IF(OR(D1195&lt;NgayBatDau,D1195&gt;NgayKetThuc),"Ngày tháng phải nằm trong kỳ báo cáo",IF(AND(G1195&lt;&gt;"",COUNTIF(D.2[Tên khách hàng],G1195)=0),"Tên KH chưa khai báo trong DSKH",IF(AND(H1195&lt;&gt;"",COUNTIF(D.1[Tên sản phẩm],H1195)=0),"SP này chưa khai báo trong DSSP",""))))</f>
        <v/>
      </c>
      <c r="AB1195" s="28" t="str">
        <f t="shared" ca="1" si="218"/>
        <v/>
      </c>
      <c r="AC1195" s="29" t="str">
        <f>IF(OR(H1195="",S1195=""),"",S1195-(SUM(L1195,M1195)*INDEX(#REF!,MATCH(H1195,D.1[Tên sản phẩm],0))))</f>
        <v/>
      </c>
    </row>
    <row r="1196" spans="2:29" ht="27.75" customHeight="1">
      <c r="B1196" s="69">
        <f t="shared" si="219"/>
        <v>1193</v>
      </c>
      <c r="C1196" s="49" t="str">
        <f t="shared" ca="1" si="220"/>
        <v/>
      </c>
      <c r="D1196" s="50" t="str">
        <f t="shared" ca="1" si="221"/>
        <v/>
      </c>
      <c r="E1196" s="51" t="str">
        <f t="shared" ca="1" si="222"/>
        <v/>
      </c>
      <c r="F1196" s="51"/>
      <c r="G1196" s="52" t="str">
        <f t="shared" ca="1" si="223"/>
        <v/>
      </c>
      <c r="H1196" s="53"/>
      <c r="I1196" s="54" t="str">
        <f>IF(H1196="","",INDEX(D.1[Quy cách],MATCH(H1196,D.1[Tên sản phẩm],0)))</f>
        <v/>
      </c>
      <c r="J1196" s="20" t="str">
        <f>IF(H1196="","",INDEX(D.1[ĐVT],MATCH(H1196,D.1[Tên sản phẩm],0)))</f>
        <v/>
      </c>
      <c r="K1196" s="56" t="str">
        <f>IF(H1196="","",INDEX(#REF!,MATCH(H1196,D.1[Tên sản phẩm],0)))</f>
        <v/>
      </c>
      <c r="L1196" s="56"/>
      <c r="M1196" s="53"/>
      <c r="N1196" s="53"/>
      <c r="O1196" s="53"/>
      <c r="P1196" s="57" t="str">
        <f t="shared" si="224"/>
        <v/>
      </c>
      <c r="Q1196" s="58"/>
      <c r="R1196" s="56" t="str">
        <f t="shared" si="217"/>
        <v/>
      </c>
      <c r="S1196" s="57" t="str">
        <f t="shared" si="225"/>
        <v/>
      </c>
      <c r="T1196" s="58" t="str">
        <f t="shared" ca="1" si="226"/>
        <v/>
      </c>
      <c r="U1196" s="57" t="str">
        <f t="shared" si="227"/>
        <v/>
      </c>
      <c r="V1196" s="57" t="str">
        <f ca="1">IF(AND(C1196&lt;&gt;"",C1196&lt;&gt;OFFSET(C1196,1,0)),SUMIFS([Giá có thuế],[Số ĐK],C1196),"")</f>
        <v/>
      </c>
      <c r="W1196" s="53"/>
      <c r="X1196" s="55" t="str">
        <f>IF(W1196="","",'Thông Tin Chung'!#REF!)</f>
        <v/>
      </c>
      <c r="Y1196" s="57" t="str">
        <f t="shared" ca="1" si="228"/>
        <v/>
      </c>
      <c r="Z1196" s="59"/>
      <c r="AA1196" s="49" t="str">
        <f ca="1">IF(C1196="","",IF(OR(D1196&lt;NgayBatDau,D1196&gt;NgayKetThuc),"Ngày tháng phải nằm trong kỳ báo cáo",IF(AND(G1196&lt;&gt;"",COUNTIF(D.2[Tên khách hàng],G1196)=0),"Tên KH chưa khai báo trong DSKH",IF(AND(H1196&lt;&gt;"",COUNTIF(D.1[Tên sản phẩm],H1196)=0),"SP này chưa khai báo trong DSSP",""))))</f>
        <v/>
      </c>
      <c r="AB1196" s="28" t="str">
        <f t="shared" ca="1" si="218"/>
        <v/>
      </c>
      <c r="AC1196" s="29" t="str">
        <f>IF(OR(H1196="",S1196=""),"",S1196-(SUM(L1196,M1196)*INDEX(#REF!,MATCH(H1196,D.1[Tên sản phẩm],0))))</f>
        <v/>
      </c>
    </row>
    <row r="1197" spans="2:29" ht="27.75" customHeight="1">
      <c r="B1197" s="69">
        <f t="shared" si="219"/>
        <v>1194</v>
      </c>
      <c r="C1197" s="49" t="str">
        <f t="shared" ca="1" si="220"/>
        <v/>
      </c>
      <c r="D1197" s="50" t="str">
        <f t="shared" ca="1" si="221"/>
        <v/>
      </c>
      <c r="E1197" s="51" t="str">
        <f t="shared" ca="1" si="222"/>
        <v/>
      </c>
      <c r="F1197" s="51"/>
      <c r="G1197" s="52" t="str">
        <f t="shared" ca="1" si="223"/>
        <v/>
      </c>
      <c r="H1197" s="53"/>
      <c r="I1197" s="54" t="str">
        <f>IF(H1197="","",INDEX(D.1[Quy cách],MATCH(H1197,D.1[Tên sản phẩm],0)))</f>
        <v/>
      </c>
      <c r="J1197" s="20" t="str">
        <f>IF(H1197="","",INDEX(D.1[ĐVT],MATCH(H1197,D.1[Tên sản phẩm],0)))</f>
        <v/>
      </c>
      <c r="K1197" s="56" t="str">
        <f>IF(H1197="","",INDEX(#REF!,MATCH(H1197,D.1[Tên sản phẩm],0)))</f>
        <v/>
      </c>
      <c r="L1197" s="56"/>
      <c r="M1197" s="53"/>
      <c r="N1197" s="53"/>
      <c r="O1197" s="53"/>
      <c r="P1197" s="57" t="str">
        <f t="shared" si="224"/>
        <v/>
      </c>
      <c r="Q1197" s="58"/>
      <c r="R1197" s="56" t="str">
        <f t="shared" si="217"/>
        <v/>
      </c>
      <c r="S1197" s="57" t="str">
        <f t="shared" si="225"/>
        <v/>
      </c>
      <c r="T1197" s="58" t="str">
        <f t="shared" ca="1" si="226"/>
        <v/>
      </c>
      <c r="U1197" s="57" t="str">
        <f t="shared" si="227"/>
        <v/>
      </c>
      <c r="V1197" s="57" t="str">
        <f ca="1">IF(AND(C1197&lt;&gt;"",C1197&lt;&gt;OFFSET(C1197,1,0)),SUMIFS([Giá có thuế],[Số ĐK],C1197),"")</f>
        <v/>
      </c>
      <c r="W1197" s="53"/>
      <c r="X1197" s="55" t="str">
        <f>IF(W1197="","",'Thông Tin Chung'!#REF!)</f>
        <v/>
      </c>
      <c r="Y1197" s="57" t="str">
        <f t="shared" ca="1" si="228"/>
        <v/>
      </c>
      <c r="Z1197" s="59"/>
      <c r="AA1197" s="49" t="str">
        <f ca="1">IF(C1197="","",IF(OR(D1197&lt;NgayBatDau,D1197&gt;NgayKetThuc),"Ngày tháng phải nằm trong kỳ báo cáo",IF(AND(G1197&lt;&gt;"",COUNTIF(D.2[Tên khách hàng],G1197)=0),"Tên KH chưa khai báo trong DSKH",IF(AND(H1197&lt;&gt;"",COUNTIF(D.1[Tên sản phẩm],H1197)=0),"SP này chưa khai báo trong DSSP",""))))</f>
        <v/>
      </c>
      <c r="AB1197" s="28" t="str">
        <f t="shared" ca="1" si="218"/>
        <v/>
      </c>
      <c r="AC1197" s="29" t="str">
        <f>IF(OR(H1197="",S1197=""),"",S1197-(SUM(L1197,M1197)*INDEX(#REF!,MATCH(H1197,D.1[Tên sản phẩm],0))))</f>
        <v/>
      </c>
    </row>
    <row r="1198" spans="2:29" ht="27.75" customHeight="1">
      <c r="B1198" s="69">
        <f t="shared" si="219"/>
        <v>1195</v>
      </c>
      <c r="C1198" s="49" t="str">
        <f t="shared" ca="1" si="220"/>
        <v/>
      </c>
      <c r="D1198" s="50" t="str">
        <f t="shared" ca="1" si="221"/>
        <v/>
      </c>
      <c r="E1198" s="51" t="str">
        <f t="shared" ca="1" si="222"/>
        <v/>
      </c>
      <c r="F1198" s="51"/>
      <c r="G1198" s="52" t="str">
        <f t="shared" ca="1" si="223"/>
        <v/>
      </c>
      <c r="H1198" s="53"/>
      <c r="I1198" s="54" t="str">
        <f>IF(H1198="","",INDEX(D.1[Quy cách],MATCH(H1198,D.1[Tên sản phẩm],0)))</f>
        <v/>
      </c>
      <c r="J1198" s="20" t="str">
        <f>IF(H1198="","",INDEX(D.1[ĐVT],MATCH(H1198,D.1[Tên sản phẩm],0)))</f>
        <v/>
      </c>
      <c r="K1198" s="56" t="str">
        <f>IF(H1198="","",INDEX(#REF!,MATCH(H1198,D.1[Tên sản phẩm],0)))</f>
        <v/>
      </c>
      <c r="L1198" s="56"/>
      <c r="M1198" s="53"/>
      <c r="N1198" s="53"/>
      <c r="O1198" s="53"/>
      <c r="P1198" s="57" t="str">
        <f t="shared" si="224"/>
        <v/>
      </c>
      <c r="Q1198" s="58"/>
      <c r="R1198" s="56" t="str">
        <f t="shared" si="217"/>
        <v/>
      </c>
      <c r="S1198" s="57" t="str">
        <f t="shared" si="225"/>
        <v/>
      </c>
      <c r="T1198" s="58" t="str">
        <f t="shared" ca="1" si="226"/>
        <v/>
      </c>
      <c r="U1198" s="57" t="str">
        <f t="shared" si="227"/>
        <v/>
      </c>
      <c r="V1198" s="57" t="str">
        <f ca="1">IF(AND(C1198&lt;&gt;"",C1198&lt;&gt;OFFSET(C1198,1,0)),SUMIFS([Giá có thuế],[Số ĐK],C1198),"")</f>
        <v/>
      </c>
      <c r="W1198" s="53"/>
      <c r="X1198" s="55" t="str">
        <f>IF(W1198="","",'Thông Tin Chung'!#REF!)</f>
        <v/>
      </c>
      <c r="Y1198" s="57" t="str">
        <f t="shared" ca="1" si="228"/>
        <v/>
      </c>
      <c r="Z1198" s="59"/>
      <c r="AA1198" s="49" t="str">
        <f ca="1">IF(C1198="","",IF(OR(D1198&lt;NgayBatDau,D1198&gt;NgayKetThuc),"Ngày tháng phải nằm trong kỳ báo cáo",IF(AND(G1198&lt;&gt;"",COUNTIF(D.2[Tên khách hàng],G1198)=0),"Tên KH chưa khai báo trong DSKH",IF(AND(H1198&lt;&gt;"",COUNTIF(D.1[Tên sản phẩm],H1198)=0),"SP này chưa khai báo trong DSSP",""))))</f>
        <v/>
      </c>
      <c r="AB1198" s="28" t="str">
        <f t="shared" ca="1" si="218"/>
        <v/>
      </c>
      <c r="AC1198" s="29" t="str">
        <f>IF(OR(H1198="",S1198=""),"",S1198-(SUM(L1198,M1198)*INDEX(#REF!,MATCH(H1198,D.1[Tên sản phẩm],0))))</f>
        <v/>
      </c>
    </row>
    <row r="1199" spans="2:29" ht="27.75" customHeight="1">
      <c r="B1199" s="69">
        <f t="shared" si="219"/>
        <v>1196</v>
      </c>
      <c r="C1199" s="49" t="str">
        <f t="shared" ca="1" si="220"/>
        <v/>
      </c>
      <c r="D1199" s="50" t="str">
        <f t="shared" ca="1" si="221"/>
        <v/>
      </c>
      <c r="E1199" s="51" t="str">
        <f t="shared" ca="1" si="222"/>
        <v/>
      </c>
      <c r="F1199" s="51"/>
      <c r="G1199" s="52" t="str">
        <f t="shared" ca="1" si="223"/>
        <v/>
      </c>
      <c r="H1199" s="53"/>
      <c r="I1199" s="54" t="str">
        <f>IF(H1199="","",INDEX(D.1[Quy cách],MATCH(H1199,D.1[Tên sản phẩm],0)))</f>
        <v/>
      </c>
      <c r="J1199" s="20" t="str">
        <f>IF(H1199="","",INDEX(D.1[ĐVT],MATCH(H1199,D.1[Tên sản phẩm],0)))</f>
        <v/>
      </c>
      <c r="K1199" s="56" t="str">
        <f>IF(H1199="","",INDEX(#REF!,MATCH(H1199,D.1[Tên sản phẩm],0)))</f>
        <v/>
      </c>
      <c r="L1199" s="56"/>
      <c r="M1199" s="53"/>
      <c r="N1199" s="53"/>
      <c r="O1199" s="53"/>
      <c r="P1199" s="57" t="str">
        <f t="shared" si="224"/>
        <v/>
      </c>
      <c r="Q1199" s="58"/>
      <c r="R1199" s="56" t="str">
        <f t="shared" si="217"/>
        <v/>
      </c>
      <c r="S1199" s="57" t="str">
        <f t="shared" si="225"/>
        <v/>
      </c>
      <c r="T1199" s="58" t="str">
        <f t="shared" ca="1" si="226"/>
        <v/>
      </c>
      <c r="U1199" s="57" t="str">
        <f t="shared" si="227"/>
        <v/>
      </c>
      <c r="V1199" s="57" t="str">
        <f ca="1">IF(AND(C1199&lt;&gt;"",C1199&lt;&gt;OFFSET(C1199,1,0)),SUMIFS([Giá có thuế],[Số ĐK],C1199),"")</f>
        <v/>
      </c>
      <c r="W1199" s="53"/>
      <c r="X1199" s="55" t="str">
        <f>IF(W1199="","",'Thông Tin Chung'!#REF!)</f>
        <v/>
      </c>
      <c r="Y1199" s="57" t="str">
        <f t="shared" ca="1" si="228"/>
        <v/>
      </c>
      <c r="Z1199" s="59"/>
      <c r="AA1199" s="49" t="str">
        <f ca="1">IF(C1199="","",IF(OR(D1199&lt;NgayBatDau,D1199&gt;NgayKetThuc),"Ngày tháng phải nằm trong kỳ báo cáo",IF(AND(G1199&lt;&gt;"",COUNTIF(D.2[Tên khách hàng],G1199)=0),"Tên KH chưa khai báo trong DSKH",IF(AND(H1199&lt;&gt;"",COUNTIF(D.1[Tên sản phẩm],H1199)=0),"SP này chưa khai báo trong DSSP",""))))</f>
        <v/>
      </c>
      <c r="AB1199" s="28" t="str">
        <f t="shared" ca="1" si="218"/>
        <v/>
      </c>
      <c r="AC1199" s="29" t="str">
        <f>IF(OR(H1199="",S1199=""),"",S1199-(SUM(L1199,M1199)*INDEX(#REF!,MATCH(H1199,D.1[Tên sản phẩm],0))))</f>
        <v/>
      </c>
    </row>
    <row r="1200" spans="2:29" ht="27.75" customHeight="1">
      <c r="B1200" s="69">
        <f t="shared" si="219"/>
        <v>1197</v>
      </c>
      <c r="C1200" s="49" t="str">
        <f t="shared" ca="1" si="220"/>
        <v/>
      </c>
      <c r="D1200" s="50" t="str">
        <f t="shared" ca="1" si="221"/>
        <v/>
      </c>
      <c r="E1200" s="51" t="str">
        <f t="shared" ca="1" si="222"/>
        <v/>
      </c>
      <c r="F1200" s="51"/>
      <c r="G1200" s="52" t="str">
        <f t="shared" ca="1" si="223"/>
        <v/>
      </c>
      <c r="H1200" s="53"/>
      <c r="I1200" s="54" t="str">
        <f>IF(H1200="","",INDEX(D.1[Quy cách],MATCH(H1200,D.1[Tên sản phẩm],0)))</f>
        <v/>
      </c>
      <c r="J1200" s="20" t="str">
        <f>IF(H1200="","",INDEX(D.1[ĐVT],MATCH(H1200,D.1[Tên sản phẩm],0)))</f>
        <v/>
      </c>
      <c r="K1200" s="56" t="str">
        <f>IF(H1200="","",INDEX(#REF!,MATCH(H1200,D.1[Tên sản phẩm],0)))</f>
        <v/>
      </c>
      <c r="L1200" s="56"/>
      <c r="M1200" s="53"/>
      <c r="N1200" s="53"/>
      <c r="O1200" s="53"/>
      <c r="P1200" s="57" t="str">
        <f t="shared" si="224"/>
        <v/>
      </c>
      <c r="Q1200" s="58"/>
      <c r="R1200" s="56" t="str">
        <f t="shared" si="217"/>
        <v/>
      </c>
      <c r="S1200" s="57" t="str">
        <f t="shared" si="225"/>
        <v/>
      </c>
      <c r="T1200" s="58" t="str">
        <f t="shared" ca="1" si="226"/>
        <v/>
      </c>
      <c r="U1200" s="57" t="str">
        <f t="shared" si="227"/>
        <v/>
      </c>
      <c r="V1200" s="57" t="str">
        <f ca="1">IF(AND(C1200&lt;&gt;"",C1200&lt;&gt;OFFSET(C1200,1,0)),SUMIFS([Giá có thuế],[Số ĐK],C1200),"")</f>
        <v/>
      </c>
      <c r="W1200" s="53"/>
      <c r="X1200" s="55" t="str">
        <f>IF(W1200="","",'Thông Tin Chung'!#REF!)</f>
        <v/>
      </c>
      <c r="Y1200" s="57" t="str">
        <f t="shared" ca="1" si="228"/>
        <v/>
      </c>
      <c r="Z1200" s="59"/>
      <c r="AA1200" s="49" t="str">
        <f ca="1">IF(C1200="","",IF(OR(D1200&lt;NgayBatDau,D1200&gt;NgayKetThuc),"Ngày tháng phải nằm trong kỳ báo cáo",IF(AND(G1200&lt;&gt;"",COUNTIF(D.2[Tên khách hàng],G1200)=0),"Tên KH chưa khai báo trong DSKH",IF(AND(H1200&lt;&gt;"",COUNTIF(D.1[Tên sản phẩm],H1200)=0),"SP này chưa khai báo trong DSSP",""))))</f>
        <v/>
      </c>
      <c r="AB1200" s="28" t="str">
        <f t="shared" ca="1" si="218"/>
        <v/>
      </c>
      <c r="AC1200" s="29" t="str">
        <f>IF(OR(H1200="",S1200=""),"",S1200-(SUM(L1200,M1200)*INDEX(#REF!,MATCH(H1200,D.1[Tên sản phẩm],0))))</f>
        <v/>
      </c>
    </row>
    <row r="1201" spans="2:29" ht="27.75" customHeight="1">
      <c r="B1201" s="69">
        <f t="shared" si="219"/>
        <v>1198</v>
      </c>
      <c r="C1201" s="49" t="str">
        <f t="shared" ca="1" si="220"/>
        <v/>
      </c>
      <c r="D1201" s="50" t="str">
        <f t="shared" ca="1" si="221"/>
        <v/>
      </c>
      <c r="E1201" s="51" t="str">
        <f t="shared" ca="1" si="222"/>
        <v/>
      </c>
      <c r="F1201" s="51"/>
      <c r="G1201" s="52" t="str">
        <f t="shared" ca="1" si="223"/>
        <v/>
      </c>
      <c r="H1201" s="53"/>
      <c r="I1201" s="54" t="str">
        <f>IF(H1201="","",INDEX(D.1[Quy cách],MATCH(H1201,D.1[Tên sản phẩm],0)))</f>
        <v/>
      </c>
      <c r="J1201" s="20" t="str">
        <f>IF(H1201="","",INDEX(D.1[ĐVT],MATCH(H1201,D.1[Tên sản phẩm],0)))</f>
        <v/>
      </c>
      <c r="K1201" s="56" t="str">
        <f>IF(H1201="","",INDEX(#REF!,MATCH(H1201,D.1[Tên sản phẩm],0)))</f>
        <v/>
      </c>
      <c r="L1201" s="56"/>
      <c r="M1201" s="53"/>
      <c r="N1201" s="53"/>
      <c r="O1201" s="53"/>
      <c r="P1201" s="57" t="str">
        <f t="shared" si="224"/>
        <v/>
      </c>
      <c r="Q1201" s="58"/>
      <c r="R1201" s="56" t="str">
        <f t="shared" si="217"/>
        <v/>
      </c>
      <c r="S1201" s="57" t="str">
        <f t="shared" si="225"/>
        <v/>
      </c>
      <c r="T1201" s="58" t="str">
        <f t="shared" ca="1" si="226"/>
        <v/>
      </c>
      <c r="U1201" s="57" t="str">
        <f t="shared" si="227"/>
        <v/>
      </c>
      <c r="V1201" s="57" t="str">
        <f ca="1">IF(AND(C1201&lt;&gt;"",C1201&lt;&gt;OFFSET(C1201,1,0)),SUMIFS([Giá có thuế],[Số ĐK],C1201),"")</f>
        <v/>
      </c>
      <c r="W1201" s="53"/>
      <c r="X1201" s="55" t="str">
        <f>IF(W1201="","",'Thông Tin Chung'!#REF!)</f>
        <v/>
      </c>
      <c r="Y1201" s="57" t="str">
        <f t="shared" ca="1" si="228"/>
        <v/>
      </c>
      <c r="Z1201" s="59"/>
      <c r="AA1201" s="49" t="str">
        <f ca="1">IF(C1201="","",IF(OR(D1201&lt;NgayBatDau,D1201&gt;NgayKetThuc),"Ngày tháng phải nằm trong kỳ báo cáo",IF(AND(G1201&lt;&gt;"",COUNTIF(D.2[Tên khách hàng],G1201)=0),"Tên KH chưa khai báo trong DSKH",IF(AND(H1201&lt;&gt;"",COUNTIF(D.1[Tên sản phẩm],H1201)=0),"SP này chưa khai báo trong DSSP",""))))</f>
        <v/>
      </c>
      <c r="AB1201" s="28" t="str">
        <f t="shared" ca="1" si="218"/>
        <v/>
      </c>
      <c r="AC1201" s="29" t="str">
        <f>IF(OR(H1201="",S1201=""),"",S1201-(SUM(L1201,M1201)*INDEX(#REF!,MATCH(H1201,D.1[Tên sản phẩm],0))))</f>
        <v/>
      </c>
    </row>
    <row r="1202" spans="2:29" ht="27.75" customHeight="1">
      <c r="B1202" s="69">
        <f t="shared" si="219"/>
        <v>1199</v>
      </c>
      <c r="C1202" s="49" t="str">
        <f t="shared" ca="1" si="220"/>
        <v/>
      </c>
      <c r="D1202" s="50" t="str">
        <f t="shared" ca="1" si="221"/>
        <v/>
      </c>
      <c r="E1202" s="51" t="str">
        <f t="shared" ca="1" si="222"/>
        <v/>
      </c>
      <c r="F1202" s="51"/>
      <c r="G1202" s="52" t="str">
        <f t="shared" ca="1" si="223"/>
        <v/>
      </c>
      <c r="H1202" s="53"/>
      <c r="I1202" s="54" t="str">
        <f>IF(H1202="","",INDEX(D.1[Quy cách],MATCH(H1202,D.1[Tên sản phẩm],0)))</f>
        <v/>
      </c>
      <c r="J1202" s="20" t="str">
        <f>IF(H1202="","",INDEX(D.1[ĐVT],MATCH(H1202,D.1[Tên sản phẩm],0)))</f>
        <v/>
      </c>
      <c r="K1202" s="56" t="str">
        <f>IF(H1202="","",INDEX(#REF!,MATCH(H1202,D.1[Tên sản phẩm],0)))</f>
        <v/>
      </c>
      <c r="L1202" s="56"/>
      <c r="M1202" s="53"/>
      <c r="N1202" s="53"/>
      <c r="O1202" s="53"/>
      <c r="P1202" s="57" t="str">
        <f t="shared" si="224"/>
        <v/>
      </c>
      <c r="Q1202" s="58"/>
      <c r="R1202" s="56" t="str">
        <f t="shared" si="217"/>
        <v/>
      </c>
      <c r="S1202" s="57" t="str">
        <f t="shared" si="225"/>
        <v/>
      </c>
      <c r="T1202" s="58" t="str">
        <f t="shared" ca="1" si="226"/>
        <v/>
      </c>
      <c r="U1202" s="57" t="str">
        <f t="shared" si="227"/>
        <v/>
      </c>
      <c r="V1202" s="57" t="str">
        <f ca="1">IF(AND(C1202&lt;&gt;"",C1202&lt;&gt;OFFSET(C1202,1,0)),SUMIFS([Giá có thuế],[Số ĐK],C1202),"")</f>
        <v/>
      </c>
      <c r="W1202" s="53"/>
      <c r="X1202" s="55" t="str">
        <f>IF(W1202="","",'Thông Tin Chung'!#REF!)</f>
        <v/>
      </c>
      <c r="Y1202" s="57" t="str">
        <f t="shared" ca="1" si="228"/>
        <v/>
      </c>
      <c r="Z1202" s="59"/>
      <c r="AA1202" s="49" t="str">
        <f ca="1">IF(C1202="","",IF(OR(D1202&lt;NgayBatDau,D1202&gt;NgayKetThuc),"Ngày tháng phải nằm trong kỳ báo cáo",IF(AND(G1202&lt;&gt;"",COUNTIF(D.2[Tên khách hàng],G1202)=0),"Tên KH chưa khai báo trong DSKH",IF(AND(H1202&lt;&gt;"",COUNTIF(D.1[Tên sản phẩm],H1202)=0),"SP này chưa khai báo trong DSSP",""))))</f>
        <v/>
      </c>
      <c r="AB1202" s="28" t="str">
        <f t="shared" ca="1" si="218"/>
        <v/>
      </c>
      <c r="AC1202" s="29" t="str">
        <f>IF(OR(H1202="",S1202=""),"",S1202-(SUM(L1202,M1202)*INDEX(#REF!,MATCH(H1202,D.1[Tên sản phẩm],0))))</f>
        <v/>
      </c>
    </row>
    <row r="1203" spans="2:29" ht="27.75" customHeight="1">
      <c r="B1203" s="69">
        <f t="shared" si="219"/>
        <v>1200</v>
      </c>
      <c r="C1203" s="49" t="str">
        <f t="shared" ca="1" si="220"/>
        <v/>
      </c>
      <c r="D1203" s="50" t="str">
        <f t="shared" ca="1" si="221"/>
        <v/>
      </c>
      <c r="E1203" s="51" t="str">
        <f t="shared" ca="1" si="222"/>
        <v/>
      </c>
      <c r="F1203" s="51"/>
      <c r="G1203" s="52" t="str">
        <f t="shared" ca="1" si="223"/>
        <v/>
      </c>
      <c r="H1203" s="53"/>
      <c r="I1203" s="54" t="str">
        <f>IF(H1203="","",INDEX(D.1[Quy cách],MATCH(H1203,D.1[Tên sản phẩm],0)))</f>
        <v/>
      </c>
      <c r="J1203" s="20" t="str">
        <f>IF(H1203="","",INDEX(D.1[ĐVT],MATCH(H1203,D.1[Tên sản phẩm],0)))</f>
        <v/>
      </c>
      <c r="K1203" s="56" t="str">
        <f>IF(H1203="","",INDEX(#REF!,MATCH(H1203,D.1[Tên sản phẩm],0)))</f>
        <v/>
      </c>
      <c r="L1203" s="56"/>
      <c r="M1203" s="53"/>
      <c r="N1203" s="53"/>
      <c r="O1203" s="53"/>
      <c r="P1203" s="57" t="str">
        <f t="shared" si="224"/>
        <v/>
      </c>
      <c r="Q1203" s="58"/>
      <c r="R1203" s="56" t="str">
        <f t="shared" si="217"/>
        <v/>
      </c>
      <c r="S1203" s="57" t="str">
        <f t="shared" si="225"/>
        <v/>
      </c>
      <c r="T1203" s="58" t="str">
        <f t="shared" ca="1" si="226"/>
        <v/>
      </c>
      <c r="U1203" s="57" t="str">
        <f t="shared" si="227"/>
        <v/>
      </c>
      <c r="V1203" s="57" t="str">
        <f ca="1">IF(AND(C1203&lt;&gt;"",C1203&lt;&gt;OFFSET(C1203,1,0)),SUMIFS([Giá có thuế],[Số ĐK],C1203),"")</f>
        <v/>
      </c>
      <c r="W1203" s="53"/>
      <c r="X1203" s="55" t="str">
        <f>IF(W1203="","",'Thông Tin Chung'!#REF!)</f>
        <v/>
      </c>
      <c r="Y1203" s="57" t="str">
        <f t="shared" ca="1" si="228"/>
        <v/>
      </c>
      <c r="Z1203" s="59"/>
      <c r="AA1203" s="49" t="str">
        <f ca="1">IF(C1203="","",IF(OR(D1203&lt;NgayBatDau,D1203&gt;NgayKetThuc),"Ngày tháng phải nằm trong kỳ báo cáo",IF(AND(G1203&lt;&gt;"",COUNTIF(D.2[Tên khách hàng],G1203)=0),"Tên KH chưa khai báo trong DSKH",IF(AND(H1203&lt;&gt;"",COUNTIF(D.1[Tên sản phẩm],H1203)=0),"SP này chưa khai báo trong DSSP",""))))</f>
        <v/>
      </c>
      <c r="AB1203" s="28" t="str">
        <f t="shared" ca="1" si="218"/>
        <v/>
      </c>
      <c r="AC1203" s="29" t="str">
        <f>IF(OR(H1203="",S1203=""),"",S1203-(SUM(L1203,M1203)*INDEX(#REF!,MATCH(H1203,D.1[Tên sản phẩm],0))))</f>
        <v/>
      </c>
    </row>
    <row r="1204" spans="2:29" ht="27.75" customHeight="1">
      <c r="B1204" s="69">
        <f t="shared" si="219"/>
        <v>1201</v>
      </c>
      <c r="C1204" s="49" t="str">
        <f t="shared" ca="1" si="220"/>
        <v/>
      </c>
      <c r="D1204" s="50" t="str">
        <f t="shared" ca="1" si="221"/>
        <v/>
      </c>
      <c r="E1204" s="51" t="str">
        <f t="shared" ca="1" si="222"/>
        <v/>
      </c>
      <c r="F1204" s="51"/>
      <c r="G1204" s="52" t="str">
        <f t="shared" ca="1" si="223"/>
        <v/>
      </c>
      <c r="H1204" s="53"/>
      <c r="I1204" s="54" t="str">
        <f>IF(H1204="","",INDEX(D.1[Quy cách],MATCH(H1204,D.1[Tên sản phẩm],0)))</f>
        <v/>
      </c>
      <c r="J1204" s="20" t="str">
        <f>IF(H1204="","",INDEX(D.1[ĐVT],MATCH(H1204,D.1[Tên sản phẩm],0)))</f>
        <v/>
      </c>
      <c r="K1204" s="56" t="str">
        <f>IF(H1204="","",INDEX(#REF!,MATCH(H1204,D.1[Tên sản phẩm],0)))</f>
        <v/>
      </c>
      <c r="L1204" s="56"/>
      <c r="M1204" s="53"/>
      <c r="N1204" s="53"/>
      <c r="O1204" s="53"/>
      <c r="P1204" s="57" t="str">
        <f t="shared" si="224"/>
        <v/>
      </c>
      <c r="Q1204" s="58"/>
      <c r="R1204" s="56" t="str">
        <f t="shared" si="217"/>
        <v/>
      </c>
      <c r="S1204" s="57" t="str">
        <f t="shared" si="225"/>
        <v/>
      </c>
      <c r="T1204" s="58" t="str">
        <f t="shared" ca="1" si="226"/>
        <v/>
      </c>
      <c r="U1204" s="57" t="str">
        <f t="shared" si="227"/>
        <v/>
      </c>
      <c r="V1204" s="57" t="str">
        <f ca="1">IF(AND(C1204&lt;&gt;"",C1204&lt;&gt;OFFSET(C1204,1,0)),SUMIFS([Giá có thuế],[Số ĐK],C1204),"")</f>
        <v/>
      </c>
      <c r="W1204" s="53"/>
      <c r="X1204" s="55" t="str">
        <f>IF(W1204="","",'Thông Tin Chung'!#REF!)</f>
        <v/>
      </c>
      <c r="Y1204" s="57" t="str">
        <f t="shared" ca="1" si="228"/>
        <v/>
      </c>
      <c r="Z1204" s="59"/>
      <c r="AA1204" s="49" t="str">
        <f ca="1">IF(C1204="","",IF(OR(D1204&lt;NgayBatDau,D1204&gt;NgayKetThuc),"Ngày tháng phải nằm trong kỳ báo cáo",IF(AND(G1204&lt;&gt;"",COUNTIF(D.2[Tên khách hàng],G1204)=0),"Tên KH chưa khai báo trong DSKH",IF(AND(H1204&lt;&gt;"",COUNTIF(D.1[Tên sản phẩm],H1204)=0),"SP này chưa khai báo trong DSSP",""))))</f>
        <v/>
      </c>
      <c r="AB1204" s="28" t="str">
        <f t="shared" ca="1" si="218"/>
        <v/>
      </c>
      <c r="AC1204" s="29" t="str">
        <f>IF(OR(H1204="",S1204=""),"",S1204-(SUM(L1204,M1204)*INDEX(#REF!,MATCH(H1204,D.1[Tên sản phẩm],0))))</f>
        <v/>
      </c>
    </row>
    <row r="1205" spans="2:29" ht="27.75" customHeight="1">
      <c r="B1205" s="69">
        <f t="shared" si="219"/>
        <v>1202</v>
      </c>
      <c r="C1205" s="49" t="str">
        <f t="shared" ca="1" si="220"/>
        <v/>
      </c>
      <c r="D1205" s="50" t="str">
        <f t="shared" ca="1" si="221"/>
        <v/>
      </c>
      <c r="E1205" s="51" t="str">
        <f t="shared" ca="1" si="222"/>
        <v/>
      </c>
      <c r="F1205" s="51"/>
      <c r="G1205" s="52" t="str">
        <f t="shared" ca="1" si="223"/>
        <v/>
      </c>
      <c r="H1205" s="53"/>
      <c r="I1205" s="54" t="str">
        <f>IF(H1205="","",INDEX(D.1[Quy cách],MATCH(H1205,D.1[Tên sản phẩm],0)))</f>
        <v/>
      </c>
      <c r="J1205" s="20" t="str">
        <f>IF(H1205="","",INDEX(D.1[ĐVT],MATCH(H1205,D.1[Tên sản phẩm],0)))</f>
        <v/>
      </c>
      <c r="K1205" s="56" t="str">
        <f>IF(H1205="","",INDEX(#REF!,MATCH(H1205,D.1[Tên sản phẩm],0)))</f>
        <v/>
      </c>
      <c r="L1205" s="56"/>
      <c r="M1205" s="53"/>
      <c r="N1205" s="53"/>
      <c r="O1205" s="53"/>
      <c r="P1205" s="57" t="str">
        <f t="shared" si="224"/>
        <v/>
      </c>
      <c r="Q1205" s="58"/>
      <c r="R1205" s="56" t="str">
        <f t="shared" si="217"/>
        <v/>
      </c>
      <c r="S1205" s="57" t="str">
        <f t="shared" si="225"/>
        <v/>
      </c>
      <c r="T1205" s="58" t="str">
        <f t="shared" ca="1" si="226"/>
        <v/>
      </c>
      <c r="U1205" s="57" t="str">
        <f t="shared" si="227"/>
        <v/>
      </c>
      <c r="V1205" s="57" t="str">
        <f ca="1">IF(AND(C1205&lt;&gt;"",C1205&lt;&gt;OFFSET(C1205,1,0)),SUMIFS([Giá có thuế],[Số ĐK],C1205),"")</f>
        <v/>
      </c>
      <c r="W1205" s="53"/>
      <c r="X1205" s="55" t="str">
        <f>IF(W1205="","",'Thông Tin Chung'!#REF!)</f>
        <v/>
      </c>
      <c r="Y1205" s="57" t="str">
        <f t="shared" ca="1" si="228"/>
        <v/>
      </c>
      <c r="Z1205" s="59"/>
      <c r="AA1205" s="49" t="str">
        <f ca="1">IF(C1205="","",IF(OR(D1205&lt;NgayBatDau,D1205&gt;NgayKetThuc),"Ngày tháng phải nằm trong kỳ báo cáo",IF(AND(G1205&lt;&gt;"",COUNTIF(D.2[Tên khách hàng],G1205)=0),"Tên KH chưa khai báo trong DSKH",IF(AND(H1205&lt;&gt;"",COUNTIF(D.1[Tên sản phẩm],H1205)=0),"SP này chưa khai báo trong DSSP",""))))</f>
        <v/>
      </c>
      <c r="AB1205" s="28" t="str">
        <f t="shared" ca="1" si="218"/>
        <v/>
      </c>
      <c r="AC1205" s="29" t="str">
        <f>IF(OR(H1205="",S1205=""),"",S1205-(SUM(L1205,M1205)*INDEX(#REF!,MATCH(H1205,D.1[Tên sản phẩm],0))))</f>
        <v/>
      </c>
    </row>
    <row r="1206" spans="2:29" ht="27.75" customHeight="1">
      <c r="B1206" s="69">
        <f t="shared" si="219"/>
        <v>1203</v>
      </c>
      <c r="C1206" s="49" t="str">
        <f t="shared" ca="1" si="220"/>
        <v/>
      </c>
      <c r="D1206" s="50" t="str">
        <f t="shared" ca="1" si="221"/>
        <v/>
      </c>
      <c r="E1206" s="51" t="str">
        <f t="shared" ca="1" si="222"/>
        <v/>
      </c>
      <c r="F1206" s="51"/>
      <c r="G1206" s="52" t="str">
        <f t="shared" ca="1" si="223"/>
        <v/>
      </c>
      <c r="H1206" s="53"/>
      <c r="I1206" s="54" t="str">
        <f>IF(H1206="","",INDEX(D.1[Quy cách],MATCH(H1206,D.1[Tên sản phẩm],0)))</f>
        <v/>
      </c>
      <c r="J1206" s="20" t="str">
        <f>IF(H1206="","",INDEX(D.1[ĐVT],MATCH(H1206,D.1[Tên sản phẩm],0)))</f>
        <v/>
      </c>
      <c r="K1206" s="56" t="str">
        <f>IF(H1206="","",INDEX(#REF!,MATCH(H1206,D.1[Tên sản phẩm],0)))</f>
        <v/>
      </c>
      <c r="L1206" s="56"/>
      <c r="M1206" s="53"/>
      <c r="N1206" s="53"/>
      <c r="O1206" s="53"/>
      <c r="P1206" s="57" t="str">
        <f t="shared" si="224"/>
        <v/>
      </c>
      <c r="Q1206" s="58"/>
      <c r="R1206" s="56" t="str">
        <f t="shared" si="217"/>
        <v/>
      </c>
      <c r="S1206" s="57" t="str">
        <f t="shared" si="225"/>
        <v/>
      </c>
      <c r="T1206" s="58" t="str">
        <f t="shared" ca="1" si="226"/>
        <v/>
      </c>
      <c r="U1206" s="57" t="str">
        <f t="shared" si="227"/>
        <v/>
      </c>
      <c r="V1206" s="57" t="str">
        <f ca="1">IF(AND(C1206&lt;&gt;"",C1206&lt;&gt;OFFSET(C1206,1,0)),SUMIFS([Giá có thuế],[Số ĐK],C1206),"")</f>
        <v/>
      </c>
      <c r="W1206" s="53"/>
      <c r="X1206" s="55" t="str">
        <f>IF(W1206="","",'Thông Tin Chung'!#REF!)</f>
        <v/>
      </c>
      <c r="Y1206" s="57" t="str">
        <f t="shared" ca="1" si="228"/>
        <v/>
      </c>
      <c r="Z1206" s="59"/>
      <c r="AA1206" s="49" t="str">
        <f ca="1">IF(C1206="","",IF(OR(D1206&lt;NgayBatDau,D1206&gt;NgayKetThuc),"Ngày tháng phải nằm trong kỳ báo cáo",IF(AND(G1206&lt;&gt;"",COUNTIF(D.2[Tên khách hàng],G1206)=0),"Tên KH chưa khai báo trong DSKH",IF(AND(H1206&lt;&gt;"",COUNTIF(D.1[Tên sản phẩm],H1206)=0),"SP này chưa khai báo trong DSSP",""))))</f>
        <v/>
      </c>
      <c r="AB1206" s="28" t="str">
        <f t="shared" ca="1" si="218"/>
        <v/>
      </c>
      <c r="AC1206" s="29" t="str">
        <f>IF(OR(H1206="",S1206=""),"",S1206-(SUM(L1206,M1206)*INDEX(#REF!,MATCH(H1206,D.1[Tên sản phẩm],0))))</f>
        <v/>
      </c>
    </row>
    <row r="1207" spans="2:29" ht="27.75" customHeight="1">
      <c r="B1207" s="69">
        <f t="shared" si="219"/>
        <v>1204</v>
      </c>
      <c r="C1207" s="49" t="str">
        <f t="shared" ca="1" si="220"/>
        <v/>
      </c>
      <c r="D1207" s="50" t="str">
        <f t="shared" ca="1" si="221"/>
        <v/>
      </c>
      <c r="E1207" s="51" t="str">
        <f t="shared" ca="1" si="222"/>
        <v/>
      </c>
      <c r="F1207" s="51"/>
      <c r="G1207" s="52" t="str">
        <f t="shared" ca="1" si="223"/>
        <v/>
      </c>
      <c r="H1207" s="53"/>
      <c r="I1207" s="54" t="str">
        <f>IF(H1207="","",INDEX(D.1[Quy cách],MATCH(H1207,D.1[Tên sản phẩm],0)))</f>
        <v/>
      </c>
      <c r="J1207" s="20" t="str">
        <f>IF(H1207="","",INDEX(D.1[ĐVT],MATCH(H1207,D.1[Tên sản phẩm],0)))</f>
        <v/>
      </c>
      <c r="K1207" s="56" t="str">
        <f>IF(H1207="","",INDEX(#REF!,MATCH(H1207,D.1[Tên sản phẩm],0)))</f>
        <v/>
      </c>
      <c r="L1207" s="56"/>
      <c r="M1207" s="53"/>
      <c r="N1207" s="53"/>
      <c r="O1207" s="53"/>
      <c r="P1207" s="57" t="str">
        <f t="shared" si="224"/>
        <v/>
      </c>
      <c r="Q1207" s="58"/>
      <c r="R1207" s="56" t="str">
        <f t="shared" si="217"/>
        <v/>
      </c>
      <c r="S1207" s="57" t="str">
        <f t="shared" si="225"/>
        <v/>
      </c>
      <c r="T1207" s="58" t="str">
        <f t="shared" ca="1" si="226"/>
        <v/>
      </c>
      <c r="U1207" s="57" t="str">
        <f t="shared" si="227"/>
        <v/>
      </c>
      <c r="V1207" s="57" t="str">
        <f ca="1">IF(AND(C1207&lt;&gt;"",C1207&lt;&gt;OFFSET(C1207,1,0)),SUMIFS([Giá có thuế],[Số ĐK],C1207),"")</f>
        <v/>
      </c>
      <c r="W1207" s="53"/>
      <c r="X1207" s="55" t="str">
        <f>IF(W1207="","",'Thông Tin Chung'!#REF!)</f>
        <v/>
      </c>
      <c r="Y1207" s="57" t="str">
        <f t="shared" ca="1" si="228"/>
        <v/>
      </c>
      <c r="Z1207" s="59"/>
      <c r="AA1207" s="49" t="str">
        <f ca="1">IF(C1207="","",IF(OR(D1207&lt;NgayBatDau,D1207&gt;NgayKetThuc),"Ngày tháng phải nằm trong kỳ báo cáo",IF(AND(G1207&lt;&gt;"",COUNTIF(D.2[Tên khách hàng],G1207)=0),"Tên KH chưa khai báo trong DSKH",IF(AND(H1207&lt;&gt;"",COUNTIF(D.1[Tên sản phẩm],H1207)=0),"SP này chưa khai báo trong DSSP",""))))</f>
        <v/>
      </c>
      <c r="AB1207" s="28" t="str">
        <f t="shared" ca="1" si="218"/>
        <v/>
      </c>
      <c r="AC1207" s="29" t="str">
        <f>IF(OR(H1207="",S1207=""),"",S1207-(SUM(L1207,M1207)*INDEX(#REF!,MATCH(H1207,D.1[Tên sản phẩm],0))))</f>
        <v/>
      </c>
    </row>
    <row r="1208" spans="2:29" ht="27.75" customHeight="1">
      <c r="B1208" s="69">
        <f t="shared" si="219"/>
        <v>1205</v>
      </c>
      <c r="C1208" s="49" t="str">
        <f t="shared" ca="1" si="220"/>
        <v/>
      </c>
      <c r="D1208" s="50" t="str">
        <f t="shared" ca="1" si="221"/>
        <v/>
      </c>
      <c r="E1208" s="51" t="str">
        <f t="shared" ca="1" si="222"/>
        <v/>
      </c>
      <c r="F1208" s="51"/>
      <c r="G1208" s="52" t="str">
        <f t="shared" ca="1" si="223"/>
        <v/>
      </c>
      <c r="H1208" s="53"/>
      <c r="I1208" s="54" t="str">
        <f>IF(H1208="","",INDEX(D.1[Quy cách],MATCH(H1208,D.1[Tên sản phẩm],0)))</f>
        <v/>
      </c>
      <c r="J1208" s="20" t="str">
        <f>IF(H1208="","",INDEX(D.1[ĐVT],MATCH(H1208,D.1[Tên sản phẩm],0)))</f>
        <v/>
      </c>
      <c r="K1208" s="56" t="str">
        <f>IF(H1208="","",INDEX(#REF!,MATCH(H1208,D.1[Tên sản phẩm],0)))</f>
        <v/>
      </c>
      <c r="L1208" s="56"/>
      <c r="M1208" s="53"/>
      <c r="N1208" s="53"/>
      <c r="O1208" s="53"/>
      <c r="P1208" s="57" t="str">
        <f t="shared" si="224"/>
        <v/>
      </c>
      <c r="Q1208" s="58"/>
      <c r="R1208" s="56" t="str">
        <f t="shared" si="217"/>
        <v/>
      </c>
      <c r="S1208" s="57" t="str">
        <f t="shared" si="225"/>
        <v/>
      </c>
      <c r="T1208" s="58" t="str">
        <f t="shared" ca="1" si="226"/>
        <v/>
      </c>
      <c r="U1208" s="57" t="str">
        <f t="shared" si="227"/>
        <v/>
      </c>
      <c r="V1208" s="57" t="str">
        <f ca="1">IF(AND(C1208&lt;&gt;"",C1208&lt;&gt;OFFSET(C1208,1,0)),SUMIFS([Giá có thuế],[Số ĐK],C1208),"")</f>
        <v/>
      </c>
      <c r="W1208" s="53"/>
      <c r="X1208" s="55" t="str">
        <f>IF(W1208="","",'Thông Tin Chung'!#REF!)</f>
        <v/>
      </c>
      <c r="Y1208" s="57" t="str">
        <f t="shared" ca="1" si="228"/>
        <v/>
      </c>
      <c r="Z1208" s="59"/>
      <c r="AA1208" s="49" t="str">
        <f ca="1">IF(C1208="","",IF(OR(D1208&lt;NgayBatDau,D1208&gt;NgayKetThuc),"Ngày tháng phải nằm trong kỳ báo cáo",IF(AND(G1208&lt;&gt;"",COUNTIF(D.2[Tên khách hàng],G1208)=0),"Tên KH chưa khai báo trong DSKH",IF(AND(H1208&lt;&gt;"",COUNTIF(D.1[Tên sản phẩm],H1208)=0),"SP này chưa khai báo trong DSSP",""))))</f>
        <v/>
      </c>
      <c r="AB1208" s="28" t="str">
        <f t="shared" ca="1" si="218"/>
        <v/>
      </c>
      <c r="AC1208" s="29" t="str">
        <f>IF(OR(H1208="",S1208=""),"",S1208-(SUM(L1208,M1208)*INDEX(#REF!,MATCH(H1208,D.1[Tên sản phẩm],0))))</f>
        <v/>
      </c>
    </row>
    <row r="1209" spans="2:29" ht="27.75" customHeight="1">
      <c r="B1209" s="69">
        <f t="shared" si="219"/>
        <v>1206</v>
      </c>
      <c r="C1209" s="49" t="str">
        <f t="shared" ca="1" si="220"/>
        <v/>
      </c>
      <c r="D1209" s="50" t="str">
        <f t="shared" ca="1" si="221"/>
        <v/>
      </c>
      <c r="E1209" s="51" t="str">
        <f t="shared" ca="1" si="222"/>
        <v/>
      </c>
      <c r="F1209" s="51"/>
      <c r="G1209" s="52" t="str">
        <f t="shared" ca="1" si="223"/>
        <v/>
      </c>
      <c r="H1209" s="53"/>
      <c r="I1209" s="54" t="str">
        <f>IF(H1209="","",INDEX(D.1[Quy cách],MATCH(H1209,D.1[Tên sản phẩm],0)))</f>
        <v/>
      </c>
      <c r="J1209" s="20" t="str">
        <f>IF(H1209="","",INDEX(D.1[ĐVT],MATCH(H1209,D.1[Tên sản phẩm],0)))</f>
        <v/>
      </c>
      <c r="K1209" s="56" t="str">
        <f>IF(H1209="","",INDEX(#REF!,MATCH(H1209,D.1[Tên sản phẩm],0)))</f>
        <v/>
      </c>
      <c r="L1209" s="56"/>
      <c r="M1209" s="53"/>
      <c r="N1209" s="53"/>
      <c r="O1209" s="53"/>
      <c r="P1209" s="57" t="str">
        <f t="shared" si="224"/>
        <v/>
      </c>
      <c r="Q1209" s="58"/>
      <c r="R1209" s="56" t="str">
        <f t="shared" si="217"/>
        <v/>
      </c>
      <c r="S1209" s="57" t="str">
        <f t="shared" si="225"/>
        <v/>
      </c>
      <c r="T1209" s="58" t="str">
        <f t="shared" ca="1" si="226"/>
        <v/>
      </c>
      <c r="U1209" s="57" t="str">
        <f t="shared" si="227"/>
        <v/>
      </c>
      <c r="V1209" s="57" t="str">
        <f ca="1">IF(AND(C1209&lt;&gt;"",C1209&lt;&gt;OFFSET(C1209,1,0)),SUMIFS([Giá có thuế],[Số ĐK],C1209),"")</f>
        <v/>
      </c>
      <c r="W1209" s="53"/>
      <c r="X1209" s="55" t="str">
        <f>IF(W1209="","",'Thông Tin Chung'!#REF!)</f>
        <v/>
      </c>
      <c r="Y1209" s="57" t="str">
        <f t="shared" ca="1" si="228"/>
        <v/>
      </c>
      <c r="Z1209" s="59"/>
      <c r="AA1209" s="49" t="str">
        <f ca="1">IF(C1209="","",IF(OR(D1209&lt;NgayBatDau,D1209&gt;NgayKetThuc),"Ngày tháng phải nằm trong kỳ báo cáo",IF(AND(G1209&lt;&gt;"",COUNTIF(D.2[Tên khách hàng],G1209)=0),"Tên KH chưa khai báo trong DSKH",IF(AND(H1209&lt;&gt;"",COUNTIF(D.1[Tên sản phẩm],H1209)=0),"SP này chưa khai báo trong DSSP",""))))</f>
        <v/>
      </c>
      <c r="AB1209" s="28" t="str">
        <f t="shared" ca="1" si="218"/>
        <v/>
      </c>
      <c r="AC1209" s="29" t="str">
        <f>IF(OR(H1209="",S1209=""),"",S1209-(SUM(L1209,M1209)*INDEX(#REF!,MATCH(H1209,D.1[Tên sản phẩm],0))))</f>
        <v/>
      </c>
    </row>
    <row r="1210" spans="2:29" ht="27.75" customHeight="1">
      <c r="B1210" s="69">
        <f t="shared" si="219"/>
        <v>1207</v>
      </c>
      <c r="C1210" s="49" t="str">
        <f t="shared" ca="1" si="220"/>
        <v/>
      </c>
      <c r="D1210" s="50" t="str">
        <f t="shared" ca="1" si="221"/>
        <v/>
      </c>
      <c r="E1210" s="51" t="str">
        <f t="shared" ca="1" si="222"/>
        <v/>
      </c>
      <c r="F1210" s="51"/>
      <c r="G1210" s="52" t="str">
        <f t="shared" ca="1" si="223"/>
        <v/>
      </c>
      <c r="H1210" s="53"/>
      <c r="I1210" s="54" t="str">
        <f>IF(H1210="","",INDEX(D.1[Quy cách],MATCH(H1210,D.1[Tên sản phẩm],0)))</f>
        <v/>
      </c>
      <c r="J1210" s="20" t="str">
        <f>IF(H1210="","",INDEX(D.1[ĐVT],MATCH(H1210,D.1[Tên sản phẩm],0)))</f>
        <v/>
      </c>
      <c r="K1210" s="56" t="str">
        <f>IF(H1210="","",INDEX(#REF!,MATCH(H1210,D.1[Tên sản phẩm],0)))</f>
        <v/>
      </c>
      <c r="L1210" s="56"/>
      <c r="M1210" s="53"/>
      <c r="N1210" s="53"/>
      <c r="O1210" s="53"/>
      <c r="P1210" s="57" t="str">
        <f t="shared" si="224"/>
        <v/>
      </c>
      <c r="Q1210" s="58"/>
      <c r="R1210" s="56" t="str">
        <f t="shared" si="217"/>
        <v/>
      </c>
      <c r="S1210" s="57" t="str">
        <f t="shared" si="225"/>
        <v/>
      </c>
      <c r="T1210" s="58" t="str">
        <f t="shared" ca="1" si="226"/>
        <v/>
      </c>
      <c r="U1210" s="57" t="str">
        <f t="shared" si="227"/>
        <v/>
      </c>
      <c r="V1210" s="57" t="str">
        <f ca="1">IF(AND(C1210&lt;&gt;"",C1210&lt;&gt;OFFSET(C1210,1,0)),SUMIFS([Giá có thuế],[Số ĐK],C1210),"")</f>
        <v/>
      </c>
      <c r="W1210" s="53"/>
      <c r="X1210" s="55" t="str">
        <f>IF(W1210="","",'Thông Tin Chung'!#REF!)</f>
        <v/>
      </c>
      <c r="Y1210" s="57" t="str">
        <f t="shared" ca="1" si="228"/>
        <v/>
      </c>
      <c r="Z1210" s="59"/>
      <c r="AA1210" s="49" t="str">
        <f ca="1">IF(C1210="","",IF(OR(D1210&lt;NgayBatDau,D1210&gt;NgayKetThuc),"Ngày tháng phải nằm trong kỳ báo cáo",IF(AND(G1210&lt;&gt;"",COUNTIF(D.2[Tên khách hàng],G1210)=0),"Tên KH chưa khai báo trong DSKH",IF(AND(H1210&lt;&gt;"",COUNTIF(D.1[Tên sản phẩm],H1210)=0),"SP này chưa khai báo trong DSSP",""))))</f>
        <v/>
      </c>
      <c r="AB1210" s="28" t="str">
        <f t="shared" ca="1" si="218"/>
        <v/>
      </c>
      <c r="AC1210" s="29" t="str">
        <f>IF(OR(H1210="",S1210=""),"",S1210-(SUM(L1210,M1210)*INDEX(#REF!,MATCH(H1210,D.1[Tên sản phẩm],0))))</f>
        <v/>
      </c>
    </row>
    <row r="1211" spans="2:29" ht="27.75" customHeight="1">
      <c r="B1211" s="69">
        <f t="shared" si="219"/>
        <v>1208</v>
      </c>
      <c r="C1211" s="49" t="str">
        <f t="shared" ca="1" si="220"/>
        <v/>
      </c>
      <c r="D1211" s="50" t="str">
        <f t="shared" ca="1" si="221"/>
        <v/>
      </c>
      <c r="E1211" s="51" t="str">
        <f t="shared" ca="1" si="222"/>
        <v/>
      </c>
      <c r="F1211" s="51"/>
      <c r="G1211" s="52" t="str">
        <f t="shared" ca="1" si="223"/>
        <v/>
      </c>
      <c r="H1211" s="53"/>
      <c r="I1211" s="54" t="str">
        <f>IF(H1211="","",INDEX(D.1[Quy cách],MATCH(H1211,D.1[Tên sản phẩm],0)))</f>
        <v/>
      </c>
      <c r="J1211" s="20" t="str">
        <f>IF(H1211="","",INDEX(D.1[ĐVT],MATCH(H1211,D.1[Tên sản phẩm],0)))</f>
        <v/>
      </c>
      <c r="K1211" s="56" t="str">
        <f>IF(H1211="","",INDEX(#REF!,MATCH(H1211,D.1[Tên sản phẩm],0)))</f>
        <v/>
      </c>
      <c r="L1211" s="56"/>
      <c r="M1211" s="53"/>
      <c r="N1211" s="53"/>
      <c r="O1211" s="53"/>
      <c r="P1211" s="57" t="str">
        <f t="shared" si="224"/>
        <v/>
      </c>
      <c r="Q1211" s="58"/>
      <c r="R1211" s="56" t="str">
        <f t="shared" si="217"/>
        <v/>
      </c>
      <c r="S1211" s="57" t="str">
        <f t="shared" si="225"/>
        <v/>
      </c>
      <c r="T1211" s="58" t="str">
        <f t="shared" ca="1" si="226"/>
        <v/>
      </c>
      <c r="U1211" s="57" t="str">
        <f t="shared" si="227"/>
        <v/>
      </c>
      <c r="V1211" s="57" t="str">
        <f ca="1">IF(AND(C1211&lt;&gt;"",C1211&lt;&gt;OFFSET(C1211,1,0)),SUMIFS([Giá có thuế],[Số ĐK],C1211),"")</f>
        <v/>
      </c>
      <c r="W1211" s="53"/>
      <c r="X1211" s="55" t="str">
        <f>IF(W1211="","",'Thông Tin Chung'!#REF!)</f>
        <v/>
      </c>
      <c r="Y1211" s="57" t="str">
        <f t="shared" ca="1" si="228"/>
        <v/>
      </c>
      <c r="Z1211" s="59"/>
      <c r="AA1211" s="49" t="str">
        <f ca="1">IF(C1211="","",IF(OR(D1211&lt;NgayBatDau,D1211&gt;NgayKetThuc),"Ngày tháng phải nằm trong kỳ báo cáo",IF(AND(G1211&lt;&gt;"",COUNTIF(D.2[Tên khách hàng],G1211)=0),"Tên KH chưa khai báo trong DSKH",IF(AND(H1211&lt;&gt;"",COUNTIF(D.1[Tên sản phẩm],H1211)=0),"SP này chưa khai báo trong DSSP",""))))</f>
        <v/>
      </c>
      <c r="AB1211" s="28" t="str">
        <f t="shared" ca="1" si="218"/>
        <v/>
      </c>
      <c r="AC1211" s="29" t="str">
        <f>IF(OR(H1211="",S1211=""),"",S1211-(SUM(L1211,M1211)*INDEX(#REF!,MATCH(H1211,D.1[Tên sản phẩm],0))))</f>
        <v/>
      </c>
    </row>
    <row r="1212" spans="2:29" ht="27.75" customHeight="1">
      <c r="B1212" s="69">
        <f t="shared" si="219"/>
        <v>1209</v>
      </c>
      <c r="C1212" s="49" t="str">
        <f t="shared" ca="1" si="220"/>
        <v/>
      </c>
      <c r="D1212" s="50" t="str">
        <f t="shared" ca="1" si="221"/>
        <v/>
      </c>
      <c r="E1212" s="51" t="str">
        <f t="shared" ca="1" si="222"/>
        <v/>
      </c>
      <c r="F1212" s="51"/>
      <c r="G1212" s="52" t="str">
        <f t="shared" ca="1" si="223"/>
        <v/>
      </c>
      <c r="H1212" s="53"/>
      <c r="I1212" s="54" t="str">
        <f>IF(H1212="","",INDEX(D.1[Quy cách],MATCH(H1212,D.1[Tên sản phẩm],0)))</f>
        <v/>
      </c>
      <c r="J1212" s="20" t="str">
        <f>IF(H1212="","",INDEX(D.1[ĐVT],MATCH(H1212,D.1[Tên sản phẩm],0)))</f>
        <v/>
      </c>
      <c r="K1212" s="56" t="str">
        <f>IF(H1212="","",INDEX(#REF!,MATCH(H1212,D.1[Tên sản phẩm],0)))</f>
        <v/>
      </c>
      <c r="L1212" s="56"/>
      <c r="M1212" s="53"/>
      <c r="N1212" s="53"/>
      <c r="O1212" s="53"/>
      <c r="P1212" s="57" t="str">
        <f t="shared" si="224"/>
        <v/>
      </c>
      <c r="Q1212" s="58"/>
      <c r="R1212" s="56" t="str">
        <f t="shared" si="217"/>
        <v/>
      </c>
      <c r="S1212" s="57" t="str">
        <f t="shared" si="225"/>
        <v/>
      </c>
      <c r="T1212" s="58" t="str">
        <f t="shared" ca="1" si="226"/>
        <v/>
      </c>
      <c r="U1212" s="57" t="str">
        <f t="shared" si="227"/>
        <v/>
      </c>
      <c r="V1212" s="57" t="str">
        <f ca="1">IF(AND(C1212&lt;&gt;"",C1212&lt;&gt;OFFSET(C1212,1,0)),SUMIFS([Giá có thuế],[Số ĐK],C1212),"")</f>
        <v/>
      </c>
      <c r="W1212" s="53"/>
      <c r="X1212" s="55" t="str">
        <f>IF(W1212="","",'Thông Tin Chung'!#REF!)</f>
        <v/>
      </c>
      <c r="Y1212" s="57" t="str">
        <f t="shared" ca="1" si="228"/>
        <v/>
      </c>
      <c r="Z1212" s="59"/>
      <c r="AA1212" s="49" t="str">
        <f ca="1">IF(C1212="","",IF(OR(D1212&lt;NgayBatDau,D1212&gt;NgayKetThuc),"Ngày tháng phải nằm trong kỳ báo cáo",IF(AND(G1212&lt;&gt;"",COUNTIF(D.2[Tên khách hàng],G1212)=0),"Tên KH chưa khai báo trong DSKH",IF(AND(H1212&lt;&gt;"",COUNTIF(D.1[Tên sản phẩm],H1212)=0),"SP này chưa khai báo trong DSSP",""))))</f>
        <v/>
      </c>
      <c r="AB1212" s="28" t="str">
        <f t="shared" ca="1" si="218"/>
        <v/>
      </c>
      <c r="AC1212" s="29" t="str">
        <f>IF(OR(H1212="",S1212=""),"",S1212-(SUM(L1212,M1212)*INDEX(#REF!,MATCH(H1212,D.1[Tên sản phẩm],0))))</f>
        <v/>
      </c>
    </row>
    <row r="1213" spans="2:29" ht="27.75" customHeight="1">
      <c r="B1213" s="69">
        <f t="shared" si="219"/>
        <v>1210</v>
      </c>
      <c r="C1213" s="49" t="str">
        <f t="shared" ca="1" si="220"/>
        <v/>
      </c>
      <c r="D1213" s="50" t="str">
        <f t="shared" ca="1" si="221"/>
        <v/>
      </c>
      <c r="E1213" s="51" t="str">
        <f t="shared" ca="1" si="222"/>
        <v/>
      </c>
      <c r="F1213" s="51"/>
      <c r="G1213" s="52" t="str">
        <f t="shared" ca="1" si="223"/>
        <v/>
      </c>
      <c r="H1213" s="53"/>
      <c r="I1213" s="54" t="str">
        <f>IF(H1213="","",INDEX(D.1[Quy cách],MATCH(H1213,D.1[Tên sản phẩm],0)))</f>
        <v/>
      </c>
      <c r="J1213" s="20" t="str">
        <f>IF(H1213="","",INDEX(D.1[ĐVT],MATCH(H1213,D.1[Tên sản phẩm],0)))</f>
        <v/>
      </c>
      <c r="K1213" s="56" t="str">
        <f>IF(H1213="","",INDEX(#REF!,MATCH(H1213,D.1[Tên sản phẩm],0)))</f>
        <v/>
      </c>
      <c r="L1213" s="56"/>
      <c r="M1213" s="53"/>
      <c r="N1213" s="53"/>
      <c r="O1213" s="53"/>
      <c r="P1213" s="57" t="str">
        <f t="shared" si="224"/>
        <v/>
      </c>
      <c r="Q1213" s="58"/>
      <c r="R1213" s="56" t="str">
        <f t="shared" si="217"/>
        <v/>
      </c>
      <c r="S1213" s="57" t="str">
        <f t="shared" si="225"/>
        <v/>
      </c>
      <c r="T1213" s="58" t="str">
        <f t="shared" ca="1" si="226"/>
        <v/>
      </c>
      <c r="U1213" s="57" t="str">
        <f t="shared" si="227"/>
        <v/>
      </c>
      <c r="V1213" s="57" t="str">
        <f ca="1">IF(AND(C1213&lt;&gt;"",C1213&lt;&gt;OFFSET(C1213,1,0)),SUMIFS([Giá có thuế],[Số ĐK],C1213),"")</f>
        <v/>
      </c>
      <c r="W1213" s="53"/>
      <c r="X1213" s="55" t="str">
        <f>IF(W1213="","",'Thông Tin Chung'!#REF!)</f>
        <v/>
      </c>
      <c r="Y1213" s="57" t="str">
        <f t="shared" ca="1" si="228"/>
        <v/>
      </c>
      <c r="Z1213" s="59"/>
      <c r="AA1213" s="49" t="str">
        <f ca="1">IF(C1213="","",IF(OR(D1213&lt;NgayBatDau,D1213&gt;NgayKetThuc),"Ngày tháng phải nằm trong kỳ báo cáo",IF(AND(G1213&lt;&gt;"",COUNTIF(D.2[Tên khách hàng],G1213)=0),"Tên KH chưa khai báo trong DSKH",IF(AND(H1213&lt;&gt;"",COUNTIF(D.1[Tên sản phẩm],H1213)=0),"SP này chưa khai báo trong DSSP",""))))</f>
        <v/>
      </c>
      <c r="AB1213" s="28" t="str">
        <f t="shared" ca="1" si="218"/>
        <v/>
      </c>
      <c r="AC1213" s="29" t="str">
        <f>IF(OR(H1213="",S1213=""),"",S1213-(SUM(L1213,M1213)*INDEX(#REF!,MATCH(H1213,D.1[Tên sản phẩm],0))))</f>
        <v/>
      </c>
    </row>
    <row r="1214" spans="2:29" ht="27.75" customHeight="1">
      <c r="B1214" s="69">
        <f t="shared" si="219"/>
        <v>1211</v>
      </c>
      <c r="C1214" s="49" t="str">
        <f t="shared" ca="1" si="220"/>
        <v/>
      </c>
      <c r="D1214" s="50" t="str">
        <f t="shared" ca="1" si="221"/>
        <v/>
      </c>
      <c r="E1214" s="51" t="str">
        <f t="shared" ca="1" si="222"/>
        <v/>
      </c>
      <c r="F1214" s="51"/>
      <c r="G1214" s="52" t="str">
        <f t="shared" ca="1" si="223"/>
        <v/>
      </c>
      <c r="H1214" s="53"/>
      <c r="I1214" s="54" t="str">
        <f>IF(H1214="","",INDEX(D.1[Quy cách],MATCH(H1214,D.1[Tên sản phẩm],0)))</f>
        <v/>
      </c>
      <c r="J1214" s="20" t="str">
        <f>IF(H1214="","",INDEX(D.1[ĐVT],MATCH(H1214,D.1[Tên sản phẩm],0)))</f>
        <v/>
      </c>
      <c r="K1214" s="56" t="str">
        <f>IF(H1214="","",INDEX(#REF!,MATCH(H1214,D.1[Tên sản phẩm],0)))</f>
        <v/>
      </c>
      <c r="L1214" s="56"/>
      <c r="M1214" s="53"/>
      <c r="N1214" s="53"/>
      <c r="O1214" s="53"/>
      <c r="P1214" s="57" t="str">
        <f t="shared" si="224"/>
        <v/>
      </c>
      <c r="Q1214" s="58"/>
      <c r="R1214" s="56" t="str">
        <f t="shared" si="217"/>
        <v/>
      </c>
      <c r="S1214" s="57" t="str">
        <f t="shared" si="225"/>
        <v/>
      </c>
      <c r="T1214" s="58" t="str">
        <f t="shared" ca="1" si="226"/>
        <v/>
      </c>
      <c r="U1214" s="57" t="str">
        <f t="shared" si="227"/>
        <v/>
      </c>
      <c r="V1214" s="57" t="str">
        <f ca="1">IF(AND(C1214&lt;&gt;"",C1214&lt;&gt;OFFSET(C1214,1,0)),SUMIFS([Giá có thuế],[Số ĐK],C1214),"")</f>
        <v/>
      </c>
      <c r="W1214" s="53"/>
      <c r="X1214" s="55" t="str">
        <f>IF(W1214="","",'Thông Tin Chung'!#REF!)</f>
        <v/>
      </c>
      <c r="Y1214" s="57" t="str">
        <f t="shared" ca="1" si="228"/>
        <v/>
      </c>
      <c r="Z1214" s="59"/>
      <c r="AA1214" s="49" t="str">
        <f ca="1">IF(C1214="","",IF(OR(D1214&lt;NgayBatDau,D1214&gt;NgayKetThuc),"Ngày tháng phải nằm trong kỳ báo cáo",IF(AND(G1214&lt;&gt;"",COUNTIF(D.2[Tên khách hàng],G1214)=0),"Tên KH chưa khai báo trong DSKH",IF(AND(H1214&lt;&gt;"",COUNTIF(D.1[Tên sản phẩm],H1214)=0),"SP này chưa khai báo trong DSSP",""))))</f>
        <v/>
      </c>
      <c r="AB1214" s="28" t="str">
        <f t="shared" ca="1" si="218"/>
        <v/>
      </c>
      <c r="AC1214" s="29" t="str">
        <f>IF(OR(H1214="",S1214=""),"",S1214-(SUM(L1214,M1214)*INDEX(#REF!,MATCH(H1214,D.1[Tên sản phẩm],0))))</f>
        <v/>
      </c>
    </row>
    <row r="1215" spans="2:29" ht="27.75" customHeight="1">
      <c r="B1215" s="69">
        <f t="shared" si="219"/>
        <v>1212</v>
      </c>
      <c r="C1215" s="49" t="str">
        <f t="shared" ca="1" si="220"/>
        <v/>
      </c>
      <c r="D1215" s="50" t="str">
        <f t="shared" ca="1" si="221"/>
        <v/>
      </c>
      <c r="E1215" s="51" t="str">
        <f t="shared" ca="1" si="222"/>
        <v/>
      </c>
      <c r="F1215" s="51"/>
      <c r="G1215" s="52" t="str">
        <f t="shared" ca="1" si="223"/>
        <v/>
      </c>
      <c r="H1215" s="53"/>
      <c r="I1215" s="54" t="str">
        <f>IF(H1215="","",INDEX(D.1[Quy cách],MATCH(H1215,D.1[Tên sản phẩm],0)))</f>
        <v/>
      </c>
      <c r="J1215" s="20" t="str">
        <f>IF(H1215="","",INDEX(D.1[ĐVT],MATCH(H1215,D.1[Tên sản phẩm],0)))</f>
        <v/>
      </c>
      <c r="K1215" s="56" t="str">
        <f>IF(H1215="","",INDEX(#REF!,MATCH(H1215,D.1[Tên sản phẩm],0)))</f>
        <v/>
      </c>
      <c r="L1215" s="56"/>
      <c r="M1215" s="53"/>
      <c r="N1215" s="53"/>
      <c r="O1215" s="53"/>
      <c r="P1215" s="57" t="str">
        <f t="shared" si="224"/>
        <v/>
      </c>
      <c r="Q1215" s="58"/>
      <c r="R1215" s="56" t="str">
        <f t="shared" si="217"/>
        <v/>
      </c>
      <c r="S1215" s="57" t="str">
        <f t="shared" si="225"/>
        <v/>
      </c>
      <c r="T1215" s="58" t="str">
        <f t="shared" ca="1" si="226"/>
        <v/>
      </c>
      <c r="U1215" s="57" t="str">
        <f t="shared" si="227"/>
        <v/>
      </c>
      <c r="V1215" s="57" t="str">
        <f ca="1">IF(AND(C1215&lt;&gt;"",C1215&lt;&gt;OFFSET(C1215,1,0)),SUMIFS([Giá có thuế],[Số ĐK],C1215),"")</f>
        <v/>
      </c>
      <c r="W1215" s="53"/>
      <c r="X1215" s="55" t="str">
        <f>IF(W1215="","",'Thông Tin Chung'!#REF!)</f>
        <v/>
      </c>
      <c r="Y1215" s="57" t="str">
        <f t="shared" ca="1" si="228"/>
        <v/>
      </c>
      <c r="Z1215" s="59"/>
      <c r="AA1215" s="49" t="str">
        <f ca="1">IF(C1215="","",IF(OR(D1215&lt;NgayBatDau,D1215&gt;NgayKetThuc),"Ngày tháng phải nằm trong kỳ báo cáo",IF(AND(G1215&lt;&gt;"",COUNTIF(D.2[Tên khách hàng],G1215)=0),"Tên KH chưa khai báo trong DSKH",IF(AND(H1215&lt;&gt;"",COUNTIF(D.1[Tên sản phẩm],H1215)=0),"SP này chưa khai báo trong DSSP",""))))</f>
        <v/>
      </c>
      <c r="AB1215" s="28" t="str">
        <f t="shared" ca="1" si="218"/>
        <v/>
      </c>
      <c r="AC1215" s="29" t="str">
        <f>IF(OR(H1215="",S1215=""),"",S1215-(SUM(L1215,M1215)*INDEX(#REF!,MATCH(H1215,D.1[Tên sản phẩm],0))))</f>
        <v/>
      </c>
    </row>
    <row r="1216" spans="2:29" ht="27.75" customHeight="1">
      <c r="B1216" s="69">
        <f t="shared" si="219"/>
        <v>1213</v>
      </c>
      <c r="C1216" s="49" t="str">
        <f t="shared" ca="1" si="220"/>
        <v/>
      </c>
      <c r="D1216" s="50" t="str">
        <f t="shared" ca="1" si="221"/>
        <v/>
      </c>
      <c r="E1216" s="51" t="str">
        <f t="shared" ca="1" si="222"/>
        <v/>
      </c>
      <c r="F1216" s="51"/>
      <c r="G1216" s="52" t="str">
        <f t="shared" ca="1" si="223"/>
        <v/>
      </c>
      <c r="H1216" s="53"/>
      <c r="I1216" s="54" t="str">
        <f>IF(H1216="","",INDEX(D.1[Quy cách],MATCH(H1216,D.1[Tên sản phẩm],0)))</f>
        <v/>
      </c>
      <c r="J1216" s="20" t="str">
        <f>IF(H1216="","",INDEX(D.1[ĐVT],MATCH(H1216,D.1[Tên sản phẩm],0)))</f>
        <v/>
      </c>
      <c r="K1216" s="56" t="str">
        <f>IF(H1216="","",INDEX(#REF!,MATCH(H1216,D.1[Tên sản phẩm],0)))</f>
        <v/>
      </c>
      <c r="L1216" s="56"/>
      <c r="M1216" s="53"/>
      <c r="N1216" s="53"/>
      <c r="O1216" s="53"/>
      <c r="P1216" s="57" t="str">
        <f t="shared" si="224"/>
        <v/>
      </c>
      <c r="Q1216" s="58"/>
      <c r="R1216" s="56" t="str">
        <f t="shared" si="217"/>
        <v/>
      </c>
      <c r="S1216" s="57" t="str">
        <f t="shared" si="225"/>
        <v/>
      </c>
      <c r="T1216" s="58" t="str">
        <f t="shared" ca="1" si="226"/>
        <v/>
      </c>
      <c r="U1216" s="57" t="str">
        <f t="shared" si="227"/>
        <v/>
      </c>
      <c r="V1216" s="57" t="str">
        <f ca="1">IF(AND(C1216&lt;&gt;"",C1216&lt;&gt;OFFSET(C1216,1,0)),SUMIFS([Giá có thuế],[Số ĐK],C1216),"")</f>
        <v/>
      </c>
      <c r="W1216" s="53"/>
      <c r="X1216" s="55" t="str">
        <f>IF(W1216="","",'Thông Tin Chung'!#REF!)</f>
        <v/>
      </c>
      <c r="Y1216" s="57" t="str">
        <f t="shared" ca="1" si="228"/>
        <v/>
      </c>
      <c r="Z1216" s="59"/>
      <c r="AA1216" s="49" t="str">
        <f ca="1">IF(C1216="","",IF(OR(D1216&lt;NgayBatDau,D1216&gt;NgayKetThuc),"Ngày tháng phải nằm trong kỳ báo cáo",IF(AND(G1216&lt;&gt;"",COUNTIF(D.2[Tên khách hàng],G1216)=0),"Tên KH chưa khai báo trong DSKH",IF(AND(H1216&lt;&gt;"",COUNTIF(D.1[Tên sản phẩm],H1216)=0),"SP này chưa khai báo trong DSSP",""))))</f>
        <v/>
      </c>
      <c r="AB1216" s="28" t="str">
        <f t="shared" ca="1" si="218"/>
        <v/>
      </c>
      <c r="AC1216" s="29" t="str">
        <f>IF(OR(H1216="",S1216=""),"",S1216-(SUM(L1216,M1216)*INDEX(#REF!,MATCH(H1216,D.1[Tên sản phẩm],0))))</f>
        <v/>
      </c>
    </row>
    <row r="1217" spans="2:29" ht="27.75" customHeight="1">
      <c r="B1217" s="69">
        <f t="shared" si="219"/>
        <v>1214</v>
      </c>
      <c r="C1217" s="49" t="str">
        <f t="shared" ca="1" si="220"/>
        <v/>
      </c>
      <c r="D1217" s="50" t="str">
        <f t="shared" ca="1" si="221"/>
        <v/>
      </c>
      <c r="E1217" s="51" t="str">
        <f t="shared" ca="1" si="222"/>
        <v/>
      </c>
      <c r="F1217" s="51"/>
      <c r="G1217" s="52" t="str">
        <f t="shared" ca="1" si="223"/>
        <v/>
      </c>
      <c r="H1217" s="53"/>
      <c r="I1217" s="54" t="str">
        <f>IF(H1217="","",INDEX(D.1[Quy cách],MATCH(H1217,D.1[Tên sản phẩm],0)))</f>
        <v/>
      </c>
      <c r="J1217" s="20" t="str">
        <f>IF(H1217="","",INDEX(D.1[ĐVT],MATCH(H1217,D.1[Tên sản phẩm],0)))</f>
        <v/>
      </c>
      <c r="K1217" s="56" t="str">
        <f>IF(H1217="","",INDEX(#REF!,MATCH(H1217,D.1[Tên sản phẩm],0)))</f>
        <v/>
      </c>
      <c r="L1217" s="56"/>
      <c r="M1217" s="53"/>
      <c r="N1217" s="53"/>
      <c r="O1217" s="53"/>
      <c r="P1217" s="57" t="str">
        <f t="shared" si="224"/>
        <v/>
      </c>
      <c r="Q1217" s="58"/>
      <c r="R1217" s="56" t="str">
        <f t="shared" si="217"/>
        <v/>
      </c>
      <c r="S1217" s="57" t="str">
        <f t="shared" si="225"/>
        <v/>
      </c>
      <c r="T1217" s="58" t="str">
        <f t="shared" ca="1" si="226"/>
        <v/>
      </c>
      <c r="U1217" s="57" t="str">
        <f t="shared" si="227"/>
        <v/>
      </c>
      <c r="V1217" s="57" t="str">
        <f ca="1">IF(AND(C1217&lt;&gt;"",C1217&lt;&gt;OFFSET(C1217,1,0)),SUMIFS([Giá có thuế],[Số ĐK],C1217),"")</f>
        <v/>
      </c>
      <c r="W1217" s="53"/>
      <c r="X1217" s="55" t="str">
        <f>IF(W1217="","",'Thông Tin Chung'!#REF!)</f>
        <v/>
      </c>
      <c r="Y1217" s="57" t="str">
        <f t="shared" ca="1" si="228"/>
        <v/>
      </c>
      <c r="Z1217" s="59"/>
      <c r="AA1217" s="49" t="str">
        <f ca="1">IF(C1217="","",IF(OR(D1217&lt;NgayBatDau,D1217&gt;NgayKetThuc),"Ngày tháng phải nằm trong kỳ báo cáo",IF(AND(G1217&lt;&gt;"",COUNTIF(D.2[Tên khách hàng],G1217)=0),"Tên KH chưa khai báo trong DSKH",IF(AND(H1217&lt;&gt;"",COUNTIF(D.1[Tên sản phẩm],H1217)=0),"SP này chưa khai báo trong DSSP",""))))</f>
        <v/>
      </c>
      <c r="AB1217" s="28" t="str">
        <f t="shared" ca="1" si="218"/>
        <v/>
      </c>
      <c r="AC1217" s="29" t="str">
        <f>IF(OR(H1217="",S1217=""),"",S1217-(SUM(L1217,M1217)*INDEX(#REF!,MATCH(H1217,D.1[Tên sản phẩm],0))))</f>
        <v/>
      </c>
    </row>
    <row r="1218" spans="2:29" ht="27.75" customHeight="1">
      <c r="B1218" s="69">
        <f t="shared" si="219"/>
        <v>1215</v>
      </c>
      <c r="C1218" s="49" t="str">
        <f t="shared" ca="1" si="220"/>
        <v/>
      </c>
      <c r="D1218" s="50" t="str">
        <f t="shared" ca="1" si="221"/>
        <v/>
      </c>
      <c r="E1218" s="51" t="str">
        <f t="shared" ca="1" si="222"/>
        <v/>
      </c>
      <c r="F1218" s="51"/>
      <c r="G1218" s="52" t="str">
        <f t="shared" ca="1" si="223"/>
        <v/>
      </c>
      <c r="H1218" s="53"/>
      <c r="I1218" s="54" t="str">
        <f>IF(H1218="","",INDEX(D.1[Quy cách],MATCH(H1218,D.1[Tên sản phẩm],0)))</f>
        <v/>
      </c>
      <c r="J1218" s="20" t="str">
        <f>IF(H1218="","",INDEX(D.1[ĐVT],MATCH(H1218,D.1[Tên sản phẩm],0)))</f>
        <v/>
      </c>
      <c r="K1218" s="56" t="str">
        <f>IF(H1218="","",INDEX(#REF!,MATCH(H1218,D.1[Tên sản phẩm],0)))</f>
        <v/>
      </c>
      <c r="L1218" s="56"/>
      <c r="M1218" s="53"/>
      <c r="N1218" s="53"/>
      <c r="O1218" s="53"/>
      <c r="P1218" s="57" t="str">
        <f t="shared" si="224"/>
        <v/>
      </c>
      <c r="Q1218" s="58"/>
      <c r="R1218" s="56" t="str">
        <f t="shared" si="217"/>
        <v/>
      </c>
      <c r="S1218" s="57" t="str">
        <f t="shared" si="225"/>
        <v/>
      </c>
      <c r="T1218" s="58" t="str">
        <f t="shared" ca="1" si="226"/>
        <v/>
      </c>
      <c r="U1218" s="57" t="str">
        <f t="shared" si="227"/>
        <v/>
      </c>
      <c r="V1218" s="57" t="str">
        <f ca="1">IF(AND(C1218&lt;&gt;"",C1218&lt;&gt;OFFSET(C1218,1,0)),SUMIFS([Giá có thuế],[Số ĐK],C1218),"")</f>
        <v/>
      </c>
      <c r="W1218" s="53"/>
      <c r="X1218" s="55" t="str">
        <f>IF(W1218="","",'Thông Tin Chung'!#REF!)</f>
        <v/>
      </c>
      <c r="Y1218" s="57" t="str">
        <f t="shared" ca="1" si="228"/>
        <v/>
      </c>
      <c r="Z1218" s="59"/>
      <c r="AA1218" s="49" t="str">
        <f ca="1">IF(C1218="","",IF(OR(D1218&lt;NgayBatDau,D1218&gt;NgayKetThuc),"Ngày tháng phải nằm trong kỳ báo cáo",IF(AND(G1218&lt;&gt;"",COUNTIF(D.2[Tên khách hàng],G1218)=0),"Tên KH chưa khai báo trong DSKH",IF(AND(H1218&lt;&gt;"",COUNTIF(D.1[Tên sản phẩm],H1218)=0),"SP này chưa khai báo trong DSSP",""))))</f>
        <v/>
      </c>
      <c r="AB1218" s="28" t="str">
        <f t="shared" ca="1" si="218"/>
        <v/>
      </c>
      <c r="AC1218" s="29" t="str">
        <f>IF(OR(H1218="",S1218=""),"",S1218-(SUM(L1218,M1218)*INDEX(#REF!,MATCH(H1218,D.1[Tên sản phẩm],0))))</f>
        <v/>
      </c>
    </row>
    <row r="1219" spans="2:29" ht="27.75" customHeight="1">
      <c r="B1219" s="69">
        <f t="shared" si="219"/>
        <v>1216</v>
      </c>
      <c r="C1219" s="49" t="str">
        <f t="shared" ca="1" si="220"/>
        <v/>
      </c>
      <c r="D1219" s="50" t="str">
        <f t="shared" ca="1" si="221"/>
        <v/>
      </c>
      <c r="E1219" s="51" t="str">
        <f t="shared" ca="1" si="222"/>
        <v/>
      </c>
      <c r="F1219" s="51"/>
      <c r="G1219" s="52" t="str">
        <f t="shared" ca="1" si="223"/>
        <v/>
      </c>
      <c r="H1219" s="53"/>
      <c r="I1219" s="54" t="str">
        <f>IF(H1219="","",INDEX(D.1[Quy cách],MATCH(H1219,D.1[Tên sản phẩm],0)))</f>
        <v/>
      </c>
      <c r="J1219" s="20" t="str">
        <f>IF(H1219="","",INDEX(D.1[ĐVT],MATCH(H1219,D.1[Tên sản phẩm],0)))</f>
        <v/>
      </c>
      <c r="K1219" s="56" t="str">
        <f>IF(H1219="","",INDEX(#REF!,MATCH(H1219,D.1[Tên sản phẩm],0)))</f>
        <v/>
      </c>
      <c r="L1219" s="56"/>
      <c r="M1219" s="53"/>
      <c r="N1219" s="53"/>
      <c r="O1219" s="53"/>
      <c r="P1219" s="57" t="str">
        <f t="shared" si="224"/>
        <v/>
      </c>
      <c r="Q1219" s="58"/>
      <c r="R1219" s="56" t="str">
        <f t="shared" ref="R1219:R1282" si="229">IF(P1219="","",P1219*SUM(Q1219))</f>
        <v/>
      </c>
      <c r="S1219" s="57" t="str">
        <f t="shared" si="225"/>
        <v/>
      </c>
      <c r="T1219" s="58" t="str">
        <f t="shared" ca="1" si="226"/>
        <v/>
      </c>
      <c r="U1219" s="57" t="str">
        <f t="shared" si="227"/>
        <v/>
      </c>
      <c r="V1219" s="57" t="str">
        <f ca="1">IF(AND(C1219&lt;&gt;"",C1219&lt;&gt;OFFSET(C1219,1,0)),SUMIFS([Giá có thuế],[Số ĐK],C1219),"")</f>
        <v/>
      </c>
      <c r="W1219" s="53"/>
      <c r="X1219" s="55" t="str">
        <f>IF(W1219="","",'Thông Tin Chung'!#REF!)</f>
        <v/>
      </c>
      <c r="Y1219" s="57" t="str">
        <f t="shared" ca="1" si="228"/>
        <v/>
      </c>
      <c r="Z1219" s="59"/>
      <c r="AA1219" s="49" t="str">
        <f ca="1">IF(C1219="","",IF(OR(D1219&lt;NgayBatDau,D1219&gt;NgayKetThuc),"Ngày tháng phải nằm trong kỳ báo cáo",IF(AND(G1219&lt;&gt;"",COUNTIF(D.2[Tên khách hàng],G1219)=0),"Tên KH chưa khai báo trong DSKH",IF(AND(H1219&lt;&gt;"",COUNTIF(D.1[Tên sản phẩm],H1219)=0),"SP này chưa khai báo trong DSSP",""))))</f>
        <v/>
      </c>
      <c r="AB1219" s="28" t="str">
        <f t="shared" ref="AB1219:AB1282" ca="1" si="230">IF(D1219="","",MONTH(D1219))</f>
        <v/>
      </c>
      <c r="AC1219" s="29" t="str">
        <f>IF(OR(H1219="",S1219=""),"",S1219-(SUM(L1219,M1219)*INDEX(#REF!,MATCH(H1219,D.1[Tên sản phẩm],0))))</f>
        <v/>
      </c>
    </row>
    <row r="1220" spans="2:29" ht="27.75" customHeight="1">
      <c r="B1220" s="69">
        <f t="shared" ref="B1220:B1283" si="231">ROW(A1220)-3</f>
        <v>1217</v>
      </c>
      <c r="C1220" s="49" t="str">
        <f t="shared" ref="C1220:C1283" ca="1" si="232">IF(AND(D1220="",E1220="",G1220=""),"",IF(AND(D1220=OFFSET(D1220,-1,0),E1220=OFFSET(E1220,-1,0),G1220=OFFSET(G1220,-1,0)),OFFSET(B1220,-1,1),B1220))</f>
        <v/>
      </c>
      <c r="D1220" s="50" t="str">
        <f t="shared" ref="D1220:D1283" ca="1" si="233">IF(AND($H1220&lt;&gt;"",B1220&lt;&gt;1),OFFSET(C1220,-1,1),"")</f>
        <v/>
      </c>
      <c r="E1220" s="51" t="str">
        <f t="shared" ref="E1220:E1283" ca="1" si="234">IF(AND($H1220&lt;&gt;"",B1220&lt;&gt;1),OFFSET(D1220,-1,1),"")</f>
        <v/>
      </c>
      <c r="F1220" s="51"/>
      <c r="G1220" s="52" t="str">
        <f t="shared" ref="G1220:G1283" ca="1" si="235">IF(AND($H1220&lt;&gt;"",B1220&lt;&gt;1),OFFSET(F1220,-1,1),"")</f>
        <v/>
      </c>
      <c r="H1220" s="53"/>
      <c r="I1220" s="54" t="str">
        <f>IF(H1220="","",INDEX(D.1[Quy cách],MATCH(H1220,D.1[Tên sản phẩm],0)))</f>
        <v/>
      </c>
      <c r="J1220" s="20" t="str">
        <f>IF(H1220="","",INDEX(D.1[ĐVT],MATCH(H1220,D.1[Tên sản phẩm],0)))</f>
        <v/>
      </c>
      <c r="K1220" s="56" t="str">
        <f>IF(H1220="","",INDEX(#REF!,MATCH(H1220,D.1[Tên sản phẩm],0)))</f>
        <v/>
      </c>
      <c r="L1220" s="56"/>
      <c r="M1220" s="53"/>
      <c r="N1220" s="53"/>
      <c r="O1220" s="53"/>
      <c r="P1220" s="57" t="str">
        <f t="shared" ref="P1220:P1283" si="236">IF(AND(K1220&lt;&gt;"",L1220&lt;&gt;""),K1220*L1220,IF(AND(N1220&lt;&gt;"",O1220&lt;&gt;""),N1220*O1220,""))</f>
        <v/>
      </c>
      <c r="Q1220" s="58"/>
      <c r="R1220" s="56" t="str">
        <f t="shared" si="229"/>
        <v/>
      </c>
      <c r="S1220" s="57" t="str">
        <f t="shared" ref="S1220:S1283" si="237">IF(P1220="","",P1220-SUM(R1220))</f>
        <v/>
      </c>
      <c r="T1220" s="58" t="str">
        <f t="shared" ref="T1220:T1283" ca="1" si="238">IF(AND(S1220&lt;&gt;"",C1220=OFFSET(C1220,-1,0)),OFFSET(S1220,-1,1),"")</f>
        <v/>
      </c>
      <c r="U1220" s="57" t="str">
        <f t="shared" ref="U1220:U1283" si="239">IF(S1220="","",S1220*SUM(1,T1220))</f>
        <v/>
      </c>
      <c r="V1220" s="57" t="str">
        <f ca="1">IF(AND(C1220&lt;&gt;"",C1220&lt;&gt;OFFSET(C1220,1,0)),SUMIFS([Giá có thuế],[Số ĐK],C1220),"")</f>
        <v/>
      </c>
      <c r="W1220" s="53"/>
      <c r="X1220" s="55" t="str">
        <f>IF(W1220="","",'Thông Tin Chung'!#REF!)</f>
        <v/>
      </c>
      <c r="Y1220" s="57" t="str">
        <f t="shared" ref="Y1220:Y1283" ca="1" si="240">IF(AND(V1220&lt;&gt;"",W1220&lt;&gt;"",V1220&lt;&gt;0),V1220-W1220,"")</f>
        <v/>
      </c>
      <c r="Z1220" s="59"/>
      <c r="AA1220" s="49" t="str">
        <f ca="1">IF(C1220="","",IF(OR(D1220&lt;NgayBatDau,D1220&gt;NgayKetThuc),"Ngày tháng phải nằm trong kỳ báo cáo",IF(AND(G1220&lt;&gt;"",COUNTIF(D.2[Tên khách hàng],G1220)=0),"Tên KH chưa khai báo trong DSKH",IF(AND(H1220&lt;&gt;"",COUNTIF(D.1[Tên sản phẩm],H1220)=0),"SP này chưa khai báo trong DSSP",""))))</f>
        <v/>
      </c>
      <c r="AB1220" s="28" t="str">
        <f t="shared" ca="1" si="230"/>
        <v/>
      </c>
      <c r="AC1220" s="29" t="str">
        <f>IF(OR(H1220="",S1220=""),"",S1220-(SUM(L1220,M1220)*INDEX(#REF!,MATCH(H1220,D.1[Tên sản phẩm],0))))</f>
        <v/>
      </c>
    </row>
    <row r="1221" spans="2:29" ht="27.75" customHeight="1">
      <c r="B1221" s="69">
        <f t="shared" si="231"/>
        <v>1218</v>
      </c>
      <c r="C1221" s="49" t="str">
        <f t="shared" ca="1" si="232"/>
        <v/>
      </c>
      <c r="D1221" s="50" t="str">
        <f t="shared" ca="1" si="233"/>
        <v/>
      </c>
      <c r="E1221" s="51" t="str">
        <f t="shared" ca="1" si="234"/>
        <v/>
      </c>
      <c r="F1221" s="51"/>
      <c r="G1221" s="52" t="str">
        <f t="shared" ca="1" si="235"/>
        <v/>
      </c>
      <c r="H1221" s="53"/>
      <c r="I1221" s="54" t="str">
        <f>IF(H1221="","",INDEX(D.1[Quy cách],MATCH(H1221,D.1[Tên sản phẩm],0)))</f>
        <v/>
      </c>
      <c r="J1221" s="20" t="str">
        <f>IF(H1221="","",INDEX(D.1[ĐVT],MATCH(H1221,D.1[Tên sản phẩm],0)))</f>
        <v/>
      </c>
      <c r="K1221" s="56" t="str">
        <f>IF(H1221="","",INDEX(#REF!,MATCH(H1221,D.1[Tên sản phẩm],0)))</f>
        <v/>
      </c>
      <c r="L1221" s="56"/>
      <c r="M1221" s="53"/>
      <c r="N1221" s="53"/>
      <c r="O1221" s="53"/>
      <c r="P1221" s="57" t="str">
        <f t="shared" si="236"/>
        <v/>
      </c>
      <c r="Q1221" s="58"/>
      <c r="R1221" s="56" t="str">
        <f t="shared" si="229"/>
        <v/>
      </c>
      <c r="S1221" s="57" t="str">
        <f t="shared" si="237"/>
        <v/>
      </c>
      <c r="T1221" s="58" t="str">
        <f t="shared" ca="1" si="238"/>
        <v/>
      </c>
      <c r="U1221" s="57" t="str">
        <f t="shared" si="239"/>
        <v/>
      </c>
      <c r="V1221" s="57" t="str">
        <f ca="1">IF(AND(C1221&lt;&gt;"",C1221&lt;&gt;OFFSET(C1221,1,0)),SUMIFS([Giá có thuế],[Số ĐK],C1221),"")</f>
        <v/>
      </c>
      <c r="W1221" s="53"/>
      <c r="X1221" s="55" t="str">
        <f>IF(W1221="","",'Thông Tin Chung'!#REF!)</f>
        <v/>
      </c>
      <c r="Y1221" s="57" t="str">
        <f t="shared" ca="1" si="240"/>
        <v/>
      </c>
      <c r="Z1221" s="59"/>
      <c r="AA1221" s="49" t="str">
        <f ca="1">IF(C1221="","",IF(OR(D1221&lt;NgayBatDau,D1221&gt;NgayKetThuc),"Ngày tháng phải nằm trong kỳ báo cáo",IF(AND(G1221&lt;&gt;"",COUNTIF(D.2[Tên khách hàng],G1221)=0),"Tên KH chưa khai báo trong DSKH",IF(AND(H1221&lt;&gt;"",COUNTIF(D.1[Tên sản phẩm],H1221)=0),"SP này chưa khai báo trong DSSP",""))))</f>
        <v/>
      </c>
      <c r="AB1221" s="28" t="str">
        <f t="shared" ca="1" si="230"/>
        <v/>
      </c>
      <c r="AC1221" s="29" t="str">
        <f>IF(OR(H1221="",S1221=""),"",S1221-(SUM(L1221,M1221)*INDEX(#REF!,MATCH(H1221,D.1[Tên sản phẩm],0))))</f>
        <v/>
      </c>
    </row>
    <row r="1222" spans="2:29" ht="27.75" customHeight="1">
      <c r="B1222" s="69">
        <f t="shared" si="231"/>
        <v>1219</v>
      </c>
      <c r="C1222" s="49" t="str">
        <f t="shared" ca="1" si="232"/>
        <v/>
      </c>
      <c r="D1222" s="50" t="str">
        <f t="shared" ca="1" si="233"/>
        <v/>
      </c>
      <c r="E1222" s="51" t="str">
        <f t="shared" ca="1" si="234"/>
        <v/>
      </c>
      <c r="F1222" s="51"/>
      <c r="G1222" s="52" t="str">
        <f t="shared" ca="1" si="235"/>
        <v/>
      </c>
      <c r="H1222" s="53"/>
      <c r="I1222" s="54" t="str">
        <f>IF(H1222="","",INDEX(D.1[Quy cách],MATCH(H1222,D.1[Tên sản phẩm],0)))</f>
        <v/>
      </c>
      <c r="J1222" s="20" t="str">
        <f>IF(H1222="","",INDEX(D.1[ĐVT],MATCH(H1222,D.1[Tên sản phẩm],0)))</f>
        <v/>
      </c>
      <c r="K1222" s="56" t="str">
        <f>IF(H1222="","",INDEX(#REF!,MATCH(H1222,D.1[Tên sản phẩm],0)))</f>
        <v/>
      </c>
      <c r="L1222" s="56"/>
      <c r="M1222" s="53"/>
      <c r="N1222" s="53"/>
      <c r="O1222" s="53"/>
      <c r="P1222" s="57" t="str">
        <f t="shared" si="236"/>
        <v/>
      </c>
      <c r="Q1222" s="58"/>
      <c r="R1222" s="56" t="str">
        <f t="shared" si="229"/>
        <v/>
      </c>
      <c r="S1222" s="57" t="str">
        <f t="shared" si="237"/>
        <v/>
      </c>
      <c r="T1222" s="58" t="str">
        <f t="shared" ca="1" si="238"/>
        <v/>
      </c>
      <c r="U1222" s="57" t="str">
        <f t="shared" si="239"/>
        <v/>
      </c>
      <c r="V1222" s="57" t="str">
        <f ca="1">IF(AND(C1222&lt;&gt;"",C1222&lt;&gt;OFFSET(C1222,1,0)),SUMIFS([Giá có thuế],[Số ĐK],C1222),"")</f>
        <v/>
      </c>
      <c r="W1222" s="53"/>
      <c r="X1222" s="55" t="str">
        <f>IF(W1222="","",'Thông Tin Chung'!#REF!)</f>
        <v/>
      </c>
      <c r="Y1222" s="57" t="str">
        <f t="shared" ca="1" si="240"/>
        <v/>
      </c>
      <c r="Z1222" s="59"/>
      <c r="AA1222" s="49" t="str">
        <f ca="1">IF(C1222="","",IF(OR(D1222&lt;NgayBatDau,D1222&gt;NgayKetThuc),"Ngày tháng phải nằm trong kỳ báo cáo",IF(AND(G1222&lt;&gt;"",COUNTIF(D.2[Tên khách hàng],G1222)=0),"Tên KH chưa khai báo trong DSKH",IF(AND(H1222&lt;&gt;"",COUNTIF(D.1[Tên sản phẩm],H1222)=0),"SP này chưa khai báo trong DSSP",""))))</f>
        <v/>
      </c>
      <c r="AB1222" s="28" t="str">
        <f t="shared" ca="1" si="230"/>
        <v/>
      </c>
      <c r="AC1222" s="29" t="str">
        <f>IF(OR(H1222="",S1222=""),"",S1222-(SUM(L1222,M1222)*INDEX(#REF!,MATCH(H1222,D.1[Tên sản phẩm],0))))</f>
        <v/>
      </c>
    </row>
    <row r="1223" spans="2:29" ht="27.75" customHeight="1">
      <c r="B1223" s="69">
        <f t="shared" si="231"/>
        <v>1220</v>
      </c>
      <c r="C1223" s="49" t="str">
        <f t="shared" ca="1" si="232"/>
        <v/>
      </c>
      <c r="D1223" s="50" t="str">
        <f t="shared" ca="1" si="233"/>
        <v/>
      </c>
      <c r="E1223" s="51" t="str">
        <f t="shared" ca="1" si="234"/>
        <v/>
      </c>
      <c r="F1223" s="51"/>
      <c r="G1223" s="52" t="str">
        <f t="shared" ca="1" si="235"/>
        <v/>
      </c>
      <c r="H1223" s="53"/>
      <c r="I1223" s="54" t="str">
        <f>IF(H1223="","",INDEX(D.1[Quy cách],MATCH(H1223,D.1[Tên sản phẩm],0)))</f>
        <v/>
      </c>
      <c r="J1223" s="20" t="str">
        <f>IF(H1223="","",INDEX(D.1[ĐVT],MATCH(H1223,D.1[Tên sản phẩm],0)))</f>
        <v/>
      </c>
      <c r="K1223" s="56" t="str">
        <f>IF(H1223="","",INDEX(#REF!,MATCH(H1223,D.1[Tên sản phẩm],0)))</f>
        <v/>
      </c>
      <c r="L1223" s="56"/>
      <c r="M1223" s="53"/>
      <c r="N1223" s="53"/>
      <c r="O1223" s="53"/>
      <c r="P1223" s="57" t="str">
        <f t="shared" si="236"/>
        <v/>
      </c>
      <c r="Q1223" s="58"/>
      <c r="R1223" s="56" t="str">
        <f t="shared" si="229"/>
        <v/>
      </c>
      <c r="S1223" s="57" t="str">
        <f t="shared" si="237"/>
        <v/>
      </c>
      <c r="T1223" s="58" t="str">
        <f t="shared" ca="1" si="238"/>
        <v/>
      </c>
      <c r="U1223" s="57" t="str">
        <f t="shared" si="239"/>
        <v/>
      </c>
      <c r="V1223" s="57" t="str">
        <f ca="1">IF(AND(C1223&lt;&gt;"",C1223&lt;&gt;OFFSET(C1223,1,0)),SUMIFS([Giá có thuế],[Số ĐK],C1223),"")</f>
        <v/>
      </c>
      <c r="W1223" s="53"/>
      <c r="X1223" s="55" t="str">
        <f>IF(W1223="","",'Thông Tin Chung'!#REF!)</f>
        <v/>
      </c>
      <c r="Y1223" s="57" t="str">
        <f t="shared" ca="1" si="240"/>
        <v/>
      </c>
      <c r="Z1223" s="59"/>
      <c r="AA1223" s="49" t="str">
        <f ca="1">IF(C1223="","",IF(OR(D1223&lt;NgayBatDau,D1223&gt;NgayKetThuc),"Ngày tháng phải nằm trong kỳ báo cáo",IF(AND(G1223&lt;&gt;"",COUNTIF(D.2[Tên khách hàng],G1223)=0),"Tên KH chưa khai báo trong DSKH",IF(AND(H1223&lt;&gt;"",COUNTIF(D.1[Tên sản phẩm],H1223)=0),"SP này chưa khai báo trong DSSP",""))))</f>
        <v/>
      </c>
      <c r="AB1223" s="28" t="str">
        <f t="shared" ca="1" si="230"/>
        <v/>
      </c>
      <c r="AC1223" s="29" t="str">
        <f>IF(OR(H1223="",S1223=""),"",S1223-(SUM(L1223,M1223)*INDEX(#REF!,MATCH(H1223,D.1[Tên sản phẩm],0))))</f>
        <v/>
      </c>
    </row>
    <row r="1224" spans="2:29" ht="27.75" customHeight="1">
      <c r="B1224" s="69">
        <f t="shared" si="231"/>
        <v>1221</v>
      </c>
      <c r="C1224" s="49" t="str">
        <f t="shared" ca="1" si="232"/>
        <v/>
      </c>
      <c r="D1224" s="50" t="str">
        <f t="shared" ca="1" si="233"/>
        <v/>
      </c>
      <c r="E1224" s="51" t="str">
        <f t="shared" ca="1" si="234"/>
        <v/>
      </c>
      <c r="F1224" s="51"/>
      <c r="G1224" s="52" t="str">
        <f t="shared" ca="1" si="235"/>
        <v/>
      </c>
      <c r="H1224" s="53"/>
      <c r="I1224" s="54" t="str">
        <f>IF(H1224="","",INDEX(D.1[Quy cách],MATCH(H1224,D.1[Tên sản phẩm],0)))</f>
        <v/>
      </c>
      <c r="J1224" s="20" t="str">
        <f>IF(H1224="","",INDEX(D.1[ĐVT],MATCH(H1224,D.1[Tên sản phẩm],0)))</f>
        <v/>
      </c>
      <c r="K1224" s="56" t="str">
        <f>IF(H1224="","",INDEX(#REF!,MATCH(H1224,D.1[Tên sản phẩm],0)))</f>
        <v/>
      </c>
      <c r="L1224" s="56"/>
      <c r="M1224" s="53"/>
      <c r="N1224" s="53"/>
      <c r="O1224" s="53"/>
      <c r="P1224" s="57" t="str">
        <f t="shared" si="236"/>
        <v/>
      </c>
      <c r="Q1224" s="58"/>
      <c r="R1224" s="56" t="str">
        <f t="shared" si="229"/>
        <v/>
      </c>
      <c r="S1224" s="57" t="str">
        <f t="shared" si="237"/>
        <v/>
      </c>
      <c r="T1224" s="58" t="str">
        <f t="shared" ca="1" si="238"/>
        <v/>
      </c>
      <c r="U1224" s="57" t="str">
        <f t="shared" si="239"/>
        <v/>
      </c>
      <c r="V1224" s="57" t="str">
        <f ca="1">IF(AND(C1224&lt;&gt;"",C1224&lt;&gt;OFFSET(C1224,1,0)),SUMIFS([Giá có thuế],[Số ĐK],C1224),"")</f>
        <v/>
      </c>
      <c r="W1224" s="53"/>
      <c r="X1224" s="55" t="str">
        <f>IF(W1224="","",'Thông Tin Chung'!#REF!)</f>
        <v/>
      </c>
      <c r="Y1224" s="57" t="str">
        <f t="shared" ca="1" si="240"/>
        <v/>
      </c>
      <c r="Z1224" s="59"/>
      <c r="AA1224" s="49" t="str">
        <f ca="1">IF(C1224="","",IF(OR(D1224&lt;NgayBatDau,D1224&gt;NgayKetThuc),"Ngày tháng phải nằm trong kỳ báo cáo",IF(AND(G1224&lt;&gt;"",COUNTIF(D.2[Tên khách hàng],G1224)=0),"Tên KH chưa khai báo trong DSKH",IF(AND(H1224&lt;&gt;"",COUNTIF(D.1[Tên sản phẩm],H1224)=0),"SP này chưa khai báo trong DSSP",""))))</f>
        <v/>
      </c>
      <c r="AB1224" s="28" t="str">
        <f t="shared" ca="1" si="230"/>
        <v/>
      </c>
      <c r="AC1224" s="29" t="str">
        <f>IF(OR(H1224="",S1224=""),"",S1224-(SUM(L1224,M1224)*INDEX(#REF!,MATCH(H1224,D.1[Tên sản phẩm],0))))</f>
        <v/>
      </c>
    </row>
    <row r="1225" spans="2:29" ht="27.75" customHeight="1">
      <c r="B1225" s="69">
        <f t="shared" si="231"/>
        <v>1222</v>
      </c>
      <c r="C1225" s="49" t="str">
        <f t="shared" ca="1" si="232"/>
        <v/>
      </c>
      <c r="D1225" s="50" t="str">
        <f t="shared" ca="1" si="233"/>
        <v/>
      </c>
      <c r="E1225" s="51" t="str">
        <f t="shared" ca="1" si="234"/>
        <v/>
      </c>
      <c r="F1225" s="51"/>
      <c r="G1225" s="52" t="str">
        <f t="shared" ca="1" si="235"/>
        <v/>
      </c>
      <c r="H1225" s="53"/>
      <c r="I1225" s="54" t="str">
        <f>IF(H1225="","",INDEX(D.1[Quy cách],MATCH(H1225,D.1[Tên sản phẩm],0)))</f>
        <v/>
      </c>
      <c r="J1225" s="20" t="str">
        <f>IF(H1225="","",INDEX(D.1[ĐVT],MATCH(H1225,D.1[Tên sản phẩm],0)))</f>
        <v/>
      </c>
      <c r="K1225" s="56" t="str">
        <f>IF(H1225="","",INDEX(#REF!,MATCH(H1225,D.1[Tên sản phẩm],0)))</f>
        <v/>
      </c>
      <c r="L1225" s="56"/>
      <c r="M1225" s="53"/>
      <c r="N1225" s="53"/>
      <c r="O1225" s="53"/>
      <c r="P1225" s="57" t="str">
        <f t="shared" si="236"/>
        <v/>
      </c>
      <c r="Q1225" s="58"/>
      <c r="R1225" s="56" t="str">
        <f t="shared" si="229"/>
        <v/>
      </c>
      <c r="S1225" s="57" t="str">
        <f t="shared" si="237"/>
        <v/>
      </c>
      <c r="T1225" s="58" t="str">
        <f t="shared" ca="1" si="238"/>
        <v/>
      </c>
      <c r="U1225" s="57" t="str">
        <f t="shared" si="239"/>
        <v/>
      </c>
      <c r="V1225" s="57" t="str">
        <f ca="1">IF(AND(C1225&lt;&gt;"",C1225&lt;&gt;OFFSET(C1225,1,0)),SUMIFS([Giá có thuế],[Số ĐK],C1225),"")</f>
        <v/>
      </c>
      <c r="W1225" s="53"/>
      <c r="X1225" s="55" t="str">
        <f>IF(W1225="","",'Thông Tin Chung'!#REF!)</f>
        <v/>
      </c>
      <c r="Y1225" s="57" t="str">
        <f t="shared" ca="1" si="240"/>
        <v/>
      </c>
      <c r="Z1225" s="59"/>
      <c r="AA1225" s="49" t="str">
        <f ca="1">IF(C1225="","",IF(OR(D1225&lt;NgayBatDau,D1225&gt;NgayKetThuc),"Ngày tháng phải nằm trong kỳ báo cáo",IF(AND(G1225&lt;&gt;"",COUNTIF(D.2[Tên khách hàng],G1225)=0),"Tên KH chưa khai báo trong DSKH",IF(AND(H1225&lt;&gt;"",COUNTIF(D.1[Tên sản phẩm],H1225)=0),"SP này chưa khai báo trong DSSP",""))))</f>
        <v/>
      </c>
      <c r="AB1225" s="28" t="str">
        <f t="shared" ca="1" si="230"/>
        <v/>
      </c>
      <c r="AC1225" s="29" t="str">
        <f>IF(OR(H1225="",S1225=""),"",S1225-(SUM(L1225,M1225)*INDEX(#REF!,MATCH(H1225,D.1[Tên sản phẩm],0))))</f>
        <v/>
      </c>
    </row>
    <row r="1226" spans="2:29" ht="27.75" customHeight="1">
      <c r="B1226" s="69">
        <f t="shared" si="231"/>
        <v>1223</v>
      </c>
      <c r="C1226" s="49" t="str">
        <f t="shared" ca="1" si="232"/>
        <v/>
      </c>
      <c r="D1226" s="50" t="str">
        <f t="shared" ca="1" si="233"/>
        <v/>
      </c>
      <c r="E1226" s="51" t="str">
        <f t="shared" ca="1" si="234"/>
        <v/>
      </c>
      <c r="F1226" s="51"/>
      <c r="G1226" s="52" t="str">
        <f t="shared" ca="1" si="235"/>
        <v/>
      </c>
      <c r="H1226" s="53"/>
      <c r="I1226" s="54" t="str">
        <f>IF(H1226="","",INDEX(D.1[Quy cách],MATCH(H1226,D.1[Tên sản phẩm],0)))</f>
        <v/>
      </c>
      <c r="J1226" s="20" t="str">
        <f>IF(H1226="","",INDEX(D.1[ĐVT],MATCH(H1226,D.1[Tên sản phẩm],0)))</f>
        <v/>
      </c>
      <c r="K1226" s="56" t="str">
        <f>IF(H1226="","",INDEX(#REF!,MATCH(H1226,D.1[Tên sản phẩm],0)))</f>
        <v/>
      </c>
      <c r="L1226" s="56"/>
      <c r="M1226" s="53"/>
      <c r="N1226" s="53"/>
      <c r="O1226" s="53"/>
      <c r="P1226" s="57" t="str">
        <f t="shared" si="236"/>
        <v/>
      </c>
      <c r="Q1226" s="58"/>
      <c r="R1226" s="56" t="str">
        <f t="shared" si="229"/>
        <v/>
      </c>
      <c r="S1226" s="57" t="str">
        <f t="shared" si="237"/>
        <v/>
      </c>
      <c r="T1226" s="58" t="str">
        <f t="shared" ca="1" si="238"/>
        <v/>
      </c>
      <c r="U1226" s="57" t="str">
        <f t="shared" si="239"/>
        <v/>
      </c>
      <c r="V1226" s="57" t="str">
        <f ca="1">IF(AND(C1226&lt;&gt;"",C1226&lt;&gt;OFFSET(C1226,1,0)),SUMIFS([Giá có thuế],[Số ĐK],C1226),"")</f>
        <v/>
      </c>
      <c r="W1226" s="53"/>
      <c r="X1226" s="55" t="str">
        <f>IF(W1226="","",'Thông Tin Chung'!#REF!)</f>
        <v/>
      </c>
      <c r="Y1226" s="57" t="str">
        <f t="shared" ca="1" si="240"/>
        <v/>
      </c>
      <c r="Z1226" s="59"/>
      <c r="AA1226" s="49" t="str">
        <f ca="1">IF(C1226="","",IF(OR(D1226&lt;NgayBatDau,D1226&gt;NgayKetThuc),"Ngày tháng phải nằm trong kỳ báo cáo",IF(AND(G1226&lt;&gt;"",COUNTIF(D.2[Tên khách hàng],G1226)=0),"Tên KH chưa khai báo trong DSKH",IF(AND(H1226&lt;&gt;"",COUNTIF(D.1[Tên sản phẩm],H1226)=0),"SP này chưa khai báo trong DSSP",""))))</f>
        <v/>
      </c>
      <c r="AB1226" s="28" t="str">
        <f t="shared" ca="1" si="230"/>
        <v/>
      </c>
      <c r="AC1226" s="29" t="str">
        <f>IF(OR(H1226="",S1226=""),"",S1226-(SUM(L1226,M1226)*INDEX(#REF!,MATCH(H1226,D.1[Tên sản phẩm],0))))</f>
        <v/>
      </c>
    </row>
    <row r="1227" spans="2:29" ht="27.75" customHeight="1">
      <c r="B1227" s="69">
        <f t="shared" si="231"/>
        <v>1224</v>
      </c>
      <c r="C1227" s="49" t="str">
        <f t="shared" ca="1" si="232"/>
        <v/>
      </c>
      <c r="D1227" s="50" t="str">
        <f t="shared" ca="1" si="233"/>
        <v/>
      </c>
      <c r="E1227" s="51" t="str">
        <f t="shared" ca="1" si="234"/>
        <v/>
      </c>
      <c r="F1227" s="51"/>
      <c r="G1227" s="52" t="str">
        <f t="shared" ca="1" si="235"/>
        <v/>
      </c>
      <c r="H1227" s="53"/>
      <c r="I1227" s="54" t="str">
        <f>IF(H1227="","",INDEX(D.1[Quy cách],MATCH(H1227,D.1[Tên sản phẩm],0)))</f>
        <v/>
      </c>
      <c r="J1227" s="20" t="str">
        <f>IF(H1227="","",INDEX(D.1[ĐVT],MATCH(H1227,D.1[Tên sản phẩm],0)))</f>
        <v/>
      </c>
      <c r="K1227" s="56" t="str">
        <f>IF(H1227="","",INDEX(#REF!,MATCH(H1227,D.1[Tên sản phẩm],0)))</f>
        <v/>
      </c>
      <c r="L1227" s="56"/>
      <c r="M1227" s="53"/>
      <c r="N1227" s="53"/>
      <c r="O1227" s="53"/>
      <c r="P1227" s="57" t="str">
        <f t="shared" si="236"/>
        <v/>
      </c>
      <c r="Q1227" s="58"/>
      <c r="R1227" s="56" t="str">
        <f t="shared" si="229"/>
        <v/>
      </c>
      <c r="S1227" s="57" t="str">
        <f t="shared" si="237"/>
        <v/>
      </c>
      <c r="T1227" s="58" t="str">
        <f t="shared" ca="1" si="238"/>
        <v/>
      </c>
      <c r="U1227" s="57" t="str">
        <f t="shared" si="239"/>
        <v/>
      </c>
      <c r="V1227" s="57" t="str">
        <f ca="1">IF(AND(C1227&lt;&gt;"",C1227&lt;&gt;OFFSET(C1227,1,0)),SUMIFS([Giá có thuế],[Số ĐK],C1227),"")</f>
        <v/>
      </c>
      <c r="W1227" s="53"/>
      <c r="X1227" s="55" t="str">
        <f>IF(W1227="","",'Thông Tin Chung'!#REF!)</f>
        <v/>
      </c>
      <c r="Y1227" s="57" t="str">
        <f t="shared" ca="1" si="240"/>
        <v/>
      </c>
      <c r="Z1227" s="59"/>
      <c r="AA1227" s="49" t="str">
        <f ca="1">IF(C1227="","",IF(OR(D1227&lt;NgayBatDau,D1227&gt;NgayKetThuc),"Ngày tháng phải nằm trong kỳ báo cáo",IF(AND(G1227&lt;&gt;"",COUNTIF(D.2[Tên khách hàng],G1227)=0),"Tên KH chưa khai báo trong DSKH",IF(AND(H1227&lt;&gt;"",COUNTIF(D.1[Tên sản phẩm],H1227)=0),"SP này chưa khai báo trong DSSP",""))))</f>
        <v/>
      </c>
      <c r="AB1227" s="28" t="str">
        <f t="shared" ca="1" si="230"/>
        <v/>
      </c>
      <c r="AC1227" s="29" t="str">
        <f>IF(OR(H1227="",S1227=""),"",S1227-(SUM(L1227,M1227)*INDEX(#REF!,MATCH(H1227,D.1[Tên sản phẩm],0))))</f>
        <v/>
      </c>
    </row>
    <row r="1228" spans="2:29" ht="27.75" customHeight="1">
      <c r="B1228" s="69">
        <f t="shared" si="231"/>
        <v>1225</v>
      </c>
      <c r="C1228" s="49" t="str">
        <f t="shared" ca="1" si="232"/>
        <v/>
      </c>
      <c r="D1228" s="50" t="str">
        <f t="shared" ca="1" si="233"/>
        <v/>
      </c>
      <c r="E1228" s="51" t="str">
        <f t="shared" ca="1" si="234"/>
        <v/>
      </c>
      <c r="F1228" s="51"/>
      <c r="G1228" s="52" t="str">
        <f t="shared" ca="1" si="235"/>
        <v/>
      </c>
      <c r="H1228" s="53"/>
      <c r="I1228" s="54" t="str">
        <f>IF(H1228="","",INDEX(D.1[Quy cách],MATCH(H1228,D.1[Tên sản phẩm],0)))</f>
        <v/>
      </c>
      <c r="J1228" s="20" t="str">
        <f>IF(H1228="","",INDEX(D.1[ĐVT],MATCH(H1228,D.1[Tên sản phẩm],0)))</f>
        <v/>
      </c>
      <c r="K1228" s="56" t="str">
        <f>IF(H1228="","",INDEX(#REF!,MATCH(H1228,D.1[Tên sản phẩm],0)))</f>
        <v/>
      </c>
      <c r="L1228" s="56"/>
      <c r="M1228" s="53"/>
      <c r="N1228" s="53"/>
      <c r="O1228" s="53"/>
      <c r="P1228" s="57" t="str">
        <f t="shared" si="236"/>
        <v/>
      </c>
      <c r="Q1228" s="58"/>
      <c r="R1228" s="56" t="str">
        <f t="shared" si="229"/>
        <v/>
      </c>
      <c r="S1228" s="57" t="str">
        <f t="shared" si="237"/>
        <v/>
      </c>
      <c r="T1228" s="58" t="str">
        <f t="shared" ca="1" si="238"/>
        <v/>
      </c>
      <c r="U1228" s="57" t="str">
        <f t="shared" si="239"/>
        <v/>
      </c>
      <c r="V1228" s="57" t="str">
        <f ca="1">IF(AND(C1228&lt;&gt;"",C1228&lt;&gt;OFFSET(C1228,1,0)),SUMIFS([Giá có thuế],[Số ĐK],C1228),"")</f>
        <v/>
      </c>
      <c r="W1228" s="53"/>
      <c r="X1228" s="55" t="str">
        <f>IF(W1228="","",'Thông Tin Chung'!#REF!)</f>
        <v/>
      </c>
      <c r="Y1228" s="57" t="str">
        <f t="shared" ca="1" si="240"/>
        <v/>
      </c>
      <c r="Z1228" s="59"/>
      <c r="AA1228" s="49" t="str">
        <f ca="1">IF(C1228="","",IF(OR(D1228&lt;NgayBatDau,D1228&gt;NgayKetThuc),"Ngày tháng phải nằm trong kỳ báo cáo",IF(AND(G1228&lt;&gt;"",COUNTIF(D.2[Tên khách hàng],G1228)=0),"Tên KH chưa khai báo trong DSKH",IF(AND(H1228&lt;&gt;"",COUNTIF(D.1[Tên sản phẩm],H1228)=0),"SP này chưa khai báo trong DSSP",""))))</f>
        <v/>
      </c>
      <c r="AB1228" s="28" t="str">
        <f t="shared" ca="1" si="230"/>
        <v/>
      </c>
      <c r="AC1228" s="29" t="str">
        <f>IF(OR(H1228="",S1228=""),"",S1228-(SUM(L1228,M1228)*INDEX(#REF!,MATCH(H1228,D.1[Tên sản phẩm],0))))</f>
        <v/>
      </c>
    </row>
    <row r="1229" spans="2:29" ht="27.75" customHeight="1">
      <c r="B1229" s="69">
        <f t="shared" si="231"/>
        <v>1226</v>
      </c>
      <c r="C1229" s="49" t="str">
        <f t="shared" ca="1" si="232"/>
        <v/>
      </c>
      <c r="D1229" s="50" t="str">
        <f t="shared" ca="1" si="233"/>
        <v/>
      </c>
      <c r="E1229" s="51" t="str">
        <f t="shared" ca="1" si="234"/>
        <v/>
      </c>
      <c r="F1229" s="51"/>
      <c r="G1229" s="52" t="str">
        <f t="shared" ca="1" si="235"/>
        <v/>
      </c>
      <c r="H1229" s="53"/>
      <c r="I1229" s="54" t="str">
        <f>IF(H1229="","",INDEX(D.1[Quy cách],MATCH(H1229,D.1[Tên sản phẩm],0)))</f>
        <v/>
      </c>
      <c r="J1229" s="20" t="str">
        <f>IF(H1229="","",INDEX(D.1[ĐVT],MATCH(H1229,D.1[Tên sản phẩm],0)))</f>
        <v/>
      </c>
      <c r="K1229" s="56" t="str">
        <f>IF(H1229="","",INDEX(#REF!,MATCH(H1229,D.1[Tên sản phẩm],0)))</f>
        <v/>
      </c>
      <c r="L1229" s="56"/>
      <c r="M1229" s="53"/>
      <c r="N1229" s="53"/>
      <c r="O1229" s="53"/>
      <c r="P1229" s="57" t="str">
        <f t="shared" si="236"/>
        <v/>
      </c>
      <c r="Q1229" s="58"/>
      <c r="R1229" s="56" t="str">
        <f t="shared" si="229"/>
        <v/>
      </c>
      <c r="S1229" s="57" t="str">
        <f t="shared" si="237"/>
        <v/>
      </c>
      <c r="T1229" s="58" t="str">
        <f t="shared" ca="1" si="238"/>
        <v/>
      </c>
      <c r="U1229" s="57" t="str">
        <f t="shared" si="239"/>
        <v/>
      </c>
      <c r="V1229" s="57" t="str">
        <f ca="1">IF(AND(C1229&lt;&gt;"",C1229&lt;&gt;OFFSET(C1229,1,0)),SUMIFS([Giá có thuế],[Số ĐK],C1229),"")</f>
        <v/>
      </c>
      <c r="W1229" s="53"/>
      <c r="X1229" s="55" t="str">
        <f>IF(W1229="","",'Thông Tin Chung'!#REF!)</f>
        <v/>
      </c>
      <c r="Y1229" s="57" t="str">
        <f t="shared" ca="1" si="240"/>
        <v/>
      </c>
      <c r="Z1229" s="59"/>
      <c r="AA1229" s="49" t="str">
        <f ca="1">IF(C1229="","",IF(OR(D1229&lt;NgayBatDau,D1229&gt;NgayKetThuc),"Ngày tháng phải nằm trong kỳ báo cáo",IF(AND(G1229&lt;&gt;"",COUNTIF(D.2[Tên khách hàng],G1229)=0),"Tên KH chưa khai báo trong DSKH",IF(AND(H1229&lt;&gt;"",COUNTIF(D.1[Tên sản phẩm],H1229)=0),"SP này chưa khai báo trong DSSP",""))))</f>
        <v/>
      </c>
      <c r="AB1229" s="28" t="str">
        <f t="shared" ca="1" si="230"/>
        <v/>
      </c>
      <c r="AC1229" s="29" t="str">
        <f>IF(OR(H1229="",S1229=""),"",S1229-(SUM(L1229,M1229)*INDEX(#REF!,MATCH(H1229,D.1[Tên sản phẩm],0))))</f>
        <v/>
      </c>
    </row>
    <row r="1230" spans="2:29" ht="27.75" customHeight="1">
      <c r="B1230" s="69">
        <f t="shared" si="231"/>
        <v>1227</v>
      </c>
      <c r="C1230" s="49" t="str">
        <f t="shared" ca="1" si="232"/>
        <v/>
      </c>
      <c r="D1230" s="50" t="str">
        <f t="shared" ca="1" si="233"/>
        <v/>
      </c>
      <c r="E1230" s="51" t="str">
        <f t="shared" ca="1" si="234"/>
        <v/>
      </c>
      <c r="F1230" s="51"/>
      <c r="G1230" s="52" t="str">
        <f t="shared" ca="1" si="235"/>
        <v/>
      </c>
      <c r="H1230" s="53"/>
      <c r="I1230" s="54" t="str">
        <f>IF(H1230="","",INDEX(D.1[Quy cách],MATCH(H1230,D.1[Tên sản phẩm],0)))</f>
        <v/>
      </c>
      <c r="J1230" s="20" t="str">
        <f>IF(H1230="","",INDEX(D.1[ĐVT],MATCH(H1230,D.1[Tên sản phẩm],0)))</f>
        <v/>
      </c>
      <c r="K1230" s="56" t="str">
        <f>IF(H1230="","",INDEX(#REF!,MATCH(H1230,D.1[Tên sản phẩm],0)))</f>
        <v/>
      </c>
      <c r="L1230" s="56"/>
      <c r="M1230" s="53"/>
      <c r="N1230" s="53"/>
      <c r="O1230" s="53"/>
      <c r="P1230" s="57" t="str">
        <f t="shared" si="236"/>
        <v/>
      </c>
      <c r="Q1230" s="58"/>
      <c r="R1230" s="56" t="str">
        <f t="shared" si="229"/>
        <v/>
      </c>
      <c r="S1230" s="57" t="str">
        <f t="shared" si="237"/>
        <v/>
      </c>
      <c r="T1230" s="58" t="str">
        <f t="shared" ca="1" si="238"/>
        <v/>
      </c>
      <c r="U1230" s="57" t="str">
        <f t="shared" si="239"/>
        <v/>
      </c>
      <c r="V1230" s="57" t="str">
        <f ca="1">IF(AND(C1230&lt;&gt;"",C1230&lt;&gt;OFFSET(C1230,1,0)),SUMIFS([Giá có thuế],[Số ĐK],C1230),"")</f>
        <v/>
      </c>
      <c r="W1230" s="53"/>
      <c r="X1230" s="55" t="str">
        <f>IF(W1230="","",'Thông Tin Chung'!#REF!)</f>
        <v/>
      </c>
      <c r="Y1230" s="57" t="str">
        <f t="shared" ca="1" si="240"/>
        <v/>
      </c>
      <c r="Z1230" s="59"/>
      <c r="AA1230" s="49" t="str">
        <f ca="1">IF(C1230="","",IF(OR(D1230&lt;NgayBatDau,D1230&gt;NgayKetThuc),"Ngày tháng phải nằm trong kỳ báo cáo",IF(AND(G1230&lt;&gt;"",COUNTIF(D.2[Tên khách hàng],G1230)=0),"Tên KH chưa khai báo trong DSKH",IF(AND(H1230&lt;&gt;"",COUNTIF(D.1[Tên sản phẩm],H1230)=0),"SP này chưa khai báo trong DSSP",""))))</f>
        <v/>
      </c>
      <c r="AB1230" s="28" t="str">
        <f t="shared" ca="1" si="230"/>
        <v/>
      </c>
      <c r="AC1230" s="29" t="str">
        <f>IF(OR(H1230="",S1230=""),"",S1230-(SUM(L1230,M1230)*INDEX(#REF!,MATCH(H1230,D.1[Tên sản phẩm],0))))</f>
        <v/>
      </c>
    </row>
    <row r="1231" spans="2:29" ht="27.75" customHeight="1">
      <c r="B1231" s="69">
        <f t="shared" si="231"/>
        <v>1228</v>
      </c>
      <c r="C1231" s="49" t="str">
        <f t="shared" ca="1" si="232"/>
        <v/>
      </c>
      <c r="D1231" s="50" t="str">
        <f t="shared" ca="1" si="233"/>
        <v/>
      </c>
      <c r="E1231" s="51" t="str">
        <f t="shared" ca="1" si="234"/>
        <v/>
      </c>
      <c r="F1231" s="51"/>
      <c r="G1231" s="52" t="str">
        <f t="shared" ca="1" si="235"/>
        <v/>
      </c>
      <c r="H1231" s="53"/>
      <c r="I1231" s="54" t="str">
        <f>IF(H1231="","",INDEX(D.1[Quy cách],MATCH(H1231,D.1[Tên sản phẩm],0)))</f>
        <v/>
      </c>
      <c r="J1231" s="20" t="str">
        <f>IF(H1231="","",INDEX(D.1[ĐVT],MATCH(H1231,D.1[Tên sản phẩm],0)))</f>
        <v/>
      </c>
      <c r="K1231" s="56" t="str">
        <f>IF(H1231="","",INDEX(#REF!,MATCH(H1231,D.1[Tên sản phẩm],0)))</f>
        <v/>
      </c>
      <c r="L1231" s="56"/>
      <c r="M1231" s="53"/>
      <c r="N1231" s="53"/>
      <c r="O1231" s="53"/>
      <c r="P1231" s="57" t="str">
        <f t="shared" si="236"/>
        <v/>
      </c>
      <c r="Q1231" s="58"/>
      <c r="R1231" s="56" t="str">
        <f t="shared" si="229"/>
        <v/>
      </c>
      <c r="S1231" s="57" t="str">
        <f t="shared" si="237"/>
        <v/>
      </c>
      <c r="T1231" s="58" t="str">
        <f t="shared" ca="1" si="238"/>
        <v/>
      </c>
      <c r="U1231" s="57" t="str">
        <f t="shared" si="239"/>
        <v/>
      </c>
      <c r="V1231" s="57" t="str">
        <f ca="1">IF(AND(C1231&lt;&gt;"",C1231&lt;&gt;OFFSET(C1231,1,0)),SUMIFS([Giá có thuế],[Số ĐK],C1231),"")</f>
        <v/>
      </c>
      <c r="W1231" s="53"/>
      <c r="X1231" s="55" t="str">
        <f>IF(W1231="","",'Thông Tin Chung'!#REF!)</f>
        <v/>
      </c>
      <c r="Y1231" s="57" t="str">
        <f t="shared" ca="1" si="240"/>
        <v/>
      </c>
      <c r="Z1231" s="59"/>
      <c r="AA1231" s="49" t="str">
        <f ca="1">IF(C1231="","",IF(OR(D1231&lt;NgayBatDau,D1231&gt;NgayKetThuc),"Ngày tháng phải nằm trong kỳ báo cáo",IF(AND(G1231&lt;&gt;"",COUNTIF(D.2[Tên khách hàng],G1231)=0),"Tên KH chưa khai báo trong DSKH",IF(AND(H1231&lt;&gt;"",COUNTIF(D.1[Tên sản phẩm],H1231)=0),"SP này chưa khai báo trong DSSP",""))))</f>
        <v/>
      </c>
      <c r="AB1231" s="28" t="str">
        <f t="shared" ca="1" si="230"/>
        <v/>
      </c>
      <c r="AC1231" s="29" t="str">
        <f>IF(OR(H1231="",S1231=""),"",S1231-(SUM(L1231,M1231)*INDEX(#REF!,MATCH(H1231,D.1[Tên sản phẩm],0))))</f>
        <v/>
      </c>
    </row>
    <row r="1232" spans="2:29" ht="27.75" customHeight="1">
      <c r="B1232" s="69">
        <f t="shared" si="231"/>
        <v>1229</v>
      </c>
      <c r="C1232" s="49" t="str">
        <f t="shared" ca="1" si="232"/>
        <v/>
      </c>
      <c r="D1232" s="50" t="str">
        <f t="shared" ca="1" si="233"/>
        <v/>
      </c>
      <c r="E1232" s="51" t="str">
        <f t="shared" ca="1" si="234"/>
        <v/>
      </c>
      <c r="F1232" s="51"/>
      <c r="G1232" s="52" t="str">
        <f t="shared" ca="1" si="235"/>
        <v/>
      </c>
      <c r="H1232" s="53"/>
      <c r="I1232" s="54" t="str">
        <f>IF(H1232="","",INDEX(D.1[Quy cách],MATCH(H1232,D.1[Tên sản phẩm],0)))</f>
        <v/>
      </c>
      <c r="J1232" s="20" t="str">
        <f>IF(H1232="","",INDEX(D.1[ĐVT],MATCH(H1232,D.1[Tên sản phẩm],0)))</f>
        <v/>
      </c>
      <c r="K1232" s="56" t="str">
        <f>IF(H1232="","",INDEX(#REF!,MATCH(H1232,D.1[Tên sản phẩm],0)))</f>
        <v/>
      </c>
      <c r="L1232" s="56"/>
      <c r="M1232" s="53"/>
      <c r="N1232" s="53"/>
      <c r="O1232" s="53"/>
      <c r="P1232" s="57" t="str">
        <f t="shared" si="236"/>
        <v/>
      </c>
      <c r="Q1232" s="58"/>
      <c r="R1232" s="56" t="str">
        <f t="shared" si="229"/>
        <v/>
      </c>
      <c r="S1232" s="57" t="str">
        <f t="shared" si="237"/>
        <v/>
      </c>
      <c r="T1232" s="58" t="str">
        <f t="shared" ca="1" si="238"/>
        <v/>
      </c>
      <c r="U1232" s="57" t="str">
        <f t="shared" si="239"/>
        <v/>
      </c>
      <c r="V1232" s="57" t="str">
        <f ca="1">IF(AND(C1232&lt;&gt;"",C1232&lt;&gt;OFFSET(C1232,1,0)),SUMIFS([Giá có thuế],[Số ĐK],C1232),"")</f>
        <v/>
      </c>
      <c r="W1232" s="53"/>
      <c r="X1232" s="55" t="str">
        <f>IF(W1232="","",'Thông Tin Chung'!#REF!)</f>
        <v/>
      </c>
      <c r="Y1232" s="57" t="str">
        <f t="shared" ca="1" si="240"/>
        <v/>
      </c>
      <c r="Z1232" s="59"/>
      <c r="AA1232" s="49" t="str">
        <f ca="1">IF(C1232="","",IF(OR(D1232&lt;NgayBatDau,D1232&gt;NgayKetThuc),"Ngày tháng phải nằm trong kỳ báo cáo",IF(AND(G1232&lt;&gt;"",COUNTIF(D.2[Tên khách hàng],G1232)=0),"Tên KH chưa khai báo trong DSKH",IF(AND(H1232&lt;&gt;"",COUNTIF(D.1[Tên sản phẩm],H1232)=0),"SP này chưa khai báo trong DSSP",""))))</f>
        <v/>
      </c>
      <c r="AB1232" s="28" t="str">
        <f t="shared" ca="1" si="230"/>
        <v/>
      </c>
      <c r="AC1232" s="29" t="str">
        <f>IF(OR(H1232="",S1232=""),"",S1232-(SUM(L1232,M1232)*INDEX(#REF!,MATCH(H1232,D.1[Tên sản phẩm],0))))</f>
        <v/>
      </c>
    </row>
    <row r="1233" spans="2:29" ht="27.75" customHeight="1">
      <c r="B1233" s="69">
        <f t="shared" si="231"/>
        <v>1230</v>
      </c>
      <c r="C1233" s="49" t="str">
        <f t="shared" ca="1" si="232"/>
        <v/>
      </c>
      <c r="D1233" s="50" t="str">
        <f t="shared" ca="1" si="233"/>
        <v/>
      </c>
      <c r="E1233" s="51" t="str">
        <f t="shared" ca="1" si="234"/>
        <v/>
      </c>
      <c r="F1233" s="51"/>
      <c r="G1233" s="52" t="str">
        <f t="shared" ca="1" si="235"/>
        <v/>
      </c>
      <c r="H1233" s="53"/>
      <c r="I1233" s="54" t="str">
        <f>IF(H1233="","",INDEX(D.1[Quy cách],MATCH(H1233,D.1[Tên sản phẩm],0)))</f>
        <v/>
      </c>
      <c r="J1233" s="20" t="str">
        <f>IF(H1233="","",INDEX(D.1[ĐVT],MATCH(H1233,D.1[Tên sản phẩm],0)))</f>
        <v/>
      </c>
      <c r="K1233" s="56" t="str">
        <f>IF(H1233="","",INDEX(#REF!,MATCH(H1233,D.1[Tên sản phẩm],0)))</f>
        <v/>
      </c>
      <c r="L1233" s="56"/>
      <c r="M1233" s="53"/>
      <c r="N1233" s="53"/>
      <c r="O1233" s="53"/>
      <c r="P1233" s="57" t="str">
        <f t="shared" si="236"/>
        <v/>
      </c>
      <c r="Q1233" s="58"/>
      <c r="R1233" s="56" t="str">
        <f t="shared" si="229"/>
        <v/>
      </c>
      <c r="S1233" s="57" t="str">
        <f t="shared" si="237"/>
        <v/>
      </c>
      <c r="T1233" s="58" t="str">
        <f t="shared" ca="1" si="238"/>
        <v/>
      </c>
      <c r="U1233" s="57" t="str">
        <f t="shared" si="239"/>
        <v/>
      </c>
      <c r="V1233" s="57" t="str">
        <f ca="1">IF(AND(C1233&lt;&gt;"",C1233&lt;&gt;OFFSET(C1233,1,0)),SUMIFS([Giá có thuế],[Số ĐK],C1233),"")</f>
        <v/>
      </c>
      <c r="W1233" s="53"/>
      <c r="X1233" s="55" t="str">
        <f>IF(W1233="","",'Thông Tin Chung'!#REF!)</f>
        <v/>
      </c>
      <c r="Y1233" s="57" t="str">
        <f t="shared" ca="1" si="240"/>
        <v/>
      </c>
      <c r="Z1233" s="59"/>
      <c r="AA1233" s="49" t="str">
        <f ca="1">IF(C1233="","",IF(OR(D1233&lt;NgayBatDau,D1233&gt;NgayKetThuc),"Ngày tháng phải nằm trong kỳ báo cáo",IF(AND(G1233&lt;&gt;"",COUNTIF(D.2[Tên khách hàng],G1233)=0),"Tên KH chưa khai báo trong DSKH",IF(AND(H1233&lt;&gt;"",COUNTIF(D.1[Tên sản phẩm],H1233)=0),"SP này chưa khai báo trong DSSP",""))))</f>
        <v/>
      </c>
      <c r="AB1233" s="28" t="str">
        <f t="shared" ca="1" si="230"/>
        <v/>
      </c>
      <c r="AC1233" s="29" t="str">
        <f>IF(OR(H1233="",S1233=""),"",S1233-(SUM(L1233,M1233)*INDEX(#REF!,MATCH(H1233,D.1[Tên sản phẩm],0))))</f>
        <v/>
      </c>
    </row>
    <row r="1234" spans="2:29" ht="27.75" customHeight="1">
      <c r="B1234" s="69">
        <f t="shared" si="231"/>
        <v>1231</v>
      </c>
      <c r="C1234" s="49" t="str">
        <f t="shared" ca="1" si="232"/>
        <v/>
      </c>
      <c r="D1234" s="50" t="str">
        <f t="shared" ca="1" si="233"/>
        <v/>
      </c>
      <c r="E1234" s="51" t="str">
        <f t="shared" ca="1" si="234"/>
        <v/>
      </c>
      <c r="F1234" s="51"/>
      <c r="G1234" s="52" t="str">
        <f t="shared" ca="1" si="235"/>
        <v/>
      </c>
      <c r="H1234" s="53"/>
      <c r="I1234" s="54" t="str">
        <f>IF(H1234="","",INDEX(D.1[Quy cách],MATCH(H1234,D.1[Tên sản phẩm],0)))</f>
        <v/>
      </c>
      <c r="J1234" s="20" t="str">
        <f>IF(H1234="","",INDEX(D.1[ĐVT],MATCH(H1234,D.1[Tên sản phẩm],0)))</f>
        <v/>
      </c>
      <c r="K1234" s="56" t="str">
        <f>IF(H1234="","",INDEX(#REF!,MATCH(H1234,D.1[Tên sản phẩm],0)))</f>
        <v/>
      </c>
      <c r="L1234" s="56"/>
      <c r="M1234" s="53"/>
      <c r="N1234" s="53"/>
      <c r="O1234" s="53"/>
      <c r="P1234" s="57" t="str">
        <f t="shared" si="236"/>
        <v/>
      </c>
      <c r="Q1234" s="58"/>
      <c r="R1234" s="56" t="str">
        <f t="shared" si="229"/>
        <v/>
      </c>
      <c r="S1234" s="57" t="str">
        <f t="shared" si="237"/>
        <v/>
      </c>
      <c r="T1234" s="58" t="str">
        <f t="shared" ca="1" si="238"/>
        <v/>
      </c>
      <c r="U1234" s="57" t="str">
        <f t="shared" si="239"/>
        <v/>
      </c>
      <c r="V1234" s="57" t="str">
        <f ca="1">IF(AND(C1234&lt;&gt;"",C1234&lt;&gt;OFFSET(C1234,1,0)),SUMIFS([Giá có thuế],[Số ĐK],C1234),"")</f>
        <v/>
      </c>
      <c r="W1234" s="53"/>
      <c r="X1234" s="55" t="str">
        <f>IF(W1234="","",'Thông Tin Chung'!#REF!)</f>
        <v/>
      </c>
      <c r="Y1234" s="57" t="str">
        <f t="shared" ca="1" si="240"/>
        <v/>
      </c>
      <c r="Z1234" s="59"/>
      <c r="AA1234" s="49" t="str">
        <f ca="1">IF(C1234="","",IF(OR(D1234&lt;NgayBatDau,D1234&gt;NgayKetThuc),"Ngày tháng phải nằm trong kỳ báo cáo",IF(AND(G1234&lt;&gt;"",COUNTIF(D.2[Tên khách hàng],G1234)=0),"Tên KH chưa khai báo trong DSKH",IF(AND(H1234&lt;&gt;"",COUNTIF(D.1[Tên sản phẩm],H1234)=0),"SP này chưa khai báo trong DSSP",""))))</f>
        <v/>
      </c>
      <c r="AB1234" s="28" t="str">
        <f t="shared" ca="1" si="230"/>
        <v/>
      </c>
      <c r="AC1234" s="29" t="str">
        <f>IF(OR(H1234="",S1234=""),"",S1234-(SUM(L1234,M1234)*INDEX(#REF!,MATCH(H1234,D.1[Tên sản phẩm],0))))</f>
        <v/>
      </c>
    </row>
    <row r="1235" spans="2:29" ht="27.75" customHeight="1">
      <c r="B1235" s="69">
        <f t="shared" si="231"/>
        <v>1232</v>
      </c>
      <c r="C1235" s="49" t="str">
        <f t="shared" ca="1" si="232"/>
        <v/>
      </c>
      <c r="D1235" s="50" t="str">
        <f t="shared" ca="1" si="233"/>
        <v/>
      </c>
      <c r="E1235" s="51" t="str">
        <f t="shared" ca="1" si="234"/>
        <v/>
      </c>
      <c r="F1235" s="51"/>
      <c r="G1235" s="52" t="str">
        <f t="shared" ca="1" si="235"/>
        <v/>
      </c>
      <c r="H1235" s="53"/>
      <c r="I1235" s="54" t="str">
        <f>IF(H1235="","",INDEX(D.1[Quy cách],MATCH(H1235,D.1[Tên sản phẩm],0)))</f>
        <v/>
      </c>
      <c r="J1235" s="20" t="str">
        <f>IF(H1235="","",INDEX(D.1[ĐVT],MATCH(H1235,D.1[Tên sản phẩm],0)))</f>
        <v/>
      </c>
      <c r="K1235" s="56" t="str">
        <f>IF(H1235="","",INDEX(#REF!,MATCH(H1235,D.1[Tên sản phẩm],0)))</f>
        <v/>
      </c>
      <c r="L1235" s="56"/>
      <c r="M1235" s="53"/>
      <c r="N1235" s="53"/>
      <c r="O1235" s="53"/>
      <c r="P1235" s="57" t="str">
        <f t="shared" si="236"/>
        <v/>
      </c>
      <c r="Q1235" s="58"/>
      <c r="R1235" s="56" t="str">
        <f t="shared" si="229"/>
        <v/>
      </c>
      <c r="S1235" s="57" t="str">
        <f t="shared" si="237"/>
        <v/>
      </c>
      <c r="T1235" s="58" t="str">
        <f t="shared" ca="1" si="238"/>
        <v/>
      </c>
      <c r="U1235" s="57" t="str">
        <f t="shared" si="239"/>
        <v/>
      </c>
      <c r="V1235" s="57" t="str">
        <f ca="1">IF(AND(C1235&lt;&gt;"",C1235&lt;&gt;OFFSET(C1235,1,0)),SUMIFS([Giá có thuế],[Số ĐK],C1235),"")</f>
        <v/>
      </c>
      <c r="W1235" s="53"/>
      <c r="X1235" s="55" t="str">
        <f>IF(W1235="","",'Thông Tin Chung'!#REF!)</f>
        <v/>
      </c>
      <c r="Y1235" s="57" t="str">
        <f t="shared" ca="1" si="240"/>
        <v/>
      </c>
      <c r="Z1235" s="59"/>
      <c r="AA1235" s="49" t="str">
        <f ca="1">IF(C1235="","",IF(OR(D1235&lt;NgayBatDau,D1235&gt;NgayKetThuc),"Ngày tháng phải nằm trong kỳ báo cáo",IF(AND(G1235&lt;&gt;"",COUNTIF(D.2[Tên khách hàng],G1235)=0),"Tên KH chưa khai báo trong DSKH",IF(AND(H1235&lt;&gt;"",COUNTIF(D.1[Tên sản phẩm],H1235)=0),"SP này chưa khai báo trong DSSP",""))))</f>
        <v/>
      </c>
      <c r="AB1235" s="28" t="str">
        <f t="shared" ca="1" si="230"/>
        <v/>
      </c>
      <c r="AC1235" s="29" t="str">
        <f>IF(OR(H1235="",S1235=""),"",S1235-(SUM(L1235,M1235)*INDEX(#REF!,MATCH(H1235,D.1[Tên sản phẩm],0))))</f>
        <v/>
      </c>
    </row>
    <row r="1236" spans="2:29" ht="27.75" customHeight="1">
      <c r="B1236" s="69">
        <f t="shared" si="231"/>
        <v>1233</v>
      </c>
      <c r="C1236" s="49" t="str">
        <f t="shared" ca="1" si="232"/>
        <v/>
      </c>
      <c r="D1236" s="50" t="str">
        <f t="shared" ca="1" si="233"/>
        <v/>
      </c>
      <c r="E1236" s="51" t="str">
        <f t="shared" ca="1" si="234"/>
        <v/>
      </c>
      <c r="F1236" s="51"/>
      <c r="G1236" s="52" t="str">
        <f t="shared" ca="1" si="235"/>
        <v/>
      </c>
      <c r="H1236" s="53"/>
      <c r="I1236" s="54" t="str">
        <f>IF(H1236="","",INDEX(D.1[Quy cách],MATCH(H1236,D.1[Tên sản phẩm],0)))</f>
        <v/>
      </c>
      <c r="J1236" s="20" t="str">
        <f>IF(H1236="","",INDEX(D.1[ĐVT],MATCH(H1236,D.1[Tên sản phẩm],0)))</f>
        <v/>
      </c>
      <c r="K1236" s="56" t="str">
        <f>IF(H1236="","",INDEX(#REF!,MATCH(H1236,D.1[Tên sản phẩm],0)))</f>
        <v/>
      </c>
      <c r="L1236" s="56"/>
      <c r="M1236" s="53"/>
      <c r="N1236" s="53"/>
      <c r="O1236" s="53"/>
      <c r="P1236" s="57" t="str">
        <f t="shared" si="236"/>
        <v/>
      </c>
      <c r="Q1236" s="58"/>
      <c r="R1236" s="56" t="str">
        <f t="shared" si="229"/>
        <v/>
      </c>
      <c r="S1236" s="57" t="str">
        <f t="shared" si="237"/>
        <v/>
      </c>
      <c r="T1236" s="58" t="str">
        <f t="shared" ca="1" si="238"/>
        <v/>
      </c>
      <c r="U1236" s="57" t="str">
        <f t="shared" si="239"/>
        <v/>
      </c>
      <c r="V1236" s="57" t="str">
        <f ca="1">IF(AND(C1236&lt;&gt;"",C1236&lt;&gt;OFFSET(C1236,1,0)),SUMIFS([Giá có thuế],[Số ĐK],C1236),"")</f>
        <v/>
      </c>
      <c r="W1236" s="53"/>
      <c r="X1236" s="55" t="str">
        <f>IF(W1236="","",'Thông Tin Chung'!#REF!)</f>
        <v/>
      </c>
      <c r="Y1236" s="57" t="str">
        <f t="shared" ca="1" si="240"/>
        <v/>
      </c>
      <c r="Z1236" s="59"/>
      <c r="AA1236" s="49" t="str">
        <f ca="1">IF(C1236="","",IF(OR(D1236&lt;NgayBatDau,D1236&gt;NgayKetThuc),"Ngày tháng phải nằm trong kỳ báo cáo",IF(AND(G1236&lt;&gt;"",COUNTIF(D.2[Tên khách hàng],G1236)=0),"Tên KH chưa khai báo trong DSKH",IF(AND(H1236&lt;&gt;"",COUNTIF(D.1[Tên sản phẩm],H1236)=0),"SP này chưa khai báo trong DSSP",""))))</f>
        <v/>
      </c>
      <c r="AB1236" s="28" t="str">
        <f t="shared" ca="1" si="230"/>
        <v/>
      </c>
      <c r="AC1236" s="29" t="str">
        <f>IF(OR(H1236="",S1236=""),"",S1236-(SUM(L1236,M1236)*INDEX(#REF!,MATCH(H1236,D.1[Tên sản phẩm],0))))</f>
        <v/>
      </c>
    </row>
    <row r="1237" spans="2:29" ht="27.75" customHeight="1">
      <c r="B1237" s="69">
        <f t="shared" si="231"/>
        <v>1234</v>
      </c>
      <c r="C1237" s="49" t="str">
        <f t="shared" ca="1" si="232"/>
        <v/>
      </c>
      <c r="D1237" s="50" t="str">
        <f t="shared" ca="1" si="233"/>
        <v/>
      </c>
      <c r="E1237" s="51" t="str">
        <f t="shared" ca="1" si="234"/>
        <v/>
      </c>
      <c r="F1237" s="51"/>
      <c r="G1237" s="52" t="str">
        <f t="shared" ca="1" si="235"/>
        <v/>
      </c>
      <c r="H1237" s="53"/>
      <c r="I1237" s="54" t="str">
        <f>IF(H1237="","",INDEX(D.1[Quy cách],MATCH(H1237,D.1[Tên sản phẩm],0)))</f>
        <v/>
      </c>
      <c r="J1237" s="20" t="str">
        <f>IF(H1237="","",INDEX(D.1[ĐVT],MATCH(H1237,D.1[Tên sản phẩm],0)))</f>
        <v/>
      </c>
      <c r="K1237" s="56" t="str">
        <f>IF(H1237="","",INDEX(#REF!,MATCH(H1237,D.1[Tên sản phẩm],0)))</f>
        <v/>
      </c>
      <c r="L1237" s="56"/>
      <c r="M1237" s="53"/>
      <c r="N1237" s="53"/>
      <c r="O1237" s="53"/>
      <c r="P1237" s="57" t="str">
        <f t="shared" si="236"/>
        <v/>
      </c>
      <c r="Q1237" s="58"/>
      <c r="R1237" s="56" t="str">
        <f t="shared" si="229"/>
        <v/>
      </c>
      <c r="S1237" s="57" t="str">
        <f t="shared" si="237"/>
        <v/>
      </c>
      <c r="T1237" s="58" t="str">
        <f t="shared" ca="1" si="238"/>
        <v/>
      </c>
      <c r="U1237" s="57" t="str">
        <f t="shared" si="239"/>
        <v/>
      </c>
      <c r="V1237" s="57" t="str">
        <f ca="1">IF(AND(C1237&lt;&gt;"",C1237&lt;&gt;OFFSET(C1237,1,0)),SUMIFS([Giá có thuế],[Số ĐK],C1237),"")</f>
        <v/>
      </c>
      <c r="W1237" s="53"/>
      <c r="X1237" s="55" t="str">
        <f>IF(W1237="","",'Thông Tin Chung'!#REF!)</f>
        <v/>
      </c>
      <c r="Y1237" s="57" t="str">
        <f t="shared" ca="1" si="240"/>
        <v/>
      </c>
      <c r="Z1237" s="59"/>
      <c r="AA1237" s="49" t="str">
        <f ca="1">IF(C1237="","",IF(OR(D1237&lt;NgayBatDau,D1237&gt;NgayKetThuc),"Ngày tháng phải nằm trong kỳ báo cáo",IF(AND(G1237&lt;&gt;"",COUNTIF(D.2[Tên khách hàng],G1237)=0),"Tên KH chưa khai báo trong DSKH",IF(AND(H1237&lt;&gt;"",COUNTIF(D.1[Tên sản phẩm],H1237)=0),"SP này chưa khai báo trong DSSP",""))))</f>
        <v/>
      </c>
      <c r="AB1237" s="28" t="str">
        <f t="shared" ca="1" si="230"/>
        <v/>
      </c>
      <c r="AC1237" s="29" t="str">
        <f>IF(OR(H1237="",S1237=""),"",S1237-(SUM(L1237,M1237)*INDEX(#REF!,MATCH(H1237,D.1[Tên sản phẩm],0))))</f>
        <v/>
      </c>
    </row>
    <row r="1238" spans="2:29" ht="27.75" customHeight="1">
      <c r="B1238" s="69">
        <f t="shared" si="231"/>
        <v>1235</v>
      </c>
      <c r="C1238" s="49" t="str">
        <f t="shared" ca="1" si="232"/>
        <v/>
      </c>
      <c r="D1238" s="50" t="str">
        <f t="shared" ca="1" si="233"/>
        <v/>
      </c>
      <c r="E1238" s="51" t="str">
        <f t="shared" ca="1" si="234"/>
        <v/>
      </c>
      <c r="F1238" s="51"/>
      <c r="G1238" s="52" t="str">
        <f t="shared" ca="1" si="235"/>
        <v/>
      </c>
      <c r="H1238" s="53"/>
      <c r="I1238" s="54" t="str">
        <f>IF(H1238="","",INDEX(D.1[Quy cách],MATCH(H1238,D.1[Tên sản phẩm],0)))</f>
        <v/>
      </c>
      <c r="J1238" s="20" t="str">
        <f>IF(H1238="","",INDEX(D.1[ĐVT],MATCH(H1238,D.1[Tên sản phẩm],0)))</f>
        <v/>
      </c>
      <c r="K1238" s="56" t="str">
        <f>IF(H1238="","",INDEX(#REF!,MATCH(H1238,D.1[Tên sản phẩm],0)))</f>
        <v/>
      </c>
      <c r="L1238" s="56"/>
      <c r="M1238" s="53"/>
      <c r="N1238" s="53"/>
      <c r="O1238" s="53"/>
      <c r="P1238" s="57" t="str">
        <f t="shared" si="236"/>
        <v/>
      </c>
      <c r="Q1238" s="58"/>
      <c r="R1238" s="56" t="str">
        <f t="shared" si="229"/>
        <v/>
      </c>
      <c r="S1238" s="57" t="str">
        <f t="shared" si="237"/>
        <v/>
      </c>
      <c r="T1238" s="58" t="str">
        <f t="shared" ca="1" si="238"/>
        <v/>
      </c>
      <c r="U1238" s="57" t="str">
        <f t="shared" si="239"/>
        <v/>
      </c>
      <c r="V1238" s="57" t="str">
        <f ca="1">IF(AND(C1238&lt;&gt;"",C1238&lt;&gt;OFFSET(C1238,1,0)),SUMIFS([Giá có thuế],[Số ĐK],C1238),"")</f>
        <v/>
      </c>
      <c r="W1238" s="53"/>
      <c r="X1238" s="55" t="str">
        <f>IF(W1238="","",'Thông Tin Chung'!#REF!)</f>
        <v/>
      </c>
      <c r="Y1238" s="57" t="str">
        <f t="shared" ca="1" si="240"/>
        <v/>
      </c>
      <c r="Z1238" s="59"/>
      <c r="AA1238" s="49" t="str">
        <f ca="1">IF(C1238="","",IF(OR(D1238&lt;NgayBatDau,D1238&gt;NgayKetThuc),"Ngày tháng phải nằm trong kỳ báo cáo",IF(AND(G1238&lt;&gt;"",COUNTIF(D.2[Tên khách hàng],G1238)=0),"Tên KH chưa khai báo trong DSKH",IF(AND(H1238&lt;&gt;"",COUNTIF(D.1[Tên sản phẩm],H1238)=0),"SP này chưa khai báo trong DSSP",""))))</f>
        <v/>
      </c>
      <c r="AB1238" s="28" t="str">
        <f t="shared" ca="1" si="230"/>
        <v/>
      </c>
      <c r="AC1238" s="29" t="str">
        <f>IF(OR(H1238="",S1238=""),"",S1238-(SUM(L1238,M1238)*INDEX(#REF!,MATCH(H1238,D.1[Tên sản phẩm],0))))</f>
        <v/>
      </c>
    </row>
    <row r="1239" spans="2:29" ht="27.75" customHeight="1">
      <c r="B1239" s="69">
        <f t="shared" si="231"/>
        <v>1236</v>
      </c>
      <c r="C1239" s="49" t="str">
        <f t="shared" ca="1" si="232"/>
        <v/>
      </c>
      <c r="D1239" s="50" t="str">
        <f t="shared" ca="1" si="233"/>
        <v/>
      </c>
      <c r="E1239" s="51" t="str">
        <f t="shared" ca="1" si="234"/>
        <v/>
      </c>
      <c r="F1239" s="51"/>
      <c r="G1239" s="52" t="str">
        <f t="shared" ca="1" si="235"/>
        <v/>
      </c>
      <c r="H1239" s="53"/>
      <c r="I1239" s="54" t="str">
        <f>IF(H1239="","",INDEX(D.1[Quy cách],MATCH(H1239,D.1[Tên sản phẩm],0)))</f>
        <v/>
      </c>
      <c r="J1239" s="20" t="str">
        <f>IF(H1239="","",INDEX(D.1[ĐVT],MATCH(H1239,D.1[Tên sản phẩm],0)))</f>
        <v/>
      </c>
      <c r="K1239" s="56" t="str">
        <f>IF(H1239="","",INDEX(#REF!,MATCH(H1239,D.1[Tên sản phẩm],0)))</f>
        <v/>
      </c>
      <c r="L1239" s="56"/>
      <c r="M1239" s="53"/>
      <c r="N1239" s="53"/>
      <c r="O1239" s="53"/>
      <c r="P1239" s="57" t="str">
        <f t="shared" si="236"/>
        <v/>
      </c>
      <c r="Q1239" s="58"/>
      <c r="R1239" s="56" t="str">
        <f t="shared" si="229"/>
        <v/>
      </c>
      <c r="S1239" s="57" t="str">
        <f t="shared" si="237"/>
        <v/>
      </c>
      <c r="T1239" s="58" t="str">
        <f t="shared" ca="1" si="238"/>
        <v/>
      </c>
      <c r="U1239" s="57" t="str">
        <f t="shared" si="239"/>
        <v/>
      </c>
      <c r="V1239" s="57" t="str">
        <f ca="1">IF(AND(C1239&lt;&gt;"",C1239&lt;&gt;OFFSET(C1239,1,0)),SUMIFS([Giá có thuế],[Số ĐK],C1239),"")</f>
        <v/>
      </c>
      <c r="W1239" s="53"/>
      <c r="X1239" s="55" t="str">
        <f>IF(W1239="","",'Thông Tin Chung'!#REF!)</f>
        <v/>
      </c>
      <c r="Y1239" s="57" t="str">
        <f t="shared" ca="1" si="240"/>
        <v/>
      </c>
      <c r="Z1239" s="59"/>
      <c r="AA1239" s="49" t="str">
        <f ca="1">IF(C1239="","",IF(OR(D1239&lt;NgayBatDau,D1239&gt;NgayKetThuc),"Ngày tháng phải nằm trong kỳ báo cáo",IF(AND(G1239&lt;&gt;"",COUNTIF(D.2[Tên khách hàng],G1239)=0),"Tên KH chưa khai báo trong DSKH",IF(AND(H1239&lt;&gt;"",COUNTIF(D.1[Tên sản phẩm],H1239)=0),"SP này chưa khai báo trong DSSP",""))))</f>
        <v/>
      </c>
      <c r="AB1239" s="28" t="str">
        <f t="shared" ca="1" si="230"/>
        <v/>
      </c>
      <c r="AC1239" s="29" t="str">
        <f>IF(OR(H1239="",S1239=""),"",S1239-(SUM(L1239,M1239)*INDEX(#REF!,MATCH(H1239,D.1[Tên sản phẩm],0))))</f>
        <v/>
      </c>
    </row>
    <row r="1240" spans="2:29" ht="27.75" customHeight="1">
      <c r="B1240" s="69">
        <f t="shared" si="231"/>
        <v>1237</v>
      </c>
      <c r="C1240" s="49" t="str">
        <f t="shared" ca="1" si="232"/>
        <v/>
      </c>
      <c r="D1240" s="50" t="str">
        <f t="shared" ca="1" si="233"/>
        <v/>
      </c>
      <c r="E1240" s="51" t="str">
        <f t="shared" ca="1" si="234"/>
        <v/>
      </c>
      <c r="F1240" s="51"/>
      <c r="G1240" s="52" t="str">
        <f t="shared" ca="1" si="235"/>
        <v/>
      </c>
      <c r="H1240" s="53"/>
      <c r="I1240" s="54" t="str">
        <f>IF(H1240="","",INDEX(D.1[Quy cách],MATCH(H1240,D.1[Tên sản phẩm],0)))</f>
        <v/>
      </c>
      <c r="J1240" s="20" t="str">
        <f>IF(H1240="","",INDEX(D.1[ĐVT],MATCH(H1240,D.1[Tên sản phẩm],0)))</f>
        <v/>
      </c>
      <c r="K1240" s="56" t="str">
        <f>IF(H1240="","",INDEX(#REF!,MATCH(H1240,D.1[Tên sản phẩm],0)))</f>
        <v/>
      </c>
      <c r="L1240" s="56"/>
      <c r="M1240" s="53"/>
      <c r="N1240" s="53"/>
      <c r="O1240" s="53"/>
      <c r="P1240" s="57" t="str">
        <f t="shared" si="236"/>
        <v/>
      </c>
      <c r="Q1240" s="58"/>
      <c r="R1240" s="56" t="str">
        <f t="shared" si="229"/>
        <v/>
      </c>
      <c r="S1240" s="57" t="str">
        <f t="shared" si="237"/>
        <v/>
      </c>
      <c r="T1240" s="58" t="str">
        <f t="shared" ca="1" si="238"/>
        <v/>
      </c>
      <c r="U1240" s="57" t="str">
        <f t="shared" si="239"/>
        <v/>
      </c>
      <c r="V1240" s="57" t="str">
        <f ca="1">IF(AND(C1240&lt;&gt;"",C1240&lt;&gt;OFFSET(C1240,1,0)),SUMIFS([Giá có thuế],[Số ĐK],C1240),"")</f>
        <v/>
      </c>
      <c r="W1240" s="53"/>
      <c r="X1240" s="55" t="str">
        <f>IF(W1240="","",'Thông Tin Chung'!#REF!)</f>
        <v/>
      </c>
      <c r="Y1240" s="57" t="str">
        <f t="shared" ca="1" si="240"/>
        <v/>
      </c>
      <c r="Z1240" s="59"/>
      <c r="AA1240" s="49" t="str">
        <f ca="1">IF(C1240="","",IF(OR(D1240&lt;NgayBatDau,D1240&gt;NgayKetThuc),"Ngày tháng phải nằm trong kỳ báo cáo",IF(AND(G1240&lt;&gt;"",COUNTIF(D.2[Tên khách hàng],G1240)=0),"Tên KH chưa khai báo trong DSKH",IF(AND(H1240&lt;&gt;"",COUNTIF(D.1[Tên sản phẩm],H1240)=0),"SP này chưa khai báo trong DSSP",""))))</f>
        <v/>
      </c>
      <c r="AB1240" s="28" t="str">
        <f t="shared" ca="1" si="230"/>
        <v/>
      </c>
      <c r="AC1240" s="29" t="str">
        <f>IF(OR(H1240="",S1240=""),"",S1240-(SUM(L1240,M1240)*INDEX(#REF!,MATCH(H1240,D.1[Tên sản phẩm],0))))</f>
        <v/>
      </c>
    </row>
    <row r="1241" spans="2:29" ht="27.75" customHeight="1">
      <c r="B1241" s="69">
        <f t="shared" si="231"/>
        <v>1238</v>
      </c>
      <c r="C1241" s="49" t="str">
        <f t="shared" ca="1" si="232"/>
        <v/>
      </c>
      <c r="D1241" s="50" t="str">
        <f t="shared" ca="1" si="233"/>
        <v/>
      </c>
      <c r="E1241" s="51" t="str">
        <f t="shared" ca="1" si="234"/>
        <v/>
      </c>
      <c r="F1241" s="51"/>
      <c r="G1241" s="52" t="str">
        <f t="shared" ca="1" si="235"/>
        <v/>
      </c>
      <c r="H1241" s="53"/>
      <c r="I1241" s="54" t="str">
        <f>IF(H1241="","",INDEX(D.1[Quy cách],MATCH(H1241,D.1[Tên sản phẩm],0)))</f>
        <v/>
      </c>
      <c r="J1241" s="20" t="str">
        <f>IF(H1241="","",INDEX(D.1[ĐVT],MATCH(H1241,D.1[Tên sản phẩm],0)))</f>
        <v/>
      </c>
      <c r="K1241" s="56" t="str">
        <f>IF(H1241="","",INDEX(#REF!,MATCH(H1241,D.1[Tên sản phẩm],0)))</f>
        <v/>
      </c>
      <c r="L1241" s="56"/>
      <c r="M1241" s="53"/>
      <c r="N1241" s="53"/>
      <c r="O1241" s="53"/>
      <c r="P1241" s="57" t="str">
        <f t="shared" si="236"/>
        <v/>
      </c>
      <c r="Q1241" s="58"/>
      <c r="R1241" s="56" t="str">
        <f t="shared" si="229"/>
        <v/>
      </c>
      <c r="S1241" s="57" t="str">
        <f t="shared" si="237"/>
        <v/>
      </c>
      <c r="T1241" s="58" t="str">
        <f t="shared" ca="1" si="238"/>
        <v/>
      </c>
      <c r="U1241" s="57" t="str">
        <f t="shared" si="239"/>
        <v/>
      </c>
      <c r="V1241" s="57" t="str">
        <f ca="1">IF(AND(C1241&lt;&gt;"",C1241&lt;&gt;OFFSET(C1241,1,0)),SUMIFS([Giá có thuế],[Số ĐK],C1241),"")</f>
        <v/>
      </c>
      <c r="W1241" s="53"/>
      <c r="X1241" s="55" t="str">
        <f>IF(W1241="","",'Thông Tin Chung'!#REF!)</f>
        <v/>
      </c>
      <c r="Y1241" s="57" t="str">
        <f t="shared" ca="1" si="240"/>
        <v/>
      </c>
      <c r="Z1241" s="59"/>
      <c r="AA1241" s="49" t="str">
        <f ca="1">IF(C1241="","",IF(OR(D1241&lt;NgayBatDau,D1241&gt;NgayKetThuc),"Ngày tháng phải nằm trong kỳ báo cáo",IF(AND(G1241&lt;&gt;"",COUNTIF(D.2[Tên khách hàng],G1241)=0),"Tên KH chưa khai báo trong DSKH",IF(AND(H1241&lt;&gt;"",COUNTIF(D.1[Tên sản phẩm],H1241)=0),"SP này chưa khai báo trong DSSP",""))))</f>
        <v/>
      </c>
      <c r="AB1241" s="28" t="str">
        <f t="shared" ca="1" si="230"/>
        <v/>
      </c>
      <c r="AC1241" s="29" t="str">
        <f>IF(OR(H1241="",S1241=""),"",S1241-(SUM(L1241,M1241)*INDEX(#REF!,MATCH(H1241,D.1[Tên sản phẩm],0))))</f>
        <v/>
      </c>
    </row>
    <row r="1242" spans="2:29" ht="27.75" customHeight="1">
      <c r="B1242" s="69">
        <f t="shared" si="231"/>
        <v>1239</v>
      </c>
      <c r="C1242" s="49" t="str">
        <f t="shared" ca="1" si="232"/>
        <v/>
      </c>
      <c r="D1242" s="50" t="str">
        <f t="shared" ca="1" si="233"/>
        <v/>
      </c>
      <c r="E1242" s="51" t="str">
        <f t="shared" ca="1" si="234"/>
        <v/>
      </c>
      <c r="F1242" s="51"/>
      <c r="G1242" s="52" t="str">
        <f t="shared" ca="1" si="235"/>
        <v/>
      </c>
      <c r="H1242" s="53"/>
      <c r="I1242" s="54" t="str">
        <f>IF(H1242="","",INDEX(D.1[Quy cách],MATCH(H1242,D.1[Tên sản phẩm],0)))</f>
        <v/>
      </c>
      <c r="J1242" s="20" t="str">
        <f>IF(H1242="","",INDEX(D.1[ĐVT],MATCH(H1242,D.1[Tên sản phẩm],0)))</f>
        <v/>
      </c>
      <c r="K1242" s="56" t="str">
        <f>IF(H1242="","",INDEX(#REF!,MATCH(H1242,D.1[Tên sản phẩm],0)))</f>
        <v/>
      </c>
      <c r="L1242" s="56"/>
      <c r="M1242" s="53"/>
      <c r="N1242" s="53"/>
      <c r="O1242" s="53"/>
      <c r="P1242" s="57" t="str">
        <f t="shared" si="236"/>
        <v/>
      </c>
      <c r="Q1242" s="58"/>
      <c r="R1242" s="56" t="str">
        <f t="shared" si="229"/>
        <v/>
      </c>
      <c r="S1242" s="57" t="str">
        <f t="shared" si="237"/>
        <v/>
      </c>
      <c r="T1242" s="58" t="str">
        <f t="shared" ca="1" si="238"/>
        <v/>
      </c>
      <c r="U1242" s="57" t="str">
        <f t="shared" si="239"/>
        <v/>
      </c>
      <c r="V1242" s="57" t="str">
        <f ca="1">IF(AND(C1242&lt;&gt;"",C1242&lt;&gt;OFFSET(C1242,1,0)),SUMIFS([Giá có thuế],[Số ĐK],C1242),"")</f>
        <v/>
      </c>
      <c r="W1242" s="53"/>
      <c r="X1242" s="55" t="str">
        <f>IF(W1242="","",'Thông Tin Chung'!#REF!)</f>
        <v/>
      </c>
      <c r="Y1242" s="57" t="str">
        <f t="shared" ca="1" si="240"/>
        <v/>
      </c>
      <c r="Z1242" s="59"/>
      <c r="AA1242" s="49" t="str">
        <f ca="1">IF(C1242="","",IF(OR(D1242&lt;NgayBatDau,D1242&gt;NgayKetThuc),"Ngày tháng phải nằm trong kỳ báo cáo",IF(AND(G1242&lt;&gt;"",COUNTIF(D.2[Tên khách hàng],G1242)=0),"Tên KH chưa khai báo trong DSKH",IF(AND(H1242&lt;&gt;"",COUNTIF(D.1[Tên sản phẩm],H1242)=0),"SP này chưa khai báo trong DSSP",""))))</f>
        <v/>
      </c>
      <c r="AB1242" s="28" t="str">
        <f t="shared" ca="1" si="230"/>
        <v/>
      </c>
      <c r="AC1242" s="29" t="str">
        <f>IF(OR(H1242="",S1242=""),"",S1242-(SUM(L1242,M1242)*INDEX(#REF!,MATCH(H1242,D.1[Tên sản phẩm],0))))</f>
        <v/>
      </c>
    </row>
    <row r="1243" spans="2:29" ht="27.75" customHeight="1">
      <c r="B1243" s="69">
        <f t="shared" si="231"/>
        <v>1240</v>
      </c>
      <c r="C1243" s="49" t="str">
        <f t="shared" ca="1" si="232"/>
        <v/>
      </c>
      <c r="D1243" s="50" t="str">
        <f t="shared" ca="1" si="233"/>
        <v/>
      </c>
      <c r="E1243" s="51" t="str">
        <f t="shared" ca="1" si="234"/>
        <v/>
      </c>
      <c r="F1243" s="51"/>
      <c r="G1243" s="52" t="str">
        <f t="shared" ca="1" si="235"/>
        <v/>
      </c>
      <c r="H1243" s="53"/>
      <c r="I1243" s="54" t="str">
        <f>IF(H1243="","",INDEX(D.1[Quy cách],MATCH(H1243,D.1[Tên sản phẩm],0)))</f>
        <v/>
      </c>
      <c r="J1243" s="20" t="str">
        <f>IF(H1243="","",INDEX(D.1[ĐVT],MATCH(H1243,D.1[Tên sản phẩm],0)))</f>
        <v/>
      </c>
      <c r="K1243" s="56" t="str">
        <f>IF(H1243="","",INDEX(#REF!,MATCH(H1243,D.1[Tên sản phẩm],0)))</f>
        <v/>
      </c>
      <c r="L1243" s="56"/>
      <c r="M1243" s="53"/>
      <c r="N1243" s="53"/>
      <c r="O1243" s="53"/>
      <c r="P1243" s="57" t="str">
        <f t="shared" si="236"/>
        <v/>
      </c>
      <c r="Q1243" s="58"/>
      <c r="R1243" s="56" t="str">
        <f t="shared" si="229"/>
        <v/>
      </c>
      <c r="S1243" s="57" t="str">
        <f t="shared" si="237"/>
        <v/>
      </c>
      <c r="T1243" s="58" t="str">
        <f t="shared" ca="1" si="238"/>
        <v/>
      </c>
      <c r="U1243" s="57" t="str">
        <f t="shared" si="239"/>
        <v/>
      </c>
      <c r="V1243" s="57" t="str">
        <f ca="1">IF(AND(C1243&lt;&gt;"",C1243&lt;&gt;OFFSET(C1243,1,0)),SUMIFS([Giá có thuế],[Số ĐK],C1243),"")</f>
        <v/>
      </c>
      <c r="W1243" s="53"/>
      <c r="X1243" s="55" t="str">
        <f>IF(W1243="","",'Thông Tin Chung'!#REF!)</f>
        <v/>
      </c>
      <c r="Y1243" s="57" t="str">
        <f t="shared" ca="1" si="240"/>
        <v/>
      </c>
      <c r="Z1243" s="59"/>
      <c r="AA1243" s="49" t="str">
        <f ca="1">IF(C1243="","",IF(OR(D1243&lt;NgayBatDau,D1243&gt;NgayKetThuc),"Ngày tháng phải nằm trong kỳ báo cáo",IF(AND(G1243&lt;&gt;"",COUNTIF(D.2[Tên khách hàng],G1243)=0),"Tên KH chưa khai báo trong DSKH",IF(AND(H1243&lt;&gt;"",COUNTIF(D.1[Tên sản phẩm],H1243)=0),"SP này chưa khai báo trong DSSP",""))))</f>
        <v/>
      </c>
      <c r="AB1243" s="28" t="str">
        <f t="shared" ca="1" si="230"/>
        <v/>
      </c>
      <c r="AC1243" s="29" t="str">
        <f>IF(OR(H1243="",S1243=""),"",S1243-(SUM(L1243,M1243)*INDEX(#REF!,MATCH(H1243,D.1[Tên sản phẩm],0))))</f>
        <v/>
      </c>
    </row>
    <row r="1244" spans="2:29" ht="27.75" customHeight="1">
      <c r="B1244" s="69">
        <f t="shared" si="231"/>
        <v>1241</v>
      </c>
      <c r="C1244" s="49" t="str">
        <f t="shared" ca="1" si="232"/>
        <v/>
      </c>
      <c r="D1244" s="50" t="str">
        <f t="shared" ca="1" si="233"/>
        <v/>
      </c>
      <c r="E1244" s="51" t="str">
        <f t="shared" ca="1" si="234"/>
        <v/>
      </c>
      <c r="F1244" s="51"/>
      <c r="G1244" s="52" t="str">
        <f t="shared" ca="1" si="235"/>
        <v/>
      </c>
      <c r="H1244" s="53"/>
      <c r="I1244" s="54" t="str">
        <f>IF(H1244="","",INDEX(D.1[Quy cách],MATCH(H1244,D.1[Tên sản phẩm],0)))</f>
        <v/>
      </c>
      <c r="J1244" s="20" t="str">
        <f>IF(H1244="","",INDEX(D.1[ĐVT],MATCH(H1244,D.1[Tên sản phẩm],0)))</f>
        <v/>
      </c>
      <c r="K1244" s="56" t="str">
        <f>IF(H1244="","",INDEX(#REF!,MATCH(H1244,D.1[Tên sản phẩm],0)))</f>
        <v/>
      </c>
      <c r="L1244" s="56"/>
      <c r="M1244" s="53"/>
      <c r="N1244" s="53"/>
      <c r="O1244" s="53"/>
      <c r="P1244" s="57" t="str">
        <f t="shared" si="236"/>
        <v/>
      </c>
      <c r="Q1244" s="58"/>
      <c r="R1244" s="56" t="str">
        <f t="shared" si="229"/>
        <v/>
      </c>
      <c r="S1244" s="57" t="str">
        <f t="shared" si="237"/>
        <v/>
      </c>
      <c r="T1244" s="58" t="str">
        <f t="shared" ca="1" si="238"/>
        <v/>
      </c>
      <c r="U1244" s="57" t="str">
        <f t="shared" si="239"/>
        <v/>
      </c>
      <c r="V1244" s="57" t="str">
        <f ca="1">IF(AND(C1244&lt;&gt;"",C1244&lt;&gt;OFFSET(C1244,1,0)),SUMIFS([Giá có thuế],[Số ĐK],C1244),"")</f>
        <v/>
      </c>
      <c r="W1244" s="53"/>
      <c r="X1244" s="55" t="str">
        <f>IF(W1244="","",'Thông Tin Chung'!#REF!)</f>
        <v/>
      </c>
      <c r="Y1244" s="57" t="str">
        <f t="shared" ca="1" si="240"/>
        <v/>
      </c>
      <c r="Z1244" s="59"/>
      <c r="AA1244" s="49" t="str">
        <f ca="1">IF(C1244="","",IF(OR(D1244&lt;NgayBatDau,D1244&gt;NgayKetThuc),"Ngày tháng phải nằm trong kỳ báo cáo",IF(AND(G1244&lt;&gt;"",COUNTIF(D.2[Tên khách hàng],G1244)=0),"Tên KH chưa khai báo trong DSKH",IF(AND(H1244&lt;&gt;"",COUNTIF(D.1[Tên sản phẩm],H1244)=0),"SP này chưa khai báo trong DSSP",""))))</f>
        <v/>
      </c>
      <c r="AB1244" s="28" t="str">
        <f t="shared" ca="1" si="230"/>
        <v/>
      </c>
      <c r="AC1244" s="29" t="str">
        <f>IF(OR(H1244="",S1244=""),"",S1244-(SUM(L1244,M1244)*INDEX(#REF!,MATCH(H1244,D.1[Tên sản phẩm],0))))</f>
        <v/>
      </c>
    </row>
    <row r="1245" spans="2:29" ht="27.75" customHeight="1">
      <c r="B1245" s="69">
        <f t="shared" si="231"/>
        <v>1242</v>
      </c>
      <c r="C1245" s="49" t="str">
        <f t="shared" ca="1" si="232"/>
        <v/>
      </c>
      <c r="D1245" s="50" t="str">
        <f t="shared" ca="1" si="233"/>
        <v/>
      </c>
      <c r="E1245" s="51" t="str">
        <f t="shared" ca="1" si="234"/>
        <v/>
      </c>
      <c r="F1245" s="51"/>
      <c r="G1245" s="52" t="str">
        <f t="shared" ca="1" si="235"/>
        <v/>
      </c>
      <c r="H1245" s="53"/>
      <c r="I1245" s="54" t="str">
        <f>IF(H1245="","",INDEX(D.1[Quy cách],MATCH(H1245,D.1[Tên sản phẩm],0)))</f>
        <v/>
      </c>
      <c r="J1245" s="20" t="str">
        <f>IF(H1245="","",INDEX(D.1[ĐVT],MATCH(H1245,D.1[Tên sản phẩm],0)))</f>
        <v/>
      </c>
      <c r="K1245" s="56" t="str">
        <f>IF(H1245="","",INDEX(#REF!,MATCH(H1245,D.1[Tên sản phẩm],0)))</f>
        <v/>
      </c>
      <c r="L1245" s="56"/>
      <c r="M1245" s="53"/>
      <c r="N1245" s="53"/>
      <c r="O1245" s="53"/>
      <c r="P1245" s="57" t="str">
        <f t="shared" si="236"/>
        <v/>
      </c>
      <c r="Q1245" s="58"/>
      <c r="R1245" s="56" t="str">
        <f t="shared" si="229"/>
        <v/>
      </c>
      <c r="S1245" s="57" t="str">
        <f t="shared" si="237"/>
        <v/>
      </c>
      <c r="T1245" s="58" t="str">
        <f t="shared" ca="1" si="238"/>
        <v/>
      </c>
      <c r="U1245" s="57" t="str">
        <f t="shared" si="239"/>
        <v/>
      </c>
      <c r="V1245" s="57" t="str">
        <f ca="1">IF(AND(C1245&lt;&gt;"",C1245&lt;&gt;OFFSET(C1245,1,0)),SUMIFS([Giá có thuế],[Số ĐK],C1245),"")</f>
        <v/>
      </c>
      <c r="W1245" s="53"/>
      <c r="X1245" s="55" t="str">
        <f>IF(W1245="","",'Thông Tin Chung'!#REF!)</f>
        <v/>
      </c>
      <c r="Y1245" s="57" t="str">
        <f t="shared" ca="1" si="240"/>
        <v/>
      </c>
      <c r="Z1245" s="59"/>
      <c r="AA1245" s="49" t="str">
        <f ca="1">IF(C1245="","",IF(OR(D1245&lt;NgayBatDau,D1245&gt;NgayKetThuc),"Ngày tháng phải nằm trong kỳ báo cáo",IF(AND(G1245&lt;&gt;"",COUNTIF(D.2[Tên khách hàng],G1245)=0),"Tên KH chưa khai báo trong DSKH",IF(AND(H1245&lt;&gt;"",COUNTIF(D.1[Tên sản phẩm],H1245)=0),"SP này chưa khai báo trong DSSP",""))))</f>
        <v/>
      </c>
      <c r="AB1245" s="28" t="str">
        <f t="shared" ca="1" si="230"/>
        <v/>
      </c>
      <c r="AC1245" s="29" t="str">
        <f>IF(OR(H1245="",S1245=""),"",S1245-(SUM(L1245,M1245)*INDEX(#REF!,MATCH(H1245,D.1[Tên sản phẩm],0))))</f>
        <v/>
      </c>
    </row>
    <row r="1246" spans="2:29" ht="27.75" customHeight="1">
      <c r="B1246" s="69">
        <f t="shared" si="231"/>
        <v>1243</v>
      </c>
      <c r="C1246" s="49" t="str">
        <f t="shared" ca="1" si="232"/>
        <v/>
      </c>
      <c r="D1246" s="50" t="str">
        <f t="shared" ca="1" si="233"/>
        <v/>
      </c>
      <c r="E1246" s="51" t="str">
        <f t="shared" ca="1" si="234"/>
        <v/>
      </c>
      <c r="F1246" s="51"/>
      <c r="G1246" s="52" t="str">
        <f t="shared" ca="1" si="235"/>
        <v/>
      </c>
      <c r="H1246" s="53"/>
      <c r="I1246" s="54" t="str">
        <f>IF(H1246="","",INDEX(D.1[Quy cách],MATCH(H1246,D.1[Tên sản phẩm],0)))</f>
        <v/>
      </c>
      <c r="J1246" s="20" t="str">
        <f>IF(H1246="","",INDEX(D.1[ĐVT],MATCH(H1246,D.1[Tên sản phẩm],0)))</f>
        <v/>
      </c>
      <c r="K1246" s="56" t="str">
        <f>IF(H1246="","",INDEX(#REF!,MATCH(H1246,D.1[Tên sản phẩm],0)))</f>
        <v/>
      </c>
      <c r="L1246" s="56"/>
      <c r="M1246" s="53"/>
      <c r="N1246" s="53"/>
      <c r="O1246" s="53"/>
      <c r="P1246" s="57" t="str">
        <f t="shared" si="236"/>
        <v/>
      </c>
      <c r="Q1246" s="58"/>
      <c r="R1246" s="56" t="str">
        <f t="shared" si="229"/>
        <v/>
      </c>
      <c r="S1246" s="57" t="str">
        <f t="shared" si="237"/>
        <v/>
      </c>
      <c r="T1246" s="58" t="str">
        <f t="shared" ca="1" si="238"/>
        <v/>
      </c>
      <c r="U1246" s="57" t="str">
        <f t="shared" si="239"/>
        <v/>
      </c>
      <c r="V1246" s="57" t="str">
        <f ca="1">IF(AND(C1246&lt;&gt;"",C1246&lt;&gt;OFFSET(C1246,1,0)),SUMIFS([Giá có thuế],[Số ĐK],C1246),"")</f>
        <v/>
      </c>
      <c r="W1246" s="53"/>
      <c r="X1246" s="55" t="str">
        <f>IF(W1246="","",'Thông Tin Chung'!#REF!)</f>
        <v/>
      </c>
      <c r="Y1246" s="57" t="str">
        <f t="shared" ca="1" si="240"/>
        <v/>
      </c>
      <c r="Z1246" s="59"/>
      <c r="AA1246" s="49" t="str">
        <f ca="1">IF(C1246="","",IF(OR(D1246&lt;NgayBatDau,D1246&gt;NgayKetThuc),"Ngày tháng phải nằm trong kỳ báo cáo",IF(AND(G1246&lt;&gt;"",COUNTIF(D.2[Tên khách hàng],G1246)=0),"Tên KH chưa khai báo trong DSKH",IF(AND(H1246&lt;&gt;"",COUNTIF(D.1[Tên sản phẩm],H1246)=0),"SP này chưa khai báo trong DSSP",""))))</f>
        <v/>
      </c>
      <c r="AB1246" s="28" t="str">
        <f t="shared" ca="1" si="230"/>
        <v/>
      </c>
      <c r="AC1246" s="29" t="str">
        <f>IF(OR(H1246="",S1246=""),"",S1246-(SUM(L1246,M1246)*INDEX(#REF!,MATCH(H1246,D.1[Tên sản phẩm],0))))</f>
        <v/>
      </c>
    </row>
    <row r="1247" spans="2:29" ht="27.75" customHeight="1">
      <c r="B1247" s="69">
        <f t="shared" si="231"/>
        <v>1244</v>
      </c>
      <c r="C1247" s="49" t="str">
        <f t="shared" ca="1" si="232"/>
        <v/>
      </c>
      <c r="D1247" s="50" t="str">
        <f t="shared" ca="1" si="233"/>
        <v/>
      </c>
      <c r="E1247" s="51" t="str">
        <f t="shared" ca="1" si="234"/>
        <v/>
      </c>
      <c r="F1247" s="51"/>
      <c r="G1247" s="52" t="str">
        <f t="shared" ca="1" si="235"/>
        <v/>
      </c>
      <c r="H1247" s="53"/>
      <c r="I1247" s="54" t="str">
        <f>IF(H1247="","",INDEX(D.1[Quy cách],MATCH(H1247,D.1[Tên sản phẩm],0)))</f>
        <v/>
      </c>
      <c r="J1247" s="20" t="str">
        <f>IF(H1247="","",INDEX(D.1[ĐVT],MATCH(H1247,D.1[Tên sản phẩm],0)))</f>
        <v/>
      </c>
      <c r="K1247" s="56" t="str">
        <f>IF(H1247="","",INDEX(#REF!,MATCH(H1247,D.1[Tên sản phẩm],0)))</f>
        <v/>
      </c>
      <c r="L1247" s="56"/>
      <c r="M1247" s="53"/>
      <c r="N1247" s="53"/>
      <c r="O1247" s="53"/>
      <c r="P1247" s="57" t="str">
        <f t="shared" si="236"/>
        <v/>
      </c>
      <c r="Q1247" s="58"/>
      <c r="R1247" s="56" t="str">
        <f t="shared" si="229"/>
        <v/>
      </c>
      <c r="S1247" s="57" t="str">
        <f t="shared" si="237"/>
        <v/>
      </c>
      <c r="T1247" s="58" t="str">
        <f t="shared" ca="1" si="238"/>
        <v/>
      </c>
      <c r="U1247" s="57" t="str">
        <f t="shared" si="239"/>
        <v/>
      </c>
      <c r="V1247" s="57" t="str">
        <f ca="1">IF(AND(C1247&lt;&gt;"",C1247&lt;&gt;OFFSET(C1247,1,0)),SUMIFS([Giá có thuế],[Số ĐK],C1247),"")</f>
        <v/>
      </c>
      <c r="W1247" s="53"/>
      <c r="X1247" s="55" t="str">
        <f>IF(W1247="","",'Thông Tin Chung'!#REF!)</f>
        <v/>
      </c>
      <c r="Y1247" s="57" t="str">
        <f t="shared" ca="1" si="240"/>
        <v/>
      </c>
      <c r="Z1247" s="59"/>
      <c r="AA1247" s="49" t="str">
        <f ca="1">IF(C1247="","",IF(OR(D1247&lt;NgayBatDau,D1247&gt;NgayKetThuc),"Ngày tháng phải nằm trong kỳ báo cáo",IF(AND(G1247&lt;&gt;"",COUNTIF(D.2[Tên khách hàng],G1247)=0),"Tên KH chưa khai báo trong DSKH",IF(AND(H1247&lt;&gt;"",COUNTIF(D.1[Tên sản phẩm],H1247)=0),"SP này chưa khai báo trong DSSP",""))))</f>
        <v/>
      </c>
      <c r="AB1247" s="28" t="str">
        <f t="shared" ca="1" si="230"/>
        <v/>
      </c>
      <c r="AC1247" s="29" t="str">
        <f>IF(OR(H1247="",S1247=""),"",S1247-(SUM(L1247,M1247)*INDEX(#REF!,MATCH(H1247,D.1[Tên sản phẩm],0))))</f>
        <v/>
      </c>
    </row>
    <row r="1248" spans="2:29" ht="27.75" customHeight="1">
      <c r="B1248" s="69">
        <f t="shared" si="231"/>
        <v>1245</v>
      </c>
      <c r="C1248" s="49" t="str">
        <f t="shared" ca="1" si="232"/>
        <v/>
      </c>
      <c r="D1248" s="50" t="str">
        <f t="shared" ca="1" si="233"/>
        <v/>
      </c>
      <c r="E1248" s="51" t="str">
        <f t="shared" ca="1" si="234"/>
        <v/>
      </c>
      <c r="F1248" s="51"/>
      <c r="G1248" s="52" t="str">
        <f t="shared" ca="1" si="235"/>
        <v/>
      </c>
      <c r="H1248" s="53"/>
      <c r="I1248" s="54" t="str">
        <f>IF(H1248="","",INDEX(D.1[Quy cách],MATCH(H1248,D.1[Tên sản phẩm],0)))</f>
        <v/>
      </c>
      <c r="J1248" s="20" t="str">
        <f>IF(H1248="","",INDEX(D.1[ĐVT],MATCH(H1248,D.1[Tên sản phẩm],0)))</f>
        <v/>
      </c>
      <c r="K1248" s="56" t="str">
        <f>IF(H1248="","",INDEX(#REF!,MATCH(H1248,D.1[Tên sản phẩm],0)))</f>
        <v/>
      </c>
      <c r="L1248" s="56"/>
      <c r="M1248" s="53"/>
      <c r="N1248" s="53"/>
      <c r="O1248" s="53"/>
      <c r="P1248" s="57" t="str">
        <f t="shared" si="236"/>
        <v/>
      </c>
      <c r="Q1248" s="58"/>
      <c r="R1248" s="56" t="str">
        <f t="shared" si="229"/>
        <v/>
      </c>
      <c r="S1248" s="57" t="str">
        <f t="shared" si="237"/>
        <v/>
      </c>
      <c r="T1248" s="58" t="str">
        <f t="shared" ca="1" si="238"/>
        <v/>
      </c>
      <c r="U1248" s="57" t="str">
        <f t="shared" si="239"/>
        <v/>
      </c>
      <c r="V1248" s="57" t="str">
        <f ca="1">IF(AND(C1248&lt;&gt;"",C1248&lt;&gt;OFFSET(C1248,1,0)),SUMIFS([Giá có thuế],[Số ĐK],C1248),"")</f>
        <v/>
      </c>
      <c r="W1248" s="53"/>
      <c r="X1248" s="55" t="str">
        <f>IF(W1248="","",'Thông Tin Chung'!#REF!)</f>
        <v/>
      </c>
      <c r="Y1248" s="57" t="str">
        <f t="shared" ca="1" si="240"/>
        <v/>
      </c>
      <c r="Z1248" s="59"/>
      <c r="AA1248" s="49" t="str">
        <f ca="1">IF(C1248="","",IF(OR(D1248&lt;NgayBatDau,D1248&gt;NgayKetThuc),"Ngày tháng phải nằm trong kỳ báo cáo",IF(AND(G1248&lt;&gt;"",COUNTIF(D.2[Tên khách hàng],G1248)=0),"Tên KH chưa khai báo trong DSKH",IF(AND(H1248&lt;&gt;"",COUNTIF(D.1[Tên sản phẩm],H1248)=0),"SP này chưa khai báo trong DSSP",""))))</f>
        <v/>
      </c>
      <c r="AB1248" s="28" t="str">
        <f t="shared" ca="1" si="230"/>
        <v/>
      </c>
      <c r="AC1248" s="29" t="str">
        <f>IF(OR(H1248="",S1248=""),"",S1248-(SUM(L1248,M1248)*INDEX(#REF!,MATCH(H1248,D.1[Tên sản phẩm],0))))</f>
        <v/>
      </c>
    </row>
    <row r="1249" spans="2:29" ht="27.75" customHeight="1">
      <c r="B1249" s="69">
        <f t="shared" si="231"/>
        <v>1246</v>
      </c>
      <c r="C1249" s="49" t="str">
        <f t="shared" ca="1" si="232"/>
        <v/>
      </c>
      <c r="D1249" s="50" t="str">
        <f t="shared" ca="1" si="233"/>
        <v/>
      </c>
      <c r="E1249" s="51" t="str">
        <f t="shared" ca="1" si="234"/>
        <v/>
      </c>
      <c r="F1249" s="51"/>
      <c r="G1249" s="52" t="str">
        <f t="shared" ca="1" si="235"/>
        <v/>
      </c>
      <c r="H1249" s="53"/>
      <c r="I1249" s="54" t="str">
        <f>IF(H1249="","",INDEX(D.1[Quy cách],MATCH(H1249,D.1[Tên sản phẩm],0)))</f>
        <v/>
      </c>
      <c r="J1249" s="20" t="str">
        <f>IF(H1249="","",INDEX(D.1[ĐVT],MATCH(H1249,D.1[Tên sản phẩm],0)))</f>
        <v/>
      </c>
      <c r="K1249" s="56" t="str">
        <f>IF(H1249="","",INDEX(#REF!,MATCH(H1249,D.1[Tên sản phẩm],0)))</f>
        <v/>
      </c>
      <c r="L1249" s="56"/>
      <c r="M1249" s="53"/>
      <c r="N1249" s="53"/>
      <c r="O1249" s="53"/>
      <c r="P1249" s="57" t="str">
        <f t="shared" si="236"/>
        <v/>
      </c>
      <c r="Q1249" s="58"/>
      <c r="R1249" s="56" t="str">
        <f t="shared" si="229"/>
        <v/>
      </c>
      <c r="S1249" s="57" t="str">
        <f t="shared" si="237"/>
        <v/>
      </c>
      <c r="T1249" s="58" t="str">
        <f t="shared" ca="1" si="238"/>
        <v/>
      </c>
      <c r="U1249" s="57" t="str">
        <f t="shared" si="239"/>
        <v/>
      </c>
      <c r="V1249" s="57" t="str">
        <f ca="1">IF(AND(C1249&lt;&gt;"",C1249&lt;&gt;OFFSET(C1249,1,0)),SUMIFS([Giá có thuế],[Số ĐK],C1249),"")</f>
        <v/>
      </c>
      <c r="W1249" s="53"/>
      <c r="X1249" s="55" t="str">
        <f>IF(W1249="","",'Thông Tin Chung'!#REF!)</f>
        <v/>
      </c>
      <c r="Y1249" s="57" t="str">
        <f t="shared" ca="1" si="240"/>
        <v/>
      </c>
      <c r="Z1249" s="59"/>
      <c r="AA1249" s="49" t="str">
        <f ca="1">IF(C1249="","",IF(OR(D1249&lt;NgayBatDau,D1249&gt;NgayKetThuc),"Ngày tháng phải nằm trong kỳ báo cáo",IF(AND(G1249&lt;&gt;"",COUNTIF(D.2[Tên khách hàng],G1249)=0),"Tên KH chưa khai báo trong DSKH",IF(AND(H1249&lt;&gt;"",COUNTIF(D.1[Tên sản phẩm],H1249)=0),"SP này chưa khai báo trong DSSP",""))))</f>
        <v/>
      </c>
      <c r="AB1249" s="28" t="str">
        <f t="shared" ca="1" si="230"/>
        <v/>
      </c>
      <c r="AC1249" s="29" t="str">
        <f>IF(OR(H1249="",S1249=""),"",S1249-(SUM(L1249,M1249)*INDEX(#REF!,MATCH(H1249,D.1[Tên sản phẩm],0))))</f>
        <v/>
      </c>
    </row>
    <row r="1250" spans="2:29" ht="27.75" customHeight="1">
      <c r="B1250" s="69">
        <f t="shared" si="231"/>
        <v>1247</v>
      </c>
      <c r="C1250" s="49" t="str">
        <f t="shared" ca="1" si="232"/>
        <v/>
      </c>
      <c r="D1250" s="50" t="str">
        <f t="shared" ca="1" si="233"/>
        <v/>
      </c>
      <c r="E1250" s="51" t="str">
        <f t="shared" ca="1" si="234"/>
        <v/>
      </c>
      <c r="F1250" s="51"/>
      <c r="G1250" s="52" t="str">
        <f t="shared" ca="1" si="235"/>
        <v/>
      </c>
      <c r="H1250" s="53"/>
      <c r="I1250" s="54" t="str">
        <f>IF(H1250="","",INDEX(D.1[Quy cách],MATCH(H1250,D.1[Tên sản phẩm],0)))</f>
        <v/>
      </c>
      <c r="J1250" s="20" t="str">
        <f>IF(H1250="","",INDEX(D.1[ĐVT],MATCH(H1250,D.1[Tên sản phẩm],0)))</f>
        <v/>
      </c>
      <c r="K1250" s="56" t="str">
        <f>IF(H1250="","",INDEX(#REF!,MATCH(H1250,D.1[Tên sản phẩm],0)))</f>
        <v/>
      </c>
      <c r="L1250" s="56"/>
      <c r="M1250" s="53"/>
      <c r="N1250" s="53"/>
      <c r="O1250" s="53"/>
      <c r="P1250" s="57" t="str">
        <f t="shared" si="236"/>
        <v/>
      </c>
      <c r="Q1250" s="58"/>
      <c r="R1250" s="56" t="str">
        <f t="shared" si="229"/>
        <v/>
      </c>
      <c r="S1250" s="57" t="str">
        <f t="shared" si="237"/>
        <v/>
      </c>
      <c r="T1250" s="58" t="str">
        <f t="shared" ca="1" si="238"/>
        <v/>
      </c>
      <c r="U1250" s="57" t="str">
        <f t="shared" si="239"/>
        <v/>
      </c>
      <c r="V1250" s="57" t="str">
        <f ca="1">IF(AND(C1250&lt;&gt;"",C1250&lt;&gt;OFFSET(C1250,1,0)),SUMIFS([Giá có thuế],[Số ĐK],C1250),"")</f>
        <v/>
      </c>
      <c r="W1250" s="53"/>
      <c r="X1250" s="55" t="str">
        <f>IF(W1250="","",'Thông Tin Chung'!#REF!)</f>
        <v/>
      </c>
      <c r="Y1250" s="57" t="str">
        <f t="shared" ca="1" si="240"/>
        <v/>
      </c>
      <c r="Z1250" s="59"/>
      <c r="AA1250" s="49" t="str">
        <f ca="1">IF(C1250="","",IF(OR(D1250&lt;NgayBatDau,D1250&gt;NgayKetThuc),"Ngày tháng phải nằm trong kỳ báo cáo",IF(AND(G1250&lt;&gt;"",COUNTIF(D.2[Tên khách hàng],G1250)=0),"Tên KH chưa khai báo trong DSKH",IF(AND(H1250&lt;&gt;"",COUNTIF(D.1[Tên sản phẩm],H1250)=0),"SP này chưa khai báo trong DSSP",""))))</f>
        <v/>
      </c>
      <c r="AB1250" s="28" t="str">
        <f t="shared" ca="1" si="230"/>
        <v/>
      </c>
      <c r="AC1250" s="29" t="str">
        <f>IF(OR(H1250="",S1250=""),"",S1250-(SUM(L1250,M1250)*INDEX(#REF!,MATCH(H1250,D.1[Tên sản phẩm],0))))</f>
        <v/>
      </c>
    </row>
    <row r="1251" spans="2:29" ht="27.75" customHeight="1">
      <c r="B1251" s="69">
        <f t="shared" si="231"/>
        <v>1248</v>
      </c>
      <c r="C1251" s="49" t="str">
        <f t="shared" ca="1" si="232"/>
        <v/>
      </c>
      <c r="D1251" s="50" t="str">
        <f t="shared" ca="1" si="233"/>
        <v/>
      </c>
      <c r="E1251" s="51" t="str">
        <f t="shared" ca="1" si="234"/>
        <v/>
      </c>
      <c r="F1251" s="51"/>
      <c r="G1251" s="52" t="str">
        <f t="shared" ca="1" si="235"/>
        <v/>
      </c>
      <c r="H1251" s="53"/>
      <c r="I1251" s="54" t="str">
        <f>IF(H1251="","",INDEX(D.1[Quy cách],MATCH(H1251,D.1[Tên sản phẩm],0)))</f>
        <v/>
      </c>
      <c r="J1251" s="20" t="str">
        <f>IF(H1251="","",INDEX(D.1[ĐVT],MATCH(H1251,D.1[Tên sản phẩm],0)))</f>
        <v/>
      </c>
      <c r="K1251" s="56" t="str">
        <f>IF(H1251="","",INDEX(#REF!,MATCH(H1251,D.1[Tên sản phẩm],0)))</f>
        <v/>
      </c>
      <c r="L1251" s="56"/>
      <c r="M1251" s="53"/>
      <c r="N1251" s="53"/>
      <c r="O1251" s="53"/>
      <c r="P1251" s="57" t="str">
        <f t="shared" si="236"/>
        <v/>
      </c>
      <c r="Q1251" s="58"/>
      <c r="R1251" s="56" t="str">
        <f t="shared" si="229"/>
        <v/>
      </c>
      <c r="S1251" s="57" t="str">
        <f t="shared" si="237"/>
        <v/>
      </c>
      <c r="T1251" s="58" t="str">
        <f t="shared" ca="1" si="238"/>
        <v/>
      </c>
      <c r="U1251" s="57" t="str">
        <f t="shared" si="239"/>
        <v/>
      </c>
      <c r="V1251" s="57" t="str">
        <f ca="1">IF(AND(C1251&lt;&gt;"",C1251&lt;&gt;OFFSET(C1251,1,0)),SUMIFS([Giá có thuế],[Số ĐK],C1251),"")</f>
        <v/>
      </c>
      <c r="W1251" s="53"/>
      <c r="X1251" s="55" t="str">
        <f>IF(W1251="","",'Thông Tin Chung'!#REF!)</f>
        <v/>
      </c>
      <c r="Y1251" s="57" t="str">
        <f t="shared" ca="1" si="240"/>
        <v/>
      </c>
      <c r="Z1251" s="59"/>
      <c r="AA1251" s="49" t="str">
        <f ca="1">IF(C1251="","",IF(OR(D1251&lt;NgayBatDau,D1251&gt;NgayKetThuc),"Ngày tháng phải nằm trong kỳ báo cáo",IF(AND(G1251&lt;&gt;"",COUNTIF(D.2[Tên khách hàng],G1251)=0),"Tên KH chưa khai báo trong DSKH",IF(AND(H1251&lt;&gt;"",COUNTIF(D.1[Tên sản phẩm],H1251)=0),"SP này chưa khai báo trong DSSP",""))))</f>
        <v/>
      </c>
      <c r="AB1251" s="28" t="str">
        <f t="shared" ca="1" si="230"/>
        <v/>
      </c>
      <c r="AC1251" s="29" t="str">
        <f>IF(OR(H1251="",S1251=""),"",S1251-(SUM(L1251,M1251)*INDEX(#REF!,MATCH(H1251,D.1[Tên sản phẩm],0))))</f>
        <v/>
      </c>
    </row>
    <row r="1252" spans="2:29" ht="27.75" customHeight="1">
      <c r="B1252" s="69">
        <f t="shared" si="231"/>
        <v>1249</v>
      </c>
      <c r="C1252" s="49" t="str">
        <f t="shared" ca="1" si="232"/>
        <v/>
      </c>
      <c r="D1252" s="50" t="str">
        <f t="shared" ca="1" si="233"/>
        <v/>
      </c>
      <c r="E1252" s="51" t="str">
        <f t="shared" ca="1" si="234"/>
        <v/>
      </c>
      <c r="F1252" s="51"/>
      <c r="G1252" s="52" t="str">
        <f t="shared" ca="1" si="235"/>
        <v/>
      </c>
      <c r="H1252" s="53"/>
      <c r="I1252" s="54" t="str">
        <f>IF(H1252="","",INDEX(D.1[Quy cách],MATCH(H1252,D.1[Tên sản phẩm],0)))</f>
        <v/>
      </c>
      <c r="J1252" s="20" t="str">
        <f>IF(H1252="","",INDEX(D.1[ĐVT],MATCH(H1252,D.1[Tên sản phẩm],0)))</f>
        <v/>
      </c>
      <c r="K1252" s="56" t="str">
        <f>IF(H1252="","",INDEX(#REF!,MATCH(H1252,D.1[Tên sản phẩm],0)))</f>
        <v/>
      </c>
      <c r="L1252" s="56"/>
      <c r="M1252" s="53"/>
      <c r="N1252" s="53"/>
      <c r="O1252" s="53"/>
      <c r="P1252" s="57" t="str">
        <f t="shared" si="236"/>
        <v/>
      </c>
      <c r="Q1252" s="58"/>
      <c r="R1252" s="56" t="str">
        <f t="shared" si="229"/>
        <v/>
      </c>
      <c r="S1252" s="57" t="str">
        <f t="shared" si="237"/>
        <v/>
      </c>
      <c r="T1252" s="58" t="str">
        <f t="shared" ca="1" si="238"/>
        <v/>
      </c>
      <c r="U1252" s="57" t="str">
        <f t="shared" si="239"/>
        <v/>
      </c>
      <c r="V1252" s="57" t="str">
        <f ca="1">IF(AND(C1252&lt;&gt;"",C1252&lt;&gt;OFFSET(C1252,1,0)),SUMIFS([Giá có thuế],[Số ĐK],C1252),"")</f>
        <v/>
      </c>
      <c r="W1252" s="53"/>
      <c r="X1252" s="55" t="str">
        <f>IF(W1252="","",'Thông Tin Chung'!#REF!)</f>
        <v/>
      </c>
      <c r="Y1252" s="57" t="str">
        <f t="shared" ca="1" si="240"/>
        <v/>
      </c>
      <c r="Z1252" s="59"/>
      <c r="AA1252" s="49" t="str">
        <f ca="1">IF(C1252="","",IF(OR(D1252&lt;NgayBatDau,D1252&gt;NgayKetThuc),"Ngày tháng phải nằm trong kỳ báo cáo",IF(AND(G1252&lt;&gt;"",COUNTIF(D.2[Tên khách hàng],G1252)=0),"Tên KH chưa khai báo trong DSKH",IF(AND(H1252&lt;&gt;"",COUNTIF(D.1[Tên sản phẩm],H1252)=0),"SP này chưa khai báo trong DSSP",""))))</f>
        <v/>
      </c>
      <c r="AB1252" s="28" t="str">
        <f t="shared" ca="1" si="230"/>
        <v/>
      </c>
      <c r="AC1252" s="29" t="str">
        <f>IF(OR(H1252="",S1252=""),"",S1252-(SUM(L1252,M1252)*INDEX(#REF!,MATCH(H1252,D.1[Tên sản phẩm],0))))</f>
        <v/>
      </c>
    </row>
    <row r="1253" spans="2:29" ht="27.75" customHeight="1">
      <c r="B1253" s="69">
        <f t="shared" si="231"/>
        <v>1250</v>
      </c>
      <c r="C1253" s="49" t="str">
        <f t="shared" ca="1" si="232"/>
        <v/>
      </c>
      <c r="D1253" s="50" t="str">
        <f t="shared" ca="1" si="233"/>
        <v/>
      </c>
      <c r="E1253" s="51" t="str">
        <f t="shared" ca="1" si="234"/>
        <v/>
      </c>
      <c r="F1253" s="51"/>
      <c r="G1253" s="52" t="str">
        <f t="shared" ca="1" si="235"/>
        <v/>
      </c>
      <c r="H1253" s="53"/>
      <c r="I1253" s="54" t="str">
        <f>IF(H1253="","",INDEX(D.1[Quy cách],MATCH(H1253,D.1[Tên sản phẩm],0)))</f>
        <v/>
      </c>
      <c r="J1253" s="20" t="str">
        <f>IF(H1253="","",INDEX(D.1[ĐVT],MATCH(H1253,D.1[Tên sản phẩm],0)))</f>
        <v/>
      </c>
      <c r="K1253" s="56" t="str">
        <f>IF(H1253="","",INDEX(#REF!,MATCH(H1253,D.1[Tên sản phẩm],0)))</f>
        <v/>
      </c>
      <c r="L1253" s="56"/>
      <c r="M1253" s="53"/>
      <c r="N1253" s="53"/>
      <c r="O1253" s="53"/>
      <c r="P1253" s="57" t="str">
        <f t="shared" si="236"/>
        <v/>
      </c>
      <c r="Q1253" s="58"/>
      <c r="R1253" s="56" t="str">
        <f t="shared" si="229"/>
        <v/>
      </c>
      <c r="S1253" s="57" t="str">
        <f t="shared" si="237"/>
        <v/>
      </c>
      <c r="T1253" s="58" t="str">
        <f t="shared" ca="1" si="238"/>
        <v/>
      </c>
      <c r="U1253" s="57" t="str">
        <f t="shared" si="239"/>
        <v/>
      </c>
      <c r="V1253" s="57" t="str">
        <f ca="1">IF(AND(C1253&lt;&gt;"",C1253&lt;&gt;OFFSET(C1253,1,0)),SUMIFS([Giá có thuế],[Số ĐK],C1253),"")</f>
        <v/>
      </c>
      <c r="W1253" s="53"/>
      <c r="X1253" s="55" t="str">
        <f>IF(W1253="","",'Thông Tin Chung'!#REF!)</f>
        <v/>
      </c>
      <c r="Y1253" s="57" t="str">
        <f t="shared" ca="1" si="240"/>
        <v/>
      </c>
      <c r="Z1253" s="59"/>
      <c r="AA1253" s="49" t="str">
        <f ca="1">IF(C1253="","",IF(OR(D1253&lt;NgayBatDau,D1253&gt;NgayKetThuc),"Ngày tháng phải nằm trong kỳ báo cáo",IF(AND(G1253&lt;&gt;"",COUNTIF(D.2[Tên khách hàng],G1253)=0),"Tên KH chưa khai báo trong DSKH",IF(AND(H1253&lt;&gt;"",COUNTIF(D.1[Tên sản phẩm],H1253)=0),"SP này chưa khai báo trong DSSP",""))))</f>
        <v/>
      </c>
      <c r="AB1253" s="28" t="str">
        <f t="shared" ca="1" si="230"/>
        <v/>
      </c>
      <c r="AC1253" s="29" t="str">
        <f>IF(OR(H1253="",S1253=""),"",S1253-(SUM(L1253,M1253)*INDEX(#REF!,MATCH(H1253,D.1[Tên sản phẩm],0))))</f>
        <v/>
      </c>
    </row>
    <row r="1254" spans="2:29" ht="27.75" customHeight="1">
      <c r="B1254" s="69">
        <f t="shared" si="231"/>
        <v>1251</v>
      </c>
      <c r="C1254" s="49" t="str">
        <f t="shared" ca="1" si="232"/>
        <v/>
      </c>
      <c r="D1254" s="50" t="str">
        <f t="shared" ca="1" si="233"/>
        <v/>
      </c>
      <c r="E1254" s="51" t="str">
        <f t="shared" ca="1" si="234"/>
        <v/>
      </c>
      <c r="F1254" s="51"/>
      <c r="G1254" s="52" t="str">
        <f t="shared" ca="1" si="235"/>
        <v/>
      </c>
      <c r="H1254" s="53"/>
      <c r="I1254" s="54" t="str">
        <f>IF(H1254="","",INDEX(D.1[Quy cách],MATCH(H1254,D.1[Tên sản phẩm],0)))</f>
        <v/>
      </c>
      <c r="J1254" s="20" t="str">
        <f>IF(H1254="","",INDEX(D.1[ĐVT],MATCH(H1254,D.1[Tên sản phẩm],0)))</f>
        <v/>
      </c>
      <c r="K1254" s="56" t="str">
        <f>IF(H1254="","",INDEX(#REF!,MATCH(H1254,D.1[Tên sản phẩm],0)))</f>
        <v/>
      </c>
      <c r="L1254" s="56"/>
      <c r="M1254" s="53"/>
      <c r="N1254" s="53"/>
      <c r="O1254" s="53"/>
      <c r="P1254" s="57" t="str">
        <f t="shared" si="236"/>
        <v/>
      </c>
      <c r="Q1254" s="58"/>
      <c r="R1254" s="56" t="str">
        <f t="shared" si="229"/>
        <v/>
      </c>
      <c r="S1254" s="57" t="str">
        <f t="shared" si="237"/>
        <v/>
      </c>
      <c r="T1254" s="58" t="str">
        <f t="shared" ca="1" si="238"/>
        <v/>
      </c>
      <c r="U1254" s="57" t="str">
        <f t="shared" si="239"/>
        <v/>
      </c>
      <c r="V1254" s="57" t="str">
        <f ca="1">IF(AND(C1254&lt;&gt;"",C1254&lt;&gt;OFFSET(C1254,1,0)),SUMIFS([Giá có thuế],[Số ĐK],C1254),"")</f>
        <v/>
      </c>
      <c r="W1254" s="53"/>
      <c r="X1254" s="55" t="str">
        <f>IF(W1254="","",'Thông Tin Chung'!#REF!)</f>
        <v/>
      </c>
      <c r="Y1254" s="57" t="str">
        <f t="shared" ca="1" si="240"/>
        <v/>
      </c>
      <c r="Z1254" s="59"/>
      <c r="AA1254" s="49" t="str">
        <f ca="1">IF(C1254="","",IF(OR(D1254&lt;NgayBatDau,D1254&gt;NgayKetThuc),"Ngày tháng phải nằm trong kỳ báo cáo",IF(AND(G1254&lt;&gt;"",COUNTIF(D.2[Tên khách hàng],G1254)=0),"Tên KH chưa khai báo trong DSKH",IF(AND(H1254&lt;&gt;"",COUNTIF(D.1[Tên sản phẩm],H1254)=0),"SP này chưa khai báo trong DSSP",""))))</f>
        <v/>
      </c>
      <c r="AB1254" s="28" t="str">
        <f t="shared" ca="1" si="230"/>
        <v/>
      </c>
      <c r="AC1254" s="29" t="str">
        <f>IF(OR(H1254="",S1254=""),"",S1254-(SUM(L1254,M1254)*INDEX(#REF!,MATCH(H1254,D.1[Tên sản phẩm],0))))</f>
        <v/>
      </c>
    </row>
    <row r="1255" spans="2:29" ht="27.75" customHeight="1">
      <c r="B1255" s="69">
        <f t="shared" si="231"/>
        <v>1252</v>
      </c>
      <c r="C1255" s="49" t="str">
        <f t="shared" ca="1" si="232"/>
        <v/>
      </c>
      <c r="D1255" s="50" t="str">
        <f t="shared" ca="1" si="233"/>
        <v/>
      </c>
      <c r="E1255" s="51" t="str">
        <f t="shared" ca="1" si="234"/>
        <v/>
      </c>
      <c r="F1255" s="51"/>
      <c r="G1255" s="52" t="str">
        <f t="shared" ca="1" si="235"/>
        <v/>
      </c>
      <c r="H1255" s="53"/>
      <c r="I1255" s="54" t="str">
        <f>IF(H1255="","",INDEX(D.1[Quy cách],MATCH(H1255,D.1[Tên sản phẩm],0)))</f>
        <v/>
      </c>
      <c r="J1255" s="20" t="str">
        <f>IF(H1255="","",INDEX(D.1[ĐVT],MATCH(H1255,D.1[Tên sản phẩm],0)))</f>
        <v/>
      </c>
      <c r="K1255" s="56" t="str">
        <f>IF(H1255="","",INDEX(#REF!,MATCH(H1255,D.1[Tên sản phẩm],0)))</f>
        <v/>
      </c>
      <c r="L1255" s="56"/>
      <c r="M1255" s="53"/>
      <c r="N1255" s="53"/>
      <c r="O1255" s="53"/>
      <c r="P1255" s="57" t="str">
        <f t="shared" si="236"/>
        <v/>
      </c>
      <c r="Q1255" s="58"/>
      <c r="R1255" s="56" t="str">
        <f t="shared" si="229"/>
        <v/>
      </c>
      <c r="S1255" s="57" t="str">
        <f t="shared" si="237"/>
        <v/>
      </c>
      <c r="T1255" s="58" t="str">
        <f t="shared" ca="1" si="238"/>
        <v/>
      </c>
      <c r="U1255" s="57" t="str">
        <f t="shared" si="239"/>
        <v/>
      </c>
      <c r="V1255" s="57" t="str">
        <f ca="1">IF(AND(C1255&lt;&gt;"",C1255&lt;&gt;OFFSET(C1255,1,0)),SUMIFS([Giá có thuế],[Số ĐK],C1255),"")</f>
        <v/>
      </c>
      <c r="W1255" s="53"/>
      <c r="X1255" s="55" t="str">
        <f>IF(W1255="","",'Thông Tin Chung'!#REF!)</f>
        <v/>
      </c>
      <c r="Y1255" s="57" t="str">
        <f t="shared" ca="1" si="240"/>
        <v/>
      </c>
      <c r="Z1255" s="59"/>
      <c r="AA1255" s="49" t="str">
        <f ca="1">IF(C1255="","",IF(OR(D1255&lt;NgayBatDau,D1255&gt;NgayKetThuc),"Ngày tháng phải nằm trong kỳ báo cáo",IF(AND(G1255&lt;&gt;"",COUNTIF(D.2[Tên khách hàng],G1255)=0),"Tên KH chưa khai báo trong DSKH",IF(AND(H1255&lt;&gt;"",COUNTIF(D.1[Tên sản phẩm],H1255)=0),"SP này chưa khai báo trong DSSP",""))))</f>
        <v/>
      </c>
      <c r="AB1255" s="28" t="str">
        <f t="shared" ca="1" si="230"/>
        <v/>
      </c>
      <c r="AC1255" s="29" t="str">
        <f>IF(OR(H1255="",S1255=""),"",S1255-(SUM(L1255,M1255)*INDEX(#REF!,MATCH(H1255,D.1[Tên sản phẩm],0))))</f>
        <v/>
      </c>
    </row>
    <row r="1256" spans="2:29" ht="27.75" customHeight="1">
      <c r="B1256" s="69">
        <f t="shared" si="231"/>
        <v>1253</v>
      </c>
      <c r="C1256" s="49" t="str">
        <f t="shared" ca="1" si="232"/>
        <v/>
      </c>
      <c r="D1256" s="50" t="str">
        <f t="shared" ca="1" si="233"/>
        <v/>
      </c>
      <c r="E1256" s="51" t="str">
        <f t="shared" ca="1" si="234"/>
        <v/>
      </c>
      <c r="F1256" s="51"/>
      <c r="G1256" s="52" t="str">
        <f t="shared" ca="1" si="235"/>
        <v/>
      </c>
      <c r="H1256" s="53"/>
      <c r="I1256" s="54" t="str">
        <f>IF(H1256="","",INDEX(D.1[Quy cách],MATCH(H1256,D.1[Tên sản phẩm],0)))</f>
        <v/>
      </c>
      <c r="J1256" s="20" t="str">
        <f>IF(H1256="","",INDEX(D.1[ĐVT],MATCH(H1256,D.1[Tên sản phẩm],0)))</f>
        <v/>
      </c>
      <c r="K1256" s="56" t="str">
        <f>IF(H1256="","",INDEX(#REF!,MATCH(H1256,D.1[Tên sản phẩm],0)))</f>
        <v/>
      </c>
      <c r="L1256" s="56"/>
      <c r="M1256" s="53"/>
      <c r="N1256" s="53"/>
      <c r="O1256" s="53"/>
      <c r="P1256" s="57" t="str">
        <f t="shared" si="236"/>
        <v/>
      </c>
      <c r="Q1256" s="58"/>
      <c r="R1256" s="56" t="str">
        <f t="shared" si="229"/>
        <v/>
      </c>
      <c r="S1256" s="57" t="str">
        <f t="shared" si="237"/>
        <v/>
      </c>
      <c r="T1256" s="58" t="str">
        <f t="shared" ca="1" si="238"/>
        <v/>
      </c>
      <c r="U1256" s="57" t="str">
        <f t="shared" si="239"/>
        <v/>
      </c>
      <c r="V1256" s="57" t="str">
        <f ca="1">IF(AND(C1256&lt;&gt;"",C1256&lt;&gt;OFFSET(C1256,1,0)),SUMIFS([Giá có thuế],[Số ĐK],C1256),"")</f>
        <v/>
      </c>
      <c r="W1256" s="53"/>
      <c r="X1256" s="55" t="str">
        <f>IF(W1256="","",'Thông Tin Chung'!#REF!)</f>
        <v/>
      </c>
      <c r="Y1256" s="57" t="str">
        <f t="shared" ca="1" si="240"/>
        <v/>
      </c>
      <c r="Z1256" s="59"/>
      <c r="AA1256" s="49" t="str">
        <f ca="1">IF(C1256="","",IF(OR(D1256&lt;NgayBatDau,D1256&gt;NgayKetThuc),"Ngày tháng phải nằm trong kỳ báo cáo",IF(AND(G1256&lt;&gt;"",COUNTIF(D.2[Tên khách hàng],G1256)=0),"Tên KH chưa khai báo trong DSKH",IF(AND(H1256&lt;&gt;"",COUNTIF(D.1[Tên sản phẩm],H1256)=0),"SP này chưa khai báo trong DSSP",""))))</f>
        <v/>
      </c>
      <c r="AB1256" s="28" t="str">
        <f t="shared" ca="1" si="230"/>
        <v/>
      </c>
      <c r="AC1256" s="29" t="str">
        <f>IF(OR(H1256="",S1256=""),"",S1256-(SUM(L1256,M1256)*INDEX(#REF!,MATCH(H1256,D.1[Tên sản phẩm],0))))</f>
        <v/>
      </c>
    </row>
    <row r="1257" spans="2:29" ht="27.75" customHeight="1">
      <c r="B1257" s="69">
        <f t="shared" si="231"/>
        <v>1254</v>
      </c>
      <c r="C1257" s="49" t="str">
        <f t="shared" ca="1" si="232"/>
        <v/>
      </c>
      <c r="D1257" s="50" t="str">
        <f t="shared" ca="1" si="233"/>
        <v/>
      </c>
      <c r="E1257" s="51" t="str">
        <f t="shared" ca="1" si="234"/>
        <v/>
      </c>
      <c r="F1257" s="51"/>
      <c r="G1257" s="52" t="str">
        <f t="shared" ca="1" si="235"/>
        <v/>
      </c>
      <c r="H1257" s="53"/>
      <c r="I1257" s="54" t="str">
        <f>IF(H1257="","",INDEX(D.1[Quy cách],MATCH(H1257,D.1[Tên sản phẩm],0)))</f>
        <v/>
      </c>
      <c r="J1257" s="20" t="str">
        <f>IF(H1257="","",INDEX(D.1[ĐVT],MATCH(H1257,D.1[Tên sản phẩm],0)))</f>
        <v/>
      </c>
      <c r="K1257" s="56" t="str">
        <f>IF(H1257="","",INDEX(#REF!,MATCH(H1257,D.1[Tên sản phẩm],0)))</f>
        <v/>
      </c>
      <c r="L1257" s="56"/>
      <c r="M1257" s="53"/>
      <c r="N1257" s="53"/>
      <c r="O1257" s="53"/>
      <c r="P1257" s="57" t="str">
        <f t="shared" si="236"/>
        <v/>
      </c>
      <c r="Q1257" s="58"/>
      <c r="R1257" s="56" t="str">
        <f t="shared" si="229"/>
        <v/>
      </c>
      <c r="S1257" s="57" t="str">
        <f t="shared" si="237"/>
        <v/>
      </c>
      <c r="T1257" s="58" t="str">
        <f t="shared" ca="1" si="238"/>
        <v/>
      </c>
      <c r="U1257" s="57" t="str">
        <f t="shared" si="239"/>
        <v/>
      </c>
      <c r="V1257" s="57" t="str">
        <f ca="1">IF(AND(C1257&lt;&gt;"",C1257&lt;&gt;OFFSET(C1257,1,0)),SUMIFS([Giá có thuế],[Số ĐK],C1257),"")</f>
        <v/>
      </c>
      <c r="W1257" s="53"/>
      <c r="X1257" s="55" t="str">
        <f>IF(W1257="","",'Thông Tin Chung'!#REF!)</f>
        <v/>
      </c>
      <c r="Y1257" s="57" t="str">
        <f t="shared" ca="1" si="240"/>
        <v/>
      </c>
      <c r="Z1257" s="59"/>
      <c r="AA1257" s="49" t="str">
        <f ca="1">IF(C1257="","",IF(OR(D1257&lt;NgayBatDau,D1257&gt;NgayKetThuc),"Ngày tháng phải nằm trong kỳ báo cáo",IF(AND(G1257&lt;&gt;"",COUNTIF(D.2[Tên khách hàng],G1257)=0),"Tên KH chưa khai báo trong DSKH",IF(AND(H1257&lt;&gt;"",COUNTIF(D.1[Tên sản phẩm],H1257)=0),"SP này chưa khai báo trong DSSP",""))))</f>
        <v/>
      </c>
      <c r="AB1257" s="28" t="str">
        <f t="shared" ca="1" si="230"/>
        <v/>
      </c>
      <c r="AC1257" s="29" t="str">
        <f>IF(OR(H1257="",S1257=""),"",S1257-(SUM(L1257,M1257)*INDEX(#REF!,MATCH(H1257,D.1[Tên sản phẩm],0))))</f>
        <v/>
      </c>
    </row>
    <row r="1258" spans="2:29" ht="27.75" customHeight="1">
      <c r="B1258" s="69">
        <f t="shared" si="231"/>
        <v>1255</v>
      </c>
      <c r="C1258" s="49" t="str">
        <f t="shared" ca="1" si="232"/>
        <v/>
      </c>
      <c r="D1258" s="50" t="str">
        <f t="shared" ca="1" si="233"/>
        <v/>
      </c>
      <c r="E1258" s="51" t="str">
        <f t="shared" ca="1" si="234"/>
        <v/>
      </c>
      <c r="F1258" s="51"/>
      <c r="G1258" s="52" t="str">
        <f t="shared" ca="1" si="235"/>
        <v/>
      </c>
      <c r="H1258" s="53"/>
      <c r="I1258" s="54" t="str">
        <f>IF(H1258="","",INDEX(D.1[Quy cách],MATCH(H1258,D.1[Tên sản phẩm],0)))</f>
        <v/>
      </c>
      <c r="J1258" s="20" t="str">
        <f>IF(H1258="","",INDEX(D.1[ĐVT],MATCH(H1258,D.1[Tên sản phẩm],0)))</f>
        <v/>
      </c>
      <c r="K1258" s="56" t="str">
        <f>IF(H1258="","",INDEX(#REF!,MATCH(H1258,D.1[Tên sản phẩm],0)))</f>
        <v/>
      </c>
      <c r="L1258" s="56"/>
      <c r="M1258" s="53"/>
      <c r="N1258" s="53"/>
      <c r="O1258" s="53"/>
      <c r="P1258" s="57" t="str">
        <f t="shared" si="236"/>
        <v/>
      </c>
      <c r="Q1258" s="58"/>
      <c r="R1258" s="56" t="str">
        <f t="shared" si="229"/>
        <v/>
      </c>
      <c r="S1258" s="57" t="str">
        <f t="shared" si="237"/>
        <v/>
      </c>
      <c r="T1258" s="58" t="str">
        <f t="shared" ca="1" si="238"/>
        <v/>
      </c>
      <c r="U1258" s="57" t="str">
        <f t="shared" si="239"/>
        <v/>
      </c>
      <c r="V1258" s="57" t="str">
        <f ca="1">IF(AND(C1258&lt;&gt;"",C1258&lt;&gt;OFFSET(C1258,1,0)),SUMIFS([Giá có thuế],[Số ĐK],C1258),"")</f>
        <v/>
      </c>
      <c r="W1258" s="53"/>
      <c r="X1258" s="55" t="str">
        <f>IF(W1258="","",'Thông Tin Chung'!#REF!)</f>
        <v/>
      </c>
      <c r="Y1258" s="57" t="str">
        <f t="shared" ca="1" si="240"/>
        <v/>
      </c>
      <c r="Z1258" s="59"/>
      <c r="AA1258" s="49" t="str">
        <f ca="1">IF(C1258="","",IF(OR(D1258&lt;NgayBatDau,D1258&gt;NgayKetThuc),"Ngày tháng phải nằm trong kỳ báo cáo",IF(AND(G1258&lt;&gt;"",COUNTIF(D.2[Tên khách hàng],G1258)=0),"Tên KH chưa khai báo trong DSKH",IF(AND(H1258&lt;&gt;"",COUNTIF(D.1[Tên sản phẩm],H1258)=0),"SP này chưa khai báo trong DSSP",""))))</f>
        <v/>
      </c>
      <c r="AB1258" s="28" t="str">
        <f t="shared" ca="1" si="230"/>
        <v/>
      </c>
      <c r="AC1258" s="29" t="str">
        <f>IF(OR(H1258="",S1258=""),"",S1258-(SUM(L1258,M1258)*INDEX(#REF!,MATCH(H1258,D.1[Tên sản phẩm],0))))</f>
        <v/>
      </c>
    </row>
    <row r="1259" spans="2:29" ht="27.75" customHeight="1">
      <c r="B1259" s="69">
        <f t="shared" si="231"/>
        <v>1256</v>
      </c>
      <c r="C1259" s="49" t="str">
        <f t="shared" ca="1" si="232"/>
        <v/>
      </c>
      <c r="D1259" s="50" t="str">
        <f t="shared" ca="1" si="233"/>
        <v/>
      </c>
      <c r="E1259" s="51" t="str">
        <f t="shared" ca="1" si="234"/>
        <v/>
      </c>
      <c r="F1259" s="51"/>
      <c r="G1259" s="52" t="str">
        <f t="shared" ca="1" si="235"/>
        <v/>
      </c>
      <c r="H1259" s="53"/>
      <c r="I1259" s="54" t="str">
        <f>IF(H1259="","",INDEX(D.1[Quy cách],MATCH(H1259,D.1[Tên sản phẩm],0)))</f>
        <v/>
      </c>
      <c r="J1259" s="20" t="str">
        <f>IF(H1259="","",INDEX(D.1[ĐVT],MATCH(H1259,D.1[Tên sản phẩm],0)))</f>
        <v/>
      </c>
      <c r="K1259" s="56" t="str">
        <f>IF(H1259="","",INDEX(#REF!,MATCH(H1259,D.1[Tên sản phẩm],0)))</f>
        <v/>
      </c>
      <c r="L1259" s="56"/>
      <c r="M1259" s="53"/>
      <c r="N1259" s="53"/>
      <c r="O1259" s="53"/>
      <c r="P1259" s="57" t="str">
        <f t="shared" si="236"/>
        <v/>
      </c>
      <c r="Q1259" s="58"/>
      <c r="R1259" s="56" t="str">
        <f t="shared" si="229"/>
        <v/>
      </c>
      <c r="S1259" s="57" t="str">
        <f t="shared" si="237"/>
        <v/>
      </c>
      <c r="T1259" s="58" t="str">
        <f t="shared" ca="1" si="238"/>
        <v/>
      </c>
      <c r="U1259" s="57" t="str">
        <f t="shared" si="239"/>
        <v/>
      </c>
      <c r="V1259" s="57" t="str">
        <f ca="1">IF(AND(C1259&lt;&gt;"",C1259&lt;&gt;OFFSET(C1259,1,0)),SUMIFS([Giá có thuế],[Số ĐK],C1259),"")</f>
        <v/>
      </c>
      <c r="W1259" s="53"/>
      <c r="X1259" s="55" t="str">
        <f>IF(W1259="","",'Thông Tin Chung'!#REF!)</f>
        <v/>
      </c>
      <c r="Y1259" s="57" t="str">
        <f t="shared" ca="1" si="240"/>
        <v/>
      </c>
      <c r="Z1259" s="59"/>
      <c r="AA1259" s="49" t="str">
        <f ca="1">IF(C1259="","",IF(OR(D1259&lt;NgayBatDau,D1259&gt;NgayKetThuc),"Ngày tháng phải nằm trong kỳ báo cáo",IF(AND(G1259&lt;&gt;"",COUNTIF(D.2[Tên khách hàng],G1259)=0),"Tên KH chưa khai báo trong DSKH",IF(AND(H1259&lt;&gt;"",COUNTIF(D.1[Tên sản phẩm],H1259)=0),"SP này chưa khai báo trong DSSP",""))))</f>
        <v/>
      </c>
      <c r="AB1259" s="28" t="str">
        <f t="shared" ca="1" si="230"/>
        <v/>
      </c>
      <c r="AC1259" s="29" t="str">
        <f>IF(OR(H1259="",S1259=""),"",S1259-(SUM(L1259,M1259)*INDEX(#REF!,MATCH(H1259,D.1[Tên sản phẩm],0))))</f>
        <v/>
      </c>
    </row>
    <row r="1260" spans="2:29" ht="27.75" customHeight="1">
      <c r="B1260" s="69">
        <f t="shared" si="231"/>
        <v>1257</v>
      </c>
      <c r="C1260" s="49" t="str">
        <f t="shared" ca="1" si="232"/>
        <v/>
      </c>
      <c r="D1260" s="50" t="str">
        <f t="shared" ca="1" si="233"/>
        <v/>
      </c>
      <c r="E1260" s="51" t="str">
        <f t="shared" ca="1" si="234"/>
        <v/>
      </c>
      <c r="F1260" s="51"/>
      <c r="G1260" s="52" t="str">
        <f t="shared" ca="1" si="235"/>
        <v/>
      </c>
      <c r="H1260" s="53"/>
      <c r="I1260" s="54" t="str">
        <f>IF(H1260="","",INDEX(D.1[Quy cách],MATCH(H1260,D.1[Tên sản phẩm],0)))</f>
        <v/>
      </c>
      <c r="J1260" s="20" t="str">
        <f>IF(H1260="","",INDEX(D.1[ĐVT],MATCH(H1260,D.1[Tên sản phẩm],0)))</f>
        <v/>
      </c>
      <c r="K1260" s="56" t="str">
        <f>IF(H1260="","",INDEX(#REF!,MATCH(H1260,D.1[Tên sản phẩm],0)))</f>
        <v/>
      </c>
      <c r="L1260" s="56"/>
      <c r="M1260" s="53"/>
      <c r="N1260" s="53"/>
      <c r="O1260" s="53"/>
      <c r="P1260" s="57" t="str">
        <f t="shared" si="236"/>
        <v/>
      </c>
      <c r="Q1260" s="58"/>
      <c r="R1260" s="56" t="str">
        <f t="shared" si="229"/>
        <v/>
      </c>
      <c r="S1260" s="57" t="str">
        <f t="shared" si="237"/>
        <v/>
      </c>
      <c r="T1260" s="58" t="str">
        <f t="shared" ca="1" si="238"/>
        <v/>
      </c>
      <c r="U1260" s="57" t="str">
        <f t="shared" si="239"/>
        <v/>
      </c>
      <c r="V1260" s="57" t="str">
        <f ca="1">IF(AND(C1260&lt;&gt;"",C1260&lt;&gt;OFFSET(C1260,1,0)),SUMIFS([Giá có thuế],[Số ĐK],C1260),"")</f>
        <v/>
      </c>
      <c r="W1260" s="53"/>
      <c r="X1260" s="55" t="str">
        <f>IF(W1260="","",'Thông Tin Chung'!#REF!)</f>
        <v/>
      </c>
      <c r="Y1260" s="57" t="str">
        <f t="shared" ca="1" si="240"/>
        <v/>
      </c>
      <c r="Z1260" s="59"/>
      <c r="AA1260" s="49" t="str">
        <f ca="1">IF(C1260="","",IF(OR(D1260&lt;NgayBatDau,D1260&gt;NgayKetThuc),"Ngày tháng phải nằm trong kỳ báo cáo",IF(AND(G1260&lt;&gt;"",COUNTIF(D.2[Tên khách hàng],G1260)=0),"Tên KH chưa khai báo trong DSKH",IF(AND(H1260&lt;&gt;"",COUNTIF(D.1[Tên sản phẩm],H1260)=0),"SP này chưa khai báo trong DSSP",""))))</f>
        <v/>
      </c>
      <c r="AB1260" s="28" t="str">
        <f t="shared" ca="1" si="230"/>
        <v/>
      </c>
      <c r="AC1260" s="29" t="str">
        <f>IF(OR(H1260="",S1260=""),"",S1260-(SUM(L1260,M1260)*INDEX(#REF!,MATCH(H1260,D.1[Tên sản phẩm],0))))</f>
        <v/>
      </c>
    </row>
    <row r="1261" spans="2:29" ht="27.75" customHeight="1">
      <c r="B1261" s="69">
        <f t="shared" si="231"/>
        <v>1258</v>
      </c>
      <c r="C1261" s="49" t="str">
        <f t="shared" ca="1" si="232"/>
        <v/>
      </c>
      <c r="D1261" s="50" t="str">
        <f t="shared" ca="1" si="233"/>
        <v/>
      </c>
      <c r="E1261" s="51" t="str">
        <f t="shared" ca="1" si="234"/>
        <v/>
      </c>
      <c r="F1261" s="51"/>
      <c r="G1261" s="52" t="str">
        <f t="shared" ca="1" si="235"/>
        <v/>
      </c>
      <c r="H1261" s="53"/>
      <c r="I1261" s="54" t="str">
        <f>IF(H1261="","",INDEX(D.1[Quy cách],MATCH(H1261,D.1[Tên sản phẩm],0)))</f>
        <v/>
      </c>
      <c r="J1261" s="20" t="str">
        <f>IF(H1261="","",INDEX(D.1[ĐVT],MATCH(H1261,D.1[Tên sản phẩm],0)))</f>
        <v/>
      </c>
      <c r="K1261" s="56" t="str">
        <f>IF(H1261="","",INDEX(#REF!,MATCH(H1261,D.1[Tên sản phẩm],0)))</f>
        <v/>
      </c>
      <c r="L1261" s="56"/>
      <c r="M1261" s="53"/>
      <c r="N1261" s="53"/>
      <c r="O1261" s="53"/>
      <c r="P1261" s="57" t="str">
        <f t="shared" si="236"/>
        <v/>
      </c>
      <c r="Q1261" s="58"/>
      <c r="R1261" s="56" t="str">
        <f t="shared" si="229"/>
        <v/>
      </c>
      <c r="S1261" s="57" t="str">
        <f t="shared" si="237"/>
        <v/>
      </c>
      <c r="T1261" s="58" t="str">
        <f t="shared" ca="1" si="238"/>
        <v/>
      </c>
      <c r="U1261" s="57" t="str">
        <f t="shared" si="239"/>
        <v/>
      </c>
      <c r="V1261" s="57" t="str">
        <f ca="1">IF(AND(C1261&lt;&gt;"",C1261&lt;&gt;OFFSET(C1261,1,0)),SUMIFS([Giá có thuế],[Số ĐK],C1261),"")</f>
        <v/>
      </c>
      <c r="W1261" s="53"/>
      <c r="X1261" s="55" t="str">
        <f>IF(W1261="","",'Thông Tin Chung'!#REF!)</f>
        <v/>
      </c>
      <c r="Y1261" s="57" t="str">
        <f t="shared" ca="1" si="240"/>
        <v/>
      </c>
      <c r="Z1261" s="59"/>
      <c r="AA1261" s="49" t="str">
        <f ca="1">IF(C1261="","",IF(OR(D1261&lt;NgayBatDau,D1261&gt;NgayKetThuc),"Ngày tháng phải nằm trong kỳ báo cáo",IF(AND(G1261&lt;&gt;"",COUNTIF(D.2[Tên khách hàng],G1261)=0),"Tên KH chưa khai báo trong DSKH",IF(AND(H1261&lt;&gt;"",COUNTIF(D.1[Tên sản phẩm],H1261)=0),"SP này chưa khai báo trong DSSP",""))))</f>
        <v/>
      </c>
      <c r="AB1261" s="28" t="str">
        <f t="shared" ca="1" si="230"/>
        <v/>
      </c>
      <c r="AC1261" s="29" t="str">
        <f>IF(OR(H1261="",S1261=""),"",S1261-(SUM(L1261,M1261)*INDEX(#REF!,MATCH(H1261,D.1[Tên sản phẩm],0))))</f>
        <v/>
      </c>
    </row>
    <row r="1262" spans="2:29" ht="27.75" customHeight="1">
      <c r="B1262" s="69">
        <f t="shared" si="231"/>
        <v>1259</v>
      </c>
      <c r="C1262" s="49" t="str">
        <f t="shared" ca="1" si="232"/>
        <v/>
      </c>
      <c r="D1262" s="50" t="str">
        <f t="shared" ca="1" si="233"/>
        <v/>
      </c>
      <c r="E1262" s="51" t="str">
        <f t="shared" ca="1" si="234"/>
        <v/>
      </c>
      <c r="F1262" s="51"/>
      <c r="G1262" s="52" t="str">
        <f t="shared" ca="1" si="235"/>
        <v/>
      </c>
      <c r="H1262" s="53"/>
      <c r="I1262" s="54" t="str">
        <f>IF(H1262="","",INDEX(D.1[Quy cách],MATCH(H1262,D.1[Tên sản phẩm],0)))</f>
        <v/>
      </c>
      <c r="J1262" s="20" t="str">
        <f>IF(H1262="","",INDEX(D.1[ĐVT],MATCH(H1262,D.1[Tên sản phẩm],0)))</f>
        <v/>
      </c>
      <c r="K1262" s="56" t="str">
        <f>IF(H1262="","",INDEX(#REF!,MATCH(H1262,D.1[Tên sản phẩm],0)))</f>
        <v/>
      </c>
      <c r="L1262" s="56"/>
      <c r="M1262" s="53"/>
      <c r="N1262" s="53"/>
      <c r="O1262" s="53"/>
      <c r="P1262" s="57" t="str">
        <f t="shared" si="236"/>
        <v/>
      </c>
      <c r="Q1262" s="58"/>
      <c r="R1262" s="56" t="str">
        <f t="shared" si="229"/>
        <v/>
      </c>
      <c r="S1262" s="57" t="str">
        <f t="shared" si="237"/>
        <v/>
      </c>
      <c r="T1262" s="58" t="str">
        <f t="shared" ca="1" si="238"/>
        <v/>
      </c>
      <c r="U1262" s="57" t="str">
        <f t="shared" si="239"/>
        <v/>
      </c>
      <c r="V1262" s="57" t="str">
        <f ca="1">IF(AND(C1262&lt;&gt;"",C1262&lt;&gt;OFFSET(C1262,1,0)),SUMIFS([Giá có thuế],[Số ĐK],C1262),"")</f>
        <v/>
      </c>
      <c r="W1262" s="53"/>
      <c r="X1262" s="55" t="str">
        <f>IF(W1262="","",'Thông Tin Chung'!#REF!)</f>
        <v/>
      </c>
      <c r="Y1262" s="57" t="str">
        <f t="shared" ca="1" si="240"/>
        <v/>
      </c>
      <c r="Z1262" s="59"/>
      <c r="AA1262" s="49" t="str">
        <f ca="1">IF(C1262="","",IF(OR(D1262&lt;NgayBatDau,D1262&gt;NgayKetThuc),"Ngày tháng phải nằm trong kỳ báo cáo",IF(AND(G1262&lt;&gt;"",COUNTIF(D.2[Tên khách hàng],G1262)=0),"Tên KH chưa khai báo trong DSKH",IF(AND(H1262&lt;&gt;"",COUNTIF(D.1[Tên sản phẩm],H1262)=0),"SP này chưa khai báo trong DSSP",""))))</f>
        <v/>
      </c>
      <c r="AB1262" s="28" t="str">
        <f t="shared" ca="1" si="230"/>
        <v/>
      </c>
      <c r="AC1262" s="29" t="str">
        <f>IF(OR(H1262="",S1262=""),"",S1262-(SUM(L1262,M1262)*INDEX(#REF!,MATCH(H1262,D.1[Tên sản phẩm],0))))</f>
        <v/>
      </c>
    </row>
    <row r="1263" spans="2:29" ht="27.75" customHeight="1">
      <c r="B1263" s="69">
        <f t="shared" si="231"/>
        <v>1260</v>
      </c>
      <c r="C1263" s="49" t="str">
        <f t="shared" ca="1" si="232"/>
        <v/>
      </c>
      <c r="D1263" s="50" t="str">
        <f t="shared" ca="1" si="233"/>
        <v/>
      </c>
      <c r="E1263" s="51" t="str">
        <f t="shared" ca="1" si="234"/>
        <v/>
      </c>
      <c r="F1263" s="51"/>
      <c r="G1263" s="52" t="str">
        <f t="shared" ca="1" si="235"/>
        <v/>
      </c>
      <c r="H1263" s="53"/>
      <c r="I1263" s="54" t="str">
        <f>IF(H1263="","",INDEX(D.1[Quy cách],MATCH(H1263,D.1[Tên sản phẩm],0)))</f>
        <v/>
      </c>
      <c r="J1263" s="20" t="str">
        <f>IF(H1263="","",INDEX(D.1[ĐVT],MATCH(H1263,D.1[Tên sản phẩm],0)))</f>
        <v/>
      </c>
      <c r="K1263" s="56" t="str">
        <f>IF(H1263="","",INDEX(#REF!,MATCH(H1263,D.1[Tên sản phẩm],0)))</f>
        <v/>
      </c>
      <c r="L1263" s="56"/>
      <c r="M1263" s="53"/>
      <c r="N1263" s="53"/>
      <c r="O1263" s="53"/>
      <c r="P1263" s="57" t="str">
        <f t="shared" si="236"/>
        <v/>
      </c>
      <c r="Q1263" s="58"/>
      <c r="R1263" s="56" t="str">
        <f t="shared" si="229"/>
        <v/>
      </c>
      <c r="S1263" s="57" t="str">
        <f t="shared" si="237"/>
        <v/>
      </c>
      <c r="T1263" s="58" t="str">
        <f t="shared" ca="1" si="238"/>
        <v/>
      </c>
      <c r="U1263" s="57" t="str">
        <f t="shared" si="239"/>
        <v/>
      </c>
      <c r="V1263" s="57" t="str">
        <f ca="1">IF(AND(C1263&lt;&gt;"",C1263&lt;&gt;OFFSET(C1263,1,0)),SUMIFS([Giá có thuế],[Số ĐK],C1263),"")</f>
        <v/>
      </c>
      <c r="W1263" s="53"/>
      <c r="X1263" s="55" t="str">
        <f>IF(W1263="","",'Thông Tin Chung'!#REF!)</f>
        <v/>
      </c>
      <c r="Y1263" s="57" t="str">
        <f t="shared" ca="1" si="240"/>
        <v/>
      </c>
      <c r="Z1263" s="59"/>
      <c r="AA1263" s="49" t="str">
        <f ca="1">IF(C1263="","",IF(OR(D1263&lt;NgayBatDau,D1263&gt;NgayKetThuc),"Ngày tháng phải nằm trong kỳ báo cáo",IF(AND(G1263&lt;&gt;"",COUNTIF(D.2[Tên khách hàng],G1263)=0),"Tên KH chưa khai báo trong DSKH",IF(AND(H1263&lt;&gt;"",COUNTIF(D.1[Tên sản phẩm],H1263)=0),"SP này chưa khai báo trong DSSP",""))))</f>
        <v/>
      </c>
      <c r="AB1263" s="28" t="str">
        <f t="shared" ca="1" si="230"/>
        <v/>
      </c>
      <c r="AC1263" s="29" t="str">
        <f>IF(OR(H1263="",S1263=""),"",S1263-(SUM(L1263,M1263)*INDEX(#REF!,MATCH(H1263,D.1[Tên sản phẩm],0))))</f>
        <v/>
      </c>
    </row>
    <row r="1264" spans="2:29" ht="27.75" customHeight="1">
      <c r="B1264" s="69">
        <f t="shared" si="231"/>
        <v>1261</v>
      </c>
      <c r="C1264" s="49" t="str">
        <f t="shared" ca="1" si="232"/>
        <v/>
      </c>
      <c r="D1264" s="50" t="str">
        <f t="shared" ca="1" si="233"/>
        <v/>
      </c>
      <c r="E1264" s="51" t="str">
        <f t="shared" ca="1" si="234"/>
        <v/>
      </c>
      <c r="F1264" s="51"/>
      <c r="G1264" s="52" t="str">
        <f t="shared" ca="1" si="235"/>
        <v/>
      </c>
      <c r="H1264" s="53"/>
      <c r="I1264" s="54" t="str">
        <f>IF(H1264="","",INDEX(D.1[Quy cách],MATCH(H1264,D.1[Tên sản phẩm],0)))</f>
        <v/>
      </c>
      <c r="J1264" s="20" t="str">
        <f>IF(H1264="","",INDEX(D.1[ĐVT],MATCH(H1264,D.1[Tên sản phẩm],0)))</f>
        <v/>
      </c>
      <c r="K1264" s="56" t="str">
        <f>IF(H1264="","",INDEX(#REF!,MATCH(H1264,D.1[Tên sản phẩm],0)))</f>
        <v/>
      </c>
      <c r="L1264" s="56"/>
      <c r="M1264" s="53"/>
      <c r="N1264" s="53"/>
      <c r="O1264" s="53"/>
      <c r="P1264" s="57" t="str">
        <f t="shared" si="236"/>
        <v/>
      </c>
      <c r="Q1264" s="58"/>
      <c r="R1264" s="56" t="str">
        <f t="shared" si="229"/>
        <v/>
      </c>
      <c r="S1264" s="57" t="str">
        <f t="shared" si="237"/>
        <v/>
      </c>
      <c r="T1264" s="58" t="str">
        <f t="shared" ca="1" si="238"/>
        <v/>
      </c>
      <c r="U1264" s="57" t="str">
        <f t="shared" si="239"/>
        <v/>
      </c>
      <c r="V1264" s="57" t="str">
        <f ca="1">IF(AND(C1264&lt;&gt;"",C1264&lt;&gt;OFFSET(C1264,1,0)),SUMIFS([Giá có thuế],[Số ĐK],C1264),"")</f>
        <v/>
      </c>
      <c r="W1264" s="53"/>
      <c r="X1264" s="55" t="str">
        <f>IF(W1264="","",'Thông Tin Chung'!#REF!)</f>
        <v/>
      </c>
      <c r="Y1264" s="57" t="str">
        <f t="shared" ca="1" si="240"/>
        <v/>
      </c>
      <c r="Z1264" s="59"/>
      <c r="AA1264" s="49" t="str">
        <f ca="1">IF(C1264="","",IF(OR(D1264&lt;NgayBatDau,D1264&gt;NgayKetThuc),"Ngày tháng phải nằm trong kỳ báo cáo",IF(AND(G1264&lt;&gt;"",COUNTIF(D.2[Tên khách hàng],G1264)=0),"Tên KH chưa khai báo trong DSKH",IF(AND(H1264&lt;&gt;"",COUNTIF(D.1[Tên sản phẩm],H1264)=0),"SP này chưa khai báo trong DSSP",""))))</f>
        <v/>
      </c>
      <c r="AB1264" s="28" t="str">
        <f t="shared" ca="1" si="230"/>
        <v/>
      </c>
      <c r="AC1264" s="29" t="str">
        <f>IF(OR(H1264="",S1264=""),"",S1264-(SUM(L1264,M1264)*INDEX(#REF!,MATCH(H1264,D.1[Tên sản phẩm],0))))</f>
        <v/>
      </c>
    </row>
    <row r="1265" spans="2:29" ht="27.75" customHeight="1">
      <c r="B1265" s="69">
        <f t="shared" si="231"/>
        <v>1262</v>
      </c>
      <c r="C1265" s="49" t="str">
        <f t="shared" ca="1" si="232"/>
        <v/>
      </c>
      <c r="D1265" s="50" t="str">
        <f t="shared" ca="1" si="233"/>
        <v/>
      </c>
      <c r="E1265" s="51" t="str">
        <f t="shared" ca="1" si="234"/>
        <v/>
      </c>
      <c r="F1265" s="51"/>
      <c r="G1265" s="52" t="str">
        <f t="shared" ca="1" si="235"/>
        <v/>
      </c>
      <c r="H1265" s="53"/>
      <c r="I1265" s="54" t="str">
        <f>IF(H1265="","",INDEX(D.1[Quy cách],MATCH(H1265,D.1[Tên sản phẩm],0)))</f>
        <v/>
      </c>
      <c r="J1265" s="20" t="str">
        <f>IF(H1265="","",INDEX(D.1[ĐVT],MATCH(H1265,D.1[Tên sản phẩm],0)))</f>
        <v/>
      </c>
      <c r="K1265" s="56" t="str">
        <f>IF(H1265="","",INDEX(#REF!,MATCH(H1265,D.1[Tên sản phẩm],0)))</f>
        <v/>
      </c>
      <c r="L1265" s="56"/>
      <c r="M1265" s="53"/>
      <c r="N1265" s="53"/>
      <c r="O1265" s="53"/>
      <c r="P1265" s="57" t="str">
        <f t="shared" si="236"/>
        <v/>
      </c>
      <c r="Q1265" s="58"/>
      <c r="R1265" s="56" t="str">
        <f t="shared" si="229"/>
        <v/>
      </c>
      <c r="S1265" s="57" t="str">
        <f t="shared" si="237"/>
        <v/>
      </c>
      <c r="T1265" s="58" t="str">
        <f t="shared" ca="1" si="238"/>
        <v/>
      </c>
      <c r="U1265" s="57" t="str">
        <f t="shared" si="239"/>
        <v/>
      </c>
      <c r="V1265" s="57" t="str">
        <f ca="1">IF(AND(C1265&lt;&gt;"",C1265&lt;&gt;OFFSET(C1265,1,0)),SUMIFS([Giá có thuế],[Số ĐK],C1265),"")</f>
        <v/>
      </c>
      <c r="W1265" s="53"/>
      <c r="X1265" s="55" t="str">
        <f>IF(W1265="","",'Thông Tin Chung'!#REF!)</f>
        <v/>
      </c>
      <c r="Y1265" s="57" t="str">
        <f t="shared" ca="1" si="240"/>
        <v/>
      </c>
      <c r="Z1265" s="59"/>
      <c r="AA1265" s="49" t="str">
        <f ca="1">IF(C1265="","",IF(OR(D1265&lt;NgayBatDau,D1265&gt;NgayKetThuc),"Ngày tháng phải nằm trong kỳ báo cáo",IF(AND(G1265&lt;&gt;"",COUNTIF(D.2[Tên khách hàng],G1265)=0),"Tên KH chưa khai báo trong DSKH",IF(AND(H1265&lt;&gt;"",COUNTIF(D.1[Tên sản phẩm],H1265)=0),"SP này chưa khai báo trong DSSP",""))))</f>
        <v/>
      </c>
      <c r="AB1265" s="28" t="str">
        <f t="shared" ca="1" si="230"/>
        <v/>
      </c>
      <c r="AC1265" s="29" t="str">
        <f>IF(OR(H1265="",S1265=""),"",S1265-(SUM(L1265,M1265)*INDEX(#REF!,MATCH(H1265,D.1[Tên sản phẩm],0))))</f>
        <v/>
      </c>
    </row>
    <row r="1266" spans="2:29" ht="27.75" customHeight="1">
      <c r="B1266" s="69">
        <f t="shared" si="231"/>
        <v>1263</v>
      </c>
      <c r="C1266" s="49" t="str">
        <f t="shared" ca="1" si="232"/>
        <v/>
      </c>
      <c r="D1266" s="50" t="str">
        <f t="shared" ca="1" si="233"/>
        <v/>
      </c>
      <c r="E1266" s="51" t="str">
        <f t="shared" ca="1" si="234"/>
        <v/>
      </c>
      <c r="F1266" s="51"/>
      <c r="G1266" s="52" t="str">
        <f t="shared" ca="1" si="235"/>
        <v/>
      </c>
      <c r="H1266" s="53"/>
      <c r="I1266" s="54" t="str">
        <f>IF(H1266="","",INDEX(D.1[Quy cách],MATCH(H1266,D.1[Tên sản phẩm],0)))</f>
        <v/>
      </c>
      <c r="J1266" s="20" t="str">
        <f>IF(H1266="","",INDEX(D.1[ĐVT],MATCH(H1266,D.1[Tên sản phẩm],0)))</f>
        <v/>
      </c>
      <c r="K1266" s="56" t="str">
        <f>IF(H1266="","",INDEX(#REF!,MATCH(H1266,D.1[Tên sản phẩm],0)))</f>
        <v/>
      </c>
      <c r="L1266" s="56"/>
      <c r="M1266" s="53"/>
      <c r="N1266" s="53"/>
      <c r="O1266" s="53"/>
      <c r="P1266" s="57" t="str">
        <f t="shared" si="236"/>
        <v/>
      </c>
      <c r="Q1266" s="58"/>
      <c r="R1266" s="56" t="str">
        <f t="shared" si="229"/>
        <v/>
      </c>
      <c r="S1266" s="57" t="str">
        <f t="shared" si="237"/>
        <v/>
      </c>
      <c r="T1266" s="58" t="str">
        <f t="shared" ca="1" si="238"/>
        <v/>
      </c>
      <c r="U1266" s="57" t="str">
        <f t="shared" si="239"/>
        <v/>
      </c>
      <c r="V1266" s="57" t="str">
        <f ca="1">IF(AND(C1266&lt;&gt;"",C1266&lt;&gt;OFFSET(C1266,1,0)),SUMIFS([Giá có thuế],[Số ĐK],C1266),"")</f>
        <v/>
      </c>
      <c r="W1266" s="53"/>
      <c r="X1266" s="55" t="str">
        <f>IF(W1266="","",'Thông Tin Chung'!#REF!)</f>
        <v/>
      </c>
      <c r="Y1266" s="57" t="str">
        <f t="shared" ca="1" si="240"/>
        <v/>
      </c>
      <c r="Z1266" s="59"/>
      <c r="AA1266" s="49" t="str">
        <f ca="1">IF(C1266="","",IF(OR(D1266&lt;NgayBatDau,D1266&gt;NgayKetThuc),"Ngày tháng phải nằm trong kỳ báo cáo",IF(AND(G1266&lt;&gt;"",COUNTIF(D.2[Tên khách hàng],G1266)=0),"Tên KH chưa khai báo trong DSKH",IF(AND(H1266&lt;&gt;"",COUNTIF(D.1[Tên sản phẩm],H1266)=0),"SP này chưa khai báo trong DSSP",""))))</f>
        <v/>
      </c>
      <c r="AB1266" s="28" t="str">
        <f t="shared" ca="1" si="230"/>
        <v/>
      </c>
      <c r="AC1266" s="29" t="str">
        <f>IF(OR(H1266="",S1266=""),"",S1266-(SUM(L1266,M1266)*INDEX(#REF!,MATCH(H1266,D.1[Tên sản phẩm],0))))</f>
        <v/>
      </c>
    </row>
    <row r="1267" spans="2:29" ht="27.75" customHeight="1">
      <c r="B1267" s="69">
        <f t="shared" si="231"/>
        <v>1264</v>
      </c>
      <c r="C1267" s="49" t="str">
        <f t="shared" ca="1" si="232"/>
        <v/>
      </c>
      <c r="D1267" s="50" t="str">
        <f t="shared" ca="1" si="233"/>
        <v/>
      </c>
      <c r="E1267" s="51" t="str">
        <f t="shared" ca="1" si="234"/>
        <v/>
      </c>
      <c r="F1267" s="51"/>
      <c r="G1267" s="52" t="str">
        <f t="shared" ca="1" si="235"/>
        <v/>
      </c>
      <c r="H1267" s="53"/>
      <c r="I1267" s="54" t="str">
        <f>IF(H1267="","",INDEX(D.1[Quy cách],MATCH(H1267,D.1[Tên sản phẩm],0)))</f>
        <v/>
      </c>
      <c r="J1267" s="20" t="str">
        <f>IF(H1267="","",INDEX(D.1[ĐVT],MATCH(H1267,D.1[Tên sản phẩm],0)))</f>
        <v/>
      </c>
      <c r="K1267" s="56" t="str">
        <f>IF(H1267="","",INDEX(#REF!,MATCH(H1267,D.1[Tên sản phẩm],0)))</f>
        <v/>
      </c>
      <c r="L1267" s="56"/>
      <c r="M1267" s="53"/>
      <c r="N1267" s="53"/>
      <c r="O1267" s="53"/>
      <c r="P1267" s="57" t="str">
        <f t="shared" si="236"/>
        <v/>
      </c>
      <c r="Q1267" s="58"/>
      <c r="R1267" s="56" t="str">
        <f t="shared" si="229"/>
        <v/>
      </c>
      <c r="S1267" s="57" t="str">
        <f t="shared" si="237"/>
        <v/>
      </c>
      <c r="T1267" s="58" t="str">
        <f t="shared" ca="1" si="238"/>
        <v/>
      </c>
      <c r="U1267" s="57" t="str">
        <f t="shared" si="239"/>
        <v/>
      </c>
      <c r="V1267" s="57" t="str">
        <f ca="1">IF(AND(C1267&lt;&gt;"",C1267&lt;&gt;OFFSET(C1267,1,0)),SUMIFS([Giá có thuế],[Số ĐK],C1267),"")</f>
        <v/>
      </c>
      <c r="W1267" s="53"/>
      <c r="X1267" s="55" t="str">
        <f>IF(W1267="","",'Thông Tin Chung'!#REF!)</f>
        <v/>
      </c>
      <c r="Y1267" s="57" t="str">
        <f t="shared" ca="1" si="240"/>
        <v/>
      </c>
      <c r="Z1267" s="59"/>
      <c r="AA1267" s="49" t="str">
        <f ca="1">IF(C1267="","",IF(OR(D1267&lt;NgayBatDau,D1267&gt;NgayKetThuc),"Ngày tháng phải nằm trong kỳ báo cáo",IF(AND(G1267&lt;&gt;"",COUNTIF(D.2[Tên khách hàng],G1267)=0),"Tên KH chưa khai báo trong DSKH",IF(AND(H1267&lt;&gt;"",COUNTIF(D.1[Tên sản phẩm],H1267)=0),"SP này chưa khai báo trong DSSP",""))))</f>
        <v/>
      </c>
      <c r="AB1267" s="28" t="str">
        <f t="shared" ca="1" si="230"/>
        <v/>
      </c>
      <c r="AC1267" s="29" t="str">
        <f>IF(OR(H1267="",S1267=""),"",S1267-(SUM(L1267,M1267)*INDEX(#REF!,MATCH(H1267,D.1[Tên sản phẩm],0))))</f>
        <v/>
      </c>
    </row>
    <row r="1268" spans="2:29" ht="27.75" customHeight="1">
      <c r="B1268" s="69">
        <f t="shared" si="231"/>
        <v>1265</v>
      </c>
      <c r="C1268" s="49" t="str">
        <f t="shared" ca="1" si="232"/>
        <v/>
      </c>
      <c r="D1268" s="50" t="str">
        <f t="shared" ca="1" si="233"/>
        <v/>
      </c>
      <c r="E1268" s="51" t="str">
        <f t="shared" ca="1" si="234"/>
        <v/>
      </c>
      <c r="F1268" s="51"/>
      <c r="G1268" s="52" t="str">
        <f t="shared" ca="1" si="235"/>
        <v/>
      </c>
      <c r="H1268" s="53"/>
      <c r="I1268" s="54" t="str">
        <f>IF(H1268="","",INDEX(D.1[Quy cách],MATCH(H1268,D.1[Tên sản phẩm],0)))</f>
        <v/>
      </c>
      <c r="J1268" s="20" t="str">
        <f>IF(H1268="","",INDEX(D.1[ĐVT],MATCH(H1268,D.1[Tên sản phẩm],0)))</f>
        <v/>
      </c>
      <c r="K1268" s="56" t="str">
        <f>IF(H1268="","",INDEX(#REF!,MATCH(H1268,D.1[Tên sản phẩm],0)))</f>
        <v/>
      </c>
      <c r="L1268" s="56"/>
      <c r="M1268" s="53"/>
      <c r="N1268" s="53"/>
      <c r="O1268" s="53"/>
      <c r="P1268" s="57" t="str">
        <f t="shared" si="236"/>
        <v/>
      </c>
      <c r="Q1268" s="58"/>
      <c r="R1268" s="56" t="str">
        <f t="shared" si="229"/>
        <v/>
      </c>
      <c r="S1268" s="57" t="str">
        <f t="shared" si="237"/>
        <v/>
      </c>
      <c r="T1268" s="58" t="str">
        <f t="shared" ca="1" si="238"/>
        <v/>
      </c>
      <c r="U1268" s="57" t="str">
        <f t="shared" si="239"/>
        <v/>
      </c>
      <c r="V1268" s="57" t="str">
        <f ca="1">IF(AND(C1268&lt;&gt;"",C1268&lt;&gt;OFFSET(C1268,1,0)),SUMIFS([Giá có thuế],[Số ĐK],C1268),"")</f>
        <v/>
      </c>
      <c r="W1268" s="53"/>
      <c r="X1268" s="55" t="str">
        <f>IF(W1268="","",'Thông Tin Chung'!#REF!)</f>
        <v/>
      </c>
      <c r="Y1268" s="57" t="str">
        <f t="shared" ca="1" si="240"/>
        <v/>
      </c>
      <c r="Z1268" s="59"/>
      <c r="AA1268" s="49" t="str">
        <f ca="1">IF(C1268="","",IF(OR(D1268&lt;NgayBatDau,D1268&gt;NgayKetThuc),"Ngày tháng phải nằm trong kỳ báo cáo",IF(AND(G1268&lt;&gt;"",COUNTIF(D.2[Tên khách hàng],G1268)=0),"Tên KH chưa khai báo trong DSKH",IF(AND(H1268&lt;&gt;"",COUNTIF(D.1[Tên sản phẩm],H1268)=0),"SP này chưa khai báo trong DSSP",""))))</f>
        <v/>
      </c>
      <c r="AB1268" s="28" t="str">
        <f t="shared" ca="1" si="230"/>
        <v/>
      </c>
      <c r="AC1268" s="29" t="str">
        <f>IF(OR(H1268="",S1268=""),"",S1268-(SUM(L1268,M1268)*INDEX(#REF!,MATCH(H1268,D.1[Tên sản phẩm],0))))</f>
        <v/>
      </c>
    </row>
    <row r="1269" spans="2:29" ht="27.75" customHeight="1">
      <c r="B1269" s="69">
        <f t="shared" si="231"/>
        <v>1266</v>
      </c>
      <c r="C1269" s="49" t="str">
        <f t="shared" ca="1" si="232"/>
        <v/>
      </c>
      <c r="D1269" s="50" t="str">
        <f t="shared" ca="1" si="233"/>
        <v/>
      </c>
      <c r="E1269" s="51" t="str">
        <f t="shared" ca="1" si="234"/>
        <v/>
      </c>
      <c r="F1269" s="51"/>
      <c r="G1269" s="52" t="str">
        <f t="shared" ca="1" si="235"/>
        <v/>
      </c>
      <c r="H1269" s="53"/>
      <c r="I1269" s="54" t="str">
        <f>IF(H1269="","",INDEX(D.1[Quy cách],MATCH(H1269,D.1[Tên sản phẩm],0)))</f>
        <v/>
      </c>
      <c r="J1269" s="20" t="str">
        <f>IF(H1269="","",INDEX(D.1[ĐVT],MATCH(H1269,D.1[Tên sản phẩm],0)))</f>
        <v/>
      </c>
      <c r="K1269" s="56" t="str">
        <f>IF(H1269="","",INDEX(#REF!,MATCH(H1269,D.1[Tên sản phẩm],0)))</f>
        <v/>
      </c>
      <c r="L1269" s="56"/>
      <c r="M1269" s="53"/>
      <c r="N1269" s="53"/>
      <c r="O1269" s="53"/>
      <c r="P1269" s="57" t="str">
        <f t="shared" si="236"/>
        <v/>
      </c>
      <c r="Q1269" s="58"/>
      <c r="R1269" s="56" t="str">
        <f t="shared" si="229"/>
        <v/>
      </c>
      <c r="S1269" s="57" t="str">
        <f t="shared" si="237"/>
        <v/>
      </c>
      <c r="T1269" s="58" t="str">
        <f t="shared" ca="1" si="238"/>
        <v/>
      </c>
      <c r="U1269" s="57" t="str">
        <f t="shared" si="239"/>
        <v/>
      </c>
      <c r="V1269" s="57" t="str">
        <f ca="1">IF(AND(C1269&lt;&gt;"",C1269&lt;&gt;OFFSET(C1269,1,0)),SUMIFS([Giá có thuế],[Số ĐK],C1269),"")</f>
        <v/>
      </c>
      <c r="W1269" s="53"/>
      <c r="X1269" s="55" t="str">
        <f>IF(W1269="","",'Thông Tin Chung'!#REF!)</f>
        <v/>
      </c>
      <c r="Y1269" s="57" t="str">
        <f t="shared" ca="1" si="240"/>
        <v/>
      </c>
      <c r="Z1269" s="59"/>
      <c r="AA1269" s="49" t="str">
        <f ca="1">IF(C1269="","",IF(OR(D1269&lt;NgayBatDau,D1269&gt;NgayKetThuc),"Ngày tháng phải nằm trong kỳ báo cáo",IF(AND(G1269&lt;&gt;"",COUNTIF(D.2[Tên khách hàng],G1269)=0),"Tên KH chưa khai báo trong DSKH",IF(AND(H1269&lt;&gt;"",COUNTIF(D.1[Tên sản phẩm],H1269)=0),"SP này chưa khai báo trong DSSP",""))))</f>
        <v/>
      </c>
      <c r="AB1269" s="28" t="str">
        <f t="shared" ca="1" si="230"/>
        <v/>
      </c>
      <c r="AC1269" s="29" t="str">
        <f>IF(OR(H1269="",S1269=""),"",S1269-(SUM(L1269,M1269)*INDEX(#REF!,MATCH(H1269,D.1[Tên sản phẩm],0))))</f>
        <v/>
      </c>
    </row>
    <row r="1270" spans="2:29" ht="27.75" customHeight="1">
      <c r="B1270" s="69">
        <f t="shared" si="231"/>
        <v>1267</v>
      </c>
      <c r="C1270" s="49" t="str">
        <f t="shared" ca="1" si="232"/>
        <v/>
      </c>
      <c r="D1270" s="50" t="str">
        <f t="shared" ca="1" si="233"/>
        <v/>
      </c>
      <c r="E1270" s="51" t="str">
        <f t="shared" ca="1" si="234"/>
        <v/>
      </c>
      <c r="F1270" s="51"/>
      <c r="G1270" s="52" t="str">
        <f t="shared" ca="1" si="235"/>
        <v/>
      </c>
      <c r="H1270" s="53"/>
      <c r="I1270" s="54" t="str">
        <f>IF(H1270="","",INDEX(D.1[Quy cách],MATCH(H1270,D.1[Tên sản phẩm],0)))</f>
        <v/>
      </c>
      <c r="J1270" s="20" t="str">
        <f>IF(H1270="","",INDEX(D.1[ĐVT],MATCH(H1270,D.1[Tên sản phẩm],0)))</f>
        <v/>
      </c>
      <c r="K1270" s="56" t="str">
        <f>IF(H1270="","",INDEX(#REF!,MATCH(H1270,D.1[Tên sản phẩm],0)))</f>
        <v/>
      </c>
      <c r="L1270" s="56"/>
      <c r="M1270" s="53"/>
      <c r="N1270" s="53"/>
      <c r="O1270" s="53"/>
      <c r="P1270" s="57" t="str">
        <f t="shared" si="236"/>
        <v/>
      </c>
      <c r="Q1270" s="58"/>
      <c r="R1270" s="56" t="str">
        <f t="shared" si="229"/>
        <v/>
      </c>
      <c r="S1270" s="57" t="str">
        <f t="shared" si="237"/>
        <v/>
      </c>
      <c r="T1270" s="58" t="str">
        <f t="shared" ca="1" si="238"/>
        <v/>
      </c>
      <c r="U1270" s="57" t="str">
        <f t="shared" si="239"/>
        <v/>
      </c>
      <c r="V1270" s="57" t="str">
        <f ca="1">IF(AND(C1270&lt;&gt;"",C1270&lt;&gt;OFFSET(C1270,1,0)),SUMIFS([Giá có thuế],[Số ĐK],C1270),"")</f>
        <v/>
      </c>
      <c r="W1270" s="53"/>
      <c r="X1270" s="55" t="str">
        <f>IF(W1270="","",'Thông Tin Chung'!#REF!)</f>
        <v/>
      </c>
      <c r="Y1270" s="57" t="str">
        <f t="shared" ca="1" si="240"/>
        <v/>
      </c>
      <c r="Z1270" s="59"/>
      <c r="AA1270" s="49" t="str">
        <f ca="1">IF(C1270="","",IF(OR(D1270&lt;NgayBatDau,D1270&gt;NgayKetThuc),"Ngày tháng phải nằm trong kỳ báo cáo",IF(AND(G1270&lt;&gt;"",COUNTIF(D.2[Tên khách hàng],G1270)=0),"Tên KH chưa khai báo trong DSKH",IF(AND(H1270&lt;&gt;"",COUNTIF(D.1[Tên sản phẩm],H1270)=0),"SP này chưa khai báo trong DSSP",""))))</f>
        <v/>
      </c>
      <c r="AB1270" s="28" t="str">
        <f t="shared" ca="1" si="230"/>
        <v/>
      </c>
      <c r="AC1270" s="29" t="str">
        <f>IF(OR(H1270="",S1270=""),"",S1270-(SUM(L1270,M1270)*INDEX(#REF!,MATCH(H1270,D.1[Tên sản phẩm],0))))</f>
        <v/>
      </c>
    </row>
    <row r="1271" spans="2:29" ht="27.75" customHeight="1">
      <c r="B1271" s="69">
        <f t="shared" si="231"/>
        <v>1268</v>
      </c>
      <c r="C1271" s="49" t="str">
        <f t="shared" ca="1" si="232"/>
        <v/>
      </c>
      <c r="D1271" s="50" t="str">
        <f t="shared" ca="1" si="233"/>
        <v/>
      </c>
      <c r="E1271" s="51" t="str">
        <f t="shared" ca="1" si="234"/>
        <v/>
      </c>
      <c r="F1271" s="51"/>
      <c r="G1271" s="52" t="str">
        <f t="shared" ca="1" si="235"/>
        <v/>
      </c>
      <c r="H1271" s="53"/>
      <c r="I1271" s="54" t="str">
        <f>IF(H1271="","",INDEX(D.1[Quy cách],MATCH(H1271,D.1[Tên sản phẩm],0)))</f>
        <v/>
      </c>
      <c r="J1271" s="20" t="str">
        <f>IF(H1271="","",INDEX(D.1[ĐVT],MATCH(H1271,D.1[Tên sản phẩm],0)))</f>
        <v/>
      </c>
      <c r="K1271" s="56" t="str">
        <f>IF(H1271="","",INDEX(#REF!,MATCH(H1271,D.1[Tên sản phẩm],0)))</f>
        <v/>
      </c>
      <c r="L1271" s="56"/>
      <c r="M1271" s="53"/>
      <c r="N1271" s="53"/>
      <c r="O1271" s="53"/>
      <c r="P1271" s="57" t="str">
        <f t="shared" si="236"/>
        <v/>
      </c>
      <c r="Q1271" s="58"/>
      <c r="R1271" s="56" t="str">
        <f t="shared" si="229"/>
        <v/>
      </c>
      <c r="S1271" s="57" t="str">
        <f t="shared" si="237"/>
        <v/>
      </c>
      <c r="T1271" s="58" t="str">
        <f t="shared" ca="1" si="238"/>
        <v/>
      </c>
      <c r="U1271" s="57" t="str">
        <f t="shared" si="239"/>
        <v/>
      </c>
      <c r="V1271" s="57" t="str">
        <f ca="1">IF(AND(C1271&lt;&gt;"",C1271&lt;&gt;OFFSET(C1271,1,0)),SUMIFS([Giá có thuế],[Số ĐK],C1271),"")</f>
        <v/>
      </c>
      <c r="W1271" s="53"/>
      <c r="X1271" s="55" t="str">
        <f>IF(W1271="","",'Thông Tin Chung'!#REF!)</f>
        <v/>
      </c>
      <c r="Y1271" s="57" t="str">
        <f t="shared" ca="1" si="240"/>
        <v/>
      </c>
      <c r="Z1271" s="59"/>
      <c r="AA1271" s="49" t="str">
        <f ca="1">IF(C1271="","",IF(OR(D1271&lt;NgayBatDau,D1271&gt;NgayKetThuc),"Ngày tháng phải nằm trong kỳ báo cáo",IF(AND(G1271&lt;&gt;"",COUNTIF(D.2[Tên khách hàng],G1271)=0),"Tên KH chưa khai báo trong DSKH",IF(AND(H1271&lt;&gt;"",COUNTIF(D.1[Tên sản phẩm],H1271)=0),"SP này chưa khai báo trong DSSP",""))))</f>
        <v/>
      </c>
      <c r="AB1271" s="28" t="str">
        <f t="shared" ca="1" si="230"/>
        <v/>
      </c>
      <c r="AC1271" s="29" t="str">
        <f>IF(OR(H1271="",S1271=""),"",S1271-(SUM(L1271,M1271)*INDEX(#REF!,MATCH(H1271,D.1[Tên sản phẩm],0))))</f>
        <v/>
      </c>
    </row>
    <row r="1272" spans="2:29" ht="27.75" customHeight="1">
      <c r="B1272" s="69">
        <f t="shared" si="231"/>
        <v>1269</v>
      </c>
      <c r="C1272" s="49" t="str">
        <f t="shared" ca="1" si="232"/>
        <v/>
      </c>
      <c r="D1272" s="50" t="str">
        <f t="shared" ca="1" si="233"/>
        <v/>
      </c>
      <c r="E1272" s="51" t="str">
        <f t="shared" ca="1" si="234"/>
        <v/>
      </c>
      <c r="F1272" s="51"/>
      <c r="G1272" s="52" t="str">
        <f t="shared" ca="1" si="235"/>
        <v/>
      </c>
      <c r="H1272" s="53"/>
      <c r="I1272" s="54" t="str">
        <f>IF(H1272="","",INDEX(D.1[Quy cách],MATCH(H1272,D.1[Tên sản phẩm],0)))</f>
        <v/>
      </c>
      <c r="J1272" s="20" t="str">
        <f>IF(H1272="","",INDEX(D.1[ĐVT],MATCH(H1272,D.1[Tên sản phẩm],0)))</f>
        <v/>
      </c>
      <c r="K1272" s="56" t="str">
        <f>IF(H1272="","",INDEX(#REF!,MATCH(H1272,D.1[Tên sản phẩm],0)))</f>
        <v/>
      </c>
      <c r="L1272" s="56"/>
      <c r="M1272" s="53"/>
      <c r="N1272" s="53"/>
      <c r="O1272" s="53"/>
      <c r="P1272" s="57" t="str">
        <f t="shared" si="236"/>
        <v/>
      </c>
      <c r="Q1272" s="58"/>
      <c r="R1272" s="56" t="str">
        <f t="shared" si="229"/>
        <v/>
      </c>
      <c r="S1272" s="57" t="str">
        <f t="shared" si="237"/>
        <v/>
      </c>
      <c r="T1272" s="58" t="str">
        <f t="shared" ca="1" si="238"/>
        <v/>
      </c>
      <c r="U1272" s="57" t="str">
        <f t="shared" si="239"/>
        <v/>
      </c>
      <c r="V1272" s="57" t="str">
        <f ca="1">IF(AND(C1272&lt;&gt;"",C1272&lt;&gt;OFFSET(C1272,1,0)),SUMIFS([Giá có thuế],[Số ĐK],C1272),"")</f>
        <v/>
      </c>
      <c r="W1272" s="53"/>
      <c r="X1272" s="55" t="str">
        <f>IF(W1272="","",'Thông Tin Chung'!#REF!)</f>
        <v/>
      </c>
      <c r="Y1272" s="57" t="str">
        <f t="shared" ca="1" si="240"/>
        <v/>
      </c>
      <c r="Z1272" s="59"/>
      <c r="AA1272" s="49" t="str">
        <f ca="1">IF(C1272="","",IF(OR(D1272&lt;NgayBatDau,D1272&gt;NgayKetThuc),"Ngày tháng phải nằm trong kỳ báo cáo",IF(AND(G1272&lt;&gt;"",COUNTIF(D.2[Tên khách hàng],G1272)=0),"Tên KH chưa khai báo trong DSKH",IF(AND(H1272&lt;&gt;"",COUNTIF(D.1[Tên sản phẩm],H1272)=0),"SP này chưa khai báo trong DSSP",""))))</f>
        <v/>
      </c>
      <c r="AB1272" s="28" t="str">
        <f t="shared" ca="1" si="230"/>
        <v/>
      </c>
      <c r="AC1272" s="29" t="str">
        <f>IF(OR(H1272="",S1272=""),"",S1272-(SUM(L1272,M1272)*INDEX(#REF!,MATCH(H1272,D.1[Tên sản phẩm],0))))</f>
        <v/>
      </c>
    </row>
    <row r="1273" spans="2:29" ht="27.75" customHeight="1">
      <c r="B1273" s="69">
        <f t="shared" si="231"/>
        <v>1270</v>
      </c>
      <c r="C1273" s="49" t="str">
        <f t="shared" ca="1" si="232"/>
        <v/>
      </c>
      <c r="D1273" s="50" t="str">
        <f t="shared" ca="1" si="233"/>
        <v/>
      </c>
      <c r="E1273" s="51" t="str">
        <f t="shared" ca="1" si="234"/>
        <v/>
      </c>
      <c r="F1273" s="51"/>
      <c r="G1273" s="52" t="str">
        <f t="shared" ca="1" si="235"/>
        <v/>
      </c>
      <c r="H1273" s="53"/>
      <c r="I1273" s="54" t="str">
        <f>IF(H1273="","",INDEX(D.1[Quy cách],MATCH(H1273,D.1[Tên sản phẩm],0)))</f>
        <v/>
      </c>
      <c r="J1273" s="20" t="str">
        <f>IF(H1273="","",INDEX(D.1[ĐVT],MATCH(H1273,D.1[Tên sản phẩm],0)))</f>
        <v/>
      </c>
      <c r="K1273" s="56" t="str">
        <f>IF(H1273="","",INDEX(#REF!,MATCH(H1273,D.1[Tên sản phẩm],0)))</f>
        <v/>
      </c>
      <c r="L1273" s="56"/>
      <c r="M1273" s="53"/>
      <c r="N1273" s="53"/>
      <c r="O1273" s="53"/>
      <c r="P1273" s="57" t="str">
        <f t="shared" si="236"/>
        <v/>
      </c>
      <c r="Q1273" s="58"/>
      <c r="R1273" s="56" t="str">
        <f t="shared" si="229"/>
        <v/>
      </c>
      <c r="S1273" s="57" t="str">
        <f t="shared" si="237"/>
        <v/>
      </c>
      <c r="T1273" s="58" t="str">
        <f t="shared" ca="1" si="238"/>
        <v/>
      </c>
      <c r="U1273" s="57" t="str">
        <f t="shared" si="239"/>
        <v/>
      </c>
      <c r="V1273" s="57" t="str">
        <f ca="1">IF(AND(C1273&lt;&gt;"",C1273&lt;&gt;OFFSET(C1273,1,0)),SUMIFS([Giá có thuế],[Số ĐK],C1273),"")</f>
        <v/>
      </c>
      <c r="W1273" s="53"/>
      <c r="X1273" s="55" t="str">
        <f>IF(W1273="","",'Thông Tin Chung'!#REF!)</f>
        <v/>
      </c>
      <c r="Y1273" s="57" t="str">
        <f t="shared" ca="1" si="240"/>
        <v/>
      </c>
      <c r="Z1273" s="59"/>
      <c r="AA1273" s="49" t="str">
        <f ca="1">IF(C1273="","",IF(OR(D1273&lt;NgayBatDau,D1273&gt;NgayKetThuc),"Ngày tháng phải nằm trong kỳ báo cáo",IF(AND(G1273&lt;&gt;"",COUNTIF(D.2[Tên khách hàng],G1273)=0),"Tên KH chưa khai báo trong DSKH",IF(AND(H1273&lt;&gt;"",COUNTIF(D.1[Tên sản phẩm],H1273)=0),"SP này chưa khai báo trong DSSP",""))))</f>
        <v/>
      </c>
      <c r="AB1273" s="28" t="str">
        <f t="shared" ca="1" si="230"/>
        <v/>
      </c>
      <c r="AC1273" s="29" t="str">
        <f>IF(OR(H1273="",S1273=""),"",S1273-(SUM(L1273,M1273)*INDEX(#REF!,MATCH(H1273,D.1[Tên sản phẩm],0))))</f>
        <v/>
      </c>
    </row>
    <row r="1274" spans="2:29" ht="27.75" customHeight="1">
      <c r="B1274" s="69">
        <f t="shared" si="231"/>
        <v>1271</v>
      </c>
      <c r="C1274" s="49" t="str">
        <f t="shared" ca="1" si="232"/>
        <v/>
      </c>
      <c r="D1274" s="50" t="str">
        <f t="shared" ca="1" si="233"/>
        <v/>
      </c>
      <c r="E1274" s="51" t="str">
        <f t="shared" ca="1" si="234"/>
        <v/>
      </c>
      <c r="F1274" s="51"/>
      <c r="G1274" s="52" t="str">
        <f t="shared" ca="1" si="235"/>
        <v/>
      </c>
      <c r="H1274" s="53"/>
      <c r="I1274" s="54" t="str">
        <f>IF(H1274="","",INDEX(D.1[Quy cách],MATCH(H1274,D.1[Tên sản phẩm],0)))</f>
        <v/>
      </c>
      <c r="J1274" s="20" t="str">
        <f>IF(H1274="","",INDEX(D.1[ĐVT],MATCH(H1274,D.1[Tên sản phẩm],0)))</f>
        <v/>
      </c>
      <c r="K1274" s="56" t="str">
        <f>IF(H1274="","",INDEX(#REF!,MATCH(H1274,D.1[Tên sản phẩm],0)))</f>
        <v/>
      </c>
      <c r="L1274" s="56"/>
      <c r="M1274" s="53"/>
      <c r="N1274" s="53"/>
      <c r="O1274" s="53"/>
      <c r="P1274" s="57" t="str">
        <f t="shared" si="236"/>
        <v/>
      </c>
      <c r="Q1274" s="58"/>
      <c r="R1274" s="56" t="str">
        <f t="shared" si="229"/>
        <v/>
      </c>
      <c r="S1274" s="57" t="str">
        <f t="shared" si="237"/>
        <v/>
      </c>
      <c r="T1274" s="58" t="str">
        <f t="shared" ca="1" si="238"/>
        <v/>
      </c>
      <c r="U1274" s="57" t="str">
        <f t="shared" si="239"/>
        <v/>
      </c>
      <c r="V1274" s="57" t="str">
        <f ca="1">IF(AND(C1274&lt;&gt;"",C1274&lt;&gt;OFFSET(C1274,1,0)),SUMIFS([Giá có thuế],[Số ĐK],C1274),"")</f>
        <v/>
      </c>
      <c r="W1274" s="53"/>
      <c r="X1274" s="55" t="str">
        <f>IF(W1274="","",'Thông Tin Chung'!#REF!)</f>
        <v/>
      </c>
      <c r="Y1274" s="57" t="str">
        <f t="shared" ca="1" si="240"/>
        <v/>
      </c>
      <c r="Z1274" s="59"/>
      <c r="AA1274" s="49" t="str">
        <f ca="1">IF(C1274="","",IF(OR(D1274&lt;NgayBatDau,D1274&gt;NgayKetThuc),"Ngày tháng phải nằm trong kỳ báo cáo",IF(AND(G1274&lt;&gt;"",COUNTIF(D.2[Tên khách hàng],G1274)=0),"Tên KH chưa khai báo trong DSKH",IF(AND(H1274&lt;&gt;"",COUNTIF(D.1[Tên sản phẩm],H1274)=0),"SP này chưa khai báo trong DSSP",""))))</f>
        <v/>
      </c>
      <c r="AB1274" s="28" t="str">
        <f t="shared" ca="1" si="230"/>
        <v/>
      </c>
      <c r="AC1274" s="29" t="str">
        <f>IF(OR(H1274="",S1274=""),"",S1274-(SUM(L1274,M1274)*INDEX(#REF!,MATCH(H1274,D.1[Tên sản phẩm],0))))</f>
        <v/>
      </c>
    </row>
    <row r="1275" spans="2:29" ht="27.75" customHeight="1">
      <c r="B1275" s="69">
        <f t="shared" si="231"/>
        <v>1272</v>
      </c>
      <c r="C1275" s="49" t="str">
        <f t="shared" ca="1" si="232"/>
        <v/>
      </c>
      <c r="D1275" s="50" t="str">
        <f t="shared" ca="1" si="233"/>
        <v/>
      </c>
      <c r="E1275" s="51" t="str">
        <f t="shared" ca="1" si="234"/>
        <v/>
      </c>
      <c r="F1275" s="51"/>
      <c r="G1275" s="52" t="str">
        <f t="shared" ca="1" si="235"/>
        <v/>
      </c>
      <c r="H1275" s="53"/>
      <c r="I1275" s="54" t="str">
        <f>IF(H1275="","",INDEX(D.1[Quy cách],MATCH(H1275,D.1[Tên sản phẩm],0)))</f>
        <v/>
      </c>
      <c r="J1275" s="20" t="str">
        <f>IF(H1275="","",INDEX(D.1[ĐVT],MATCH(H1275,D.1[Tên sản phẩm],0)))</f>
        <v/>
      </c>
      <c r="K1275" s="56" t="str">
        <f>IF(H1275="","",INDEX(#REF!,MATCH(H1275,D.1[Tên sản phẩm],0)))</f>
        <v/>
      </c>
      <c r="L1275" s="56"/>
      <c r="M1275" s="53"/>
      <c r="N1275" s="53"/>
      <c r="O1275" s="53"/>
      <c r="P1275" s="57" t="str">
        <f t="shared" si="236"/>
        <v/>
      </c>
      <c r="Q1275" s="58"/>
      <c r="R1275" s="56" t="str">
        <f t="shared" si="229"/>
        <v/>
      </c>
      <c r="S1275" s="57" t="str">
        <f t="shared" si="237"/>
        <v/>
      </c>
      <c r="T1275" s="58" t="str">
        <f t="shared" ca="1" si="238"/>
        <v/>
      </c>
      <c r="U1275" s="57" t="str">
        <f t="shared" si="239"/>
        <v/>
      </c>
      <c r="V1275" s="57" t="str">
        <f ca="1">IF(AND(C1275&lt;&gt;"",C1275&lt;&gt;OFFSET(C1275,1,0)),SUMIFS([Giá có thuế],[Số ĐK],C1275),"")</f>
        <v/>
      </c>
      <c r="W1275" s="53"/>
      <c r="X1275" s="55" t="str">
        <f>IF(W1275="","",'Thông Tin Chung'!#REF!)</f>
        <v/>
      </c>
      <c r="Y1275" s="57" t="str">
        <f t="shared" ca="1" si="240"/>
        <v/>
      </c>
      <c r="Z1275" s="59"/>
      <c r="AA1275" s="49" t="str">
        <f ca="1">IF(C1275="","",IF(OR(D1275&lt;NgayBatDau,D1275&gt;NgayKetThuc),"Ngày tháng phải nằm trong kỳ báo cáo",IF(AND(G1275&lt;&gt;"",COUNTIF(D.2[Tên khách hàng],G1275)=0),"Tên KH chưa khai báo trong DSKH",IF(AND(H1275&lt;&gt;"",COUNTIF(D.1[Tên sản phẩm],H1275)=0),"SP này chưa khai báo trong DSSP",""))))</f>
        <v/>
      </c>
      <c r="AB1275" s="28" t="str">
        <f t="shared" ca="1" si="230"/>
        <v/>
      </c>
      <c r="AC1275" s="29" t="str">
        <f>IF(OR(H1275="",S1275=""),"",S1275-(SUM(L1275,M1275)*INDEX(#REF!,MATCH(H1275,D.1[Tên sản phẩm],0))))</f>
        <v/>
      </c>
    </row>
    <row r="1276" spans="2:29" ht="27.75" customHeight="1">
      <c r="B1276" s="69">
        <f t="shared" si="231"/>
        <v>1273</v>
      </c>
      <c r="C1276" s="49" t="str">
        <f t="shared" ca="1" si="232"/>
        <v/>
      </c>
      <c r="D1276" s="50" t="str">
        <f t="shared" ca="1" si="233"/>
        <v/>
      </c>
      <c r="E1276" s="51" t="str">
        <f t="shared" ca="1" si="234"/>
        <v/>
      </c>
      <c r="F1276" s="51"/>
      <c r="G1276" s="52" t="str">
        <f t="shared" ca="1" si="235"/>
        <v/>
      </c>
      <c r="H1276" s="53"/>
      <c r="I1276" s="54" t="str">
        <f>IF(H1276="","",INDEX(D.1[Quy cách],MATCH(H1276,D.1[Tên sản phẩm],0)))</f>
        <v/>
      </c>
      <c r="J1276" s="20" t="str">
        <f>IF(H1276="","",INDEX(D.1[ĐVT],MATCH(H1276,D.1[Tên sản phẩm],0)))</f>
        <v/>
      </c>
      <c r="K1276" s="56" t="str">
        <f>IF(H1276="","",INDEX(#REF!,MATCH(H1276,D.1[Tên sản phẩm],0)))</f>
        <v/>
      </c>
      <c r="L1276" s="56"/>
      <c r="M1276" s="53"/>
      <c r="N1276" s="53"/>
      <c r="O1276" s="53"/>
      <c r="P1276" s="57" t="str">
        <f t="shared" si="236"/>
        <v/>
      </c>
      <c r="Q1276" s="58"/>
      <c r="R1276" s="56" t="str">
        <f t="shared" si="229"/>
        <v/>
      </c>
      <c r="S1276" s="57" t="str">
        <f t="shared" si="237"/>
        <v/>
      </c>
      <c r="T1276" s="58" t="str">
        <f t="shared" ca="1" si="238"/>
        <v/>
      </c>
      <c r="U1276" s="57" t="str">
        <f t="shared" si="239"/>
        <v/>
      </c>
      <c r="V1276" s="57" t="str">
        <f ca="1">IF(AND(C1276&lt;&gt;"",C1276&lt;&gt;OFFSET(C1276,1,0)),SUMIFS([Giá có thuế],[Số ĐK],C1276),"")</f>
        <v/>
      </c>
      <c r="W1276" s="53"/>
      <c r="X1276" s="55" t="str">
        <f>IF(W1276="","",'Thông Tin Chung'!#REF!)</f>
        <v/>
      </c>
      <c r="Y1276" s="57" t="str">
        <f t="shared" ca="1" si="240"/>
        <v/>
      </c>
      <c r="Z1276" s="59"/>
      <c r="AA1276" s="49" t="str">
        <f ca="1">IF(C1276="","",IF(OR(D1276&lt;NgayBatDau,D1276&gt;NgayKetThuc),"Ngày tháng phải nằm trong kỳ báo cáo",IF(AND(G1276&lt;&gt;"",COUNTIF(D.2[Tên khách hàng],G1276)=0),"Tên KH chưa khai báo trong DSKH",IF(AND(H1276&lt;&gt;"",COUNTIF(D.1[Tên sản phẩm],H1276)=0),"SP này chưa khai báo trong DSSP",""))))</f>
        <v/>
      </c>
      <c r="AB1276" s="28" t="str">
        <f t="shared" ca="1" si="230"/>
        <v/>
      </c>
      <c r="AC1276" s="29" t="str">
        <f>IF(OR(H1276="",S1276=""),"",S1276-(SUM(L1276,M1276)*INDEX(#REF!,MATCH(H1276,D.1[Tên sản phẩm],0))))</f>
        <v/>
      </c>
    </row>
    <row r="1277" spans="2:29" ht="27.75" customHeight="1">
      <c r="B1277" s="69">
        <f t="shared" si="231"/>
        <v>1274</v>
      </c>
      <c r="C1277" s="49" t="str">
        <f t="shared" ca="1" si="232"/>
        <v/>
      </c>
      <c r="D1277" s="50" t="str">
        <f t="shared" ca="1" si="233"/>
        <v/>
      </c>
      <c r="E1277" s="51" t="str">
        <f t="shared" ca="1" si="234"/>
        <v/>
      </c>
      <c r="F1277" s="51"/>
      <c r="G1277" s="52" t="str">
        <f t="shared" ca="1" si="235"/>
        <v/>
      </c>
      <c r="H1277" s="53"/>
      <c r="I1277" s="54" t="str">
        <f>IF(H1277="","",INDEX(D.1[Quy cách],MATCH(H1277,D.1[Tên sản phẩm],0)))</f>
        <v/>
      </c>
      <c r="J1277" s="20" t="str">
        <f>IF(H1277="","",INDEX(D.1[ĐVT],MATCH(H1277,D.1[Tên sản phẩm],0)))</f>
        <v/>
      </c>
      <c r="K1277" s="56" t="str">
        <f>IF(H1277="","",INDEX(#REF!,MATCH(H1277,D.1[Tên sản phẩm],0)))</f>
        <v/>
      </c>
      <c r="L1277" s="56"/>
      <c r="M1277" s="53"/>
      <c r="N1277" s="53"/>
      <c r="O1277" s="53"/>
      <c r="P1277" s="57" t="str">
        <f t="shared" si="236"/>
        <v/>
      </c>
      <c r="Q1277" s="58"/>
      <c r="R1277" s="56" t="str">
        <f t="shared" si="229"/>
        <v/>
      </c>
      <c r="S1277" s="57" t="str">
        <f t="shared" si="237"/>
        <v/>
      </c>
      <c r="T1277" s="58" t="str">
        <f t="shared" ca="1" si="238"/>
        <v/>
      </c>
      <c r="U1277" s="57" t="str">
        <f t="shared" si="239"/>
        <v/>
      </c>
      <c r="V1277" s="57" t="str">
        <f ca="1">IF(AND(C1277&lt;&gt;"",C1277&lt;&gt;OFFSET(C1277,1,0)),SUMIFS([Giá có thuế],[Số ĐK],C1277),"")</f>
        <v/>
      </c>
      <c r="W1277" s="53"/>
      <c r="X1277" s="55" t="str">
        <f>IF(W1277="","",'Thông Tin Chung'!#REF!)</f>
        <v/>
      </c>
      <c r="Y1277" s="57" t="str">
        <f t="shared" ca="1" si="240"/>
        <v/>
      </c>
      <c r="Z1277" s="59"/>
      <c r="AA1277" s="49" t="str">
        <f ca="1">IF(C1277="","",IF(OR(D1277&lt;NgayBatDau,D1277&gt;NgayKetThuc),"Ngày tháng phải nằm trong kỳ báo cáo",IF(AND(G1277&lt;&gt;"",COUNTIF(D.2[Tên khách hàng],G1277)=0),"Tên KH chưa khai báo trong DSKH",IF(AND(H1277&lt;&gt;"",COUNTIF(D.1[Tên sản phẩm],H1277)=0),"SP này chưa khai báo trong DSSP",""))))</f>
        <v/>
      </c>
      <c r="AB1277" s="28" t="str">
        <f t="shared" ca="1" si="230"/>
        <v/>
      </c>
      <c r="AC1277" s="29" t="str">
        <f>IF(OR(H1277="",S1277=""),"",S1277-(SUM(L1277,M1277)*INDEX(#REF!,MATCH(H1277,D.1[Tên sản phẩm],0))))</f>
        <v/>
      </c>
    </row>
    <row r="1278" spans="2:29" ht="27.75" customHeight="1">
      <c r="B1278" s="69">
        <f t="shared" si="231"/>
        <v>1275</v>
      </c>
      <c r="C1278" s="49" t="str">
        <f t="shared" ca="1" si="232"/>
        <v/>
      </c>
      <c r="D1278" s="50" t="str">
        <f t="shared" ca="1" si="233"/>
        <v/>
      </c>
      <c r="E1278" s="51" t="str">
        <f t="shared" ca="1" si="234"/>
        <v/>
      </c>
      <c r="F1278" s="51"/>
      <c r="G1278" s="52" t="str">
        <f t="shared" ca="1" si="235"/>
        <v/>
      </c>
      <c r="H1278" s="53"/>
      <c r="I1278" s="54" t="str">
        <f>IF(H1278="","",INDEX(D.1[Quy cách],MATCH(H1278,D.1[Tên sản phẩm],0)))</f>
        <v/>
      </c>
      <c r="J1278" s="20" t="str">
        <f>IF(H1278="","",INDEX(D.1[ĐVT],MATCH(H1278,D.1[Tên sản phẩm],0)))</f>
        <v/>
      </c>
      <c r="K1278" s="56" t="str">
        <f>IF(H1278="","",INDEX(#REF!,MATCH(H1278,D.1[Tên sản phẩm],0)))</f>
        <v/>
      </c>
      <c r="L1278" s="56"/>
      <c r="M1278" s="53"/>
      <c r="N1278" s="53"/>
      <c r="O1278" s="53"/>
      <c r="P1278" s="57" t="str">
        <f t="shared" si="236"/>
        <v/>
      </c>
      <c r="Q1278" s="58"/>
      <c r="R1278" s="56" t="str">
        <f t="shared" si="229"/>
        <v/>
      </c>
      <c r="S1278" s="57" t="str">
        <f t="shared" si="237"/>
        <v/>
      </c>
      <c r="T1278" s="58" t="str">
        <f t="shared" ca="1" si="238"/>
        <v/>
      </c>
      <c r="U1278" s="57" t="str">
        <f t="shared" si="239"/>
        <v/>
      </c>
      <c r="V1278" s="57" t="str">
        <f ca="1">IF(AND(C1278&lt;&gt;"",C1278&lt;&gt;OFFSET(C1278,1,0)),SUMIFS([Giá có thuế],[Số ĐK],C1278),"")</f>
        <v/>
      </c>
      <c r="W1278" s="53"/>
      <c r="X1278" s="55" t="str">
        <f>IF(W1278="","",'Thông Tin Chung'!#REF!)</f>
        <v/>
      </c>
      <c r="Y1278" s="57" t="str">
        <f t="shared" ca="1" si="240"/>
        <v/>
      </c>
      <c r="Z1278" s="59"/>
      <c r="AA1278" s="49" t="str">
        <f ca="1">IF(C1278="","",IF(OR(D1278&lt;NgayBatDau,D1278&gt;NgayKetThuc),"Ngày tháng phải nằm trong kỳ báo cáo",IF(AND(G1278&lt;&gt;"",COUNTIF(D.2[Tên khách hàng],G1278)=0),"Tên KH chưa khai báo trong DSKH",IF(AND(H1278&lt;&gt;"",COUNTIF(D.1[Tên sản phẩm],H1278)=0),"SP này chưa khai báo trong DSSP",""))))</f>
        <v/>
      </c>
      <c r="AB1278" s="28" t="str">
        <f t="shared" ca="1" si="230"/>
        <v/>
      </c>
      <c r="AC1278" s="29" t="str">
        <f>IF(OR(H1278="",S1278=""),"",S1278-(SUM(L1278,M1278)*INDEX(#REF!,MATCH(H1278,D.1[Tên sản phẩm],0))))</f>
        <v/>
      </c>
    </row>
    <row r="1279" spans="2:29" ht="27.75" customHeight="1">
      <c r="B1279" s="69">
        <f t="shared" si="231"/>
        <v>1276</v>
      </c>
      <c r="C1279" s="49" t="str">
        <f t="shared" ca="1" si="232"/>
        <v/>
      </c>
      <c r="D1279" s="50" t="str">
        <f t="shared" ca="1" si="233"/>
        <v/>
      </c>
      <c r="E1279" s="51" t="str">
        <f t="shared" ca="1" si="234"/>
        <v/>
      </c>
      <c r="F1279" s="51"/>
      <c r="G1279" s="52" t="str">
        <f t="shared" ca="1" si="235"/>
        <v/>
      </c>
      <c r="H1279" s="53"/>
      <c r="I1279" s="54" t="str">
        <f>IF(H1279="","",INDEX(D.1[Quy cách],MATCH(H1279,D.1[Tên sản phẩm],0)))</f>
        <v/>
      </c>
      <c r="J1279" s="20" t="str">
        <f>IF(H1279="","",INDEX(D.1[ĐVT],MATCH(H1279,D.1[Tên sản phẩm],0)))</f>
        <v/>
      </c>
      <c r="K1279" s="56" t="str">
        <f>IF(H1279="","",INDEX(#REF!,MATCH(H1279,D.1[Tên sản phẩm],0)))</f>
        <v/>
      </c>
      <c r="L1279" s="56"/>
      <c r="M1279" s="53"/>
      <c r="N1279" s="53"/>
      <c r="O1279" s="53"/>
      <c r="P1279" s="57" t="str">
        <f t="shared" si="236"/>
        <v/>
      </c>
      <c r="Q1279" s="58"/>
      <c r="R1279" s="56" t="str">
        <f t="shared" si="229"/>
        <v/>
      </c>
      <c r="S1279" s="57" t="str">
        <f t="shared" si="237"/>
        <v/>
      </c>
      <c r="T1279" s="58" t="str">
        <f t="shared" ca="1" si="238"/>
        <v/>
      </c>
      <c r="U1279" s="57" t="str">
        <f t="shared" si="239"/>
        <v/>
      </c>
      <c r="V1279" s="57" t="str">
        <f ca="1">IF(AND(C1279&lt;&gt;"",C1279&lt;&gt;OFFSET(C1279,1,0)),SUMIFS([Giá có thuế],[Số ĐK],C1279),"")</f>
        <v/>
      </c>
      <c r="W1279" s="53"/>
      <c r="X1279" s="55" t="str">
        <f>IF(W1279="","",'Thông Tin Chung'!#REF!)</f>
        <v/>
      </c>
      <c r="Y1279" s="57" t="str">
        <f t="shared" ca="1" si="240"/>
        <v/>
      </c>
      <c r="Z1279" s="59"/>
      <c r="AA1279" s="49" t="str">
        <f ca="1">IF(C1279="","",IF(OR(D1279&lt;NgayBatDau,D1279&gt;NgayKetThuc),"Ngày tháng phải nằm trong kỳ báo cáo",IF(AND(G1279&lt;&gt;"",COUNTIF(D.2[Tên khách hàng],G1279)=0),"Tên KH chưa khai báo trong DSKH",IF(AND(H1279&lt;&gt;"",COUNTIF(D.1[Tên sản phẩm],H1279)=0),"SP này chưa khai báo trong DSSP",""))))</f>
        <v/>
      </c>
      <c r="AB1279" s="28" t="str">
        <f t="shared" ca="1" si="230"/>
        <v/>
      </c>
      <c r="AC1279" s="29" t="str">
        <f>IF(OR(H1279="",S1279=""),"",S1279-(SUM(L1279,M1279)*INDEX(#REF!,MATCH(H1279,D.1[Tên sản phẩm],0))))</f>
        <v/>
      </c>
    </row>
    <row r="1280" spans="2:29" ht="27.75" customHeight="1">
      <c r="B1280" s="69">
        <f t="shared" si="231"/>
        <v>1277</v>
      </c>
      <c r="C1280" s="49" t="str">
        <f t="shared" ca="1" si="232"/>
        <v/>
      </c>
      <c r="D1280" s="50" t="str">
        <f t="shared" ca="1" si="233"/>
        <v/>
      </c>
      <c r="E1280" s="51" t="str">
        <f t="shared" ca="1" si="234"/>
        <v/>
      </c>
      <c r="F1280" s="51"/>
      <c r="G1280" s="52" t="str">
        <f t="shared" ca="1" si="235"/>
        <v/>
      </c>
      <c r="H1280" s="53"/>
      <c r="I1280" s="54" t="str">
        <f>IF(H1280="","",INDEX(D.1[Quy cách],MATCH(H1280,D.1[Tên sản phẩm],0)))</f>
        <v/>
      </c>
      <c r="J1280" s="20" t="str">
        <f>IF(H1280="","",INDEX(D.1[ĐVT],MATCH(H1280,D.1[Tên sản phẩm],0)))</f>
        <v/>
      </c>
      <c r="K1280" s="56" t="str">
        <f>IF(H1280="","",INDEX(#REF!,MATCH(H1280,D.1[Tên sản phẩm],0)))</f>
        <v/>
      </c>
      <c r="L1280" s="56"/>
      <c r="M1280" s="53"/>
      <c r="N1280" s="53"/>
      <c r="O1280" s="53"/>
      <c r="P1280" s="57" t="str">
        <f t="shared" si="236"/>
        <v/>
      </c>
      <c r="Q1280" s="58"/>
      <c r="R1280" s="56" t="str">
        <f t="shared" si="229"/>
        <v/>
      </c>
      <c r="S1280" s="57" t="str">
        <f t="shared" si="237"/>
        <v/>
      </c>
      <c r="T1280" s="58" t="str">
        <f t="shared" ca="1" si="238"/>
        <v/>
      </c>
      <c r="U1280" s="57" t="str">
        <f t="shared" si="239"/>
        <v/>
      </c>
      <c r="V1280" s="57" t="str">
        <f ca="1">IF(AND(C1280&lt;&gt;"",C1280&lt;&gt;OFFSET(C1280,1,0)),SUMIFS([Giá có thuế],[Số ĐK],C1280),"")</f>
        <v/>
      </c>
      <c r="W1280" s="53"/>
      <c r="X1280" s="55" t="str">
        <f>IF(W1280="","",'Thông Tin Chung'!#REF!)</f>
        <v/>
      </c>
      <c r="Y1280" s="57" t="str">
        <f t="shared" ca="1" si="240"/>
        <v/>
      </c>
      <c r="Z1280" s="59"/>
      <c r="AA1280" s="49" t="str">
        <f ca="1">IF(C1280="","",IF(OR(D1280&lt;NgayBatDau,D1280&gt;NgayKetThuc),"Ngày tháng phải nằm trong kỳ báo cáo",IF(AND(G1280&lt;&gt;"",COUNTIF(D.2[Tên khách hàng],G1280)=0),"Tên KH chưa khai báo trong DSKH",IF(AND(H1280&lt;&gt;"",COUNTIF(D.1[Tên sản phẩm],H1280)=0),"SP này chưa khai báo trong DSSP",""))))</f>
        <v/>
      </c>
      <c r="AB1280" s="28" t="str">
        <f t="shared" ca="1" si="230"/>
        <v/>
      </c>
      <c r="AC1280" s="29" t="str">
        <f>IF(OR(H1280="",S1280=""),"",S1280-(SUM(L1280,M1280)*INDEX(#REF!,MATCH(H1280,D.1[Tên sản phẩm],0))))</f>
        <v/>
      </c>
    </row>
    <row r="1281" spans="2:29" ht="27.75" customHeight="1">
      <c r="B1281" s="69">
        <f t="shared" si="231"/>
        <v>1278</v>
      </c>
      <c r="C1281" s="49" t="str">
        <f t="shared" ca="1" si="232"/>
        <v/>
      </c>
      <c r="D1281" s="50" t="str">
        <f t="shared" ca="1" si="233"/>
        <v/>
      </c>
      <c r="E1281" s="51" t="str">
        <f t="shared" ca="1" si="234"/>
        <v/>
      </c>
      <c r="F1281" s="51"/>
      <c r="G1281" s="52" t="str">
        <f t="shared" ca="1" si="235"/>
        <v/>
      </c>
      <c r="H1281" s="53"/>
      <c r="I1281" s="54" t="str">
        <f>IF(H1281="","",INDEX(D.1[Quy cách],MATCH(H1281,D.1[Tên sản phẩm],0)))</f>
        <v/>
      </c>
      <c r="J1281" s="20" t="str">
        <f>IF(H1281="","",INDEX(D.1[ĐVT],MATCH(H1281,D.1[Tên sản phẩm],0)))</f>
        <v/>
      </c>
      <c r="K1281" s="56" t="str">
        <f>IF(H1281="","",INDEX(#REF!,MATCH(H1281,D.1[Tên sản phẩm],0)))</f>
        <v/>
      </c>
      <c r="L1281" s="56"/>
      <c r="M1281" s="53"/>
      <c r="N1281" s="53"/>
      <c r="O1281" s="53"/>
      <c r="P1281" s="57" t="str">
        <f t="shared" si="236"/>
        <v/>
      </c>
      <c r="Q1281" s="58"/>
      <c r="R1281" s="56" t="str">
        <f t="shared" si="229"/>
        <v/>
      </c>
      <c r="S1281" s="57" t="str">
        <f t="shared" si="237"/>
        <v/>
      </c>
      <c r="T1281" s="58" t="str">
        <f t="shared" ca="1" si="238"/>
        <v/>
      </c>
      <c r="U1281" s="57" t="str">
        <f t="shared" si="239"/>
        <v/>
      </c>
      <c r="V1281" s="57" t="str">
        <f ca="1">IF(AND(C1281&lt;&gt;"",C1281&lt;&gt;OFFSET(C1281,1,0)),SUMIFS([Giá có thuế],[Số ĐK],C1281),"")</f>
        <v/>
      </c>
      <c r="W1281" s="53"/>
      <c r="X1281" s="55" t="str">
        <f>IF(W1281="","",'Thông Tin Chung'!#REF!)</f>
        <v/>
      </c>
      <c r="Y1281" s="57" t="str">
        <f t="shared" ca="1" si="240"/>
        <v/>
      </c>
      <c r="Z1281" s="59"/>
      <c r="AA1281" s="49" t="str">
        <f ca="1">IF(C1281="","",IF(OR(D1281&lt;NgayBatDau,D1281&gt;NgayKetThuc),"Ngày tháng phải nằm trong kỳ báo cáo",IF(AND(G1281&lt;&gt;"",COUNTIF(D.2[Tên khách hàng],G1281)=0),"Tên KH chưa khai báo trong DSKH",IF(AND(H1281&lt;&gt;"",COUNTIF(D.1[Tên sản phẩm],H1281)=0),"SP này chưa khai báo trong DSSP",""))))</f>
        <v/>
      </c>
      <c r="AB1281" s="28" t="str">
        <f t="shared" ca="1" si="230"/>
        <v/>
      </c>
      <c r="AC1281" s="29" t="str">
        <f>IF(OR(H1281="",S1281=""),"",S1281-(SUM(L1281,M1281)*INDEX(#REF!,MATCH(H1281,D.1[Tên sản phẩm],0))))</f>
        <v/>
      </c>
    </row>
    <row r="1282" spans="2:29" ht="27.75" customHeight="1">
      <c r="B1282" s="69">
        <f t="shared" si="231"/>
        <v>1279</v>
      </c>
      <c r="C1282" s="49" t="str">
        <f t="shared" ca="1" si="232"/>
        <v/>
      </c>
      <c r="D1282" s="50" t="str">
        <f t="shared" ca="1" si="233"/>
        <v/>
      </c>
      <c r="E1282" s="51" t="str">
        <f t="shared" ca="1" si="234"/>
        <v/>
      </c>
      <c r="F1282" s="51"/>
      <c r="G1282" s="52" t="str">
        <f t="shared" ca="1" si="235"/>
        <v/>
      </c>
      <c r="H1282" s="53"/>
      <c r="I1282" s="54" t="str">
        <f>IF(H1282="","",INDEX(D.1[Quy cách],MATCH(H1282,D.1[Tên sản phẩm],0)))</f>
        <v/>
      </c>
      <c r="J1282" s="20" t="str">
        <f>IF(H1282="","",INDEX(D.1[ĐVT],MATCH(H1282,D.1[Tên sản phẩm],0)))</f>
        <v/>
      </c>
      <c r="K1282" s="56" t="str">
        <f>IF(H1282="","",INDEX(#REF!,MATCH(H1282,D.1[Tên sản phẩm],0)))</f>
        <v/>
      </c>
      <c r="L1282" s="56"/>
      <c r="M1282" s="53"/>
      <c r="N1282" s="53"/>
      <c r="O1282" s="53"/>
      <c r="P1282" s="57" t="str">
        <f t="shared" si="236"/>
        <v/>
      </c>
      <c r="Q1282" s="58"/>
      <c r="R1282" s="56" t="str">
        <f t="shared" si="229"/>
        <v/>
      </c>
      <c r="S1282" s="57" t="str">
        <f t="shared" si="237"/>
        <v/>
      </c>
      <c r="T1282" s="58" t="str">
        <f t="shared" ca="1" si="238"/>
        <v/>
      </c>
      <c r="U1282" s="57" t="str">
        <f t="shared" si="239"/>
        <v/>
      </c>
      <c r="V1282" s="57" t="str">
        <f ca="1">IF(AND(C1282&lt;&gt;"",C1282&lt;&gt;OFFSET(C1282,1,0)),SUMIFS([Giá có thuế],[Số ĐK],C1282),"")</f>
        <v/>
      </c>
      <c r="W1282" s="53"/>
      <c r="X1282" s="55" t="str">
        <f>IF(W1282="","",'Thông Tin Chung'!#REF!)</f>
        <v/>
      </c>
      <c r="Y1282" s="57" t="str">
        <f t="shared" ca="1" si="240"/>
        <v/>
      </c>
      <c r="Z1282" s="59"/>
      <c r="AA1282" s="49" t="str">
        <f ca="1">IF(C1282="","",IF(OR(D1282&lt;NgayBatDau,D1282&gt;NgayKetThuc),"Ngày tháng phải nằm trong kỳ báo cáo",IF(AND(G1282&lt;&gt;"",COUNTIF(D.2[Tên khách hàng],G1282)=0),"Tên KH chưa khai báo trong DSKH",IF(AND(H1282&lt;&gt;"",COUNTIF(D.1[Tên sản phẩm],H1282)=0),"SP này chưa khai báo trong DSSP",""))))</f>
        <v/>
      </c>
      <c r="AB1282" s="28" t="str">
        <f t="shared" ca="1" si="230"/>
        <v/>
      </c>
      <c r="AC1282" s="29" t="str">
        <f>IF(OR(H1282="",S1282=""),"",S1282-(SUM(L1282,M1282)*INDEX(#REF!,MATCH(H1282,D.1[Tên sản phẩm],0))))</f>
        <v/>
      </c>
    </row>
    <row r="1283" spans="2:29" ht="27.75" customHeight="1">
      <c r="B1283" s="69">
        <f t="shared" si="231"/>
        <v>1280</v>
      </c>
      <c r="C1283" s="49" t="str">
        <f t="shared" ca="1" si="232"/>
        <v/>
      </c>
      <c r="D1283" s="50" t="str">
        <f t="shared" ca="1" si="233"/>
        <v/>
      </c>
      <c r="E1283" s="51" t="str">
        <f t="shared" ca="1" si="234"/>
        <v/>
      </c>
      <c r="F1283" s="51"/>
      <c r="G1283" s="52" t="str">
        <f t="shared" ca="1" si="235"/>
        <v/>
      </c>
      <c r="H1283" s="53"/>
      <c r="I1283" s="54" t="str">
        <f>IF(H1283="","",INDEX(D.1[Quy cách],MATCH(H1283,D.1[Tên sản phẩm],0)))</f>
        <v/>
      </c>
      <c r="J1283" s="20" t="str">
        <f>IF(H1283="","",INDEX(D.1[ĐVT],MATCH(H1283,D.1[Tên sản phẩm],0)))</f>
        <v/>
      </c>
      <c r="K1283" s="56" t="str">
        <f>IF(H1283="","",INDEX(#REF!,MATCH(H1283,D.1[Tên sản phẩm],0)))</f>
        <v/>
      </c>
      <c r="L1283" s="56"/>
      <c r="M1283" s="53"/>
      <c r="N1283" s="53"/>
      <c r="O1283" s="53"/>
      <c r="P1283" s="57" t="str">
        <f t="shared" si="236"/>
        <v/>
      </c>
      <c r="Q1283" s="58"/>
      <c r="R1283" s="56" t="str">
        <f t="shared" ref="R1283:R1346" si="241">IF(P1283="","",P1283*SUM(Q1283))</f>
        <v/>
      </c>
      <c r="S1283" s="57" t="str">
        <f t="shared" si="237"/>
        <v/>
      </c>
      <c r="T1283" s="58" t="str">
        <f t="shared" ca="1" si="238"/>
        <v/>
      </c>
      <c r="U1283" s="57" t="str">
        <f t="shared" si="239"/>
        <v/>
      </c>
      <c r="V1283" s="57" t="str">
        <f ca="1">IF(AND(C1283&lt;&gt;"",C1283&lt;&gt;OFFSET(C1283,1,0)),SUMIFS([Giá có thuế],[Số ĐK],C1283),"")</f>
        <v/>
      </c>
      <c r="W1283" s="53"/>
      <c r="X1283" s="55" t="str">
        <f>IF(W1283="","",'Thông Tin Chung'!#REF!)</f>
        <v/>
      </c>
      <c r="Y1283" s="57" t="str">
        <f t="shared" ca="1" si="240"/>
        <v/>
      </c>
      <c r="Z1283" s="59"/>
      <c r="AA1283" s="49" t="str">
        <f ca="1">IF(C1283="","",IF(OR(D1283&lt;NgayBatDau,D1283&gt;NgayKetThuc),"Ngày tháng phải nằm trong kỳ báo cáo",IF(AND(G1283&lt;&gt;"",COUNTIF(D.2[Tên khách hàng],G1283)=0),"Tên KH chưa khai báo trong DSKH",IF(AND(H1283&lt;&gt;"",COUNTIF(D.1[Tên sản phẩm],H1283)=0),"SP này chưa khai báo trong DSSP",""))))</f>
        <v/>
      </c>
      <c r="AB1283" s="28" t="str">
        <f t="shared" ref="AB1283:AB1346" ca="1" si="242">IF(D1283="","",MONTH(D1283))</f>
        <v/>
      </c>
      <c r="AC1283" s="29" t="str">
        <f>IF(OR(H1283="",S1283=""),"",S1283-(SUM(L1283,M1283)*INDEX(#REF!,MATCH(H1283,D.1[Tên sản phẩm],0))))</f>
        <v/>
      </c>
    </row>
    <row r="1284" spans="2:29" ht="27.75" customHeight="1">
      <c r="B1284" s="69">
        <f t="shared" ref="B1284:B1347" si="243">ROW(A1284)-3</f>
        <v>1281</v>
      </c>
      <c r="C1284" s="49" t="str">
        <f t="shared" ref="C1284:C1347" ca="1" si="244">IF(AND(D1284="",E1284="",G1284=""),"",IF(AND(D1284=OFFSET(D1284,-1,0),E1284=OFFSET(E1284,-1,0),G1284=OFFSET(G1284,-1,0)),OFFSET(B1284,-1,1),B1284))</f>
        <v/>
      </c>
      <c r="D1284" s="50" t="str">
        <f t="shared" ref="D1284:D1347" ca="1" si="245">IF(AND($H1284&lt;&gt;"",B1284&lt;&gt;1),OFFSET(C1284,-1,1),"")</f>
        <v/>
      </c>
      <c r="E1284" s="51" t="str">
        <f t="shared" ref="E1284:E1347" ca="1" si="246">IF(AND($H1284&lt;&gt;"",B1284&lt;&gt;1),OFFSET(D1284,-1,1),"")</f>
        <v/>
      </c>
      <c r="F1284" s="51"/>
      <c r="G1284" s="52" t="str">
        <f t="shared" ref="G1284:G1347" ca="1" si="247">IF(AND($H1284&lt;&gt;"",B1284&lt;&gt;1),OFFSET(F1284,-1,1),"")</f>
        <v/>
      </c>
      <c r="H1284" s="53"/>
      <c r="I1284" s="54" t="str">
        <f>IF(H1284="","",INDEX(D.1[Quy cách],MATCH(H1284,D.1[Tên sản phẩm],0)))</f>
        <v/>
      </c>
      <c r="J1284" s="20" t="str">
        <f>IF(H1284="","",INDEX(D.1[ĐVT],MATCH(H1284,D.1[Tên sản phẩm],0)))</f>
        <v/>
      </c>
      <c r="K1284" s="56" t="str">
        <f>IF(H1284="","",INDEX(#REF!,MATCH(H1284,D.1[Tên sản phẩm],0)))</f>
        <v/>
      </c>
      <c r="L1284" s="56"/>
      <c r="M1284" s="53"/>
      <c r="N1284" s="53"/>
      <c r="O1284" s="53"/>
      <c r="P1284" s="57" t="str">
        <f t="shared" ref="P1284:P1347" si="248">IF(AND(K1284&lt;&gt;"",L1284&lt;&gt;""),K1284*L1284,IF(AND(N1284&lt;&gt;"",O1284&lt;&gt;""),N1284*O1284,""))</f>
        <v/>
      </c>
      <c r="Q1284" s="58"/>
      <c r="R1284" s="56" t="str">
        <f t="shared" si="241"/>
        <v/>
      </c>
      <c r="S1284" s="57" t="str">
        <f t="shared" ref="S1284:S1347" si="249">IF(P1284="","",P1284-SUM(R1284))</f>
        <v/>
      </c>
      <c r="T1284" s="58" t="str">
        <f t="shared" ref="T1284:T1347" ca="1" si="250">IF(AND(S1284&lt;&gt;"",C1284=OFFSET(C1284,-1,0)),OFFSET(S1284,-1,1),"")</f>
        <v/>
      </c>
      <c r="U1284" s="57" t="str">
        <f t="shared" ref="U1284:U1347" si="251">IF(S1284="","",S1284*SUM(1,T1284))</f>
        <v/>
      </c>
      <c r="V1284" s="57" t="str">
        <f ca="1">IF(AND(C1284&lt;&gt;"",C1284&lt;&gt;OFFSET(C1284,1,0)),SUMIFS([Giá có thuế],[Số ĐK],C1284),"")</f>
        <v/>
      </c>
      <c r="W1284" s="53"/>
      <c r="X1284" s="55" t="str">
        <f>IF(W1284="","",'Thông Tin Chung'!#REF!)</f>
        <v/>
      </c>
      <c r="Y1284" s="57" t="str">
        <f t="shared" ref="Y1284:Y1347" ca="1" si="252">IF(AND(V1284&lt;&gt;"",W1284&lt;&gt;"",V1284&lt;&gt;0),V1284-W1284,"")</f>
        <v/>
      </c>
      <c r="Z1284" s="59"/>
      <c r="AA1284" s="49" t="str">
        <f ca="1">IF(C1284="","",IF(OR(D1284&lt;NgayBatDau,D1284&gt;NgayKetThuc),"Ngày tháng phải nằm trong kỳ báo cáo",IF(AND(G1284&lt;&gt;"",COUNTIF(D.2[Tên khách hàng],G1284)=0),"Tên KH chưa khai báo trong DSKH",IF(AND(H1284&lt;&gt;"",COUNTIF(D.1[Tên sản phẩm],H1284)=0),"SP này chưa khai báo trong DSSP",""))))</f>
        <v/>
      </c>
      <c r="AB1284" s="28" t="str">
        <f t="shared" ca="1" si="242"/>
        <v/>
      </c>
      <c r="AC1284" s="29" t="str">
        <f>IF(OR(H1284="",S1284=""),"",S1284-(SUM(L1284,M1284)*INDEX(#REF!,MATCH(H1284,D.1[Tên sản phẩm],0))))</f>
        <v/>
      </c>
    </row>
    <row r="1285" spans="2:29" ht="27.75" customHeight="1">
      <c r="B1285" s="69">
        <f t="shared" si="243"/>
        <v>1282</v>
      </c>
      <c r="C1285" s="49" t="str">
        <f t="shared" ca="1" si="244"/>
        <v/>
      </c>
      <c r="D1285" s="50" t="str">
        <f t="shared" ca="1" si="245"/>
        <v/>
      </c>
      <c r="E1285" s="51" t="str">
        <f t="shared" ca="1" si="246"/>
        <v/>
      </c>
      <c r="F1285" s="51"/>
      <c r="G1285" s="52" t="str">
        <f t="shared" ca="1" si="247"/>
        <v/>
      </c>
      <c r="H1285" s="53"/>
      <c r="I1285" s="54" t="str">
        <f>IF(H1285="","",INDEX(D.1[Quy cách],MATCH(H1285,D.1[Tên sản phẩm],0)))</f>
        <v/>
      </c>
      <c r="J1285" s="20" t="str">
        <f>IF(H1285="","",INDEX(D.1[ĐVT],MATCH(H1285,D.1[Tên sản phẩm],0)))</f>
        <v/>
      </c>
      <c r="K1285" s="56" t="str">
        <f>IF(H1285="","",INDEX(#REF!,MATCH(H1285,D.1[Tên sản phẩm],0)))</f>
        <v/>
      </c>
      <c r="L1285" s="56"/>
      <c r="M1285" s="53"/>
      <c r="N1285" s="53"/>
      <c r="O1285" s="53"/>
      <c r="P1285" s="57" t="str">
        <f t="shared" si="248"/>
        <v/>
      </c>
      <c r="Q1285" s="58"/>
      <c r="R1285" s="56" t="str">
        <f t="shared" si="241"/>
        <v/>
      </c>
      <c r="S1285" s="57" t="str">
        <f t="shared" si="249"/>
        <v/>
      </c>
      <c r="T1285" s="58" t="str">
        <f t="shared" ca="1" si="250"/>
        <v/>
      </c>
      <c r="U1285" s="57" t="str">
        <f t="shared" si="251"/>
        <v/>
      </c>
      <c r="V1285" s="57" t="str">
        <f ca="1">IF(AND(C1285&lt;&gt;"",C1285&lt;&gt;OFFSET(C1285,1,0)),SUMIFS([Giá có thuế],[Số ĐK],C1285),"")</f>
        <v/>
      </c>
      <c r="W1285" s="53"/>
      <c r="X1285" s="55" t="str">
        <f>IF(W1285="","",'Thông Tin Chung'!#REF!)</f>
        <v/>
      </c>
      <c r="Y1285" s="57" t="str">
        <f t="shared" ca="1" si="252"/>
        <v/>
      </c>
      <c r="Z1285" s="59"/>
      <c r="AA1285" s="49" t="str">
        <f ca="1">IF(C1285="","",IF(OR(D1285&lt;NgayBatDau,D1285&gt;NgayKetThuc),"Ngày tháng phải nằm trong kỳ báo cáo",IF(AND(G1285&lt;&gt;"",COUNTIF(D.2[Tên khách hàng],G1285)=0),"Tên KH chưa khai báo trong DSKH",IF(AND(H1285&lt;&gt;"",COUNTIF(D.1[Tên sản phẩm],H1285)=0),"SP này chưa khai báo trong DSSP",""))))</f>
        <v/>
      </c>
      <c r="AB1285" s="28" t="str">
        <f t="shared" ca="1" si="242"/>
        <v/>
      </c>
      <c r="AC1285" s="29" t="str">
        <f>IF(OR(H1285="",S1285=""),"",S1285-(SUM(L1285,M1285)*INDEX(#REF!,MATCH(H1285,D.1[Tên sản phẩm],0))))</f>
        <v/>
      </c>
    </row>
    <row r="1286" spans="2:29" ht="27.75" customHeight="1">
      <c r="B1286" s="69">
        <f t="shared" si="243"/>
        <v>1283</v>
      </c>
      <c r="C1286" s="49" t="str">
        <f t="shared" ca="1" si="244"/>
        <v/>
      </c>
      <c r="D1286" s="50" t="str">
        <f t="shared" ca="1" si="245"/>
        <v/>
      </c>
      <c r="E1286" s="51" t="str">
        <f t="shared" ca="1" si="246"/>
        <v/>
      </c>
      <c r="F1286" s="51"/>
      <c r="G1286" s="52" t="str">
        <f t="shared" ca="1" si="247"/>
        <v/>
      </c>
      <c r="H1286" s="53"/>
      <c r="I1286" s="54" t="str">
        <f>IF(H1286="","",INDEX(D.1[Quy cách],MATCH(H1286,D.1[Tên sản phẩm],0)))</f>
        <v/>
      </c>
      <c r="J1286" s="20" t="str">
        <f>IF(H1286="","",INDEX(D.1[ĐVT],MATCH(H1286,D.1[Tên sản phẩm],0)))</f>
        <v/>
      </c>
      <c r="K1286" s="56" t="str">
        <f>IF(H1286="","",INDEX(#REF!,MATCH(H1286,D.1[Tên sản phẩm],0)))</f>
        <v/>
      </c>
      <c r="L1286" s="56"/>
      <c r="M1286" s="53"/>
      <c r="N1286" s="53"/>
      <c r="O1286" s="53"/>
      <c r="P1286" s="57" t="str">
        <f t="shared" si="248"/>
        <v/>
      </c>
      <c r="Q1286" s="58"/>
      <c r="R1286" s="56" t="str">
        <f t="shared" si="241"/>
        <v/>
      </c>
      <c r="S1286" s="57" t="str">
        <f t="shared" si="249"/>
        <v/>
      </c>
      <c r="T1286" s="58" t="str">
        <f t="shared" ca="1" si="250"/>
        <v/>
      </c>
      <c r="U1286" s="57" t="str">
        <f t="shared" si="251"/>
        <v/>
      </c>
      <c r="V1286" s="57" t="str">
        <f ca="1">IF(AND(C1286&lt;&gt;"",C1286&lt;&gt;OFFSET(C1286,1,0)),SUMIFS([Giá có thuế],[Số ĐK],C1286),"")</f>
        <v/>
      </c>
      <c r="W1286" s="53"/>
      <c r="X1286" s="55" t="str">
        <f>IF(W1286="","",'Thông Tin Chung'!#REF!)</f>
        <v/>
      </c>
      <c r="Y1286" s="57" t="str">
        <f t="shared" ca="1" si="252"/>
        <v/>
      </c>
      <c r="Z1286" s="59"/>
      <c r="AA1286" s="49" t="str">
        <f ca="1">IF(C1286="","",IF(OR(D1286&lt;NgayBatDau,D1286&gt;NgayKetThuc),"Ngày tháng phải nằm trong kỳ báo cáo",IF(AND(G1286&lt;&gt;"",COUNTIF(D.2[Tên khách hàng],G1286)=0),"Tên KH chưa khai báo trong DSKH",IF(AND(H1286&lt;&gt;"",COUNTIF(D.1[Tên sản phẩm],H1286)=0),"SP này chưa khai báo trong DSSP",""))))</f>
        <v/>
      </c>
      <c r="AB1286" s="28" t="str">
        <f t="shared" ca="1" si="242"/>
        <v/>
      </c>
      <c r="AC1286" s="29" t="str">
        <f>IF(OR(H1286="",S1286=""),"",S1286-(SUM(L1286,M1286)*INDEX(#REF!,MATCH(H1286,D.1[Tên sản phẩm],0))))</f>
        <v/>
      </c>
    </row>
    <row r="1287" spans="2:29" ht="27.75" customHeight="1">
      <c r="B1287" s="69">
        <f t="shared" si="243"/>
        <v>1284</v>
      </c>
      <c r="C1287" s="49" t="str">
        <f t="shared" ca="1" si="244"/>
        <v/>
      </c>
      <c r="D1287" s="50" t="str">
        <f t="shared" ca="1" si="245"/>
        <v/>
      </c>
      <c r="E1287" s="51" t="str">
        <f t="shared" ca="1" si="246"/>
        <v/>
      </c>
      <c r="F1287" s="51"/>
      <c r="G1287" s="52" t="str">
        <f t="shared" ca="1" si="247"/>
        <v/>
      </c>
      <c r="H1287" s="53"/>
      <c r="I1287" s="54" t="str">
        <f>IF(H1287="","",INDEX(D.1[Quy cách],MATCH(H1287,D.1[Tên sản phẩm],0)))</f>
        <v/>
      </c>
      <c r="J1287" s="20" t="str">
        <f>IF(H1287="","",INDEX(D.1[ĐVT],MATCH(H1287,D.1[Tên sản phẩm],0)))</f>
        <v/>
      </c>
      <c r="K1287" s="56" t="str">
        <f>IF(H1287="","",INDEX(#REF!,MATCH(H1287,D.1[Tên sản phẩm],0)))</f>
        <v/>
      </c>
      <c r="L1287" s="56"/>
      <c r="M1287" s="53"/>
      <c r="N1287" s="53"/>
      <c r="O1287" s="53"/>
      <c r="P1287" s="57" t="str">
        <f t="shared" si="248"/>
        <v/>
      </c>
      <c r="Q1287" s="58"/>
      <c r="R1287" s="56" t="str">
        <f t="shared" si="241"/>
        <v/>
      </c>
      <c r="S1287" s="57" t="str">
        <f t="shared" si="249"/>
        <v/>
      </c>
      <c r="T1287" s="58" t="str">
        <f t="shared" ca="1" si="250"/>
        <v/>
      </c>
      <c r="U1287" s="57" t="str">
        <f t="shared" si="251"/>
        <v/>
      </c>
      <c r="V1287" s="57" t="str">
        <f ca="1">IF(AND(C1287&lt;&gt;"",C1287&lt;&gt;OFFSET(C1287,1,0)),SUMIFS([Giá có thuế],[Số ĐK],C1287),"")</f>
        <v/>
      </c>
      <c r="W1287" s="53"/>
      <c r="X1287" s="55" t="str">
        <f>IF(W1287="","",'Thông Tin Chung'!#REF!)</f>
        <v/>
      </c>
      <c r="Y1287" s="57" t="str">
        <f t="shared" ca="1" si="252"/>
        <v/>
      </c>
      <c r="Z1287" s="59"/>
      <c r="AA1287" s="49" t="str">
        <f ca="1">IF(C1287="","",IF(OR(D1287&lt;NgayBatDau,D1287&gt;NgayKetThuc),"Ngày tháng phải nằm trong kỳ báo cáo",IF(AND(G1287&lt;&gt;"",COUNTIF(D.2[Tên khách hàng],G1287)=0),"Tên KH chưa khai báo trong DSKH",IF(AND(H1287&lt;&gt;"",COUNTIF(D.1[Tên sản phẩm],H1287)=0),"SP này chưa khai báo trong DSSP",""))))</f>
        <v/>
      </c>
      <c r="AB1287" s="28" t="str">
        <f t="shared" ca="1" si="242"/>
        <v/>
      </c>
      <c r="AC1287" s="29" t="str">
        <f>IF(OR(H1287="",S1287=""),"",S1287-(SUM(L1287,M1287)*INDEX(#REF!,MATCH(H1287,D.1[Tên sản phẩm],0))))</f>
        <v/>
      </c>
    </row>
    <row r="1288" spans="2:29" ht="27.75" customHeight="1">
      <c r="B1288" s="69">
        <f t="shared" si="243"/>
        <v>1285</v>
      </c>
      <c r="C1288" s="49" t="str">
        <f t="shared" ca="1" si="244"/>
        <v/>
      </c>
      <c r="D1288" s="50" t="str">
        <f t="shared" ca="1" si="245"/>
        <v/>
      </c>
      <c r="E1288" s="51" t="str">
        <f t="shared" ca="1" si="246"/>
        <v/>
      </c>
      <c r="F1288" s="51"/>
      <c r="G1288" s="52" t="str">
        <f t="shared" ca="1" si="247"/>
        <v/>
      </c>
      <c r="H1288" s="53"/>
      <c r="I1288" s="54" t="str">
        <f>IF(H1288="","",INDEX(D.1[Quy cách],MATCH(H1288,D.1[Tên sản phẩm],0)))</f>
        <v/>
      </c>
      <c r="J1288" s="20" t="str">
        <f>IF(H1288="","",INDEX(D.1[ĐVT],MATCH(H1288,D.1[Tên sản phẩm],0)))</f>
        <v/>
      </c>
      <c r="K1288" s="56" t="str">
        <f>IF(H1288="","",INDEX(#REF!,MATCH(H1288,D.1[Tên sản phẩm],0)))</f>
        <v/>
      </c>
      <c r="L1288" s="56"/>
      <c r="M1288" s="53"/>
      <c r="N1288" s="53"/>
      <c r="O1288" s="53"/>
      <c r="P1288" s="57" t="str">
        <f t="shared" si="248"/>
        <v/>
      </c>
      <c r="Q1288" s="58"/>
      <c r="R1288" s="56" t="str">
        <f t="shared" si="241"/>
        <v/>
      </c>
      <c r="S1288" s="57" t="str">
        <f t="shared" si="249"/>
        <v/>
      </c>
      <c r="T1288" s="58" t="str">
        <f t="shared" ca="1" si="250"/>
        <v/>
      </c>
      <c r="U1288" s="57" t="str">
        <f t="shared" si="251"/>
        <v/>
      </c>
      <c r="V1288" s="57" t="str">
        <f ca="1">IF(AND(C1288&lt;&gt;"",C1288&lt;&gt;OFFSET(C1288,1,0)),SUMIFS([Giá có thuế],[Số ĐK],C1288),"")</f>
        <v/>
      </c>
      <c r="W1288" s="53"/>
      <c r="X1288" s="55" t="str">
        <f>IF(W1288="","",'Thông Tin Chung'!#REF!)</f>
        <v/>
      </c>
      <c r="Y1288" s="57" t="str">
        <f t="shared" ca="1" si="252"/>
        <v/>
      </c>
      <c r="Z1288" s="59"/>
      <c r="AA1288" s="49" t="str">
        <f ca="1">IF(C1288="","",IF(OR(D1288&lt;NgayBatDau,D1288&gt;NgayKetThuc),"Ngày tháng phải nằm trong kỳ báo cáo",IF(AND(G1288&lt;&gt;"",COUNTIF(D.2[Tên khách hàng],G1288)=0),"Tên KH chưa khai báo trong DSKH",IF(AND(H1288&lt;&gt;"",COUNTIF(D.1[Tên sản phẩm],H1288)=0),"SP này chưa khai báo trong DSSP",""))))</f>
        <v/>
      </c>
      <c r="AB1288" s="28" t="str">
        <f t="shared" ca="1" si="242"/>
        <v/>
      </c>
      <c r="AC1288" s="29" t="str">
        <f>IF(OR(H1288="",S1288=""),"",S1288-(SUM(L1288,M1288)*INDEX(#REF!,MATCH(H1288,D.1[Tên sản phẩm],0))))</f>
        <v/>
      </c>
    </row>
    <row r="1289" spans="2:29" ht="27.75" customHeight="1">
      <c r="B1289" s="69">
        <f t="shared" si="243"/>
        <v>1286</v>
      </c>
      <c r="C1289" s="49" t="str">
        <f t="shared" ca="1" si="244"/>
        <v/>
      </c>
      <c r="D1289" s="50" t="str">
        <f t="shared" ca="1" si="245"/>
        <v/>
      </c>
      <c r="E1289" s="51" t="str">
        <f t="shared" ca="1" si="246"/>
        <v/>
      </c>
      <c r="F1289" s="51"/>
      <c r="G1289" s="52" t="str">
        <f t="shared" ca="1" si="247"/>
        <v/>
      </c>
      <c r="H1289" s="53"/>
      <c r="I1289" s="54" t="str">
        <f>IF(H1289="","",INDEX(D.1[Quy cách],MATCH(H1289,D.1[Tên sản phẩm],0)))</f>
        <v/>
      </c>
      <c r="J1289" s="20" t="str">
        <f>IF(H1289="","",INDEX(D.1[ĐVT],MATCH(H1289,D.1[Tên sản phẩm],0)))</f>
        <v/>
      </c>
      <c r="K1289" s="56" t="str">
        <f>IF(H1289="","",INDEX(#REF!,MATCH(H1289,D.1[Tên sản phẩm],0)))</f>
        <v/>
      </c>
      <c r="L1289" s="56"/>
      <c r="M1289" s="53"/>
      <c r="N1289" s="53"/>
      <c r="O1289" s="53"/>
      <c r="P1289" s="57" t="str">
        <f t="shared" si="248"/>
        <v/>
      </c>
      <c r="Q1289" s="58"/>
      <c r="R1289" s="56" t="str">
        <f t="shared" si="241"/>
        <v/>
      </c>
      <c r="S1289" s="57" t="str">
        <f t="shared" si="249"/>
        <v/>
      </c>
      <c r="T1289" s="58" t="str">
        <f t="shared" ca="1" si="250"/>
        <v/>
      </c>
      <c r="U1289" s="57" t="str">
        <f t="shared" si="251"/>
        <v/>
      </c>
      <c r="V1289" s="57" t="str">
        <f ca="1">IF(AND(C1289&lt;&gt;"",C1289&lt;&gt;OFFSET(C1289,1,0)),SUMIFS([Giá có thuế],[Số ĐK],C1289),"")</f>
        <v/>
      </c>
      <c r="W1289" s="53"/>
      <c r="X1289" s="55" t="str">
        <f>IF(W1289="","",'Thông Tin Chung'!#REF!)</f>
        <v/>
      </c>
      <c r="Y1289" s="57" t="str">
        <f t="shared" ca="1" si="252"/>
        <v/>
      </c>
      <c r="Z1289" s="59"/>
      <c r="AA1289" s="49" t="str">
        <f ca="1">IF(C1289="","",IF(OR(D1289&lt;NgayBatDau,D1289&gt;NgayKetThuc),"Ngày tháng phải nằm trong kỳ báo cáo",IF(AND(G1289&lt;&gt;"",COUNTIF(D.2[Tên khách hàng],G1289)=0),"Tên KH chưa khai báo trong DSKH",IF(AND(H1289&lt;&gt;"",COUNTIF(D.1[Tên sản phẩm],H1289)=0),"SP này chưa khai báo trong DSSP",""))))</f>
        <v/>
      </c>
      <c r="AB1289" s="28" t="str">
        <f t="shared" ca="1" si="242"/>
        <v/>
      </c>
      <c r="AC1289" s="29" t="str">
        <f>IF(OR(H1289="",S1289=""),"",S1289-(SUM(L1289,M1289)*INDEX(#REF!,MATCH(H1289,D.1[Tên sản phẩm],0))))</f>
        <v/>
      </c>
    </row>
    <row r="1290" spans="2:29" ht="27.75" customHeight="1">
      <c r="B1290" s="69">
        <f t="shared" si="243"/>
        <v>1287</v>
      </c>
      <c r="C1290" s="49" t="str">
        <f t="shared" ca="1" si="244"/>
        <v/>
      </c>
      <c r="D1290" s="50" t="str">
        <f t="shared" ca="1" si="245"/>
        <v/>
      </c>
      <c r="E1290" s="51" t="str">
        <f t="shared" ca="1" si="246"/>
        <v/>
      </c>
      <c r="F1290" s="51"/>
      <c r="G1290" s="52" t="str">
        <f t="shared" ca="1" si="247"/>
        <v/>
      </c>
      <c r="H1290" s="53"/>
      <c r="I1290" s="54" t="str">
        <f>IF(H1290="","",INDEX(D.1[Quy cách],MATCH(H1290,D.1[Tên sản phẩm],0)))</f>
        <v/>
      </c>
      <c r="J1290" s="20" t="str">
        <f>IF(H1290="","",INDEX(D.1[ĐVT],MATCH(H1290,D.1[Tên sản phẩm],0)))</f>
        <v/>
      </c>
      <c r="K1290" s="56" t="str">
        <f>IF(H1290="","",INDEX(#REF!,MATCH(H1290,D.1[Tên sản phẩm],0)))</f>
        <v/>
      </c>
      <c r="L1290" s="56"/>
      <c r="M1290" s="53"/>
      <c r="N1290" s="53"/>
      <c r="O1290" s="53"/>
      <c r="P1290" s="57" t="str">
        <f t="shared" si="248"/>
        <v/>
      </c>
      <c r="Q1290" s="58"/>
      <c r="R1290" s="56" t="str">
        <f t="shared" si="241"/>
        <v/>
      </c>
      <c r="S1290" s="57" t="str">
        <f t="shared" si="249"/>
        <v/>
      </c>
      <c r="T1290" s="58" t="str">
        <f t="shared" ca="1" si="250"/>
        <v/>
      </c>
      <c r="U1290" s="57" t="str">
        <f t="shared" si="251"/>
        <v/>
      </c>
      <c r="V1290" s="57" t="str">
        <f ca="1">IF(AND(C1290&lt;&gt;"",C1290&lt;&gt;OFFSET(C1290,1,0)),SUMIFS([Giá có thuế],[Số ĐK],C1290),"")</f>
        <v/>
      </c>
      <c r="W1290" s="53"/>
      <c r="X1290" s="55" t="str">
        <f>IF(W1290="","",'Thông Tin Chung'!#REF!)</f>
        <v/>
      </c>
      <c r="Y1290" s="57" t="str">
        <f t="shared" ca="1" si="252"/>
        <v/>
      </c>
      <c r="Z1290" s="59"/>
      <c r="AA1290" s="49" t="str">
        <f ca="1">IF(C1290="","",IF(OR(D1290&lt;NgayBatDau,D1290&gt;NgayKetThuc),"Ngày tháng phải nằm trong kỳ báo cáo",IF(AND(G1290&lt;&gt;"",COUNTIF(D.2[Tên khách hàng],G1290)=0),"Tên KH chưa khai báo trong DSKH",IF(AND(H1290&lt;&gt;"",COUNTIF(D.1[Tên sản phẩm],H1290)=0),"SP này chưa khai báo trong DSSP",""))))</f>
        <v/>
      </c>
      <c r="AB1290" s="28" t="str">
        <f t="shared" ca="1" si="242"/>
        <v/>
      </c>
      <c r="AC1290" s="29" t="str">
        <f>IF(OR(H1290="",S1290=""),"",S1290-(SUM(L1290,M1290)*INDEX(#REF!,MATCH(H1290,D.1[Tên sản phẩm],0))))</f>
        <v/>
      </c>
    </row>
    <row r="1291" spans="2:29" ht="27.75" customHeight="1">
      <c r="B1291" s="69">
        <f t="shared" si="243"/>
        <v>1288</v>
      </c>
      <c r="C1291" s="49" t="str">
        <f t="shared" ca="1" si="244"/>
        <v/>
      </c>
      <c r="D1291" s="50" t="str">
        <f t="shared" ca="1" si="245"/>
        <v/>
      </c>
      <c r="E1291" s="51" t="str">
        <f t="shared" ca="1" si="246"/>
        <v/>
      </c>
      <c r="F1291" s="51"/>
      <c r="G1291" s="52" t="str">
        <f t="shared" ca="1" si="247"/>
        <v/>
      </c>
      <c r="H1291" s="53"/>
      <c r="I1291" s="54" t="str">
        <f>IF(H1291="","",INDEX(D.1[Quy cách],MATCH(H1291,D.1[Tên sản phẩm],0)))</f>
        <v/>
      </c>
      <c r="J1291" s="20" t="str">
        <f>IF(H1291="","",INDEX(D.1[ĐVT],MATCH(H1291,D.1[Tên sản phẩm],0)))</f>
        <v/>
      </c>
      <c r="K1291" s="56" t="str">
        <f>IF(H1291="","",INDEX(#REF!,MATCH(H1291,D.1[Tên sản phẩm],0)))</f>
        <v/>
      </c>
      <c r="L1291" s="56"/>
      <c r="M1291" s="53"/>
      <c r="N1291" s="53"/>
      <c r="O1291" s="53"/>
      <c r="P1291" s="57" t="str">
        <f t="shared" si="248"/>
        <v/>
      </c>
      <c r="Q1291" s="58"/>
      <c r="R1291" s="56" t="str">
        <f t="shared" si="241"/>
        <v/>
      </c>
      <c r="S1291" s="57" t="str">
        <f t="shared" si="249"/>
        <v/>
      </c>
      <c r="T1291" s="58" t="str">
        <f t="shared" ca="1" si="250"/>
        <v/>
      </c>
      <c r="U1291" s="57" t="str">
        <f t="shared" si="251"/>
        <v/>
      </c>
      <c r="V1291" s="57" t="str">
        <f ca="1">IF(AND(C1291&lt;&gt;"",C1291&lt;&gt;OFFSET(C1291,1,0)),SUMIFS([Giá có thuế],[Số ĐK],C1291),"")</f>
        <v/>
      </c>
      <c r="W1291" s="53"/>
      <c r="X1291" s="55" t="str">
        <f>IF(W1291="","",'Thông Tin Chung'!#REF!)</f>
        <v/>
      </c>
      <c r="Y1291" s="57" t="str">
        <f t="shared" ca="1" si="252"/>
        <v/>
      </c>
      <c r="Z1291" s="59"/>
      <c r="AA1291" s="49" t="str">
        <f ca="1">IF(C1291="","",IF(OR(D1291&lt;NgayBatDau,D1291&gt;NgayKetThuc),"Ngày tháng phải nằm trong kỳ báo cáo",IF(AND(G1291&lt;&gt;"",COUNTIF(D.2[Tên khách hàng],G1291)=0),"Tên KH chưa khai báo trong DSKH",IF(AND(H1291&lt;&gt;"",COUNTIF(D.1[Tên sản phẩm],H1291)=0),"SP này chưa khai báo trong DSSP",""))))</f>
        <v/>
      </c>
      <c r="AB1291" s="28" t="str">
        <f t="shared" ca="1" si="242"/>
        <v/>
      </c>
      <c r="AC1291" s="29" t="str">
        <f>IF(OR(H1291="",S1291=""),"",S1291-(SUM(L1291,M1291)*INDEX(#REF!,MATCH(H1291,D.1[Tên sản phẩm],0))))</f>
        <v/>
      </c>
    </row>
    <row r="1292" spans="2:29" ht="27.75" customHeight="1">
      <c r="B1292" s="69">
        <f t="shared" si="243"/>
        <v>1289</v>
      </c>
      <c r="C1292" s="49" t="str">
        <f t="shared" ca="1" si="244"/>
        <v/>
      </c>
      <c r="D1292" s="50" t="str">
        <f t="shared" ca="1" si="245"/>
        <v/>
      </c>
      <c r="E1292" s="51" t="str">
        <f t="shared" ca="1" si="246"/>
        <v/>
      </c>
      <c r="F1292" s="51"/>
      <c r="G1292" s="52" t="str">
        <f t="shared" ca="1" si="247"/>
        <v/>
      </c>
      <c r="H1292" s="53"/>
      <c r="I1292" s="54" t="str">
        <f>IF(H1292="","",INDEX(D.1[Quy cách],MATCH(H1292,D.1[Tên sản phẩm],0)))</f>
        <v/>
      </c>
      <c r="J1292" s="20" t="str">
        <f>IF(H1292="","",INDEX(D.1[ĐVT],MATCH(H1292,D.1[Tên sản phẩm],0)))</f>
        <v/>
      </c>
      <c r="K1292" s="56" t="str">
        <f>IF(H1292="","",INDEX(#REF!,MATCH(H1292,D.1[Tên sản phẩm],0)))</f>
        <v/>
      </c>
      <c r="L1292" s="56"/>
      <c r="M1292" s="53"/>
      <c r="N1292" s="53"/>
      <c r="O1292" s="53"/>
      <c r="P1292" s="57" t="str">
        <f t="shared" si="248"/>
        <v/>
      </c>
      <c r="Q1292" s="58"/>
      <c r="R1292" s="56" t="str">
        <f t="shared" si="241"/>
        <v/>
      </c>
      <c r="S1292" s="57" t="str">
        <f t="shared" si="249"/>
        <v/>
      </c>
      <c r="T1292" s="58" t="str">
        <f t="shared" ca="1" si="250"/>
        <v/>
      </c>
      <c r="U1292" s="57" t="str">
        <f t="shared" si="251"/>
        <v/>
      </c>
      <c r="V1292" s="57" t="str">
        <f ca="1">IF(AND(C1292&lt;&gt;"",C1292&lt;&gt;OFFSET(C1292,1,0)),SUMIFS([Giá có thuế],[Số ĐK],C1292),"")</f>
        <v/>
      </c>
      <c r="W1292" s="53"/>
      <c r="X1292" s="55" t="str">
        <f>IF(W1292="","",'Thông Tin Chung'!#REF!)</f>
        <v/>
      </c>
      <c r="Y1292" s="57" t="str">
        <f t="shared" ca="1" si="252"/>
        <v/>
      </c>
      <c r="Z1292" s="59"/>
      <c r="AA1292" s="49" t="str">
        <f ca="1">IF(C1292="","",IF(OR(D1292&lt;NgayBatDau,D1292&gt;NgayKetThuc),"Ngày tháng phải nằm trong kỳ báo cáo",IF(AND(G1292&lt;&gt;"",COUNTIF(D.2[Tên khách hàng],G1292)=0),"Tên KH chưa khai báo trong DSKH",IF(AND(H1292&lt;&gt;"",COUNTIF(D.1[Tên sản phẩm],H1292)=0),"SP này chưa khai báo trong DSSP",""))))</f>
        <v/>
      </c>
      <c r="AB1292" s="28" t="str">
        <f t="shared" ca="1" si="242"/>
        <v/>
      </c>
      <c r="AC1292" s="29" t="str">
        <f>IF(OR(H1292="",S1292=""),"",S1292-(SUM(L1292,M1292)*INDEX(#REF!,MATCH(H1292,D.1[Tên sản phẩm],0))))</f>
        <v/>
      </c>
    </row>
    <row r="1293" spans="2:29" ht="27.75" customHeight="1">
      <c r="B1293" s="69">
        <f t="shared" si="243"/>
        <v>1290</v>
      </c>
      <c r="C1293" s="49" t="str">
        <f t="shared" ca="1" si="244"/>
        <v/>
      </c>
      <c r="D1293" s="50" t="str">
        <f t="shared" ca="1" si="245"/>
        <v/>
      </c>
      <c r="E1293" s="51" t="str">
        <f t="shared" ca="1" si="246"/>
        <v/>
      </c>
      <c r="F1293" s="51"/>
      <c r="G1293" s="52" t="str">
        <f t="shared" ca="1" si="247"/>
        <v/>
      </c>
      <c r="H1293" s="53"/>
      <c r="I1293" s="54" t="str">
        <f>IF(H1293="","",INDEX(D.1[Quy cách],MATCH(H1293,D.1[Tên sản phẩm],0)))</f>
        <v/>
      </c>
      <c r="J1293" s="20" t="str">
        <f>IF(H1293="","",INDEX(D.1[ĐVT],MATCH(H1293,D.1[Tên sản phẩm],0)))</f>
        <v/>
      </c>
      <c r="K1293" s="56" t="str">
        <f>IF(H1293="","",INDEX(#REF!,MATCH(H1293,D.1[Tên sản phẩm],0)))</f>
        <v/>
      </c>
      <c r="L1293" s="56"/>
      <c r="M1293" s="53"/>
      <c r="N1293" s="53"/>
      <c r="O1293" s="53"/>
      <c r="P1293" s="57" t="str">
        <f t="shared" si="248"/>
        <v/>
      </c>
      <c r="Q1293" s="58"/>
      <c r="R1293" s="56" t="str">
        <f t="shared" si="241"/>
        <v/>
      </c>
      <c r="S1293" s="57" t="str">
        <f t="shared" si="249"/>
        <v/>
      </c>
      <c r="T1293" s="58" t="str">
        <f t="shared" ca="1" si="250"/>
        <v/>
      </c>
      <c r="U1293" s="57" t="str">
        <f t="shared" si="251"/>
        <v/>
      </c>
      <c r="V1293" s="57" t="str">
        <f ca="1">IF(AND(C1293&lt;&gt;"",C1293&lt;&gt;OFFSET(C1293,1,0)),SUMIFS([Giá có thuế],[Số ĐK],C1293),"")</f>
        <v/>
      </c>
      <c r="W1293" s="53"/>
      <c r="X1293" s="55" t="str">
        <f>IF(W1293="","",'Thông Tin Chung'!#REF!)</f>
        <v/>
      </c>
      <c r="Y1293" s="57" t="str">
        <f t="shared" ca="1" si="252"/>
        <v/>
      </c>
      <c r="Z1293" s="59"/>
      <c r="AA1293" s="49" t="str">
        <f ca="1">IF(C1293="","",IF(OR(D1293&lt;NgayBatDau,D1293&gt;NgayKetThuc),"Ngày tháng phải nằm trong kỳ báo cáo",IF(AND(G1293&lt;&gt;"",COUNTIF(D.2[Tên khách hàng],G1293)=0),"Tên KH chưa khai báo trong DSKH",IF(AND(H1293&lt;&gt;"",COUNTIF(D.1[Tên sản phẩm],H1293)=0),"SP này chưa khai báo trong DSSP",""))))</f>
        <v/>
      </c>
      <c r="AB1293" s="28" t="str">
        <f t="shared" ca="1" si="242"/>
        <v/>
      </c>
      <c r="AC1293" s="29" t="str">
        <f>IF(OR(H1293="",S1293=""),"",S1293-(SUM(L1293,M1293)*INDEX(#REF!,MATCH(H1293,D.1[Tên sản phẩm],0))))</f>
        <v/>
      </c>
    </row>
    <row r="1294" spans="2:29" ht="27.75" customHeight="1">
      <c r="B1294" s="69">
        <f t="shared" si="243"/>
        <v>1291</v>
      </c>
      <c r="C1294" s="49" t="str">
        <f t="shared" ca="1" si="244"/>
        <v/>
      </c>
      <c r="D1294" s="50" t="str">
        <f t="shared" ca="1" si="245"/>
        <v/>
      </c>
      <c r="E1294" s="51" t="str">
        <f t="shared" ca="1" si="246"/>
        <v/>
      </c>
      <c r="F1294" s="51"/>
      <c r="G1294" s="52" t="str">
        <f t="shared" ca="1" si="247"/>
        <v/>
      </c>
      <c r="H1294" s="53"/>
      <c r="I1294" s="54" t="str">
        <f>IF(H1294="","",INDEX(D.1[Quy cách],MATCH(H1294,D.1[Tên sản phẩm],0)))</f>
        <v/>
      </c>
      <c r="J1294" s="20" t="str">
        <f>IF(H1294="","",INDEX(D.1[ĐVT],MATCH(H1294,D.1[Tên sản phẩm],0)))</f>
        <v/>
      </c>
      <c r="K1294" s="56" t="str">
        <f>IF(H1294="","",INDEX(#REF!,MATCH(H1294,D.1[Tên sản phẩm],0)))</f>
        <v/>
      </c>
      <c r="L1294" s="56"/>
      <c r="M1294" s="53"/>
      <c r="N1294" s="53"/>
      <c r="O1294" s="53"/>
      <c r="P1294" s="57" t="str">
        <f t="shared" si="248"/>
        <v/>
      </c>
      <c r="Q1294" s="58"/>
      <c r="R1294" s="56" t="str">
        <f t="shared" si="241"/>
        <v/>
      </c>
      <c r="S1294" s="57" t="str">
        <f t="shared" si="249"/>
        <v/>
      </c>
      <c r="T1294" s="58" t="str">
        <f t="shared" ca="1" si="250"/>
        <v/>
      </c>
      <c r="U1294" s="57" t="str">
        <f t="shared" si="251"/>
        <v/>
      </c>
      <c r="V1294" s="57" t="str">
        <f ca="1">IF(AND(C1294&lt;&gt;"",C1294&lt;&gt;OFFSET(C1294,1,0)),SUMIFS([Giá có thuế],[Số ĐK],C1294),"")</f>
        <v/>
      </c>
      <c r="W1294" s="53"/>
      <c r="X1294" s="55" t="str">
        <f>IF(W1294="","",'Thông Tin Chung'!#REF!)</f>
        <v/>
      </c>
      <c r="Y1294" s="57" t="str">
        <f t="shared" ca="1" si="252"/>
        <v/>
      </c>
      <c r="Z1294" s="59"/>
      <c r="AA1294" s="49" t="str">
        <f ca="1">IF(C1294="","",IF(OR(D1294&lt;NgayBatDau,D1294&gt;NgayKetThuc),"Ngày tháng phải nằm trong kỳ báo cáo",IF(AND(G1294&lt;&gt;"",COUNTIF(D.2[Tên khách hàng],G1294)=0),"Tên KH chưa khai báo trong DSKH",IF(AND(H1294&lt;&gt;"",COUNTIF(D.1[Tên sản phẩm],H1294)=0),"SP này chưa khai báo trong DSSP",""))))</f>
        <v/>
      </c>
      <c r="AB1294" s="28" t="str">
        <f t="shared" ca="1" si="242"/>
        <v/>
      </c>
      <c r="AC1294" s="29" t="str">
        <f>IF(OR(H1294="",S1294=""),"",S1294-(SUM(L1294,M1294)*INDEX(#REF!,MATCH(H1294,D.1[Tên sản phẩm],0))))</f>
        <v/>
      </c>
    </row>
    <row r="1295" spans="2:29" ht="27.75" customHeight="1">
      <c r="B1295" s="69">
        <f t="shared" si="243"/>
        <v>1292</v>
      </c>
      <c r="C1295" s="49" t="str">
        <f t="shared" ca="1" si="244"/>
        <v/>
      </c>
      <c r="D1295" s="50" t="str">
        <f t="shared" ca="1" si="245"/>
        <v/>
      </c>
      <c r="E1295" s="51" t="str">
        <f t="shared" ca="1" si="246"/>
        <v/>
      </c>
      <c r="F1295" s="51"/>
      <c r="G1295" s="52" t="str">
        <f t="shared" ca="1" si="247"/>
        <v/>
      </c>
      <c r="H1295" s="53"/>
      <c r="I1295" s="54" t="str">
        <f>IF(H1295="","",INDEX(D.1[Quy cách],MATCH(H1295,D.1[Tên sản phẩm],0)))</f>
        <v/>
      </c>
      <c r="J1295" s="20" t="str">
        <f>IF(H1295="","",INDEX(D.1[ĐVT],MATCH(H1295,D.1[Tên sản phẩm],0)))</f>
        <v/>
      </c>
      <c r="K1295" s="56" t="str">
        <f>IF(H1295="","",INDEX(#REF!,MATCH(H1295,D.1[Tên sản phẩm],0)))</f>
        <v/>
      </c>
      <c r="L1295" s="56"/>
      <c r="M1295" s="53"/>
      <c r="N1295" s="53"/>
      <c r="O1295" s="53"/>
      <c r="P1295" s="57" t="str">
        <f t="shared" si="248"/>
        <v/>
      </c>
      <c r="Q1295" s="58"/>
      <c r="R1295" s="56" t="str">
        <f t="shared" si="241"/>
        <v/>
      </c>
      <c r="S1295" s="57" t="str">
        <f t="shared" si="249"/>
        <v/>
      </c>
      <c r="T1295" s="58" t="str">
        <f t="shared" ca="1" si="250"/>
        <v/>
      </c>
      <c r="U1295" s="57" t="str">
        <f t="shared" si="251"/>
        <v/>
      </c>
      <c r="V1295" s="57" t="str">
        <f ca="1">IF(AND(C1295&lt;&gt;"",C1295&lt;&gt;OFFSET(C1295,1,0)),SUMIFS([Giá có thuế],[Số ĐK],C1295),"")</f>
        <v/>
      </c>
      <c r="W1295" s="53"/>
      <c r="X1295" s="55" t="str">
        <f>IF(W1295="","",'Thông Tin Chung'!#REF!)</f>
        <v/>
      </c>
      <c r="Y1295" s="57" t="str">
        <f t="shared" ca="1" si="252"/>
        <v/>
      </c>
      <c r="Z1295" s="59"/>
      <c r="AA1295" s="49" t="str">
        <f ca="1">IF(C1295="","",IF(OR(D1295&lt;NgayBatDau,D1295&gt;NgayKetThuc),"Ngày tháng phải nằm trong kỳ báo cáo",IF(AND(G1295&lt;&gt;"",COUNTIF(D.2[Tên khách hàng],G1295)=0),"Tên KH chưa khai báo trong DSKH",IF(AND(H1295&lt;&gt;"",COUNTIF(D.1[Tên sản phẩm],H1295)=0),"SP này chưa khai báo trong DSSP",""))))</f>
        <v/>
      </c>
      <c r="AB1295" s="28" t="str">
        <f t="shared" ca="1" si="242"/>
        <v/>
      </c>
      <c r="AC1295" s="29" t="str">
        <f>IF(OR(H1295="",S1295=""),"",S1295-(SUM(L1295,M1295)*INDEX(#REF!,MATCH(H1295,D.1[Tên sản phẩm],0))))</f>
        <v/>
      </c>
    </row>
    <row r="1296" spans="2:29" ht="27.75" customHeight="1">
      <c r="B1296" s="69">
        <f t="shared" si="243"/>
        <v>1293</v>
      </c>
      <c r="C1296" s="49" t="str">
        <f t="shared" ca="1" si="244"/>
        <v/>
      </c>
      <c r="D1296" s="50" t="str">
        <f t="shared" ca="1" si="245"/>
        <v/>
      </c>
      <c r="E1296" s="51" t="str">
        <f t="shared" ca="1" si="246"/>
        <v/>
      </c>
      <c r="F1296" s="51"/>
      <c r="G1296" s="52" t="str">
        <f t="shared" ca="1" si="247"/>
        <v/>
      </c>
      <c r="H1296" s="53"/>
      <c r="I1296" s="54" t="str">
        <f>IF(H1296="","",INDEX(D.1[Quy cách],MATCH(H1296,D.1[Tên sản phẩm],0)))</f>
        <v/>
      </c>
      <c r="J1296" s="20" t="str">
        <f>IF(H1296="","",INDEX(D.1[ĐVT],MATCH(H1296,D.1[Tên sản phẩm],0)))</f>
        <v/>
      </c>
      <c r="K1296" s="56" t="str">
        <f>IF(H1296="","",INDEX(#REF!,MATCH(H1296,D.1[Tên sản phẩm],0)))</f>
        <v/>
      </c>
      <c r="L1296" s="56"/>
      <c r="M1296" s="53"/>
      <c r="N1296" s="53"/>
      <c r="O1296" s="53"/>
      <c r="P1296" s="57" t="str">
        <f t="shared" si="248"/>
        <v/>
      </c>
      <c r="Q1296" s="58"/>
      <c r="R1296" s="56" t="str">
        <f t="shared" si="241"/>
        <v/>
      </c>
      <c r="S1296" s="57" t="str">
        <f t="shared" si="249"/>
        <v/>
      </c>
      <c r="T1296" s="58" t="str">
        <f t="shared" ca="1" si="250"/>
        <v/>
      </c>
      <c r="U1296" s="57" t="str">
        <f t="shared" si="251"/>
        <v/>
      </c>
      <c r="V1296" s="57" t="str">
        <f ca="1">IF(AND(C1296&lt;&gt;"",C1296&lt;&gt;OFFSET(C1296,1,0)),SUMIFS([Giá có thuế],[Số ĐK],C1296),"")</f>
        <v/>
      </c>
      <c r="W1296" s="53"/>
      <c r="X1296" s="55" t="str">
        <f>IF(W1296="","",'Thông Tin Chung'!#REF!)</f>
        <v/>
      </c>
      <c r="Y1296" s="57" t="str">
        <f t="shared" ca="1" si="252"/>
        <v/>
      </c>
      <c r="Z1296" s="59"/>
      <c r="AA1296" s="49" t="str">
        <f ca="1">IF(C1296="","",IF(OR(D1296&lt;NgayBatDau,D1296&gt;NgayKetThuc),"Ngày tháng phải nằm trong kỳ báo cáo",IF(AND(G1296&lt;&gt;"",COUNTIF(D.2[Tên khách hàng],G1296)=0),"Tên KH chưa khai báo trong DSKH",IF(AND(H1296&lt;&gt;"",COUNTIF(D.1[Tên sản phẩm],H1296)=0),"SP này chưa khai báo trong DSSP",""))))</f>
        <v/>
      </c>
      <c r="AB1296" s="28" t="str">
        <f t="shared" ca="1" si="242"/>
        <v/>
      </c>
      <c r="AC1296" s="29" t="str">
        <f>IF(OR(H1296="",S1296=""),"",S1296-(SUM(L1296,M1296)*INDEX(#REF!,MATCH(H1296,D.1[Tên sản phẩm],0))))</f>
        <v/>
      </c>
    </row>
    <row r="1297" spans="2:29" ht="27.75" customHeight="1">
      <c r="B1297" s="69">
        <f t="shared" si="243"/>
        <v>1294</v>
      </c>
      <c r="C1297" s="49" t="str">
        <f t="shared" ca="1" si="244"/>
        <v/>
      </c>
      <c r="D1297" s="50" t="str">
        <f t="shared" ca="1" si="245"/>
        <v/>
      </c>
      <c r="E1297" s="51" t="str">
        <f t="shared" ca="1" si="246"/>
        <v/>
      </c>
      <c r="F1297" s="51"/>
      <c r="G1297" s="52" t="str">
        <f t="shared" ca="1" si="247"/>
        <v/>
      </c>
      <c r="H1297" s="53"/>
      <c r="I1297" s="54" t="str">
        <f>IF(H1297="","",INDEX(D.1[Quy cách],MATCH(H1297,D.1[Tên sản phẩm],0)))</f>
        <v/>
      </c>
      <c r="J1297" s="20" t="str">
        <f>IF(H1297="","",INDEX(D.1[ĐVT],MATCH(H1297,D.1[Tên sản phẩm],0)))</f>
        <v/>
      </c>
      <c r="K1297" s="56" t="str">
        <f>IF(H1297="","",INDEX(#REF!,MATCH(H1297,D.1[Tên sản phẩm],0)))</f>
        <v/>
      </c>
      <c r="L1297" s="56"/>
      <c r="M1297" s="53"/>
      <c r="N1297" s="53"/>
      <c r="O1297" s="53"/>
      <c r="P1297" s="57" t="str">
        <f t="shared" si="248"/>
        <v/>
      </c>
      <c r="Q1297" s="58"/>
      <c r="R1297" s="56" t="str">
        <f t="shared" si="241"/>
        <v/>
      </c>
      <c r="S1297" s="57" t="str">
        <f t="shared" si="249"/>
        <v/>
      </c>
      <c r="T1297" s="58" t="str">
        <f t="shared" ca="1" si="250"/>
        <v/>
      </c>
      <c r="U1297" s="57" t="str">
        <f t="shared" si="251"/>
        <v/>
      </c>
      <c r="V1297" s="57" t="str">
        <f ca="1">IF(AND(C1297&lt;&gt;"",C1297&lt;&gt;OFFSET(C1297,1,0)),SUMIFS([Giá có thuế],[Số ĐK],C1297),"")</f>
        <v/>
      </c>
      <c r="W1297" s="53"/>
      <c r="X1297" s="55" t="str">
        <f>IF(W1297="","",'Thông Tin Chung'!#REF!)</f>
        <v/>
      </c>
      <c r="Y1297" s="57" t="str">
        <f t="shared" ca="1" si="252"/>
        <v/>
      </c>
      <c r="Z1297" s="59"/>
      <c r="AA1297" s="49" t="str">
        <f ca="1">IF(C1297="","",IF(OR(D1297&lt;NgayBatDau,D1297&gt;NgayKetThuc),"Ngày tháng phải nằm trong kỳ báo cáo",IF(AND(G1297&lt;&gt;"",COUNTIF(D.2[Tên khách hàng],G1297)=0),"Tên KH chưa khai báo trong DSKH",IF(AND(H1297&lt;&gt;"",COUNTIF(D.1[Tên sản phẩm],H1297)=0),"SP này chưa khai báo trong DSSP",""))))</f>
        <v/>
      </c>
      <c r="AB1297" s="28" t="str">
        <f t="shared" ca="1" si="242"/>
        <v/>
      </c>
      <c r="AC1297" s="29" t="str">
        <f>IF(OR(H1297="",S1297=""),"",S1297-(SUM(L1297,M1297)*INDEX(#REF!,MATCH(H1297,D.1[Tên sản phẩm],0))))</f>
        <v/>
      </c>
    </row>
    <row r="1298" spans="2:29" ht="27.75" customHeight="1">
      <c r="B1298" s="69">
        <f t="shared" si="243"/>
        <v>1295</v>
      </c>
      <c r="C1298" s="49" t="str">
        <f t="shared" ca="1" si="244"/>
        <v/>
      </c>
      <c r="D1298" s="50" t="str">
        <f t="shared" ca="1" si="245"/>
        <v/>
      </c>
      <c r="E1298" s="51" t="str">
        <f t="shared" ca="1" si="246"/>
        <v/>
      </c>
      <c r="F1298" s="51"/>
      <c r="G1298" s="52" t="str">
        <f t="shared" ca="1" si="247"/>
        <v/>
      </c>
      <c r="H1298" s="53"/>
      <c r="I1298" s="54" t="str">
        <f>IF(H1298="","",INDEX(D.1[Quy cách],MATCH(H1298,D.1[Tên sản phẩm],0)))</f>
        <v/>
      </c>
      <c r="J1298" s="20" t="str">
        <f>IF(H1298="","",INDEX(D.1[ĐVT],MATCH(H1298,D.1[Tên sản phẩm],0)))</f>
        <v/>
      </c>
      <c r="K1298" s="56" t="str">
        <f>IF(H1298="","",INDEX(#REF!,MATCH(H1298,D.1[Tên sản phẩm],0)))</f>
        <v/>
      </c>
      <c r="L1298" s="56"/>
      <c r="M1298" s="53"/>
      <c r="N1298" s="53"/>
      <c r="O1298" s="53"/>
      <c r="P1298" s="57" t="str">
        <f t="shared" si="248"/>
        <v/>
      </c>
      <c r="Q1298" s="58"/>
      <c r="R1298" s="56" t="str">
        <f t="shared" si="241"/>
        <v/>
      </c>
      <c r="S1298" s="57" t="str">
        <f t="shared" si="249"/>
        <v/>
      </c>
      <c r="T1298" s="58" t="str">
        <f t="shared" ca="1" si="250"/>
        <v/>
      </c>
      <c r="U1298" s="57" t="str">
        <f t="shared" si="251"/>
        <v/>
      </c>
      <c r="V1298" s="57" t="str">
        <f ca="1">IF(AND(C1298&lt;&gt;"",C1298&lt;&gt;OFFSET(C1298,1,0)),SUMIFS([Giá có thuế],[Số ĐK],C1298),"")</f>
        <v/>
      </c>
      <c r="W1298" s="53"/>
      <c r="X1298" s="55" t="str">
        <f>IF(W1298="","",'Thông Tin Chung'!#REF!)</f>
        <v/>
      </c>
      <c r="Y1298" s="57" t="str">
        <f t="shared" ca="1" si="252"/>
        <v/>
      </c>
      <c r="Z1298" s="59"/>
      <c r="AA1298" s="49" t="str">
        <f ca="1">IF(C1298="","",IF(OR(D1298&lt;NgayBatDau,D1298&gt;NgayKetThuc),"Ngày tháng phải nằm trong kỳ báo cáo",IF(AND(G1298&lt;&gt;"",COUNTIF(D.2[Tên khách hàng],G1298)=0),"Tên KH chưa khai báo trong DSKH",IF(AND(H1298&lt;&gt;"",COUNTIF(D.1[Tên sản phẩm],H1298)=0),"SP này chưa khai báo trong DSSP",""))))</f>
        <v/>
      </c>
      <c r="AB1298" s="28" t="str">
        <f t="shared" ca="1" si="242"/>
        <v/>
      </c>
      <c r="AC1298" s="29" t="str">
        <f>IF(OR(H1298="",S1298=""),"",S1298-(SUM(L1298,M1298)*INDEX(#REF!,MATCH(H1298,D.1[Tên sản phẩm],0))))</f>
        <v/>
      </c>
    </row>
    <row r="1299" spans="2:29" ht="27.75" customHeight="1">
      <c r="B1299" s="69">
        <f t="shared" si="243"/>
        <v>1296</v>
      </c>
      <c r="C1299" s="49" t="str">
        <f t="shared" ca="1" si="244"/>
        <v/>
      </c>
      <c r="D1299" s="50" t="str">
        <f t="shared" ca="1" si="245"/>
        <v/>
      </c>
      <c r="E1299" s="51" t="str">
        <f t="shared" ca="1" si="246"/>
        <v/>
      </c>
      <c r="F1299" s="51"/>
      <c r="G1299" s="52" t="str">
        <f t="shared" ca="1" si="247"/>
        <v/>
      </c>
      <c r="H1299" s="53"/>
      <c r="I1299" s="54" t="str">
        <f>IF(H1299="","",INDEX(D.1[Quy cách],MATCH(H1299,D.1[Tên sản phẩm],0)))</f>
        <v/>
      </c>
      <c r="J1299" s="20" t="str">
        <f>IF(H1299="","",INDEX(D.1[ĐVT],MATCH(H1299,D.1[Tên sản phẩm],0)))</f>
        <v/>
      </c>
      <c r="K1299" s="56" t="str">
        <f>IF(H1299="","",INDEX(#REF!,MATCH(H1299,D.1[Tên sản phẩm],0)))</f>
        <v/>
      </c>
      <c r="L1299" s="56"/>
      <c r="M1299" s="53"/>
      <c r="N1299" s="53"/>
      <c r="O1299" s="53"/>
      <c r="P1299" s="57" t="str">
        <f t="shared" si="248"/>
        <v/>
      </c>
      <c r="Q1299" s="58"/>
      <c r="R1299" s="56" t="str">
        <f t="shared" si="241"/>
        <v/>
      </c>
      <c r="S1299" s="57" t="str">
        <f t="shared" si="249"/>
        <v/>
      </c>
      <c r="T1299" s="58" t="str">
        <f t="shared" ca="1" si="250"/>
        <v/>
      </c>
      <c r="U1299" s="57" t="str">
        <f t="shared" si="251"/>
        <v/>
      </c>
      <c r="V1299" s="57" t="str">
        <f ca="1">IF(AND(C1299&lt;&gt;"",C1299&lt;&gt;OFFSET(C1299,1,0)),SUMIFS([Giá có thuế],[Số ĐK],C1299),"")</f>
        <v/>
      </c>
      <c r="W1299" s="53"/>
      <c r="X1299" s="55" t="str">
        <f>IF(W1299="","",'Thông Tin Chung'!#REF!)</f>
        <v/>
      </c>
      <c r="Y1299" s="57" t="str">
        <f t="shared" ca="1" si="252"/>
        <v/>
      </c>
      <c r="Z1299" s="59"/>
      <c r="AA1299" s="49" t="str">
        <f ca="1">IF(C1299="","",IF(OR(D1299&lt;NgayBatDau,D1299&gt;NgayKetThuc),"Ngày tháng phải nằm trong kỳ báo cáo",IF(AND(G1299&lt;&gt;"",COUNTIF(D.2[Tên khách hàng],G1299)=0),"Tên KH chưa khai báo trong DSKH",IF(AND(H1299&lt;&gt;"",COUNTIF(D.1[Tên sản phẩm],H1299)=0),"SP này chưa khai báo trong DSSP",""))))</f>
        <v/>
      </c>
      <c r="AB1299" s="28" t="str">
        <f t="shared" ca="1" si="242"/>
        <v/>
      </c>
      <c r="AC1299" s="29" t="str">
        <f>IF(OR(H1299="",S1299=""),"",S1299-(SUM(L1299,M1299)*INDEX(#REF!,MATCH(H1299,D.1[Tên sản phẩm],0))))</f>
        <v/>
      </c>
    </row>
    <row r="1300" spans="2:29" ht="27.75" customHeight="1">
      <c r="B1300" s="69">
        <f t="shared" si="243"/>
        <v>1297</v>
      </c>
      <c r="C1300" s="49" t="str">
        <f t="shared" ca="1" si="244"/>
        <v/>
      </c>
      <c r="D1300" s="50" t="str">
        <f t="shared" ca="1" si="245"/>
        <v/>
      </c>
      <c r="E1300" s="51" t="str">
        <f t="shared" ca="1" si="246"/>
        <v/>
      </c>
      <c r="F1300" s="51"/>
      <c r="G1300" s="52" t="str">
        <f t="shared" ca="1" si="247"/>
        <v/>
      </c>
      <c r="H1300" s="53"/>
      <c r="I1300" s="54" t="str">
        <f>IF(H1300="","",INDEX(D.1[Quy cách],MATCH(H1300,D.1[Tên sản phẩm],0)))</f>
        <v/>
      </c>
      <c r="J1300" s="20" t="str">
        <f>IF(H1300="","",INDEX(D.1[ĐVT],MATCH(H1300,D.1[Tên sản phẩm],0)))</f>
        <v/>
      </c>
      <c r="K1300" s="56" t="str">
        <f>IF(H1300="","",INDEX(#REF!,MATCH(H1300,D.1[Tên sản phẩm],0)))</f>
        <v/>
      </c>
      <c r="L1300" s="56"/>
      <c r="M1300" s="53"/>
      <c r="N1300" s="53"/>
      <c r="O1300" s="53"/>
      <c r="P1300" s="57" t="str">
        <f t="shared" si="248"/>
        <v/>
      </c>
      <c r="Q1300" s="58"/>
      <c r="R1300" s="56" t="str">
        <f t="shared" si="241"/>
        <v/>
      </c>
      <c r="S1300" s="57" t="str">
        <f t="shared" si="249"/>
        <v/>
      </c>
      <c r="T1300" s="58" t="str">
        <f t="shared" ca="1" si="250"/>
        <v/>
      </c>
      <c r="U1300" s="57" t="str">
        <f t="shared" si="251"/>
        <v/>
      </c>
      <c r="V1300" s="57" t="str">
        <f ca="1">IF(AND(C1300&lt;&gt;"",C1300&lt;&gt;OFFSET(C1300,1,0)),SUMIFS([Giá có thuế],[Số ĐK],C1300),"")</f>
        <v/>
      </c>
      <c r="W1300" s="53"/>
      <c r="X1300" s="55" t="str">
        <f>IF(W1300="","",'Thông Tin Chung'!#REF!)</f>
        <v/>
      </c>
      <c r="Y1300" s="57" t="str">
        <f t="shared" ca="1" si="252"/>
        <v/>
      </c>
      <c r="Z1300" s="59"/>
      <c r="AA1300" s="49" t="str">
        <f ca="1">IF(C1300="","",IF(OR(D1300&lt;NgayBatDau,D1300&gt;NgayKetThuc),"Ngày tháng phải nằm trong kỳ báo cáo",IF(AND(G1300&lt;&gt;"",COUNTIF(D.2[Tên khách hàng],G1300)=0),"Tên KH chưa khai báo trong DSKH",IF(AND(H1300&lt;&gt;"",COUNTIF(D.1[Tên sản phẩm],H1300)=0),"SP này chưa khai báo trong DSSP",""))))</f>
        <v/>
      </c>
      <c r="AB1300" s="28" t="str">
        <f t="shared" ca="1" si="242"/>
        <v/>
      </c>
      <c r="AC1300" s="29" t="str">
        <f>IF(OR(H1300="",S1300=""),"",S1300-(SUM(L1300,M1300)*INDEX(#REF!,MATCH(H1300,D.1[Tên sản phẩm],0))))</f>
        <v/>
      </c>
    </row>
    <row r="1301" spans="2:29" ht="27.75" customHeight="1">
      <c r="B1301" s="69">
        <f t="shared" si="243"/>
        <v>1298</v>
      </c>
      <c r="C1301" s="49" t="str">
        <f t="shared" ca="1" si="244"/>
        <v/>
      </c>
      <c r="D1301" s="50" t="str">
        <f t="shared" ca="1" si="245"/>
        <v/>
      </c>
      <c r="E1301" s="51" t="str">
        <f t="shared" ca="1" si="246"/>
        <v/>
      </c>
      <c r="F1301" s="51"/>
      <c r="G1301" s="52" t="str">
        <f t="shared" ca="1" si="247"/>
        <v/>
      </c>
      <c r="H1301" s="53"/>
      <c r="I1301" s="54" t="str">
        <f>IF(H1301="","",INDEX(D.1[Quy cách],MATCH(H1301,D.1[Tên sản phẩm],0)))</f>
        <v/>
      </c>
      <c r="J1301" s="20" t="str">
        <f>IF(H1301="","",INDEX(D.1[ĐVT],MATCH(H1301,D.1[Tên sản phẩm],0)))</f>
        <v/>
      </c>
      <c r="K1301" s="56" t="str">
        <f>IF(H1301="","",INDEX(#REF!,MATCH(H1301,D.1[Tên sản phẩm],0)))</f>
        <v/>
      </c>
      <c r="L1301" s="56"/>
      <c r="M1301" s="53"/>
      <c r="N1301" s="53"/>
      <c r="O1301" s="53"/>
      <c r="P1301" s="57" t="str">
        <f t="shared" si="248"/>
        <v/>
      </c>
      <c r="Q1301" s="58"/>
      <c r="R1301" s="56" t="str">
        <f t="shared" si="241"/>
        <v/>
      </c>
      <c r="S1301" s="57" t="str">
        <f t="shared" si="249"/>
        <v/>
      </c>
      <c r="T1301" s="58" t="str">
        <f t="shared" ca="1" si="250"/>
        <v/>
      </c>
      <c r="U1301" s="57" t="str">
        <f t="shared" si="251"/>
        <v/>
      </c>
      <c r="V1301" s="57" t="str">
        <f ca="1">IF(AND(C1301&lt;&gt;"",C1301&lt;&gt;OFFSET(C1301,1,0)),SUMIFS([Giá có thuế],[Số ĐK],C1301),"")</f>
        <v/>
      </c>
      <c r="W1301" s="53"/>
      <c r="X1301" s="55" t="str">
        <f>IF(W1301="","",'Thông Tin Chung'!#REF!)</f>
        <v/>
      </c>
      <c r="Y1301" s="57" t="str">
        <f t="shared" ca="1" si="252"/>
        <v/>
      </c>
      <c r="Z1301" s="59"/>
      <c r="AA1301" s="49" t="str">
        <f ca="1">IF(C1301="","",IF(OR(D1301&lt;NgayBatDau,D1301&gt;NgayKetThuc),"Ngày tháng phải nằm trong kỳ báo cáo",IF(AND(G1301&lt;&gt;"",COUNTIF(D.2[Tên khách hàng],G1301)=0),"Tên KH chưa khai báo trong DSKH",IF(AND(H1301&lt;&gt;"",COUNTIF(D.1[Tên sản phẩm],H1301)=0),"SP này chưa khai báo trong DSSP",""))))</f>
        <v/>
      </c>
      <c r="AB1301" s="28" t="str">
        <f t="shared" ca="1" si="242"/>
        <v/>
      </c>
      <c r="AC1301" s="29" t="str">
        <f>IF(OR(H1301="",S1301=""),"",S1301-(SUM(L1301,M1301)*INDEX(#REF!,MATCH(H1301,D.1[Tên sản phẩm],0))))</f>
        <v/>
      </c>
    </row>
    <row r="1302" spans="2:29" ht="27.75" customHeight="1">
      <c r="B1302" s="69">
        <f t="shared" si="243"/>
        <v>1299</v>
      </c>
      <c r="C1302" s="49" t="str">
        <f t="shared" ca="1" si="244"/>
        <v/>
      </c>
      <c r="D1302" s="50" t="str">
        <f t="shared" ca="1" si="245"/>
        <v/>
      </c>
      <c r="E1302" s="51" t="str">
        <f t="shared" ca="1" si="246"/>
        <v/>
      </c>
      <c r="F1302" s="51"/>
      <c r="G1302" s="52" t="str">
        <f t="shared" ca="1" si="247"/>
        <v/>
      </c>
      <c r="H1302" s="53"/>
      <c r="I1302" s="54" t="str">
        <f>IF(H1302="","",INDEX(D.1[Quy cách],MATCH(H1302,D.1[Tên sản phẩm],0)))</f>
        <v/>
      </c>
      <c r="J1302" s="20" t="str">
        <f>IF(H1302="","",INDEX(D.1[ĐVT],MATCH(H1302,D.1[Tên sản phẩm],0)))</f>
        <v/>
      </c>
      <c r="K1302" s="56" t="str">
        <f>IF(H1302="","",INDEX(#REF!,MATCH(H1302,D.1[Tên sản phẩm],0)))</f>
        <v/>
      </c>
      <c r="L1302" s="56"/>
      <c r="M1302" s="53"/>
      <c r="N1302" s="53"/>
      <c r="O1302" s="53"/>
      <c r="P1302" s="57" t="str">
        <f t="shared" si="248"/>
        <v/>
      </c>
      <c r="Q1302" s="58"/>
      <c r="R1302" s="56" t="str">
        <f t="shared" si="241"/>
        <v/>
      </c>
      <c r="S1302" s="57" t="str">
        <f t="shared" si="249"/>
        <v/>
      </c>
      <c r="T1302" s="58" t="str">
        <f t="shared" ca="1" si="250"/>
        <v/>
      </c>
      <c r="U1302" s="57" t="str">
        <f t="shared" si="251"/>
        <v/>
      </c>
      <c r="V1302" s="57" t="str">
        <f ca="1">IF(AND(C1302&lt;&gt;"",C1302&lt;&gt;OFFSET(C1302,1,0)),SUMIFS([Giá có thuế],[Số ĐK],C1302),"")</f>
        <v/>
      </c>
      <c r="W1302" s="53"/>
      <c r="X1302" s="55" t="str">
        <f>IF(W1302="","",'Thông Tin Chung'!#REF!)</f>
        <v/>
      </c>
      <c r="Y1302" s="57" t="str">
        <f t="shared" ca="1" si="252"/>
        <v/>
      </c>
      <c r="Z1302" s="59"/>
      <c r="AA1302" s="49" t="str">
        <f ca="1">IF(C1302="","",IF(OR(D1302&lt;NgayBatDau,D1302&gt;NgayKetThuc),"Ngày tháng phải nằm trong kỳ báo cáo",IF(AND(G1302&lt;&gt;"",COUNTIF(D.2[Tên khách hàng],G1302)=0),"Tên KH chưa khai báo trong DSKH",IF(AND(H1302&lt;&gt;"",COUNTIF(D.1[Tên sản phẩm],H1302)=0),"SP này chưa khai báo trong DSSP",""))))</f>
        <v/>
      </c>
      <c r="AB1302" s="28" t="str">
        <f t="shared" ca="1" si="242"/>
        <v/>
      </c>
      <c r="AC1302" s="29" t="str">
        <f>IF(OR(H1302="",S1302=""),"",S1302-(SUM(L1302,M1302)*INDEX(#REF!,MATCH(H1302,D.1[Tên sản phẩm],0))))</f>
        <v/>
      </c>
    </row>
    <row r="1303" spans="2:29" ht="27.75" customHeight="1">
      <c r="B1303" s="69">
        <f t="shared" si="243"/>
        <v>1300</v>
      </c>
      <c r="C1303" s="49" t="str">
        <f t="shared" ca="1" si="244"/>
        <v/>
      </c>
      <c r="D1303" s="50" t="str">
        <f t="shared" ca="1" si="245"/>
        <v/>
      </c>
      <c r="E1303" s="51" t="str">
        <f t="shared" ca="1" si="246"/>
        <v/>
      </c>
      <c r="F1303" s="51"/>
      <c r="G1303" s="52" t="str">
        <f t="shared" ca="1" si="247"/>
        <v/>
      </c>
      <c r="H1303" s="53"/>
      <c r="I1303" s="54" t="str">
        <f>IF(H1303="","",INDEX(D.1[Quy cách],MATCH(H1303,D.1[Tên sản phẩm],0)))</f>
        <v/>
      </c>
      <c r="J1303" s="20" t="str">
        <f>IF(H1303="","",INDEX(D.1[ĐVT],MATCH(H1303,D.1[Tên sản phẩm],0)))</f>
        <v/>
      </c>
      <c r="K1303" s="56" t="str">
        <f>IF(H1303="","",INDEX(#REF!,MATCH(H1303,D.1[Tên sản phẩm],0)))</f>
        <v/>
      </c>
      <c r="L1303" s="56"/>
      <c r="M1303" s="53"/>
      <c r="N1303" s="53"/>
      <c r="O1303" s="53"/>
      <c r="P1303" s="57" t="str">
        <f t="shared" si="248"/>
        <v/>
      </c>
      <c r="Q1303" s="58"/>
      <c r="R1303" s="56" t="str">
        <f t="shared" si="241"/>
        <v/>
      </c>
      <c r="S1303" s="57" t="str">
        <f t="shared" si="249"/>
        <v/>
      </c>
      <c r="T1303" s="58" t="str">
        <f t="shared" ca="1" si="250"/>
        <v/>
      </c>
      <c r="U1303" s="57" t="str">
        <f t="shared" si="251"/>
        <v/>
      </c>
      <c r="V1303" s="57" t="str">
        <f ca="1">IF(AND(C1303&lt;&gt;"",C1303&lt;&gt;OFFSET(C1303,1,0)),SUMIFS([Giá có thuế],[Số ĐK],C1303),"")</f>
        <v/>
      </c>
      <c r="W1303" s="53"/>
      <c r="X1303" s="55" t="str">
        <f>IF(W1303="","",'Thông Tin Chung'!#REF!)</f>
        <v/>
      </c>
      <c r="Y1303" s="57" t="str">
        <f t="shared" ca="1" si="252"/>
        <v/>
      </c>
      <c r="Z1303" s="59"/>
      <c r="AA1303" s="49" t="str">
        <f ca="1">IF(C1303="","",IF(OR(D1303&lt;NgayBatDau,D1303&gt;NgayKetThuc),"Ngày tháng phải nằm trong kỳ báo cáo",IF(AND(G1303&lt;&gt;"",COUNTIF(D.2[Tên khách hàng],G1303)=0),"Tên KH chưa khai báo trong DSKH",IF(AND(H1303&lt;&gt;"",COUNTIF(D.1[Tên sản phẩm],H1303)=0),"SP này chưa khai báo trong DSSP",""))))</f>
        <v/>
      </c>
      <c r="AB1303" s="28" t="str">
        <f t="shared" ca="1" si="242"/>
        <v/>
      </c>
      <c r="AC1303" s="29" t="str">
        <f>IF(OR(H1303="",S1303=""),"",S1303-(SUM(L1303,M1303)*INDEX(#REF!,MATCH(H1303,D.1[Tên sản phẩm],0))))</f>
        <v/>
      </c>
    </row>
    <row r="1304" spans="2:29" ht="27.75" customHeight="1">
      <c r="B1304" s="69">
        <f t="shared" si="243"/>
        <v>1301</v>
      </c>
      <c r="C1304" s="49" t="str">
        <f t="shared" ca="1" si="244"/>
        <v/>
      </c>
      <c r="D1304" s="50" t="str">
        <f t="shared" ca="1" si="245"/>
        <v/>
      </c>
      <c r="E1304" s="51" t="str">
        <f t="shared" ca="1" si="246"/>
        <v/>
      </c>
      <c r="F1304" s="51"/>
      <c r="G1304" s="52" t="str">
        <f t="shared" ca="1" si="247"/>
        <v/>
      </c>
      <c r="H1304" s="53"/>
      <c r="I1304" s="54" t="str">
        <f>IF(H1304="","",INDEX(D.1[Quy cách],MATCH(H1304,D.1[Tên sản phẩm],0)))</f>
        <v/>
      </c>
      <c r="J1304" s="20" t="str">
        <f>IF(H1304="","",INDEX(D.1[ĐVT],MATCH(H1304,D.1[Tên sản phẩm],0)))</f>
        <v/>
      </c>
      <c r="K1304" s="56" t="str">
        <f>IF(H1304="","",INDEX(#REF!,MATCH(H1304,D.1[Tên sản phẩm],0)))</f>
        <v/>
      </c>
      <c r="L1304" s="56"/>
      <c r="M1304" s="53"/>
      <c r="N1304" s="53"/>
      <c r="O1304" s="53"/>
      <c r="P1304" s="57" t="str">
        <f t="shared" si="248"/>
        <v/>
      </c>
      <c r="Q1304" s="58"/>
      <c r="R1304" s="56" t="str">
        <f t="shared" si="241"/>
        <v/>
      </c>
      <c r="S1304" s="57" t="str">
        <f t="shared" si="249"/>
        <v/>
      </c>
      <c r="T1304" s="58" t="str">
        <f t="shared" ca="1" si="250"/>
        <v/>
      </c>
      <c r="U1304" s="57" t="str">
        <f t="shared" si="251"/>
        <v/>
      </c>
      <c r="V1304" s="57" t="str">
        <f ca="1">IF(AND(C1304&lt;&gt;"",C1304&lt;&gt;OFFSET(C1304,1,0)),SUMIFS([Giá có thuế],[Số ĐK],C1304),"")</f>
        <v/>
      </c>
      <c r="W1304" s="53"/>
      <c r="X1304" s="55" t="str">
        <f>IF(W1304="","",'Thông Tin Chung'!#REF!)</f>
        <v/>
      </c>
      <c r="Y1304" s="57" t="str">
        <f t="shared" ca="1" si="252"/>
        <v/>
      </c>
      <c r="Z1304" s="59"/>
      <c r="AA1304" s="49" t="str">
        <f ca="1">IF(C1304="","",IF(OR(D1304&lt;NgayBatDau,D1304&gt;NgayKetThuc),"Ngày tháng phải nằm trong kỳ báo cáo",IF(AND(G1304&lt;&gt;"",COUNTIF(D.2[Tên khách hàng],G1304)=0),"Tên KH chưa khai báo trong DSKH",IF(AND(H1304&lt;&gt;"",COUNTIF(D.1[Tên sản phẩm],H1304)=0),"SP này chưa khai báo trong DSSP",""))))</f>
        <v/>
      </c>
      <c r="AB1304" s="28" t="str">
        <f t="shared" ca="1" si="242"/>
        <v/>
      </c>
      <c r="AC1304" s="29" t="str">
        <f>IF(OR(H1304="",S1304=""),"",S1304-(SUM(L1304,M1304)*INDEX(#REF!,MATCH(H1304,D.1[Tên sản phẩm],0))))</f>
        <v/>
      </c>
    </row>
    <row r="1305" spans="2:29" ht="27.75" customHeight="1">
      <c r="B1305" s="69">
        <f t="shared" si="243"/>
        <v>1302</v>
      </c>
      <c r="C1305" s="49" t="str">
        <f t="shared" ca="1" si="244"/>
        <v/>
      </c>
      <c r="D1305" s="50" t="str">
        <f t="shared" ca="1" si="245"/>
        <v/>
      </c>
      <c r="E1305" s="51" t="str">
        <f t="shared" ca="1" si="246"/>
        <v/>
      </c>
      <c r="F1305" s="51"/>
      <c r="G1305" s="52" t="str">
        <f t="shared" ca="1" si="247"/>
        <v/>
      </c>
      <c r="H1305" s="53"/>
      <c r="I1305" s="54" t="str">
        <f>IF(H1305="","",INDEX(D.1[Quy cách],MATCH(H1305,D.1[Tên sản phẩm],0)))</f>
        <v/>
      </c>
      <c r="J1305" s="20" t="str">
        <f>IF(H1305="","",INDEX(D.1[ĐVT],MATCH(H1305,D.1[Tên sản phẩm],0)))</f>
        <v/>
      </c>
      <c r="K1305" s="56" t="str">
        <f>IF(H1305="","",INDEX(#REF!,MATCH(H1305,D.1[Tên sản phẩm],0)))</f>
        <v/>
      </c>
      <c r="L1305" s="56"/>
      <c r="M1305" s="53"/>
      <c r="N1305" s="53"/>
      <c r="O1305" s="53"/>
      <c r="P1305" s="57" t="str">
        <f t="shared" si="248"/>
        <v/>
      </c>
      <c r="Q1305" s="58"/>
      <c r="R1305" s="56" t="str">
        <f t="shared" si="241"/>
        <v/>
      </c>
      <c r="S1305" s="57" t="str">
        <f t="shared" si="249"/>
        <v/>
      </c>
      <c r="T1305" s="58" t="str">
        <f t="shared" ca="1" si="250"/>
        <v/>
      </c>
      <c r="U1305" s="57" t="str">
        <f t="shared" si="251"/>
        <v/>
      </c>
      <c r="V1305" s="57" t="str">
        <f ca="1">IF(AND(C1305&lt;&gt;"",C1305&lt;&gt;OFFSET(C1305,1,0)),SUMIFS([Giá có thuế],[Số ĐK],C1305),"")</f>
        <v/>
      </c>
      <c r="W1305" s="53"/>
      <c r="X1305" s="55" t="str">
        <f>IF(W1305="","",'Thông Tin Chung'!#REF!)</f>
        <v/>
      </c>
      <c r="Y1305" s="57" t="str">
        <f t="shared" ca="1" si="252"/>
        <v/>
      </c>
      <c r="Z1305" s="59"/>
      <c r="AA1305" s="49" t="str">
        <f ca="1">IF(C1305="","",IF(OR(D1305&lt;NgayBatDau,D1305&gt;NgayKetThuc),"Ngày tháng phải nằm trong kỳ báo cáo",IF(AND(G1305&lt;&gt;"",COUNTIF(D.2[Tên khách hàng],G1305)=0),"Tên KH chưa khai báo trong DSKH",IF(AND(H1305&lt;&gt;"",COUNTIF(D.1[Tên sản phẩm],H1305)=0),"SP này chưa khai báo trong DSSP",""))))</f>
        <v/>
      </c>
      <c r="AB1305" s="28" t="str">
        <f t="shared" ca="1" si="242"/>
        <v/>
      </c>
      <c r="AC1305" s="29" t="str">
        <f>IF(OR(H1305="",S1305=""),"",S1305-(SUM(L1305,M1305)*INDEX(#REF!,MATCH(H1305,D.1[Tên sản phẩm],0))))</f>
        <v/>
      </c>
    </row>
    <row r="1306" spans="2:29" ht="27.75" customHeight="1">
      <c r="B1306" s="69">
        <f t="shared" si="243"/>
        <v>1303</v>
      </c>
      <c r="C1306" s="49" t="str">
        <f t="shared" ca="1" si="244"/>
        <v/>
      </c>
      <c r="D1306" s="50" t="str">
        <f t="shared" ca="1" si="245"/>
        <v/>
      </c>
      <c r="E1306" s="51" t="str">
        <f t="shared" ca="1" si="246"/>
        <v/>
      </c>
      <c r="F1306" s="51"/>
      <c r="G1306" s="52" t="str">
        <f t="shared" ca="1" si="247"/>
        <v/>
      </c>
      <c r="H1306" s="53"/>
      <c r="I1306" s="54" t="str">
        <f>IF(H1306="","",INDEX(D.1[Quy cách],MATCH(H1306,D.1[Tên sản phẩm],0)))</f>
        <v/>
      </c>
      <c r="J1306" s="20" t="str">
        <f>IF(H1306="","",INDEX(D.1[ĐVT],MATCH(H1306,D.1[Tên sản phẩm],0)))</f>
        <v/>
      </c>
      <c r="K1306" s="56" t="str">
        <f>IF(H1306="","",INDEX(#REF!,MATCH(H1306,D.1[Tên sản phẩm],0)))</f>
        <v/>
      </c>
      <c r="L1306" s="56"/>
      <c r="M1306" s="53"/>
      <c r="N1306" s="53"/>
      <c r="O1306" s="53"/>
      <c r="P1306" s="57" t="str">
        <f t="shared" si="248"/>
        <v/>
      </c>
      <c r="Q1306" s="58"/>
      <c r="R1306" s="56" t="str">
        <f t="shared" si="241"/>
        <v/>
      </c>
      <c r="S1306" s="57" t="str">
        <f t="shared" si="249"/>
        <v/>
      </c>
      <c r="T1306" s="58" t="str">
        <f t="shared" ca="1" si="250"/>
        <v/>
      </c>
      <c r="U1306" s="57" t="str">
        <f t="shared" si="251"/>
        <v/>
      </c>
      <c r="V1306" s="57" t="str">
        <f ca="1">IF(AND(C1306&lt;&gt;"",C1306&lt;&gt;OFFSET(C1306,1,0)),SUMIFS([Giá có thuế],[Số ĐK],C1306),"")</f>
        <v/>
      </c>
      <c r="W1306" s="53"/>
      <c r="X1306" s="55" t="str">
        <f>IF(W1306="","",'Thông Tin Chung'!#REF!)</f>
        <v/>
      </c>
      <c r="Y1306" s="57" t="str">
        <f t="shared" ca="1" si="252"/>
        <v/>
      </c>
      <c r="Z1306" s="59"/>
      <c r="AA1306" s="49" t="str">
        <f ca="1">IF(C1306="","",IF(OR(D1306&lt;NgayBatDau,D1306&gt;NgayKetThuc),"Ngày tháng phải nằm trong kỳ báo cáo",IF(AND(G1306&lt;&gt;"",COUNTIF(D.2[Tên khách hàng],G1306)=0),"Tên KH chưa khai báo trong DSKH",IF(AND(H1306&lt;&gt;"",COUNTIF(D.1[Tên sản phẩm],H1306)=0),"SP này chưa khai báo trong DSSP",""))))</f>
        <v/>
      </c>
      <c r="AB1306" s="28" t="str">
        <f t="shared" ca="1" si="242"/>
        <v/>
      </c>
      <c r="AC1306" s="29" t="str">
        <f>IF(OR(H1306="",S1306=""),"",S1306-(SUM(L1306,M1306)*INDEX(#REF!,MATCH(H1306,D.1[Tên sản phẩm],0))))</f>
        <v/>
      </c>
    </row>
    <row r="1307" spans="2:29" ht="27.75" customHeight="1">
      <c r="B1307" s="69">
        <f t="shared" si="243"/>
        <v>1304</v>
      </c>
      <c r="C1307" s="49" t="str">
        <f t="shared" ca="1" si="244"/>
        <v/>
      </c>
      <c r="D1307" s="50" t="str">
        <f t="shared" ca="1" si="245"/>
        <v/>
      </c>
      <c r="E1307" s="51" t="str">
        <f t="shared" ca="1" si="246"/>
        <v/>
      </c>
      <c r="F1307" s="51"/>
      <c r="G1307" s="52" t="str">
        <f t="shared" ca="1" si="247"/>
        <v/>
      </c>
      <c r="H1307" s="53"/>
      <c r="I1307" s="54" t="str">
        <f>IF(H1307="","",INDEX(D.1[Quy cách],MATCH(H1307,D.1[Tên sản phẩm],0)))</f>
        <v/>
      </c>
      <c r="J1307" s="20" t="str">
        <f>IF(H1307="","",INDEX(D.1[ĐVT],MATCH(H1307,D.1[Tên sản phẩm],0)))</f>
        <v/>
      </c>
      <c r="K1307" s="56" t="str">
        <f>IF(H1307="","",INDEX(#REF!,MATCH(H1307,D.1[Tên sản phẩm],0)))</f>
        <v/>
      </c>
      <c r="L1307" s="56"/>
      <c r="M1307" s="53"/>
      <c r="N1307" s="53"/>
      <c r="O1307" s="53"/>
      <c r="P1307" s="57" t="str">
        <f t="shared" si="248"/>
        <v/>
      </c>
      <c r="Q1307" s="58"/>
      <c r="R1307" s="56" t="str">
        <f t="shared" si="241"/>
        <v/>
      </c>
      <c r="S1307" s="57" t="str">
        <f t="shared" si="249"/>
        <v/>
      </c>
      <c r="T1307" s="58" t="str">
        <f t="shared" ca="1" si="250"/>
        <v/>
      </c>
      <c r="U1307" s="57" t="str">
        <f t="shared" si="251"/>
        <v/>
      </c>
      <c r="V1307" s="57" t="str">
        <f ca="1">IF(AND(C1307&lt;&gt;"",C1307&lt;&gt;OFFSET(C1307,1,0)),SUMIFS([Giá có thuế],[Số ĐK],C1307),"")</f>
        <v/>
      </c>
      <c r="W1307" s="53"/>
      <c r="X1307" s="55" t="str">
        <f>IF(W1307="","",'Thông Tin Chung'!#REF!)</f>
        <v/>
      </c>
      <c r="Y1307" s="57" t="str">
        <f t="shared" ca="1" si="252"/>
        <v/>
      </c>
      <c r="Z1307" s="59"/>
      <c r="AA1307" s="49" t="str">
        <f ca="1">IF(C1307="","",IF(OR(D1307&lt;NgayBatDau,D1307&gt;NgayKetThuc),"Ngày tháng phải nằm trong kỳ báo cáo",IF(AND(G1307&lt;&gt;"",COUNTIF(D.2[Tên khách hàng],G1307)=0),"Tên KH chưa khai báo trong DSKH",IF(AND(H1307&lt;&gt;"",COUNTIF(D.1[Tên sản phẩm],H1307)=0),"SP này chưa khai báo trong DSSP",""))))</f>
        <v/>
      </c>
      <c r="AB1307" s="28" t="str">
        <f t="shared" ca="1" si="242"/>
        <v/>
      </c>
      <c r="AC1307" s="29" t="str">
        <f>IF(OR(H1307="",S1307=""),"",S1307-(SUM(L1307,M1307)*INDEX(#REF!,MATCH(H1307,D.1[Tên sản phẩm],0))))</f>
        <v/>
      </c>
    </row>
    <row r="1308" spans="2:29" ht="27.75" customHeight="1">
      <c r="B1308" s="69">
        <f t="shared" si="243"/>
        <v>1305</v>
      </c>
      <c r="C1308" s="49" t="str">
        <f t="shared" ca="1" si="244"/>
        <v/>
      </c>
      <c r="D1308" s="50" t="str">
        <f t="shared" ca="1" si="245"/>
        <v/>
      </c>
      <c r="E1308" s="51" t="str">
        <f t="shared" ca="1" si="246"/>
        <v/>
      </c>
      <c r="F1308" s="51"/>
      <c r="G1308" s="52" t="str">
        <f t="shared" ca="1" si="247"/>
        <v/>
      </c>
      <c r="H1308" s="53"/>
      <c r="I1308" s="54" t="str">
        <f>IF(H1308="","",INDEX(D.1[Quy cách],MATCH(H1308,D.1[Tên sản phẩm],0)))</f>
        <v/>
      </c>
      <c r="J1308" s="20" t="str">
        <f>IF(H1308="","",INDEX(D.1[ĐVT],MATCH(H1308,D.1[Tên sản phẩm],0)))</f>
        <v/>
      </c>
      <c r="K1308" s="56" t="str">
        <f>IF(H1308="","",INDEX(#REF!,MATCH(H1308,D.1[Tên sản phẩm],0)))</f>
        <v/>
      </c>
      <c r="L1308" s="56"/>
      <c r="M1308" s="53"/>
      <c r="N1308" s="53"/>
      <c r="O1308" s="53"/>
      <c r="P1308" s="57" t="str">
        <f t="shared" si="248"/>
        <v/>
      </c>
      <c r="Q1308" s="58"/>
      <c r="R1308" s="56" t="str">
        <f t="shared" si="241"/>
        <v/>
      </c>
      <c r="S1308" s="57" t="str">
        <f t="shared" si="249"/>
        <v/>
      </c>
      <c r="T1308" s="58" t="str">
        <f t="shared" ca="1" si="250"/>
        <v/>
      </c>
      <c r="U1308" s="57" t="str">
        <f t="shared" si="251"/>
        <v/>
      </c>
      <c r="V1308" s="57" t="str">
        <f ca="1">IF(AND(C1308&lt;&gt;"",C1308&lt;&gt;OFFSET(C1308,1,0)),SUMIFS([Giá có thuế],[Số ĐK],C1308),"")</f>
        <v/>
      </c>
      <c r="W1308" s="53"/>
      <c r="X1308" s="55" t="str">
        <f>IF(W1308="","",'Thông Tin Chung'!#REF!)</f>
        <v/>
      </c>
      <c r="Y1308" s="57" t="str">
        <f t="shared" ca="1" si="252"/>
        <v/>
      </c>
      <c r="Z1308" s="59"/>
      <c r="AA1308" s="49" t="str">
        <f ca="1">IF(C1308="","",IF(OR(D1308&lt;NgayBatDau,D1308&gt;NgayKetThuc),"Ngày tháng phải nằm trong kỳ báo cáo",IF(AND(G1308&lt;&gt;"",COUNTIF(D.2[Tên khách hàng],G1308)=0),"Tên KH chưa khai báo trong DSKH",IF(AND(H1308&lt;&gt;"",COUNTIF(D.1[Tên sản phẩm],H1308)=0),"SP này chưa khai báo trong DSSP",""))))</f>
        <v/>
      </c>
      <c r="AB1308" s="28" t="str">
        <f t="shared" ca="1" si="242"/>
        <v/>
      </c>
      <c r="AC1308" s="29" t="str">
        <f>IF(OR(H1308="",S1308=""),"",S1308-(SUM(L1308,M1308)*INDEX(#REF!,MATCH(H1308,D.1[Tên sản phẩm],0))))</f>
        <v/>
      </c>
    </row>
    <row r="1309" spans="2:29" ht="27.75" customHeight="1">
      <c r="B1309" s="69">
        <f t="shared" si="243"/>
        <v>1306</v>
      </c>
      <c r="C1309" s="49" t="str">
        <f t="shared" ca="1" si="244"/>
        <v/>
      </c>
      <c r="D1309" s="50" t="str">
        <f t="shared" ca="1" si="245"/>
        <v/>
      </c>
      <c r="E1309" s="51" t="str">
        <f t="shared" ca="1" si="246"/>
        <v/>
      </c>
      <c r="F1309" s="51"/>
      <c r="G1309" s="52" t="str">
        <f t="shared" ca="1" si="247"/>
        <v/>
      </c>
      <c r="H1309" s="53"/>
      <c r="I1309" s="54" t="str">
        <f>IF(H1309="","",INDEX(D.1[Quy cách],MATCH(H1309,D.1[Tên sản phẩm],0)))</f>
        <v/>
      </c>
      <c r="J1309" s="20" t="str">
        <f>IF(H1309="","",INDEX(D.1[ĐVT],MATCH(H1309,D.1[Tên sản phẩm],0)))</f>
        <v/>
      </c>
      <c r="K1309" s="56" t="str">
        <f>IF(H1309="","",INDEX(#REF!,MATCH(H1309,D.1[Tên sản phẩm],0)))</f>
        <v/>
      </c>
      <c r="L1309" s="56"/>
      <c r="M1309" s="53"/>
      <c r="N1309" s="53"/>
      <c r="O1309" s="53"/>
      <c r="P1309" s="57" t="str">
        <f t="shared" si="248"/>
        <v/>
      </c>
      <c r="Q1309" s="58"/>
      <c r="R1309" s="56" t="str">
        <f t="shared" si="241"/>
        <v/>
      </c>
      <c r="S1309" s="57" t="str">
        <f t="shared" si="249"/>
        <v/>
      </c>
      <c r="T1309" s="58" t="str">
        <f t="shared" ca="1" si="250"/>
        <v/>
      </c>
      <c r="U1309" s="57" t="str">
        <f t="shared" si="251"/>
        <v/>
      </c>
      <c r="V1309" s="57" t="str">
        <f ca="1">IF(AND(C1309&lt;&gt;"",C1309&lt;&gt;OFFSET(C1309,1,0)),SUMIFS([Giá có thuế],[Số ĐK],C1309),"")</f>
        <v/>
      </c>
      <c r="W1309" s="53"/>
      <c r="X1309" s="55" t="str">
        <f>IF(W1309="","",'Thông Tin Chung'!#REF!)</f>
        <v/>
      </c>
      <c r="Y1309" s="57" t="str">
        <f t="shared" ca="1" si="252"/>
        <v/>
      </c>
      <c r="Z1309" s="59"/>
      <c r="AA1309" s="49" t="str">
        <f ca="1">IF(C1309="","",IF(OR(D1309&lt;NgayBatDau,D1309&gt;NgayKetThuc),"Ngày tháng phải nằm trong kỳ báo cáo",IF(AND(G1309&lt;&gt;"",COUNTIF(D.2[Tên khách hàng],G1309)=0),"Tên KH chưa khai báo trong DSKH",IF(AND(H1309&lt;&gt;"",COUNTIF(D.1[Tên sản phẩm],H1309)=0),"SP này chưa khai báo trong DSSP",""))))</f>
        <v/>
      </c>
      <c r="AB1309" s="28" t="str">
        <f t="shared" ca="1" si="242"/>
        <v/>
      </c>
      <c r="AC1309" s="29" t="str">
        <f>IF(OR(H1309="",S1309=""),"",S1309-(SUM(L1309,M1309)*INDEX(#REF!,MATCH(H1309,D.1[Tên sản phẩm],0))))</f>
        <v/>
      </c>
    </row>
    <row r="1310" spans="2:29" ht="27.75" customHeight="1">
      <c r="B1310" s="69">
        <f t="shared" si="243"/>
        <v>1307</v>
      </c>
      <c r="C1310" s="49" t="str">
        <f t="shared" ca="1" si="244"/>
        <v/>
      </c>
      <c r="D1310" s="50" t="str">
        <f t="shared" ca="1" si="245"/>
        <v/>
      </c>
      <c r="E1310" s="51" t="str">
        <f t="shared" ca="1" si="246"/>
        <v/>
      </c>
      <c r="F1310" s="51"/>
      <c r="G1310" s="52" t="str">
        <f t="shared" ca="1" si="247"/>
        <v/>
      </c>
      <c r="H1310" s="53"/>
      <c r="I1310" s="54" t="str">
        <f>IF(H1310="","",INDEX(D.1[Quy cách],MATCH(H1310,D.1[Tên sản phẩm],0)))</f>
        <v/>
      </c>
      <c r="J1310" s="20" t="str">
        <f>IF(H1310="","",INDEX(D.1[ĐVT],MATCH(H1310,D.1[Tên sản phẩm],0)))</f>
        <v/>
      </c>
      <c r="K1310" s="56" t="str">
        <f>IF(H1310="","",INDEX(#REF!,MATCH(H1310,D.1[Tên sản phẩm],0)))</f>
        <v/>
      </c>
      <c r="L1310" s="56"/>
      <c r="M1310" s="53"/>
      <c r="N1310" s="53"/>
      <c r="O1310" s="53"/>
      <c r="P1310" s="57" t="str">
        <f t="shared" si="248"/>
        <v/>
      </c>
      <c r="Q1310" s="58"/>
      <c r="R1310" s="56" t="str">
        <f t="shared" si="241"/>
        <v/>
      </c>
      <c r="S1310" s="57" t="str">
        <f t="shared" si="249"/>
        <v/>
      </c>
      <c r="T1310" s="58" t="str">
        <f t="shared" ca="1" si="250"/>
        <v/>
      </c>
      <c r="U1310" s="57" t="str">
        <f t="shared" si="251"/>
        <v/>
      </c>
      <c r="V1310" s="57" t="str">
        <f ca="1">IF(AND(C1310&lt;&gt;"",C1310&lt;&gt;OFFSET(C1310,1,0)),SUMIFS([Giá có thuế],[Số ĐK],C1310),"")</f>
        <v/>
      </c>
      <c r="W1310" s="53"/>
      <c r="X1310" s="55" t="str">
        <f>IF(W1310="","",'Thông Tin Chung'!#REF!)</f>
        <v/>
      </c>
      <c r="Y1310" s="57" t="str">
        <f t="shared" ca="1" si="252"/>
        <v/>
      </c>
      <c r="Z1310" s="59"/>
      <c r="AA1310" s="49" t="str">
        <f ca="1">IF(C1310="","",IF(OR(D1310&lt;NgayBatDau,D1310&gt;NgayKetThuc),"Ngày tháng phải nằm trong kỳ báo cáo",IF(AND(G1310&lt;&gt;"",COUNTIF(D.2[Tên khách hàng],G1310)=0),"Tên KH chưa khai báo trong DSKH",IF(AND(H1310&lt;&gt;"",COUNTIF(D.1[Tên sản phẩm],H1310)=0),"SP này chưa khai báo trong DSSP",""))))</f>
        <v/>
      </c>
      <c r="AB1310" s="28" t="str">
        <f t="shared" ca="1" si="242"/>
        <v/>
      </c>
      <c r="AC1310" s="29" t="str">
        <f>IF(OR(H1310="",S1310=""),"",S1310-(SUM(L1310,M1310)*INDEX(#REF!,MATCH(H1310,D.1[Tên sản phẩm],0))))</f>
        <v/>
      </c>
    </row>
    <row r="1311" spans="2:29" ht="27.75" customHeight="1">
      <c r="B1311" s="69">
        <f t="shared" si="243"/>
        <v>1308</v>
      </c>
      <c r="C1311" s="49" t="str">
        <f t="shared" ca="1" si="244"/>
        <v/>
      </c>
      <c r="D1311" s="50" t="str">
        <f t="shared" ca="1" si="245"/>
        <v/>
      </c>
      <c r="E1311" s="51" t="str">
        <f t="shared" ca="1" si="246"/>
        <v/>
      </c>
      <c r="F1311" s="51"/>
      <c r="G1311" s="52" t="str">
        <f t="shared" ca="1" si="247"/>
        <v/>
      </c>
      <c r="H1311" s="53"/>
      <c r="I1311" s="54" t="str">
        <f>IF(H1311="","",INDEX(D.1[Quy cách],MATCH(H1311,D.1[Tên sản phẩm],0)))</f>
        <v/>
      </c>
      <c r="J1311" s="20" t="str">
        <f>IF(H1311="","",INDEX(D.1[ĐVT],MATCH(H1311,D.1[Tên sản phẩm],0)))</f>
        <v/>
      </c>
      <c r="K1311" s="56" t="str">
        <f>IF(H1311="","",INDEX(#REF!,MATCH(H1311,D.1[Tên sản phẩm],0)))</f>
        <v/>
      </c>
      <c r="L1311" s="56"/>
      <c r="M1311" s="53"/>
      <c r="N1311" s="53"/>
      <c r="O1311" s="53"/>
      <c r="P1311" s="57" t="str">
        <f t="shared" si="248"/>
        <v/>
      </c>
      <c r="Q1311" s="58"/>
      <c r="R1311" s="56" t="str">
        <f t="shared" si="241"/>
        <v/>
      </c>
      <c r="S1311" s="57" t="str">
        <f t="shared" si="249"/>
        <v/>
      </c>
      <c r="T1311" s="58" t="str">
        <f t="shared" ca="1" si="250"/>
        <v/>
      </c>
      <c r="U1311" s="57" t="str">
        <f t="shared" si="251"/>
        <v/>
      </c>
      <c r="V1311" s="57" t="str">
        <f ca="1">IF(AND(C1311&lt;&gt;"",C1311&lt;&gt;OFFSET(C1311,1,0)),SUMIFS([Giá có thuế],[Số ĐK],C1311),"")</f>
        <v/>
      </c>
      <c r="W1311" s="53"/>
      <c r="X1311" s="55" t="str">
        <f>IF(W1311="","",'Thông Tin Chung'!#REF!)</f>
        <v/>
      </c>
      <c r="Y1311" s="57" t="str">
        <f t="shared" ca="1" si="252"/>
        <v/>
      </c>
      <c r="Z1311" s="59"/>
      <c r="AA1311" s="49" t="str">
        <f ca="1">IF(C1311="","",IF(OR(D1311&lt;NgayBatDau,D1311&gt;NgayKetThuc),"Ngày tháng phải nằm trong kỳ báo cáo",IF(AND(G1311&lt;&gt;"",COUNTIF(D.2[Tên khách hàng],G1311)=0),"Tên KH chưa khai báo trong DSKH",IF(AND(H1311&lt;&gt;"",COUNTIF(D.1[Tên sản phẩm],H1311)=0),"SP này chưa khai báo trong DSSP",""))))</f>
        <v/>
      </c>
      <c r="AB1311" s="28" t="str">
        <f t="shared" ca="1" si="242"/>
        <v/>
      </c>
      <c r="AC1311" s="29" t="str">
        <f>IF(OR(H1311="",S1311=""),"",S1311-(SUM(L1311,M1311)*INDEX(#REF!,MATCH(H1311,D.1[Tên sản phẩm],0))))</f>
        <v/>
      </c>
    </row>
    <row r="1312" spans="2:29" ht="27.75" customHeight="1">
      <c r="B1312" s="69">
        <f t="shared" si="243"/>
        <v>1309</v>
      </c>
      <c r="C1312" s="49" t="str">
        <f t="shared" ca="1" si="244"/>
        <v/>
      </c>
      <c r="D1312" s="50" t="str">
        <f t="shared" ca="1" si="245"/>
        <v/>
      </c>
      <c r="E1312" s="51" t="str">
        <f t="shared" ca="1" si="246"/>
        <v/>
      </c>
      <c r="F1312" s="51"/>
      <c r="G1312" s="52" t="str">
        <f t="shared" ca="1" si="247"/>
        <v/>
      </c>
      <c r="H1312" s="53"/>
      <c r="I1312" s="54" t="str">
        <f>IF(H1312="","",INDEX(D.1[Quy cách],MATCH(H1312,D.1[Tên sản phẩm],0)))</f>
        <v/>
      </c>
      <c r="J1312" s="20" t="str">
        <f>IF(H1312="","",INDEX(D.1[ĐVT],MATCH(H1312,D.1[Tên sản phẩm],0)))</f>
        <v/>
      </c>
      <c r="K1312" s="56" t="str">
        <f>IF(H1312="","",INDEX(#REF!,MATCH(H1312,D.1[Tên sản phẩm],0)))</f>
        <v/>
      </c>
      <c r="L1312" s="56"/>
      <c r="M1312" s="53"/>
      <c r="N1312" s="53"/>
      <c r="O1312" s="53"/>
      <c r="P1312" s="57" t="str">
        <f t="shared" si="248"/>
        <v/>
      </c>
      <c r="Q1312" s="58"/>
      <c r="R1312" s="56" t="str">
        <f t="shared" si="241"/>
        <v/>
      </c>
      <c r="S1312" s="57" t="str">
        <f t="shared" si="249"/>
        <v/>
      </c>
      <c r="T1312" s="58" t="str">
        <f t="shared" ca="1" si="250"/>
        <v/>
      </c>
      <c r="U1312" s="57" t="str">
        <f t="shared" si="251"/>
        <v/>
      </c>
      <c r="V1312" s="57" t="str">
        <f ca="1">IF(AND(C1312&lt;&gt;"",C1312&lt;&gt;OFFSET(C1312,1,0)),SUMIFS([Giá có thuế],[Số ĐK],C1312),"")</f>
        <v/>
      </c>
      <c r="W1312" s="53"/>
      <c r="X1312" s="55" t="str">
        <f>IF(W1312="","",'Thông Tin Chung'!#REF!)</f>
        <v/>
      </c>
      <c r="Y1312" s="57" t="str">
        <f t="shared" ca="1" si="252"/>
        <v/>
      </c>
      <c r="Z1312" s="59"/>
      <c r="AA1312" s="49" t="str">
        <f ca="1">IF(C1312="","",IF(OR(D1312&lt;NgayBatDau,D1312&gt;NgayKetThuc),"Ngày tháng phải nằm trong kỳ báo cáo",IF(AND(G1312&lt;&gt;"",COUNTIF(D.2[Tên khách hàng],G1312)=0),"Tên KH chưa khai báo trong DSKH",IF(AND(H1312&lt;&gt;"",COUNTIF(D.1[Tên sản phẩm],H1312)=0),"SP này chưa khai báo trong DSSP",""))))</f>
        <v/>
      </c>
      <c r="AB1312" s="28" t="str">
        <f t="shared" ca="1" si="242"/>
        <v/>
      </c>
      <c r="AC1312" s="29" t="str">
        <f>IF(OR(H1312="",S1312=""),"",S1312-(SUM(L1312,M1312)*INDEX(#REF!,MATCH(H1312,D.1[Tên sản phẩm],0))))</f>
        <v/>
      </c>
    </row>
    <row r="1313" spans="2:29" ht="27.75" customHeight="1">
      <c r="B1313" s="69">
        <f t="shared" si="243"/>
        <v>1310</v>
      </c>
      <c r="C1313" s="49" t="str">
        <f t="shared" ca="1" si="244"/>
        <v/>
      </c>
      <c r="D1313" s="50" t="str">
        <f t="shared" ca="1" si="245"/>
        <v/>
      </c>
      <c r="E1313" s="51" t="str">
        <f t="shared" ca="1" si="246"/>
        <v/>
      </c>
      <c r="F1313" s="51"/>
      <c r="G1313" s="52" t="str">
        <f t="shared" ca="1" si="247"/>
        <v/>
      </c>
      <c r="H1313" s="53"/>
      <c r="I1313" s="54" t="str">
        <f>IF(H1313="","",INDEX(D.1[Quy cách],MATCH(H1313,D.1[Tên sản phẩm],0)))</f>
        <v/>
      </c>
      <c r="J1313" s="20" t="str">
        <f>IF(H1313="","",INDEX(D.1[ĐVT],MATCH(H1313,D.1[Tên sản phẩm],0)))</f>
        <v/>
      </c>
      <c r="K1313" s="56" t="str">
        <f>IF(H1313="","",INDEX(#REF!,MATCH(H1313,D.1[Tên sản phẩm],0)))</f>
        <v/>
      </c>
      <c r="L1313" s="56"/>
      <c r="M1313" s="53"/>
      <c r="N1313" s="53"/>
      <c r="O1313" s="53"/>
      <c r="P1313" s="57" t="str">
        <f t="shared" si="248"/>
        <v/>
      </c>
      <c r="Q1313" s="58"/>
      <c r="R1313" s="56" t="str">
        <f t="shared" si="241"/>
        <v/>
      </c>
      <c r="S1313" s="57" t="str">
        <f t="shared" si="249"/>
        <v/>
      </c>
      <c r="T1313" s="58" t="str">
        <f t="shared" ca="1" si="250"/>
        <v/>
      </c>
      <c r="U1313" s="57" t="str">
        <f t="shared" si="251"/>
        <v/>
      </c>
      <c r="V1313" s="57" t="str">
        <f ca="1">IF(AND(C1313&lt;&gt;"",C1313&lt;&gt;OFFSET(C1313,1,0)),SUMIFS([Giá có thuế],[Số ĐK],C1313),"")</f>
        <v/>
      </c>
      <c r="W1313" s="53"/>
      <c r="X1313" s="55" t="str">
        <f>IF(W1313="","",'Thông Tin Chung'!#REF!)</f>
        <v/>
      </c>
      <c r="Y1313" s="57" t="str">
        <f t="shared" ca="1" si="252"/>
        <v/>
      </c>
      <c r="Z1313" s="59"/>
      <c r="AA1313" s="49" t="str">
        <f ca="1">IF(C1313="","",IF(OR(D1313&lt;NgayBatDau,D1313&gt;NgayKetThuc),"Ngày tháng phải nằm trong kỳ báo cáo",IF(AND(G1313&lt;&gt;"",COUNTIF(D.2[Tên khách hàng],G1313)=0),"Tên KH chưa khai báo trong DSKH",IF(AND(H1313&lt;&gt;"",COUNTIF(D.1[Tên sản phẩm],H1313)=0),"SP này chưa khai báo trong DSSP",""))))</f>
        <v/>
      </c>
      <c r="AB1313" s="28" t="str">
        <f t="shared" ca="1" si="242"/>
        <v/>
      </c>
      <c r="AC1313" s="29" t="str">
        <f>IF(OR(H1313="",S1313=""),"",S1313-(SUM(L1313,M1313)*INDEX(#REF!,MATCH(H1313,D.1[Tên sản phẩm],0))))</f>
        <v/>
      </c>
    </row>
    <row r="1314" spans="2:29" ht="27.75" customHeight="1">
      <c r="B1314" s="69">
        <f t="shared" si="243"/>
        <v>1311</v>
      </c>
      <c r="C1314" s="49" t="str">
        <f t="shared" ca="1" si="244"/>
        <v/>
      </c>
      <c r="D1314" s="50" t="str">
        <f t="shared" ca="1" si="245"/>
        <v/>
      </c>
      <c r="E1314" s="51" t="str">
        <f t="shared" ca="1" si="246"/>
        <v/>
      </c>
      <c r="F1314" s="51"/>
      <c r="G1314" s="52" t="str">
        <f t="shared" ca="1" si="247"/>
        <v/>
      </c>
      <c r="H1314" s="53"/>
      <c r="I1314" s="54" t="str">
        <f>IF(H1314="","",INDEX(D.1[Quy cách],MATCH(H1314,D.1[Tên sản phẩm],0)))</f>
        <v/>
      </c>
      <c r="J1314" s="20" t="str">
        <f>IF(H1314="","",INDEX(D.1[ĐVT],MATCH(H1314,D.1[Tên sản phẩm],0)))</f>
        <v/>
      </c>
      <c r="K1314" s="56" t="str">
        <f>IF(H1314="","",INDEX(#REF!,MATCH(H1314,D.1[Tên sản phẩm],0)))</f>
        <v/>
      </c>
      <c r="L1314" s="56"/>
      <c r="M1314" s="53"/>
      <c r="N1314" s="53"/>
      <c r="O1314" s="53"/>
      <c r="P1314" s="57" t="str">
        <f t="shared" si="248"/>
        <v/>
      </c>
      <c r="Q1314" s="58"/>
      <c r="R1314" s="56" t="str">
        <f t="shared" si="241"/>
        <v/>
      </c>
      <c r="S1314" s="57" t="str">
        <f t="shared" si="249"/>
        <v/>
      </c>
      <c r="T1314" s="58" t="str">
        <f t="shared" ca="1" si="250"/>
        <v/>
      </c>
      <c r="U1314" s="57" t="str">
        <f t="shared" si="251"/>
        <v/>
      </c>
      <c r="V1314" s="57" t="str">
        <f ca="1">IF(AND(C1314&lt;&gt;"",C1314&lt;&gt;OFFSET(C1314,1,0)),SUMIFS([Giá có thuế],[Số ĐK],C1314),"")</f>
        <v/>
      </c>
      <c r="W1314" s="53"/>
      <c r="X1314" s="55" t="str">
        <f>IF(W1314="","",'Thông Tin Chung'!#REF!)</f>
        <v/>
      </c>
      <c r="Y1314" s="57" t="str">
        <f t="shared" ca="1" si="252"/>
        <v/>
      </c>
      <c r="Z1314" s="59"/>
      <c r="AA1314" s="49" t="str">
        <f ca="1">IF(C1314="","",IF(OR(D1314&lt;NgayBatDau,D1314&gt;NgayKetThuc),"Ngày tháng phải nằm trong kỳ báo cáo",IF(AND(G1314&lt;&gt;"",COUNTIF(D.2[Tên khách hàng],G1314)=0),"Tên KH chưa khai báo trong DSKH",IF(AND(H1314&lt;&gt;"",COUNTIF(D.1[Tên sản phẩm],H1314)=0),"SP này chưa khai báo trong DSSP",""))))</f>
        <v/>
      </c>
      <c r="AB1314" s="28" t="str">
        <f t="shared" ca="1" si="242"/>
        <v/>
      </c>
      <c r="AC1314" s="29" t="str">
        <f>IF(OR(H1314="",S1314=""),"",S1314-(SUM(L1314,M1314)*INDEX(#REF!,MATCH(H1314,D.1[Tên sản phẩm],0))))</f>
        <v/>
      </c>
    </row>
    <row r="1315" spans="2:29" ht="27.75" customHeight="1">
      <c r="B1315" s="69">
        <f t="shared" si="243"/>
        <v>1312</v>
      </c>
      <c r="C1315" s="49" t="str">
        <f t="shared" ca="1" si="244"/>
        <v/>
      </c>
      <c r="D1315" s="50" t="str">
        <f t="shared" ca="1" si="245"/>
        <v/>
      </c>
      <c r="E1315" s="51" t="str">
        <f t="shared" ca="1" si="246"/>
        <v/>
      </c>
      <c r="F1315" s="51"/>
      <c r="G1315" s="52" t="str">
        <f t="shared" ca="1" si="247"/>
        <v/>
      </c>
      <c r="H1315" s="53"/>
      <c r="I1315" s="54" t="str">
        <f>IF(H1315="","",INDEX(D.1[Quy cách],MATCH(H1315,D.1[Tên sản phẩm],0)))</f>
        <v/>
      </c>
      <c r="J1315" s="20" t="str">
        <f>IF(H1315="","",INDEX(D.1[ĐVT],MATCH(H1315,D.1[Tên sản phẩm],0)))</f>
        <v/>
      </c>
      <c r="K1315" s="56" t="str">
        <f>IF(H1315="","",INDEX(#REF!,MATCH(H1315,D.1[Tên sản phẩm],0)))</f>
        <v/>
      </c>
      <c r="L1315" s="56"/>
      <c r="M1315" s="53"/>
      <c r="N1315" s="53"/>
      <c r="O1315" s="53"/>
      <c r="P1315" s="57" t="str">
        <f t="shared" si="248"/>
        <v/>
      </c>
      <c r="Q1315" s="58"/>
      <c r="R1315" s="56" t="str">
        <f t="shared" si="241"/>
        <v/>
      </c>
      <c r="S1315" s="57" t="str">
        <f t="shared" si="249"/>
        <v/>
      </c>
      <c r="T1315" s="58" t="str">
        <f t="shared" ca="1" si="250"/>
        <v/>
      </c>
      <c r="U1315" s="57" t="str">
        <f t="shared" si="251"/>
        <v/>
      </c>
      <c r="V1315" s="57" t="str">
        <f ca="1">IF(AND(C1315&lt;&gt;"",C1315&lt;&gt;OFFSET(C1315,1,0)),SUMIFS([Giá có thuế],[Số ĐK],C1315),"")</f>
        <v/>
      </c>
      <c r="W1315" s="53"/>
      <c r="X1315" s="55" t="str">
        <f>IF(W1315="","",'Thông Tin Chung'!#REF!)</f>
        <v/>
      </c>
      <c r="Y1315" s="57" t="str">
        <f t="shared" ca="1" si="252"/>
        <v/>
      </c>
      <c r="Z1315" s="59"/>
      <c r="AA1315" s="49" t="str">
        <f ca="1">IF(C1315="","",IF(OR(D1315&lt;NgayBatDau,D1315&gt;NgayKetThuc),"Ngày tháng phải nằm trong kỳ báo cáo",IF(AND(G1315&lt;&gt;"",COUNTIF(D.2[Tên khách hàng],G1315)=0),"Tên KH chưa khai báo trong DSKH",IF(AND(H1315&lt;&gt;"",COUNTIF(D.1[Tên sản phẩm],H1315)=0),"SP này chưa khai báo trong DSSP",""))))</f>
        <v/>
      </c>
      <c r="AB1315" s="28" t="str">
        <f t="shared" ca="1" si="242"/>
        <v/>
      </c>
      <c r="AC1315" s="29" t="str">
        <f>IF(OR(H1315="",S1315=""),"",S1315-(SUM(L1315,M1315)*INDEX(#REF!,MATCH(H1315,D.1[Tên sản phẩm],0))))</f>
        <v/>
      </c>
    </row>
    <row r="1316" spans="2:29" ht="27.75" customHeight="1">
      <c r="B1316" s="69">
        <f t="shared" si="243"/>
        <v>1313</v>
      </c>
      <c r="C1316" s="49" t="str">
        <f t="shared" ca="1" si="244"/>
        <v/>
      </c>
      <c r="D1316" s="50" t="str">
        <f t="shared" ca="1" si="245"/>
        <v/>
      </c>
      <c r="E1316" s="51" t="str">
        <f t="shared" ca="1" si="246"/>
        <v/>
      </c>
      <c r="F1316" s="51"/>
      <c r="G1316" s="52" t="str">
        <f t="shared" ca="1" si="247"/>
        <v/>
      </c>
      <c r="H1316" s="53"/>
      <c r="I1316" s="54" t="str">
        <f>IF(H1316="","",INDEX(D.1[Quy cách],MATCH(H1316,D.1[Tên sản phẩm],0)))</f>
        <v/>
      </c>
      <c r="J1316" s="20" t="str">
        <f>IF(H1316="","",INDEX(D.1[ĐVT],MATCH(H1316,D.1[Tên sản phẩm],0)))</f>
        <v/>
      </c>
      <c r="K1316" s="56" t="str">
        <f>IF(H1316="","",INDEX(#REF!,MATCH(H1316,D.1[Tên sản phẩm],0)))</f>
        <v/>
      </c>
      <c r="L1316" s="56"/>
      <c r="M1316" s="53"/>
      <c r="N1316" s="53"/>
      <c r="O1316" s="53"/>
      <c r="P1316" s="57" t="str">
        <f t="shared" si="248"/>
        <v/>
      </c>
      <c r="Q1316" s="58"/>
      <c r="R1316" s="56" t="str">
        <f t="shared" si="241"/>
        <v/>
      </c>
      <c r="S1316" s="57" t="str">
        <f t="shared" si="249"/>
        <v/>
      </c>
      <c r="T1316" s="58" t="str">
        <f t="shared" ca="1" si="250"/>
        <v/>
      </c>
      <c r="U1316" s="57" t="str">
        <f t="shared" si="251"/>
        <v/>
      </c>
      <c r="V1316" s="57" t="str">
        <f ca="1">IF(AND(C1316&lt;&gt;"",C1316&lt;&gt;OFFSET(C1316,1,0)),SUMIFS([Giá có thuế],[Số ĐK],C1316),"")</f>
        <v/>
      </c>
      <c r="W1316" s="53"/>
      <c r="X1316" s="55" t="str">
        <f>IF(W1316="","",'Thông Tin Chung'!#REF!)</f>
        <v/>
      </c>
      <c r="Y1316" s="57" t="str">
        <f t="shared" ca="1" si="252"/>
        <v/>
      </c>
      <c r="Z1316" s="59"/>
      <c r="AA1316" s="49" t="str">
        <f ca="1">IF(C1316="","",IF(OR(D1316&lt;NgayBatDau,D1316&gt;NgayKetThuc),"Ngày tháng phải nằm trong kỳ báo cáo",IF(AND(G1316&lt;&gt;"",COUNTIF(D.2[Tên khách hàng],G1316)=0),"Tên KH chưa khai báo trong DSKH",IF(AND(H1316&lt;&gt;"",COUNTIF(D.1[Tên sản phẩm],H1316)=0),"SP này chưa khai báo trong DSSP",""))))</f>
        <v/>
      </c>
      <c r="AB1316" s="28" t="str">
        <f t="shared" ca="1" si="242"/>
        <v/>
      </c>
      <c r="AC1316" s="29" t="str">
        <f>IF(OR(H1316="",S1316=""),"",S1316-(SUM(L1316,M1316)*INDEX(#REF!,MATCH(H1316,D.1[Tên sản phẩm],0))))</f>
        <v/>
      </c>
    </row>
    <row r="1317" spans="2:29" ht="27.75" customHeight="1">
      <c r="B1317" s="69">
        <f t="shared" si="243"/>
        <v>1314</v>
      </c>
      <c r="C1317" s="49" t="str">
        <f t="shared" ca="1" si="244"/>
        <v/>
      </c>
      <c r="D1317" s="50" t="str">
        <f t="shared" ca="1" si="245"/>
        <v/>
      </c>
      <c r="E1317" s="51" t="str">
        <f t="shared" ca="1" si="246"/>
        <v/>
      </c>
      <c r="F1317" s="51"/>
      <c r="G1317" s="52" t="str">
        <f t="shared" ca="1" si="247"/>
        <v/>
      </c>
      <c r="H1317" s="53"/>
      <c r="I1317" s="54" t="str">
        <f>IF(H1317="","",INDEX(D.1[Quy cách],MATCH(H1317,D.1[Tên sản phẩm],0)))</f>
        <v/>
      </c>
      <c r="J1317" s="20" t="str">
        <f>IF(H1317="","",INDEX(D.1[ĐVT],MATCH(H1317,D.1[Tên sản phẩm],0)))</f>
        <v/>
      </c>
      <c r="K1317" s="56" t="str">
        <f>IF(H1317="","",INDEX(#REF!,MATCH(H1317,D.1[Tên sản phẩm],0)))</f>
        <v/>
      </c>
      <c r="L1317" s="56"/>
      <c r="M1317" s="53"/>
      <c r="N1317" s="53"/>
      <c r="O1317" s="53"/>
      <c r="P1317" s="57" t="str">
        <f t="shared" si="248"/>
        <v/>
      </c>
      <c r="Q1317" s="58"/>
      <c r="R1317" s="56" t="str">
        <f t="shared" si="241"/>
        <v/>
      </c>
      <c r="S1317" s="57" t="str">
        <f t="shared" si="249"/>
        <v/>
      </c>
      <c r="T1317" s="58" t="str">
        <f t="shared" ca="1" si="250"/>
        <v/>
      </c>
      <c r="U1317" s="57" t="str">
        <f t="shared" si="251"/>
        <v/>
      </c>
      <c r="V1317" s="57" t="str">
        <f ca="1">IF(AND(C1317&lt;&gt;"",C1317&lt;&gt;OFFSET(C1317,1,0)),SUMIFS([Giá có thuế],[Số ĐK],C1317),"")</f>
        <v/>
      </c>
      <c r="W1317" s="53"/>
      <c r="X1317" s="55" t="str">
        <f>IF(W1317="","",'Thông Tin Chung'!#REF!)</f>
        <v/>
      </c>
      <c r="Y1317" s="57" t="str">
        <f t="shared" ca="1" si="252"/>
        <v/>
      </c>
      <c r="Z1317" s="59"/>
      <c r="AA1317" s="49" t="str">
        <f ca="1">IF(C1317="","",IF(OR(D1317&lt;NgayBatDau,D1317&gt;NgayKetThuc),"Ngày tháng phải nằm trong kỳ báo cáo",IF(AND(G1317&lt;&gt;"",COUNTIF(D.2[Tên khách hàng],G1317)=0),"Tên KH chưa khai báo trong DSKH",IF(AND(H1317&lt;&gt;"",COUNTIF(D.1[Tên sản phẩm],H1317)=0),"SP này chưa khai báo trong DSSP",""))))</f>
        <v/>
      </c>
      <c r="AB1317" s="28" t="str">
        <f t="shared" ca="1" si="242"/>
        <v/>
      </c>
      <c r="AC1317" s="29" t="str">
        <f>IF(OR(H1317="",S1317=""),"",S1317-(SUM(L1317,M1317)*INDEX(#REF!,MATCH(H1317,D.1[Tên sản phẩm],0))))</f>
        <v/>
      </c>
    </row>
    <row r="1318" spans="2:29" ht="27.75" customHeight="1">
      <c r="B1318" s="69">
        <f t="shared" si="243"/>
        <v>1315</v>
      </c>
      <c r="C1318" s="49" t="str">
        <f t="shared" ca="1" si="244"/>
        <v/>
      </c>
      <c r="D1318" s="50" t="str">
        <f t="shared" ca="1" si="245"/>
        <v/>
      </c>
      <c r="E1318" s="51" t="str">
        <f t="shared" ca="1" si="246"/>
        <v/>
      </c>
      <c r="F1318" s="51"/>
      <c r="G1318" s="52" t="str">
        <f t="shared" ca="1" si="247"/>
        <v/>
      </c>
      <c r="H1318" s="53"/>
      <c r="I1318" s="54" t="str">
        <f>IF(H1318="","",INDEX(D.1[Quy cách],MATCH(H1318,D.1[Tên sản phẩm],0)))</f>
        <v/>
      </c>
      <c r="J1318" s="20" t="str">
        <f>IF(H1318="","",INDEX(D.1[ĐVT],MATCH(H1318,D.1[Tên sản phẩm],0)))</f>
        <v/>
      </c>
      <c r="K1318" s="56" t="str">
        <f>IF(H1318="","",INDEX(#REF!,MATCH(H1318,D.1[Tên sản phẩm],0)))</f>
        <v/>
      </c>
      <c r="L1318" s="56"/>
      <c r="M1318" s="53"/>
      <c r="N1318" s="53"/>
      <c r="O1318" s="53"/>
      <c r="P1318" s="57" t="str">
        <f t="shared" si="248"/>
        <v/>
      </c>
      <c r="Q1318" s="58"/>
      <c r="R1318" s="56" t="str">
        <f t="shared" si="241"/>
        <v/>
      </c>
      <c r="S1318" s="57" t="str">
        <f t="shared" si="249"/>
        <v/>
      </c>
      <c r="T1318" s="58" t="str">
        <f t="shared" ca="1" si="250"/>
        <v/>
      </c>
      <c r="U1318" s="57" t="str">
        <f t="shared" si="251"/>
        <v/>
      </c>
      <c r="V1318" s="57" t="str">
        <f ca="1">IF(AND(C1318&lt;&gt;"",C1318&lt;&gt;OFFSET(C1318,1,0)),SUMIFS([Giá có thuế],[Số ĐK],C1318),"")</f>
        <v/>
      </c>
      <c r="W1318" s="53"/>
      <c r="X1318" s="55" t="str">
        <f>IF(W1318="","",'Thông Tin Chung'!#REF!)</f>
        <v/>
      </c>
      <c r="Y1318" s="57" t="str">
        <f t="shared" ca="1" si="252"/>
        <v/>
      </c>
      <c r="Z1318" s="59"/>
      <c r="AA1318" s="49" t="str">
        <f ca="1">IF(C1318="","",IF(OR(D1318&lt;NgayBatDau,D1318&gt;NgayKetThuc),"Ngày tháng phải nằm trong kỳ báo cáo",IF(AND(G1318&lt;&gt;"",COUNTIF(D.2[Tên khách hàng],G1318)=0),"Tên KH chưa khai báo trong DSKH",IF(AND(H1318&lt;&gt;"",COUNTIF(D.1[Tên sản phẩm],H1318)=0),"SP này chưa khai báo trong DSSP",""))))</f>
        <v/>
      </c>
      <c r="AB1318" s="28" t="str">
        <f t="shared" ca="1" si="242"/>
        <v/>
      </c>
      <c r="AC1318" s="29" t="str">
        <f>IF(OR(H1318="",S1318=""),"",S1318-(SUM(L1318,M1318)*INDEX(#REF!,MATCH(H1318,D.1[Tên sản phẩm],0))))</f>
        <v/>
      </c>
    </row>
    <row r="1319" spans="2:29" ht="27.75" customHeight="1">
      <c r="B1319" s="69">
        <f t="shared" si="243"/>
        <v>1316</v>
      </c>
      <c r="C1319" s="49" t="str">
        <f t="shared" ca="1" si="244"/>
        <v/>
      </c>
      <c r="D1319" s="50" t="str">
        <f t="shared" ca="1" si="245"/>
        <v/>
      </c>
      <c r="E1319" s="51" t="str">
        <f t="shared" ca="1" si="246"/>
        <v/>
      </c>
      <c r="F1319" s="51"/>
      <c r="G1319" s="52" t="str">
        <f t="shared" ca="1" si="247"/>
        <v/>
      </c>
      <c r="H1319" s="53"/>
      <c r="I1319" s="54" t="str">
        <f>IF(H1319="","",INDEX(D.1[Quy cách],MATCH(H1319,D.1[Tên sản phẩm],0)))</f>
        <v/>
      </c>
      <c r="J1319" s="20" t="str">
        <f>IF(H1319="","",INDEX(D.1[ĐVT],MATCH(H1319,D.1[Tên sản phẩm],0)))</f>
        <v/>
      </c>
      <c r="K1319" s="56" t="str">
        <f>IF(H1319="","",INDEX(#REF!,MATCH(H1319,D.1[Tên sản phẩm],0)))</f>
        <v/>
      </c>
      <c r="L1319" s="56"/>
      <c r="M1319" s="53"/>
      <c r="N1319" s="53"/>
      <c r="O1319" s="53"/>
      <c r="P1319" s="57" t="str">
        <f t="shared" si="248"/>
        <v/>
      </c>
      <c r="Q1319" s="58"/>
      <c r="R1319" s="56" t="str">
        <f t="shared" si="241"/>
        <v/>
      </c>
      <c r="S1319" s="57" t="str">
        <f t="shared" si="249"/>
        <v/>
      </c>
      <c r="T1319" s="58" t="str">
        <f t="shared" ca="1" si="250"/>
        <v/>
      </c>
      <c r="U1319" s="57" t="str">
        <f t="shared" si="251"/>
        <v/>
      </c>
      <c r="V1319" s="57" t="str">
        <f ca="1">IF(AND(C1319&lt;&gt;"",C1319&lt;&gt;OFFSET(C1319,1,0)),SUMIFS([Giá có thuế],[Số ĐK],C1319),"")</f>
        <v/>
      </c>
      <c r="W1319" s="53"/>
      <c r="X1319" s="55" t="str">
        <f>IF(W1319="","",'Thông Tin Chung'!#REF!)</f>
        <v/>
      </c>
      <c r="Y1319" s="57" t="str">
        <f t="shared" ca="1" si="252"/>
        <v/>
      </c>
      <c r="Z1319" s="59"/>
      <c r="AA1319" s="49" t="str">
        <f ca="1">IF(C1319="","",IF(OR(D1319&lt;NgayBatDau,D1319&gt;NgayKetThuc),"Ngày tháng phải nằm trong kỳ báo cáo",IF(AND(G1319&lt;&gt;"",COUNTIF(D.2[Tên khách hàng],G1319)=0),"Tên KH chưa khai báo trong DSKH",IF(AND(H1319&lt;&gt;"",COUNTIF(D.1[Tên sản phẩm],H1319)=0),"SP này chưa khai báo trong DSSP",""))))</f>
        <v/>
      </c>
      <c r="AB1319" s="28" t="str">
        <f t="shared" ca="1" si="242"/>
        <v/>
      </c>
      <c r="AC1319" s="29" t="str">
        <f>IF(OR(H1319="",S1319=""),"",S1319-(SUM(L1319,M1319)*INDEX(#REF!,MATCH(H1319,D.1[Tên sản phẩm],0))))</f>
        <v/>
      </c>
    </row>
    <row r="1320" spans="2:29" ht="27.75" customHeight="1">
      <c r="B1320" s="69">
        <f t="shared" si="243"/>
        <v>1317</v>
      </c>
      <c r="C1320" s="49" t="str">
        <f t="shared" ca="1" si="244"/>
        <v/>
      </c>
      <c r="D1320" s="50" t="str">
        <f t="shared" ca="1" si="245"/>
        <v/>
      </c>
      <c r="E1320" s="51" t="str">
        <f t="shared" ca="1" si="246"/>
        <v/>
      </c>
      <c r="F1320" s="51"/>
      <c r="G1320" s="52" t="str">
        <f t="shared" ca="1" si="247"/>
        <v/>
      </c>
      <c r="H1320" s="53"/>
      <c r="I1320" s="54" t="str">
        <f>IF(H1320="","",INDEX(D.1[Quy cách],MATCH(H1320,D.1[Tên sản phẩm],0)))</f>
        <v/>
      </c>
      <c r="J1320" s="20" t="str">
        <f>IF(H1320="","",INDEX(D.1[ĐVT],MATCH(H1320,D.1[Tên sản phẩm],0)))</f>
        <v/>
      </c>
      <c r="K1320" s="56" t="str">
        <f>IF(H1320="","",INDEX(#REF!,MATCH(H1320,D.1[Tên sản phẩm],0)))</f>
        <v/>
      </c>
      <c r="L1320" s="56"/>
      <c r="M1320" s="53"/>
      <c r="N1320" s="53"/>
      <c r="O1320" s="53"/>
      <c r="P1320" s="57" t="str">
        <f t="shared" si="248"/>
        <v/>
      </c>
      <c r="Q1320" s="58"/>
      <c r="R1320" s="56" t="str">
        <f t="shared" si="241"/>
        <v/>
      </c>
      <c r="S1320" s="57" t="str">
        <f t="shared" si="249"/>
        <v/>
      </c>
      <c r="T1320" s="58" t="str">
        <f t="shared" ca="1" si="250"/>
        <v/>
      </c>
      <c r="U1320" s="57" t="str">
        <f t="shared" si="251"/>
        <v/>
      </c>
      <c r="V1320" s="57" t="str">
        <f ca="1">IF(AND(C1320&lt;&gt;"",C1320&lt;&gt;OFFSET(C1320,1,0)),SUMIFS([Giá có thuế],[Số ĐK],C1320),"")</f>
        <v/>
      </c>
      <c r="W1320" s="53"/>
      <c r="X1320" s="55" t="str">
        <f>IF(W1320="","",'Thông Tin Chung'!#REF!)</f>
        <v/>
      </c>
      <c r="Y1320" s="57" t="str">
        <f t="shared" ca="1" si="252"/>
        <v/>
      </c>
      <c r="Z1320" s="59"/>
      <c r="AA1320" s="49" t="str">
        <f ca="1">IF(C1320="","",IF(OR(D1320&lt;NgayBatDau,D1320&gt;NgayKetThuc),"Ngày tháng phải nằm trong kỳ báo cáo",IF(AND(G1320&lt;&gt;"",COUNTIF(D.2[Tên khách hàng],G1320)=0),"Tên KH chưa khai báo trong DSKH",IF(AND(H1320&lt;&gt;"",COUNTIF(D.1[Tên sản phẩm],H1320)=0),"SP này chưa khai báo trong DSSP",""))))</f>
        <v/>
      </c>
      <c r="AB1320" s="28" t="str">
        <f t="shared" ca="1" si="242"/>
        <v/>
      </c>
      <c r="AC1320" s="29" t="str">
        <f>IF(OR(H1320="",S1320=""),"",S1320-(SUM(L1320,M1320)*INDEX(#REF!,MATCH(H1320,D.1[Tên sản phẩm],0))))</f>
        <v/>
      </c>
    </row>
    <row r="1321" spans="2:29" ht="27.75" customHeight="1">
      <c r="B1321" s="69">
        <f t="shared" si="243"/>
        <v>1318</v>
      </c>
      <c r="C1321" s="49" t="str">
        <f t="shared" ca="1" si="244"/>
        <v/>
      </c>
      <c r="D1321" s="50" t="str">
        <f t="shared" ca="1" si="245"/>
        <v/>
      </c>
      <c r="E1321" s="51" t="str">
        <f t="shared" ca="1" si="246"/>
        <v/>
      </c>
      <c r="F1321" s="51"/>
      <c r="G1321" s="52" t="str">
        <f t="shared" ca="1" si="247"/>
        <v/>
      </c>
      <c r="H1321" s="53"/>
      <c r="I1321" s="54" t="str">
        <f>IF(H1321="","",INDEX(D.1[Quy cách],MATCH(H1321,D.1[Tên sản phẩm],0)))</f>
        <v/>
      </c>
      <c r="J1321" s="20" t="str">
        <f>IF(H1321="","",INDEX(D.1[ĐVT],MATCH(H1321,D.1[Tên sản phẩm],0)))</f>
        <v/>
      </c>
      <c r="K1321" s="56" t="str">
        <f>IF(H1321="","",INDEX(#REF!,MATCH(H1321,D.1[Tên sản phẩm],0)))</f>
        <v/>
      </c>
      <c r="L1321" s="56"/>
      <c r="M1321" s="53"/>
      <c r="N1321" s="53"/>
      <c r="O1321" s="53"/>
      <c r="P1321" s="57" t="str">
        <f t="shared" si="248"/>
        <v/>
      </c>
      <c r="Q1321" s="58"/>
      <c r="R1321" s="56" t="str">
        <f t="shared" si="241"/>
        <v/>
      </c>
      <c r="S1321" s="57" t="str">
        <f t="shared" si="249"/>
        <v/>
      </c>
      <c r="T1321" s="58" t="str">
        <f t="shared" ca="1" si="250"/>
        <v/>
      </c>
      <c r="U1321" s="57" t="str">
        <f t="shared" si="251"/>
        <v/>
      </c>
      <c r="V1321" s="57" t="str">
        <f ca="1">IF(AND(C1321&lt;&gt;"",C1321&lt;&gt;OFFSET(C1321,1,0)),SUMIFS([Giá có thuế],[Số ĐK],C1321),"")</f>
        <v/>
      </c>
      <c r="W1321" s="53"/>
      <c r="X1321" s="55" t="str">
        <f>IF(W1321="","",'Thông Tin Chung'!#REF!)</f>
        <v/>
      </c>
      <c r="Y1321" s="57" t="str">
        <f t="shared" ca="1" si="252"/>
        <v/>
      </c>
      <c r="Z1321" s="59"/>
      <c r="AA1321" s="49" t="str">
        <f ca="1">IF(C1321="","",IF(OR(D1321&lt;NgayBatDau,D1321&gt;NgayKetThuc),"Ngày tháng phải nằm trong kỳ báo cáo",IF(AND(G1321&lt;&gt;"",COUNTIF(D.2[Tên khách hàng],G1321)=0),"Tên KH chưa khai báo trong DSKH",IF(AND(H1321&lt;&gt;"",COUNTIF(D.1[Tên sản phẩm],H1321)=0),"SP này chưa khai báo trong DSSP",""))))</f>
        <v/>
      </c>
      <c r="AB1321" s="28" t="str">
        <f t="shared" ca="1" si="242"/>
        <v/>
      </c>
      <c r="AC1321" s="29" t="str">
        <f>IF(OR(H1321="",S1321=""),"",S1321-(SUM(L1321,M1321)*INDEX(#REF!,MATCH(H1321,D.1[Tên sản phẩm],0))))</f>
        <v/>
      </c>
    </row>
    <row r="1322" spans="2:29" ht="27.75" customHeight="1">
      <c r="B1322" s="69">
        <f t="shared" si="243"/>
        <v>1319</v>
      </c>
      <c r="C1322" s="49" t="str">
        <f t="shared" ca="1" si="244"/>
        <v/>
      </c>
      <c r="D1322" s="50" t="str">
        <f t="shared" ca="1" si="245"/>
        <v/>
      </c>
      <c r="E1322" s="51" t="str">
        <f t="shared" ca="1" si="246"/>
        <v/>
      </c>
      <c r="F1322" s="51"/>
      <c r="G1322" s="52" t="str">
        <f t="shared" ca="1" si="247"/>
        <v/>
      </c>
      <c r="H1322" s="53"/>
      <c r="I1322" s="54" t="str">
        <f>IF(H1322="","",INDEX(D.1[Quy cách],MATCH(H1322,D.1[Tên sản phẩm],0)))</f>
        <v/>
      </c>
      <c r="J1322" s="20" t="str">
        <f>IF(H1322="","",INDEX(D.1[ĐVT],MATCH(H1322,D.1[Tên sản phẩm],0)))</f>
        <v/>
      </c>
      <c r="K1322" s="56" t="str">
        <f>IF(H1322="","",INDEX(#REF!,MATCH(H1322,D.1[Tên sản phẩm],0)))</f>
        <v/>
      </c>
      <c r="L1322" s="56"/>
      <c r="M1322" s="53"/>
      <c r="N1322" s="53"/>
      <c r="O1322" s="53"/>
      <c r="P1322" s="57" t="str">
        <f t="shared" si="248"/>
        <v/>
      </c>
      <c r="Q1322" s="58"/>
      <c r="R1322" s="56" t="str">
        <f t="shared" si="241"/>
        <v/>
      </c>
      <c r="S1322" s="57" t="str">
        <f t="shared" si="249"/>
        <v/>
      </c>
      <c r="T1322" s="58" t="str">
        <f t="shared" ca="1" si="250"/>
        <v/>
      </c>
      <c r="U1322" s="57" t="str">
        <f t="shared" si="251"/>
        <v/>
      </c>
      <c r="V1322" s="57" t="str">
        <f ca="1">IF(AND(C1322&lt;&gt;"",C1322&lt;&gt;OFFSET(C1322,1,0)),SUMIFS([Giá có thuế],[Số ĐK],C1322),"")</f>
        <v/>
      </c>
      <c r="W1322" s="53"/>
      <c r="X1322" s="55" t="str">
        <f>IF(W1322="","",'Thông Tin Chung'!#REF!)</f>
        <v/>
      </c>
      <c r="Y1322" s="57" t="str">
        <f t="shared" ca="1" si="252"/>
        <v/>
      </c>
      <c r="Z1322" s="59"/>
      <c r="AA1322" s="49" t="str">
        <f ca="1">IF(C1322="","",IF(OR(D1322&lt;NgayBatDau,D1322&gt;NgayKetThuc),"Ngày tháng phải nằm trong kỳ báo cáo",IF(AND(G1322&lt;&gt;"",COUNTIF(D.2[Tên khách hàng],G1322)=0),"Tên KH chưa khai báo trong DSKH",IF(AND(H1322&lt;&gt;"",COUNTIF(D.1[Tên sản phẩm],H1322)=0),"SP này chưa khai báo trong DSSP",""))))</f>
        <v/>
      </c>
      <c r="AB1322" s="28" t="str">
        <f t="shared" ca="1" si="242"/>
        <v/>
      </c>
      <c r="AC1322" s="29" t="str">
        <f>IF(OR(H1322="",S1322=""),"",S1322-(SUM(L1322,M1322)*INDEX(#REF!,MATCH(H1322,D.1[Tên sản phẩm],0))))</f>
        <v/>
      </c>
    </row>
    <row r="1323" spans="2:29" ht="27.75" customHeight="1">
      <c r="B1323" s="69">
        <f t="shared" si="243"/>
        <v>1320</v>
      </c>
      <c r="C1323" s="49" t="str">
        <f t="shared" ca="1" si="244"/>
        <v/>
      </c>
      <c r="D1323" s="50" t="str">
        <f t="shared" ca="1" si="245"/>
        <v/>
      </c>
      <c r="E1323" s="51" t="str">
        <f t="shared" ca="1" si="246"/>
        <v/>
      </c>
      <c r="F1323" s="51"/>
      <c r="G1323" s="52" t="str">
        <f t="shared" ca="1" si="247"/>
        <v/>
      </c>
      <c r="H1323" s="53"/>
      <c r="I1323" s="54" t="str">
        <f>IF(H1323="","",INDEX(D.1[Quy cách],MATCH(H1323,D.1[Tên sản phẩm],0)))</f>
        <v/>
      </c>
      <c r="J1323" s="20" t="str">
        <f>IF(H1323="","",INDEX(D.1[ĐVT],MATCH(H1323,D.1[Tên sản phẩm],0)))</f>
        <v/>
      </c>
      <c r="K1323" s="56" t="str">
        <f>IF(H1323="","",INDEX(#REF!,MATCH(H1323,D.1[Tên sản phẩm],0)))</f>
        <v/>
      </c>
      <c r="L1323" s="56"/>
      <c r="M1323" s="53"/>
      <c r="N1323" s="53"/>
      <c r="O1323" s="53"/>
      <c r="P1323" s="57" t="str">
        <f t="shared" si="248"/>
        <v/>
      </c>
      <c r="Q1323" s="58"/>
      <c r="R1323" s="56" t="str">
        <f t="shared" si="241"/>
        <v/>
      </c>
      <c r="S1323" s="57" t="str">
        <f t="shared" si="249"/>
        <v/>
      </c>
      <c r="T1323" s="58" t="str">
        <f t="shared" ca="1" si="250"/>
        <v/>
      </c>
      <c r="U1323" s="57" t="str">
        <f t="shared" si="251"/>
        <v/>
      </c>
      <c r="V1323" s="57" t="str">
        <f ca="1">IF(AND(C1323&lt;&gt;"",C1323&lt;&gt;OFFSET(C1323,1,0)),SUMIFS([Giá có thuế],[Số ĐK],C1323),"")</f>
        <v/>
      </c>
      <c r="W1323" s="53"/>
      <c r="X1323" s="55" t="str">
        <f>IF(W1323="","",'Thông Tin Chung'!#REF!)</f>
        <v/>
      </c>
      <c r="Y1323" s="57" t="str">
        <f t="shared" ca="1" si="252"/>
        <v/>
      </c>
      <c r="Z1323" s="59"/>
      <c r="AA1323" s="49" t="str">
        <f ca="1">IF(C1323="","",IF(OR(D1323&lt;NgayBatDau,D1323&gt;NgayKetThuc),"Ngày tháng phải nằm trong kỳ báo cáo",IF(AND(G1323&lt;&gt;"",COUNTIF(D.2[Tên khách hàng],G1323)=0),"Tên KH chưa khai báo trong DSKH",IF(AND(H1323&lt;&gt;"",COUNTIF(D.1[Tên sản phẩm],H1323)=0),"SP này chưa khai báo trong DSSP",""))))</f>
        <v/>
      </c>
      <c r="AB1323" s="28" t="str">
        <f t="shared" ca="1" si="242"/>
        <v/>
      </c>
      <c r="AC1323" s="29" t="str">
        <f>IF(OR(H1323="",S1323=""),"",S1323-(SUM(L1323,M1323)*INDEX(#REF!,MATCH(H1323,D.1[Tên sản phẩm],0))))</f>
        <v/>
      </c>
    </row>
    <row r="1324" spans="2:29" ht="27.75" customHeight="1">
      <c r="B1324" s="69">
        <f t="shared" si="243"/>
        <v>1321</v>
      </c>
      <c r="C1324" s="49" t="str">
        <f t="shared" ca="1" si="244"/>
        <v/>
      </c>
      <c r="D1324" s="50" t="str">
        <f t="shared" ca="1" si="245"/>
        <v/>
      </c>
      <c r="E1324" s="51" t="str">
        <f t="shared" ca="1" si="246"/>
        <v/>
      </c>
      <c r="F1324" s="51"/>
      <c r="G1324" s="52" t="str">
        <f t="shared" ca="1" si="247"/>
        <v/>
      </c>
      <c r="H1324" s="53"/>
      <c r="I1324" s="54" t="str">
        <f>IF(H1324="","",INDEX(D.1[Quy cách],MATCH(H1324,D.1[Tên sản phẩm],0)))</f>
        <v/>
      </c>
      <c r="J1324" s="20" t="str">
        <f>IF(H1324="","",INDEX(D.1[ĐVT],MATCH(H1324,D.1[Tên sản phẩm],0)))</f>
        <v/>
      </c>
      <c r="K1324" s="56" t="str">
        <f>IF(H1324="","",INDEX(#REF!,MATCH(H1324,D.1[Tên sản phẩm],0)))</f>
        <v/>
      </c>
      <c r="L1324" s="56"/>
      <c r="M1324" s="53"/>
      <c r="N1324" s="53"/>
      <c r="O1324" s="53"/>
      <c r="P1324" s="57" t="str">
        <f t="shared" si="248"/>
        <v/>
      </c>
      <c r="Q1324" s="58"/>
      <c r="R1324" s="56" t="str">
        <f t="shared" si="241"/>
        <v/>
      </c>
      <c r="S1324" s="57" t="str">
        <f t="shared" si="249"/>
        <v/>
      </c>
      <c r="T1324" s="58" t="str">
        <f t="shared" ca="1" si="250"/>
        <v/>
      </c>
      <c r="U1324" s="57" t="str">
        <f t="shared" si="251"/>
        <v/>
      </c>
      <c r="V1324" s="57" t="str">
        <f ca="1">IF(AND(C1324&lt;&gt;"",C1324&lt;&gt;OFFSET(C1324,1,0)),SUMIFS([Giá có thuế],[Số ĐK],C1324),"")</f>
        <v/>
      </c>
      <c r="W1324" s="53"/>
      <c r="X1324" s="55" t="str">
        <f>IF(W1324="","",'Thông Tin Chung'!#REF!)</f>
        <v/>
      </c>
      <c r="Y1324" s="57" t="str">
        <f t="shared" ca="1" si="252"/>
        <v/>
      </c>
      <c r="Z1324" s="59"/>
      <c r="AA1324" s="49" t="str">
        <f ca="1">IF(C1324="","",IF(OR(D1324&lt;NgayBatDau,D1324&gt;NgayKetThuc),"Ngày tháng phải nằm trong kỳ báo cáo",IF(AND(G1324&lt;&gt;"",COUNTIF(D.2[Tên khách hàng],G1324)=0),"Tên KH chưa khai báo trong DSKH",IF(AND(H1324&lt;&gt;"",COUNTIF(D.1[Tên sản phẩm],H1324)=0),"SP này chưa khai báo trong DSSP",""))))</f>
        <v/>
      </c>
      <c r="AB1324" s="28" t="str">
        <f t="shared" ca="1" si="242"/>
        <v/>
      </c>
      <c r="AC1324" s="29" t="str">
        <f>IF(OR(H1324="",S1324=""),"",S1324-(SUM(L1324,M1324)*INDEX(#REF!,MATCH(H1324,D.1[Tên sản phẩm],0))))</f>
        <v/>
      </c>
    </row>
    <row r="1325" spans="2:29" ht="27.75" customHeight="1">
      <c r="B1325" s="69">
        <f t="shared" si="243"/>
        <v>1322</v>
      </c>
      <c r="C1325" s="49" t="str">
        <f t="shared" ca="1" si="244"/>
        <v/>
      </c>
      <c r="D1325" s="50" t="str">
        <f t="shared" ca="1" si="245"/>
        <v/>
      </c>
      <c r="E1325" s="51" t="str">
        <f t="shared" ca="1" si="246"/>
        <v/>
      </c>
      <c r="F1325" s="51"/>
      <c r="G1325" s="52" t="str">
        <f t="shared" ca="1" si="247"/>
        <v/>
      </c>
      <c r="H1325" s="53"/>
      <c r="I1325" s="54" t="str">
        <f>IF(H1325="","",INDEX(D.1[Quy cách],MATCH(H1325,D.1[Tên sản phẩm],0)))</f>
        <v/>
      </c>
      <c r="J1325" s="20" t="str">
        <f>IF(H1325="","",INDEX(D.1[ĐVT],MATCH(H1325,D.1[Tên sản phẩm],0)))</f>
        <v/>
      </c>
      <c r="K1325" s="56" t="str">
        <f>IF(H1325="","",INDEX(#REF!,MATCH(H1325,D.1[Tên sản phẩm],0)))</f>
        <v/>
      </c>
      <c r="L1325" s="56"/>
      <c r="M1325" s="53"/>
      <c r="N1325" s="53"/>
      <c r="O1325" s="53"/>
      <c r="P1325" s="57" t="str">
        <f t="shared" si="248"/>
        <v/>
      </c>
      <c r="Q1325" s="58"/>
      <c r="R1325" s="56" t="str">
        <f t="shared" si="241"/>
        <v/>
      </c>
      <c r="S1325" s="57" t="str">
        <f t="shared" si="249"/>
        <v/>
      </c>
      <c r="T1325" s="58" t="str">
        <f t="shared" ca="1" si="250"/>
        <v/>
      </c>
      <c r="U1325" s="57" t="str">
        <f t="shared" si="251"/>
        <v/>
      </c>
      <c r="V1325" s="57" t="str">
        <f ca="1">IF(AND(C1325&lt;&gt;"",C1325&lt;&gt;OFFSET(C1325,1,0)),SUMIFS([Giá có thuế],[Số ĐK],C1325),"")</f>
        <v/>
      </c>
      <c r="W1325" s="53"/>
      <c r="X1325" s="55" t="str">
        <f>IF(W1325="","",'Thông Tin Chung'!#REF!)</f>
        <v/>
      </c>
      <c r="Y1325" s="57" t="str">
        <f t="shared" ca="1" si="252"/>
        <v/>
      </c>
      <c r="Z1325" s="59"/>
      <c r="AA1325" s="49" t="str">
        <f ca="1">IF(C1325="","",IF(OR(D1325&lt;NgayBatDau,D1325&gt;NgayKetThuc),"Ngày tháng phải nằm trong kỳ báo cáo",IF(AND(G1325&lt;&gt;"",COUNTIF(D.2[Tên khách hàng],G1325)=0),"Tên KH chưa khai báo trong DSKH",IF(AND(H1325&lt;&gt;"",COUNTIF(D.1[Tên sản phẩm],H1325)=0),"SP này chưa khai báo trong DSSP",""))))</f>
        <v/>
      </c>
      <c r="AB1325" s="28" t="str">
        <f t="shared" ca="1" si="242"/>
        <v/>
      </c>
      <c r="AC1325" s="29" t="str">
        <f>IF(OR(H1325="",S1325=""),"",S1325-(SUM(L1325,M1325)*INDEX(#REF!,MATCH(H1325,D.1[Tên sản phẩm],0))))</f>
        <v/>
      </c>
    </row>
    <row r="1326" spans="2:29" ht="27.75" customHeight="1">
      <c r="B1326" s="69">
        <f t="shared" si="243"/>
        <v>1323</v>
      </c>
      <c r="C1326" s="49" t="str">
        <f t="shared" ca="1" si="244"/>
        <v/>
      </c>
      <c r="D1326" s="50" t="str">
        <f t="shared" ca="1" si="245"/>
        <v/>
      </c>
      <c r="E1326" s="51" t="str">
        <f t="shared" ca="1" si="246"/>
        <v/>
      </c>
      <c r="F1326" s="51"/>
      <c r="G1326" s="52" t="str">
        <f t="shared" ca="1" si="247"/>
        <v/>
      </c>
      <c r="H1326" s="53"/>
      <c r="I1326" s="54" t="str">
        <f>IF(H1326="","",INDEX(D.1[Quy cách],MATCH(H1326,D.1[Tên sản phẩm],0)))</f>
        <v/>
      </c>
      <c r="J1326" s="20" t="str">
        <f>IF(H1326="","",INDEX(D.1[ĐVT],MATCH(H1326,D.1[Tên sản phẩm],0)))</f>
        <v/>
      </c>
      <c r="K1326" s="56" t="str">
        <f>IF(H1326="","",INDEX(#REF!,MATCH(H1326,D.1[Tên sản phẩm],0)))</f>
        <v/>
      </c>
      <c r="L1326" s="56"/>
      <c r="M1326" s="53"/>
      <c r="N1326" s="53"/>
      <c r="O1326" s="53"/>
      <c r="P1326" s="57" t="str">
        <f t="shared" si="248"/>
        <v/>
      </c>
      <c r="Q1326" s="58"/>
      <c r="R1326" s="56" t="str">
        <f t="shared" si="241"/>
        <v/>
      </c>
      <c r="S1326" s="57" t="str">
        <f t="shared" si="249"/>
        <v/>
      </c>
      <c r="T1326" s="58" t="str">
        <f t="shared" ca="1" si="250"/>
        <v/>
      </c>
      <c r="U1326" s="57" t="str">
        <f t="shared" si="251"/>
        <v/>
      </c>
      <c r="V1326" s="57" t="str">
        <f ca="1">IF(AND(C1326&lt;&gt;"",C1326&lt;&gt;OFFSET(C1326,1,0)),SUMIFS([Giá có thuế],[Số ĐK],C1326),"")</f>
        <v/>
      </c>
      <c r="W1326" s="53"/>
      <c r="X1326" s="55" t="str">
        <f>IF(W1326="","",'Thông Tin Chung'!#REF!)</f>
        <v/>
      </c>
      <c r="Y1326" s="57" t="str">
        <f t="shared" ca="1" si="252"/>
        <v/>
      </c>
      <c r="Z1326" s="59"/>
      <c r="AA1326" s="49" t="str">
        <f ca="1">IF(C1326="","",IF(OR(D1326&lt;NgayBatDau,D1326&gt;NgayKetThuc),"Ngày tháng phải nằm trong kỳ báo cáo",IF(AND(G1326&lt;&gt;"",COUNTIF(D.2[Tên khách hàng],G1326)=0),"Tên KH chưa khai báo trong DSKH",IF(AND(H1326&lt;&gt;"",COUNTIF(D.1[Tên sản phẩm],H1326)=0),"SP này chưa khai báo trong DSSP",""))))</f>
        <v/>
      </c>
      <c r="AB1326" s="28" t="str">
        <f t="shared" ca="1" si="242"/>
        <v/>
      </c>
      <c r="AC1326" s="29" t="str">
        <f>IF(OR(H1326="",S1326=""),"",S1326-(SUM(L1326,M1326)*INDEX(#REF!,MATCH(H1326,D.1[Tên sản phẩm],0))))</f>
        <v/>
      </c>
    </row>
    <row r="1327" spans="2:29" ht="27.75" customHeight="1">
      <c r="B1327" s="69">
        <f t="shared" si="243"/>
        <v>1324</v>
      </c>
      <c r="C1327" s="49" t="str">
        <f t="shared" ca="1" si="244"/>
        <v/>
      </c>
      <c r="D1327" s="50" t="str">
        <f t="shared" ca="1" si="245"/>
        <v/>
      </c>
      <c r="E1327" s="51" t="str">
        <f t="shared" ca="1" si="246"/>
        <v/>
      </c>
      <c r="F1327" s="51"/>
      <c r="G1327" s="52" t="str">
        <f t="shared" ca="1" si="247"/>
        <v/>
      </c>
      <c r="H1327" s="53"/>
      <c r="I1327" s="54" t="str">
        <f>IF(H1327="","",INDEX(D.1[Quy cách],MATCH(H1327,D.1[Tên sản phẩm],0)))</f>
        <v/>
      </c>
      <c r="J1327" s="20" t="str">
        <f>IF(H1327="","",INDEX(D.1[ĐVT],MATCH(H1327,D.1[Tên sản phẩm],0)))</f>
        <v/>
      </c>
      <c r="K1327" s="56" t="str">
        <f>IF(H1327="","",INDEX(#REF!,MATCH(H1327,D.1[Tên sản phẩm],0)))</f>
        <v/>
      </c>
      <c r="L1327" s="56"/>
      <c r="M1327" s="53"/>
      <c r="N1327" s="53"/>
      <c r="O1327" s="53"/>
      <c r="P1327" s="57" t="str">
        <f t="shared" si="248"/>
        <v/>
      </c>
      <c r="Q1327" s="58"/>
      <c r="R1327" s="56" t="str">
        <f t="shared" si="241"/>
        <v/>
      </c>
      <c r="S1327" s="57" t="str">
        <f t="shared" si="249"/>
        <v/>
      </c>
      <c r="T1327" s="58" t="str">
        <f t="shared" ca="1" si="250"/>
        <v/>
      </c>
      <c r="U1327" s="57" t="str">
        <f t="shared" si="251"/>
        <v/>
      </c>
      <c r="V1327" s="57" t="str">
        <f ca="1">IF(AND(C1327&lt;&gt;"",C1327&lt;&gt;OFFSET(C1327,1,0)),SUMIFS([Giá có thuế],[Số ĐK],C1327),"")</f>
        <v/>
      </c>
      <c r="W1327" s="53"/>
      <c r="X1327" s="55" t="str">
        <f>IF(W1327="","",'Thông Tin Chung'!#REF!)</f>
        <v/>
      </c>
      <c r="Y1327" s="57" t="str">
        <f t="shared" ca="1" si="252"/>
        <v/>
      </c>
      <c r="Z1327" s="59"/>
      <c r="AA1327" s="49" t="str">
        <f ca="1">IF(C1327="","",IF(OR(D1327&lt;NgayBatDau,D1327&gt;NgayKetThuc),"Ngày tháng phải nằm trong kỳ báo cáo",IF(AND(G1327&lt;&gt;"",COUNTIF(D.2[Tên khách hàng],G1327)=0),"Tên KH chưa khai báo trong DSKH",IF(AND(H1327&lt;&gt;"",COUNTIF(D.1[Tên sản phẩm],H1327)=0),"SP này chưa khai báo trong DSSP",""))))</f>
        <v/>
      </c>
      <c r="AB1327" s="28" t="str">
        <f t="shared" ca="1" si="242"/>
        <v/>
      </c>
      <c r="AC1327" s="29" t="str">
        <f>IF(OR(H1327="",S1327=""),"",S1327-(SUM(L1327,M1327)*INDEX(#REF!,MATCH(H1327,D.1[Tên sản phẩm],0))))</f>
        <v/>
      </c>
    </row>
    <row r="1328" spans="2:29" ht="27.75" customHeight="1">
      <c r="B1328" s="69">
        <f t="shared" si="243"/>
        <v>1325</v>
      </c>
      <c r="C1328" s="49" t="str">
        <f t="shared" ca="1" si="244"/>
        <v/>
      </c>
      <c r="D1328" s="50" t="str">
        <f t="shared" ca="1" si="245"/>
        <v/>
      </c>
      <c r="E1328" s="51" t="str">
        <f t="shared" ca="1" si="246"/>
        <v/>
      </c>
      <c r="F1328" s="51"/>
      <c r="G1328" s="52" t="str">
        <f t="shared" ca="1" si="247"/>
        <v/>
      </c>
      <c r="H1328" s="53"/>
      <c r="I1328" s="54" t="str">
        <f>IF(H1328="","",INDEX(D.1[Quy cách],MATCH(H1328,D.1[Tên sản phẩm],0)))</f>
        <v/>
      </c>
      <c r="J1328" s="20" t="str">
        <f>IF(H1328="","",INDEX(D.1[ĐVT],MATCH(H1328,D.1[Tên sản phẩm],0)))</f>
        <v/>
      </c>
      <c r="K1328" s="56" t="str">
        <f>IF(H1328="","",INDEX(#REF!,MATCH(H1328,D.1[Tên sản phẩm],0)))</f>
        <v/>
      </c>
      <c r="L1328" s="56"/>
      <c r="M1328" s="53"/>
      <c r="N1328" s="53"/>
      <c r="O1328" s="53"/>
      <c r="P1328" s="57" t="str">
        <f t="shared" si="248"/>
        <v/>
      </c>
      <c r="Q1328" s="58"/>
      <c r="R1328" s="56" t="str">
        <f t="shared" si="241"/>
        <v/>
      </c>
      <c r="S1328" s="57" t="str">
        <f t="shared" si="249"/>
        <v/>
      </c>
      <c r="T1328" s="58" t="str">
        <f t="shared" ca="1" si="250"/>
        <v/>
      </c>
      <c r="U1328" s="57" t="str">
        <f t="shared" si="251"/>
        <v/>
      </c>
      <c r="V1328" s="57" t="str">
        <f ca="1">IF(AND(C1328&lt;&gt;"",C1328&lt;&gt;OFFSET(C1328,1,0)),SUMIFS([Giá có thuế],[Số ĐK],C1328),"")</f>
        <v/>
      </c>
      <c r="W1328" s="53"/>
      <c r="X1328" s="55" t="str">
        <f>IF(W1328="","",'Thông Tin Chung'!#REF!)</f>
        <v/>
      </c>
      <c r="Y1328" s="57" t="str">
        <f t="shared" ca="1" si="252"/>
        <v/>
      </c>
      <c r="Z1328" s="59"/>
      <c r="AA1328" s="49" t="str">
        <f ca="1">IF(C1328="","",IF(OR(D1328&lt;NgayBatDau,D1328&gt;NgayKetThuc),"Ngày tháng phải nằm trong kỳ báo cáo",IF(AND(G1328&lt;&gt;"",COUNTIF(D.2[Tên khách hàng],G1328)=0),"Tên KH chưa khai báo trong DSKH",IF(AND(H1328&lt;&gt;"",COUNTIF(D.1[Tên sản phẩm],H1328)=0),"SP này chưa khai báo trong DSSP",""))))</f>
        <v/>
      </c>
      <c r="AB1328" s="28" t="str">
        <f t="shared" ca="1" si="242"/>
        <v/>
      </c>
      <c r="AC1328" s="29" t="str">
        <f>IF(OR(H1328="",S1328=""),"",S1328-(SUM(L1328,M1328)*INDEX(#REF!,MATCH(H1328,D.1[Tên sản phẩm],0))))</f>
        <v/>
      </c>
    </row>
    <row r="1329" spans="2:29" ht="27.75" customHeight="1">
      <c r="B1329" s="69">
        <f t="shared" si="243"/>
        <v>1326</v>
      </c>
      <c r="C1329" s="49" t="str">
        <f t="shared" ca="1" si="244"/>
        <v/>
      </c>
      <c r="D1329" s="50" t="str">
        <f t="shared" ca="1" si="245"/>
        <v/>
      </c>
      <c r="E1329" s="51" t="str">
        <f t="shared" ca="1" si="246"/>
        <v/>
      </c>
      <c r="F1329" s="51"/>
      <c r="G1329" s="52" t="str">
        <f t="shared" ca="1" si="247"/>
        <v/>
      </c>
      <c r="H1329" s="53"/>
      <c r="I1329" s="54" t="str">
        <f>IF(H1329="","",INDEX(D.1[Quy cách],MATCH(H1329,D.1[Tên sản phẩm],0)))</f>
        <v/>
      </c>
      <c r="J1329" s="20" t="str">
        <f>IF(H1329="","",INDEX(D.1[ĐVT],MATCH(H1329,D.1[Tên sản phẩm],0)))</f>
        <v/>
      </c>
      <c r="K1329" s="56" t="str">
        <f>IF(H1329="","",INDEX(#REF!,MATCH(H1329,D.1[Tên sản phẩm],0)))</f>
        <v/>
      </c>
      <c r="L1329" s="56"/>
      <c r="M1329" s="53"/>
      <c r="N1329" s="53"/>
      <c r="O1329" s="53"/>
      <c r="P1329" s="57" t="str">
        <f t="shared" si="248"/>
        <v/>
      </c>
      <c r="Q1329" s="58"/>
      <c r="R1329" s="56" t="str">
        <f t="shared" si="241"/>
        <v/>
      </c>
      <c r="S1329" s="57" t="str">
        <f t="shared" si="249"/>
        <v/>
      </c>
      <c r="T1329" s="58" t="str">
        <f t="shared" ca="1" si="250"/>
        <v/>
      </c>
      <c r="U1329" s="57" t="str">
        <f t="shared" si="251"/>
        <v/>
      </c>
      <c r="V1329" s="57" t="str">
        <f ca="1">IF(AND(C1329&lt;&gt;"",C1329&lt;&gt;OFFSET(C1329,1,0)),SUMIFS([Giá có thuế],[Số ĐK],C1329),"")</f>
        <v/>
      </c>
      <c r="W1329" s="53"/>
      <c r="X1329" s="55" t="str">
        <f>IF(W1329="","",'Thông Tin Chung'!#REF!)</f>
        <v/>
      </c>
      <c r="Y1329" s="57" t="str">
        <f t="shared" ca="1" si="252"/>
        <v/>
      </c>
      <c r="Z1329" s="59"/>
      <c r="AA1329" s="49" t="str">
        <f ca="1">IF(C1329="","",IF(OR(D1329&lt;NgayBatDau,D1329&gt;NgayKetThuc),"Ngày tháng phải nằm trong kỳ báo cáo",IF(AND(G1329&lt;&gt;"",COUNTIF(D.2[Tên khách hàng],G1329)=0),"Tên KH chưa khai báo trong DSKH",IF(AND(H1329&lt;&gt;"",COUNTIF(D.1[Tên sản phẩm],H1329)=0),"SP này chưa khai báo trong DSSP",""))))</f>
        <v/>
      </c>
      <c r="AB1329" s="28" t="str">
        <f t="shared" ca="1" si="242"/>
        <v/>
      </c>
      <c r="AC1329" s="29" t="str">
        <f>IF(OR(H1329="",S1329=""),"",S1329-(SUM(L1329,M1329)*INDEX(#REF!,MATCH(H1329,D.1[Tên sản phẩm],0))))</f>
        <v/>
      </c>
    </row>
    <row r="1330" spans="2:29" ht="27.75" customHeight="1">
      <c r="B1330" s="69">
        <f t="shared" si="243"/>
        <v>1327</v>
      </c>
      <c r="C1330" s="49" t="str">
        <f t="shared" ca="1" si="244"/>
        <v/>
      </c>
      <c r="D1330" s="50" t="str">
        <f t="shared" ca="1" si="245"/>
        <v/>
      </c>
      <c r="E1330" s="51" t="str">
        <f t="shared" ca="1" si="246"/>
        <v/>
      </c>
      <c r="F1330" s="51"/>
      <c r="G1330" s="52" t="str">
        <f t="shared" ca="1" si="247"/>
        <v/>
      </c>
      <c r="H1330" s="53"/>
      <c r="I1330" s="54" t="str">
        <f>IF(H1330="","",INDEX(D.1[Quy cách],MATCH(H1330,D.1[Tên sản phẩm],0)))</f>
        <v/>
      </c>
      <c r="J1330" s="20" t="str">
        <f>IF(H1330="","",INDEX(D.1[ĐVT],MATCH(H1330,D.1[Tên sản phẩm],0)))</f>
        <v/>
      </c>
      <c r="K1330" s="56" t="str">
        <f>IF(H1330="","",INDEX(#REF!,MATCH(H1330,D.1[Tên sản phẩm],0)))</f>
        <v/>
      </c>
      <c r="L1330" s="56"/>
      <c r="M1330" s="53"/>
      <c r="N1330" s="53"/>
      <c r="O1330" s="53"/>
      <c r="P1330" s="57" t="str">
        <f t="shared" si="248"/>
        <v/>
      </c>
      <c r="Q1330" s="58"/>
      <c r="R1330" s="56" t="str">
        <f t="shared" si="241"/>
        <v/>
      </c>
      <c r="S1330" s="57" t="str">
        <f t="shared" si="249"/>
        <v/>
      </c>
      <c r="T1330" s="58" t="str">
        <f t="shared" ca="1" si="250"/>
        <v/>
      </c>
      <c r="U1330" s="57" t="str">
        <f t="shared" si="251"/>
        <v/>
      </c>
      <c r="V1330" s="57" t="str">
        <f ca="1">IF(AND(C1330&lt;&gt;"",C1330&lt;&gt;OFFSET(C1330,1,0)),SUMIFS([Giá có thuế],[Số ĐK],C1330),"")</f>
        <v/>
      </c>
      <c r="W1330" s="53"/>
      <c r="X1330" s="55" t="str">
        <f>IF(W1330="","",'Thông Tin Chung'!#REF!)</f>
        <v/>
      </c>
      <c r="Y1330" s="57" t="str">
        <f t="shared" ca="1" si="252"/>
        <v/>
      </c>
      <c r="Z1330" s="59"/>
      <c r="AA1330" s="49" t="str">
        <f ca="1">IF(C1330="","",IF(OR(D1330&lt;NgayBatDau,D1330&gt;NgayKetThuc),"Ngày tháng phải nằm trong kỳ báo cáo",IF(AND(G1330&lt;&gt;"",COUNTIF(D.2[Tên khách hàng],G1330)=0),"Tên KH chưa khai báo trong DSKH",IF(AND(H1330&lt;&gt;"",COUNTIF(D.1[Tên sản phẩm],H1330)=0),"SP này chưa khai báo trong DSSP",""))))</f>
        <v/>
      </c>
      <c r="AB1330" s="28" t="str">
        <f t="shared" ca="1" si="242"/>
        <v/>
      </c>
      <c r="AC1330" s="29" t="str">
        <f>IF(OR(H1330="",S1330=""),"",S1330-(SUM(L1330,M1330)*INDEX(#REF!,MATCH(H1330,D.1[Tên sản phẩm],0))))</f>
        <v/>
      </c>
    </row>
    <row r="1331" spans="2:29" ht="27.75" customHeight="1">
      <c r="B1331" s="69">
        <f t="shared" si="243"/>
        <v>1328</v>
      </c>
      <c r="C1331" s="49" t="str">
        <f t="shared" ca="1" si="244"/>
        <v/>
      </c>
      <c r="D1331" s="50" t="str">
        <f t="shared" ca="1" si="245"/>
        <v/>
      </c>
      <c r="E1331" s="51" t="str">
        <f t="shared" ca="1" si="246"/>
        <v/>
      </c>
      <c r="F1331" s="51"/>
      <c r="G1331" s="52" t="str">
        <f t="shared" ca="1" si="247"/>
        <v/>
      </c>
      <c r="H1331" s="53"/>
      <c r="I1331" s="54" t="str">
        <f>IF(H1331="","",INDEX(D.1[Quy cách],MATCH(H1331,D.1[Tên sản phẩm],0)))</f>
        <v/>
      </c>
      <c r="J1331" s="20" t="str">
        <f>IF(H1331="","",INDEX(D.1[ĐVT],MATCH(H1331,D.1[Tên sản phẩm],0)))</f>
        <v/>
      </c>
      <c r="K1331" s="56" t="str">
        <f>IF(H1331="","",INDEX(#REF!,MATCH(H1331,D.1[Tên sản phẩm],0)))</f>
        <v/>
      </c>
      <c r="L1331" s="56"/>
      <c r="M1331" s="53"/>
      <c r="N1331" s="53"/>
      <c r="O1331" s="53"/>
      <c r="P1331" s="57" t="str">
        <f t="shared" si="248"/>
        <v/>
      </c>
      <c r="Q1331" s="58"/>
      <c r="R1331" s="56" t="str">
        <f t="shared" si="241"/>
        <v/>
      </c>
      <c r="S1331" s="57" t="str">
        <f t="shared" si="249"/>
        <v/>
      </c>
      <c r="T1331" s="58" t="str">
        <f t="shared" ca="1" si="250"/>
        <v/>
      </c>
      <c r="U1331" s="57" t="str">
        <f t="shared" si="251"/>
        <v/>
      </c>
      <c r="V1331" s="57" t="str">
        <f ca="1">IF(AND(C1331&lt;&gt;"",C1331&lt;&gt;OFFSET(C1331,1,0)),SUMIFS([Giá có thuế],[Số ĐK],C1331),"")</f>
        <v/>
      </c>
      <c r="W1331" s="53"/>
      <c r="X1331" s="55" t="str">
        <f>IF(W1331="","",'Thông Tin Chung'!#REF!)</f>
        <v/>
      </c>
      <c r="Y1331" s="57" t="str">
        <f t="shared" ca="1" si="252"/>
        <v/>
      </c>
      <c r="Z1331" s="59"/>
      <c r="AA1331" s="49" t="str">
        <f ca="1">IF(C1331="","",IF(OR(D1331&lt;NgayBatDau,D1331&gt;NgayKetThuc),"Ngày tháng phải nằm trong kỳ báo cáo",IF(AND(G1331&lt;&gt;"",COUNTIF(D.2[Tên khách hàng],G1331)=0),"Tên KH chưa khai báo trong DSKH",IF(AND(H1331&lt;&gt;"",COUNTIF(D.1[Tên sản phẩm],H1331)=0),"SP này chưa khai báo trong DSSP",""))))</f>
        <v/>
      </c>
      <c r="AB1331" s="28" t="str">
        <f t="shared" ca="1" si="242"/>
        <v/>
      </c>
      <c r="AC1331" s="29" t="str">
        <f>IF(OR(H1331="",S1331=""),"",S1331-(SUM(L1331,M1331)*INDEX(#REF!,MATCH(H1331,D.1[Tên sản phẩm],0))))</f>
        <v/>
      </c>
    </row>
    <row r="1332" spans="2:29" ht="27.75" customHeight="1">
      <c r="B1332" s="69">
        <f t="shared" si="243"/>
        <v>1329</v>
      </c>
      <c r="C1332" s="49" t="str">
        <f t="shared" ca="1" si="244"/>
        <v/>
      </c>
      <c r="D1332" s="50" t="str">
        <f t="shared" ca="1" si="245"/>
        <v/>
      </c>
      <c r="E1332" s="51" t="str">
        <f t="shared" ca="1" si="246"/>
        <v/>
      </c>
      <c r="F1332" s="51"/>
      <c r="G1332" s="52" t="str">
        <f t="shared" ca="1" si="247"/>
        <v/>
      </c>
      <c r="H1332" s="53"/>
      <c r="I1332" s="54" t="str">
        <f>IF(H1332="","",INDEX(D.1[Quy cách],MATCH(H1332,D.1[Tên sản phẩm],0)))</f>
        <v/>
      </c>
      <c r="J1332" s="20" t="str">
        <f>IF(H1332="","",INDEX(D.1[ĐVT],MATCH(H1332,D.1[Tên sản phẩm],0)))</f>
        <v/>
      </c>
      <c r="K1332" s="56" t="str">
        <f>IF(H1332="","",INDEX(#REF!,MATCH(H1332,D.1[Tên sản phẩm],0)))</f>
        <v/>
      </c>
      <c r="L1332" s="56"/>
      <c r="M1332" s="53"/>
      <c r="N1332" s="53"/>
      <c r="O1332" s="53"/>
      <c r="P1332" s="57" t="str">
        <f t="shared" si="248"/>
        <v/>
      </c>
      <c r="Q1332" s="58"/>
      <c r="R1332" s="56" t="str">
        <f t="shared" si="241"/>
        <v/>
      </c>
      <c r="S1332" s="57" t="str">
        <f t="shared" si="249"/>
        <v/>
      </c>
      <c r="T1332" s="58" t="str">
        <f t="shared" ca="1" si="250"/>
        <v/>
      </c>
      <c r="U1332" s="57" t="str">
        <f t="shared" si="251"/>
        <v/>
      </c>
      <c r="V1332" s="57" t="str">
        <f ca="1">IF(AND(C1332&lt;&gt;"",C1332&lt;&gt;OFFSET(C1332,1,0)),SUMIFS([Giá có thuế],[Số ĐK],C1332),"")</f>
        <v/>
      </c>
      <c r="W1332" s="53"/>
      <c r="X1332" s="55" t="str">
        <f>IF(W1332="","",'Thông Tin Chung'!#REF!)</f>
        <v/>
      </c>
      <c r="Y1332" s="57" t="str">
        <f t="shared" ca="1" si="252"/>
        <v/>
      </c>
      <c r="Z1332" s="59"/>
      <c r="AA1332" s="49" t="str">
        <f ca="1">IF(C1332="","",IF(OR(D1332&lt;NgayBatDau,D1332&gt;NgayKetThuc),"Ngày tháng phải nằm trong kỳ báo cáo",IF(AND(G1332&lt;&gt;"",COUNTIF(D.2[Tên khách hàng],G1332)=0),"Tên KH chưa khai báo trong DSKH",IF(AND(H1332&lt;&gt;"",COUNTIF(D.1[Tên sản phẩm],H1332)=0),"SP này chưa khai báo trong DSSP",""))))</f>
        <v/>
      </c>
      <c r="AB1332" s="28" t="str">
        <f t="shared" ca="1" si="242"/>
        <v/>
      </c>
      <c r="AC1332" s="29" t="str">
        <f>IF(OR(H1332="",S1332=""),"",S1332-(SUM(L1332,M1332)*INDEX(#REF!,MATCH(H1332,D.1[Tên sản phẩm],0))))</f>
        <v/>
      </c>
    </row>
    <row r="1333" spans="2:29" ht="27.75" customHeight="1">
      <c r="B1333" s="69">
        <f t="shared" si="243"/>
        <v>1330</v>
      </c>
      <c r="C1333" s="49" t="str">
        <f t="shared" ca="1" si="244"/>
        <v/>
      </c>
      <c r="D1333" s="50" t="str">
        <f t="shared" ca="1" si="245"/>
        <v/>
      </c>
      <c r="E1333" s="51" t="str">
        <f t="shared" ca="1" si="246"/>
        <v/>
      </c>
      <c r="F1333" s="51"/>
      <c r="G1333" s="52" t="str">
        <f t="shared" ca="1" si="247"/>
        <v/>
      </c>
      <c r="H1333" s="53"/>
      <c r="I1333" s="54" t="str">
        <f>IF(H1333="","",INDEX(D.1[Quy cách],MATCH(H1333,D.1[Tên sản phẩm],0)))</f>
        <v/>
      </c>
      <c r="J1333" s="20" t="str">
        <f>IF(H1333="","",INDEX(D.1[ĐVT],MATCH(H1333,D.1[Tên sản phẩm],0)))</f>
        <v/>
      </c>
      <c r="K1333" s="56" t="str">
        <f>IF(H1333="","",INDEX(#REF!,MATCH(H1333,D.1[Tên sản phẩm],0)))</f>
        <v/>
      </c>
      <c r="L1333" s="56"/>
      <c r="M1333" s="53"/>
      <c r="N1333" s="53"/>
      <c r="O1333" s="53"/>
      <c r="P1333" s="57" t="str">
        <f t="shared" si="248"/>
        <v/>
      </c>
      <c r="Q1333" s="58"/>
      <c r="R1333" s="56" t="str">
        <f t="shared" si="241"/>
        <v/>
      </c>
      <c r="S1333" s="57" t="str">
        <f t="shared" si="249"/>
        <v/>
      </c>
      <c r="T1333" s="58" t="str">
        <f t="shared" ca="1" si="250"/>
        <v/>
      </c>
      <c r="U1333" s="57" t="str">
        <f t="shared" si="251"/>
        <v/>
      </c>
      <c r="V1333" s="57" t="str">
        <f ca="1">IF(AND(C1333&lt;&gt;"",C1333&lt;&gt;OFFSET(C1333,1,0)),SUMIFS([Giá có thuế],[Số ĐK],C1333),"")</f>
        <v/>
      </c>
      <c r="W1333" s="53"/>
      <c r="X1333" s="55" t="str">
        <f>IF(W1333="","",'Thông Tin Chung'!#REF!)</f>
        <v/>
      </c>
      <c r="Y1333" s="57" t="str">
        <f t="shared" ca="1" si="252"/>
        <v/>
      </c>
      <c r="Z1333" s="59"/>
      <c r="AA1333" s="49" t="str">
        <f ca="1">IF(C1333="","",IF(OR(D1333&lt;NgayBatDau,D1333&gt;NgayKetThuc),"Ngày tháng phải nằm trong kỳ báo cáo",IF(AND(G1333&lt;&gt;"",COUNTIF(D.2[Tên khách hàng],G1333)=0),"Tên KH chưa khai báo trong DSKH",IF(AND(H1333&lt;&gt;"",COUNTIF(D.1[Tên sản phẩm],H1333)=0),"SP này chưa khai báo trong DSSP",""))))</f>
        <v/>
      </c>
      <c r="AB1333" s="28" t="str">
        <f t="shared" ca="1" si="242"/>
        <v/>
      </c>
      <c r="AC1333" s="29" t="str">
        <f>IF(OR(H1333="",S1333=""),"",S1333-(SUM(L1333,M1333)*INDEX(#REF!,MATCH(H1333,D.1[Tên sản phẩm],0))))</f>
        <v/>
      </c>
    </row>
    <row r="1334" spans="2:29" ht="27.75" customHeight="1">
      <c r="B1334" s="69">
        <f t="shared" si="243"/>
        <v>1331</v>
      </c>
      <c r="C1334" s="49" t="str">
        <f t="shared" ca="1" si="244"/>
        <v/>
      </c>
      <c r="D1334" s="50" t="str">
        <f t="shared" ca="1" si="245"/>
        <v/>
      </c>
      <c r="E1334" s="51" t="str">
        <f t="shared" ca="1" si="246"/>
        <v/>
      </c>
      <c r="F1334" s="51"/>
      <c r="G1334" s="52" t="str">
        <f t="shared" ca="1" si="247"/>
        <v/>
      </c>
      <c r="H1334" s="53"/>
      <c r="I1334" s="54" t="str">
        <f>IF(H1334="","",INDEX(D.1[Quy cách],MATCH(H1334,D.1[Tên sản phẩm],0)))</f>
        <v/>
      </c>
      <c r="J1334" s="20" t="str">
        <f>IF(H1334="","",INDEX(D.1[ĐVT],MATCH(H1334,D.1[Tên sản phẩm],0)))</f>
        <v/>
      </c>
      <c r="K1334" s="56" t="str">
        <f>IF(H1334="","",INDEX(#REF!,MATCH(H1334,D.1[Tên sản phẩm],0)))</f>
        <v/>
      </c>
      <c r="L1334" s="56"/>
      <c r="M1334" s="53"/>
      <c r="N1334" s="53"/>
      <c r="O1334" s="53"/>
      <c r="P1334" s="57" t="str">
        <f t="shared" si="248"/>
        <v/>
      </c>
      <c r="Q1334" s="58"/>
      <c r="R1334" s="56" t="str">
        <f t="shared" si="241"/>
        <v/>
      </c>
      <c r="S1334" s="57" t="str">
        <f t="shared" si="249"/>
        <v/>
      </c>
      <c r="T1334" s="58" t="str">
        <f t="shared" ca="1" si="250"/>
        <v/>
      </c>
      <c r="U1334" s="57" t="str">
        <f t="shared" si="251"/>
        <v/>
      </c>
      <c r="V1334" s="57" t="str">
        <f ca="1">IF(AND(C1334&lt;&gt;"",C1334&lt;&gt;OFFSET(C1334,1,0)),SUMIFS([Giá có thuế],[Số ĐK],C1334),"")</f>
        <v/>
      </c>
      <c r="W1334" s="53"/>
      <c r="X1334" s="55" t="str">
        <f>IF(W1334="","",'Thông Tin Chung'!#REF!)</f>
        <v/>
      </c>
      <c r="Y1334" s="57" t="str">
        <f t="shared" ca="1" si="252"/>
        <v/>
      </c>
      <c r="Z1334" s="59"/>
      <c r="AA1334" s="49" t="str">
        <f ca="1">IF(C1334="","",IF(OR(D1334&lt;NgayBatDau,D1334&gt;NgayKetThuc),"Ngày tháng phải nằm trong kỳ báo cáo",IF(AND(G1334&lt;&gt;"",COUNTIF(D.2[Tên khách hàng],G1334)=0),"Tên KH chưa khai báo trong DSKH",IF(AND(H1334&lt;&gt;"",COUNTIF(D.1[Tên sản phẩm],H1334)=0),"SP này chưa khai báo trong DSSP",""))))</f>
        <v/>
      </c>
      <c r="AB1334" s="28" t="str">
        <f t="shared" ca="1" si="242"/>
        <v/>
      </c>
      <c r="AC1334" s="29" t="str">
        <f>IF(OR(H1334="",S1334=""),"",S1334-(SUM(L1334,M1334)*INDEX(#REF!,MATCH(H1334,D.1[Tên sản phẩm],0))))</f>
        <v/>
      </c>
    </row>
    <row r="1335" spans="2:29" ht="27.75" customHeight="1">
      <c r="B1335" s="69">
        <f t="shared" si="243"/>
        <v>1332</v>
      </c>
      <c r="C1335" s="49" t="str">
        <f t="shared" ca="1" si="244"/>
        <v/>
      </c>
      <c r="D1335" s="50" t="str">
        <f t="shared" ca="1" si="245"/>
        <v/>
      </c>
      <c r="E1335" s="51" t="str">
        <f t="shared" ca="1" si="246"/>
        <v/>
      </c>
      <c r="F1335" s="51"/>
      <c r="G1335" s="52" t="str">
        <f t="shared" ca="1" si="247"/>
        <v/>
      </c>
      <c r="H1335" s="53"/>
      <c r="I1335" s="54" t="str">
        <f>IF(H1335="","",INDEX(D.1[Quy cách],MATCH(H1335,D.1[Tên sản phẩm],0)))</f>
        <v/>
      </c>
      <c r="J1335" s="20" t="str">
        <f>IF(H1335="","",INDEX(D.1[ĐVT],MATCH(H1335,D.1[Tên sản phẩm],0)))</f>
        <v/>
      </c>
      <c r="K1335" s="56" t="str">
        <f>IF(H1335="","",INDEX(#REF!,MATCH(H1335,D.1[Tên sản phẩm],0)))</f>
        <v/>
      </c>
      <c r="L1335" s="56"/>
      <c r="M1335" s="53"/>
      <c r="N1335" s="53"/>
      <c r="O1335" s="53"/>
      <c r="P1335" s="57" t="str">
        <f t="shared" si="248"/>
        <v/>
      </c>
      <c r="Q1335" s="58"/>
      <c r="R1335" s="56" t="str">
        <f t="shared" si="241"/>
        <v/>
      </c>
      <c r="S1335" s="57" t="str">
        <f t="shared" si="249"/>
        <v/>
      </c>
      <c r="T1335" s="58" t="str">
        <f t="shared" ca="1" si="250"/>
        <v/>
      </c>
      <c r="U1335" s="57" t="str">
        <f t="shared" si="251"/>
        <v/>
      </c>
      <c r="V1335" s="57" t="str">
        <f ca="1">IF(AND(C1335&lt;&gt;"",C1335&lt;&gt;OFFSET(C1335,1,0)),SUMIFS([Giá có thuế],[Số ĐK],C1335),"")</f>
        <v/>
      </c>
      <c r="W1335" s="53"/>
      <c r="X1335" s="55" t="str">
        <f>IF(W1335="","",'Thông Tin Chung'!#REF!)</f>
        <v/>
      </c>
      <c r="Y1335" s="57" t="str">
        <f t="shared" ca="1" si="252"/>
        <v/>
      </c>
      <c r="Z1335" s="59"/>
      <c r="AA1335" s="49" t="str">
        <f ca="1">IF(C1335="","",IF(OR(D1335&lt;NgayBatDau,D1335&gt;NgayKetThuc),"Ngày tháng phải nằm trong kỳ báo cáo",IF(AND(G1335&lt;&gt;"",COUNTIF(D.2[Tên khách hàng],G1335)=0),"Tên KH chưa khai báo trong DSKH",IF(AND(H1335&lt;&gt;"",COUNTIF(D.1[Tên sản phẩm],H1335)=0),"SP này chưa khai báo trong DSSP",""))))</f>
        <v/>
      </c>
      <c r="AB1335" s="28" t="str">
        <f t="shared" ca="1" si="242"/>
        <v/>
      </c>
      <c r="AC1335" s="29" t="str">
        <f>IF(OR(H1335="",S1335=""),"",S1335-(SUM(L1335,M1335)*INDEX(#REF!,MATCH(H1335,D.1[Tên sản phẩm],0))))</f>
        <v/>
      </c>
    </row>
    <row r="1336" spans="2:29" ht="27.75" customHeight="1">
      <c r="B1336" s="69">
        <f t="shared" si="243"/>
        <v>1333</v>
      </c>
      <c r="C1336" s="49" t="str">
        <f t="shared" ca="1" si="244"/>
        <v/>
      </c>
      <c r="D1336" s="50" t="str">
        <f t="shared" ca="1" si="245"/>
        <v/>
      </c>
      <c r="E1336" s="51" t="str">
        <f t="shared" ca="1" si="246"/>
        <v/>
      </c>
      <c r="F1336" s="51"/>
      <c r="G1336" s="52" t="str">
        <f t="shared" ca="1" si="247"/>
        <v/>
      </c>
      <c r="H1336" s="53"/>
      <c r="I1336" s="54" t="str">
        <f>IF(H1336="","",INDEX(D.1[Quy cách],MATCH(H1336,D.1[Tên sản phẩm],0)))</f>
        <v/>
      </c>
      <c r="J1336" s="20" t="str">
        <f>IF(H1336="","",INDEX(D.1[ĐVT],MATCH(H1336,D.1[Tên sản phẩm],0)))</f>
        <v/>
      </c>
      <c r="K1336" s="56" t="str">
        <f>IF(H1336="","",INDEX(#REF!,MATCH(H1336,D.1[Tên sản phẩm],0)))</f>
        <v/>
      </c>
      <c r="L1336" s="56"/>
      <c r="M1336" s="53"/>
      <c r="N1336" s="53"/>
      <c r="O1336" s="53"/>
      <c r="P1336" s="57" t="str">
        <f t="shared" si="248"/>
        <v/>
      </c>
      <c r="Q1336" s="58"/>
      <c r="R1336" s="56" t="str">
        <f t="shared" si="241"/>
        <v/>
      </c>
      <c r="S1336" s="57" t="str">
        <f t="shared" si="249"/>
        <v/>
      </c>
      <c r="T1336" s="58" t="str">
        <f t="shared" ca="1" si="250"/>
        <v/>
      </c>
      <c r="U1336" s="57" t="str">
        <f t="shared" si="251"/>
        <v/>
      </c>
      <c r="V1336" s="57" t="str">
        <f ca="1">IF(AND(C1336&lt;&gt;"",C1336&lt;&gt;OFFSET(C1336,1,0)),SUMIFS([Giá có thuế],[Số ĐK],C1336),"")</f>
        <v/>
      </c>
      <c r="W1336" s="53"/>
      <c r="X1336" s="55" t="str">
        <f>IF(W1336="","",'Thông Tin Chung'!#REF!)</f>
        <v/>
      </c>
      <c r="Y1336" s="57" t="str">
        <f t="shared" ca="1" si="252"/>
        <v/>
      </c>
      <c r="Z1336" s="59"/>
      <c r="AA1336" s="49" t="str">
        <f ca="1">IF(C1336="","",IF(OR(D1336&lt;NgayBatDau,D1336&gt;NgayKetThuc),"Ngày tháng phải nằm trong kỳ báo cáo",IF(AND(G1336&lt;&gt;"",COUNTIF(D.2[Tên khách hàng],G1336)=0),"Tên KH chưa khai báo trong DSKH",IF(AND(H1336&lt;&gt;"",COUNTIF(D.1[Tên sản phẩm],H1336)=0),"SP này chưa khai báo trong DSSP",""))))</f>
        <v/>
      </c>
      <c r="AB1336" s="28" t="str">
        <f t="shared" ca="1" si="242"/>
        <v/>
      </c>
      <c r="AC1336" s="29" t="str">
        <f>IF(OR(H1336="",S1336=""),"",S1336-(SUM(L1336,M1336)*INDEX(#REF!,MATCH(H1336,D.1[Tên sản phẩm],0))))</f>
        <v/>
      </c>
    </row>
    <row r="1337" spans="2:29" ht="27.75" customHeight="1">
      <c r="B1337" s="69">
        <f t="shared" si="243"/>
        <v>1334</v>
      </c>
      <c r="C1337" s="49" t="str">
        <f t="shared" ca="1" si="244"/>
        <v/>
      </c>
      <c r="D1337" s="50" t="str">
        <f t="shared" ca="1" si="245"/>
        <v/>
      </c>
      <c r="E1337" s="51" t="str">
        <f t="shared" ca="1" si="246"/>
        <v/>
      </c>
      <c r="F1337" s="51"/>
      <c r="G1337" s="52" t="str">
        <f t="shared" ca="1" si="247"/>
        <v/>
      </c>
      <c r="H1337" s="53"/>
      <c r="I1337" s="54" t="str">
        <f>IF(H1337="","",INDEX(D.1[Quy cách],MATCH(H1337,D.1[Tên sản phẩm],0)))</f>
        <v/>
      </c>
      <c r="J1337" s="20" t="str">
        <f>IF(H1337="","",INDEX(D.1[ĐVT],MATCH(H1337,D.1[Tên sản phẩm],0)))</f>
        <v/>
      </c>
      <c r="K1337" s="56" t="str">
        <f>IF(H1337="","",INDEX(#REF!,MATCH(H1337,D.1[Tên sản phẩm],0)))</f>
        <v/>
      </c>
      <c r="L1337" s="56"/>
      <c r="M1337" s="53"/>
      <c r="N1337" s="53"/>
      <c r="O1337" s="53"/>
      <c r="P1337" s="57" t="str">
        <f t="shared" si="248"/>
        <v/>
      </c>
      <c r="Q1337" s="58"/>
      <c r="R1337" s="56" t="str">
        <f t="shared" si="241"/>
        <v/>
      </c>
      <c r="S1337" s="57" t="str">
        <f t="shared" si="249"/>
        <v/>
      </c>
      <c r="T1337" s="58" t="str">
        <f t="shared" ca="1" si="250"/>
        <v/>
      </c>
      <c r="U1337" s="57" t="str">
        <f t="shared" si="251"/>
        <v/>
      </c>
      <c r="V1337" s="57" t="str">
        <f ca="1">IF(AND(C1337&lt;&gt;"",C1337&lt;&gt;OFFSET(C1337,1,0)),SUMIFS([Giá có thuế],[Số ĐK],C1337),"")</f>
        <v/>
      </c>
      <c r="W1337" s="53"/>
      <c r="X1337" s="55" t="str">
        <f>IF(W1337="","",'Thông Tin Chung'!#REF!)</f>
        <v/>
      </c>
      <c r="Y1337" s="57" t="str">
        <f t="shared" ca="1" si="252"/>
        <v/>
      </c>
      <c r="Z1337" s="59"/>
      <c r="AA1337" s="49" t="str">
        <f ca="1">IF(C1337="","",IF(OR(D1337&lt;NgayBatDau,D1337&gt;NgayKetThuc),"Ngày tháng phải nằm trong kỳ báo cáo",IF(AND(G1337&lt;&gt;"",COUNTIF(D.2[Tên khách hàng],G1337)=0),"Tên KH chưa khai báo trong DSKH",IF(AND(H1337&lt;&gt;"",COUNTIF(D.1[Tên sản phẩm],H1337)=0),"SP này chưa khai báo trong DSSP",""))))</f>
        <v/>
      </c>
      <c r="AB1337" s="28" t="str">
        <f t="shared" ca="1" si="242"/>
        <v/>
      </c>
      <c r="AC1337" s="29" t="str">
        <f>IF(OR(H1337="",S1337=""),"",S1337-(SUM(L1337,M1337)*INDEX(#REF!,MATCH(H1337,D.1[Tên sản phẩm],0))))</f>
        <v/>
      </c>
    </row>
    <row r="1338" spans="2:29" ht="27.75" customHeight="1">
      <c r="B1338" s="69">
        <f t="shared" si="243"/>
        <v>1335</v>
      </c>
      <c r="C1338" s="49" t="str">
        <f t="shared" ca="1" si="244"/>
        <v/>
      </c>
      <c r="D1338" s="50" t="str">
        <f t="shared" ca="1" si="245"/>
        <v/>
      </c>
      <c r="E1338" s="51" t="str">
        <f t="shared" ca="1" si="246"/>
        <v/>
      </c>
      <c r="F1338" s="51"/>
      <c r="G1338" s="52" t="str">
        <f t="shared" ca="1" si="247"/>
        <v/>
      </c>
      <c r="H1338" s="53"/>
      <c r="I1338" s="54" t="str">
        <f>IF(H1338="","",INDEX(D.1[Quy cách],MATCH(H1338,D.1[Tên sản phẩm],0)))</f>
        <v/>
      </c>
      <c r="J1338" s="20" t="str">
        <f>IF(H1338="","",INDEX(D.1[ĐVT],MATCH(H1338,D.1[Tên sản phẩm],0)))</f>
        <v/>
      </c>
      <c r="K1338" s="56" t="str">
        <f>IF(H1338="","",INDEX(#REF!,MATCH(H1338,D.1[Tên sản phẩm],0)))</f>
        <v/>
      </c>
      <c r="L1338" s="56"/>
      <c r="M1338" s="53"/>
      <c r="N1338" s="53"/>
      <c r="O1338" s="53"/>
      <c r="P1338" s="57" t="str">
        <f t="shared" si="248"/>
        <v/>
      </c>
      <c r="Q1338" s="58"/>
      <c r="R1338" s="56" t="str">
        <f t="shared" si="241"/>
        <v/>
      </c>
      <c r="S1338" s="57" t="str">
        <f t="shared" si="249"/>
        <v/>
      </c>
      <c r="T1338" s="58" t="str">
        <f t="shared" ca="1" si="250"/>
        <v/>
      </c>
      <c r="U1338" s="57" t="str">
        <f t="shared" si="251"/>
        <v/>
      </c>
      <c r="V1338" s="57" t="str">
        <f ca="1">IF(AND(C1338&lt;&gt;"",C1338&lt;&gt;OFFSET(C1338,1,0)),SUMIFS([Giá có thuế],[Số ĐK],C1338),"")</f>
        <v/>
      </c>
      <c r="W1338" s="53"/>
      <c r="X1338" s="55" t="str">
        <f>IF(W1338="","",'Thông Tin Chung'!#REF!)</f>
        <v/>
      </c>
      <c r="Y1338" s="57" t="str">
        <f t="shared" ca="1" si="252"/>
        <v/>
      </c>
      <c r="Z1338" s="59"/>
      <c r="AA1338" s="49" t="str">
        <f ca="1">IF(C1338="","",IF(OR(D1338&lt;NgayBatDau,D1338&gt;NgayKetThuc),"Ngày tháng phải nằm trong kỳ báo cáo",IF(AND(G1338&lt;&gt;"",COUNTIF(D.2[Tên khách hàng],G1338)=0),"Tên KH chưa khai báo trong DSKH",IF(AND(H1338&lt;&gt;"",COUNTIF(D.1[Tên sản phẩm],H1338)=0),"SP này chưa khai báo trong DSSP",""))))</f>
        <v/>
      </c>
      <c r="AB1338" s="28" t="str">
        <f t="shared" ca="1" si="242"/>
        <v/>
      </c>
      <c r="AC1338" s="29" t="str">
        <f>IF(OR(H1338="",S1338=""),"",S1338-(SUM(L1338,M1338)*INDEX(#REF!,MATCH(H1338,D.1[Tên sản phẩm],0))))</f>
        <v/>
      </c>
    </row>
    <row r="1339" spans="2:29" ht="27.75" customHeight="1">
      <c r="B1339" s="69">
        <f t="shared" si="243"/>
        <v>1336</v>
      </c>
      <c r="C1339" s="49" t="str">
        <f t="shared" ca="1" si="244"/>
        <v/>
      </c>
      <c r="D1339" s="50" t="str">
        <f t="shared" ca="1" si="245"/>
        <v/>
      </c>
      <c r="E1339" s="51" t="str">
        <f t="shared" ca="1" si="246"/>
        <v/>
      </c>
      <c r="F1339" s="51"/>
      <c r="G1339" s="52" t="str">
        <f t="shared" ca="1" si="247"/>
        <v/>
      </c>
      <c r="H1339" s="53"/>
      <c r="I1339" s="54" t="str">
        <f>IF(H1339="","",INDEX(D.1[Quy cách],MATCH(H1339,D.1[Tên sản phẩm],0)))</f>
        <v/>
      </c>
      <c r="J1339" s="20" t="str">
        <f>IF(H1339="","",INDEX(D.1[ĐVT],MATCH(H1339,D.1[Tên sản phẩm],0)))</f>
        <v/>
      </c>
      <c r="K1339" s="56" t="str">
        <f>IF(H1339="","",INDEX(#REF!,MATCH(H1339,D.1[Tên sản phẩm],0)))</f>
        <v/>
      </c>
      <c r="L1339" s="56"/>
      <c r="M1339" s="53"/>
      <c r="N1339" s="53"/>
      <c r="O1339" s="53"/>
      <c r="P1339" s="57" t="str">
        <f t="shared" si="248"/>
        <v/>
      </c>
      <c r="Q1339" s="58"/>
      <c r="R1339" s="56" t="str">
        <f t="shared" si="241"/>
        <v/>
      </c>
      <c r="S1339" s="57" t="str">
        <f t="shared" si="249"/>
        <v/>
      </c>
      <c r="T1339" s="58" t="str">
        <f t="shared" ca="1" si="250"/>
        <v/>
      </c>
      <c r="U1339" s="57" t="str">
        <f t="shared" si="251"/>
        <v/>
      </c>
      <c r="V1339" s="57" t="str">
        <f ca="1">IF(AND(C1339&lt;&gt;"",C1339&lt;&gt;OFFSET(C1339,1,0)),SUMIFS([Giá có thuế],[Số ĐK],C1339),"")</f>
        <v/>
      </c>
      <c r="W1339" s="53"/>
      <c r="X1339" s="55" t="str">
        <f>IF(W1339="","",'Thông Tin Chung'!#REF!)</f>
        <v/>
      </c>
      <c r="Y1339" s="57" t="str">
        <f t="shared" ca="1" si="252"/>
        <v/>
      </c>
      <c r="Z1339" s="59"/>
      <c r="AA1339" s="49" t="str">
        <f ca="1">IF(C1339="","",IF(OR(D1339&lt;NgayBatDau,D1339&gt;NgayKetThuc),"Ngày tháng phải nằm trong kỳ báo cáo",IF(AND(G1339&lt;&gt;"",COUNTIF(D.2[Tên khách hàng],G1339)=0),"Tên KH chưa khai báo trong DSKH",IF(AND(H1339&lt;&gt;"",COUNTIF(D.1[Tên sản phẩm],H1339)=0),"SP này chưa khai báo trong DSSP",""))))</f>
        <v/>
      </c>
      <c r="AB1339" s="28" t="str">
        <f t="shared" ca="1" si="242"/>
        <v/>
      </c>
      <c r="AC1339" s="29" t="str">
        <f>IF(OR(H1339="",S1339=""),"",S1339-(SUM(L1339,M1339)*INDEX(#REF!,MATCH(H1339,D.1[Tên sản phẩm],0))))</f>
        <v/>
      </c>
    </row>
    <row r="1340" spans="2:29" ht="27.75" customHeight="1">
      <c r="B1340" s="69">
        <f t="shared" si="243"/>
        <v>1337</v>
      </c>
      <c r="C1340" s="49" t="str">
        <f t="shared" ca="1" si="244"/>
        <v/>
      </c>
      <c r="D1340" s="50" t="str">
        <f t="shared" ca="1" si="245"/>
        <v/>
      </c>
      <c r="E1340" s="51" t="str">
        <f t="shared" ca="1" si="246"/>
        <v/>
      </c>
      <c r="F1340" s="51"/>
      <c r="G1340" s="52" t="str">
        <f t="shared" ca="1" si="247"/>
        <v/>
      </c>
      <c r="H1340" s="53"/>
      <c r="I1340" s="54" t="str">
        <f>IF(H1340="","",INDEX(D.1[Quy cách],MATCH(H1340,D.1[Tên sản phẩm],0)))</f>
        <v/>
      </c>
      <c r="J1340" s="20" t="str">
        <f>IF(H1340="","",INDEX(D.1[ĐVT],MATCH(H1340,D.1[Tên sản phẩm],0)))</f>
        <v/>
      </c>
      <c r="K1340" s="56" t="str">
        <f>IF(H1340="","",INDEX(#REF!,MATCH(H1340,D.1[Tên sản phẩm],0)))</f>
        <v/>
      </c>
      <c r="L1340" s="56"/>
      <c r="M1340" s="53"/>
      <c r="N1340" s="53"/>
      <c r="O1340" s="53"/>
      <c r="P1340" s="57" t="str">
        <f t="shared" si="248"/>
        <v/>
      </c>
      <c r="Q1340" s="58"/>
      <c r="R1340" s="56" t="str">
        <f t="shared" si="241"/>
        <v/>
      </c>
      <c r="S1340" s="57" t="str">
        <f t="shared" si="249"/>
        <v/>
      </c>
      <c r="T1340" s="58" t="str">
        <f t="shared" ca="1" si="250"/>
        <v/>
      </c>
      <c r="U1340" s="57" t="str">
        <f t="shared" si="251"/>
        <v/>
      </c>
      <c r="V1340" s="57" t="str">
        <f ca="1">IF(AND(C1340&lt;&gt;"",C1340&lt;&gt;OFFSET(C1340,1,0)),SUMIFS([Giá có thuế],[Số ĐK],C1340),"")</f>
        <v/>
      </c>
      <c r="W1340" s="53"/>
      <c r="X1340" s="55" t="str">
        <f>IF(W1340="","",'Thông Tin Chung'!#REF!)</f>
        <v/>
      </c>
      <c r="Y1340" s="57" t="str">
        <f t="shared" ca="1" si="252"/>
        <v/>
      </c>
      <c r="Z1340" s="59"/>
      <c r="AA1340" s="49" t="str">
        <f ca="1">IF(C1340="","",IF(OR(D1340&lt;NgayBatDau,D1340&gt;NgayKetThuc),"Ngày tháng phải nằm trong kỳ báo cáo",IF(AND(G1340&lt;&gt;"",COUNTIF(D.2[Tên khách hàng],G1340)=0),"Tên KH chưa khai báo trong DSKH",IF(AND(H1340&lt;&gt;"",COUNTIF(D.1[Tên sản phẩm],H1340)=0),"SP này chưa khai báo trong DSSP",""))))</f>
        <v/>
      </c>
      <c r="AB1340" s="28" t="str">
        <f t="shared" ca="1" si="242"/>
        <v/>
      </c>
      <c r="AC1340" s="29" t="str">
        <f>IF(OR(H1340="",S1340=""),"",S1340-(SUM(L1340,M1340)*INDEX(#REF!,MATCH(H1340,D.1[Tên sản phẩm],0))))</f>
        <v/>
      </c>
    </row>
    <row r="1341" spans="2:29" ht="27.75" customHeight="1">
      <c r="B1341" s="69">
        <f t="shared" si="243"/>
        <v>1338</v>
      </c>
      <c r="C1341" s="49" t="str">
        <f t="shared" ca="1" si="244"/>
        <v/>
      </c>
      <c r="D1341" s="50" t="str">
        <f t="shared" ca="1" si="245"/>
        <v/>
      </c>
      <c r="E1341" s="51" t="str">
        <f t="shared" ca="1" si="246"/>
        <v/>
      </c>
      <c r="F1341" s="51"/>
      <c r="G1341" s="52" t="str">
        <f t="shared" ca="1" si="247"/>
        <v/>
      </c>
      <c r="H1341" s="53"/>
      <c r="I1341" s="54" t="str">
        <f>IF(H1341="","",INDEX(D.1[Quy cách],MATCH(H1341,D.1[Tên sản phẩm],0)))</f>
        <v/>
      </c>
      <c r="J1341" s="20" t="str">
        <f>IF(H1341="","",INDEX(D.1[ĐVT],MATCH(H1341,D.1[Tên sản phẩm],0)))</f>
        <v/>
      </c>
      <c r="K1341" s="56" t="str">
        <f>IF(H1341="","",INDEX(#REF!,MATCH(H1341,D.1[Tên sản phẩm],0)))</f>
        <v/>
      </c>
      <c r="L1341" s="56"/>
      <c r="M1341" s="53"/>
      <c r="N1341" s="53"/>
      <c r="O1341" s="53"/>
      <c r="P1341" s="57" t="str">
        <f t="shared" si="248"/>
        <v/>
      </c>
      <c r="Q1341" s="58"/>
      <c r="R1341" s="56" t="str">
        <f t="shared" si="241"/>
        <v/>
      </c>
      <c r="S1341" s="57" t="str">
        <f t="shared" si="249"/>
        <v/>
      </c>
      <c r="T1341" s="58" t="str">
        <f t="shared" ca="1" si="250"/>
        <v/>
      </c>
      <c r="U1341" s="57" t="str">
        <f t="shared" si="251"/>
        <v/>
      </c>
      <c r="V1341" s="57" t="str">
        <f ca="1">IF(AND(C1341&lt;&gt;"",C1341&lt;&gt;OFFSET(C1341,1,0)),SUMIFS([Giá có thuế],[Số ĐK],C1341),"")</f>
        <v/>
      </c>
      <c r="W1341" s="53"/>
      <c r="X1341" s="55" t="str">
        <f>IF(W1341="","",'Thông Tin Chung'!#REF!)</f>
        <v/>
      </c>
      <c r="Y1341" s="57" t="str">
        <f t="shared" ca="1" si="252"/>
        <v/>
      </c>
      <c r="Z1341" s="59"/>
      <c r="AA1341" s="49" t="str">
        <f ca="1">IF(C1341="","",IF(OR(D1341&lt;NgayBatDau,D1341&gt;NgayKetThuc),"Ngày tháng phải nằm trong kỳ báo cáo",IF(AND(G1341&lt;&gt;"",COUNTIF(D.2[Tên khách hàng],G1341)=0),"Tên KH chưa khai báo trong DSKH",IF(AND(H1341&lt;&gt;"",COUNTIF(D.1[Tên sản phẩm],H1341)=0),"SP này chưa khai báo trong DSSP",""))))</f>
        <v/>
      </c>
      <c r="AB1341" s="28" t="str">
        <f t="shared" ca="1" si="242"/>
        <v/>
      </c>
      <c r="AC1341" s="29" t="str">
        <f>IF(OR(H1341="",S1341=""),"",S1341-(SUM(L1341,M1341)*INDEX(#REF!,MATCH(H1341,D.1[Tên sản phẩm],0))))</f>
        <v/>
      </c>
    </row>
    <row r="1342" spans="2:29" ht="27.75" customHeight="1">
      <c r="B1342" s="69">
        <f t="shared" si="243"/>
        <v>1339</v>
      </c>
      <c r="C1342" s="49" t="str">
        <f t="shared" ca="1" si="244"/>
        <v/>
      </c>
      <c r="D1342" s="50" t="str">
        <f t="shared" ca="1" si="245"/>
        <v/>
      </c>
      <c r="E1342" s="51" t="str">
        <f t="shared" ca="1" si="246"/>
        <v/>
      </c>
      <c r="F1342" s="51"/>
      <c r="G1342" s="52" t="str">
        <f t="shared" ca="1" si="247"/>
        <v/>
      </c>
      <c r="H1342" s="53"/>
      <c r="I1342" s="54" t="str">
        <f>IF(H1342="","",INDEX(D.1[Quy cách],MATCH(H1342,D.1[Tên sản phẩm],0)))</f>
        <v/>
      </c>
      <c r="J1342" s="20" t="str">
        <f>IF(H1342="","",INDEX(D.1[ĐVT],MATCH(H1342,D.1[Tên sản phẩm],0)))</f>
        <v/>
      </c>
      <c r="K1342" s="56" t="str">
        <f>IF(H1342="","",INDEX(#REF!,MATCH(H1342,D.1[Tên sản phẩm],0)))</f>
        <v/>
      </c>
      <c r="L1342" s="56"/>
      <c r="M1342" s="53"/>
      <c r="N1342" s="53"/>
      <c r="O1342" s="53"/>
      <c r="P1342" s="57" t="str">
        <f t="shared" si="248"/>
        <v/>
      </c>
      <c r="Q1342" s="58"/>
      <c r="R1342" s="56" t="str">
        <f t="shared" si="241"/>
        <v/>
      </c>
      <c r="S1342" s="57" t="str">
        <f t="shared" si="249"/>
        <v/>
      </c>
      <c r="T1342" s="58" t="str">
        <f t="shared" ca="1" si="250"/>
        <v/>
      </c>
      <c r="U1342" s="57" t="str">
        <f t="shared" si="251"/>
        <v/>
      </c>
      <c r="V1342" s="57" t="str">
        <f ca="1">IF(AND(C1342&lt;&gt;"",C1342&lt;&gt;OFFSET(C1342,1,0)),SUMIFS([Giá có thuế],[Số ĐK],C1342),"")</f>
        <v/>
      </c>
      <c r="W1342" s="53"/>
      <c r="X1342" s="55" t="str">
        <f>IF(W1342="","",'Thông Tin Chung'!#REF!)</f>
        <v/>
      </c>
      <c r="Y1342" s="57" t="str">
        <f t="shared" ca="1" si="252"/>
        <v/>
      </c>
      <c r="Z1342" s="59"/>
      <c r="AA1342" s="49" t="str">
        <f ca="1">IF(C1342="","",IF(OR(D1342&lt;NgayBatDau,D1342&gt;NgayKetThuc),"Ngày tháng phải nằm trong kỳ báo cáo",IF(AND(G1342&lt;&gt;"",COUNTIF(D.2[Tên khách hàng],G1342)=0),"Tên KH chưa khai báo trong DSKH",IF(AND(H1342&lt;&gt;"",COUNTIF(D.1[Tên sản phẩm],H1342)=0),"SP này chưa khai báo trong DSSP",""))))</f>
        <v/>
      </c>
      <c r="AB1342" s="28" t="str">
        <f t="shared" ca="1" si="242"/>
        <v/>
      </c>
      <c r="AC1342" s="29" t="str">
        <f>IF(OR(H1342="",S1342=""),"",S1342-(SUM(L1342,M1342)*INDEX(#REF!,MATCH(H1342,D.1[Tên sản phẩm],0))))</f>
        <v/>
      </c>
    </row>
    <row r="1343" spans="2:29" ht="27.75" customHeight="1">
      <c r="B1343" s="69">
        <f t="shared" si="243"/>
        <v>1340</v>
      </c>
      <c r="C1343" s="49" t="str">
        <f t="shared" ca="1" si="244"/>
        <v/>
      </c>
      <c r="D1343" s="50" t="str">
        <f t="shared" ca="1" si="245"/>
        <v/>
      </c>
      <c r="E1343" s="51" t="str">
        <f t="shared" ca="1" si="246"/>
        <v/>
      </c>
      <c r="F1343" s="51"/>
      <c r="G1343" s="52" t="str">
        <f t="shared" ca="1" si="247"/>
        <v/>
      </c>
      <c r="H1343" s="53"/>
      <c r="I1343" s="54" t="str">
        <f>IF(H1343="","",INDEX(D.1[Quy cách],MATCH(H1343,D.1[Tên sản phẩm],0)))</f>
        <v/>
      </c>
      <c r="J1343" s="20" t="str">
        <f>IF(H1343="","",INDEX(D.1[ĐVT],MATCH(H1343,D.1[Tên sản phẩm],0)))</f>
        <v/>
      </c>
      <c r="K1343" s="56" t="str">
        <f>IF(H1343="","",INDEX(#REF!,MATCH(H1343,D.1[Tên sản phẩm],0)))</f>
        <v/>
      </c>
      <c r="L1343" s="56"/>
      <c r="M1343" s="53"/>
      <c r="N1343" s="53"/>
      <c r="O1343" s="53"/>
      <c r="P1343" s="57" t="str">
        <f t="shared" si="248"/>
        <v/>
      </c>
      <c r="Q1343" s="58"/>
      <c r="R1343" s="56" t="str">
        <f t="shared" si="241"/>
        <v/>
      </c>
      <c r="S1343" s="57" t="str">
        <f t="shared" si="249"/>
        <v/>
      </c>
      <c r="T1343" s="58" t="str">
        <f t="shared" ca="1" si="250"/>
        <v/>
      </c>
      <c r="U1343" s="57" t="str">
        <f t="shared" si="251"/>
        <v/>
      </c>
      <c r="V1343" s="57" t="str">
        <f ca="1">IF(AND(C1343&lt;&gt;"",C1343&lt;&gt;OFFSET(C1343,1,0)),SUMIFS([Giá có thuế],[Số ĐK],C1343),"")</f>
        <v/>
      </c>
      <c r="W1343" s="53"/>
      <c r="X1343" s="55" t="str">
        <f>IF(W1343="","",'Thông Tin Chung'!#REF!)</f>
        <v/>
      </c>
      <c r="Y1343" s="57" t="str">
        <f t="shared" ca="1" si="252"/>
        <v/>
      </c>
      <c r="Z1343" s="59"/>
      <c r="AA1343" s="49" t="str">
        <f ca="1">IF(C1343="","",IF(OR(D1343&lt;NgayBatDau,D1343&gt;NgayKetThuc),"Ngày tháng phải nằm trong kỳ báo cáo",IF(AND(G1343&lt;&gt;"",COUNTIF(D.2[Tên khách hàng],G1343)=0),"Tên KH chưa khai báo trong DSKH",IF(AND(H1343&lt;&gt;"",COUNTIF(D.1[Tên sản phẩm],H1343)=0),"SP này chưa khai báo trong DSSP",""))))</f>
        <v/>
      </c>
      <c r="AB1343" s="28" t="str">
        <f t="shared" ca="1" si="242"/>
        <v/>
      </c>
      <c r="AC1343" s="29" t="str">
        <f>IF(OR(H1343="",S1343=""),"",S1343-(SUM(L1343,M1343)*INDEX(#REF!,MATCH(H1343,D.1[Tên sản phẩm],0))))</f>
        <v/>
      </c>
    </row>
    <row r="1344" spans="2:29" ht="27.75" customHeight="1">
      <c r="B1344" s="69">
        <f t="shared" si="243"/>
        <v>1341</v>
      </c>
      <c r="C1344" s="49" t="str">
        <f t="shared" ca="1" si="244"/>
        <v/>
      </c>
      <c r="D1344" s="50" t="str">
        <f t="shared" ca="1" si="245"/>
        <v/>
      </c>
      <c r="E1344" s="51" t="str">
        <f t="shared" ca="1" si="246"/>
        <v/>
      </c>
      <c r="F1344" s="51"/>
      <c r="G1344" s="52" t="str">
        <f t="shared" ca="1" si="247"/>
        <v/>
      </c>
      <c r="H1344" s="53"/>
      <c r="I1344" s="54" t="str">
        <f>IF(H1344="","",INDEX(D.1[Quy cách],MATCH(H1344,D.1[Tên sản phẩm],0)))</f>
        <v/>
      </c>
      <c r="J1344" s="20" t="str">
        <f>IF(H1344="","",INDEX(D.1[ĐVT],MATCH(H1344,D.1[Tên sản phẩm],0)))</f>
        <v/>
      </c>
      <c r="K1344" s="56" t="str">
        <f>IF(H1344="","",INDEX(#REF!,MATCH(H1344,D.1[Tên sản phẩm],0)))</f>
        <v/>
      </c>
      <c r="L1344" s="56"/>
      <c r="M1344" s="53"/>
      <c r="N1344" s="53"/>
      <c r="O1344" s="53"/>
      <c r="P1344" s="57" t="str">
        <f t="shared" si="248"/>
        <v/>
      </c>
      <c r="Q1344" s="58"/>
      <c r="R1344" s="56" t="str">
        <f t="shared" si="241"/>
        <v/>
      </c>
      <c r="S1344" s="57" t="str">
        <f t="shared" si="249"/>
        <v/>
      </c>
      <c r="T1344" s="58" t="str">
        <f t="shared" ca="1" si="250"/>
        <v/>
      </c>
      <c r="U1344" s="57" t="str">
        <f t="shared" si="251"/>
        <v/>
      </c>
      <c r="V1344" s="57" t="str">
        <f ca="1">IF(AND(C1344&lt;&gt;"",C1344&lt;&gt;OFFSET(C1344,1,0)),SUMIFS([Giá có thuế],[Số ĐK],C1344),"")</f>
        <v/>
      </c>
      <c r="W1344" s="53"/>
      <c r="X1344" s="55" t="str">
        <f>IF(W1344="","",'Thông Tin Chung'!#REF!)</f>
        <v/>
      </c>
      <c r="Y1344" s="57" t="str">
        <f t="shared" ca="1" si="252"/>
        <v/>
      </c>
      <c r="Z1344" s="59"/>
      <c r="AA1344" s="49" t="str">
        <f ca="1">IF(C1344="","",IF(OR(D1344&lt;NgayBatDau,D1344&gt;NgayKetThuc),"Ngày tháng phải nằm trong kỳ báo cáo",IF(AND(G1344&lt;&gt;"",COUNTIF(D.2[Tên khách hàng],G1344)=0),"Tên KH chưa khai báo trong DSKH",IF(AND(H1344&lt;&gt;"",COUNTIF(D.1[Tên sản phẩm],H1344)=0),"SP này chưa khai báo trong DSSP",""))))</f>
        <v/>
      </c>
      <c r="AB1344" s="28" t="str">
        <f t="shared" ca="1" si="242"/>
        <v/>
      </c>
      <c r="AC1344" s="29" t="str">
        <f>IF(OR(H1344="",S1344=""),"",S1344-(SUM(L1344,M1344)*INDEX(#REF!,MATCH(H1344,D.1[Tên sản phẩm],0))))</f>
        <v/>
      </c>
    </row>
    <row r="1345" spans="2:29" ht="27.75" customHeight="1">
      <c r="B1345" s="69">
        <f t="shared" si="243"/>
        <v>1342</v>
      </c>
      <c r="C1345" s="49" t="str">
        <f t="shared" ca="1" si="244"/>
        <v/>
      </c>
      <c r="D1345" s="50" t="str">
        <f t="shared" ca="1" si="245"/>
        <v/>
      </c>
      <c r="E1345" s="51" t="str">
        <f t="shared" ca="1" si="246"/>
        <v/>
      </c>
      <c r="F1345" s="51"/>
      <c r="G1345" s="52" t="str">
        <f t="shared" ca="1" si="247"/>
        <v/>
      </c>
      <c r="H1345" s="53"/>
      <c r="I1345" s="54" t="str">
        <f>IF(H1345="","",INDEX(D.1[Quy cách],MATCH(H1345,D.1[Tên sản phẩm],0)))</f>
        <v/>
      </c>
      <c r="J1345" s="20" t="str">
        <f>IF(H1345="","",INDEX(D.1[ĐVT],MATCH(H1345,D.1[Tên sản phẩm],0)))</f>
        <v/>
      </c>
      <c r="K1345" s="56" t="str">
        <f>IF(H1345="","",INDEX(#REF!,MATCH(H1345,D.1[Tên sản phẩm],0)))</f>
        <v/>
      </c>
      <c r="L1345" s="56"/>
      <c r="M1345" s="53"/>
      <c r="N1345" s="53"/>
      <c r="O1345" s="53"/>
      <c r="P1345" s="57" t="str">
        <f t="shared" si="248"/>
        <v/>
      </c>
      <c r="Q1345" s="58"/>
      <c r="R1345" s="56" t="str">
        <f t="shared" si="241"/>
        <v/>
      </c>
      <c r="S1345" s="57" t="str">
        <f t="shared" si="249"/>
        <v/>
      </c>
      <c r="T1345" s="58" t="str">
        <f t="shared" ca="1" si="250"/>
        <v/>
      </c>
      <c r="U1345" s="57" t="str">
        <f t="shared" si="251"/>
        <v/>
      </c>
      <c r="V1345" s="57" t="str">
        <f ca="1">IF(AND(C1345&lt;&gt;"",C1345&lt;&gt;OFFSET(C1345,1,0)),SUMIFS([Giá có thuế],[Số ĐK],C1345),"")</f>
        <v/>
      </c>
      <c r="W1345" s="53"/>
      <c r="X1345" s="55" t="str">
        <f>IF(W1345="","",'Thông Tin Chung'!#REF!)</f>
        <v/>
      </c>
      <c r="Y1345" s="57" t="str">
        <f t="shared" ca="1" si="252"/>
        <v/>
      </c>
      <c r="Z1345" s="59"/>
      <c r="AA1345" s="49" t="str">
        <f ca="1">IF(C1345="","",IF(OR(D1345&lt;NgayBatDau,D1345&gt;NgayKetThuc),"Ngày tháng phải nằm trong kỳ báo cáo",IF(AND(G1345&lt;&gt;"",COUNTIF(D.2[Tên khách hàng],G1345)=0),"Tên KH chưa khai báo trong DSKH",IF(AND(H1345&lt;&gt;"",COUNTIF(D.1[Tên sản phẩm],H1345)=0),"SP này chưa khai báo trong DSSP",""))))</f>
        <v/>
      </c>
      <c r="AB1345" s="28" t="str">
        <f t="shared" ca="1" si="242"/>
        <v/>
      </c>
      <c r="AC1345" s="29" t="str">
        <f>IF(OR(H1345="",S1345=""),"",S1345-(SUM(L1345,M1345)*INDEX(#REF!,MATCH(H1345,D.1[Tên sản phẩm],0))))</f>
        <v/>
      </c>
    </row>
    <row r="1346" spans="2:29" ht="27.75" customHeight="1">
      <c r="B1346" s="69">
        <f t="shared" si="243"/>
        <v>1343</v>
      </c>
      <c r="C1346" s="49" t="str">
        <f t="shared" ca="1" si="244"/>
        <v/>
      </c>
      <c r="D1346" s="50" t="str">
        <f t="shared" ca="1" si="245"/>
        <v/>
      </c>
      <c r="E1346" s="51" t="str">
        <f t="shared" ca="1" si="246"/>
        <v/>
      </c>
      <c r="F1346" s="51"/>
      <c r="G1346" s="52" t="str">
        <f t="shared" ca="1" si="247"/>
        <v/>
      </c>
      <c r="H1346" s="53"/>
      <c r="I1346" s="54" t="str">
        <f>IF(H1346="","",INDEX(D.1[Quy cách],MATCH(H1346,D.1[Tên sản phẩm],0)))</f>
        <v/>
      </c>
      <c r="J1346" s="20" t="str">
        <f>IF(H1346="","",INDEX(D.1[ĐVT],MATCH(H1346,D.1[Tên sản phẩm],0)))</f>
        <v/>
      </c>
      <c r="K1346" s="56" t="str">
        <f>IF(H1346="","",INDEX(#REF!,MATCH(H1346,D.1[Tên sản phẩm],0)))</f>
        <v/>
      </c>
      <c r="L1346" s="56"/>
      <c r="M1346" s="53"/>
      <c r="N1346" s="53"/>
      <c r="O1346" s="53"/>
      <c r="P1346" s="57" t="str">
        <f t="shared" si="248"/>
        <v/>
      </c>
      <c r="Q1346" s="58"/>
      <c r="R1346" s="56" t="str">
        <f t="shared" si="241"/>
        <v/>
      </c>
      <c r="S1346" s="57" t="str">
        <f t="shared" si="249"/>
        <v/>
      </c>
      <c r="T1346" s="58" t="str">
        <f t="shared" ca="1" si="250"/>
        <v/>
      </c>
      <c r="U1346" s="57" t="str">
        <f t="shared" si="251"/>
        <v/>
      </c>
      <c r="V1346" s="57" t="str">
        <f ca="1">IF(AND(C1346&lt;&gt;"",C1346&lt;&gt;OFFSET(C1346,1,0)),SUMIFS([Giá có thuế],[Số ĐK],C1346),"")</f>
        <v/>
      </c>
      <c r="W1346" s="53"/>
      <c r="X1346" s="55" t="str">
        <f>IF(W1346="","",'Thông Tin Chung'!#REF!)</f>
        <v/>
      </c>
      <c r="Y1346" s="57" t="str">
        <f t="shared" ca="1" si="252"/>
        <v/>
      </c>
      <c r="Z1346" s="59"/>
      <c r="AA1346" s="49" t="str">
        <f ca="1">IF(C1346="","",IF(OR(D1346&lt;NgayBatDau,D1346&gt;NgayKetThuc),"Ngày tháng phải nằm trong kỳ báo cáo",IF(AND(G1346&lt;&gt;"",COUNTIF(D.2[Tên khách hàng],G1346)=0),"Tên KH chưa khai báo trong DSKH",IF(AND(H1346&lt;&gt;"",COUNTIF(D.1[Tên sản phẩm],H1346)=0),"SP này chưa khai báo trong DSSP",""))))</f>
        <v/>
      </c>
      <c r="AB1346" s="28" t="str">
        <f t="shared" ca="1" si="242"/>
        <v/>
      </c>
      <c r="AC1346" s="29" t="str">
        <f>IF(OR(H1346="",S1346=""),"",S1346-(SUM(L1346,M1346)*INDEX(#REF!,MATCH(H1346,D.1[Tên sản phẩm],0))))</f>
        <v/>
      </c>
    </row>
    <row r="1347" spans="2:29" ht="27.75" customHeight="1">
      <c r="B1347" s="69">
        <f t="shared" si="243"/>
        <v>1344</v>
      </c>
      <c r="C1347" s="49" t="str">
        <f t="shared" ca="1" si="244"/>
        <v/>
      </c>
      <c r="D1347" s="50" t="str">
        <f t="shared" ca="1" si="245"/>
        <v/>
      </c>
      <c r="E1347" s="51" t="str">
        <f t="shared" ca="1" si="246"/>
        <v/>
      </c>
      <c r="F1347" s="51"/>
      <c r="G1347" s="52" t="str">
        <f t="shared" ca="1" si="247"/>
        <v/>
      </c>
      <c r="H1347" s="53"/>
      <c r="I1347" s="54" t="str">
        <f>IF(H1347="","",INDEX(D.1[Quy cách],MATCH(H1347,D.1[Tên sản phẩm],0)))</f>
        <v/>
      </c>
      <c r="J1347" s="20" t="str">
        <f>IF(H1347="","",INDEX(D.1[ĐVT],MATCH(H1347,D.1[Tên sản phẩm],0)))</f>
        <v/>
      </c>
      <c r="K1347" s="56" t="str">
        <f>IF(H1347="","",INDEX(#REF!,MATCH(H1347,D.1[Tên sản phẩm],0)))</f>
        <v/>
      </c>
      <c r="L1347" s="56"/>
      <c r="M1347" s="53"/>
      <c r="N1347" s="53"/>
      <c r="O1347" s="53"/>
      <c r="P1347" s="57" t="str">
        <f t="shared" si="248"/>
        <v/>
      </c>
      <c r="Q1347" s="58"/>
      <c r="R1347" s="56" t="str">
        <f t="shared" ref="R1347:R1410" si="253">IF(P1347="","",P1347*SUM(Q1347))</f>
        <v/>
      </c>
      <c r="S1347" s="57" t="str">
        <f t="shared" si="249"/>
        <v/>
      </c>
      <c r="T1347" s="58" t="str">
        <f t="shared" ca="1" si="250"/>
        <v/>
      </c>
      <c r="U1347" s="57" t="str">
        <f t="shared" si="251"/>
        <v/>
      </c>
      <c r="V1347" s="57" t="str">
        <f ca="1">IF(AND(C1347&lt;&gt;"",C1347&lt;&gt;OFFSET(C1347,1,0)),SUMIFS([Giá có thuế],[Số ĐK],C1347),"")</f>
        <v/>
      </c>
      <c r="W1347" s="53"/>
      <c r="X1347" s="55" t="str">
        <f>IF(W1347="","",'Thông Tin Chung'!#REF!)</f>
        <v/>
      </c>
      <c r="Y1347" s="57" t="str">
        <f t="shared" ca="1" si="252"/>
        <v/>
      </c>
      <c r="Z1347" s="59"/>
      <c r="AA1347" s="49" t="str">
        <f ca="1">IF(C1347="","",IF(OR(D1347&lt;NgayBatDau,D1347&gt;NgayKetThuc),"Ngày tháng phải nằm trong kỳ báo cáo",IF(AND(G1347&lt;&gt;"",COUNTIF(D.2[Tên khách hàng],G1347)=0),"Tên KH chưa khai báo trong DSKH",IF(AND(H1347&lt;&gt;"",COUNTIF(D.1[Tên sản phẩm],H1347)=0),"SP này chưa khai báo trong DSSP",""))))</f>
        <v/>
      </c>
      <c r="AB1347" s="28" t="str">
        <f t="shared" ref="AB1347:AB1410" ca="1" si="254">IF(D1347="","",MONTH(D1347))</f>
        <v/>
      </c>
      <c r="AC1347" s="29" t="str">
        <f>IF(OR(H1347="",S1347=""),"",S1347-(SUM(L1347,M1347)*INDEX(#REF!,MATCH(H1347,D.1[Tên sản phẩm],0))))</f>
        <v/>
      </c>
    </row>
    <row r="1348" spans="2:29" ht="27.75" customHeight="1">
      <c r="B1348" s="69">
        <f t="shared" ref="B1348:B1411" si="255">ROW(A1348)-3</f>
        <v>1345</v>
      </c>
      <c r="C1348" s="49" t="str">
        <f t="shared" ref="C1348:C1411" ca="1" si="256">IF(AND(D1348="",E1348="",G1348=""),"",IF(AND(D1348=OFFSET(D1348,-1,0),E1348=OFFSET(E1348,-1,0),G1348=OFFSET(G1348,-1,0)),OFFSET(B1348,-1,1),B1348))</f>
        <v/>
      </c>
      <c r="D1348" s="50" t="str">
        <f t="shared" ref="D1348:D1411" ca="1" si="257">IF(AND($H1348&lt;&gt;"",B1348&lt;&gt;1),OFFSET(C1348,-1,1),"")</f>
        <v/>
      </c>
      <c r="E1348" s="51" t="str">
        <f t="shared" ref="E1348:E1411" ca="1" si="258">IF(AND($H1348&lt;&gt;"",B1348&lt;&gt;1),OFFSET(D1348,-1,1),"")</f>
        <v/>
      </c>
      <c r="F1348" s="51"/>
      <c r="G1348" s="52" t="str">
        <f t="shared" ref="G1348:G1411" ca="1" si="259">IF(AND($H1348&lt;&gt;"",B1348&lt;&gt;1),OFFSET(F1348,-1,1),"")</f>
        <v/>
      </c>
      <c r="H1348" s="53"/>
      <c r="I1348" s="54" t="str">
        <f>IF(H1348="","",INDEX(D.1[Quy cách],MATCH(H1348,D.1[Tên sản phẩm],0)))</f>
        <v/>
      </c>
      <c r="J1348" s="20" t="str">
        <f>IF(H1348="","",INDEX(D.1[ĐVT],MATCH(H1348,D.1[Tên sản phẩm],0)))</f>
        <v/>
      </c>
      <c r="K1348" s="56" t="str">
        <f>IF(H1348="","",INDEX(#REF!,MATCH(H1348,D.1[Tên sản phẩm],0)))</f>
        <v/>
      </c>
      <c r="L1348" s="56"/>
      <c r="M1348" s="53"/>
      <c r="N1348" s="53"/>
      <c r="O1348" s="53"/>
      <c r="P1348" s="57" t="str">
        <f t="shared" ref="P1348:P1411" si="260">IF(AND(K1348&lt;&gt;"",L1348&lt;&gt;""),K1348*L1348,IF(AND(N1348&lt;&gt;"",O1348&lt;&gt;""),N1348*O1348,""))</f>
        <v/>
      </c>
      <c r="Q1348" s="58"/>
      <c r="R1348" s="56" t="str">
        <f t="shared" si="253"/>
        <v/>
      </c>
      <c r="S1348" s="57" t="str">
        <f t="shared" ref="S1348:S1411" si="261">IF(P1348="","",P1348-SUM(R1348))</f>
        <v/>
      </c>
      <c r="T1348" s="58" t="str">
        <f t="shared" ref="T1348:T1411" ca="1" si="262">IF(AND(S1348&lt;&gt;"",C1348=OFFSET(C1348,-1,0)),OFFSET(S1348,-1,1),"")</f>
        <v/>
      </c>
      <c r="U1348" s="57" t="str">
        <f t="shared" ref="U1348:U1411" si="263">IF(S1348="","",S1348*SUM(1,T1348))</f>
        <v/>
      </c>
      <c r="V1348" s="57" t="str">
        <f ca="1">IF(AND(C1348&lt;&gt;"",C1348&lt;&gt;OFFSET(C1348,1,0)),SUMIFS([Giá có thuế],[Số ĐK],C1348),"")</f>
        <v/>
      </c>
      <c r="W1348" s="53"/>
      <c r="X1348" s="55" t="str">
        <f>IF(W1348="","",'Thông Tin Chung'!#REF!)</f>
        <v/>
      </c>
      <c r="Y1348" s="57" t="str">
        <f t="shared" ref="Y1348:Y1411" ca="1" si="264">IF(AND(V1348&lt;&gt;"",W1348&lt;&gt;"",V1348&lt;&gt;0),V1348-W1348,"")</f>
        <v/>
      </c>
      <c r="Z1348" s="59"/>
      <c r="AA1348" s="49" t="str">
        <f ca="1">IF(C1348="","",IF(OR(D1348&lt;NgayBatDau,D1348&gt;NgayKetThuc),"Ngày tháng phải nằm trong kỳ báo cáo",IF(AND(G1348&lt;&gt;"",COUNTIF(D.2[Tên khách hàng],G1348)=0),"Tên KH chưa khai báo trong DSKH",IF(AND(H1348&lt;&gt;"",COUNTIF(D.1[Tên sản phẩm],H1348)=0),"SP này chưa khai báo trong DSSP",""))))</f>
        <v/>
      </c>
      <c r="AB1348" s="28" t="str">
        <f t="shared" ca="1" si="254"/>
        <v/>
      </c>
      <c r="AC1348" s="29" t="str">
        <f>IF(OR(H1348="",S1348=""),"",S1348-(SUM(L1348,M1348)*INDEX(#REF!,MATCH(H1348,D.1[Tên sản phẩm],0))))</f>
        <v/>
      </c>
    </row>
    <row r="1349" spans="2:29" ht="27.75" customHeight="1">
      <c r="B1349" s="69">
        <f t="shared" si="255"/>
        <v>1346</v>
      </c>
      <c r="C1349" s="49" t="str">
        <f t="shared" ca="1" si="256"/>
        <v/>
      </c>
      <c r="D1349" s="50" t="str">
        <f t="shared" ca="1" si="257"/>
        <v/>
      </c>
      <c r="E1349" s="51" t="str">
        <f t="shared" ca="1" si="258"/>
        <v/>
      </c>
      <c r="F1349" s="51"/>
      <c r="G1349" s="52" t="str">
        <f t="shared" ca="1" si="259"/>
        <v/>
      </c>
      <c r="H1349" s="53"/>
      <c r="I1349" s="54" t="str">
        <f>IF(H1349="","",INDEX(D.1[Quy cách],MATCH(H1349,D.1[Tên sản phẩm],0)))</f>
        <v/>
      </c>
      <c r="J1349" s="20" t="str">
        <f>IF(H1349="","",INDEX(D.1[ĐVT],MATCH(H1349,D.1[Tên sản phẩm],0)))</f>
        <v/>
      </c>
      <c r="K1349" s="56" t="str">
        <f>IF(H1349="","",INDEX(#REF!,MATCH(H1349,D.1[Tên sản phẩm],0)))</f>
        <v/>
      </c>
      <c r="L1349" s="56"/>
      <c r="M1349" s="53"/>
      <c r="N1349" s="53"/>
      <c r="O1349" s="53"/>
      <c r="P1349" s="57" t="str">
        <f t="shared" si="260"/>
        <v/>
      </c>
      <c r="Q1349" s="58"/>
      <c r="R1349" s="56" t="str">
        <f t="shared" si="253"/>
        <v/>
      </c>
      <c r="S1349" s="57" t="str">
        <f t="shared" si="261"/>
        <v/>
      </c>
      <c r="T1349" s="58" t="str">
        <f t="shared" ca="1" si="262"/>
        <v/>
      </c>
      <c r="U1349" s="57" t="str">
        <f t="shared" si="263"/>
        <v/>
      </c>
      <c r="V1349" s="57" t="str">
        <f ca="1">IF(AND(C1349&lt;&gt;"",C1349&lt;&gt;OFFSET(C1349,1,0)),SUMIFS([Giá có thuế],[Số ĐK],C1349),"")</f>
        <v/>
      </c>
      <c r="W1349" s="53"/>
      <c r="X1349" s="55" t="str">
        <f>IF(W1349="","",'Thông Tin Chung'!#REF!)</f>
        <v/>
      </c>
      <c r="Y1349" s="57" t="str">
        <f t="shared" ca="1" si="264"/>
        <v/>
      </c>
      <c r="Z1349" s="59"/>
      <c r="AA1349" s="49" t="str">
        <f ca="1">IF(C1349="","",IF(OR(D1349&lt;NgayBatDau,D1349&gt;NgayKetThuc),"Ngày tháng phải nằm trong kỳ báo cáo",IF(AND(G1349&lt;&gt;"",COUNTIF(D.2[Tên khách hàng],G1349)=0),"Tên KH chưa khai báo trong DSKH",IF(AND(H1349&lt;&gt;"",COUNTIF(D.1[Tên sản phẩm],H1349)=0),"SP này chưa khai báo trong DSSP",""))))</f>
        <v/>
      </c>
      <c r="AB1349" s="28" t="str">
        <f t="shared" ca="1" si="254"/>
        <v/>
      </c>
      <c r="AC1349" s="29" t="str">
        <f>IF(OR(H1349="",S1349=""),"",S1349-(SUM(L1349,M1349)*INDEX(#REF!,MATCH(H1349,D.1[Tên sản phẩm],0))))</f>
        <v/>
      </c>
    </row>
    <row r="1350" spans="2:29" ht="27.75" customHeight="1">
      <c r="B1350" s="69">
        <f t="shared" si="255"/>
        <v>1347</v>
      </c>
      <c r="C1350" s="49" t="str">
        <f t="shared" ca="1" si="256"/>
        <v/>
      </c>
      <c r="D1350" s="50" t="str">
        <f t="shared" ca="1" si="257"/>
        <v/>
      </c>
      <c r="E1350" s="51" t="str">
        <f t="shared" ca="1" si="258"/>
        <v/>
      </c>
      <c r="F1350" s="51"/>
      <c r="G1350" s="52" t="str">
        <f t="shared" ca="1" si="259"/>
        <v/>
      </c>
      <c r="H1350" s="53"/>
      <c r="I1350" s="54" t="str">
        <f>IF(H1350="","",INDEX(D.1[Quy cách],MATCH(H1350,D.1[Tên sản phẩm],0)))</f>
        <v/>
      </c>
      <c r="J1350" s="20" t="str">
        <f>IF(H1350="","",INDEX(D.1[ĐVT],MATCH(H1350,D.1[Tên sản phẩm],0)))</f>
        <v/>
      </c>
      <c r="K1350" s="56" t="str">
        <f>IF(H1350="","",INDEX(#REF!,MATCH(H1350,D.1[Tên sản phẩm],0)))</f>
        <v/>
      </c>
      <c r="L1350" s="56"/>
      <c r="M1350" s="53"/>
      <c r="N1350" s="53"/>
      <c r="O1350" s="53"/>
      <c r="P1350" s="57" t="str">
        <f t="shared" si="260"/>
        <v/>
      </c>
      <c r="Q1350" s="58"/>
      <c r="R1350" s="56" t="str">
        <f t="shared" si="253"/>
        <v/>
      </c>
      <c r="S1350" s="57" t="str">
        <f t="shared" si="261"/>
        <v/>
      </c>
      <c r="T1350" s="58" t="str">
        <f t="shared" ca="1" si="262"/>
        <v/>
      </c>
      <c r="U1350" s="57" t="str">
        <f t="shared" si="263"/>
        <v/>
      </c>
      <c r="V1350" s="57" t="str">
        <f ca="1">IF(AND(C1350&lt;&gt;"",C1350&lt;&gt;OFFSET(C1350,1,0)),SUMIFS([Giá có thuế],[Số ĐK],C1350),"")</f>
        <v/>
      </c>
      <c r="W1350" s="53"/>
      <c r="X1350" s="55" t="str">
        <f>IF(W1350="","",'Thông Tin Chung'!#REF!)</f>
        <v/>
      </c>
      <c r="Y1350" s="57" t="str">
        <f t="shared" ca="1" si="264"/>
        <v/>
      </c>
      <c r="Z1350" s="59"/>
      <c r="AA1350" s="49" t="str">
        <f ca="1">IF(C1350="","",IF(OR(D1350&lt;NgayBatDau,D1350&gt;NgayKetThuc),"Ngày tháng phải nằm trong kỳ báo cáo",IF(AND(G1350&lt;&gt;"",COUNTIF(D.2[Tên khách hàng],G1350)=0),"Tên KH chưa khai báo trong DSKH",IF(AND(H1350&lt;&gt;"",COUNTIF(D.1[Tên sản phẩm],H1350)=0),"SP này chưa khai báo trong DSSP",""))))</f>
        <v/>
      </c>
      <c r="AB1350" s="28" t="str">
        <f t="shared" ca="1" si="254"/>
        <v/>
      </c>
      <c r="AC1350" s="29" t="str">
        <f>IF(OR(H1350="",S1350=""),"",S1350-(SUM(L1350,M1350)*INDEX(#REF!,MATCH(H1350,D.1[Tên sản phẩm],0))))</f>
        <v/>
      </c>
    </row>
    <row r="1351" spans="2:29" ht="27.75" customHeight="1">
      <c r="B1351" s="69">
        <f t="shared" si="255"/>
        <v>1348</v>
      </c>
      <c r="C1351" s="49" t="str">
        <f t="shared" ca="1" si="256"/>
        <v/>
      </c>
      <c r="D1351" s="50" t="str">
        <f t="shared" ca="1" si="257"/>
        <v/>
      </c>
      <c r="E1351" s="51" t="str">
        <f t="shared" ca="1" si="258"/>
        <v/>
      </c>
      <c r="F1351" s="51"/>
      <c r="G1351" s="52" t="str">
        <f t="shared" ca="1" si="259"/>
        <v/>
      </c>
      <c r="H1351" s="53"/>
      <c r="I1351" s="54" t="str">
        <f>IF(H1351="","",INDEX(D.1[Quy cách],MATCH(H1351,D.1[Tên sản phẩm],0)))</f>
        <v/>
      </c>
      <c r="J1351" s="20" t="str">
        <f>IF(H1351="","",INDEX(D.1[ĐVT],MATCH(H1351,D.1[Tên sản phẩm],0)))</f>
        <v/>
      </c>
      <c r="K1351" s="56" t="str">
        <f>IF(H1351="","",INDEX(#REF!,MATCH(H1351,D.1[Tên sản phẩm],0)))</f>
        <v/>
      </c>
      <c r="L1351" s="56"/>
      <c r="M1351" s="53"/>
      <c r="N1351" s="53"/>
      <c r="O1351" s="53"/>
      <c r="P1351" s="57" t="str">
        <f t="shared" si="260"/>
        <v/>
      </c>
      <c r="Q1351" s="58"/>
      <c r="R1351" s="56" t="str">
        <f t="shared" si="253"/>
        <v/>
      </c>
      <c r="S1351" s="57" t="str">
        <f t="shared" si="261"/>
        <v/>
      </c>
      <c r="T1351" s="58" t="str">
        <f t="shared" ca="1" si="262"/>
        <v/>
      </c>
      <c r="U1351" s="57" t="str">
        <f t="shared" si="263"/>
        <v/>
      </c>
      <c r="V1351" s="57" t="str">
        <f ca="1">IF(AND(C1351&lt;&gt;"",C1351&lt;&gt;OFFSET(C1351,1,0)),SUMIFS([Giá có thuế],[Số ĐK],C1351),"")</f>
        <v/>
      </c>
      <c r="W1351" s="53"/>
      <c r="X1351" s="55" t="str">
        <f>IF(W1351="","",'Thông Tin Chung'!#REF!)</f>
        <v/>
      </c>
      <c r="Y1351" s="57" t="str">
        <f t="shared" ca="1" si="264"/>
        <v/>
      </c>
      <c r="Z1351" s="59"/>
      <c r="AA1351" s="49" t="str">
        <f ca="1">IF(C1351="","",IF(OR(D1351&lt;NgayBatDau,D1351&gt;NgayKetThuc),"Ngày tháng phải nằm trong kỳ báo cáo",IF(AND(G1351&lt;&gt;"",COUNTIF(D.2[Tên khách hàng],G1351)=0),"Tên KH chưa khai báo trong DSKH",IF(AND(H1351&lt;&gt;"",COUNTIF(D.1[Tên sản phẩm],H1351)=0),"SP này chưa khai báo trong DSSP",""))))</f>
        <v/>
      </c>
      <c r="AB1351" s="28" t="str">
        <f t="shared" ca="1" si="254"/>
        <v/>
      </c>
      <c r="AC1351" s="29" t="str">
        <f>IF(OR(H1351="",S1351=""),"",S1351-(SUM(L1351,M1351)*INDEX(#REF!,MATCH(H1351,D.1[Tên sản phẩm],0))))</f>
        <v/>
      </c>
    </row>
    <row r="1352" spans="2:29" ht="27.75" customHeight="1">
      <c r="B1352" s="69">
        <f t="shared" si="255"/>
        <v>1349</v>
      </c>
      <c r="C1352" s="49" t="str">
        <f t="shared" ca="1" si="256"/>
        <v/>
      </c>
      <c r="D1352" s="50" t="str">
        <f t="shared" ca="1" si="257"/>
        <v/>
      </c>
      <c r="E1352" s="51" t="str">
        <f t="shared" ca="1" si="258"/>
        <v/>
      </c>
      <c r="F1352" s="51"/>
      <c r="G1352" s="52" t="str">
        <f t="shared" ca="1" si="259"/>
        <v/>
      </c>
      <c r="H1352" s="53"/>
      <c r="I1352" s="54" t="str">
        <f>IF(H1352="","",INDEX(D.1[Quy cách],MATCH(H1352,D.1[Tên sản phẩm],0)))</f>
        <v/>
      </c>
      <c r="J1352" s="20" t="str">
        <f>IF(H1352="","",INDEX(D.1[ĐVT],MATCH(H1352,D.1[Tên sản phẩm],0)))</f>
        <v/>
      </c>
      <c r="K1352" s="56" t="str">
        <f>IF(H1352="","",INDEX(#REF!,MATCH(H1352,D.1[Tên sản phẩm],0)))</f>
        <v/>
      </c>
      <c r="L1352" s="56"/>
      <c r="M1352" s="53"/>
      <c r="N1352" s="53"/>
      <c r="O1352" s="53"/>
      <c r="P1352" s="57" t="str">
        <f t="shared" si="260"/>
        <v/>
      </c>
      <c r="Q1352" s="58"/>
      <c r="R1352" s="56" t="str">
        <f t="shared" si="253"/>
        <v/>
      </c>
      <c r="S1352" s="57" t="str">
        <f t="shared" si="261"/>
        <v/>
      </c>
      <c r="T1352" s="58" t="str">
        <f t="shared" ca="1" si="262"/>
        <v/>
      </c>
      <c r="U1352" s="57" t="str">
        <f t="shared" si="263"/>
        <v/>
      </c>
      <c r="V1352" s="57" t="str">
        <f ca="1">IF(AND(C1352&lt;&gt;"",C1352&lt;&gt;OFFSET(C1352,1,0)),SUMIFS([Giá có thuế],[Số ĐK],C1352),"")</f>
        <v/>
      </c>
      <c r="W1352" s="53"/>
      <c r="X1352" s="55" t="str">
        <f>IF(W1352="","",'Thông Tin Chung'!#REF!)</f>
        <v/>
      </c>
      <c r="Y1352" s="57" t="str">
        <f t="shared" ca="1" si="264"/>
        <v/>
      </c>
      <c r="Z1352" s="59"/>
      <c r="AA1352" s="49" t="str">
        <f ca="1">IF(C1352="","",IF(OR(D1352&lt;NgayBatDau,D1352&gt;NgayKetThuc),"Ngày tháng phải nằm trong kỳ báo cáo",IF(AND(G1352&lt;&gt;"",COUNTIF(D.2[Tên khách hàng],G1352)=0),"Tên KH chưa khai báo trong DSKH",IF(AND(H1352&lt;&gt;"",COUNTIF(D.1[Tên sản phẩm],H1352)=0),"SP này chưa khai báo trong DSSP",""))))</f>
        <v/>
      </c>
      <c r="AB1352" s="28" t="str">
        <f t="shared" ca="1" si="254"/>
        <v/>
      </c>
      <c r="AC1352" s="29" t="str">
        <f>IF(OR(H1352="",S1352=""),"",S1352-(SUM(L1352,M1352)*INDEX(#REF!,MATCH(H1352,D.1[Tên sản phẩm],0))))</f>
        <v/>
      </c>
    </row>
    <row r="1353" spans="2:29" ht="27.75" customHeight="1">
      <c r="B1353" s="69">
        <f t="shared" si="255"/>
        <v>1350</v>
      </c>
      <c r="C1353" s="49" t="str">
        <f t="shared" ca="1" si="256"/>
        <v/>
      </c>
      <c r="D1353" s="50" t="str">
        <f t="shared" ca="1" si="257"/>
        <v/>
      </c>
      <c r="E1353" s="51" t="str">
        <f t="shared" ca="1" si="258"/>
        <v/>
      </c>
      <c r="F1353" s="51"/>
      <c r="G1353" s="52" t="str">
        <f t="shared" ca="1" si="259"/>
        <v/>
      </c>
      <c r="H1353" s="53"/>
      <c r="I1353" s="54" t="str">
        <f>IF(H1353="","",INDEX(D.1[Quy cách],MATCH(H1353,D.1[Tên sản phẩm],0)))</f>
        <v/>
      </c>
      <c r="J1353" s="20" t="str">
        <f>IF(H1353="","",INDEX(D.1[ĐVT],MATCH(H1353,D.1[Tên sản phẩm],0)))</f>
        <v/>
      </c>
      <c r="K1353" s="56" t="str">
        <f>IF(H1353="","",INDEX(#REF!,MATCH(H1353,D.1[Tên sản phẩm],0)))</f>
        <v/>
      </c>
      <c r="L1353" s="56"/>
      <c r="M1353" s="53"/>
      <c r="N1353" s="53"/>
      <c r="O1353" s="53"/>
      <c r="P1353" s="57" t="str">
        <f t="shared" si="260"/>
        <v/>
      </c>
      <c r="Q1353" s="58"/>
      <c r="R1353" s="56" t="str">
        <f t="shared" si="253"/>
        <v/>
      </c>
      <c r="S1353" s="57" t="str">
        <f t="shared" si="261"/>
        <v/>
      </c>
      <c r="T1353" s="58" t="str">
        <f t="shared" ca="1" si="262"/>
        <v/>
      </c>
      <c r="U1353" s="57" t="str">
        <f t="shared" si="263"/>
        <v/>
      </c>
      <c r="V1353" s="57" t="str">
        <f ca="1">IF(AND(C1353&lt;&gt;"",C1353&lt;&gt;OFFSET(C1353,1,0)),SUMIFS([Giá có thuế],[Số ĐK],C1353),"")</f>
        <v/>
      </c>
      <c r="W1353" s="53"/>
      <c r="X1353" s="55" t="str">
        <f>IF(W1353="","",'Thông Tin Chung'!#REF!)</f>
        <v/>
      </c>
      <c r="Y1353" s="57" t="str">
        <f t="shared" ca="1" si="264"/>
        <v/>
      </c>
      <c r="Z1353" s="59"/>
      <c r="AA1353" s="49" t="str">
        <f ca="1">IF(C1353="","",IF(OR(D1353&lt;NgayBatDau,D1353&gt;NgayKetThuc),"Ngày tháng phải nằm trong kỳ báo cáo",IF(AND(G1353&lt;&gt;"",COUNTIF(D.2[Tên khách hàng],G1353)=0),"Tên KH chưa khai báo trong DSKH",IF(AND(H1353&lt;&gt;"",COUNTIF(D.1[Tên sản phẩm],H1353)=0),"SP này chưa khai báo trong DSSP",""))))</f>
        <v/>
      </c>
      <c r="AB1353" s="28" t="str">
        <f t="shared" ca="1" si="254"/>
        <v/>
      </c>
      <c r="AC1353" s="29" t="str">
        <f>IF(OR(H1353="",S1353=""),"",S1353-(SUM(L1353,M1353)*INDEX(#REF!,MATCH(H1353,D.1[Tên sản phẩm],0))))</f>
        <v/>
      </c>
    </row>
    <row r="1354" spans="2:29" ht="27.75" customHeight="1">
      <c r="B1354" s="69">
        <f t="shared" si="255"/>
        <v>1351</v>
      </c>
      <c r="C1354" s="49" t="str">
        <f t="shared" ca="1" si="256"/>
        <v/>
      </c>
      <c r="D1354" s="50" t="str">
        <f t="shared" ca="1" si="257"/>
        <v/>
      </c>
      <c r="E1354" s="51" t="str">
        <f t="shared" ca="1" si="258"/>
        <v/>
      </c>
      <c r="F1354" s="51"/>
      <c r="G1354" s="52" t="str">
        <f t="shared" ca="1" si="259"/>
        <v/>
      </c>
      <c r="H1354" s="53"/>
      <c r="I1354" s="54" t="str">
        <f>IF(H1354="","",INDEX(D.1[Quy cách],MATCH(H1354,D.1[Tên sản phẩm],0)))</f>
        <v/>
      </c>
      <c r="J1354" s="20" t="str">
        <f>IF(H1354="","",INDEX(D.1[ĐVT],MATCH(H1354,D.1[Tên sản phẩm],0)))</f>
        <v/>
      </c>
      <c r="K1354" s="56" t="str">
        <f>IF(H1354="","",INDEX(#REF!,MATCH(H1354,D.1[Tên sản phẩm],0)))</f>
        <v/>
      </c>
      <c r="L1354" s="56"/>
      <c r="M1354" s="53"/>
      <c r="N1354" s="53"/>
      <c r="O1354" s="53"/>
      <c r="P1354" s="57" t="str">
        <f t="shared" si="260"/>
        <v/>
      </c>
      <c r="Q1354" s="58"/>
      <c r="R1354" s="56" t="str">
        <f t="shared" si="253"/>
        <v/>
      </c>
      <c r="S1354" s="57" t="str">
        <f t="shared" si="261"/>
        <v/>
      </c>
      <c r="T1354" s="58" t="str">
        <f t="shared" ca="1" si="262"/>
        <v/>
      </c>
      <c r="U1354" s="57" t="str">
        <f t="shared" si="263"/>
        <v/>
      </c>
      <c r="V1354" s="57" t="str">
        <f ca="1">IF(AND(C1354&lt;&gt;"",C1354&lt;&gt;OFFSET(C1354,1,0)),SUMIFS([Giá có thuế],[Số ĐK],C1354),"")</f>
        <v/>
      </c>
      <c r="W1354" s="53"/>
      <c r="X1354" s="55" t="str">
        <f>IF(W1354="","",'Thông Tin Chung'!#REF!)</f>
        <v/>
      </c>
      <c r="Y1354" s="57" t="str">
        <f t="shared" ca="1" si="264"/>
        <v/>
      </c>
      <c r="Z1354" s="59"/>
      <c r="AA1354" s="49" t="str">
        <f ca="1">IF(C1354="","",IF(OR(D1354&lt;NgayBatDau,D1354&gt;NgayKetThuc),"Ngày tháng phải nằm trong kỳ báo cáo",IF(AND(G1354&lt;&gt;"",COUNTIF(D.2[Tên khách hàng],G1354)=0),"Tên KH chưa khai báo trong DSKH",IF(AND(H1354&lt;&gt;"",COUNTIF(D.1[Tên sản phẩm],H1354)=0),"SP này chưa khai báo trong DSSP",""))))</f>
        <v/>
      </c>
      <c r="AB1354" s="28" t="str">
        <f t="shared" ca="1" si="254"/>
        <v/>
      </c>
      <c r="AC1354" s="29" t="str">
        <f>IF(OR(H1354="",S1354=""),"",S1354-(SUM(L1354,M1354)*INDEX(#REF!,MATCH(H1354,D.1[Tên sản phẩm],0))))</f>
        <v/>
      </c>
    </row>
    <row r="1355" spans="2:29" ht="27.75" customHeight="1">
      <c r="B1355" s="69">
        <f t="shared" si="255"/>
        <v>1352</v>
      </c>
      <c r="C1355" s="49" t="str">
        <f t="shared" ca="1" si="256"/>
        <v/>
      </c>
      <c r="D1355" s="50" t="str">
        <f t="shared" ca="1" si="257"/>
        <v/>
      </c>
      <c r="E1355" s="51" t="str">
        <f t="shared" ca="1" si="258"/>
        <v/>
      </c>
      <c r="F1355" s="51"/>
      <c r="G1355" s="52" t="str">
        <f t="shared" ca="1" si="259"/>
        <v/>
      </c>
      <c r="H1355" s="53"/>
      <c r="I1355" s="54" t="str">
        <f>IF(H1355="","",INDEX(D.1[Quy cách],MATCH(H1355,D.1[Tên sản phẩm],0)))</f>
        <v/>
      </c>
      <c r="J1355" s="20" t="str">
        <f>IF(H1355="","",INDEX(D.1[ĐVT],MATCH(H1355,D.1[Tên sản phẩm],0)))</f>
        <v/>
      </c>
      <c r="K1355" s="56" t="str">
        <f>IF(H1355="","",INDEX(#REF!,MATCH(H1355,D.1[Tên sản phẩm],0)))</f>
        <v/>
      </c>
      <c r="L1355" s="56"/>
      <c r="M1355" s="53"/>
      <c r="N1355" s="53"/>
      <c r="O1355" s="53"/>
      <c r="P1355" s="57" t="str">
        <f t="shared" si="260"/>
        <v/>
      </c>
      <c r="Q1355" s="58"/>
      <c r="R1355" s="56" t="str">
        <f t="shared" si="253"/>
        <v/>
      </c>
      <c r="S1355" s="57" t="str">
        <f t="shared" si="261"/>
        <v/>
      </c>
      <c r="T1355" s="58" t="str">
        <f t="shared" ca="1" si="262"/>
        <v/>
      </c>
      <c r="U1355" s="57" t="str">
        <f t="shared" si="263"/>
        <v/>
      </c>
      <c r="V1355" s="57" t="str">
        <f ca="1">IF(AND(C1355&lt;&gt;"",C1355&lt;&gt;OFFSET(C1355,1,0)),SUMIFS([Giá có thuế],[Số ĐK],C1355),"")</f>
        <v/>
      </c>
      <c r="W1355" s="53"/>
      <c r="X1355" s="55" t="str">
        <f>IF(W1355="","",'Thông Tin Chung'!#REF!)</f>
        <v/>
      </c>
      <c r="Y1355" s="57" t="str">
        <f t="shared" ca="1" si="264"/>
        <v/>
      </c>
      <c r="Z1355" s="59"/>
      <c r="AA1355" s="49" t="str">
        <f ca="1">IF(C1355="","",IF(OR(D1355&lt;NgayBatDau,D1355&gt;NgayKetThuc),"Ngày tháng phải nằm trong kỳ báo cáo",IF(AND(G1355&lt;&gt;"",COUNTIF(D.2[Tên khách hàng],G1355)=0),"Tên KH chưa khai báo trong DSKH",IF(AND(H1355&lt;&gt;"",COUNTIF(D.1[Tên sản phẩm],H1355)=0),"SP này chưa khai báo trong DSSP",""))))</f>
        <v/>
      </c>
      <c r="AB1355" s="28" t="str">
        <f t="shared" ca="1" si="254"/>
        <v/>
      </c>
      <c r="AC1355" s="29" t="str">
        <f>IF(OR(H1355="",S1355=""),"",S1355-(SUM(L1355,M1355)*INDEX(#REF!,MATCH(H1355,D.1[Tên sản phẩm],0))))</f>
        <v/>
      </c>
    </row>
    <row r="1356" spans="2:29" ht="27.75" customHeight="1">
      <c r="B1356" s="69">
        <f t="shared" si="255"/>
        <v>1353</v>
      </c>
      <c r="C1356" s="49" t="str">
        <f t="shared" ca="1" si="256"/>
        <v/>
      </c>
      <c r="D1356" s="50" t="str">
        <f t="shared" ca="1" si="257"/>
        <v/>
      </c>
      <c r="E1356" s="51" t="str">
        <f t="shared" ca="1" si="258"/>
        <v/>
      </c>
      <c r="F1356" s="51"/>
      <c r="G1356" s="52" t="str">
        <f t="shared" ca="1" si="259"/>
        <v/>
      </c>
      <c r="H1356" s="53"/>
      <c r="I1356" s="54" t="str">
        <f>IF(H1356="","",INDEX(D.1[Quy cách],MATCH(H1356,D.1[Tên sản phẩm],0)))</f>
        <v/>
      </c>
      <c r="J1356" s="20" t="str">
        <f>IF(H1356="","",INDEX(D.1[ĐVT],MATCH(H1356,D.1[Tên sản phẩm],0)))</f>
        <v/>
      </c>
      <c r="K1356" s="56" t="str">
        <f>IF(H1356="","",INDEX(#REF!,MATCH(H1356,D.1[Tên sản phẩm],0)))</f>
        <v/>
      </c>
      <c r="L1356" s="56"/>
      <c r="M1356" s="53"/>
      <c r="N1356" s="53"/>
      <c r="O1356" s="53"/>
      <c r="P1356" s="57" t="str">
        <f t="shared" si="260"/>
        <v/>
      </c>
      <c r="Q1356" s="58"/>
      <c r="R1356" s="56" t="str">
        <f t="shared" si="253"/>
        <v/>
      </c>
      <c r="S1356" s="57" t="str">
        <f t="shared" si="261"/>
        <v/>
      </c>
      <c r="T1356" s="58" t="str">
        <f t="shared" ca="1" si="262"/>
        <v/>
      </c>
      <c r="U1356" s="57" t="str">
        <f t="shared" si="263"/>
        <v/>
      </c>
      <c r="V1356" s="57" t="str">
        <f ca="1">IF(AND(C1356&lt;&gt;"",C1356&lt;&gt;OFFSET(C1356,1,0)),SUMIFS([Giá có thuế],[Số ĐK],C1356),"")</f>
        <v/>
      </c>
      <c r="W1356" s="53"/>
      <c r="X1356" s="55" t="str">
        <f>IF(W1356="","",'Thông Tin Chung'!#REF!)</f>
        <v/>
      </c>
      <c r="Y1356" s="57" t="str">
        <f t="shared" ca="1" si="264"/>
        <v/>
      </c>
      <c r="Z1356" s="59"/>
      <c r="AA1356" s="49" t="str">
        <f ca="1">IF(C1356="","",IF(OR(D1356&lt;NgayBatDau,D1356&gt;NgayKetThuc),"Ngày tháng phải nằm trong kỳ báo cáo",IF(AND(G1356&lt;&gt;"",COUNTIF(D.2[Tên khách hàng],G1356)=0),"Tên KH chưa khai báo trong DSKH",IF(AND(H1356&lt;&gt;"",COUNTIF(D.1[Tên sản phẩm],H1356)=0),"SP này chưa khai báo trong DSSP",""))))</f>
        <v/>
      </c>
      <c r="AB1356" s="28" t="str">
        <f t="shared" ca="1" si="254"/>
        <v/>
      </c>
      <c r="AC1356" s="29" t="str">
        <f>IF(OR(H1356="",S1356=""),"",S1356-(SUM(L1356,M1356)*INDEX(#REF!,MATCH(H1356,D.1[Tên sản phẩm],0))))</f>
        <v/>
      </c>
    </row>
    <row r="1357" spans="2:29" ht="27.75" customHeight="1">
      <c r="B1357" s="69">
        <f t="shared" si="255"/>
        <v>1354</v>
      </c>
      <c r="C1357" s="49" t="str">
        <f t="shared" ca="1" si="256"/>
        <v/>
      </c>
      <c r="D1357" s="50" t="str">
        <f t="shared" ca="1" si="257"/>
        <v/>
      </c>
      <c r="E1357" s="51" t="str">
        <f t="shared" ca="1" si="258"/>
        <v/>
      </c>
      <c r="F1357" s="51"/>
      <c r="G1357" s="52" t="str">
        <f t="shared" ca="1" si="259"/>
        <v/>
      </c>
      <c r="H1357" s="53"/>
      <c r="I1357" s="54" t="str">
        <f>IF(H1357="","",INDEX(D.1[Quy cách],MATCH(H1357,D.1[Tên sản phẩm],0)))</f>
        <v/>
      </c>
      <c r="J1357" s="20" t="str">
        <f>IF(H1357="","",INDEX(D.1[ĐVT],MATCH(H1357,D.1[Tên sản phẩm],0)))</f>
        <v/>
      </c>
      <c r="K1357" s="56" t="str">
        <f>IF(H1357="","",INDEX(#REF!,MATCH(H1357,D.1[Tên sản phẩm],0)))</f>
        <v/>
      </c>
      <c r="L1357" s="56"/>
      <c r="M1357" s="53"/>
      <c r="N1357" s="53"/>
      <c r="O1357" s="53"/>
      <c r="P1357" s="57" t="str">
        <f t="shared" si="260"/>
        <v/>
      </c>
      <c r="Q1357" s="58"/>
      <c r="R1357" s="56" t="str">
        <f t="shared" si="253"/>
        <v/>
      </c>
      <c r="S1357" s="57" t="str">
        <f t="shared" si="261"/>
        <v/>
      </c>
      <c r="T1357" s="58" t="str">
        <f t="shared" ca="1" si="262"/>
        <v/>
      </c>
      <c r="U1357" s="57" t="str">
        <f t="shared" si="263"/>
        <v/>
      </c>
      <c r="V1357" s="57" t="str">
        <f ca="1">IF(AND(C1357&lt;&gt;"",C1357&lt;&gt;OFFSET(C1357,1,0)),SUMIFS([Giá có thuế],[Số ĐK],C1357),"")</f>
        <v/>
      </c>
      <c r="W1357" s="53"/>
      <c r="X1357" s="55" t="str">
        <f>IF(W1357="","",'Thông Tin Chung'!#REF!)</f>
        <v/>
      </c>
      <c r="Y1357" s="57" t="str">
        <f t="shared" ca="1" si="264"/>
        <v/>
      </c>
      <c r="Z1357" s="59"/>
      <c r="AA1357" s="49" t="str">
        <f ca="1">IF(C1357="","",IF(OR(D1357&lt;NgayBatDau,D1357&gt;NgayKetThuc),"Ngày tháng phải nằm trong kỳ báo cáo",IF(AND(G1357&lt;&gt;"",COUNTIF(D.2[Tên khách hàng],G1357)=0),"Tên KH chưa khai báo trong DSKH",IF(AND(H1357&lt;&gt;"",COUNTIF(D.1[Tên sản phẩm],H1357)=0),"SP này chưa khai báo trong DSSP",""))))</f>
        <v/>
      </c>
      <c r="AB1357" s="28" t="str">
        <f t="shared" ca="1" si="254"/>
        <v/>
      </c>
      <c r="AC1357" s="29" t="str">
        <f>IF(OR(H1357="",S1357=""),"",S1357-(SUM(L1357,M1357)*INDEX(#REF!,MATCH(H1357,D.1[Tên sản phẩm],0))))</f>
        <v/>
      </c>
    </row>
    <row r="1358" spans="2:29" ht="27.75" customHeight="1">
      <c r="B1358" s="69">
        <f t="shared" si="255"/>
        <v>1355</v>
      </c>
      <c r="C1358" s="49" t="str">
        <f t="shared" ca="1" si="256"/>
        <v/>
      </c>
      <c r="D1358" s="50" t="str">
        <f t="shared" ca="1" si="257"/>
        <v/>
      </c>
      <c r="E1358" s="51" t="str">
        <f t="shared" ca="1" si="258"/>
        <v/>
      </c>
      <c r="F1358" s="51"/>
      <c r="G1358" s="52" t="str">
        <f t="shared" ca="1" si="259"/>
        <v/>
      </c>
      <c r="H1358" s="53"/>
      <c r="I1358" s="54" t="str">
        <f>IF(H1358="","",INDEX(D.1[Quy cách],MATCH(H1358,D.1[Tên sản phẩm],0)))</f>
        <v/>
      </c>
      <c r="J1358" s="20" t="str">
        <f>IF(H1358="","",INDEX(D.1[ĐVT],MATCH(H1358,D.1[Tên sản phẩm],0)))</f>
        <v/>
      </c>
      <c r="K1358" s="56" t="str">
        <f>IF(H1358="","",INDEX(#REF!,MATCH(H1358,D.1[Tên sản phẩm],0)))</f>
        <v/>
      </c>
      <c r="L1358" s="56"/>
      <c r="M1358" s="53"/>
      <c r="N1358" s="53"/>
      <c r="O1358" s="53"/>
      <c r="P1358" s="57" t="str">
        <f t="shared" si="260"/>
        <v/>
      </c>
      <c r="Q1358" s="58"/>
      <c r="R1358" s="56" t="str">
        <f t="shared" si="253"/>
        <v/>
      </c>
      <c r="S1358" s="57" t="str">
        <f t="shared" si="261"/>
        <v/>
      </c>
      <c r="T1358" s="58" t="str">
        <f t="shared" ca="1" si="262"/>
        <v/>
      </c>
      <c r="U1358" s="57" t="str">
        <f t="shared" si="263"/>
        <v/>
      </c>
      <c r="V1358" s="57" t="str">
        <f ca="1">IF(AND(C1358&lt;&gt;"",C1358&lt;&gt;OFFSET(C1358,1,0)),SUMIFS([Giá có thuế],[Số ĐK],C1358),"")</f>
        <v/>
      </c>
      <c r="W1358" s="53"/>
      <c r="X1358" s="55" t="str">
        <f>IF(W1358="","",'Thông Tin Chung'!#REF!)</f>
        <v/>
      </c>
      <c r="Y1358" s="57" t="str">
        <f t="shared" ca="1" si="264"/>
        <v/>
      </c>
      <c r="Z1358" s="59"/>
      <c r="AA1358" s="49" t="str">
        <f ca="1">IF(C1358="","",IF(OR(D1358&lt;NgayBatDau,D1358&gt;NgayKetThuc),"Ngày tháng phải nằm trong kỳ báo cáo",IF(AND(G1358&lt;&gt;"",COUNTIF(D.2[Tên khách hàng],G1358)=0),"Tên KH chưa khai báo trong DSKH",IF(AND(H1358&lt;&gt;"",COUNTIF(D.1[Tên sản phẩm],H1358)=0),"SP này chưa khai báo trong DSSP",""))))</f>
        <v/>
      </c>
      <c r="AB1358" s="28" t="str">
        <f t="shared" ca="1" si="254"/>
        <v/>
      </c>
      <c r="AC1358" s="29" t="str">
        <f>IF(OR(H1358="",S1358=""),"",S1358-(SUM(L1358,M1358)*INDEX(#REF!,MATCH(H1358,D.1[Tên sản phẩm],0))))</f>
        <v/>
      </c>
    </row>
    <row r="1359" spans="2:29" ht="27.75" customHeight="1">
      <c r="B1359" s="69">
        <f t="shared" si="255"/>
        <v>1356</v>
      </c>
      <c r="C1359" s="49" t="str">
        <f t="shared" ca="1" si="256"/>
        <v/>
      </c>
      <c r="D1359" s="50" t="str">
        <f t="shared" ca="1" si="257"/>
        <v/>
      </c>
      <c r="E1359" s="51" t="str">
        <f t="shared" ca="1" si="258"/>
        <v/>
      </c>
      <c r="F1359" s="51"/>
      <c r="G1359" s="52" t="str">
        <f t="shared" ca="1" si="259"/>
        <v/>
      </c>
      <c r="H1359" s="53"/>
      <c r="I1359" s="54" t="str">
        <f>IF(H1359="","",INDEX(D.1[Quy cách],MATCH(H1359,D.1[Tên sản phẩm],0)))</f>
        <v/>
      </c>
      <c r="J1359" s="20" t="str">
        <f>IF(H1359="","",INDEX(D.1[ĐVT],MATCH(H1359,D.1[Tên sản phẩm],0)))</f>
        <v/>
      </c>
      <c r="K1359" s="56" t="str">
        <f>IF(H1359="","",INDEX(#REF!,MATCH(H1359,D.1[Tên sản phẩm],0)))</f>
        <v/>
      </c>
      <c r="L1359" s="56"/>
      <c r="M1359" s="53"/>
      <c r="N1359" s="53"/>
      <c r="O1359" s="53"/>
      <c r="P1359" s="57" t="str">
        <f t="shared" si="260"/>
        <v/>
      </c>
      <c r="Q1359" s="58"/>
      <c r="R1359" s="56" t="str">
        <f t="shared" si="253"/>
        <v/>
      </c>
      <c r="S1359" s="57" t="str">
        <f t="shared" si="261"/>
        <v/>
      </c>
      <c r="T1359" s="58" t="str">
        <f t="shared" ca="1" si="262"/>
        <v/>
      </c>
      <c r="U1359" s="57" t="str">
        <f t="shared" si="263"/>
        <v/>
      </c>
      <c r="V1359" s="57" t="str">
        <f ca="1">IF(AND(C1359&lt;&gt;"",C1359&lt;&gt;OFFSET(C1359,1,0)),SUMIFS([Giá có thuế],[Số ĐK],C1359),"")</f>
        <v/>
      </c>
      <c r="W1359" s="53"/>
      <c r="X1359" s="55" t="str">
        <f>IF(W1359="","",'Thông Tin Chung'!#REF!)</f>
        <v/>
      </c>
      <c r="Y1359" s="57" t="str">
        <f t="shared" ca="1" si="264"/>
        <v/>
      </c>
      <c r="Z1359" s="59"/>
      <c r="AA1359" s="49" t="str">
        <f ca="1">IF(C1359="","",IF(OR(D1359&lt;NgayBatDau,D1359&gt;NgayKetThuc),"Ngày tháng phải nằm trong kỳ báo cáo",IF(AND(G1359&lt;&gt;"",COUNTIF(D.2[Tên khách hàng],G1359)=0),"Tên KH chưa khai báo trong DSKH",IF(AND(H1359&lt;&gt;"",COUNTIF(D.1[Tên sản phẩm],H1359)=0),"SP này chưa khai báo trong DSSP",""))))</f>
        <v/>
      </c>
      <c r="AB1359" s="28" t="str">
        <f t="shared" ca="1" si="254"/>
        <v/>
      </c>
      <c r="AC1359" s="29" t="str">
        <f>IF(OR(H1359="",S1359=""),"",S1359-(SUM(L1359,M1359)*INDEX(#REF!,MATCH(H1359,D.1[Tên sản phẩm],0))))</f>
        <v/>
      </c>
    </row>
    <row r="1360" spans="2:29" ht="27.75" customHeight="1">
      <c r="B1360" s="69">
        <f t="shared" si="255"/>
        <v>1357</v>
      </c>
      <c r="C1360" s="49" t="str">
        <f t="shared" ca="1" si="256"/>
        <v/>
      </c>
      <c r="D1360" s="50" t="str">
        <f t="shared" ca="1" si="257"/>
        <v/>
      </c>
      <c r="E1360" s="51" t="str">
        <f t="shared" ca="1" si="258"/>
        <v/>
      </c>
      <c r="F1360" s="51"/>
      <c r="G1360" s="52" t="str">
        <f t="shared" ca="1" si="259"/>
        <v/>
      </c>
      <c r="H1360" s="53"/>
      <c r="I1360" s="54" t="str">
        <f>IF(H1360="","",INDEX(D.1[Quy cách],MATCH(H1360,D.1[Tên sản phẩm],0)))</f>
        <v/>
      </c>
      <c r="J1360" s="20" t="str">
        <f>IF(H1360="","",INDEX(D.1[ĐVT],MATCH(H1360,D.1[Tên sản phẩm],0)))</f>
        <v/>
      </c>
      <c r="K1360" s="56" t="str">
        <f>IF(H1360="","",INDEX(#REF!,MATCH(H1360,D.1[Tên sản phẩm],0)))</f>
        <v/>
      </c>
      <c r="L1360" s="56"/>
      <c r="M1360" s="53"/>
      <c r="N1360" s="53"/>
      <c r="O1360" s="53"/>
      <c r="P1360" s="57" t="str">
        <f t="shared" si="260"/>
        <v/>
      </c>
      <c r="Q1360" s="58"/>
      <c r="R1360" s="56" t="str">
        <f t="shared" si="253"/>
        <v/>
      </c>
      <c r="S1360" s="57" t="str">
        <f t="shared" si="261"/>
        <v/>
      </c>
      <c r="T1360" s="58" t="str">
        <f t="shared" ca="1" si="262"/>
        <v/>
      </c>
      <c r="U1360" s="57" t="str">
        <f t="shared" si="263"/>
        <v/>
      </c>
      <c r="V1360" s="57" t="str">
        <f ca="1">IF(AND(C1360&lt;&gt;"",C1360&lt;&gt;OFFSET(C1360,1,0)),SUMIFS([Giá có thuế],[Số ĐK],C1360),"")</f>
        <v/>
      </c>
      <c r="W1360" s="53"/>
      <c r="X1360" s="55" t="str">
        <f>IF(W1360="","",'Thông Tin Chung'!#REF!)</f>
        <v/>
      </c>
      <c r="Y1360" s="57" t="str">
        <f t="shared" ca="1" si="264"/>
        <v/>
      </c>
      <c r="Z1360" s="59"/>
      <c r="AA1360" s="49" t="str">
        <f ca="1">IF(C1360="","",IF(OR(D1360&lt;NgayBatDau,D1360&gt;NgayKetThuc),"Ngày tháng phải nằm trong kỳ báo cáo",IF(AND(G1360&lt;&gt;"",COUNTIF(D.2[Tên khách hàng],G1360)=0),"Tên KH chưa khai báo trong DSKH",IF(AND(H1360&lt;&gt;"",COUNTIF(D.1[Tên sản phẩm],H1360)=0),"SP này chưa khai báo trong DSSP",""))))</f>
        <v/>
      </c>
      <c r="AB1360" s="28" t="str">
        <f t="shared" ca="1" si="254"/>
        <v/>
      </c>
      <c r="AC1360" s="29" t="str">
        <f>IF(OR(H1360="",S1360=""),"",S1360-(SUM(L1360,M1360)*INDEX(#REF!,MATCH(H1360,D.1[Tên sản phẩm],0))))</f>
        <v/>
      </c>
    </row>
    <row r="1361" spans="2:29" ht="27.75" customHeight="1">
      <c r="B1361" s="69">
        <f t="shared" si="255"/>
        <v>1358</v>
      </c>
      <c r="C1361" s="49" t="str">
        <f t="shared" ca="1" si="256"/>
        <v/>
      </c>
      <c r="D1361" s="50" t="str">
        <f t="shared" ca="1" si="257"/>
        <v/>
      </c>
      <c r="E1361" s="51" t="str">
        <f t="shared" ca="1" si="258"/>
        <v/>
      </c>
      <c r="F1361" s="51"/>
      <c r="G1361" s="52" t="str">
        <f t="shared" ca="1" si="259"/>
        <v/>
      </c>
      <c r="H1361" s="53"/>
      <c r="I1361" s="54" t="str">
        <f>IF(H1361="","",INDEX(D.1[Quy cách],MATCH(H1361,D.1[Tên sản phẩm],0)))</f>
        <v/>
      </c>
      <c r="J1361" s="20" t="str">
        <f>IF(H1361="","",INDEX(D.1[ĐVT],MATCH(H1361,D.1[Tên sản phẩm],0)))</f>
        <v/>
      </c>
      <c r="K1361" s="56" t="str">
        <f>IF(H1361="","",INDEX(#REF!,MATCH(H1361,D.1[Tên sản phẩm],0)))</f>
        <v/>
      </c>
      <c r="L1361" s="56"/>
      <c r="M1361" s="53"/>
      <c r="N1361" s="53"/>
      <c r="O1361" s="53"/>
      <c r="P1361" s="57" t="str">
        <f t="shared" si="260"/>
        <v/>
      </c>
      <c r="Q1361" s="58"/>
      <c r="R1361" s="56" t="str">
        <f t="shared" si="253"/>
        <v/>
      </c>
      <c r="S1361" s="57" t="str">
        <f t="shared" si="261"/>
        <v/>
      </c>
      <c r="T1361" s="58" t="str">
        <f t="shared" ca="1" si="262"/>
        <v/>
      </c>
      <c r="U1361" s="57" t="str">
        <f t="shared" si="263"/>
        <v/>
      </c>
      <c r="V1361" s="57" t="str">
        <f ca="1">IF(AND(C1361&lt;&gt;"",C1361&lt;&gt;OFFSET(C1361,1,0)),SUMIFS([Giá có thuế],[Số ĐK],C1361),"")</f>
        <v/>
      </c>
      <c r="W1361" s="53"/>
      <c r="X1361" s="55" t="str">
        <f>IF(W1361="","",'Thông Tin Chung'!#REF!)</f>
        <v/>
      </c>
      <c r="Y1361" s="57" t="str">
        <f t="shared" ca="1" si="264"/>
        <v/>
      </c>
      <c r="Z1361" s="59"/>
      <c r="AA1361" s="49" t="str">
        <f ca="1">IF(C1361="","",IF(OR(D1361&lt;NgayBatDau,D1361&gt;NgayKetThuc),"Ngày tháng phải nằm trong kỳ báo cáo",IF(AND(G1361&lt;&gt;"",COUNTIF(D.2[Tên khách hàng],G1361)=0),"Tên KH chưa khai báo trong DSKH",IF(AND(H1361&lt;&gt;"",COUNTIF(D.1[Tên sản phẩm],H1361)=0),"SP này chưa khai báo trong DSSP",""))))</f>
        <v/>
      </c>
      <c r="AB1361" s="28" t="str">
        <f t="shared" ca="1" si="254"/>
        <v/>
      </c>
      <c r="AC1361" s="29" t="str">
        <f>IF(OR(H1361="",S1361=""),"",S1361-(SUM(L1361,M1361)*INDEX(#REF!,MATCH(H1361,D.1[Tên sản phẩm],0))))</f>
        <v/>
      </c>
    </row>
    <row r="1362" spans="2:29" ht="27.75" customHeight="1">
      <c r="B1362" s="69">
        <f t="shared" si="255"/>
        <v>1359</v>
      </c>
      <c r="C1362" s="49" t="str">
        <f t="shared" ca="1" si="256"/>
        <v/>
      </c>
      <c r="D1362" s="50" t="str">
        <f t="shared" ca="1" si="257"/>
        <v/>
      </c>
      <c r="E1362" s="51" t="str">
        <f t="shared" ca="1" si="258"/>
        <v/>
      </c>
      <c r="F1362" s="51"/>
      <c r="G1362" s="52" t="str">
        <f t="shared" ca="1" si="259"/>
        <v/>
      </c>
      <c r="H1362" s="53"/>
      <c r="I1362" s="54" t="str">
        <f>IF(H1362="","",INDEX(D.1[Quy cách],MATCH(H1362,D.1[Tên sản phẩm],0)))</f>
        <v/>
      </c>
      <c r="J1362" s="20" t="str">
        <f>IF(H1362="","",INDEX(D.1[ĐVT],MATCH(H1362,D.1[Tên sản phẩm],0)))</f>
        <v/>
      </c>
      <c r="K1362" s="56" t="str">
        <f>IF(H1362="","",INDEX(#REF!,MATCH(H1362,D.1[Tên sản phẩm],0)))</f>
        <v/>
      </c>
      <c r="L1362" s="56"/>
      <c r="M1362" s="53"/>
      <c r="N1362" s="53"/>
      <c r="O1362" s="53"/>
      <c r="P1362" s="57" t="str">
        <f t="shared" si="260"/>
        <v/>
      </c>
      <c r="Q1362" s="58"/>
      <c r="R1362" s="56" t="str">
        <f t="shared" si="253"/>
        <v/>
      </c>
      <c r="S1362" s="57" t="str">
        <f t="shared" si="261"/>
        <v/>
      </c>
      <c r="T1362" s="58" t="str">
        <f t="shared" ca="1" si="262"/>
        <v/>
      </c>
      <c r="U1362" s="57" t="str">
        <f t="shared" si="263"/>
        <v/>
      </c>
      <c r="V1362" s="57" t="str">
        <f ca="1">IF(AND(C1362&lt;&gt;"",C1362&lt;&gt;OFFSET(C1362,1,0)),SUMIFS([Giá có thuế],[Số ĐK],C1362),"")</f>
        <v/>
      </c>
      <c r="W1362" s="53"/>
      <c r="X1362" s="55" t="str">
        <f>IF(W1362="","",'Thông Tin Chung'!#REF!)</f>
        <v/>
      </c>
      <c r="Y1362" s="57" t="str">
        <f t="shared" ca="1" si="264"/>
        <v/>
      </c>
      <c r="Z1362" s="59"/>
      <c r="AA1362" s="49" t="str">
        <f ca="1">IF(C1362="","",IF(OR(D1362&lt;NgayBatDau,D1362&gt;NgayKetThuc),"Ngày tháng phải nằm trong kỳ báo cáo",IF(AND(G1362&lt;&gt;"",COUNTIF(D.2[Tên khách hàng],G1362)=0),"Tên KH chưa khai báo trong DSKH",IF(AND(H1362&lt;&gt;"",COUNTIF(D.1[Tên sản phẩm],H1362)=0),"SP này chưa khai báo trong DSSP",""))))</f>
        <v/>
      </c>
      <c r="AB1362" s="28" t="str">
        <f t="shared" ca="1" si="254"/>
        <v/>
      </c>
      <c r="AC1362" s="29" t="str">
        <f>IF(OR(H1362="",S1362=""),"",S1362-(SUM(L1362,M1362)*INDEX(#REF!,MATCH(H1362,D.1[Tên sản phẩm],0))))</f>
        <v/>
      </c>
    </row>
    <row r="1363" spans="2:29" ht="27.75" customHeight="1">
      <c r="B1363" s="69">
        <f t="shared" si="255"/>
        <v>1360</v>
      </c>
      <c r="C1363" s="49" t="str">
        <f t="shared" ca="1" si="256"/>
        <v/>
      </c>
      <c r="D1363" s="50" t="str">
        <f t="shared" ca="1" si="257"/>
        <v/>
      </c>
      <c r="E1363" s="51" t="str">
        <f t="shared" ca="1" si="258"/>
        <v/>
      </c>
      <c r="F1363" s="51"/>
      <c r="G1363" s="52" t="str">
        <f t="shared" ca="1" si="259"/>
        <v/>
      </c>
      <c r="H1363" s="53"/>
      <c r="I1363" s="54" t="str">
        <f>IF(H1363="","",INDEX(D.1[Quy cách],MATCH(H1363,D.1[Tên sản phẩm],0)))</f>
        <v/>
      </c>
      <c r="J1363" s="20" t="str">
        <f>IF(H1363="","",INDEX(D.1[ĐVT],MATCH(H1363,D.1[Tên sản phẩm],0)))</f>
        <v/>
      </c>
      <c r="K1363" s="56" t="str">
        <f>IF(H1363="","",INDEX(#REF!,MATCH(H1363,D.1[Tên sản phẩm],0)))</f>
        <v/>
      </c>
      <c r="L1363" s="56"/>
      <c r="M1363" s="53"/>
      <c r="N1363" s="53"/>
      <c r="O1363" s="53"/>
      <c r="P1363" s="57" t="str">
        <f t="shared" si="260"/>
        <v/>
      </c>
      <c r="Q1363" s="58"/>
      <c r="R1363" s="56" t="str">
        <f t="shared" si="253"/>
        <v/>
      </c>
      <c r="S1363" s="57" t="str">
        <f t="shared" si="261"/>
        <v/>
      </c>
      <c r="T1363" s="58" t="str">
        <f t="shared" ca="1" si="262"/>
        <v/>
      </c>
      <c r="U1363" s="57" t="str">
        <f t="shared" si="263"/>
        <v/>
      </c>
      <c r="V1363" s="57" t="str">
        <f ca="1">IF(AND(C1363&lt;&gt;"",C1363&lt;&gt;OFFSET(C1363,1,0)),SUMIFS([Giá có thuế],[Số ĐK],C1363),"")</f>
        <v/>
      </c>
      <c r="W1363" s="53"/>
      <c r="X1363" s="55" t="str">
        <f>IF(W1363="","",'Thông Tin Chung'!#REF!)</f>
        <v/>
      </c>
      <c r="Y1363" s="57" t="str">
        <f t="shared" ca="1" si="264"/>
        <v/>
      </c>
      <c r="Z1363" s="59"/>
      <c r="AA1363" s="49" t="str">
        <f ca="1">IF(C1363="","",IF(OR(D1363&lt;NgayBatDau,D1363&gt;NgayKetThuc),"Ngày tháng phải nằm trong kỳ báo cáo",IF(AND(G1363&lt;&gt;"",COUNTIF(D.2[Tên khách hàng],G1363)=0),"Tên KH chưa khai báo trong DSKH",IF(AND(H1363&lt;&gt;"",COUNTIF(D.1[Tên sản phẩm],H1363)=0),"SP này chưa khai báo trong DSSP",""))))</f>
        <v/>
      </c>
      <c r="AB1363" s="28" t="str">
        <f t="shared" ca="1" si="254"/>
        <v/>
      </c>
      <c r="AC1363" s="29" t="str">
        <f>IF(OR(H1363="",S1363=""),"",S1363-(SUM(L1363,M1363)*INDEX(#REF!,MATCH(H1363,D.1[Tên sản phẩm],0))))</f>
        <v/>
      </c>
    </row>
    <row r="1364" spans="2:29" ht="27.75" customHeight="1">
      <c r="B1364" s="69">
        <f t="shared" si="255"/>
        <v>1361</v>
      </c>
      <c r="C1364" s="49" t="str">
        <f t="shared" ca="1" si="256"/>
        <v/>
      </c>
      <c r="D1364" s="50" t="str">
        <f t="shared" ca="1" si="257"/>
        <v/>
      </c>
      <c r="E1364" s="51" t="str">
        <f t="shared" ca="1" si="258"/>
        <v/>
      </c>
      <c r="F1364" s="51"/>
      <c r="G1364" s="52" t="str">
        <f t="shared" ca="1" si="259"/>
        <v/>
      </c>
      <c r="H1364" s="53"/>
      <c r="I1364" s="54" t="str">
        <f>IF(H1364="","",INDEX(D.1[Quy cách],MATCH(H1364,D.1[Tên sản phẩm],0)))</f>
        <v/>
      </c>
      <c r="J1364" s="20" t="str">
        <f>IF(H1364="","",INDEX(D.1[ĐVT],MATCH(H1364,D.1[Tên sản phẩm],0)))</f>
        <v/>
      </c>
      <c r="K1364" s="56" t="str">
        <f>IF(H1364="","",INDEX(#REF!,MATCH(H1364,D.1[Tên sản phẩm],0)))</f>
        <v/>
      </c>
      <c r="L1364" s="56"/>
      <c r="M1364" s="53"/>
      <c r="N1364" s="53"/>
      <c r="O1364" s="53"/>
      <c r="P1364" s="57" t="str">
        <f t="shared" si="260"/>
        <v/>
      </c>
      <c r="Q1364" s="58"/>
      <c r="R1364" s="56" t="str">
        <f t="shared" si="253"/>
        <v/>
      </c>
      <c r="S1364" s="57" t="str">
        <f t="shared" si="261"/>
        <v/>
      </c>
      <c r="T1364" s="58" t="str">
        <f t="shared" ca="1" si="262"/>
        <v/>
      </c>
      <c r="U1364" s="57" t="str">
        <f t="shared" si="263"/>
        <v/>
      </c>
      <c r="V1364" s="57" t="str">
        <f ca="1">IF(AND(C1364&lt;&gt;"",C1364&lt;&gt;OFFSET(C1364,1,0)),SUMIFS([Giá có thuế],[Số ĐK],C1364),"")</f>
        <v/>
      </c>
      <c r="W1364" s="53"/>
      <c r="X1364" s="55" t="str">
        <f>IF(W1364="","",'Thông Tin Chung'!#REF!)</f>
        <v/>
      </c>
      <c r="Y1364" s="57" t="str">
        <f t="shared" ca="1" si="264"/>
        <v/>
      </c>
      <c r="Z1364" s="59"/>
      <c r="AA1364" s="49" t="str">
        <f ca="1">IF(C1364="","",IF(OR(D1364&lt;NgayBatDau,D1364&gt;NgayKetThuc),"Ngày tháng phải nằm trong kỳ báo cáo",IF(AND(G1364&lt;&gt;"",COUNTIF(D.2[Tên khách hàng],G1364)=0),"Tên KH chưa khai báo trong DSKH",IF(AND(H1364&lt;&gt;"",COUNTIF(D.1[Tên sản phẩm],H1364)=0),"SP này chưa khai báo trong DSSP",""))))</f>
        <v/>
      </c>
      <c r="AB1364" s="28" t="str">
        <f t="shared" ca="1" si="254"/>
        <v/>
      </c>
      <c r="AC1364" s="29" t="str">
        <f>IF(OR(H1364="",S1364=""),"",S1364-(SUM(L1364,M1364)*INDEX(#REF!,MATCH(H1364,D.1[Tên sản phẩm],0))))</f>
        <v/>
      </c>
    </row>
    <row r="1365" spans="2:29" ht="27.75" customHeight="1">
      <c r="B1365" s="69">
        <f t="shared" si="255"/>
        <v>1362</v>
      </c>
      <c r="C1365" s="49" t="str">
        <f t="shared" ca="1" si="256"/>
        <v/>
      </c>
      <c r="D1365" s="50" t="str">
        <f t="shared" ca="1" si="257"/>
        <v/>
      </c>
      <c r="E1365" s="51" t="str">
        <f t="shared" ca="1" si="258"/>
        <v/>
      </c>
      <c r="F1365" s="51"/>
      <c r="G1365" s="52" t="str">
        <f t="shared" ca="1" si="259"/>
        <v/>
      </c>
      <c r="H1365" s="53"/>
      <c r="I1365" s="54" t="str">
        <f>IF(H1365="","",INDEX(D.1[Quy cách],MATCH(H1365,D.1[Tên sản phẩm],0)))</f>
        <v/>
      </c>
      <c r="J1365" s="20" t="str">
        <f>IF(H1365="","",INDEX(D.1[ĐVT],MATCH(H1365,D.1[Tên sản phẩm],0)))</f>
        <v/>
      </c>
      <c r="K1365" s="56" t="str">
        <f>IF(H1365="","",INDEX(#REF!,MATCH(H1365,D.1[Tên sản phẩm],0)))</f>
        <v/>
      </c>
      <c r="L1365" s="56"/>
      <c r="M1365" s="53"/>
      <c r="N1365" s="53"/>
      <c r="O1365" s="53"/>
      <c r="P1365" s="57" t="str">
        <f t="shared" si="260"/>
        <v/>
      </c>
      <c r="Q1365" s="58"/>
      <c r="R1365" s="56" t="str">
        <f t="shared" si="253"/>
        <v/>
      </c>
      <c r="S1365" s="57" t="str">
        <f t="shared" si="261"/>
        <v/>
      </c>
      <c r="T1365" s="58" t="str">
        <f t="shared" ca="1" si="262"/>
        <v/>
      </c>
      <c r="U1365" s="57" t="str">
        <f t="shared" si="263"/>
        <v/>
      </c>
      <c r="V1365" s="57" t="str">
        <f ca="1">IF(AND(C1365&lt;&gt;"",C1365&lt;&gt;OFFSET(C1365,1,0)),SUMIFS([Giá có thuế],[Số ĐK],C1365),"")</f>
        <v/>
      </c>
      <c r="W1365" s="53"/>
      <c r="X1365" s="55" t="str">
        <f>IF(W1365="","",'Thông Tin Chung'!#REF!)</f>
        <v/>
      </c>
      <c r="Y1365" s="57" t="str">
        <f t="shared" ca="1" si="264"/>
        <v/>
      </c>
      <c r="Z1365" s="59"/>
      <c r="AA1365" s="49" t="str">
        <f ca="1">IF(C1365="","",IF(OR(D1365&lt;NgayBatDau,D1365&gt;NgayKetThuc),"Ngày tháng phải nằm trong kỳ báo cáo",IF(AND(G1365&lt;&gt;"",COUNTIF(D.2[Tên khách hàng],G1365)=0),"Tên KH chưa khai báo trong DSKH",IF(AND(H1365&lt;&gt;"",COUNTIF(D.1[Tên sản phẩm],H1365)=0),"SP này chưa khai báo trong DSSP",""))))</f>
        <v/>
      </c>
      <c r="AB1365" s="28" t="str">
        <f t="shared" ca="1" si="254"/>
        <v/>
      </c>
      <c r="AC1365" s="29" t="str">
        <f>IF(OR(H1365="",S1365=""),"",S1365-(SUM(L1365,M1365)*INDEX(#REF!,MATCH(H1365,D.1[Tên sản phẩm],0))))</f>
        <v/>
      </c>
    </row>
    <row r="1366" spans="2:29" ht="27.75" customHeight="1">
      <c r="B1366" s="69">
        <f t="shared" si="255"/>
        <v>1363</v>
      </c>
      <c r="C1366" s="49" t="str">
        <f t="shared" ca="1" si="256"/>
        <v/>
      </c>
      <c r="D1366" s="50" t="str">
        <f t="shared" ca="1" si="257"/>
        <v/>
      </c>
      <c r="E1366" s="51" t="str">
        <f t="shared" ca="1" si="258"/>
        <v/>
      </c>
      <c r="F1366" s="51"/>
      <c r="G1366" s="52" t="str">
        <f t="shared" ca="1" si="259"/>
        <v/>
      </c>
      <c r="H1366" s="53"/>
      <c r="I1366" s="54" t="str">
        <f>IF(H1366="","",INDEX(D.1[Quy cách],MATCH(H1366,D.1[Tên sản phẩm],0)))</f>
        <v/>
      </c>
      <c r="J1366" s="20" t="str">
        <f>IF(H1366="","",INDEX(D.1[ĐVT],MATCH(H1366,D.1[Tên sản phẩm],0)))</f>
        <v/>
      </c>
      <c r="K1366" s="56" t="str">
        <f>IF(H1366="","",INDEX(#REF!,MATCH(H1366,D.1[Tên sản phẩm],0)))</f>
        <v/>
      </c>
      <c r="L1366" s="56"/>
      <c r="M1366" s="53"/>
      <c r="N1366" s="53"/>
      <c r="O1366" s="53"/>
      <c r="P1366" s="57" t="str">
        <f t="shared" si="260"/>
        <v/>
      </c>
      <c r="Q1366" s="58"/>
      <c r="R1366" s="56" t="str">
        <f t="shared" si="253"/>
        <v/>
      </c>
      <c r="S1366" s="57" t="str">
        <f t="shared" si="261"/>
        <v/>
      </c>
      <c r="T1366" s="58" t="str">
        <f t="shared" ca="1" si="262"/>
        <v/>
      </c>
      <c r="U1366" s="57" t="str">
        <f t="shared" si="263"/>
        <v/>
      </c>
      <c r="V1366" s="57" t="str">
        <f ca="1">IF(AND(C1366&lt;&gt;"",C1366&lt;&gt;OFFSET(C1366,1,0)),SUMIFS([Giá có thuế],[Số ĐK],C1366),"")</f>
        <v/>
      </c>
      <c r="W1366" s="53"/>
      <c r="X1366" s="55" t="str">
        <f>IF(W1366="","",'Thông Tin Chung'!#REF!)</f>
        <v/>
      </c>
      <c r="Y1366" s="57" t="str">
        <f t="shared" ca="1" si="264"/>
        <v/>
      </c>
      <c r="Z1366" s="59"/>
      <c r="AA1366" s="49" t="str">
        <f ca="1">IF(C1366="","",IF(OR(D1366&lt;NgayBatDau,D1366&gt;NgayKetThuc),"Ngày tháng phải nằm trong kỳ báo cáo",IF(AND(G1366&lt;&gt;"",COUNTIF(D.2[Tên khách hàng],G1366)=0),"Tên KH chưa khai báo trong DSKH",IF(AND(H1366&lt;&gt;"",COUNTIF(D.1[Tên sản phẩm],H1366)=0),"SP này chưa khai báo trong DSSP",""))))</f>
        <v/>
      </c>
      <c r="AB1366" s="28" t="str">
        <f t="shared" ca="1" si="254"/>
        <v/>
      </c>
      <c r="AC1366" s="29" t="str">
        <f>IF(OR(H1366="",S1366=""),"",S1366-(SUM(L1366,M1366)*INDEX(#REF!,MATCH(H1366,D.1[Tên sản phẩm],0))))</f>
        <v/>
      </c>
    </row>
    <row r="1367" spans="2:29" ht="27.75" customHeight="1">
      <c r="B1367" s="69">
        <f t="shared" si="255"/>
        <v>1364</v>
      </c>
      <c r="C1367" s="49" t="str">
        <f t="shared" ca="1" si="256"/>
        <v/>
      </c>
      <c r="D1367" s="50" t="str">
        <f t="shared" ca="1" si="257"/>
        <v/>
      </c>
      <c r="E1367" s="51" t="str">
        <f t="shared" ca="1" si="258"/>
        <v/>
      </c>
      <c r="F1367" s="51"/>
      <c r="G1367" s="52" t="str">
        <f t="shared" ca="1" si="259"/>
        <v/>
      </c>
      <c r="H1367" s="53"/>
      <c r="I1367" s="54" t="str">
        <f>IF(H1367="","",INDEX(D.1[Quy cách],MATCH(H1367,D.1[Tên sản phẩm],0)))</f>
        <v/>
      </c>
      <c r="J1367" s="20" t="str">
        <f>IF(H1367="","",INDEX(D.1[ĐVT],MATCH(H1367,D.1[Tên sản phẩm],0)))</f>
        <v/>
      </c>
      <c r="K1367" s="56" t="str">
        <f>IF(H1367="","",INDEX(#REF!,MATCH(H1367,D.1[Tên sản phẩm],0)))</f>
        <v/>
      </c>
      <c r="L1367" s="56"/>
      <c r="M1367" s="53"/>
      <c r="N1367" s="53"/>
      <c r="O1367" s="53"/>
      <c r="P1367" s="57" t="str">
        <f t="shared" si="260"/>
        <v/>
      </c>
      <c r="Q1367" s="58"/>
      <c r="R1367" s="56" t="str">
        <f t="shared" si="253"/>
        <v/>
      </c>
      <c r="S1367" s="57" t="str">
        <f t="shared" si="261"/>
        <v/>
      </c>
      <c r="T1367" s="58" t="str">
        <f t="shared" ca="1" si="262"/>
        <v/>
      </c>
      <c r="U1367" s="57" t="str">
        <f t="shared" si="263"/>
        <v/>
      </c>
      <c r="V1367" s="57" t="str">
        <f ca="1">IF(AND(C1367&lt;&gt;"",C1367&lt;&gt;OFFSET(C1367,1,0)),SUMIFS([Giá có thuế],[Số ĐK],C1367),"")</f>
        <v/>
      </c>
      <c r="W1367" s="53"/>
      <c r="X1367" s="55" t="str">
        <f>IF(W1367="","",'Thông Tin Chung'!#REF!)</f>
        <v/>
      </c>
      <c r="Y1367" s="57" t="str">
        <f t="shared" ca="1" si="264"/>
        <v/>
      </c>
      <c r="Z1367" s="59"/>
      <c r="AA1367" s="49" t="str">
        <f ca="1">IF(C1367="","",IF(OR(D1367&lt;NgayBatDau,D1367&gt;NgayKetThuc),"Ngày tháng phải nằm trong kỳ báo cáo",IF(AND(G1367&lt;&gt;"",COUNTIF(D.2[Tên khách hàng],G1367)=0),"Tên KH chưa khai báo trong DSKH",IF(AND(H1367&lt;&gt;"",COUNTIF(D.1[Tên sản phẩm],H1367)=0),"SP này chưa khai báo trong DSSP",""))))</f>
        <v/>
      </c>
      <c r="AB1367" s="28" t="str">
        <f t="shared" ca="1" si="254"/>
        <v/>
      </c>
      <c r="AC1367" s="29" t="str">
        <f>IF(OR(H1367="",S1367=""),"",S1367-(SUM(L1367,M1367)*INDEX(#REF!,MATCH(H1367,D.1[Tên sản phẩm],0))))</f>
        <v/>
      </c>
    </row>
    <row r="1368" spans="2:29" ht="27.75" customHeight="1">
      <c r="B1368" s="69">
        <f t="shared" si="255"/>
        <v>1365</v>
      </c>
      <c r="C1368" s="49" t="str">
        <f t="shared" ca="1" si="256"/>
        <v/>
      </c>
      <c r="D1368" s="50" t="str">
        <f t="shared" ca="1" si="257"/>
        <v/>
      </c>
      <c r="E1368" s="51" t="str">
        <f t="shared" ca="1" si="258"/>
        <v/>
      </c>
      <c r="F1368" s="51"/>
      <c r="G1368" s="52" t="str">
        <f t="shared" ca="1" si="259"/>
        <v/>
      </c>
      <c r="H1368" s="53"/>
      <c r="I1368" s="54" t="str">
        <f>IF(H1368="","",INDEX(D.1[Quy cách],MATCH(H1368,D.1[Tên sản phẩm],0)))</f>
        <v/>
      </c>
      <c r="J1368" s="20" t="str">
        <f>IF(H1368="","",INDEX(D.1[ĐVT],MATCH(H1368,D.1[Tên sản phẩm],0)))</f>
        <v/>
      </c>
      <c r="K1368" s="56" t="str">
        <f>IF(H1368="","",INDEX(#REF!,MATCH(H1368,D.1[Tên sản phẩm],0)))</f>
        <v/>
      </c>
      <c r="L1368" s="56"/>
      <c r="M1368" s="53"/>
      <c r="N1368" s="53"/>
      <c r="O1368" s="53"/>
      <c r="P1368" s="57" t="str">
        <f t="shared" si="260"/>
        <v/>
      </c>
      <c r="Q1368" s="58"/>
      <c r="R1368" s="56" t="str">
        <f t="shared" si="253"/>
        <v/>
      </c>
      <c r="S1368" s="57" t="str">
        <f t="shared" si="261"/>
        <v/>
      </c>
      <c r="T1368" s="58" t="str">
        <f t="shared" ca="1" si="262"/>
        <v/>
      </c>
      <c r="U1368" s="57" t="str">
        <f t="shared" si="263"/>
        <v/>
      </c>
      <c r="V1368" s="57" t="str">
        <f ca="1">IF(AND(C1368&lt;&gt;"",C1368&lt;&gt;OFFSET(C1368,1,0)),SUMIFS([Giá có thuế],[Số ĐK],C1368),"")</f>
        <v/>
      </c>
      <c r="W1368" s="53"/>
      <c r="X1368" s="55" t="str">
        <f>IF(W1368="","",'Thông Tin Chung'!#REF!)</f>
        <v/>
      </c>
      <c r="Y1368" s="57" t="str">
        <f t="shared" ca="1" si="264"/>
        <v/>
      </c>
      <c r="Z1368" s="59"/>
      <c r="AA1368" s="49" t="str">
        <f ca="1">IF(C1368="","",IF(OR(D1368&lt;NgayBatDau,D1368&gt;NgayKetThuc),"Ngày tháng phải nằm trong kỳ báo cáo",IF(AND(G1368&lt;&gt;"",COUNTIF(D.2[Tên khách hàng],G1368)=0),"Tên KH chưa khai báo trong DSKH",IF(AND(H1368&lt;&gt;"",COUNTIF(D.1[Tên sản phẩm],H1368)=0),"SP này chưa khai báo trong DSSP",""))))</f>
        <v/>
      </c>
      <c r="AB1368" s="28" t="str">
        <f t="shared" ca="1" si="254"/>
        <v/>
      </c>
      <c r="AC1368" s="29" t="str">
        <f>IF(OR(H1368="",S1368=""),"",S1368-(SUM(L1368,M1368)*INDEX(#REF!,MATCH(H1368,D.1[Tên sản phẩm],0))))</f>
        <v/>
      </c>
    </row>
    <row r="1369" spans="2:29" ht="27.75" customHeight="1">
      <c r="B1369" s="69">
        <f t="shared" si="255"/>
        <v>1366</v>
      </c>
      <c r="C1369" s="49" t="str">
        <f t="shared" ca="1" si="256"/>
        <v/>
      </c>
      <c r="D1369" s="50" t="str">
        <f t="shared" ca="1" si="257"/>
        <v/>
      </c>
      <c r="E1369" s="51" t="str">
        <f t="shared" ca="1" si="258"/>
        <v/>
      </c>
      <c r="F1369" s="51"/>
      <c r="G1369" s="52" t="str">
        <f t="shared" ca="1" si="259"/>
        <v/>
      </c>
      <c r="H1369" s="53"/>
      <c r="I1369" s="54" t="str">
        <f>IF(H1369="","",INDEX(D.1[Quy cách],MATCH(H1369,D.1[Tên sản phẩm],0)))</f>
        <v/>
      </c>
      <c r="J1369" s="20" t="str">
        <f>IF(H1369="","",INDEX(D.1[ĐVT],MATCH(H1369,D.1[Tên sản phẩm],0)))</f>
        <v/>
      </c>
      <c r="K1369" s="56" t="str">
        <f>IF(H1369="","",INDEX(#REF!,MATCH(H1369,D.1[Tên sản phẩm],0)))</f>
        <v/>
      </c>
      <c r="L1369" s="56"/>
      <c r="M1369" s="53"/>
      <c r="N1369" s="53"/>
      <c r="O1369" s="53"/>
      <c r="P1369" s="57" t="str">
        <f t="shared" si="260"/>
        <v/>
      </c>
      <c r="Q1369" s="58"/>
      <c r="R1369" s="56" t="str">
        <f t="shared" si="253"/>
        <v/>
      </c>
      <c r="S1369" s="57" t="str">
        <f t="shared" si="261"/>
        <v/>
      </c>
      <c r="T1369" s="58" t="str">
        <f t="shared" ca="1" si="262"/>
        <v/>
      </c>
      <c r="U1369" s="57" t="str">
        <f t="shared" si="263"/>
        <v/>
      </c>
      <c r="V1369" s="57" t="str">
        <f ca="1">IF(AND(C1369&lt;&gt;"",C1369&lt;&gt;OFFSET(C1369,1,0)),SUMIFS([Giá có thuế],[Số ĐK],C1369),"")</f>
        <v/>
      </c>
      <c r="W1369" s="53"/>
      <c r="X1369" s="55" t="str">
        <f>IF(W1369="","",'Thông Tin Chung'!#REF!)</f>
        <v/>
      </c>
      <c r="Y1369" s="57" t="str">
        <f t="shared" ca="1" si="264"/>
        <v/>
      </c>
      <c r="Z1369" s="59"/>
      <c r="AA1369" s="49" t="str">
        <f ca="1">IF(C1369="","",IF(OR(D1369&lt;NgayBatDau,D1369&gt;NgayKetThuc),"Ngày tháng phải nằm trong kỳ báo cáo",IF(AND(G1369&lt;&gt;"",COUNTIF(D.2[Tên khách hàng],G1369)=0),"Tên KH chưa khai báo trong DSKH",IF(AND(H1369&lt;&gt;"",COUNTIF(D.1[Tên sản phẩm],H1369)=0),"SP này chưa khai báo trong DSSP",""))))</f>
        <v/>
      </c>
      <c r="AB1369" s="28" t="str">
        <f t="shared" ca="1" si="254"/>
        <v/>
      </c>
      <c r="AC1369" s="29" t="str">
        <f>IF(OR(H1369="",S1369=""),"",S1369-(SUM(L1369,M1369)*INDEX(#REF!,MATCH(H1369,D.1[Tên sản phẩm],0))))</f>
        <v/>
      </c>
    </row>
    <row r="1370" spans="2:29" ht="27.75" customHeight="1">
      <c r="B1370" s="69">
        <f t="shared" si="255"/>
        <v>1367</v>
      </c>
      <c r="C1370" s="49" t="str">
        <f t="shared" ca="1" si="256"/>
        <v/>
      </c>
      <c r="D1370" s="50" t="str">
        <f t="shared" ca="1" si="257"/>
        <v/>
      </c>
      <c r="E1370" s="51" t="str">
        <f t="shared" ca="1" si="258"/>
        <v/>
      </c>
      <c r="F1370" s="51"/>
      <c r="G1370" s="52" t="str">
        <f t="shared" ca="1" si="259"/>
        <v/>
      </c>
      <c r="H1370" s="53"/>
      <c r="I1370" s="54" t="str">
        <f>IF(H1370="","",INDEX(D.1[Quy cách],MATCH(H1370,D.1[Tên sản phẩm],0)))</f>
        <v/>
      </c>
      <c r="J1370" s="20" t="str">
        <f>IF(H1370="","",INDEX(D.1[ĐVT],MATCH(H1370,D.1[Tên sản phẩm],0)))</f>
        <v/>
      </c>
      <c r="K1370" s="56" t="str">
        <f>IF(H1370="","",INDEX(#REF!,MATCH(H1370,D.1[Tên sản phẩm],0)))</f>
        <v/>
      </c>
      <c r="L1370" s="56"/>
      <c r="M1370" s="53"/>
      <c r="N1370" s="53"/>
      <c r="O1370" s="53"/>
      <c r="P1370" s="57" t="str">
        <f t="shared" si="260"/>
        <v/>
      </c>
      <c r="Q1370" s="58"/>
      <c r="R1370" s="56" t="str">
        <f t="shared" si="253"/>
        <v/>
      </c>
      <c r="S1370" s="57" t="str">
        <f t="shared" si="261"/>
        <v/>
      </c>
      <c r="T1370" s="58" t="str">
        <f t="shared" ca="1" si="262"/>
        <v/>
      </c>
      <c r="U1370" s="57" t="str">
        <f t="shared" si="263"/>
        <v/>
      </c>
      <c r="V1370" s="57" t="str">
        <f ca="1">IF(AND(C1370&lt;&gt;"",C1370&lt;&gt;OFFSET(C1370,1,0)),SUMIFS([Giá có thuế],[Số ĐK],C1370),"")</f>
        <v/>
      </c>
      <c r="W1370" s="53"/>
      <c r="X1370" s="55" t="str">
        <f>IF(W1370="","",'Thông Tin Chung'!#REF!)</f>
        <v/>
      </c>
      <c r="Y1370" s="57" t="str">
        <f t="shared" ca="1" si="264"/>
        <v/>
      </c>
      <c r="Z1370" s="59"/>
      <c r="AA1370" s="49" t="str">
        <f ca="1">IF(C1370="","",IF(OR(D1370&lt;NgayBatDau,D1370&gt;NgayKetThuc),"Ngày tháng phải nằm trong kỳ báo cáo",IF(AND(G1370&lt;&gt;"",COUNTIF(D.2[Tên khách hàng],G1370)=0),"Tên KH chưa khai báo trong DSKH",IF(AND(H1370&lt;&gt;"",COUNTIF(D.1[Tên sản phẩm],H1370)=0),"SP này chưa khai báo trong DSSP",""))))</f>
        <v/>
      </c>
      <c r="AB1370" s="28" t="str">
        <f t="shared" ca="1" si="254"/>
        <v/>
      </c>
      <c r="AC1370" s="29" t="str">
        <f>IF(OR(H1370="",S1370=""),"",S1370-(SUM(L1370,M1370)*INDEX(#REF!,MATCH(H1370,D.1[Tên sản phẩm],0))))</f>
        <v/>
      </c>
    </row>
    <row r="1371" spans="2:29" ht="27.75" customHeight="1">
      <c r="B1371" s="69">
        <f t="shared" si="255"/>
        <v>1368</v>
      </c>
      <c r="C1371" s="49" t="str">
        <f t="shared" ca="1" si="256"/>
        <v/>
      </c>
      <c r="D1371" s="50" t="str">
        <f t="shared" ca="1" si="257"/>
        <v/>
      </c>
      <c r="E1371" s="51" t="str">
        <f t="shared" ca="1" si="258"/>
        <v/>
      </c>
      <c r="F1371" s="51"/>
      <c r="G1371" s="52" t="str">
        <f t="shared" ca="1" si="259"/>
        <v/>
      </c>
      <c r="H1371" s="53"/>
      <c r="I1371" s="54" t="str">
        <f>IF(H1371="","",INDEX(D.1[Quy cách],MATCH(H1371,D.1[Tên sản phẩm],0)))</f>
        <v/>
      </c>
      <c r="J1371" s="20" t="str">
        <f>IF(H1371="","",INDEX(D.1[ĐVT],MATCH(H1371,D.1[Tên sản phẩm],0)))</f>
        <v/>
      </c>
      <c r="K1371" s="56" t="str">
        <f>IF(H1371="","",INDEX(#REF!,MATCH(H1371,D.1[Tên sản phẩm],0)))</f>
        <v/>
      </c>
      <c r="L1371" s="56"/>
      <c r="M1371" s="53"/>
      <c r="N1371" s="53"/>
      <c r="O1371" s="53"/>
      <c r="P1371" s="57" t="str">
        <f t="shared" si="260"/>
        <v/>
      </c>
      <c r="Q1371" s="58"/>
      <c r="R1371" s="56" t="str">
        <f t="shared" si="253"/>
        <v/>
      </c>
      <c r="S1371" s="57" t="str">
        <f t="shared" si="261"/>
        <v/>
      </c>
      <c r="T1371" s="58" t="str">
        <f t="shared" ca="1" si="262"/>
        <v/>
      </c>
      <c r="U1371" s="57" t="str">
        <f t="shared" si="263"/>
        <v/>
      </c>
      <c r="V1371" s="57" t="str">
        <f ca="1">IF(AND(C1371&lt;&gt;"",C1371&lt;&gt;OFFSET(C1371,1,0)),SUMIFS([Giá có thuế],[Số ĐK],C1371),"")</f>
        <v/>
      </c>
      <c r="W1371" s="53"/>
      <c r="X1371" s="55" t="str">
        <f>IF(W1371="","",'Thông Tin Chung'!#REF!)</f>
        <v/>
      </c>
      <c r="Y1371" s="57" t="str">
        <f t="shared" ca="1" si="264"/>
        <v/>
      </c>
      <c r="Z1371" s="59"/>
      <c r="AA1371" s="49" t="str">
        <f ca="1">IF(C1371="","",IF(OR(D1371&lt;NgayBatDau,D1371&gt;NgayKetThuc),"Ngày tháng phải nằm trong kỳ báo cáo",IF(AND(G1371&lt;&gt;"",COUNTIF(D.2[Tên khách hàng],G1371)=0),"Tên KH chưa khai báo trong DSKH",IF(AND(H1371&lt;&gt;"",COUNTIF(D.1[Tên sản phẩm],H1371)=0),"SP này chưa khai báo trong DSSP",""))))</f>
        <v/>
      </c>
      <c r="AB1371" s="28" t="str">
        <f t="shared" ca="1" si="254"/>
        <v/>
      </c>
      <c r="AC1371" s="29" t="str">
        <f>IF(OR(H1371="",S1371=""),"",S1371-(SUM(L1371,M1371)*INDEX(#REF!,MATCH(H1371,D.1[Tên sản phẩm],0))))</f>
        <v/>
      </c>
    </row>
    <row r="1372" spans="2:29" ht="27.75" customHeight="1">
      <c r="B1372" s="69">
        <f t="shared" si="255"/>
        <v>1369</v>
      </c>
      <c r="C1372" s="49" t="str">
        <f t="shared" ca="1" si="256"/>
        <v/>
      </c>
      <c r="D1372" s="50" t="str">
        <f t="shared" ca="1" si="257"/>
        <v/>
      </c>
      <c r="E1372" s="51" t="str">
        <f t="shared" ca="1" si="258"/>
        <v/>
      </c>
      <c r="F1372" s="51"/>
      <c r="G1372" s="52" t="str">
        <f t="shared" ca="1" si="259"/>
        <v/>
      </c>
      <c r="H1372" s="53"/>
      <c r="I1372" s="54" t="str">
        <f>IF(H1372="","",INDEX(D.1[Quy cách],MATCH(H1372,D.1[Tên sản phẩm],0)))</f>
        <v/>
      </c>
      <c r="J1372" s="20" t="str">
        <f>IF(H1372="","",INDEX(D.1[ĐVT],MATCH(H1372,D.1[Tên sản phẩm],0)))</f>
        <v/>
      </c>
      <c r="K1372" s="56" t="str">
        <f>IF(H1372="","",INDEX(#REF!,MATCH(H1372,D.1[Tên sản phẩm],0)))</f>
        <v/>
      </c>
      <c r="L1372" s="56"/>
      <c r="M1372" s="53"/>
      <c r="N1372" s="53"/>
      <c r="O1372" s="53"/>
      <c r="P1372" s="57" t="str">
        <f t="shared" si="260"/>
        <v/>
      </c>
      <c r="Q1372" s="58"/>
      <c r="R1372" s="56" t="str">
        <f t="shared" si="253"/>
        <v/>
      </c>
      <c r="S1372" s="57" t="str">
        <f t="shared" si="261"/>
        <v/>
      </c>
      <c r="T1372" s="58" t="str">
        <f t="shared" ca="1" si="262"/>
        <v/>
      </c>
      <c r="U1372" s="57" t="str">
        <f t="shared" si="263"/>
        <v/>
      </c>
      <c r="V1372" s="57" t="str">
        <f ca="1">IF(AND(C1372&lt;&gt;"",C1372&lt;&gt;OFFSET(C1372,1,0)),SUMIFS([Giá có thuế],[Số ĐK],C1372),"")</f>
        <v/>
      </c>
      <c r="W1372" s="53"/>
      <c r="X1372" s="55" t="str">
        <f>IF(W1372="","",'Thông Tin Chung'!#REF!)</f>
        <v/>
      </c>
      <c r="Y1372" s="57" t="str">
        <f t="shared" ca="1" si="264"/>
        <v/>
      </c>
      <c r="Z1372" s="59"/>
      <c r="AA1372" s="49" t="str">
        <f ca="1">IF(C1372="","",IF(OR(D1372&lt;NgayBatDau,D1372&gt;NgayKetThuc),"Ngày tháng phải nằm trong kỳ báo cáo",IF(AND(G1372&lt;&gt;"",COUNTIF(D.2[Tên khách hàng],G1372)=0),"Tên KH chưa khai báo trong DSKH",IF(AND(H1372&lt;&gt;"",COUNTIF(D.1[Tên sản phẩm],H1372)=0),"SP này chưa khai báo trong DSSP",""))))</f>
        <v/>
      </c>
      <c r="AB1372" s="28" t="str">
        <f t="shared" ca="1" si="254"/>
        <v/>
      </c>
      <c r="AC1372" s="29" t="str">
        <f>IF(OR(H1372="",S1372=""),"",S1372-(SUM(L1372,M1372)*INDEX(#REF!,MATCH(H1372,D.1[Tên sản phẩm],0))))</f>
        <v/>
      </c>
    </row>
    <row r="1373" spans="2:29" ht="27.75" customHeight="1">
      <c r="B1373" s="69">
        <f t="shared" si="255"/>
        <v>1370</v>
      </c>
      <c r="C1373" s="49" t="str">
        <f t="shared" ca="1" si="256"/>
        <v/>
      </c>
      <c r="D1373" s="50" t="str">
        <f t="shared" ca="1" si="257"/>
        <v/>
      </c>
      <c r="E1373" s="51" t="str">
        <f t="shared" ca="1" si="258"/>
        <v/>
      </c>
      <c r="F1373" s="51"/>
      <c r="G1373" s="52" t="str">
        <f t="shared" ca="1" si="259"/>
        <v/>
      </c>
      <c r="H1373" s="53"/>
      <c r="I1373" s="54" t="str">
        <f>IF(H1373="","",INDEX(D.1[Quy cách],MATCH(H1373,D.1[Tên sản phẩm],0)))</f>
        <v/>
      </c>
      <c r="J1373" s="20" t="str">
        <f>IF(H1373="","",INDEX(D.1[ĐVT],MATCH(H1373,D.1[Tên sản phẩm],0)))</f>
        <v/>
      </c>
      <c r="K1373" s="56" t="str">
        <f>IF(H1373="","",INDEX(#REF!,MATCH(H1373,D.1[Tên sản phẩm],0)))</f>
        <v/>
      </c>
      <c r="L1373" s="56"/>
      <c r="M1373" s="53"/>
      <c r="N1373" s="53"/>
      <c r="O1373" s="53"/>
      <c r="P1373" s="57" t="str">
        <f t="shared" si="260"/>
        <v/>
      </c>
      <c r="Q1373" s="58"/>
      <c r="R1373" s="56" t="str">
        <f t="shared" si="253"/>
        <v/>
      </c>
      <c r="S1373" s="57" t="str">
        <f t="shared" si="261"/>
        <v/>
      </c>
      <c r="T1373" s="58" t="str">
        <f t="shared" ca="1" si="262"/>
        <v/>
      </c>
      <c r="U1373" s="57" t="str">
        <f t="shared" si="263"/>
        <v/>
      </c>
      <c r="V1373" s="57" t="str">
        <f ca="1">IF(AND(C1373&lt;&gt;"",C1373&lt;&gt;OFFSET(C1373,1,0)),SUMIFS([Giá có thuế],[Số ĐK],C1373),"")</f>
        <v/>
      </c>
      <c r="W1373" s="53"/>
      <c r="X1373" s="55" t="str">
        <f>IF(W1373="","",'Thông Tin Chung'!#REF!)</f>
        <v/>
      </c>
      <c r="Y1373" s="57" t="str">
        <f t="shared" ca="1" si="264"/>
        <v/>
      </c>
      <c r="Z1373" s="59"/>
      <c r="AA1373" s="49" t="str">
        <f ca="1">IF(C1373="","",IF(OR(D1373&lt;NgayBatDau,D1373&gt;NgayKetThuc),"Ngày tháng phải nằm trong kỳ báo cáo",IF(AND(G1373&lt;&gt;"",COUNTIF(D.2[Tên khách hàng],G1373)=0),"Tên KH chưa khai báo trong DSKH",IF(AND(H1373&lt;&gt;"",COUNTIF(D.1[Tên sản phẩm],H1373)=0),"SP này chưa khai báo trong DSSP",""))))</f>
        <v/>
      </c>
      <c r="AB1373" s="28" t="str">
        <f t="shared" ca="1" si="254"/>
        <v/>
      </c>
      <c r="AC1373" s="29" t="str">
        <f>IF(OR(H1373="",S1373=""),"",S1373-(SUM(L1373,M1373)*INDEX(#REF!,MATCH(H1373,D.1[Tên sản phẩm],0))))</f>
        <v/>
      </c>
    </row>
    <row r="1374" spans="2:29" ht="27.75" customHeight="1">
      <c r="B1374" s="69">
        <f t="shared" si="255"/>
        <v>1371</v>
      </c>
      <c r="C1374" s="49" t="str">
        <f t="shared" ca="1" si="256"/>
        <v/>
      </c>
      <c r="D1374" s="50" t="str">
        <f t="shared" ca="1" si="257"/>
        <v/>
      </c>
      <c r="E1374" s="51" t="str">
        <f t="shared" ca="1" si="258"/>
        <v/>
      </c>
      <c r="F1374" s="51"/>
      <c r="G1374" s="52" t="str">
        <f t="shared" ca="1" si="259"/>
        <v/>
      </c>
      <c r="H1374" s="53"/>
      <c r="I1374" s="54" t="str">
        <f>IF(H1374="","",INDEX(D.1[Quy cách],MATCH(H1374,D.1[Tên sản phẩm],0)))</f>
        <v/>
      </c>
      <c r="J1374" s="20" t="str">
        <f>IF(H1374="","",INDEX(D.1[ĐVT],MATCH(H1374,D.1[Tên sản phẩm],0)))</f>
        <v/>
      </c>
      <c r="K1374" s="56" t="str">
        <f>IF(H1374="","",INDEX(#REF!,MATCH(H1374,D.1[Tên sản phẩm],0)))</f>
        <v/>
      </c>
      <c r="L1374" s="56"/>
      <c r="M1374" s="53"/>
      <c r="N1374" s="53"/>
      <c r="O1374" s="53"/>
      <c r="P1374" s="57" t="str">
        <f t="shared" si="260"/>
        <v/>
      </c>
      <c r="Q1374" s="58"/>
      <c r="R1374" s="56" t="str">
        <f t="shared" si="253"/>
        <v/>
      </c>
      <c r="S1374" s="57" t="str">
        <f t="shared" si="261"/>
        <v/>
      </c>
      <c r="T1374" s="58" t="str">
        <f t="shared" ca="1" si="262"/>
        <v/>
      </c>
      <c r="U1374" s="57" t="str">
        <f t="shared" si="263"/>
        <v/>
      </c>
      <c r="V1374" s="57" t="str">
        <f ca="1">IF(AND(C1374&lt;&gt;"",C1374&lt;&gt;OFFSET(C1374,1,0)),SUMIFS([Giá có thuế],[Số ĐK],C1374),"")</f>
        <v/>
      </c>
      <c r="W1374" s="53"/>
      <c r="X1374" s="55" t="str">
        <f>IF(W1374="","",'Thông Tin Chung'!#REF!)</f>
        <v/>
      </c>
      <c r="Y1374" s="57" t="str">
        <f t="shared" ca="1" si="264"/>
        <v/>
      </c>
      <c r="Z1374" s="59"/>
      <c r="AA1374" s="49" t="str">
        <f ca="1">IF(C1374="","",IF(OR(D1374&lt;NgayBatDau,D1374&gt;NgayKetThuc),"Ngày tháng phải nằm trong kỳ báo cáo",IF(AND(G1374&lt;&gt;"",COUNTIF(D.2[Tên khách hàng],G1374)=0),"Tên KH chưa khai báo trong DSKH",IF(AND(H1374&lt;&gt;"",COUNTIF(D.1[Tên sản phẩm],H1374)=0),"SP này chưa khai báo trong DSSP",""))))</f>
        <v/>
      </c>
      <c r="AB1374" s="28" t="str">
        <f t="shared" ca="1" si="254"/>
        <v/>
      </c>
      <c r="AC1374" s="29" t="str">
        <f>IF(OR(H1374="",S1374=""),"",S1374-(SUM(L1374,M1374)*INDEX(#REF!,MATCH(H1374,D.1[Tên sản phẩm],0))))</f>
        <v/>
      </c>
    </row>
    <row r="1375" spans="2:29" ht="27.75" customHeight="1">
      <c r="B1375" s="69">
        <f t="shared" si="255"/>
        <v>1372</v>
      </c>
      <c r="C1375" s="49" t="str">
        <f t="shared" ca="1" si="256"/>
        <v/>
      </c>
      <c r="D1375" s="50" t="str">
        <f t="shared" ca="1" si="257"/>
        <v/>
      </c>
      <c r="E1375" s="51" t="str">
        <f t="shared" ca="1" si="258"/>
        <v/>
      </c>
      <c r="F1375" s="51"/>
      <c r="G1375" s="52" t="str">
        <f t="shared" ca="1" si="259"/>
        <v/>
      </c>
      <c r="H1375" s="53"/>
      <c r="I1375" s="54" t="str">
        <f>IF(H1375="","",INDEX(D.1[Quy cách],MATCH(H1375,D.1[Tên sản phẩm],0)))</f>
        <v/>
      </c>
      <c r="J1375" s="20" t="str">
        <f>IF(H1375="","",INDEX(D.1[ĐVT],MATCH(H1375,D.1[Tên sản phẩm],0)))</f>
        <v/>
      </c>
      <c r="K1375" s="56" t="str">
        <f>IF(H1375="","",INDEX(#REF!,MATCH(H1375,D.1[Tên sản phẩm],0)))</f>
        <v/>
      </c>
      <c r="L1375" s="56"/>
      <c r="M1375" s="53"/>
      <c r="N1375" s="53"/>
      <c r="O1375" s="53"/>
      <c r="P1375" s="57" t="str">
        <f t="shared" si="260"/>
        <v/>
      </c>
      <c r="Q1375" s="58"/>
      <c r="R1375" s="56" t="str">
        <f t="shared" si="253"/>
        <v/>
      </c>
      <c r="S1375" s="57" t="str">
        <f t="shared" si="261"/>
        <v/>
      </c>
      <c r="T1375" s="58" t="str">
        <f t="shared" ca="1" si="262"/>
        <v/>
      </c>
      <c r="U1375" s="57" t="str">
        <f t="shared" si="263"/>
        <v/>
      </c>
      <c r="V1375" s="57" t="str">
        <f ca="1">IF(AND(C1375&lt;&gt;"",C1375&lt;&gt;OFFSET(C1375,1,0)),SUMIFS([Giá có thuế],[Số ĐK],C1375),"")</f>
        <v/>
      </c>
      <c r="W1375" s="53"/>
      <c r="X1375" s="55" t="str">
        <f>IF(W1375="","",'Thông Tin Chung'!#REF!)</f>
        <v/>
      </c>
      <c r="Y1375" s="57" t="str">
        <f t="shared" ca="1" si="264"/>
        <v/>
      </c>
      <c r="Z1375" s="59"/>
      <c r="AA1375" s="49" t="str">
        <f ca="1">IF(C1375="","",IF(OR(D1375&lt;NgayBatDau,D1375&gt;NgayKetThuc),"Ngày tháng phải nằm trong kỳ báo cáo",IF(AND(G1375&lt;&gt;"",COUNTIF(D.2[Tên khách hàng],G1375)=0),"Tên KH chưa khai báo trong DSKH",IF(AND(H1375&lt;&gt;"",COUNTIF(D.1[Tên sản phẩm],H1375)=0),"SP này chưa khai báo trong DSSP",""))))</f>
        <v/>
      </c>
      <c r="AB1375" s="28" t="str">
        <f t="shared" ca="1" si="254"/>
        <v/>
      </c>
      <c r="AC1375" s="29" t="str">
        <f>IF(OR(H1375="",S1375=""),"",S1375-(SUM(L1375,M1375)*INDEX(#REF!,MATCH(H1375,D.1[Tên sản phẩm],0))))</f>
        <v/>
      </c>
    </row>
    <row r="1376" spans="2:29" ht="27.75" customHeight="1">
      <c r="B1376" s="69">
        <f t="shared" si="255"/>
        <v>1373</v>
      </c>
      <c r="C1376" s="49" t="str">
        <f t="shared" ca="1" si="256"/>
        <v/>
      </c>
      <c r="D1376" s="50" t="str">
        <f t="shared" ca="1" si="257"/>
        <v/>
      </c>
      <c r="E1376" s="51" t="str">
        <f t="shared" ca="1" si="258"/>
        <v/>
      </c>
      <c r="F1376" s="51"/>
      <c r="G1376" s="52" t="str">
        <f t="shared" ca="1" si="259"/>
        <v/>
      </c>
      <c r="H1376" s="53"/>
      <c r="I1376" s="54" t="str">
        <f>IF(H1376="","",INDEX(D.1[Quy cách],MATCH(H1376,D.1[Tên sản phẩm],0)))</f>
        <v/>
      </c>
      <c r="J1376" s="20" t="str">
        <f>IF(H1376="","",INDEX(D.1[ĐVT],MATCH(H1376,D.1[Tên sản phẩm],0)))</f>
        <v/>
      </c>
      <c r="K1376" s="56" t="str">
        <f>IF(H1376="","",INDEX(#REF!,MATCH(H1376,D.1[Tên sản phẩm],0)))</f>
        <v/>
      </c>
      <c r="L1376" s="56"/>
      <c r="M1376" s="53"/>
      <c r="N1376" s="53"/>
      <c r="O1376" s="53"/>
      <c r="P1376" s="57" t="str">
        <f t="shared" si="260"/>
        <v/>
      </c>
      <c r="Q1376" s="58"/>
      <c r="R1376" s="56" t="str">
        <f t="shared" si="253"/>
        <v/>
      </c>
      <c r="S1376" s="57" t="str">
        <f t="shared" si="261"/>
        <v/>
      </c>
      <c r="T1376" s="58" t="str">
        <f t="shared" ca="1" si="262"/>
        <v/>
      </c>
      <c r="U1376" s="57" t="str">
        <f t="shared" si="263"/>
        <v/>
      </c>
      <c r="V1376" s="57" t="str">
        <f ca="1">IF(AND(C1376&lt;&gt;"",C1376&lt;&gt;OFFSET(C1376,1,0)),SUMIFS([Giá có thuế],[Số ĐK],C1376),"")</f>
        <v/>
      </c>
      <c r="W1376" s="53"/>
      <c r="X1376" s="55" t="str">
        <f>IF(W1376="","",'Thông Tin Chung'!#REF!)</f>
        <v/>
      </c>
      <c r="Y1376" s="57" t="str">
        <f t="shared" ca="1" si="264"/>
        <v/>
      </c>
      <c r="Z1376" s="59"/>
      <c r="AA1376" s="49" t="str">
        <f ca="1">IF(C1376="","",IF(OR(D1376&lt;NgayBatDau,D1376&gt;NgayKetThuc),"Ngày tháng phải nằm trong kỳ báo cáo",IF(AND(G1376&lt;&gt;"",COUNTIF(D.2[Tên khách hàng],G1376)=0),"Tên KH chưa khai báo trong DSKH",IF(AND(H1376&lt;&gt;"",COUNTIF(D.1[Tên sản phẩm],H1376)=0),"SP này chưa khai báo trong DSSP",""))))</f>
        <v/>
      </c>
      <c r="AB1376" s="28" t="str">
        <f t="shared" ca="1" si="254"/>
        <v/>
      </c>
      <c r="AC1376" s="29" t="str">
        <f>IF(OR(H1376="",S1376=""),"",S1376-(SUM(L1376,M1376)*INDEX(#REF!,MATCH(H1376,D.1[Tên sản phẩm],0))))</f>
        <v/>
      </c>
    </row>
    <row r="1377" spans="2:29" ht="27.75" customHeight="1">
      <c r="B1377" s="69">
        <f t="shared" si="255"/>
        <v>1374</v>
      </c>
      <c r="C1377" s="49" t="str">
        <f t="shared" ca="1" si="256"/>
        <v/>
      </c>
      <c r="D1377" s="50" t="str">
        <f t="shared" ca="1" si="257"/>
        <v/>
      </c>
      <c r="E1377" s="51" t="str">
        <f t="shared" ca="1" si="258"/>
        <v/>
      </c>
      <c r="F1377" s="51"/>
      <c r="G1377" s="52" t="str">
        <f t="shared" ca="1" si="259"/>
        <v/>
      </c>
      <c r="H1377" s="53"/>
      <c r="I1377" s="54" t="str">
        <f>IF(H1377="","",INDEX(D.1[Quy cách],MATCH(H1377,D.1[Tên sản phẩm],0)))</f>
        <v/>
      </c>
      <c r="J1377" s="20" t="str">
        <f>IF(H1377="","",INDEX(D.1[ĐVT],MATCH(H1377,D.1[Tên sản phẩm],0)))</f>
        <v/>
      </c>
      <c r="K1377" s="56" t="str">
        <f>IF(H1377="","",INDEX(#REF!,MATCH(H1377,D.1[Tên sản phẩm],0)))</f>
        <v/>
      </c>
      <c r="L1377" s="56"/>
      <c r="M1377" s="53"/>
      <c r="N1377" s="53"/>
      <c r="O1377" s="53"/>
      <c r="P1377" s="57" t="str">
        <f t="shared" si="260"/>
        <v/>
      </c>
      <c r="Q1377" s="58"/>
      <c r="R1377" s="56" t="str">
        <f t="shared" si="253"/>
        <v/>
      </c>
      <c r="S1377" s="57" t="str">
        <f t="shared" si="261"/>
        <v/>
      </c>
      <c r="T1377" s="58" t="str">
        <f t="shared" ca="1" si="262"/>
        <v/>
      </c>
      <c r="U1377" s="57" t="str">
        <f t="shared" si="263"/>
        <v/>
      </c>
      <c r="V1377" s="57" t="str">
        <f ca="1">IF(AND(C1377&lt;&gt;"",C1377&lt;&gt;OFFSET(C1377,1,0)),SUMIFS([Giá có thuế],[Số ĐK],C1377),"")</f>
        <v/>
      </c>
      <c r="W1377" s="53"/>
      <c r="X1377" s="55" t="str">
        <f>IF(W1377="","",'Thông Tin Chung'!#REF!)</f>
        <v/>
      </c>
      <c r="Y1377" s="57" t="str">
        <f t="shared" ca="1" si="264"/>
        <v/>
      </c>
      <c r="Z1377" s="59"/>
      <c r="AA1377" s="49" t="str">
        <f ca="1">IF(C1377="","",IF(OR(D1377&lt;NgayBatDau,D1377&gt;NgayKetThuc),"Ngày tháng phải nằm trong kỳ báo cáo",IF(AND(G1377&lt;&gt;"",COUNTIF(D.2[Tên khách hàng],G1377)=0),"Tên KH chưa khai báo trong DSKH",IF(AND(H1377&lt;&gt;"",COUNTIF(D.1[Tên sản phẩm],H1377)=0),"SP này chưa khai báo trong DSSP",""))))</f>
        <v/>
      </c>
      <c r="AB1377" s="28" t="str">
        <f t="shared" ca="1" si="254"/>
        <v/>
      </c>
      <c r="AC1377" s="29" t="str">
        <f>IF(OR(H1377="",S1377=""),"",S1377-(SUM(L1377,M1377)*INDEX(#REF!,MATCH(H1377,D.1[Tên sản phẩm],0))))</f>
        <v/>
      </c>
    </row>
    <row r="1378" spans="2:29" ht="27.75" customHeight="1">
      <c r="B1378" s="69">
        <f t="shared" si="255"/>
        <v>1375</v>
      </c>
      <c r="C1378" s="49" t="str">
        <f t="shared" ca="1" si="256"/>
        <v/>
      </c>
      <c r="D1378" s="50" t="str">
        <f t="shared" ca="1" si="257"/>
        <v/>
      </c>
      <c r="E1378" s="51" t="str">
        <f t="shared" ca="1" si="258"/>
        <v/>
      </c>
      <c r="F1378" s="51"/>
      <c r="G1378" s="52" t="str">
        <f t="shared" ca="1" si="259"/>
        <v/>
      </c>
      <c r="H1378" s="53"/>
      <c r="I1378" s="54" t="str">
        <f>IF(H1378="","",INDEX(D.1[Quy cách],MATCH(H1378,D.1[Tên sản phẩm],0)))</f>
        <v/>
      </c>
      <c r="J1378" s="20" t="str">
        <f>IF(H1378="","",INDEX(D.1[ĐVT],MATCH(H1378,D.1[Tên sản phẩm],0)))</f>
        <v/>
      </c>
      <c r="K1378" s="56" t="str">
        <f>IF(H1378="","",INDEX(#REF!,MATCH(H1378,D.1[Tên sản phẩm],0)))</f>
        <v/>
      </c>
      <c r="L1378" s="56"/>
      <c r="M1378" s="53"/>
      <c r="N1378" s="53"/>
      <c r="O1378" s="53"/>
      <c r="P1378" s="57" t="str">
        <f t="shared" si="260"/>
        <v/>
      </c>
      <c r="Q1378" s="58"/>
      <c r="R1378" s="56" t="str">
        <f t="shared" si="253"/>
        <v/>
      </c>
      <c r="S1378" s="57" t="str">
        <f t="shared" si="261"/>
        <v/>
      </c>
      <c r="T1378" s="58" t="str">
        <f t="shared" ca="1" si="262"/>
        <v/>
      </c>
      <c r="U1378" s="57" t="str">
        <f t="shared" si="263"/>
        <v/>
      </c>
      <c r="V1378" s="57" t="str">
        <f ca="1">IF(AND(C1378&lt;&gt;"",C1378&lt;&gt;OFFSET(C1378,1,0)),SUMIFS([Giá có thuế],[Số ĐK],C1378),"")</f>
        <v/>
      </c>
      <c r="W1378" s="53"/>
      <c r="X1378" s="55" t="str">
        <f>IF(W1378="","",'Thông Tin Chung'!#REF!)</f>
        <v/>
      </c>
      <c r="Y1378" s="57" t="str">
        <f t="shared" ca="1" si="264"/>
        <v/>
      </c>
      <c r="Z1378" s="59"/>
      <c r="AA1378" s="49" t="str">
        <f ca="1">IF(C1378="","",IF(OR(D1378&lt;NgayBatDau,D1378&gt;NgayKetThuc),"Ngày tháng phải nằm trong kỳ báo cáo",IF(AND(G1378&lt;&gt;"",COUNTIF(D.2[Tên khách hàng],G1378)=0),"Tên KH chưa khai báo trong DSKH",IF(AND(H1378&lt;&gt;"",COUNTIF(D.1[Tên sản phẩm],H1378)=0),"SP này chưa khai báo trong DSSP",""))))</f>
        <v/>
      </c>
      <c r="AB1378" s="28" t="str">
        <f t="shared" ca="1" si="254"/>
        <v/>
      </c>
      <c r="AC1378" s="29" t="str">
        <f>IF(OR(H1378="",S1378=""),"",S1378-(SUM(L1378,M1378)*INDEX(#REF!,MATCH(H1378,D.1[Tên sản phẩm],0))))</f>
        <v/>
      </c>
    </row>
    <row r="1379" spans="2:29" ht="27.75" customHeight="1">
      <c r="B1379" s="69">
        <f t="shared" si="255"/>
        <v>1376</v>
      </c>
      <c r="C1379" s="49" t="str">
        <f t="shared" ca="1" si="256"/>
        <v/>
      </c>
      <c r="D1379" s="50" t="str">
        <f t="shared" ca="1" si="257"/>
        <v/>
      </c>
      <c r="E1379" s="51" t="str">
        <f t="shared" ca="1" si="258"/>
        <v/>
      </c>
      <c r="F1379" s="51"/>
      <c r="G1379" s="52" t="str">
        <f t="shared" ca="1" si="259"/>
        <v/>
      </c>
      <c r="H1379" s="53"/>
      <c r="I1379" s="54" t="str">
        <f>IF(H1379="","",INDEX(D.1[Quy cách],MATCH(H1379,D.1[Tên sản phẩm],0)))</f>
        <v/>
      </c>
      <c r="J1379" s="20" t="str">
        <f>IF(H1379="","",INDEX(D.1[ĐVT],MATCH(H1379,D.1[Tên sản phẩm],0)))</f>
        <v/>
      </c>
      <c r="K1379" s="56" t="str">
        <f>IF(H1379="","",INDEX(#REF!,MATCH(H1379,D.1[Tên sản phẩm],0)))</f>
        <v/>
      </c>
      <c r="L1379" s="56"/>
      <c r="M1379" s="53"/>
      <c r="N1379" s="53"/>
      <c r="O1379" s="53"/>
      <c r="P1379" s="57" t="str">
        <f t="shared" si="260"/>
        <v/>
      </c>
      <c r="Q1379" s="58"/>
      <c r="R1379" s="56" t="str">
        <f t="shared" si="253"/>
        <v/>
      </c>
      <c r="S1379" s="57" t="str">
        <f t="shared" si="261"/>
        <v/>
      </c>
      <c r="T1379" s="58" t="str">
        <f t="shared" ca="1" si="262"/>
        <v/>
      </c>
      <c r="U1379" s="57" t="str">
        <f t="shared" si="263"/>
        <v/>
      </c>
      <c r="V1379" s="57" t="str">
        <f ca="1">IF(AND(C1379&lt;&gt;"",C1379&lt;&gt;OFFSET(C1379,1,0)),SUMIFS([Giá có thuế],[Số ĐK],C1379),"")</f>
        <v/>
      </c>
      <c r="W1379" s="53"/>
      <c r="X1379" s="55" t="str">
        <f>IF(W1379="","",'Thông Tin Chung'!#REF!)</f>
        <v/>
      </c>
      <c r="Y1379" s="57" t="str">
        <f t="shared" ca="1" si="264"/>
        <v/>
      </c>
      <c r="Z1379" s="59"/>
      <c r="AA1379" s="49" t="str">
        <f ca="1">IF(C1379="","",IF(OR(D1379&lt;NgayBatDau,D1379&gt;NgayKetThuc),"Ngày tháng phải nằm trong kỳ báo cáo",IF(AND(G1379&lt;&gt;"",COUNTIF(D.2[Tên khách hàng],G1379)=0),"Tên KH chưa khai báo trong DSKH",IF(AND(H1379&lt;&gt;"",COUNTIF(D.1[Tên sản phẩm],H1379)=0),"SP này chưa khai báo trong DSSP",""))))</f>
        <v/>
      </c>
      <c r="AB1379" s="28" t="str">
        <f t="shared" ca="1" si="254"/>
        <v/>
      </c>
      <c r="AC1379" s="29" t="str">
        <f>IF(OR(H1379="",S1379=""),"",S1379-(SUM(L1379,M1379)*INDEX(#REF!,MATCH(H1379,D.1[Tên sản phẩm],0))))</f>
        <v/>
      </c>
    </row>
    <row r="1380" spans="2:29" ht="27.75" customHeight="1">
      <c r="B1380" s="69">
        <f t="shared" si="255"/>
        <v>1377</v>
      </c>
      <c r="C1380" s="49" t="str">
        <f t="shared" ca="1" si="256"/>
        <v/>
      </c>
      <c r="D1380" s="50" t="str">
        <f t="shared" ca="1" si="257"/>
        <v/>
      </c>
      <c r="E1380" s="51" t="str">
        <f t="shared" ca="1" si="258"/>
        <v/>
      </c>
      <c r="F1380" s="51"/>
      <c r="G1380" s="52" t="str">
        <f t="shared" ca="1" si="259"/>
        <v/>
      </c>
      <c r="H1380" s="53"/>
      <c r="I1380" s="54" t="str">
        <f>IF(H1380="","",INDEX(D.1[Quy cách],MATCH(H1380,D.1[Tên sản phẩm],0)))</f>
        <v/>
      </c>
      <c r="J1380" s="20" t="str">
        <f>IF(H1380="","",INDEX(D.1[ĐVT],MATCH(H1380,D.1[Tên sản phẩm],0)))</f>
        <v/>
      </c>
      <c r="K1380" s="56" t="str">
        <f>IF(H1380="","",INDEX(#REF!,MATCH(H1380,D.1[Tên sản phẩm],0)))</f>
        <v/>
      </c>
      <c r="L1380" s="56"/>
      <c r="M1380" s="53"/>
      <c r="N1380" s="53"/>
      <c r="O1380" s="53"/>
      <c r="P1380" s="57" t="str">
        <f t="shared" si="260"/>
        <v/>
      </c>
      <c r="Q1380" s="58"/>
      <c r="R1380" s="56" t="str">
        <f t="shared" si="253"/>
        <v/>
      </c>
      <c r="S1380" s="57" t="str">
        <f t="shared" si="261"/>
        <v/>
      </c>
      <c r="T1380" s="58" t="str">
        <f t="shared" ca="1" si="262"/>
        <v/>
      </c>
      <c r="U1380" s="57" t="str">
        <f t="shared" si="263"/>
        <v/>
      </c>
      <c r="V1380" s="57" t="str">
        <f ca="1">IF(AND(C1380&lt;&gt;"",C1380&lt;&gt;OFFSET(C1380,1,0)),SUMIFS([Giá có thuế],[Số ĐK],C1380),"")</f>
        <v/>
      </c>
      <c r="W1380" s="53"/>
      <c r="X1380" s="55" t="str">
        <f>IF(W1380="","",'Thông Tin Chung'!#REF!)</f>
        <v/>
      </c>
      <c r="Y1380" s="57" t="str">
        <f t="shared" ca="1" si="264"/>
        <v/>
      </c>
      <c r="Z1380" s="59"/>
      <c r="AA1380" s="49" t="str">
        <f ca="1">IF(C1380="","",IF(OR(D1380&lt;NgayBatDau,D1380&gt;NgayKetThuc),"Ngày tháng phải nằm trong kỳ báo cáo",IF(AND(G1380&lt;&gt;"",COUNTIF(D.2[Tên khách hàng],G1380)=0),"Tên KH chưa khai báo trong DSKH",IF(AND(H1380&lt;&gt;"",COUNTIF(D.1[Tên sản phẩm],H1380)=0),"SP này chưa khai báo trong DSSP",""))))</f>
        <v/>
      </c>
      <c r="AB1380" s="28" t="str">
        <f t="shared" ca="1" si="254"/>
        <v/>
      </c>
      <c r="AC1380" s="29" t="str">
        <f>IF(OR(H1380="",S1380=""),"",S1380-(SUM(L1380,M1380)*INDEX(#REF!,MATCH(H1380,D.1[Tên sản phẩm],0))))</f>
        <v/>
      </c>
    </row>
    <row r="1381" spans="2:29" ht="27.75" customHeight="1">
      <c r="B1381" s="69">
        <f t="shared" si="255"/>
        <v>1378</v>
      </c>
      <c r="C1381" s="49" t="str">
        <f t="shared" ca="1" si="256"/>
        <v/>
      </c>
      <c r="D1381" s="50" t="str">
        <f t="shared" ca="1" si="257"/>
        <v/>
      </c>
      <c r="E1381" s="51" t="str">
        <f t="shared" ca="1" si="258"/>
        <v/>
      </c>
      <c r="F1381" s="51"/>
      <c r="G1381" s="52" t="str">
        <f t="shared" ca="1" si="259"/>
        <v/>
      </c>
      <c r="H1381" s="53"/>
      <c r="I1381" s="54" t="str">
        <f>IF(H1381="","",INDEX(D.1[Quy cách],MATCH(H1381,D.1[Tên sản phẩm],0)))</f>
        <v/>
      </c>
      <c r="J1381" s="20" t="str">
        <f>IF(H1381="","",INDEX(D.1[ĐVT],MATCH(H1381,D.1[Tên sản phẩm],0)))</f>
        <v/>
      </c>
      <c r="K1381" s="56" t="str">
        <f>IF(H1381="","",INDEX(#REF!,MATCH(H1381,D.1[Tên sản phẩm],0)))</f>
        <v/>
      </c>
      <c r="L1381" s="56"/>
      <c r="M1381" s="53"/>
      <c r="N1381" s="53"/>
      <c r="O1381" s="53"/>
      <c r="P1381" s="57" t="str">
        <f t="shared" si="260"/>
        <v/>
      </c>
      <c r="Q1381" s="58"/>
      <c r="R1381" s="56" t="str">
        <f t="shared" si="253"/>
        <v/>
      </c>
      <c r="S1381" s="57" t="str">
        <f t="shared" si="261"/>
        <v/>
      </c>
      <c r="T1381" s="58" t="str">
        <f t="shared" ca="1" si="262"/>
        <v/>
      </c>
      <c r="U1381" s="57" t="str">
        <f t="shared" si="263"/>
        <v/>
      </c>
      <c r="V1381" s="57" t="str">
        <f ca="1">IF(AND(C1381&lt;&gt;"",C1381&lt;&gt;OFFSET(C1381,1,0)),SUMIFS([Giá có thuế],[Số ĐK],C1381),"")</f>
        <v/>
      </c>
      <c r="W1381" s="53"/>
      <c r="X1381" s="55" t="str">
        <f>IF(W1381="","",'Thông Tin Chung'!#REF!)</f>
        <v/>
      </c>
      <c r="Y1381" s="57" t="str">
        <f t="shared" ca="1" si="264"/>
        <v/>
      </c>
      <c r="Z1381" s="59"/>
      <c r="AA1381" s="49" t="str">
        <f ca="1">IF(C1381="","",IF(OR(D1381&lt;NgayBatDau,D1381&gt;NgayKetThuc),"Ngày tháng phải nằm trong kỳ báo cáo",IF(AND(G1381&lt;&gt;"",COUNTIF(D.2[Tên khách hàng],G1381)=0),"Tên KH chưa khai báo trong DSKH",IF(AND(H1381&lt;&gt;"",COUNTIF(D.1[Tên sản phẩm],H1381)=0),"SP này chưa khai báo trong DSSP",""))))</f>
        <v/>
      </c>
      <c r="AB1381" s="28" t="str">
        <f t="shared" ca="1" si="254"/>
        <v/>
      </c>
      <c r="AC1381" s="29" t="str">
        <f>IF(OR(H1381="",S1381=""),"",S1381-(SUM(L1381,M1381)*INDEX(#REF!,MATCH(H1381,D.1[Tên sản phẩm],0))))</f>
        <v/>
      </c>
    </row>
    <row r="1382" spans="2:29" ht="27.75" customHeight="1">
      <c r="B1382" s="69">
        <f t="shared" si="255"/>
        <v>1379</v>
      </c>
      <c r="C1382" s="49" t="str">
        <f t="shared" ca="1" si="256"/>
        <v/>
      </c>
      <c r="D1382" s="50" t="str">
        <f t="shared" ca="1" si="257"/>
        <v/>
      </c>
      <c r="E1382" s="51" t="str">
        <f t="shared" ca="1" si="258"/>
        <v/>
      </c>
      <c r="F1382" s="51"/>
      <c r="G1382" s="52" t="str">
        <f t="shared" ca="1" si="259"/>
        <v/>
      </c>
      <c r="H1382" s="53"/>
      <c r="I1382" s="54" t="str">
        <f>IF(H1382="","",INDEX(D.1[Quy cách],MATCH(H1382,D.1[Tên sản phẩm],0)))</f>
        <v/>
      </c>
      <c r="J1382" s="20" t="str">
        <f>IF(H1382="","",INDEX(D.1[ĐVT],MATCH(H1382,D.1[Tên sản phẩm],0)))</f>
        <v/>
      </c>
      <c r="K1382" s="56" t="str">
        <f>IF(H1382="","",INDEX(#REF!,MATCH(H1382,D.1[Tên sản phẩm],0)))</f>
        <v/>
      </c>
      <c r="L1382" s="56"/>
      <c r="M1382" s="53"/>
      <c r="N1382" s="53"/>
      <c r="O1382" s="53"/>
      <c r="P1382" s="57" t="str">
        <f t="shared" si="260"/>
        <v/>
      </c>
      <c r="Q1382" s="58"/>
      <c r="R1382" s="56" t="str">
        <f t="shared" si="253"/>
        <v/>
      </c>
      <c r="S1382" s="57" t="str">
        <f t="shared" si="261"/>
        <v/>
      </c>
      <c r="T1382" s="58" t="str">
        <f t="shared" ca="1" si="262"/>
        <v/>
      </c>
      <c r="U1382" s="57" t="str">
        <f t="shared" si="263"/>
        <v/>
      </c>
      <c r="V1382" s="57" t="str">
        <f ca="1">IF(AND(C1382&lt;&gt;"",C1382&lt;&gt;OFFSET(C1382,1,0)),SUMIFS([Giá có thuế],[Số ĐK],C1382),"")</f>
        <v/>
      </c>
      <c r="W1382" s="53"/>
      <c r="X1382" s="55" t="str">
        <f>IF(W1382="","",'Thông Tin Chung'!#REF!)</f>
        <v/>
      </c>
      <c r="Y1382" s="57" t="str">
        <f t="shared" ca="1" si="264"/>
        <v/>
      </c>
      <c r="Z1382" s="59"/>
      <c r="AA1382" s="49" t="str">
        <f ca="1">IF(C1382="","",IF(OR(D1382&lt;NgayBatDau,D1382&gt;NgayKetThuc),"Ngày tháng phải nằm trong kỳ báo cáo",IF(AND(G1382&lt;&gt;"",COUNTIF(D.2[Tên khách hàng],G1382)=0),"Tên KH chưa khai báo trong DSKH",IF(AND(H1382&lt;&gt;"",COUNTIF(D.1[Tên sản phẩm],H1382)=0),"SP này chưa khai báo trong DSSP",""))))</f>
        <v/>
      </c>
      <c r="AB1382" s="28" t="str">
        <f t="shared" ca="1" si="254"/>
        <v/>
      </c>
      <c r="AC1382" s="29" t="str">
        <f>IF(OR(H1382="",S1382=""),"",S1382-(SUM(L1382,M1382)*INDEX(#REF!,MATCH(H1382,D.1[Tên sản phẩm],0))))</f>
        <v/>
      </c>
    </row>
    <row r="1383" spans="2:29" ht="27.75" customHeight="1">
      <c r="B1383" s="69">
        <f t="shared" si="255"/>
        <v>1380</v>
      </c>
      <c r="C1383" s="49" t="str">
        <f t="shared" ca="1" si="256"/>
        <v/>
      </c>
      <c r="D1383" s="50" t="str">
        <f t="shared" ca="1" si="257"/>
        <v/>
      </c>
      <c r="E1383" s="51" t="str">
        <f t="shared" ca="1" si="258"/>
        <v/>
      </c>
      <c r="F1383" s="51"/>
      <c r="G1383" s="52" t="str">
        <f t="shared" ca="1" si="259"/>
        <v/>
      </c>
      <c r="H1383" s="53"/>
      <c r="I1383" s="54" t="str">
        <f>IF(H1383="","",INDEX(D.1[Quy cách],MATCH(H1383,D.1[Tên sản phẩm],0)))</f>
        <v/>
      </c>
      <c r="J1383" s="20" t="str">
        <f>IF(H1383="","",INDEX(D.1[ĐVT],MATCH(H1383,D.1[Tên sản phẩm],0)))</f>
        <v/>
      </c>
      <c r="K1383" s="56" t="str">
        <f>IF(H1383="","",INDEX(#REF!,MATCH(H1383,D.1[Tên sản phẩm],0)))</f>
        <v/>
      </c>
      <c r="L1383" s="56"/>
      <c r="M1383" s="53"/>
      <c r="N1383" s="53"/>
      <c r="O1383" s="53"/>
      <c r="P1383" s="57" t="str">
        <f t="shared" si="260"/>
        <v/>
      </c>
      <c r="Q1383" s="58"/>
      <c r="R1383" s="56" t="str">
        <f t="shared" si="253"/>
        <v/>
      </c>
      <c r="S1383" s="57" t="str">
        <f t="shared" si="261"/>
        <v/>
      </c>
      <c r="T1383" s="58" t="str">
        <f t="shared" ca="1" si="262"/>
        <v/>
      </c>
      <c r="U1383" s="57" t="str">
        <f t="shared" si="263"/>
        <v/>
      </c>
      <c r="V1383" s="57" t="str">
        <f ca="1">IF(AND(C1383&lt;&gt;"",C1383&lt;&gt;OFFSET(C1383,1,0)),SUMIFS([Giá có thuế],[Số ĐK],C1383),"")</f>
        <v/>
      </c>
      <c r="W1383" s="53"/>
      <c r="X1383" s="55" t="str">
        <f>IF(W1383="","",'Thông Tin Chung'!#REF!)</f>
        <v/>
      </c>
      <c r="Y1383" s="57" t="str">
        <f t="shared" ca="1" si="264"/>
        <v/>
      </c>
      <c r="Z1383" s="59"/>
      <c r="AA1383" s="49" t="str">
        <f ca="1">IF(C1383="","",IF(OR(D1383&lt;NgayBatDau,D1383&gt;NgayKetThuc),"Ngày tháng phải nằm trong kỳ báo cáo",IF(AND(G1383&lt;&gt;"",COUNTIF(D.2[Tên khách hàng],G1383)=0),"Tên KH chưa khai báo trong DSKH",IF(AND(H1383&lt;&gt;"",COUNTIF(D.1[Tên sản phẩm],H1383)=0),"SP này chưa khai báo trong DSSP",""))))</f>
        <v/>
      </c>
      <c r="AB1383" s="28" t="str">
        <f t="shared" ca="1" si="254"/>
        <v/>
      </c>
      <c r="AC1383" s="29" t="str">
        <f>IF(OR(H1383="",S1383=""),"",S1383-(SUM(L1383,M1383)*INDEX(#REF!,MATCH(H1383,D.1[Tên sản phẩm],0))))</f>
        <v/>
      </c>
    </row>
    <row r="1384" spans="2:29" ht="27.75" customHeight="1">
      <c r="B1384" s="69">
        <f t="shared" si="255"/>
        <v>1381</v>
      </c>
      <c r="C1384" s="49" t="str">
        <f t="shared" ca="1" si="256"/>
        <v/>
      </c>
      <c r="D1384" s="50" t="str">
        <f t="shared" ca="1" si="257"/>
        <v/>
      </c>
      <c r="E1384" s="51" t="str">
        <f t="shared" ca="1" si="258"/>
        <v/>
      </c>
      <c r="F1384" s="51"/>
      <c r="G1384" s="52" t="str">
        <f t="shared" ca="1" si="259"/>
        <v/>
      </c>
      <c r="H1384" s="53"/>
      <c r="I1384" s="54" t="str">
        <f>IF(H1384="","",INDEX(D.1[Quy cách],MATCH(H1384,D.1[Tên sản phẩm],0)))</f>
        <v/>
      </c>
      <c r="J1384" s="20" t="str">
        <f>IF(H1384="","",INDEX(D.1[ĐVT],MATCH(H1384,D.1[Tên sản phẩm],0)))</f>
        <v/>
      </c>
      <c r="K1384" s="56" t="str">
        <f>IF(H1384="","",INDEX(#REF!,MATCH(H1384,D.1[Tên sản phẩm],0)))</f>
        <v/>
      </c>
      <c r="L1384" s="56"/>
      <c r="M1384" s="53"/>
      <c r="N1384" s="53"/>
      <c r="O1384" s="53"/>
      <c r="P1384" s="57" t="str">
        <f t="shared" si="260"/>
        <v/>
      </c>
      <c r="Q1384" s="58"/>
      <c r="R1384" s="56" t="str">
        <f t="shared" si="253"/>
        <v/>
      </c>
      <c r="S1384" s="57" t="str">
        <f t="shared" si="261"/>
        <v/>
      </c>
      <c r="T1384" s="58" t="str">
        <f t="shared" ca="1" si="262"/>
        <v/>
      </c>
      <c r="U1384" s="57" t="str">
        <f t="shared" si="263"/>
        <v/>
      </c>
      <c r="V1384" s="57" t="str">
        <f ca="1">IF(AND(C1384&lt;&gt;"",C1384&lt;&gt;OFFSET(C1384,1,0)),SUMIFS([Giá có thuế],[Số ĐK],C1384),"")</f>
        <v/>
      </c>
      <c r="W1384" s="53"/>
      <c r="X1384" s="55" t="str">
        <f>IF(W1384="","",'Thông Tin Chung'!#REF!)</f>
        <v/>
      </c>
      <c r="Y1384" s="57" t="str">
        <f t="shared" ca="1" si="264"/>
        <v/>
      </c>
      <c r="Z1384" s="59"/>
      <c r="AA1384" s="49" t="str">
        <f ca="1">IF(C1384="","",IF(OR(D1384&lt;NgayBatDau,D1384&gt;NgayKetThuc),"Ngày tháng phải nằm trong kỳ báo cáo",IF(AND(G1384&lt;&gt;"",COUNTIF(D.2[Tên khách hàng],G1384)=0),"Tên KH chưa khai báo trong DSKH",IF(AND(H1384&lt;&gt;"",COUNTIF(D.1[Tên sản phẩm],H1384)=0),"SP này chưa khai báo trong DSSP",""))))</f>
        <v/>
      </c>
      <c r="AB1384" s="28" t="str">
        <f t="shared" ca="1" si="254"/>
        <v/>
      </c>
      <c r="AC1384" s="29" t="str">
        <f>IF(OR(H1384="",S1384=""),"",S1384-(SUM(L1384,M1384)*INDEX(#REF!,MATCH(H1384,D.1[Tên sản phẩm],0))))</f>
        <v/>
      </c>
    </row>
    <row r="1385" spans="2:29" ht="27.75" customHeight="1">
      <c r="B1385" s="69">
        <f t="shared" si="255"/>
        <v>1382</v>
      </c>
      <c r="C1385" s="49" t="str">
        <f t="shared" ca="1" si="256"/>
        <v/>
      </c>
      <c r="D1385" s="50" t="str">
        <f t="shared" ca="1" si="257"/>
        <v/>
      </c>
      <c r="E1385" s="51" t="str">
        <f t="shared" ca="1" si="258"/>
        <v/>
      </c>
      <c r="F1385" s="51"/>
      <c r="G1385" s="52" t="str">
        <f t="shared" ca="1" si="259"/>
        <v/>
      </c>
      <c r="H1385" s="53"/>
      <c r="I1385" s="54" t="str">
        <f>IF(H1385="","",INDEX(D.1[Quy cách],MATCH(H1385,D.1[Tên sản phẩm],0)))</f>
        <v/>
      </c>
      <c r="J1385" s="20" t="str">
        <f>IF(H1385="","",INDEX(D.1[ĐVT],MATCH(H1385,D.1[Tên sản phẩm],0)))</f>
        <v/>
      </c>
      <c r="K1385" s="56" t="str">
        <f>IF(H1385="","",INDEX(#REF!,MATCH(H1385,D.1[Tên sản phẩm],0)))</f>
        <v/>
      </c>
      <c r="L1385" s="56"/>
      <c r="M1385" s="53"/>
      <c r="N1385" s="53"/>
      <c r="O1385" s="53"/>
      <c r="P1385" s="57" t="str">
        <f t="shared" si="260"/>
        <v/>
      </c>
      <c r="Q1385" s="58"/>
      <c r="R1385" s="56" t="str">
        <f t="shared" si="253"/>
        <v/>
      </c>
      <c r="S1385" s="57" t="str">
        <f t="shared" si="261"/>
        <v/>
      </c>
      <c r="T1385" s="58" t="str">
        <f t="shared" ca="1" si="262"/>
        <v/>
      </c>
      <c r="U1385" s="57" t="str">
        <f t="shared" si="263"/>
        <v/>
      </c>
      <c r="V1385" s="57" t="str">
        <f ca="1">IF(AND(C1385&lt;&gt;"",C1385&lt;&gt;OFFSET(C1385,1,0)),SUMIFS([Giá có thuế],[Số ĐK],C1385),"")</f>
        <v/>
      </c>
      <c r="W1385" s="53"/>
      <c r="X1385" s="55" t="str">
        <f>IF(W1385="","",'Thông Tin Chung'!#REF!)</f>
        <v/>
      </c>
      <c r="Y1385" s="57" t="str">
        <f t="shared" ca="1" si="264"/>
        <v/>
      </c>
      <c r="Z1385" s="59"/>
      <c r="AA1385" s="49" t="str">
        <f ca="1">IF(C1385="","",IF(OR(D1385&lt;NgayBatDau,D1385&gt;NgayKetThuc),"Ngày tháng phải nằm trong kỳ báo cáo",IF(AND(G1385&lt;&gt;"",COUNTIF(D.2[Tên khách hàng],G1385)=0),"Tên KH chưa khai báo trong DSKH",IF(AND(H1385&lt;&gt;"",COUNTIF(D.1[Tên sản phẩm],H1385)=0),"SP này chưa khai báo trong DSSP",""))))</f>
        <v/>
      </c>
      <c r="AB1385" s="28" t="str">
        <f t="shared" ca="1" si="254"/>
        <v/>
      </c>
      <c r="AC1385" s="29" t="str">
        <f>IF(OR(H1385="",S1385=""),"",S1385-(SUM(L1385,M1385)*INDEX(#REF!,MATCH(H1385,D.1[Tên sản phẩm],0))))</f>
        <v/>
      </c>
    </row>
    <row r="1386" spans="2:29" ht="27.75" customHeight="1">
      <c r="B1386" s="69">
        <f t="shared" si="255"/>
        <v>1383</v>
      </c>
      <c r="C1386" s="49" t="str">
        <f t="shared" ca="1" si="256"/>
        <v/>
      </c>
      <c r="D1386" s="50" t="str">
        <f t="shared" ca="1" si="257"/>
        <v/>
      </c>
      <c r="E1386" s="51" t="str">
        <f t="shared" ca="1" si="258"/>
        <v/>
      </c>
      <c r="F1386" s="51"/>
      <c r="G1386" s="52" t="str">
        <f t="shared" ca="1" si="259"/>
        <v/>
      </c>
      <c r="H1386" s="53"/>
      <c r="I1386" s="54" t="str">
        <f>IF(H1386="","",INDEX(D.1[Quy cách],MATCH(H1386,D.1[Tên sản phẩm],0)))</f>
        <v/>
      </c>
      <c r="J1386" s="20" t="str">
        <f>IF(H1386="","",INDEX(D.1[ĐVT],MATCH(H1386,D.1[Tên sản phẩm],0)))</f>
        <v/>
      </c>
      <c r="K1386" s="56" t="str">
        <f>IF(H1386="","",INDEX(#REF!,MATCH(H1386,D.1[Tên sản phẩm],0)))</f>
        <v/>
      </c>
      <c r="L1386" s="56"/>
      <c r="M1386" s="53"/>
      <c r="N1386" s="53"/>
      <c r="O1386" s="53"/>
      <c r="P1386" s="57" t="str">
        <f t="shared" si="260"/>
        <v/>
      </c>
      <c r="Q1386" s="58"/>
      <c r="R1386" s="56" t="str">
        <f t="shared" si="253"/>
        <v/>
      </c>
      <c r="S1386" s="57" t="str">
        <f t="shared" si="261"/>
        <v/>
      </c>
      <c r="T1386" s="58" t="str">
        <f t="shared" ca="1" si="262"/>
        <v/>
      </c>
      <c r="U1386" s="57" t="str">
        <f t="shared" si="263"/>
        <v/>
      </c>
      <c r="V1386" s="57" t="str">
        <f ca="1">IF(AND(C1386&lt;&gt;"",C1386&lt;&gt;OFFSET(C1386,1,0)),SUMIFS([Giá có thuế],[Số ĐK],C1386),"")</f>
        <v/>
      </c>
      <c r="W1386" s="53"/>
      <c r="X1386" s="55" t="str">
        <f>IF(W1386="","",'Thông Tin Chung'!#REF!)</f>
        <v/>
      </c>
      <c r="Y1386" s="57" t="str">
        <f t="shared" ca="1" si="264"/>
        <v/>
      </c>
      <c r="Z1386" s="59"/>
      <c r="AA1386" s="49" t="str">
        <f ca="1">IF(C1386="","",IF(OR(D1386&lt;NgayBatDau,D1386&gt;NgayKetThuc),"Ngày tháng phải nằm trong kỳ báo cáo",IF(AND(G1386&lt;&gt;"",COUNTIF(D.2[Tên khách hàng],G1386)=0),"Tên KH chưa khai báo trong DSKH",IF(AND(H1386&lt;&gt;"",COUNTIF(D.1[Tên sản phẩm],H1386)=0),"SP này chưa khai báo trong DSSP",""))))</f>
        <v/>
      </c>
      <c r="AB1386" s="28" t="str">
        <f t="shared" ca="1" si="254"/>
        <v/>
      </c>
      <c r="AC1386" s="29" t="str">
        <f>IF(OR(H1386="",S1386=""),"",S1386-(SUM(L1386,M1386)*INDEX(#REF!,MATCH(H1386,D.1[Tên sản phẩm],0))))</f>
        <v/>
      </c>
    </row>
    <row r="1387" spans="2:29" ht="27.75" customHeight="1">
      <c r="B1387" s="69">
        <f t="shared" si="255"/>
        <v>1384</v>
      </c>
      <c r="C1387" s="49" t="str">
        <f t="shared" ca="1" si="256"/>
        <v/>
      </c>
      <c r="D1387" s="50" t="str">
        <f t="shared" ca="1" si="257"/>
        <v/>
      </c>
      <c r="E1387" s="51" t="str">
        <f t="shared" ca="1" si="258"/>
        <v/>
      </c>
      <c r="F1387" s="51"/>
      <c r="G1387" s="52" t="str">
        <f t="shared" ca="1" si="259"/>
        <v/>
      </c>
      <c r="H1387" s="53"/>
      <c r="I1387" s="54" t="str">
        <f>IF(H1387="","",INDEX(D.1[Quy cách],MATCH(H1387,D.1[Tên sản phẩm],0)))</f>
        <v/>
      </c>
      <c r="J1387" s="20" t="str">
        <f>IF(H1387="","",INDEX(D.1[ĐVT],MATCH(H1387,D.1[Tên sản phẩm],0)))</f>
        <v/>
      </c>
      <c r="K1387" s="56" t="str">
        <f>IF(H1387="","",INDEX(#REF!,MATCH(H1387,D.1[Tên sản phẩm],0)))</f>
        <v/>
      </c>
      <c r="L1387" s="56"/>
      <c r="M1387" s="53"/>
      <c r="N1387" s="53"/>
      <c r="O1387" s="53"/>
      <c r="P1387" s="57" t="str">
        <f t="shared" si="260"/>
        <v/>
      </c>
      <c r="Q1387" s="58"/>
      <c r="R1387" s="56" t="str">
        <f t="shared" si="253"/>
        <v/>
      </c>
      <c r="S1387" s="57" t="str">
        <f t="shared" si="261"/>
        <v/>
      </c>
      <c r="T1387" s="58" t="str">
        <f t="shared" ca="1" si="262"/>
        <v/>
      </c>
      <c r="U1387" s="57" t="str">
        <f t="shared" si="263"/>
        <v/>
      </c>
      <c r="V1387" s="57" t="str">
        <f ca="1">IF(AND(C1387&lt;&gt;"",C1387&lt;&gt;OFFSET(C1387,1,0)),SUMIFS([Giá có thuế],[Số ĐK],C1387),"")</f>
        <v/>
      </c>
      <c r="W1387" s="53"/>
      <c r="X1387" s="55" t="str">
        <f>IF(W1387="","",'Thông Tin Chung'!#REF!)</f>
        <v/>
      </c>
      <c r="Y1387" s="57" t="str">
        <f t="shared" ca="1" si="264"/>
        <v/>
      </c>
      <c r="Z1387" s="59"/>
      <c r="AA1387" s="49" t="str">
        <f ca="1">IF(C1387="","",IF(OR(D1387&lt;NgayBatDau,D1387&gt;NgayKetThuc),"Ngày tháng phải nằm trong kỳ báo cáo",IF(AND(G1387&lt;&gt;"",COUNTIF(D.2[Tên khách hàng],G1387)=0),"Tên KH chưa khai báo trong DSKH",IF(AND(H1387&lt;&gt;"",COUNTIF(D.1[Tên sản phẩm],H1387)=0),"SP này chưa khai báo trong DSSP",""))))</f>
        <v/>
      </c>
      <c r="AB1387" s="28" t="str">
        <f t="shared" ca="1" si="254"/>
        <v/>
      </c>
      <c r="AC1387" s="29" t="str">
        <f>IF(OR(H1387="",S1387=""),"",S1387-(SUM(L1387,M1387)*INDEX(#REF!,MATCH(H1387,D.1[Tên sản phẩm],0))))</f>
        <v/>
      </c>
    </row>
    <row r="1388" spans="2:29" ht="27.75" customHeight="1">
      <c r="B1388" s="69">
        <f t="shared" si="255"/>
        <v>1385</v>
      </c>
      <c r="C1388" s="49" t="str">
        <f t="shared" ca="1" si="256"/>
        <v/>
      </c>
      <c r="D1388" s="50" t="str">
        <f t="shared" ca="1" si="257"/>
        <v/>
      </c>
      <c r="E1388" s="51" t="str">
        <f t="shared" ca="1" si="258"/>
        <v/>
      </c>
      <c r="F1388" s="51"/>
      <c r="G1388" s="52" t="str">
        <f t="shared" ca="1" si="259"/>
        <v/>
      </c>
      <c r="H1388" s="53"/>
      <c r="I1388" s="54" t="str">
        <f>IF(H1388="","",INDEX(D.1[Quy cách],MATCH(H1388,D.1[Tên sản phẩm],0)))</f>
        <v/>
      </c>
      <c r="J1388" s="20" t="str">
        <f>IF(H1388="","",INDEX(D.1[ĐVT],MATCH(H1388,D.1[Tên sản phẩm],0)))</f>
        <v/>
      </c>
      <c r="K1388" s="56" t="str">
        <f>IF(H1388="","",INDEX(#REF!,MATCH(H1388,D.1[Tên sản phẩm],0)))</f>
        <v/>
      </c>
      <c r="L1388" s="56"/>
      <c r="M1388" s="53"/>
      <c r="N1388" s="53"/>
      <c r="O1388" s="53"/>
      <c r="P1388" s="57" t="str">
        <f t="shared" si="260"/>
        <v/>
      </c>
      <c r="Q1388" s="58"/>
      <c r="R1388" s="56" t="str">
        <f t="shared" si="253"/>
        <v/>
      </c>
      <c r="S1388" s="57" t="str">
        <f t="shared" si="261"/>
        <v/>
      </c>
      <c r="T1388" s="58" t="str">
        <f t="shared" ca="1" si="262"/>
        <v/>
      </c>
      <c r="U1388" s="57" t="str">
        <f t="shared" si="263"/>
        <v/>
      </c>
      <c r="V1388" s="57" t="str">
        <f ca="1">IF(AND(C1388&lt;&gt;"",C1388&lt;&gt;OFFSET(C1388,1,0)),SUMIFS([Giá có thuế],[Số ĐK],C1388),"")</f>
        <v/>
      </c>
      <c r="W1388" s="53"/>
      <c r="X1388" s="55" t="str">
        <f>IF(W1388="","",'Thông Tin Chung'!#REF!)</f>
        <v/>
      </c>
      <c r="Y1388" s="57" t="str">
        <f t="shared" ca="1" si="264"/>
        <v/>
      </c>
      <c r="Z1388" s="59"/>
      <c r="AA1388" s="49" t="str">
        <f ca="1">IF(C1388="","",IF(OR(D1388&lt;NgayBatDau,D1388&gt;NgayKetThuc),"Ngày tháng phải nằm trong kỳ báo cáo",IF(AND(G1388&lt;&gt;"",COUNTIF(D.2[Tên khách hàng],G1388)=0),"Tên KH chưa khai báo trong DSKH",IF(AND(H1388&lt;&gt;"",COUNTIF(D.1[Tên sản phẩm],H1388)=0),"SP này chưa khai báo trong DSSP",""))))</f>
        <v/>
      </c>
      <c r="AB1388" s="28" t="str">
        <f t="shared" ca="1" si="254"/>
        <v/>
      </c>
      <c r="AC1388" s="29" t="str">
        <f>IF(OR(H1388="",S1388=""),"",S1388-(SUM(L1388,M1388)*INDEX(#REF!,MATCH(H1388,D.1[Tên sản phẩm],0))))</f>
        <v/>
      </c>
    </row>
    <row r="1389" spans="2:29" ht="27.75" customHeight="1">
      <c r="B1389" s="69">
        <f t="shared" si="255"/>
        <v>1386</v>
      </c>
      <c r="C1389" s="49" t="str">
        <f t="shared" ca="1" si="256"/>
        <v/>
      </c>
      <c r="D1389" s="50" t="str">
        <f t="shared" ca="1" si="257"/>
        <v/>
      </c>
      <c r="E1389" s="51" t="str">
        <f t="shared" ca="1" si="258"/>
        <v/>
      </c>
      <c r="F1389" s="51"/>
      <c r="G1389" s="52" t="str">
        <f t="shared" ca="1" si="259"/>
        <v/>
      </c>
      <c r="H1389" s="53"/>
      <c r="I1389" s="54" t="str">
        <f>IF(H1389="","",INDEX(D.1[Quy cách],MATCH(H1389,D.1[Tên sản phẩm],0)))</f>
        <v/>
      </c>
      <c r="J1389" s="20" t="str">
        <f>IF(H1389="","",INDEX(D.1[ĐVT],MATCH(H1389,D.1[Tên sản phẩm],0)))</f>
        <v/>
      </c>
      <c r="K1389" s="56" t="str">
        <f>IF(H1389="","",INDEX(#REF!,MATCH(H1389,D.1[Tên sản phẩm],0)))</f>
        <v/>
      </c>
      <c r="L1389" s="56"/>
      <c r="M1389" s="53"/>
      <c r="N1389" s="53"/>
      <c r="O1389" s="53"/>
      <c r="P1389" s="57" t="str">
        <f t="shared" si="260"/>
        <v/>
      </c>
      <c r="Q1389" s="58"/>
      <c r="R1389" s="56" t="str">
        <f t="shared" si="253"/>
        <v/>
      </c>
      <c r="S1389" s="57" t="str">
        <f t="shared" si="261"/>
        <v/>
      </c>
      <c r="T1389" s="58" t="str">
        <f t="shared" ca="1" si="262"/>
        <v/>
      </c>
      <c r="U1389" s="57" t="str">
        <f t="shared" si="263"/>
        <v/>
      </c>
      <c r="V1389" s="57" t="str">
        <f ca="1">IF(AND(C1389&lt;&gt;"",C1389&lt;&gt;OFFSET(C1389,1,0)),SUMIFS([Giá có thuế],[Số ĐK],C1389),"")</f>
        <v/>
      </c>
      <c r="W1389" s="53"/>
      <c r="X1389" s="55" t="str">
        <f>IF(W1389="","",'Thông Tin Chung'!#REF!)</f>
        <v/>
      </c>
      <c r="Y1389" s="57" t="str">
        <f t="shared" ca="1" si="264"/>
        <v/>
      </c>
      <c r="Z1389" s="59"/>
      <c r="AA1389" s="49" t="str">
        <f ca="1">IF(C1389="","",IF(OR(D1389&lt;NgayBatDau,D1389&gt;NgayKetThuc),"Ngày tháng phải nằm trong kỳ báo cáo",IF(AND(G1389&lt;&gt;"",COUNTIF(D.2[Tên khách hàng],G1389)=0),"Tên KH chưa khai báo trong DSKH",IF(AND(H1389&lt;&gt;"",COUNTIF(D.1[Tên sản phẩm],H1389)=0),"SP này chưa khai báo trong DSSP",""))))</f>
        <v/>
      </c>
      <c r="AB1389" s="28" t="str">
        <f t="shared" ca="1" si="254"/>
        <v/>
      </c>
      <c r="AC1389" s="29" t="str">
        <f>IF(OR(H1389="",S1389=""),"",S1389-(SUM(L1389,M1389)*INDEX(#REF!,MATCH(H1389,D.1[Tên sản phẩm],0))))</f>
        <v/>
      </c>
    </row>
    <row r="1390" spans="2:29" ht="27.75" customHeight="1">
      <c r="B1390" s="69">
        <f t="shared" si="255"/>
        <v>1387</v>
      </c>
      <c r="C1390" s="49" t="str">
        <f t="shared" ca="1" si="256"/>
        <v/>
      </c>
      <c r="D1390" s="50" t="str">
        <f t="shared" ca="1" si="257"/>
        <v/>
      </c>
      <c r="E1390" s="51" t="str">
        <f t="shared" ca="1" si="258"/>
        <v/>
      </c>
      <c r="F1390" s="51"/>
      <c r="G1390" s="52" t="str">
        <f t="shared" ca="1" si="259"/>
        <v/>
      </c>
      <c r="H1390" s="53"/>
      <c r="I1390" s="54" t="str">
        <f>IF(H1390="","",INDEX(D.1[Quy cách],MATCH(H1390,D.1[Tên sản phẩm],0)))</f>
        <v/>
      </c>
      <c r="J1390" s="20" t="str">
        <f>IF(H1390="","",INDEX(D.1[ĐVT],MATCH(H1390,D.1[Tên sản phẩm],0)))</f>
        <v/>
      </c>
      <c r="K1390" s="56" t="str">
        <f>IF(H1390="","",INDEX(#REF!,MATCH(H1390,D.1[Tên sản phẩm],0)))</f>
        <v/>
      </c>
      <c r="L1390" s="56"/>
      <c r="M1390" s="53"/>
      <c r="N1390" s="53"/>
      <c r="O1390" s="53"/>
      <c r="P1390" s="57" t="str">
        <f t="shared" si="260"/>
        <v/>
      </c>
      <c r="Q1390" s="58"/>
      <c r="R1390" s="56" t="str">
        <f t="shared" si="253"/>
        <v/>
      </c>
      <c r="S1390" s="57" t="str">
        <f t="shared" si="261"/>
        <v/>
      </c>
      <c r="T1390" s="58" t="str">
        <f t="shared" ca="1" si="262"/>
        <v/>
      </c>
      <c r="U1390" s="57" t="str">
        <f t="shared" si="263"/>
        <v/>
      </c>
      <c r="V1390" s="57" t="str">
        <f ca="1">IF(AND(C1390&lt;&gt;"",C1390&lt;&gt;OFFSET(C1390,1,0)),SUMIFS([Giá có thuế],[Số ĐK],C1390),"")</f>
        <v/>
      </c>
      <c r="W1390" s="53"/>
      <c r="X1390" s="55" t="str">
        <f>IF(W1390="","",'Thông Tin Chung'!#REF!)</f>
        <v/>
      </c>
      <c r="Y1390" s="57" t="str">
        <f t="shared" ca="1" si="264"/>
        <v/>
      </c>
      <c r="Z1390" s="59"/>
      <c r="AA1390" s="49" t="str">
        <f ca="1">IF(C1390="","",IF(OR(D1390&lt;NgayBatDau,D1390&gt;NgayKetThuc),"Ngày tháng phải nằm trong kỳ báo cáo",IF(AND(G1390&lt;&gt;"",COUNTIF(D.2[Tên khách hàng],G1390)=0),"Tên KH chưa khai báo trong DSKH",IF(AND(H1390&lt;&gt;"",COUNTIF(D.1[Tên sản phẩm],H1390)=0),"SP này chưa khai báo trong DSSP",""))))</f>
        <v/>
      </c>
      <c r="AB1390" s="28" t="str">
        <f t="shared" ca="1" si="254"/>
        <v/>
      </c>
      <c r="AC1390" s="29" t="str">
        <f>IF(OR(H1390="",S1390=""),"",S1390-(SUM(L1390,M1390)*INDEX(#REF!,MATCH(H1390,D.1[Tên sản phẩm],0))))</f>
        <v/>
      </c>
    </row>
    <row r="1391" spans="2:29" ht="27.75" customHeight="1">
      <c r="B1391" s="69">
        <f t="shared" si="255"/>
        <v>1388</v>
      </c>
      <c r="C1391" s="49" t="str">
        <f t="shared" ca="1" si="256"/>
        <v/>
      </c>
      <c r="D1391" s="50" t="str">
        <f t="shared" ca="1" si="257"/>
        <v/>
      </c>
      <c r="E1391" s="51" t="str">
        <f t="shared" ca="1" si="258"/>
        <v/>
      </c>
      <c r="F1391" s="51"/>
      <c r="G1391" s="52" t="str">
        <f t="shared" ca="1" si="259"/>
        <v/>
      </c>
      <c r="H1391" s="53"/>
      <c r="I1391" s="54" t="str">
        <f>IF(H1391="","",INDEX(D.1[Quy cách],MATCH(H1391,D.1[Tên sản phẩm],0)))</f>
        <v/>
      </c>
      <c r="J1391" s="20" t="str">
        <f>IF(H1391="","",INDEX(D.1[ĐVT],MATCH(H1391,D.1[Tên sản phẩm],0)))</f>
        <v/>
      </c>
      <c r="K1391" s="56" t="str">
        <f>IF(H1391="","",INDEX(#REF!,MATCH(H1391,D.1[Tên sản phẩm],0)))</f>
        <v/>
      </c>
      <c r="L1391" s="56"/>
      <c r="M1391" s="53"/>
      <c r="N1391" s="53"/>
      <c r="O1391" s="53"/>
      <c r="P1391" s="57" t="str">
        <f t="shared" si="260"/>
        <v/>
      </c>
      <c r="Q1391" s="58"/>
      <c r="R1391" s="56" t="str">
        <f t="shared" si="253"/>
        <v/>
      </c>
      <c r="S1391" s="57" t="str">
        <f t="shared" si="261"/>
        <v/>
      </c>
      <c r="T1391" s="58" t="str">
        <f t="shared" ca="1" si="262"/>
        <v/>
      </c>
      <c r="U1391" s="57" t="str">
        <f t="shared" si="263"/>
        <v/>
      </c>
      <c r="V1391" s="57" t="str">
        <f ca="1">IF(AND(C1391&lt;&gt;"",C1391&lt;&gt;OFFSET(C1391,1,0)),SUMIFS([Giá có thuế],[Số ĐK],C1391),"")</f>
        <v/>
      </c>
      <c r="W1391" s="53"/>
      <c r="X1391" s="55" t="str">
        <f>IF(W1391="","",'Thông Tin Chung'!#REF!)</f>
        <v/>
      </c>
      <c r="Y1391" s="57" t="str">
        <f t="shared" ca="1" si="264"/>
        <v/>
      </c>
      <c r="Z1391" s="59"/>
      <c r="AA1391" s="49" t="str">
        <f ca="1">IF(C1391="","",IF(OR(D1391&lt;NgayBatDau,D1391&gt;NgayKetThuc),"Ngày tháng phải nằm trong kỳ báo cáo",IF(AND(G1391&lt;&gt;"",COUNTIF(D.2[Tên khách hàng],G1391)=0),"Tên KH chưa khai báo trong DSKH",IF(AND(H1391&lt;&gt;"",COUNTIF(D.1[Tên sản phẩm],H1391)=0),"SP này chưa khai báo trong DSSP",""))))</f>
        <v/>
      </c>
      <c r="AB1391" s="28" t="str">
        <f t="shared" ca="1" si="254"/>
        <v/>
      </c>
      <c r="AC1391" s="29" t="str">
        <f>IF(OR(H1391="",S1391=""),"",S1391-(SUM(L1391,M1391)*INDEX(#REF!,MATCH(H1391,D.1[Tên sản phẩm],0))))</f>
        <v/>
      </c>
    </row>
    <row r="1392" spans="2:29" ht="27.75" customHeight="1">
      <c r="B1392" s="69">
        <f t="shared" si="255"/>
        <v>1389</v>
      </c>
      <c r="C1392" s="49" t="str">
        <f t="shared" ca="1" si="256"/>
        <v/>
      </c>
      <c r="D1392" s="50" t="str">
        <f t="shared" ca="1" si="257"/>
        <v/>
      </c>
      <c r="E1392" s="51" t="str">
        <f t="shared" ca="1" si="258"/>
        <v/>
      </c>
      <c r="F1392" s="51"/>
      <c r="G1392" s="52" t="str">
        <f t="shared" ca="1" si="259"/>
        <v/>
      </c>
      <c r="H1392" s="53"/>
      <c r="I1392" s="54" t="str">
        <f>IF(H1392="","",INDEX(D.1[Quy cách],MATCH(H1392,D.1[Tên sản phẩm],0)))</f>
        <v/>
      </c>
      <c r="J1392" s="20" t="str">
        <f>IF(H1392="","",INDEX(D.1[ĐVT],MATCH(H1392,D.1[Tên sản phẩm],0)))</f>
        <v/>
      </c>
      <c r="K1392" s="56" t="str">
        <f>IF(H1392="","",INDEX(#REF!,MATCH(H1392,D.1[Tên sản phẩm],0)))</f>
        <v/>
      </c>
      <c r="L1392" s="56"/>
      <c r="M1392" s="53"/>
      <c r="N1392" s="53"/>
      <c r="O1392" s="53"/>
      <c r="P1392" s="57" t="str">
        <f t="shared" si="260"/>
        <v/>
      </c>
      <c r="Q1392" s="58"/>
      <c r="R1392" s="56" t="str">
        <f t="shared" si="253"/>
        <v/>
      </c>
      <c r="S1392" s="57" t="str">
        <f t="shared" si="261"/>
        <v/>
      </c>
      <c r="T1392" s="58" t="str">
        <f t="shared" ca="1" si="262"/>
        <v/>
      </c>
      <c r="U1392" s="57" t="str">
        <f t="shared" si="263"/>
        <v/>
      </c>
      <c r="V1392" s="57" t="str">
        <f ca="1">IF(AND(C1392&lt;&gt;"",C1392&lt;&gt;OFFSET(C1392,1,0)),SUMIFS([Giá có thuế],[Số ĐK],C1392),"")</f>
        <v/>
      </c>
      <c r="W1392" s="53"/>
      <c r="X1392" s="55" t="str">
        <f>IF(W1392="","",'Thông Tin Chung'!#REF!)</f>
        <v/>
      </c>
      <c r="Y1392" s="57" t="str">
        <f t="shared" ca="1" si="264"/>
        <v/>
      </c>
      <c r="Z1392" s="59"/>
      <c r="AA1392" s="49" t="str">
        <f ca="1">IF(C1392="","",IF(OR(D1392&lt;NgayBatDau,D1392&gt;NgayKetThuc),"Ngày tháng phải nằm trong kỳ báo cáo",IF(AND(G1392&lt;&gt;"",COUNTIF(D.2[Tên khách hàng],G1392)=0),"Tên KH chưa khai báo trong DSKH",IF(AND(H1392&lt;&gt;"",COUNTIF(D.1[Tên sản phẩm],H1392)=0),"SP này chưa khai báo trong DSSP",""))))</f>
        <v/>
      </c>
      <c r="AB1392" s="28" t="str">
        <f t="shared" ca="1" si="254"/>
        <v/>
      </c>
      <c r="AC1392" s="29" t="str">
        <f>IF(OR(H1392="",S1392=""),"",S1392-(SUM(L1392,M1392)*INDEX(#REF!,MATCH(H1392,D.1[Tên sản phẩm],0))))</f>
        <v/>
      </c>
    </row>
    <row r="1393" spans="2:29" ht="27.75" customHeight="1">
      <c r="B1393" s="69">
        <f t="shared" si="255"/>
        <v>1390</v>
      </c>
      <c r="C1393" s="49" t="str">
        <f t="shared" ca="1" si="256"/>
        <v/>
      </c>
      <c r="D1393" s="50" t="str">
        <f t="shared" ca="1" si="257"/>
        <v/>
      </c>
      <c r="E1393" s="51" t="str">
        <f t="shared" ca="1" si="258"/>
        <v/>
      </c>
      <c r="F1393" s="51"/>
      <c r="G1393" s="52" t="str">
        <f t="shared" ca="1" si="259"/>
        <v/>
      </c>
      <c r="H1393" s="53"/>
      <c r="I1393" s="54" t="str">
        <f>IF(H1393="","",INDEX(D.1[Quy cách],MATCH(H1393,D.1[Tên sản phẩm],0)))</f>
        <v/>
      </c>
      <c r="J1393" s="20" t="str">
        <f>IF(H1393="","",INDEX(D.1[ĐVT],MATCH(H1393,D.1[Tên sản phẩm],0)))</f>
        <v/>
      </c>
      <c r="K1393" s="56" t="str">
        <f>IF(H1393="","",INDEX(#REF!,MATCH(H1393,D.1[Tên sản phẩm],0)))</f>
        <v/>
      </c>
      <c r="L1393" s="56"/>
      <c r="M1393" s="53"/>
      <c r="N1393" s="53"/>
      <c r="O1393" s="53"/>
      <c r="P1393" s="57" t="str">
        <f t="shared" si="260"/>
        <v/>
      </c>
      <c r="Q1393" s="58"/>
      <c r="R1393" s="56" t="str">
        <f t="shared" si="253"/>
        <v/>
      </c>
      <c r="S1393" s="57" t="str">
        <f t="shared" si="261"/>
        <v/>
      </c>
      <c r="T1393" s="58" t="str">
        <f t="shared" ca="1" si="262"/>
        <v/>
      </c>
      <c r="U1393" s="57" t="str">
        <f t="shared" si="263"/>
        <v/>
      </c>
      <c r="V1393" s="57" t="str">
        <f ca="1">IF(AND(C1393&lt;&gt;"",C1393&lt;&gt;OFFSET(C1393,1,0)),SUMIFS([Giá có thuế],[Số ĐK],C1393),"")</f>
        <v/>
      </c>
      <c r="W1393" s="53"/>
      <c r="X1393" s="55" t="str">
        <f>IF(W1393="","",'Thông Tin Chung'!#REF!)</f>
        <v/>
      </c>
      <c r="Y1393" s="57" t="str">
        <f t="shared" ca="1" si="264"/>
        <v/>
      </c>
      <c r="Z1393" s="59"/>
      <c r="AA1393" s="49" t="str">
        <f ca="1">IF(C1393="","",IF(OR(D1393&lt;NgayBatDau,D1393&gt;NgayKetThuc),"Ngày tháng phải nằm trong kỳ báo cáo",IF(AND(G1393&lt;&gt;"",COUNTIF(D.2[Tên khách hàng],G1393)=0),"Tên KH chưa khai báo trong DSKH",IF(AND(H1393&lt;&gt;"",COUNTIF(D.1[Tên sản phẩm],H1393)=0),"SP này chưa khai báo trong DSSP",""))))</f>
        <v/>
      </c>
      <c r="AB1393" s="28" t="str">
        <f t="shared" ca="1" si="254"/>
        <v/>
      </c>
      <c r="AC1393" s="29" t="str">
        <f>IF(OR(H1393="",S1393=""),"",S1393-(SUM(L1393,M1393)*INDEX(#REF!,MATCH(H1393,D.1[Tên sản phẩm],0))))</f>
        <v/>
      </c>
    </row>
    <row r="1394" spans="2:29" ht="27.75" customHeight="1">
      <c r="B1394" s="69">
        <f t="shared" si="255"/>
        <v>1391</v>
      </c>
      <c r="C1394" s="49" t="str">
        <f t="shared" ca="1" si="256"/>
        <v/>
      </c>
      <c r="D1394" s="50" t="str">
        <f t="shared" ca="1" si="257"/>
        <v/>
      </c>
      <c r="E1394" s="51" t="str">
        <f t="shared" ca="1" si="258"/>
        <v/>
      </c>
      <c r="F1394" s="51"/>
      <c r="G1394" s="52" t="str">
        <f t="shared" ca="1" si="259"/>
        <v/>
      </c>
      <c r="H1394" s="53"/>
      <c r="I1394" s="54" t="str">
        <f>IF(H1394="","",INDEX(D.1[Quy cách],MATCH(H1394,D.1[Tên sản phẩm],0)))</f>
        <v/>
      </c>
      <c r="J1394" s="20" t="str">
        <f>IF(H1394="","",INDEX(D.1[ĐVT],MATCH(H1394,D.1[Tên sản phẩm],0)))</f>
        <v/>
      </c>
      <c r="K1394" s="56" t="str">
        <f>IF(H1394="","",INDEX(#REF!,MATCH(H1394,D.1[Tên sản phẩm],0)))</f>
        <v/>
      </c>
      <c r="L1394" s="56"/>
      <c r="M1394" s="53"/>
      <c r="N1394" s="53"/>
      <c r="O1394" s="53"/>
      <c r="P1394" s="57" t="str">
        <f t="shared" si="260"/>
        <v/>
      </c>
      <c r="Q1394" s="58"/>
      <c r="R1394" s="56" t="str">
        <f t="shared" si="253"/>
        <v/>
      </c>
      <c r="S1394" s="57" t="str">
        <f t="shared" si="261"/>
        <v/>
      </c>
      <c r="T1394" s="58" t="str">
        <f t="shared" ca="1" si="262"/>
        <v/>
      </c>
      <c r="U1394" s="57" t="str">
        <f t="shared" si="263"/>
        <v/>
      </c>
      <c r="V1394" s="57" t="str">
        <f ca="1">IF(AND(C1394&lt;&gt;"",C1394&lt;&gt;OFFSET(C1394,1,0)),SUMIFS([Giá có thuế],[Số ĐK],C1394),"")</f>
        <v/>
      </c>
      <c r="W1394" s="53"/>
      <c r="X1394" s="55" t="str">
        <f>IF(W1394="","",'Thông Tin Chung'!#REF!)</f>
        <v/>
      </c>
      <c r="Y1394" s="57" t="str">
        <f t="shared" ca="1" si="264"/>
        <v/>
      </c>
      <c r="Z1394" s="59"/>
      <c r="AA1394" s="49" t="str">
        <f ca="1">IF(C1394="","",IF(OR(D1394&lt;NgayBatDau,D1394&gt;NgayKetThuc),"Ngày tháng phải nằm trong kỳ báo cáo",IF(AND(G1394&lt;&gt;"",COUNTIF(D.2[Tên khách hàng],G1394)=0),"Tên KH chưa khai báo trong DSKH",IF(AND(H1394&lt;&gt;"",COUNTIF(D.1[Tên sản phẩm],H1394)=0),"SP này chưa khai báo trong DSSP",""))))</f>
        <v/>
      </c>
      <c r="AB1394" s="28" t="str">
        <f t="shared" ca="1" si="254"/>
        <v/>
      </c>
      <c r="AC1394" s="29" t="str">
        <f>IF(OR(H1394="",S1394=""),"",S1394-(SUM(L1394,M1394)*INDEX(#REF!,MATCH(H1394,D.1[Tên sản phẩm],0))))</f>
        <v/>
      </c>
    </row>
    <row r="1395" spans="2:29" ht="27.75" customHeight="1">
      <c r="B1395" s="69">
        <f t="shared" si="255"/>
        <v>1392</v>
      </c>
      <c r="C1395" s="49" t="str">
        <f t="shared" ca="1" si="256"/>
        <v/>
      </c>
      <c r="D1395" s="50" t="str">
        <f t="shared" ca="1" si="257"/>
        <v/>
      </c>
      <c r="E1395" s="51" t="str">
        <f t="shared" ca="1" si="258"/>
        <v/>
      </c>
      <c r="F1395" s="51"/>
      <c r="G1395" s="52" t="str">
        <f t="shared" ca="1" si="259"/>
        <v/>
      </c>
      <c r="H1395" s="53"/>
      <c r="I1395" s="54" t="str">
        <f>IF(H1395="","",INDEX(D.1[Quy cách],MATCH(H1395,D.1[Tên sản phẩm],0)))</f>
        <v/>
      </c>
      <c r="J1395" s="20" t="str">
        <f>IF(H1395="","",INDEX(D.1[ĐVT],MATCH(H1395,D.1[Tên sản phẩm],0)))</f>
        <v/>
      </c>
      <c r="K1395" s="56" t="str">
        <f>IF(H1395="","",INDEX(#REF!,MATCH(H1395,D.1[Tên sản phẩm],0)))</f>
        <v/>
      </c>
      <c r="L1395" s="56"/>
      <c r="M1395" s="53"/>
      <c r="N1395" s="53"/>
      <c r="O1395" s="53"/>
      <c r="P1395" s="57" t="str">
        <f t="shared" si="260"/>
        <v/>
      </c>
      <c r="Q1395" s="58"/>
      <c r="R1395" s="56" t="str">
        <f t="shared" si="253"/>
        <v/>
      </c>
      <c r="S1395" s="57" t="str">
        <f t="shared" si="261"/>
        <v/>
      </c>
      <c r="T1395" s="58" t="str">
        <f t="shared" ca="1" si="262"/>
        <v/>
      </c>
      <c r="U1395" s="57" t="str">
        <f t="shared" si="263"/>
        <v/>
      </c>
      <c r="V1395" s="57" t="str">
        <f ca="1">IF(AND(C1395&lt;&gt;"",C1395&lt;&gt;OFFSET(C1395,1,0)),SUMIFS([Giá có thuế],[Số ĐK],C1395),"")</f>
        <v/>
      </c>
      <c r="W1395" s="53"/>
      <c r="X1395" s="55" t="str">
        <f>IF(W1395="","",'Thông Tin Chung'!#REF!)</f>
        <v/>
      </c>
      <c r="Y1395" s="57" t="str">
        <f t="shared" ca="1" si="264"/>
        <v/>
      </c>
      <c r="Z1395" s="59"/>
      <c r="AA1395" s="49" t="str">
        <f ca="1">IF(C1395="","",IF(OR(D1395&lt;NgayBatDau,D1395&gt;NgayKetThuc),"Ngày tháng phải nằm trong kỳ báo cáo",IF(AND(G1395&lt;&gt;"",COUNTIF(D.2[Tên khách hàng],G1395)=0),"Tên KH chưa khai báo trong DSKH",IF(AND(H1395&lt;&gt;"",COUNTIF(D.1[Tên sản phẩm],H1395)=0),"SP này chưa khai báo trong DSSP",""))))</f>
        <v/>
      </c>
      <c r="AB1395" s="28" t="str">
        <f t="shared" ca="1" si="254"/>
        <v/>
      </c>
      <c r="AC1395" s="29" t="str">
        <f>IF(OR(H1395="",S1395=""),"",S1395-(SUM(L1395,M1395)*INDEX(#REF!,MATCH(H1395,D.1[Tên sản phẩm],0))))</f>
        <v/>
      </c>
    </row>
    <row r="1396" spans="2:29" ht="27.75" customHeight="1">
      <c r="B1396" s="69">
        <f t="shared" si="255"/>
        <v>1393</v>
      </c>
      <c r="C1396" s="49" t="str">
        <f t="shared" ca="1" si="256"/>
        <v/>
      </c>
      <c r="D1396" s="50" t="str">
        <f t="shared" ca="1" si="257"/>
        <v/>
      </c>
      <c r="E1396" s="51" t="str">
        <f t="shared" ca="1" si="258"/>
        <v/>
      </c>
      <c r="F1396" s="51"/>
      <c r="G1396" s="52" t="str">
        <f t="shared" ca="1" si="259"/>
        <v/>
      </c>
      <c r="H1396" s="53"/>
      <c r="I1396" s="54" t="str">
        <f>IF(H1396="","",INDEX(D.1[Quy cách],MATCH(H1396,D.1[Tên sản phẩm],0)))</f>
        <v/>
      </c>
      <c r="J1396" s="20" t="str">
        <f>IF(H1396="","",INDEX(D.1[ĐVT],MATCH(H1396,D.1[Tên sản phẩm],0)))</f>
        <v/>
      </c>
      <c r="K1396" s="56" t="str">
        <f>IF(H1396="","",INDEX(#REF!,MATCH(H1396,D.1[Tên sản phẩm],0)))</f>
        <v/>
      </c>
      <c r="L1396" s="56"/>
      <c r="M1396" s="53"/>
      <c r="N1396" s="53"/>
      <c r="O1396" s="53"/>
      <c r="P1396" s="57" t="str">
        <f t="shared" si="260"/>
        <v/>
      </c>
      <c r="Q1396" s="58"/>
      <c r="R1396" s="56" t="str">
        <f t="shared" si="253"/>
        <v/>
      </c>
      <c r="S1396" s="57" t="str">
        <f t="shared" si="261"/>
        <v/>
      </c>
      <c r="T1396" s="58" t="str">
        <f t="shared" ca="1" si="262"/>
        <v/>
      </c>
      <c r="U1396" s="57" t="str">
        <f t="shared" si="263"/>
        <v/>
      </c>
      <c r="V1396" s="57" t="str">
        <f ca="1">IF(AND(C1396&lt;&gt;"",C1396&lt;&gt;OFFSET(C1396,1,0)),SUMIFS([Giá có thuế],[Số ĐK],C1396),"")</f>
        <v/>
      </c>
      <c r="W1396" s="53"/>
      <c r="X1396" s="55" t="str">
        <f>IF(W1396="","",'Thông Tin Chung'!#REF!)</f>
        <v/>
      </c>
      <c r="Y1396" s="57" t="str">
        <f t="shared" ca="1" si="264"/>
        <v/>
      </c>
      <c r="Z1396" s="59"/>
      <c r="AA1396" s="49" t="str">
        <f ca="1">IF(C1396="","",IF(OR(D1396&lt;NgayBatDau,D1396&gt;NgayKetThuc),"Ngày tháng phải nằm trong kỳ báo cáo",IF(AND(G1396&lt;&gt;"",COUNTIF(D.2[Tên khách hàng],G1396)=0),"Tên KH chưa khai báo trong DSKH",IF(AND(H1396&lt;&gt;"",COUNTIF(D.1[Tên sản phẩm],H1396)=0),"SP này chưa khai báo trong DSSP",""))))</f>
        <v/>
      </c>
      <c r="AB1396" s="28" t="str">
        <f t="shared" ca="1" si="254"/>
        <v/>
      </c>
      <c r="AC1396" s="29" t="str">
        <f>IF(OR(H1396="",S1396=""),"",S1396-(SUM(L1396,M1396)*INDEX(#REF!,MATCH(H1396,D.1[Tên sản phẩm],0))))</f>
        <v/>
      </c>
    </row>
    <row r="1397" spans="2:29" ht="27.75" customHeight="1">
      <c r="B1397" s="69">
        <f t="shared" si="255"/>
        <v>1394</v>
      </c>
      <c r="C1397" s="49" t="str">
        <f t="shared" ca="1" si="256"/>
        <v/>
      </c>
      <c r="D1397" s="50" t="str">
        <f t="shared" ca="1" si="257"/>
        <v/>
      </c>
      <c r="E1397" s="51" t="str">
        <f t="shared" ca="1" si="258"/>
        <v/>
      </c>
      <c r="F1397" s="51"/>
      <c r="G1397" s="52" t="str">
        <f t="shared" ca="1" si="259"/>
        <v/>
      </c>
      <c r="H1397" s="53"/>
      <c r="I1397" s="54" t="str">
        <f>IF(H1397="","",INDEX(D.1[Quy cách],MATCH(H1397,D.1[Tên sản phẩm],0)))</f>
        <v/>
      </c>
      <c r="J1397" s="20" t="str">
        <f>IF(H1397="","",INDEX(D.1[ĐVT],MATCH(H1397,D.1[Tên sản phẩm],0)))</f>
        <v/>
      </c>
      <c r="K1397" s="56" t="str">
        <f>IF(H1397="","",INDEX(#REF!,MATCH(H1397,D.1[Tên sản phẩm],0)))</f>
        <v/>
      </c>
      <c r="L1397" s="56"/>
      <c r="M1397" s="53"/>
      <c r="N1397" s="53"/>
      <c r="O1397" s="53"/>
      <c r="P1397" s="57" t="str">
        <f t="shared" si="260"/>
        <v/>
      </c>
      <c r="Q1397" s="58"/>
      <c r="R1397" s="56" t="str">
        <f t="shared" si="253"/>
        <v/>
      </c>
      <c r="S1397" s="57" t="str">
        <f t="shared" si="261"/>
        <v/>
      </c>
      <c r="T1397" s="58" t="str">
        <f t="shared" ca="1" si="262"/>
        <v/>
      </c>
      <c r="U1397" s="57" t="str">
        <f t="shared" si="263"/>
        <v/>
      </c>
      <c r="V1397" s="57" t="str">
        <f ca="1">IF(AND(C1397&lt;&gt;"",C1397&lt;&gt;OFFSET(C1397,1,0)),SUMIFS([Giá có thuế],[Số ĐK],C1397),"")</f>
        <v/>
      </c>
      <c r="W1397" s="53"/>
      <c r="X1397" s="55" t="str">
        <f>IF(W1397="","",'Thông Tin Chung'!#REF!)</f>
        <v/>
      </c>
      <c r="Y1397" s="57" t="str">
        <f t="shared" ca="1" si="264"/>
        <v/>
      </c>
      <c r="Z1397" s="59"/>
      <c r="AA1397" s="49" t="str">
        <f ca="1">IF(C1397="","",IF(OR(D1397&lt;NgayBatDau,D1397&gt;NgayKetThuc),"Ngày tháng phải nằm trong kỳ báo cáo",IF(AND(G1397&lt;&gt;"",COUNTIF(D.2[Tên khách hàng],G1397)=0),"Tên KH chưa khai báo trong DSKH",IF(AND(H1397&lt;&gt;"",COUNTIF(D.1[Tên sản phẩm],H1397)=0),"SP này chưa khai báo trong DSSP",""))))</f>
        <v/>
      </c>
      <c r="AB1397" s="28" t="str">
        <f t="shared" ca="1" si="254"/>
        <v/>
      </c>
      <c r="AC1397" s="29" t="str">
        <f>IF(OR(H1397="",S1397=""),"",S1397-(SUM(L1397,M1397)*INDEX(#REF!,MATCH(H1397,D.1[Tên sản phẩm],0))))</f>
        <v/>
      </c>
    </row>
    <row r="1398" spans="2:29" ht="27.75" customHeight="1">
      <c r="B1398" s="69">
        <f t="shared" si="255"/>
        <v>1395</v>
      </c>
      <c r="C1398" s="49" t="str">
        <f t="shared" ca="1" si="256"/>
        <v/>
      </c>
      <c r="D1398" s="50" t="str">
        <f t="shared" ca="1" si="257"/>
        <v/>
      </c>
      <c r="E1398" s="51" t="str">
        <f t="shared" ca="1" si="258"/>
        <v/>
      </c>
      <c r="F1398" s="51"/>
      <c r="G1398" s="52" t="str">
        <f t="shared" ca="1" si="259"/>
        <v/>
      </c>
      <c r="H1398" s="53"/>
      <c r="I1398" s="54" t="str">
        <f>IF(H1398="","",INDEX(D.1[Quy cách],MATCH(H1398,D.1[Tên sản phẩm],0)))</f>
        <v/>
      </c>
      <c r="J1398" s="20" t="str">
        <f>IF(H1398="","",INDEX(D.1[ĐVT],MATCH(H1398,D.1[Tên sản phẩm],0)))</f>
        <v/>
      </c>
      <c r="K1398" s="56" t="str">
        <f>IF(H1398="","",INDEX(#REF!,MATCH(H1398,D.1[Tên sản phẩm],0)))</f>
        <v/>
      </c>
      <c r="L1398" s="56"/>
      <c r="M1398" s="53"/>
      <c r="N1398" s="53"/>
      <c r="O1398" s="53"/>
      <c r="P1398" s="57" t="str">
        <f t="shared" si="260"/>
        <v/>
      </c>
      <c r="Q1398" s="58"/>
      <c r="R1398" s="56" t="str">
        <f t="shared" si="253"/>
        <v/>
      </c>
      <c r="S1398" s="57" t="str">
        <f t="shared" si="261"/>
        <v/>
      </c>
      <c r="T1398" s="58" t="str">
        <f t="shared" ca="1" si="262"/>
        <v/>
      </c>
      <c r="U1398" s="57" t="str">
        <f t="shared" si="263"/>
        <v/>
      </c>
      <c r="V1398" s="57" t="str">
        <f ca="1">IF(AND(C1398&lt;&gt;"",C1398&lt;&gt;OFFSET(C1398,1,0)),SUMIFS([Giá có thuế],[Số ĐK],C1398),"")</f>
        <v/>
      </c>
      <c r="W1398" s="53"/>
      <c r="X1398" s="55" t="str">
        <f>IF(W1398="","",'Thông Tin Chung'!#REF!)</f>
        <v/>
      </c>
      <c r="Y1398" s="57" t="str">
        <f t="shared" ca="1" si="264"/>
        <v/>
      </c>
      <c r="Z1398" s="59"/>
      <c r="AA1398" s="49" t="str">
        <f ca="1">IF(C1398="","",IF(OR(D1398&lt;NgayBatDau,D1398&gt;NgayKetThuc),"Ngày tháng phải nằm trong kỳ báo cáo",IF(AND(G1398&lt;&gt;"",COUNTIF(D.2[Tên khách hàng],G1398)=0),"Tên KH chưa khai báo trong DSKH",IF(AND(H1398&lt;&gt;"",COUNTIF(D.1[Tên sản phẩm],H1398)=0),"SP này chưa khai báo trong DSSP",""))))</f>
        <v/>
      </c>
      <c r="AB1398" s="28" t="str">
        <f t="shared" ca="1" si="254"/>
        <v/>
      </c>
      <c r="AC1398" s="29" t="str">
        <f>IF(OR(H1398="",S1398=""),"",S1398-(SUM(L1398,M1398)*INDEX(#REF!,MATCH(H1398,D.1[Tên sản phẩm],0))))</f>
        <v/>
      </c>
    </row>
    <row r="1399" spans="2:29" ht="27.75" customHeight="1">
      <c r="B1399" s="69">
        <f t="shared" si="255"/>
        <v>1396</v>
      </c>
      <c r="C1399" s="49" t="str">
        <f t="shared" ca="1" si="256"/>
        <v/>
      </c>
      <c r="D1399" s="50" t="str">
        <f t="shared" ca="1" si="257"/>
        <v/>
      </c>
      <c r="E1399" s="51" t="str">
        <f t="shared" ca="1" si="258"/>
        <v/>
      </c>
      <c r="F1399" s="51"/>
      <c r="G1399" s="52" t="str">
        <f t="shared" ca="1" si="259"/>
        <v/>
      </c>
      <c r="H1399" s="53"/>
      <c r="I1399" s="54" t="str">
        <f>IF(H1399="","",INDEX(D.1[Quy cách],MATCH(H1399,D.1[Tên sản phẩm],0)))</f>
        <v/>
      </c>
      <c r="J1399" s="20" t="str">
        <f>IF(H1399="","",INDEX(D.1[ĐVT],MATCH(H1399,D.1[Tên sản phẩm],0)))</f>
        <v/>
      </c>
      <c r="K1399" s="56" t="str">
        <f>IF(H1399="","",INDEX(#REF!,MATCH(H1399,D.1[Tên sản phẩm],0)))</f>
        <v/>
      </c>
      <c r="L1399" s="56"/>
      <c r="M1399" s="53"/>
      <c r="N1399" s="53"/>
      <c r="O1399" s="53"/>
      <c r="P1399" s="57" t="str">
        <f t="shared" si="260"/>
        <v/>
      </c>
      <c r="Q1399" s="58"/>
      <c r="R1399" s="56" t="str">
        <f t="shared" si="253"/>
        <v/>
      </c>
      <c r="S1399" s="57" t="str">
        <f t="shared" si="261"/>
        <v/>
      </c>
      <c r="T1399" s="58" t="str">
        <f t="shared" ca="1" si="262"/>
        <v/>
      </c>
      <c r="U1399" s="57" t="str">
        <f t="shared" si="263"/>
        <v/>
      </c>
      <c r="V1399" s="57" t="str">
        <f ca="1">IF(AND(C1399&lt;&gt;"",C1399&lt;&gt;OFFSET(C1399,1,0)),SUMIFS([Giá có thuế],[Số ĐK],C1399),"")</f>
        <v/>
      </c>
      <c r="W1399" s="53"/>
      <c r="X1399" s="55" t="str">
        <f>IF(W1399="","",'Thông Tin Chung'!#REF!)</f>
        <v/>
      </c>
      <c r="Y1399" s="57" t="str">
        <f t="shared" ca="1" si="264"/>
        <v/>
      </c>
      <c r="Z1399" s="59"/>
      <c r="AA1399" s="49" t="str">
        <f ca="1">IF(C1399="","",IF(OR(D1399&lt;NgayBatDau,D1399&gt;NgayKetThuc),"Ngày tháng phải nằm trong kỳ báo cáo",IF(AND(G1399&lt;&gt;"",COUNTIF(D.2[Tên khách hàng],G1399)=0),"Tên KH chưa khai báo trong DSKH",IF(AND(H1399&lt;&gt;"",COUNTIF(D.1[Tên sản phẩm],H1399)=0),"SP này chưa khai báo trong DSSP",""))))</f>
        <v/>
      </c>
      <c r="AB1399" s="28" t="str">
        <f t="shared" ca="1" si="254"/>
        <v/>
      </c>
      <c r="AC1399" s="29" t="str">
        <f>IF(OR(H1399="",S1399=""),"",S1399-(SUM(L1399,M1399)*INDEX(#REF!,MATCH(H1399,D.1[Tên sản phẩm],0))))</f>
        <v/>
      </c>
    </row>
    <row r="1400" spans="2:29" ht="27.75" customHeight="1">
      <c r="B1400" s="69">
        <f t="shared" si="255"/>
        <v>1397</v>
      </c>
      <c r="C1400" s="49" t="str">
        <f t="shared" ca="1" si="256"/>
        <v/>
      </c>
      <c r="D1400" s="50" t="str">
        <f t="shared" ca="1" si="257"/>
        <v/>
      </c>
      <c r="E1400" s="51" t="str">
        <f t="shared" ca="1" si="258"/>
        <v/>
      </c>
      <c r="F1400" s="51"/>
      <c r="G1400" s="52" t="str">
        <f t="shared" ca="1" si="259"/>
        <v/>
      </c>
      <c r="H1400" s="53"/>
      <c r="I1400" s="54" t="str">
        <f>IF(H1400="","",INDEX(D.1[Quy cách],MATCH(H1400,D.1[Tên sản phẩm],0)))</f>
        <v/>
      </c>
      <c r="J1400" s="20" t="str">
        <f>IF(H1400="","",INDEX(D.1[ĐVT],MATCH(H1400,D.1[Tên sản phẩm],0)))</f>
        <v/>
      </c>
      <c r="K1400" s="56" t="str">
        <f>IF(H1400="","",INDEX(#REF!,MATCH(H1400,D.1[Tên sản phẩm],0)))</f>
        <v/>
      </c>
      <c r="L1400" s="56"/>
      <c r="M1400" s="53"/>
      <c r="N1400" s="53"/>
      <c r="O1400" s="53"/>
      <c r="P1400" s="57" t="str">
        <f t="shared" si="260"/>
        <v/>
      </c>
      <c r="Q1400" s="58"/>
      <c r="R1400" s="56" t="str">
        <f t="shared" si="253"/>
        <v/>
      </c>
      <c r="S1400" s="57" t="str">
        <f t="shared" si="261"/>
        <v/>
      </c>
      <c r="T1400" s="58" t="str">
        <f t="shared" ca="1" si="262"/>
        <v/>
      </c>
      <c r="U1400" s="57" t="str">
        <f t="shared" si="263"/>
        <v/>
      </c>
      <c r="V1400" s="57" t="str">
        <f ca="1">IF(AND(C1400&lt;&gt;"",C1400&lt;&gt;OFFSET(C1400,1,0)),SUMIFS([Giá có thuế],[Số ĐK],C1400),"")</f>
        <v/>
      </c>
      <c r="W1400" s="53"/>
      <c r="X1400" s="55" t="str">
        <f>IF(W1400="","",'Thông Tin Chung'!#REF!)</f>
        <v/>
      </c>
      <c r="Y1400" s="57" t="str">
        <f t="shared" ca="1" si="264"/>
        <v/>
      </c>
      <c r="Z1400" s="59"/>
      <c r="AA1400" s="49" t="str">
        <f ca="1">IF(C1400="","",IF(OR(D1400&lt;NgayBatDau,D1400&gt;NgayKetThuc),"Ngày tháng phải nằm trong kỳ báo cáo",IF(AND(G1400&lt;&gt;"",COUNTIF(D.2[Tên khách hàng],G1400)=0),"Tên KH chưa khai báo trong DSKH",IF(AND(H1400&lt;&gt;"",COUNTIF(D.1[Tên sản phẩm],H1400)=0),"SP này chưa khai báo trong DSSP",""))))</f>
        <v/>
      </c>
      <c r="AB1400" s="28" t="str">
        <f t="shared" ca="1" si="254"/>
        <v/>
      </c>
      <c r="AC1400" s="29" t="str">
        <f>IF(OR(H1400="",S1400=""),"",S1400-(SUM(L1400,M1400)*INDEX(#REF!,MATCH(H1400,D.1[Tên sản phẩm],0))))</f>
        <v/>
      </c>
    </row>
    <row r="1401" spans="2:29" ht="27.75" customHeight="1">
      <c r="B1401" s="69">
        <f t="shared" si="255"/>
        <v>1398</v>
      </c>
      <c r="C1401" s="49" t="str">
        <f t="shared" ca="1" si="256"/>
        <v/>
      </c>
      <c r="D1401" s="50" t="str">
        <f t="shared" ca="1" si="257"/>
        <v/>
      </c>
      <c r="E1401" s="51" t="str">
        <f t="shared" ca="1" si="258"/>
        <v/>
      </c>
      <c r="F1401" s="51"/>
      <c r="G1401" s="52" t="str">
        <f t="shared" ca="1" si="259"/>
        <v/>
      </c>
      <c r="H1401" s="53"/>
      <c r="I1401" s="54" t="str">
        <f>IF(H1401="","",INDEX(D.1[Quy cách],MATCH(H1401,D.1[Tên sản phẩm],0)))</f>
        <v/>
      </c>
      <c r="J1401" s="20" t="str">
        <f>IF(H1401="","",INDEX(D.1[ĐVT],MATCH(H1401,D.1[Tên sản phẩm],0)))</f>
        <v/>
      </c>
      <c r="K1401" s="56" t="str">
        <f>IF(H1401="","",INDEX(#REF!,MATCH(H1401,D.1[Tên sản phẩm],0)))</f>
        <v/>
      </c>
      <c r="L1401" s="56"/>
      <c r="M1401" s="53"/>
      <c r="N1401" s="53"/>
      <c r="O1401" s="53"/>
      <c r="P1401" s="57" t="str">
        <f t="shared" si="260"/>
        <v/>
      </c>
      <c r="Q1401" s="58"/>
      <c r="R1401" s="56" t="str">
        <f t="shared" si="253"/>
        <v/>
      </c>
      <c r="S1401" s="57" t="str">
        <f t="shared" si="261"/>
        <v/>
      </c>
      <c r="T1401" s="58" t="str">
        <f t="shared" ca="1" si="262"/>
        <v/>
      </c>
      <c r="U1401" s="57" t="str">
        <f t="shared" si="263"/>
        <v/>
      </c>
      <c r="V1401" s="57" t="str">
        <f ca="1">IF(AND(C1401&lt;&gt;"",C1401&lt;&gt;OFFSET(C1401,1,0)),SUMIFS([Giá có thuế],[Số ĐK],C1401),"")</f>
        <v/>
      </c>
      <c r="W1401" s="53"/>
      <c r="X1401" s="55" t="str">
        <f>IF(W1401="","",'Thông Tin Chung'!#REF!)</f>
        <v/>
      </c>
      <c r="Y1401" s="57" t="str">
        <f t="shared" ca="1" si="264"/>
        <v/>
      </c>
      <c r="Z1401" s="59"/>
      <c r="AA1401" s="49" t="str">
        <f ca="1">IF(C1401="","",IF(OR(D1401&lt;NgayBatDau,D1401&gt;NgayKetThuc),"Ngày tháng phải nằm trong kỳ báo cáo",IF(AND(G1401&lt;&gt;"",COUNTIF(D.2[Tên khách hàng],G1401)=0),"Tên KH chưa khai báo trong DSKH",IF(AND(H1401&lt;&gt;"",COUNTIF(D.1[Tên sản phẩm],H1401)=0),"SP này chưa khai báo trong DSSP",""))))</f>
        <v/>
      </c>
      <c r="AB1401" s="28" t="str">
        <f t="shared" ca="1" si="254"/>
        <v/>
      </c>
      <c r="AC1401" s="29" t="str">
        <f>IF(OR(H1401="",S1401=""),"",S1401-(SUM(L1401,M1401)*INDEX(#REF!,MATCH(H1401,D.1[Tên sản phẩm],0))))</f>
        <v/>
      </c>
    </row>
    <row r="1402" spans="2:29" ht="27.75" customHeight="1">
      <c r="B1402" s="69">
        <f t="shared" si="255"/>
        <v>1399</v>
      </c>
      <c r="C1402" s="49" t="str">
        <f t="shared" ca="1" si="256"/>
        <v/>
      </c>
      <c r="D1402" s="50" t="str">
        <f t="shared" ca="1" si="257"/>
        <v/>
      </c>
      <c r="E1402" s="51" t="str">
        <f t="shared" ca="1" si="258"/>
        <v/>
      </c>
      <c r="F1402" s="51"/>
      <c r="G1402" s="52" t="str">
        <f t="shared" ca="1" si="259"/>
        <v/>
      </c>
      <c r="H1402" s="53"/>
      <c r="I1402" s="54" t="str">
        <f>IF(H1402="","",INDEX(D.1[Quy cách],MATCH(H1402,D.1[Tên sản phẩm],0)))</f>
        <v/>
      </c>
      <c r="J1402" s="20" t="str">
        <f>IF(H1402="","",INDEX(D.1[ĐVT],MATCH(H1402,D.1[Tên sản phẩm],0)))</f>
        <v/>
      </c>
      <c r="K1402" s="56" t="str">
        <f>IF(H1402="","",INDEX(#REF!,MATCH(H1402,D.1[Tên sản phẩm],0)))</f>
        <v/>
      </c>
      <c r="L1402" s="56"/>
      <c r="M1402" s="53"/>
      <c r="N1402" s="53"/>
      <c r="O1402" s="53"/>
      <c r="P1402" s="57" t="str">
        <f t="shared" si="260"/>
        <v/>
      </c>
      <c r="Q1402" s="58"/>
      <c r="R1402" s="56" t="str">
        <f t="shared" si="253"/>
        <v/>
      </c>
      <c r="S1402" s="57" t="str">
        <f t="shared" si="261"/>
        <v/>
      </c>
      <c r="T1402" s="58" t="str">
        <f t="shared" ca="1" si="262"/>
        <v/>
      </c>
      <c r="U1402" s="57" t="str">
        <f t="shared" si="263"/>
        <v/>
      </c>
      <c r="V1402" s="57" t="str">
        <f ca="1">IF(AND(C1402&lt;&gt;"",C1402&lt;&gt;OFFSET(C1402,1,0)),SUMIFS([Giá có thuế],[Số ĐK],C1402),"")</f>
        <v/>
      </c>
      <c r="W1402" s="53"/>
      <c r="X1402" s="55" t="str">
        <f>IF(W1402="","",'Thông Tin Chung'!#REF!)</f>
        <v/>
      </c>
      <c r="Y1402" s="57" t="str">
        <f t="shared" ca="1" si="264"/>
        <v/>
      </c>
      <c r="Z1402" s="59"/>
      <c r="AA1402" s="49" t="str">
        <f ca="1">IF(C1402="","",IF(OR(D1402&lt;NgayBatDau,D1402&gt;NgayKetThuc),"Ngày tháng phải nằm trong kỳ báo cáo",IF(AND(G1402&lt;&gt;"",COUNTIF(D.2[Tên khách hàng],G1402)=0),"Tên KH chưa khai báo trong DSKH",IF(AND(H1402&lt;&gt;"",COUNTIF(D.1[Tên sản phẩm],H1402)=0),"SP này chưa khai báo trong DSSP",""))))</f>
        <v/>
      </c>
      <c r="AB1402" s="28" t="str">
        <f t="shared" ca="1" si="254"/>
        <v/>
      </c>
      <c r="AC1402" s="29" t="str">
        <f>IF(OR(H1402="",S1402=""),"",S1402-(SUM(L1402,M1402)*INDEX(#REF!,MATCH(H1402,D.1[Tên sản phẩm],0))))</f>
        <v/>
      </c>
    </row>
    <row r="1403" spans="2:29" ht="27.75" customHeight="1">
      <c r="B1403" s="69">
        <f t="shared" si="255"/>
        <v>1400</v>
      </c>
      <c r="C1403" s="49" t="str">
        <f t="shared" ca="1" si="256"/>
        <v/>
      </c>
      <c r="D1403" s="50" t="str">
        <f t="shared" ca="1" si="257"/>
        <v/>
      </c>
      <c r="E1403" s="51" t="str">
        <f t="shared" ca="1" si="258"/>
        <v/>
      </c>
      <c r="F1403" s="51"/>
      <c r="G1403" s="52" t="str">
        <f t="shared" ca="1" si="259"/>
        <v/>
      </c>
      <c r="H1403" s="53"/>
      <c r="I1403" s="54" t="str">
        <f>IF(H1403="","",INDEX(D.1[Quy cách],MATCH(H1403,D.1[Tên sản phẩm],0)))</f>
        <v/>
      </c>
      <c r="J1403" s="20" t="str">
        <f>IF(H1403="","",INDEX(D.1[ĐVT],MATCH(H1403,D.1[Tên sản phẩm],0)))</f>
        <v/>
      </c>
      <c r="K1403" s="56" t="str">
        <f>IF(H1403="","",INDEX(#REF!,MATCH(H1403,D.1[Tên sản phẩm],0)))</f>
        <v/>
      </c>
      <c r="L1403" s="56"/>
      <c r="M1403" s="53"/>
      <c r="N1403" s="53"/>
      <c r="O1403" s="53"/>
      <c r="P1403" s="57" t="str">
        <f t="shared" si="260"/>
        <v/>
      </c>
      <c r="Q1403" s="58"/>
      <c r="R1403" s="56" t="str">
        <f t="shared" si="253"/>
        <v/>
      </c>
      <c r="S1403" s="57" t="str">
        <f t="shared" si="261"/>
        <v/>
      </c>
      <c r="T1403" s="58" t="str">
        <f t="shared" ca="1" si="262"/>
        <v/>
      </c>
      <c r="U1403" s="57" t="str">
        <f t="shared" si="263"/>
        <v/>
      </c>
      <c r="V1403" s="57" t="str">
        <f ca="1">IF(AND(C1403&lt;&gt;"",C1403&lt;&gt;OFFSET(C1403,1,0)),SUMIFS([Giá có thuế],[Số ĐK],C1403),"")</f>
        <v/>
      </c>
      <c r="W1403" s="53"/>
      <c r="X1403" s="55" t="str">
        <f>IF(W1403="","",'Thông Tin Chung'!#REF!)</f>
        <v/>
      </c>
      <c r="Y1403" s="57" t="str">
        <f t="shared" ca="1" si="264"/>
        <v/>
      </c>
      <c r="Z1403" s="59"/>
      <c r="AA1403" s="49" t="str">
        <f ca="1">IF(C1403="","",IF(OR(D1403&lt;NgayBatDau,D1403&gt;NgayKetThuc),"Ngày tháng phải nằm trong kỳ báo cáo",IF(AND(G1403&lt;&gt;"",COUNTIF(D.2[Tên khách hàng],G1403)=0),"Tên KH chưa khai báo trong DSKH",IF(AND(H1403&lt;&gt;"",COUNTIF(D.1[Tên sản phẩm],H1403)=0),"SP này chưa khai báo trong DSSP",""))))</f>
        <v/>
      </c>
      <c r="AB1403" s="28" t="str">
        <f t="shared" ca="1" si="254"/>
        <v/>
      </c>
      <c r="AC1403" s="29" t="str">
        <f>IF(OR(H1403="",S1403=""),"",S1403-(SUM(L1403,M1403)*INDEX(#REF!,MATCH(H1403,D.1[Tên sản phẩm],0))))</f>
        <v/>
      </c>
    </row>
    <row r="1404" spans="2:29" ht="27.75" customHeight="1">
      <c r="B1404" s="69">
        <f t="shared" si="255"/>
        <v>1401</v>
      </c>
      <c r="C1404" s="49" t="str">
        <f t="shared" ca="1" si="256"/>
        <v/>
      </c>
      <c r="D1404" s="50" t="str">
        <f t="shared" ca="1" si="257"/>
        <v/>
      </c>
      <c r="E1404" s="51" t="str">
        <f t="shared" ca="1" si="258"/>
        <v/>
      </c>
      <c r="F1404" s="51"/>
      <c r="G1404" s="52" t="str">
        <f t="shared" ca="1" si="259"/>
        <v/>
      </c>
      <c r="H1404" s="53"/>
      <c r="I1404" s="54" t="str">
        <f>IF(H1404="","",INDEX(D.1[Quy cách],MATCH(H1404,D.1[Tên sản phẩm],0)))</f>
        <v/>
      </c>
      <c r="J1404" s="20" t="str">
        <f>IF(H1404="","",INDEX(D.1[ĐVT],MATCH(H1404,D.1[Tên sản phẩm],0)))</f>
        <v/>
      </c>
      <c r="K1404" s="56" t="str">
        <f>IF(H1404="","",INDEX(#REF!,MATCH(H1404,D.1[Tên sản phẩm],0)))</f>
        <v/>
      </c>
      <c r="L1404" s="56"/>
      <c r="M1404" s="53"/>
      <c r="N1404" s="53"/>
      <c r="O1404" s="53"/>
      <c r="P1404" s="57" t="str">
        <f t="shared" si="260"/>
        <v/>
      </c>
      <c r="Q1404" s="58"/>
      <c r="R1404" s="56" t="str">
        <f t="shared" si="253"/>
        <v/>
      </c>
      <c r="S1404" s="57" t="str">
        <f t="shared" si="261"/>
        <v/>
      </c>
      <c r="T1404" s="58" t="str">
        <f t="shared" ca="1" si="262"/>
        <v/>
      </c>
      <c r="U1404" s="57" t="str">
        <f t="shared" si="263"/>
        <v/>
      </c>
      <c r="V1404" s="57" t="str">
        <f ca="1">IF(AND(C1404&lt;&gt;"",C1404&lt;&gt;OFFSET(C1404,1,0)),SUMIFS([Giá có thuế],[Số ĐK],C1404),"")</f>
        <v/>
      </c>
      <c r="W1404" s="53"/>
      <c r="X1404" s="55" t="str">
        <f>IF(W1404="","",'Thông Tin Chung'!#REF!)</f>
        <v/>
      </c>
      <c r="Y1404" s="57" t="str">
        <f t="shared" ca="1" si="264"/>
        <v/>
      </c>
      <c r="Z1404" s="59"/>
      <c r="AA1404" s="49" t="str">
        <f ca="1">IF(C1404="","",IF(OR(D1404&lt;NgayBatDau,D1404&gt;NgayKetThuc),"Ngày tháng phải nằm trong kỳ báo cáo",IF(AND(G1404&lt;&gt;"",COUNTIF(D.2[Tên khách hàng],G1404)=0),"Tên KH chưa khai báo trong DSKH",IF(AND(H1404&lt;&gt;"",COUNTIF(D.1[Tên sản phẩm],H1404)=0),"SP này chưa khai báo trong DSSP",""))))</f>
        <v/>
      </c>
      <c r="AB1404" s="28" t="str">
        <f t="shared" ca="1" si="254"/>
        <v/>
      </c>
      <c r="AC1404" s="29" t="str">
        <f>IF(OR(H1404="",S1404=""),"",S1404-(SUM(L1404,M1404)*INDEX(#REF!,MATCH(H1404,D.1[Tên sản phẩm],0))))</f>
        <v/>
      </c>
    </row>
    <row r="1405" spans="2:29" ht="27.75" customHeight="1">
      <c r="B1405" s="69">
        <f t="shared" si="255"/>
        <v>1402</v>
      </c>
      <c r="C1405" s="49" t="str">
        <f t="shared" ca="1" si="256"/>
        <v/>
      </c>
      <c r="D1405" s="50" t="str">
        <f t="shared" ca="1" si="257"/>
        <v/>
      </c>
      <c r="E1405" s="51" t="str">
        <f t="shared" ca="1" si="258"/>
        <v/>
      </c>
      <c r="F1405" s="51"/>
      <c r="G1405" s="52" t="str">
        <f t="shared" ca="1" si="259"/>
        <v/>
      </c>
      <c r="H1405" s="53"/>
      <c r="I1405" s="54" t="str">
        <f>IF(H1405="","",INDEX(D.1[Quy cách],MATCH(H1405,D.1[Tên sản phẩm],0)))</f>
        <v/>
      </c>
      <c r="J1405" s="20" t="str">
        <f>IF(H1405="","",INDEX(D.1[ĐVT],MATCH(H1405,D.1[Tên sản phẩm],0)))</f>
        <v/>
      </c>
      <c r="K1405" s="56" t="str">
        <f>IF(H1405="","",INDEX(#REF!,MATCH(H1405,D.1[Tên sản phẩm],0)))</f>
        <v/>
      </c>
      <c r="L1405" s="56"/>
      <c r="M1405" s="53"/>
      <c r="N1405" s="53"/>
      <c r="O1405" s="53"/>
      <c r="P1405" s="57" t="str">
        <f t="shared" si="260"/>
        <v/>
      </c>
      <c r="Q1405" s="58"/>
      <c r="R1405" s="56" t="str">
        <f t="shared" si="253"/>
        <v/>
      </c>
      <c r="S1405" s="57" t="str">
        <f t="shared" si="261"/>
        <v/>
      </c>
      <c r="T1405" s="58" t="str">
        <f t="shared" ca="1" si="262"/>
        <v/>
      </c>
      <c r="U1405" s="57" t="str">
        <f t="shared" si="263"/>
        <v/>
      </c>
      <c r="V1405" s="57" t="str">
        <f ca="1">IF(AND(C1405&lt;&gt;"",C1405&lt;&gt;OFFSET(C1405,1,0)),SUMIFS([Giá có thuế],[Số ĐK],C1405),"")</f>
        <v/>
      </c>
      <c r="W1405" s="53"/>
      <c r="X1405" s="55" t="str">
        <f>IF(W1405="","",'Thông Tin Chung'!#REF!)</f>
        <v/>
      </c>
      <c r="Y1405" s="57" t="str">
        <f t="shared" ca="1" si="264"/>
        <v/>
      </c>
      <c r="Z1405" s="59"/>
      <c r="AA1405" s="49" t="str">
        <f ca="1">IF(C1405="","",IF(OR(D1405&lt;NgayBatDau,D1405&gt;NgayKetThuc),"Ngày tháng phải nằm trong kỳ báo cáo",IF(AND(G1405&lt;&gt;"",COUNTIF(D.2[Tên khách hàng],G1405)=0),"Tên KH chưa khai báo trong DSKH",IF(AND(H1405&lt;&gt;"",COUNTIF(D.1[Tên sản phẩm],H1405)=0),"SP này chưa khai báo trong DSSP",""))))</f>
        <v/>
      </c>
      <c r="AB1405" s="28" t="str">
        <f t="shared" ca="1" si="254"/>
        <v/>
      </c>
      <c r="AC1405" s="29" t="str">
        <f>IF(OR(H1405="",S1405=""),"",S1405-(SUM(L1405,M1405)*INDEX(#REF!,MATCH(H1405,D.1[Tên sản phẩm],0))))</f>
        <v/>
      </c>
    </row>
    <row r="1406" spans="2:29" ht="27.75" customHeight="1">
      <c r="B1406" s="69">
        <f t="shared" si="255"/>
        <v>1403</v>
      </c>
      <c r="C1406" s="49" t="str">
        <f t="shared" ca="1" si="256"/>
        <v/>
      </c>
      <c r="D1406" s="50" t="str">
        <f t="shared" ca="1" si="257"/>
        <v/>
      </c>
      <c r="E1406" s="51" t="str">
        <f t="shared" ca="1" si="258"/>
        <v/>
      </c>
      <c r="F1406" s="51"/>
      <c r="G1406" s="52" t="str">
        <f t="shared" ca="1" si="259"/>
        <v/>
      </c>
      <c r="H1406" s="53"/>
      <c r="I1406" s="54" t="str">
        <f>IF(H1406="","",INDEX(D.1[Quy cách],MATCH(H1406,D.1[Tên sản phẩm],0)))</f>
        <v/>
      </c>
      <c r="J1406" s="20" t="str">
        <f>IF(H1406="","",INDEX(D.1[ĐVT],MATCH(H1406,D.1[Tên sản phẩm],0)))</f>
        <v/>
      </c>
      <c r="K1406" s="56" t="str">
        <f>IF(H1406="","",INDEX(#REF!,MATCH(H1406,D.1[Tên sản phẩm],0)))</f>
        <v/>
      </c>
      <c r="L1406" s="56"/>
      <c r="M1406" s="53"/>
      <c r="N1406" s="53"/>
      <c r="O1406" s="53"/>
      <c r="P1406" s="57" t="str">
        <f t="shared" si="260"/>
        <v/>
      </c>
      <c r="Q1406" s="58"/>
      <c r="R1406" s="56" t="str">
        <f t="shared" si="253"/>
        <v/>
      </c>
      <c r="S1406" s="57" t="str">
        <f t="shared" si="261"/>
        <v/>
      </c>
      <c r="T1406" s="58" t="str">
        <f t="shared" ca="1" si="262"/>
        <v/>
      </c>
      <c r="U1406" s="57" t="str">
        <f t="shared" si="263"/>
        <v/>
      </c>
      <c r="V1406" s="57" t="str">
        <f ca="1">IF(AND(C1406&lt;&gt;"",C1406&lt;&gt;OFFSET(C1406,1,0)),SUMIFS([Giá có thuế],[Số ĐK],C1406),"")</f>
        <v/>
      </c>
      <c r="W1406" s="53"/>
      <c r="X1406" s="55" t="str">
        <f>IF(W1406="","",'Thông Tin Chung'!#REF!)</f>
        <v/>
      </c>
      <c r="Y1406" s="57" t="str">
        <f t="shared" ca="1" si="264"/>
        <v/>
      </c>
      <c r="Z1406" s="59"/>
      <c r="AA1406" s="49" t="str">
        <f ca="1">IF(C1406="","",IF(OR(D1406&lt;NgayBatDau,D1406&gt;NgayKetThuc),"Ngày tháng phải nằm trong kỳ báo cáo",IF(AND(G1406&lt;&gt;"",COUNTIF(D.2[Tên khách hàng],G1406)=0),"Tên KH chưa khai báo trong DSKH",IF(AND(H1406&lt;&gt;"",COUNTIF(D.1[Tên sản phẩm],H1406)=0),"SP này chưa khai báo trong DSSP",""))))</f>
        <v/>
      </c>
      <c r="AB1406" s="28" t="str">
        <f t="shared" ca="1" si="254"/>
        <v/>
      </c>
      <c r="AC1406" s="29" t="str">
        <f>IF(OR(H1406="",S1406=""),"",S1406-(SUM(L1406,M1406)*INDEX(#REF!,MATCH(H1406,D.1[Tên sản phẩm],0))))</f>
        <v/>
      </c>
    </row>
    <row r="1407" spans="2:29" ht="27.75" customHeight="1">
      <c r="B1407" s="69">
        <f t="shared" si="255"/>
        <v>1404</v>
      </c>
      <c r="C1407" s="49" t="str">
        <f t="shared" ca="1" si="256"/>
        <v/>
      </c>
      <c r="D1407" s="50" t="str">
        <f t="shared" ca="1" si="257"/>
        <v/>
      </c>
      <c r="E1407" s="51" t="str">
        <f t="shared" ca="1" si="258"/>
        <v/>
      </c>
      <c r="F1407" s="51"/>
      <c r="G1407" s="52" t="str">
        <f t="shared" ca="1" si="259"/>
        <v/>
      </c>
      <c r="H1407" s="53"/>
      <c r="I1407" s="54" t="str">
        <f>IF(H1407="","",INDEX(D.1[Quy cách],MATCH(H1407,D.1[Tên sản phẩm],0)))</f>
        <v/>
      </c>
      <c r="J1407" s="20" t="str">
        <f>IF(H1407="","",INDEX(D.1[ĐVT],MATCH(H1407,D.1[Tên sản phẩm],0)))</f>
        <v/>
      </c>
      <c r="K1407" s="56" t="str">
        <f>IF(H1407="","",INDEX(#REF!,MATCH(H1407,D.1[Tên sản phẩm],0)))</f>
        <v/>
      </c>
      <c r="L1407" s="56"/>
      <c r="M1407" s="53"/>
      <c r="N1407" s="53"/>
      <c r="O1407" s="53"/>
      <c r="P1407" s="57" t="str">
        <f t="shared" si="260"/>
        <v/>
      </c>
      <c r="Q1407" s="58"/>
      <c r="R1407" s="56" t="str">
        <f t="shared" si="253"/>
        <v/>
      </c>
      <c r="S1407" s="57" t="str">
        <f t="shared" si="261"/>
        <v/>
      </c>
      <c r="T1407" s="58" t="str">
        <f t="shared" ca="1" si="262"/>
        <v/>
      </c>
      <c r="U1407" s="57" t="str">
        <f t="shared" si="263"/>
        <v/>
      </c>
      <c r="V1407" s="57" t="str">
        <f ca="1">IF(AND(C1407&lt;&gt;"",C1407&lt;&gt;OFFSET(C1407,1,0)),SUMIFS([Giá có thuế],[Số ĐK],C1407),"")</f>
        <v/>
      </c>
      <c r="W1407" s="53"/>
      <c r="X1407" s="55" t="str">
        <f>IF(W1407="","",'Thông Tin Chung'!#REF!)</f>
        <v/>
      </c>
      <c r="Y1407" s="57" t="str">
        <f t="shared" ca="1" si="264"/>
        <v/>
      </c>
      <c r="Z1407" s="59"/>
      <c r="AA1407" s="49" t="str">
        <f ca="1">IF(C1407="","",IF(OR(D1407&lt;NgayBatDau,D1407&gt;NgayKetThuc),"Ngày tháng phải nằm trong kỳ báo cáo",IF(AND(G1407&lt;&gt;"",COUNTIF(D.2[Tên khách hàng],G1407)=0),"Tên KH chưa khai báo trong DSKH",IF(AND(H1407&lt;&gt;"",COUNTIF(D.1[Tên sản phẩm],H1407)=0),"SP này chưa khai báo trong DSSP",""))))</f>
        <v/>
      </c>
      <c r="AB1407" s="28" t="str">
        <f t="shared" ca="1" si="254"/>
        <v/>
      </c>
      <c r="AC1407" s="29" t="str">
        <f>IF(OR(H1407="",S1407=""),"",S1407-(SUM(L1407,M1407)*INDEX(#REF!,MATCH(H1407,D.1[Tên sản phẩm],0))))</f>
        <v/>
      </c>
    </row>
    <row r="1408" spans="2:29" ht="27.75" customHeight="1">
      <c r="B1408" s="69">
        <f t="shared" si="255"/>
        <v>1405</v>
      </c>
      <c r="C1408" s="49" t="str">
        <f t="shared" ca="1" si="256"/>
        <v/>
      </c>
      <c r="D1408" s="50" t="str">
        <f t="shared" ca="1" si="257"/>
        <v/>
      </c>
      <c r="E1408" s="51" t="str">
        <f t="shared" ca="1" si="258"/>
        <v/>
      </c>
      <c r="F1408" s="51"/>
      <c r="G1408" s="52" t="str">
        <f t="shared" ca="1" si="259"/>
        <v/>
      </c>
      <c r="H1408" s="53"/>
      <c r="I1408" s="54" t="str">
        <f>IF(H1408="","",INDEX(D.1[Quy cách],MATCH(H1408,D.1[Tên sản phẩm],0)))</f>
        <v/>
      </c>
      <c r="J1408" s="20" t="str">
        <f>IF(H1408="","",INDEX(D.1[ĐVT],MATCH(H1408,D.1[Tên sản phẩm],0)))</f>
        <v/>
      </c>
      <c r="K1408" s="56" t="str">
        <f>IF(H1408="","",INDEX(#REF!,MATCH(H1408,D.1[Tên sản phẩm],0)))</f>
        <v/>
      </c>
      <c r="L1408" s="56"/>
      <c r="M1408" s="53"/>
      <c r="N1408" s="53"/>
      <c r="O1408" s="53"/>
      <c r="P1408" s="57" t="str">
        <f t="shared" si="260"/>
        <v/>
      </c>
      <c r="Q1408" s="58"/>
      <c r="R1408" s="56" t="str">
        <f t="shared" si="253"/>
        <v/>
      </c>
      <c r="S1408" s="57" t="str">
        <f t="shared" si="261"/>
        <v/>
      </c>
      <c r="T1408" s="58" t="str">
        <f t="shared" ca="1" si="262"/>
        <v/>
      </c>
      <c r="U1408" s="57" t="str">
        <f t="shared" si="263"/>
        <v/>
      </c>
      <c r="V1408" s="57" t="str">
        <f ca="1">IF(AND(C1408&lt;&gt;"",C1408&lt;&gt;OFFSET(C1408,1,0)),SUMIFS([Giá có thuế],[Số ĐK],C1408),"")</f>
        <v/>
      </c>
      <c r="W1408" s="53"/>
      <c r="X1408" s="55" t="str">
        <f>IF(W1408="","",'Thông Tin Chung'!#REF!)</f>
        <v/>
      </c>
      <c r="Y1408" s="57" t="str">
        <f t="shared" ca="1" si="264"/>
        <v/>
      </c>
      <c r="Z1408" s="59"/>
      <c r="AA1408" s="49" t="str">
        <f ca="1">IF(C1408="","",IF(OR(D1408&lt;NgayBatDau,D1408&gt;NgayKetThuc),"Ngày tháng phải nằm trong kỳ báo cáo",IF(AND(G1408&lt;&gt;"",COUNTIF(D.2[Tên khách hàng],G1408)=0),"Tên KH chưa khai báo trong DSKH",IF(AND(H1408&lt;&gt;"",COUNTIF(D.1[Tên sản phẩm],H1408)=0),"SP này chưa khai báo trong DSSP",""))))</f>
        <v/>
      </c>
      <c r="AB1408" s="28" t="str">
        <f t="shared" ca="1" si="254"/>
        <v/>
      </c>
      <c r="AC1408" s="29" t="str">
        <f>IF(OR(H1408="",S1408=""),"",S1408-(SUM(L1408,M1408)*INDEX(#REF!,MATCH(H1408,D.1[Tên sản phẩm],0))))</f>
        <v/>
      </c>
    </row>
    <row r="1409" spans="2:29" ht="27.75" customHeight="1">
      <c r="B1409" s="69">
        <f t="shared" si="255"/>
        <v>1406</v>
      </c>
      <c r="C1409" s="49" t="str">
        <f t="shared" ca="1" si="256"/>
        <v/>
      </c>
      <c r="D1409" s="50" t="str">
        <f t="shared" ca="1" si="257"/>
        <v/>
      </c>
      <c r="E1409" s="51" t="str">
        <f t="shared" ca="1" si="258"/>
        <v/>
      </c>
      <c r="F1409" s="51"/>
      <c r="G1409" s="52" t="str">
        <f t="shared" ca="1" si="259"/>
        <v/>
      </c>
      <c r="H1409" s="53"/>
      <c r="I1409" s="54" t="str">
        <f>IF(H1409="","",INDEX(D.1[Quy cách],MATCH(H1409,D.1[Tên sản phẩm],0)))</f>
        <v/>
      </c>
      <c r="J1409" s="20" t="str">
        <f>IF(H1409="","",INDEX(D.1[ĐVT],MATCH(H1409,D.1[Tên sản phẩm],0)))</f>
        <v/>
      </c>
      <c r="K1409" s="56" t="str">
        <f>IF(H1409="","",INDEX(#REF!,MATCH(H1409,D.1[Tên sản phẩm],0)))</f>
        <v/>
      </c>
      <c r="L1409" s="56"/>
      <c r="M1409" s="53"/>
      <c r="N1409" s="53"/>
      <c r="O1409" s="53"/>
      <c r="P1409" s="57" t="str">
        <f t="shared" si="260"/>
        <v/>
      </c>
      <c r="Q1409" s="58"/>
      <c r="R1409" s="56" t="str">
        <f t="shared" si="253"/>
        <v/>
      </c>
      <c r="S1409" s="57" t="str">
        <f t="shared" si="261"/>
        <v/>
      </c>
      <c r="T1409" s="58" t="str">
        <f t="shared" ca="1" si="262"/>
        <v/>
      </c>
      <c r="U1409" s="57" t="str">
        <f t="shared" si="263"/>
        <v/>
      </c>
      <c r="V1409" s="57" t="str">
        <f ca="1">IF(AND(C1409&lt;&gt;"",C1409&lt;&gt;OFFSET(C1409,1,0)),SUMIFS([Giá có thuế],[Số ĐK],C1409),"")</f>
        <v/>
      </c>
      <c r="W1409" s="53"/>
      <c r="X1409" s="55" t="str">
        <f>IF(W1409="","",'Thông Tin Chung'!#REF!)</f>
        <v/>
      </c>
      <c r="Y1409" s="57" t="str">
        <f t="shared" ca="1" si="264"/>
        <v/>
      </c>
      <c r="Z1409" s="59"/>
      <c r="AA1409" s="49" t="str">
        <f ca="1">IF(C1409="","",IF(OR(D1409&lt;NgayBatDau,D1409&gt;NgayKetThuc),"Ngày tháng phải nằm trong kỳ báo cáo",IF(AND(G1409&lt;&gt;"",COUNTIF(D.2[Tên khách hàng],G1409)=0),"Tên KH chưa khai báo trong DSKH",IF(AND(H1409&lt;&gt;"",COUNTIF(D.1[Tên sản phẩm],H1409)=0),"SP này chưa khai báo trong DSSP",""))))</f>
        <v/>
      </c>
      <c r="AB1409" s="28" t="str">
        <f t="shared" ca="1" si="254"/>
        <v/>
      </c>
      <c r="AC1409" s="29" t="str">
        <f>IF(OR(H1409="",S1409=""),"",S1409-(SUM(L1409,M1409)*INDEX(#REF!,MATCH(H1409,D.1[Tên sản phẩm],0))))</f>
        <v/>
      </c>
    </row>
    <row r="1410" spans="2:29" ht="27.75" customHeight="1">
      <c r="B1410" s="69">
        <f t="shared" si="255"/>
        <v>1407</v>
      </c>
      <c r="C1410" s="49" t="str">
        <f t="shared" ca="1" si="256"/>
        <v/>
      </c>
      <c r="D1410" s="50" t="str">
        <f t="shared" ca="1" si="257"/>
        <v/>
      </c>
      <c r="E1410" s="51" t="str">
        <f t="shared" ca="1" si="258"/>
        <v/>
      </c>
      <c r="F1410" s="51"/>
      <c r="G1410" s="52" t="str">
        <f t="shared" ca="1" si="259"/>
        <v/>
      </c>
      <c r="H1410" s="53"/>
      <c r="I1410" s="54" t="str">
        <f>IF(H1410="","",INDEX(D.1[Quy cách],MATCH(H1410,D.1[Tên sản phẩm],0)))</f>
        <v/>
      </c>
      <c r="J1410" s="20" t="str">
        <f>IF(H1410="","",INDEX(D.1[ĐVT],MATCH(H1410,D.1[Tên sản phẩm],0)))</f>
        <v/>
      </c>
      <c r="K1410" s="56" t="str">
        <f>IF(H1410="","",INDEX(#REF!,MATCH(H1410,D.1[Tên sản phẩm],0)))</f>
        <v/>
      </c>
      <c r="L1410" s="56"/>
      <c r="M1410" s="53"/>
      <c r="N1410" s="53"/>
      <c r="O1410" s="53"/>
      <c r="P1410" s="57" t="str">
        <f t="shared" si="260"/>
        <v/>
      </c>
      <c r="Q1410" s="58"/>
      <c r="R1410" s="56" t="str">
        <f t="shared" si="253"/>
        <v/>
      </c>
      <c r="S1410" s="57" t="str">
        <f t="shared" si="261"/>
        <v/>
      </c>
      <c r="T1410" s="58" t="str">
        <f t="shared" ca="1" si="262"/>
        <v/>
      </c>
      <c r="U1410" s="57" t="str">
        <f t="shared" si="263"/>
        <v/>
      </c>
      <c r="V1410" s="57" t="str">
        <f ca="1">IF(AND(C1410&lt;&gt;"",C1410&lt;&gt;OFFSET(C1410,1,0)),SUMIFS([Giá có thuế],[Số ĐK],C1410),"")</f>
        <v/>
      </c>
      <c r="W1410" s="53"/>
      <c r="X1410" s="55" t="str">
        <f>IF(W1410="","",'Thông Tin Chung'!#REF!)</f>
        <v/>
      </c>
      <c r="Y1410" s="57" t="str">
        <f t="shared" ca="1" si="264"/>
        <v/>
      </c>
      <c r="Z1410" s="59"/>
      <c r="AA1410" s="49" t="str">
        <f ca="1">IF(C1410="","",IF(OR(D1410&lt;NgayBatDau,D1410&gt;NgayKetThuc),"Ngày tháng phải nằm trong kỳ báo cáo",IF(AND(G1410&lt;&gt;"",COUNTIF(D.2[Tên khách hàng],G1410)=0),"Tên KH chưa khai báo trong DSKH",IF(AND(H1410&lt;&gt;"",COUNTIF(D.1[Tên sản phẩm],H1410)=0),"SP này chưa khai báo trong DSSP",""))))</f>
        <v/>
      </c>
      <c r="AB1410" s="28" t="str">
        <f t="shared" ca="1" si="254"/>
        <v/>
      </c>
      <c r="AC1410" s="29" t="str">
        <f>IF(OR(H1410="",S1410=""),"",S1410-(SUM(L1410,M1410)*INDEX(#REF!,MATCH(H1410,D.1[Tên sản phẩm],0))))</f>
        <v/>
      </c>
    </row>
    <row r="1411" spans="2:29" ht="27.75" customHeight="1">
      <c r="B1411" s="69">
        <f t="shared" si="255"/>
        <v>1408</v>
      </c>
      <c r="C1411" s="49" t="str">
        <f t="shared" ca="1" si="256"/>
        <v/>
      </c>
      <c r="D1411" s="50" t="str">
        <f t="shared" ca="1" si="257"/>
        <v/>
      </c>
      <c r="E1411" s="51" t="str">
        <f t="shared" ca="1" si="258"/>
        <v/>
      </c>
      <c r="F1411" s="51"/>
      <c r="G1411" s="52" t="str">
        <f t="shared" ca="1" si="259"/>
        <v/>
      </c>
      <c r="H1411" s="53"/>
      <c r="I1411" s="54" t="str">
        <f>IF(H1411="","",INDEX(D.1[Quy cách],MATCH(H1411,D.1[Tên sản phẩm],0)))</f>
        <v/>
      </c>
      <c r="J1411" s="20" t="str">
        <f>IF(H1411="","",INDEX(D.1[ĐVT],MATCH(H1411,D.1[Tên sản phẩm],0)))</f>
        <v/>
      </c>
      <c r="K1411" s="56" t="str">
        <f>IF(H1411="","",INDEX(#REF!,MATCH(H1411,D.1[Tên sản phẩm],0)))</f>
        <v/>
      </c>
      <c r="L1411" s="56"/>
      <c r="M1411" s="53"/>
      <c r="N1411" s="53"/>
      <c r="O1411" s="53"/>
      <c r="P1411" s="57" t="str">
        <f t="shared" si="260"/>
        <v/>
      </c>
      <c r="Q1411" s="58"/>
      <c r="R1411" s="56" t="str">
        <f t="shared" ref="R1411:R1474" si="265">IF(P1411="","",P1411*SUM(Q1411))</f>
        <v/>
      </c>
      <c r="S1411" s="57" t="str">
        <f t="shared" si="261"/>
        <v/>
      </c>
      <c r="T1411" s="58" t="str">
        <f t="shared" ca="1" si="262"/>
        <v/>
      </c>
      <c r="U1411" s="57" t="str">
        <f t="shared" si="263"/>
        <v/>
      </c>
      <c r="V1411" s="57" t="str">
        <f ca="1">IF(AND(C1411&lt;&gt;"",C1411&lt;&gt;OFFSET(C1411,1,0)),SUMIFS([Giá có thuế],[Số ĐK],C1411),"")</f>
        <v/>
      </c>
      <c r="W1411" s="53"/>
      <c r="X1411" s="55" t="str">
        <f>IF(W1411="","",'Thông Tin Chung'!#REF!)</f>
        <v/>
      </c>
      <c r="Y1411" s="57" t="str">
        <f t="shared" ca="1" si="264"/>
        <v/>
      </c>
      <c r="Z1411" s="59"/>
      <c r="AA1411" s="49" t="str">
        <f ca="1">IF(C1411="","",IF(OR(D1411&lt;NgayBatDau,D1411&gt;NgayKetThuc),"Ngày tháng phải nằm trong kỳ báo cáo",IF(AND(G1411&lt;&gt;"",COUNTIF(D.2[Tên khách hàng],G1411)=0),"Tên KH chưa khai báo trong DSKH",IF(AND(H1411&lt;&gt;"",COUNTIF(D.1[Tên sản phẩm],H1411)=0),"SP này chưa khai báo trong DSSP",""))))</f>
        <v/>
      </c>
      <c r="AB1411" s="28" t="str">
        <f t="shared" ref="AB1411:AB1474" ca="1" si="266">IF(D1411="","",MONTH(D1411))</f>
        <v/>
      </c>
      <c r="AC1411" s="29" t="str">
        <f>IF(OR(H1411="",S1411=""),"",S1411-(SUM(L1411,M1411)*INDEX(#REF!,MATCH(H1411,D.1[Tên sản phẩm],0))))</f>
        <v/>
      </c>
    </row>
    <row r="1412" spans="2:29" ht="27.75" customHeight="1">
      <c r="B1412" s="69">
        <f t="shared" ref="B1412:B1475" si="267">ROW(A1412)-3</f>
        <v>1409</v>
      </c>
      <c r="C1412" s="49" t="str">
        <f t="shared" ref="C1412:C1475" ca="1" si="268">IF(AND(D1412="",E1412="",G1412=""),"",IF(AND(D1412=OFFSET(D1412,-1,0),E1412=OFFSET(E1412,-1,0),G1412=OFFSET(G1412,-1,0)),OFFSET(B1412,-1,1),B1412))</f>
        <v/>
      </c>
      <c r="D1412" s="50" t="str">
        <f t="shared" ref="D1412:D1475" ca="1" si="269">IF(AND($H1412&lt;&gt;"",B1412&lt;&gt;1),OFFSET(C1412,-1,1),"")</f>
        <v/>
      </c>
      <c r="E1412" s="51" t="str">
        <f t="shared" ref="E1412:E1475" ca="1" si="270">IF(AND($H1412&lt;&gt;"",B1412&lt;&gt;1),OFFSET(D1412,-1,1),"")</f>
        <v/>
      </c>
      <c r="F1412" s="51"/>
      <c r="G1412" s="52" t="str">
        <f t="shared" ref="G1412:G1475" ca="1" si="271">IF(AND($H1412&lt;&gt;"",B1412&lt;&gt;1),OFFSET(F1412,-1,1),"")</f>
        <v/>
      </c>
      <c r="H1412" s="53"/>
      <c r="I1412" s="54" t="str">
        <f>IF(H1412="","",INDEX(D.1[Quy cách],MATCH(H1412,D.1[Tên sản phẩm],0)))</f>
        <v/>
      </c>
      <c r="J1412" s="20" t="str">
        <f>IF(H1412="","",INDEX(D.1[ĐVT],MATCH(H1412,D.1[Tên sản phẩm],0)))</f>
        <v/>
      </c>
      <c r="K1412" s="56" t="str">
        <f>IF(H1412="","",INDEX(#REF!,MATCH(H1412,D.1[Tên sản phẩm],0)))</f>
        <v/>
      </c>
      <c r="L1412" s="56"/>
      <c r="M1412" s="53"/>
      <c r="N1412" s="53"/>
      <c r="O1412" s="53"/>
      <c r="P1412" s="57" t="str">
        <f t="shared" ref="P1412:P1475" si="272">IF(AND(K1412&lt;&gt;"",L1412&lt;&gt;""),K1412*L1412,IF(AND(N1412&lt;&gt;"",O1412&lt;&gt;""),N1412*O1412,""))</f>
        <v/>
      </c>
      <c r="Q1412" s="58"/>
      <c r="R1412" s="56" t="str">
        <f t="shared" si="265"/>
        <v/>
      </c>
      <c r="S1412" s="57" t="str">
        <f t="shared" ref="S1412:S1475" si="273">IF(P1412="","",P1412-SUM(R1412))</f>
        <v/>
      </c>
      <c r="T1412" s="58" t="str">
        <f t="shared" ref="T1412:T1475" ca="1" si="274">IF(AND(S1412&lt;&gt;"",C1412=OFFSET(C1412,-1,0)),OFFSET(S1412,-1,1),"")</f>
        <v/>
      </c>
      <c r="U1412" s="57" t="str">
        <f t="shared" ref="U1412:U1475" si="275">IF(S1412="","",S1412*SUM(1,T1412))</f>
        <v/>
      </c>
      <c r="V1412" s="57" t="str">
        <f ca="1">IF(AND(C1412&lt;&gt;"",C1412&lt;&gt;OFFSET(C1412,1,0)),SUMIFS([Giá có thuế],[Số ĐK],C1412),"")</f>
        <v/>
      </c>
      <c r="W1412" s="53"/>
      <c r="X1412" s="55" t="str">
        <f>IF(W1412="","",'Thông Tin Chung'!#REF!)</f>
        <v/>
      </c>
      <c r="Y1412" s="57" t="str">
        <f t="shared" ref="Y1412:Y1475" ca="1" si="276">IF(AND(V1412&lt;&gt;"",W1412&lt;&gt;"",V1412&lt;&gt;0),V1412-W1412,"")</f>
        <v/>
      </c>
      <c r="Z1412" s="59"/>
      <c r="AA1412" s="49" t="str">
        <f ca="1">IF(C1412="","",IF(OR(D1412&lt;NgayBatDau,D1412&gt;NgayKetThuc),"Ngày tháng phải nằm trong kỳ báo cáo",IF(AND(G1412&lt;&gt;"",COUNTIF(D.2[Tên khách hàng],G1412)=0),"Tên KH chưa khai báo trong DSKH",IF(AND(H1412&lt;&gt;"",COUNTIF(D.1[Tên sản phẩm],H1412)=0),"SP này chưa khai báo trong DSSP",""))))</f>
        <v/>
      </c>
      <c r="AB1412" s="28" t="str">
        <f t="shared" ca="1" si="266"/>
        <v/>
      </c>
      <c r="AC1412" s="29" t="str">
        <f>IF(OR(H1412="",S1412=""),"",S1412-(SUM(L1412,M1412)*INDEX(#REF!,MATCH(H1412,D.1[Tên sản phẩm],0))))</f>
        <v/>
      </c>
    </row>
    <row r="1413" spans="2:29" ht="27.75" customHeight="1">
      <c r="B1413" s="69">
        <f t="shared" si="267"/>
        <v>1410</v>
      </c>
      <c r="C1413" s="49" t="str">
        <f t="shared" ca="1" si="268"/>
        <v/>
      </c>
      <c r="D1413" s="50" t="str">
        <f t="shared" ca="1" si="269"/>
        <v/>
      </c>
      <c r="E1413" s="51" t="str">
        <f t="shared" ca="1" si="270"/>
        <v/>
      </c>
      <c r="F1413" s="51"/>
      <c r="G1413" s="52" t="str">
        <f t="shared" ca="1" si="271"/>
        <v/>
      </c>
      <c r="H1413" s="53"/>
      <c r="I1413" s="54" t="str">
        <f>IF(H1413="","",INDEX(D.1[Quy cách],MATCH(H1413,D.1[Tên sản phẩm],0)))</f>
        <v/>
      </c>
      <c r="J1413" s="20" t="str">
        <f>IF(H1413="","",INDEX(D.1[ĐVT],MATCH(H1413,D.1[Tên sản phẩm],0)))</f>
        <v/>
      </c>
      <c r="K1413" s="56" t="str">
        <f>IF(H1413="","",INDEX(#REF!,MATCH(H1413,D.1[Tên sản phẩm],0)))</f>
        <v/>
      </c>
      <c r="L1413" s="56"/>
      <c r="M1413" s="53"/>
      <c r="N1413" s="53"/>
      <c r="O1413" s="53"/>
      <c r="P1413" s="57" t="str">
        <f t="shared" si="272"/>
        <v/>
      </c>
      <c r="Q1413" s="58"/>
      <c r="R1413" s="56" t="str">
        <f t="shared" si="265"/>
        <v/>
      </c>
      <c r="S1413" s="57" t="str">
        <f t="shared" si="273"/>
        <v/>
      </c>
      <c r="T1413" s="58" t="str">
        <f t="shared" ca="1" si="274"/>
        <v/>
      </c>
      <c r="U1413" s="57" t="str">
        <f t="shared" si="275"/>
        <v/>
      </c>
      <c r="V1413" s="57" t="str">
        <f ca="1">IF(AND(C1413&lt;&gt;"",C1413&lt;&gt;OFFSET(C1413,1,0)),SUMIFS([Giá có thuế],[Số ĐK],C1413),"")</f>
        <v/>
      </c>
      <c r="W1413" s="53"/>
      <c r="X1413" s="55" t="str">
        <f>IF(W1413="","",'Thông Tin Chung'!#REF!)</f>
        <v/>
      </c>
      <c r="Y1413" s="57" t="str">
        <f t="shared" ca="1" si="276"/>
        <v/>
      </c>
      <c r="Z1413" s="59"/>
      <c r="AA1413" s="49" t="str">
        <f ca="1">IF(C1413="","",IF(OR(D1413&lt;NgayBatDau,D1413&gt;NgayKetThuc),"Ngày tháng phải nằm trong kỳ báo cáo",IF(AND(G1413&lt;&gt;"",COUNTIF(D.2[Tên khách hàng],G1413)=0),"Tên KH chưa khai báo trong DSKH",IF(AND(H1413&lt;&gt;"",COUNTIF(D.1[Tên sản phẩm],H1413)=0),"SP này chưa khai báo trong DSSP",""))))</f>
        <v/>
      </c>
      <c r="AB1413" s="28" t="str">
        <f t="shared" ca="1" si="266"/>
        <v/>
      </c>
      <c r="AC1413" s="29" t="str">
        <f>IF(OR(H1413="",S1413=""),"",S1413-(SUM(L1413,M1413)*INDEX(#REF!,MATCH(H1413,D.1[Tên sản phẩm],0))))</f>
        <v/>
      </c>
    </row>
    <row r="1414" spans="2:29" ht="27.75" customHeight="1">
      <c r="B1414" s="69">
        <f t="shared" si="267"/>
        <v>1411</v>
      </c>
      <c r="C1414" s="49" t="str">
        <f t="shared" ca="1" si="268"/>
        <v/>
      </c>
      <c r="D1414" s="50" t="str">
        <f t="shared" ca="1" si="269"/>
        <v/>
      </c>
      <c r="E1414" s="51" t="str">
        <f t="shared" ca="1" si="270"/>
        <v/>
      </c>
      <c r="F1414" s="51"/>
      <c r="G1414" s="52" t="str">
        <f t="shared" ca="1" si="271"/>
        <v/>
      </c>
      <c r="H1414" s="53"/>
      <c r="I1414" s="54" t="str">
        <f>IF(H1414="","",INDEX(D.1[Quy cách],MATCH(H1414,D.1[Tên sản phẩm],0)))</f>
        <v/>
      </c>
      <c r="J1414" s="20" t="str">
        <f>IF(H1414="","",INDEX(D.1[ĐVT],MATCH(H1414,D.1[Tên sản phẩm],0)))</f>
        <v/>
      </c>
      <c r="K1414" s="56" t="str">
        <f>IF(H1414="","",INDEX(#REF!,MATCH(H1414,D.1[Tên sản phẩm],0)))</f>
        <v/>
      </c>
      <c r="L1414" s="56"/>
      <c r="M1414" s="53"/>
      <c r="N1414" s="53"/>
      <c r="O1414" s="53"/>
      <c r="P1414" s="57" t="str">
        <f t="shared" si="272"/>
        <v/>
      </c>
      <c r="Q1414" s="58"/>
      <c r="R1414" s="56" t="str">
        <f t="shared" si="265"/>
        <v/>
      </c>
      <c r="S1414" s="57" t="str">
        <f t="shared" si="273"/>
        <v/>
      </c>
      <c r="T1414" s="58" t="str">
        <f t="shared" ca="1" si="274"/>
        <v/>
      </c>
      <c r="U1414" s="57" t="str">
        <f t="shared" si="275"/>
        <v/>
      </c>
      <c r="V1414" s="57" t="str">
        <f ca="1">IF(AND(C1414&lt;&gt;"",C1414&lt;&gt;OFFSET(C1414,1,0)),SUMIFS([Giá có thuế],[Số ĐK],C1414),"")</f>
        <v/>
      </c>
      <c r="W1414" s="53"/>
      <c r="X1414" s="55" t="str">
        <f>IF(W1414="","",'Thông Tin Chung'!#REF!)</f>
        <v/>
      </c>
      <c r="Y1414" s="57" t="str">
        <f t="shared" ca="1" si="276"/>
        <v/>
      </c>
      <c r="Z1414" s="59"/>
      <c r="AA1414" s="49" t="str">
        <f ca="1">IF(C1414="","",IF(OR(D1414&lt;NgayBatDau,D1414&gt;NgayKetThuc),"Ngày tháng phải nằm trong kỳ báo cáo",IF(AND(G1414&lt;&gt;"",COUNTIF(D.2[Tên khách hàng],G1414)=0),"Tên KH chưa khai báo trong DSKH",IF(AND(H1414&lt;&gt;"",COUNTIF(D.1[Tên sản phẩm],H1414)=0),"SP này chưa khai báo trong DSSP",""))))</f>
        <v/>
      </c>
      <c r="AB1414" s="28" t="str">
        <f t="shared" ca="1" si="266"/>
        <v/>
      </c>
      <c r="AC1414" s="29" t="str">
        <f>IF(OR(H1414="",S1414=""),"",S1414-(SUM(L1414,M1414)*INDEX(#REF!,MATCH(H1414,D.1[Tên sản phẩm],0))))</f>
        <v/>
      </c>
    </row>
    <row r="1415" spans="2:29" ht="27.75" customHeight="1">
      <c r="B1415" s="69">
        <f t="shared" si="267"/>
        <v>1412</v>
      </c>
      <c r="C1415" s="49" t="str">
        <f t="shared" ca="1" si="268"/>
        <v/>
      </c>
      <c r="D1415" s="50" t="str">
        <f t="shared" ca="1" si="269"/>
        <v/>
      </c>
      <c r="E1415" s="51" t="str">
        <f t="shared" ca="1" si="270"/>
        <v/>
      </c>
      <c r="F1415" s="51"/>
      <c r="G1415" s="52" t="str">
        <f t="shared" ca="1" si="271"/>
        <v/>
      </c>
      <c r="H1415" s="53"/>
      <c r="I1415" s="54" t="str">
        <f>IF(H1415="","",INDEX(D.1[Quy cách],MATCH(H1415,D.1[Tên sản phẩm],0)))</f>
        <v/>
      </c>
      <c r="J1415" s="20" t="str">
        <f>IF(H1415="","",INDEX(D.1[ĐVT],MATCH(H1415,D.1[Tên sản phẩm],0)))</f>
        <v/>
      </c>
      <c r="K1415" s="56" t="str">
        <f>IF(H1415="","",INDEX(#REF!,MATCH(H1415,D.1[Tên sản phẩm],0)))</f>
        <v/>
      </c>
      <c r="L1415" s="56"/>
      <c r="M1415" s="53"/>
      <c r="N1415" s="53"/>
      <c r="O1415" s="53"/>
      <c r="P1415" s="57" t="str">
        <f t="shared" si="272"/>
        <v/>
      </c>
      <c r="Q1415" s="58"/>
      <c r="R1415" s="56" t="str">
        <f t="shared" si="265"/>
        <v/>
      </c>
      <c r="S1415" s="57" t="str">
        <f t="shared" si="273"/>
        <v/>
      </c>
      <c r="T1415" s="58" t="str">
        <f t="shared" ca="1" si="274"/>
        <v/>
      </c>
      <c r="U1415" s="57" t="str">
        <f t="shared" si="275"/>
        <v/>
      </c>
      <c r="V1415" s="57" t="str">
        <f ca="1">IF(AND(C1415&lt;&gt;"",C1415&lt;&gt;OFFSET(C1415,1,0)),SUMIFS([Giá có thuế],[Số ĐK],C1415),"")</f>
        <v/>
      </c>
      <c r="W1415" s="53"/>
      <c r="X1415" s="55" t="str">
        <f>IF(W1415="","",'Thông Tin Chung'!#REF!)</f>
        <v/>
      </c>
      <c r="Y1415" s="57" t="str">
        <f t="shared" ca="1" si="276"/>
        <v/>
      </c>
      <c r="Z1415" s="59"/>
      <c r="AA1415" s="49" t="str">
        <f ca="1">IF(C1415="","",IF(OR(D1415&lt;NgayBatDau,D1415&gt;NgayKetThuc),"Ngày tháng phải nằm trong kỳ báo cáo",IF(AND(G1415&lt;&gt;"",COUNTIF(D.2[Tên khách hàng],G1415)=0),"Tên KH chưa khai báo trong DSKH",IF(AND(H1415&lt;&gt;"",COUNTIF(D.1[Tên sản phẩm],H1415)=0),"SP này chưa khai báo trong DSSP",""))))</f>
        <v/>
      </c>
      <c r="AB1415" s="28" t="str">
        <f t="shared" ca="1" si="266"/>
        <v/>
      </c>
      <c r="AC1415" s="29" t="str">
        <f>IF(OR(H1415="",S1415=""),"",S1415-(SUM(L1415,M1415)*INDEX(#REF!,MATCH(H1415,D.1[Tên sản phẩm],0))))</f>
        <v/>
      </c>
    </row>
    <row r="1416" spans="2:29" ht="27.75" customHeight="1">
      <c r="B1416" s="69">
        <f t="shared" si="267"/>
        <v>1413</v>
      </c>
      <c r="C1416" s="49" t="str">
        <f t="shared" ca="1" si="268"/>
        <v/>
      </c>
      <c r="D1416" s="50" t="str">
        <f t="shared" ca="1" si="269"/>
        <v/>
      </c>
      <c r="E1416" s="51" t="str">
        <f t="shared" ca="1" si="270"/>
        <v/>
      </c>
      <c r="F1416" s="51"/>
      <c r="G1416" s="52" t="str">
        <f t="shared" ca="1" si="271"/>
        <v/>
      </c>
      <c r="H1416" s="53"/>
      <c r="I1416" s="54" t="str">
        <f>IF(H1416="","",INDEX(D.1[Quy cách],MATCH(H1416,D.1[Tên sản phẩm],0)))</f>
        <v/>
      </c>
      <c r="J1416" s="20" t="str">
        <f>IF(H1416="","",INDEX(D.1[ĐVT],MATCH(H1416,D.1[Tên sản phẩm],0)))</f>
        <v/>
      </c>
      <c r="K1416" s="56" t="str">
        <f>IF(H1416="","",INDEX(#REF!,MATCH(H1416,D.1[Tên sản phẩm],0)))</f>
        <v/>
      </c>
      <c r="L1416" s="56"/>
      <c r="M1416" s="53"/>
      <c r="N1416" s="53"/>
      <c r="O1416" s="53"/>
      <c r="P1416" s="57" t="str">
        <f t="shared" si="272"/>
        <v/>
      </c>
      <c r="Q1416" s="58"/>
      <c r="R1416" s="56" t="str">
        <f t="shared" si="265"/>
        <v/>
      </c>
      <c r="S1416" s="57" t="str">
        <f t="shared" si="273"/>
        <v/>
      </c>
      <c r="T1416" s="58" t="str">
        <f t="shared" ca="1" si="274"/>
        <v/>
      </c>
      <c r="U1416" s="57" t="str">
        <f t="shared" si="275"/>
        <v/>
      </c>
      <c r="V1416" s="57" t="str">
        <f ca="1">IF(AND(C1416&lt;&gt;"",C1416&lt;&gt;OFFSET(C1416,1,0)),SUMIFS([Giá có thuế],[Số ĐK],C1416),"")</f>
        <v/>
      </c>
      <c r="W1416" s="53"/>
      <c r="X1416" s="55" t="str">
        <f>IF(W1416="","",'Thông Tin Chung'!#REF!)</f>
        <v/>
      </c>
      <c r="Y1416" s="57" t="str">
        <f t="shared" ca="1" si="276"/>
        <v/>
      </c>
      <c r="Z1416" s="59"/>
      <c r="AA1416" s="49" t="str">
        <f ca="1">IF(C1416="","",IF(OR(D1416&lt;NgayBatDau,D1416&gt;NgayKetThuc),"Ngày tháng phải nằm trong kỳ báo cáo",IF(AND(G1416&lt;&gt;"",COUNTIF(D.2[Tên khách hàng],G1416)=0),"Tên KH chưa khai báo trong DSKH",IF(AND(H1416&lt;&gt;"",COUNTIF(D.1[Tên sản phẩm],H1416)=0),"SP này chưa khai báo trong DSSP",""))))</f>
        <v/>
      </c>
      <c r="AB1416" s="28" t="str">
        <f t="shared" ca="1" si="266"/>
        <v/>
      </c>
      <c r="AC1416" s="29" t="str">
        <f>IF(OR(H1416="",S1416=""),"",S1416-(SUM(L1416,M1416)*INDEX(#REF!,MATCH(H1416,D.1[Tên sản phẩm],0))))</f>
        <v/>
      </c>
    </row>
    <row r="1417" spans="2:29" ht="27.75" customHeight="1">
      <c r="B1417" s="69">
        <f t="shared" si="267"/>
        <v>1414</v>
      </c>
      <c r="C1417" s="49" t="str">
        <f t="shared" ca="1" si="268"/>
        <v/>
      </c>
      <c r="D1417" s="50" t="str">
        <f t="shared" ca="1" si="269"/>
        <v/>
      </c>
      <c r="E1417" s="51" t="str">
        <f t="shared" ca="1" si="270"/>
        <v/>
      </c>
      <c r="F1417" s="51"/>
      <c r="G1417" s="52" t="str">
        <f t="shared" ca="1" si="271"/>
        <v/>
      </c>
      <c r="H1417" s="53"/>
      <c r="I1417" s="54" t="str">
        <f>IF(H1417="","",INDEX(D.1[Quy cách],MATCH(H1417,D.1[Tên sản phẩm],0)))</f>
        <v/>
      </c>
      <c r="J1417" s="20" t="str">
        <f>IF(H1417="","",INDEX(D.1[ĐVT],MATCH(H1417,D.1[Tên sản phẩm],0)))</f>
        <v/>
      </c>
      <c r="K1417" s="56" t="str">
        <f>IF(H1417="","",INDEX(#REF!,MATCH(H1417,D.1[Tên sản phẩm],0)))</f>
        <v/>
      </c>
      <c r="L1417" s="56"/>
      <c r="M1417" s="53"/>
      <c r="N1417" s="53"/>
      <c r="O1417" s="53"/>
      <c r="P1417" s="57" t="str">
        <f t="shared" si="272"/>
        <v/>
      </c>
      <c r="Q1417" s="58"/>
      <c r="R1417" s="56" t="str">
        <f t="shared" si="265"/>
        <v/>
      </c>
      <c r="S1417" s="57" t="str">
        <f t="shared" si="273"/>
        <v/>
      </c>
      <c r="T1417" s="58" t="str">
        <f t="shared" ca="1" si="274"/>
        <v/>
      </c>
      <c r="U1417" s="57" t="str">
        <f t="shared" si="275"/>
        <v/>
      </c>
      <c r="V1417" s="57" t="str">
        <f ca="1">IF(AND(C1417&lt;&gt;"",C1417&lt;&gt;OFFSET(C1417,1,0)),SUMIFS([Giá có thuế],[Số ĐK],C1417),"")</f>
        <v/>
      </c>
      <c r="W1417" s="53"/>
      <c r="X1417" s="55" t="str">
        <f>IF(W1417="","",'Thông Tin Chung'!#REF!)</f>
        <v/>
      </c>
      <c r="Y1417" s="57" t="str">
        <f t="shared" ca="1" si="276"/>
        <v/>
      </c>
      <c r="Z1417" s="59"/>
      <c r="AA1417" s="49" t="str">
        <f ca="1">IF(C1417="","",IF(OR(D1417&lt;NgayBatDau,D1417&gt;NgayKetThuc),"Ngày tháng phải nằm trong kỳ báo cáo",IF(AND(G1417&lt;&gt;"",COUNTIF(D.2[Tên khách hàng],G1417)=0),"Tên KH chưa khai báo trong DSKH",IF(AND(H1417&lt;&gt;"",COUNTIF(D.1[Tên sản phẩm],H1417)=0),"SP này chưa khai báo trong DSSP",""))))</f>
        <v/>
      </c>
      <c r="AB1417" s="28" t="str">
        <f t="shared" ca="1" si="266"/>
        <v/>
      </c>
      <c r="AC1417" s="29" t="str">
        <f>IF(OR(H1417="",S1417=""),"",S1417-(SUM(L1417,M1417)*INDEX(#REF!,MATCH(H1417,D.1[Tên sản phẩm],0))))</f>
        <v/>
      </c>
    </row>
    <row r="1418" spans="2:29" ht="27.75" customHeight="1">
      <c r="B1418" s="69">
        <f t="shared" si="267"/>
        <v>1415</v>
      </c>
      <c r="C1418" s="49" t="str">
        <f t="shared" ca="1" si="268"/>
        <v/>
      </c>
      <c r="D1418" s="50" t="str">
        <f t="shared" ca="1" si="269"/>
        <v/>
      </c>
      <c r="E1418" s="51" t="str">
        <f t="shared" ca="1" si="270"/>
        <v/>
      </c>
      <c r="F1418" s="51"/>
      <c r="G1418" s="52" t="str">
        <f t="shared" ca="1" si="271"/>
        <v/>
      </c>
      <c r="H1418" s="53"/>
      <c r="I1418" s="54" t="str">
        <f>IF(H1418="","",INDEX(D.1[Quy cách],MATCH(H1418,D.1[Tên sản phẩm],0)))</f>
        <v/>
      </c>
      <c r="J1418" s="20" t="str">
        <f>IF(H1418="","",INDEX(D.1[ĐVT],MATCH(H1418,D.1[Tên sản phẩm],0)))</f>
        <v/>
      </c>
      <c r="K1418" s="56" t="str">
        <f>IF(H1418="","",INDEX(#REF!,MATCH(H1418,D.1[Tên sản phẩm],0)))</f>
        <v/>
      </c>
      <c r="L1418" s="56"/>
      <c r="M1418" s="53"/>
      <c r="N1418" s="53"/>
      <c r="O1418" s="53"/>
      <c r="P1418" s="57" t="str">
        <f t="shared" si="272"/>
        <v/>
      </c>
      <c r="Q1418" s="58"/>
      <c r="R1418" s="56" t="str">
        <f t="shared" si="265"/>
        <v/>
      </c>
      <c r="S1418" s="57" t="str">
        <f t="shared" si="273"/>
        <v/>
      </c>
      <c r="T1418" s="58" t="str">
        <f t="shared" ca="1" si="274"/>
        <v/>
      </c>
      <c r="U1418" s="57" t="str">
        <f t="shared" si="275"/>
        <v/>
      </c>
      <c r="V1418" s="57" t="str">
        <f ca="1">IF(AND(C1418&lt;&gt;"",C1418&lt;&gt;OFFSET(C1418,1,0)),SUMIFS([Giá có thuế],[Số ĐK],C1418),"")</f>
        <v/>
      </c>
      <c r="W1418" s="53"/>
      <c r="X1418" s="55" t="str">
        <f>IF(W1418="","",'Thông Tin Chung'!#REF!)</f>
        <v/>
      </c>
      <c r="Y1418" s="57" t="str">
        <f t="shared" ca="1" si="276"/>
        <v/>
      </c>
      <c r="Z1418" s="59"/>
      <c r="AA1418" s="49" t="str">
        <f ca="1">IF(C1418="","",IF(OR(D1418&lt;NgayBatDau,D1418&gt;NgayKetThuc),"Ngày tháng phải nằm trong kỳ báo cáo",IF(AND(G1418&lt;&gt;"",COUNTIF(D.2[Tên khách hàng],G1418)=0),"Tên KH chưa khai báo trong DSKH",IF(AND(H1418&lt;&gt;"",COUNTIF(D.1[Tên sản phẩm],H1418)=0),"SP này chưa khai báo trong DSSP",""))))</f>
        <v/>
      </c>
      <c r="AB1418" s="28" t="str">
        <f t="shared" ca="1" si="266"/>
        <v/>
      </c>
      <c r="AC1418" s="29" t="str">
        <f>IF(OR(H1418="",S1418=""),"",S1418-(SUM(L1418,M1418)*INDEX(#REF!,MATCH(H1418,D.1[Tên sản phẩm],0))))</f>
        <v/>
      </c>
    </row>
    <row r="1419" spans="2:29" ht="27.75" customHeight="1">
      <c r="B1419" s="69">
        <f t="shared" si="267"/>
        <v>1416</v>
      </c>
      <c r="C1419" s="49" t="str">
        <f t="shared" ca="1" si="268"/>
        <v/>
      </c>
      <c r="D1419" s="50" t="str">
        <f t="shared" ca="1" si="269"/>
        <v/>
      </c>
      <c r="E1419" s="51" t="str">
        <f t="shared" ca="1" si="270"/>
        <v/>
      </c>
      <c r="F1419" s="51"/>
      <c r="G1419" s="52" t="str">
        <f t="shared" ca="1" si="271"/>
        <v/>
      </c>
      <c r="H1419" s="53"/>
      <c r="I1419" s="54" t="str">
        <f>IF(H1419="","",INDEX(D.1[Quy cách],MATCH(H1419,D.1[Tên sản phẩm],0)))</f>
        <v/>
      </c>
      <c r="J1419" s="20" t="str">
        <f>IF(H1419="","",INDEX(D.1[ĐVT],MATCH(H1419,D.1[Tên sản phẩm],0)))</f>
        <v/>
      </c>
      <c r="K1419" s="56" t="str">
        <f>IF(H1419="","",INDEX(#REF!,MATCH(H1419,D.1[Tên sản phẩm],0)))</f>
        <v/>
      </c>
      <c r="L1419" s="56"/>
      <c r="M1419" s="53"/>
      <c r="N1419" s="53"/>
      <c r="O1419" s="53"/>
      <c r="P1419" s="57" t="str">
        <f t="shared" si="272"/>
        <v/>
      </c>
      <c r="Q1419" s="58"/>
      <c r="R1419" s="56" t="str">
        <f t="shared" si="265"/>
        <v/>
      </c>
      <c r="S1419" s="57" t="str">
        <f t="shared" si="273"/>
        <v/>
      </c>
      <c r="T1419" s="58" t="str">
        <f t="shared" ca="1" si="274"/>
        <v/>
      </c>
      <c r="U1419" s="57" t="str">
        <f t="shared" si="275"/>
        <v/>
      </c>
      <c r="V1419" s="57" t="str">
        <f ca="1">IF(AND(C1419&lt;&gt;"",C1419&lt;&gt;OFFSET(C1419,1,0)),SUMIFS([Giá có thuế],[Số ĐK],C1419),"")</f>
        <v/>
      </c>
      <c r="W1419" s="53"/>
      <c r="X1419" s="55" t="str">
        <f>IF(W1419="","",'Thông Tin Chung'!#REF!)</f>
        <v/>
      </c>
      <c r="Y1419" s="57" t="str">
        <f t="shared" ca="1" si="276"/>
        <v/>
      </c>
      <c r="Z1419" s="59"/>
      <c r="AA1419" s="49" t="str">
        <f ca="1">IF(C1419="","",IF(OR(D1419&lt;NgayBatDau,D1419&gt;NgayKetThuc),"Ngày tháng phải nằm trong kỳ báo cáo",IF(AND(G1419&lt;&gt;"",COUNTIF(D.2[Tên khách hàng],G1419)=0),"Tên KH chưa khai báo trong DSKH",IF(AND(H1419&lt;&gt;"",COUNTIF(D.1[Tên sản phẩm],H1419)=0),"SP này chưa khai báo trong DSSP",""))))</f>
        <v/>
      </c>
      <c r="AB1419" s="28" t="str">
        <f t="shared" ca="1" si="266"/>
        <v/>
      </c>
      <c r="AC1419" s="29" t="str">
        <f>IF(OR(H1419="",S1419=""),"",S1419-(SUM(L1419,M1419)*INDEX(#REF!,MATCH(H1419,D.1[Tên sản phẩm],0))))</f>
        <v/>
      </c>
    </row>
    <row r="1420" spans="2:29" ht="27.75" customHeight="1">
      <c r="B1420" s="69">
        <f t="shared" si="267"/>
        <v>1417</v>
      </c>
      <c r="C1420" s="49" t="str">
        <f t="shared" ca="1" si="268"/>
        <v/>
      </c>
      <c r="D1420" s="50" t="str">
        <f t="shared" ca="1" si="269"/>
        <v/>
      </c>
      <c r="E1420" s="51" t="str">
        <f t="shared" ca="1" si="270"/>
        <v/>
      </c>
      <c r="F1420" s="51"/>
      <c r="G1420" s="52" t="str">
        <f t="shared" ca="1" si="271"/>
        <v/>
      </c>
      <c r="H1420" s="53"/>
      <c r="I1420" s="54" t="str">
        <f>IF(H1420="","",INDEX(D.1[Quy cách],MATCH(H1420,D.1[Tên sản phẩm],0)))</f>
        <v/>
      </c>
      <c r="J1420" s="20" t="str">
        <f>IF(H1420="","",INDEX(D.1[ĐVT],MATCH(H1420,D.1[Tên sản phẩm],0)))</f>
        <v/>
      </c>
      <c r="K1420" s="56" t="str">
        <f>IF(H1420="","",INDEX(#REF!,MATCH(H1420,D.1[Tên sản phẩm],0)))</f>
        <v/>
      </c>
      <c r="L1420" s="56"/>
      <c r="M1420" s="53"/>
      <c r="N1420" s="53"/>
      <c r="O1420" s="53"/>
      <c r="P1420" s="57" t="str">
        <f t="shared" si="272"/>
        <v/>
      </c>
      <c r="Q1420" s="58"/>
      <c r="R1420" s="56" t="str">
        <f t="shared" si="265"/>
        <v/>
      </c>
      <c r="S1420" s="57" t="str">
        <f t="shared" si="273"/>
        <v/>
      </c>
      <c r="T1420" s="58" t="str">
        <f t="shared" ca="1" si="274"/>
        <v/>
      </c>
      <c r="U1420" s="57" t="str">
        <f t="shared" si="275"/>
        <v/>
      </c>
      <c r="V1420" s="57" t="str">
        <f ca="1">IF(AND(C1420&lt;&gt;"",C1420&lt;&gt;OFFSET(C1420,1,0)),SUMIFS([Giá có thuế],[Số ĐK],C1420),"")</f>
        <v/>
      </c>
      <c r="W1420" s="53"/>
      <c r="X1420" s="55" t="str">
        <f>IF(W1420="","",'Thông Tin Chung'!#REF!)</f>
        <v/>
      </c>
      <c r="Y1420" s="57" t="str">
        <f t="shared" ca="1" si="276"/>
        <v/>
      </c>
      <c r="Z1420" s="59"/>
      <c r="AA1420" s="49" t="str">
        <f ca="1">IF(C1420="","",IF(OR(D1420&lt;NgayBatDau,D1420&gt;NgayKetThuc),"Ngày tháng phải nằm trong kỳ báo cáo",IF(AND(G1420&lt;&gt;"",COUNTIF(D.2[Tên khách hàng],G1420)=0),"Tên KH chưa khai báo trong DSKH",IF(AND(H1420&lt;&gt;"",COUNTIF(D.1[Tên sản phẩm],H1420)=0),"SP này chưa khai báo trong DSSP",""))))</f>
        <v/>
      </c>
      <c r="AB1420" s="28" t="str">
        <f t="shared" ca="1" si="266"/>
        <v/>
      </c>
      <c r="AC1420" s="29" t="str">
        <f>IF(OR(H1420="",S1420=""),"",S1420-(SUM(L1420,M1420)*INDEX(#REF!,MATCH(H1420,D.1[Tên sản phẩm],0))))</f>
        <v/>
      </c>
    </row>
    <row r="1421" spans="2:29" ht="27.75" customHeight="1">
      <c r="B1421" s="69">
        <f t="shared" si="267"/>
        <v>1418</v>
      </c>
      <c r="C1421" s="49" t="str">
        <f t="shared" ca="1" si="268"/>
        <v/>
      </c>
      <c r="D1421" s="50" t="str">
        <f t="shared" ca="1" si="269"/>
        <v/>
      </c>
      <c r="E1421" s="51" t="str">
        <f t="shared" ca="1" si="270"/>
        <v/>
      </c>
      <c r="F1421" s="51"/>
      <c r="G1421" s="52" t="str">
        <f t="shared" ca="1" si="271"/>
        <v/>
      </c>
      <c r="H1421" s="53"/>
      <c r="I1421" s="54" t="str">
        <f>IF(H1421="","",INDEX(D.1[Quy cách],MATCH(H1421,D.1[Tên sản phẩm],0)))</f>
        <v/>
      </c>
      <c r="J1421" s="20" t="str">
        <f>IF(H1421="","",INDEX(D.1[ĐVT],MATCH(H1421,D.1[Tên sản phẩm],0)))</f>
        <v/>
      </c>
      <c r="K1421" s="56" t="str">
        <f>IF(H1421="","",INDEX(#REF!,MATCH(H1421,D.1[Tên sản phẩm],0)))</f>
        <v/>
      </c>
      <c r="L1421" s="56"/>
      <c r="M1421" s="53"/>
      <c r="N1421" s="53"/>
      <c r="O1421" s="53"/>
      <c r="P1421" s="57" t="str">
        <f t="shared" si="272"/>
        <v/>
      </c>
      <c r="Q1421" s="58"/>
      <c r="R1421" s="56" t="str">
        <f t="shared" si="265"/>
        <v/>
      </c>
      <c r="S1421" s="57" t="str">
        <f t="shared" si="273"/>
        <v/>
      </c>
      <c r="T1421" s="58" t="str">
        <f t="shared" ca="1" si="274"/>
        <v/>
      </c>
      <c r="U1421" s="57" t="str">
        <f t="shared" si="275"/>
        <v/>
      </c>
      <c r="V1421" s="57" t="str">
        <f ca="1">IF(AND(C1421&lt;&gt;"",C1421&lt;&gt;OFFSET(C1421,1,0)),SUMIFS([Giá có thuế],[Số ĐK],C1421),"")</f>
        <v/>
      </c>
      <c r="W1421" s="53"/>
      <c r="X1421" s="55" t="str">
        <f>IF(W1421="","",'Thông Tin Chung'!#REF!)</f>
        <v/>
      </c>
      <c r="Y1421" s="57" t="str">
        <f t="shared" ca="1" si="276"/>
        <v/>
      </c>
      <c r="Z1421" s="59"/>
      <c r="AA1421" s="49" t="str">
        <f ca="1">IF(C1421="","",IF(OR(D1421&lt;NgayBatDau,D1421&gt;NgayKetThuc),"Ngày tháng phải nằm trong kỳ báo cáo",IF(AND(G1421&lt;&gt;"",COUNTIF(D.2[Tên khách hàng],G1421)=0),"Tên KH chưa khai báo trong DSKH",IF(AND(H1421&lt;&gt;"",COUNTIF(D.1[Tên sản phẩm],H1421)=0),"SP này chưa khai báo trong DSSP",""))))</f>
        <v/>
      </c>
      <c r="AB1421" s="28" t="str">
        <f t="shared" ca="1" si="266"/>
        <v/>
      </c>
      <c r="AC1421" s="29" t="str">
        <f>IF(OR(H1421="",S1421=""),"",S1421-(SUM(L1421,M1421)*INDEX(#REF!,MATCH(H1421,D.1[Tên sản phẩm],0))))</f>
        <v/>
      </c>
    </row>
    <row r="1422" spans="2:29" ht="27.75" customHeight="1">
      <c r="B1422" s="69">
        <f t="shared" si="267"/>
        <v>1419</v>
      </c>
      <c r="C1422" s="49" t="str">
        <f t="shared" ca="1" si="268"/>
        <v/>
      </c>
      <c r="D1422" s="50" t="str">
        <f t="shared" ca="1" si="269"/>
        <v/>
      </c>
      <c r="E1422" s="51" t="str">
        <f t="shared" ca="1" si="270"/>
        <v/>
      </c>
      <c r="F1422" s="51"/>
      <c r="G1422" s="52" t="str">
        <f t="shared" ca="1" si="271"/>
        <v/>
      </c>
      <c r="H1422" s="53"/>
      <c r="I1422" s="54" t="str">
        <f>IF(H1422="","",INDEX(D.1[Quy cách],MATCH(H1422,D.1[Tên sản phẩm],0)))</f>
        <v/>
      </c>
      <c r="J1422" s="20" t="str">
        <f>IF(H1422="","",INDEX(D.1[ĐVT],MATCH(H1422,D.1[Tên sản phẩm],0)))</f>
        <v/>
      </c>
      <c r="K1422" s="56" t="str">
        <f>IF(H1422="","",INDEX(#REF!,MATCH(H1422,D.1[Tên sản phẩm],0)))</f>
        <v/>
      </c>
      <c r="L1422" s="56"/>
      <c r="M1422" s="53"/>
      <c r="N1422" s="53"/>
      <c r="O1422" s="53"/>
      <c r="P1422" s="57" t="str">
        <f t="shared" si="272"/>
        <v/>
      </c>
      <c r="Q1422" s="58"/>
      <c r="R1422" s="56" t="str">
        <f t="shared" si="265"/>
        <v/>
      </c>
      <c r="S1422" s="57" t="str">
        <f t="shared" si="273"/>
        <v/>
      </c>
      <c r="T1422" s="58" t="str">
        <f t="shared" ca="1" si="274"/>
        <v/>
      </c>
      <c r="U1422" s="57" t="str">
        <f t="shared" si="275"/>
        <v/>
      </c>
      <c r="V1422" s="57" t="str">
        <f ca="1">IF(AND(C1422&lt;&gt;"",C1422&lt;&gt;OFFSET(C1422,1,0)),SUMIFS([Giá có thuế],[Số ĐK],C1422),"")</f>
        <v/>
      </c>
      <c r="W1422" s="53"/>
      <c r="X1422" s="55" t="str">
        <f>IF(W1422="","",'Thông Tin Chung'!#REF!)</f>
        <v/>
      </c>
      <c r="Y1422" s="57" t="str">
        <f t="shared" ca="1" si="276"/>
        <v/>
      </c>
      <c r="Z1422" s="59"/>
      <c r="AA1422" s="49" t="str">
        <f ca="1">IF(C1422="","",IF(OR(D1422&lt;NgayBatDau,D1422&gt;NgayKetThuc),"Ngày tháng phải nằm trong kỳ báo cáo",IF(AND(G1422&lt;&gt;"",COUNTIF(D.2[Tên khách hàng],G1422)=0),"Tên KH chưa khai báo trong DSKH",IF(AND(H1422&lt;&gt;"",COUNTIF(D.1[Tên sản phẩm],H1422)=0),"SP này chưa khai báo trong DSSP",""))))</f>
        <v/>
      </c>
      <c r="AB1422" s="28" t="str">
        <f t="shared" ca="1" si="266"/>
        <v/>
      </c>
      <c r="AC1422" s="29" t="str">
        <f>IF(OR(H1422="",S1422=""),"",S1422-(SUM(L1422,M1422)*INDEX(#REF!,MATCH(H1422,D.1[Tên sản phẩm],0))))</f>
        <v/>
      </c>
    </row>
    <row r="1423" spans="2:29" ht="27.75" customHeight="1">
      <c r="B1423" s="69">
        <f t="shared" si="267"/>
        <v>1420</v>
      </c>
      <c r="C1423" s="49" t="str">
        <f t="shared" ca="1" si="268"/>
        <v/>
      </c>
      <c r="D1423" s="50" t="str">
        <f t="shared" ca="1" si="269"/>
        <v/>
      </c>
      <c r="E1423" s="51" t="str">
        <f t="shared" ca="1" si="270"/>
        <v/>
      </c>
      <c r="F1423" s="51"/>
      <c r="G1423" s="52" t="str">
        <f t="shared" ca="1" si="271"/>
        <v/>
      </c>
      <c r="H1423" s="53"/>
      <c r="I1423" s="54" t="str">
        <f>IF(H1423="","",INDEX(D.1[Quy cách],MATCH(H1423,D.1[Tên sản phẩm],0)))</f>
        <v/>
      </c>
      <c r="J1423" s="20" t="str">
        <f>IF(H1423="","",INDEX(D.1[ĐVT],MATCH(H1423,D.1[Tên sản phẩm],0)))</f>
        <v/>
      </c>
      <c r="K1423" s="56" t="str">
        <f>IF(H1423="","",INDEX(#REF!,MATCH(H1423,D.1[Tên sản phẩm],0)))</f>
        <v/>
      </c>
      <c r="L1423" s="56"/>
      <c r="M1423" s="53"/>
      <c r="N1423" s="53"/>
      <c r="O1423" s="53"/>
      <c r="P1423" s="57" t="str">
        <f t="shared" si="272"/>
        <v/>
      </c>
      <c r="Q1423" s="58"/>
      <c r="R1423" s="56" t="str">
        <f t="shared" si="265"/>
        <v/>
      </c>
      <c r="S1423" s="57" t="str">
        <f t="shared" si="273"/>
        <v/>
      </c>
      <c r="T1423" s="58" t="str">
        <f t="shared" ca="1" si="274"/>
        <v/>
      </c>
      <c r="U1423" s="57" t="str">
        <f t="shared" si="275"/>
        <v/>
      </c>
      <c r="V1423" s="57" t="str">
        <f ca="1">IF(AND(C1423&lt;&gt;"",C1423&lt;&gt;OFFSET(C1423,1,0)),SUMIFS([Giá có thuế],[Số ĐK],C1423),"")</f>
        <v/>
      </c>
      <c r="W1423" s="53"/>
      <c r="X1423" s="55" t="str">
        <f>IF(W1423="","",'Thông Tin Chung'!#REF!)</f>
        <v/>
      </c>
      <c r="Y1423" s="57" t="str">
        <f t="shared" ca="1" si="276"/>
        <v/>
      </c>
      <c r="Z1423" s="59"/>
      <c r="AA1423" s="49" t="str">
        <f ca="1">IF(C1423="","",IF(OR(D1423&lt;NgayBatDau,D1423&gt;NgayKetThuc),"Ngày tháng phải nằm trong kỳ báo cáo",IF(AND(G1423&lt;&gt;"",COUNTIF(D.2[Tên khách hàng],G1423)=0),"Tên KH chưa khai báo trong DSKH",IF(AND(H1423&lt;&gt;"",COUNTIF(D.1[Tên sản phẩm],H1423)=0),"SP này chưa khai báo trong DSSP",""))))</f>
        <v/>
      </c>
      <c r="AB1423" s="28" t="str">
        <f t="shared" ca="1" si="266"/>
        <v/>
      </c>
      <c r="AC1423" s="29" t="str">
        <f>IF(OR(H1423="",S1423=""),"",S1423-(SUM(L1423,M1423)*INDEX(#REF!,MATCH(H1423,D.1[Tên sản phẩm],0))))</f>
        <v/>
      </c>
    </row>
    <row r="1424" spans="2:29" ht="27.75" customHeight="1">
      <c r="B1424" s="69">
        <f t="shared" si="267"/>
        <v>1421</v>
      </c>
      <c r="C1424" s="49" t="str">
        <f t="shared" ca="1" si="268"/>
        <v/>
      </c>
      <c r="D1424" s="50" t="str">
        <f t="shared" ca="1" si="269"/>
        <v/>
      </c>
      <c r="E1424" s="51" t="str">
        <f t="shared" ca="1" si="270"/>
        <v/>
      </c>
      <c r="F1424" s="51"/>
      <c r="G1424" s="52" t="str">
        <f t="shared" ca="1" si="271"/>
        <v/>
      </c>
      <c r="H1424" s="53"/>
      <c r="I1424" s="54" t="str">
        <f>IF(H1424="","",INDEX(D.1[Quy cách],MATCH(H1424,D.1[Tên sản phẩm],0)))</f>
        <v/>
      </c>
      <c r="J1424" s="20" t="str">
        <f>IF(H1424="","",INDEX(D.1[ĐVT],MATCH(H1424,D.1[Tên sản phẩm],0)))</f>
        <v/>
      </c>
      <c r="K1424" s="56" t="str">
        <f>IF(H1424="","",INDEX(#REF!,MATCH(H1424,D.1[Tên sản phẩm],0)))</f>
        <v/>
      </c>
      <c r="L1424" s="56"/>
      <c r="M1424" s="53"/>
      <c r="N1424" s="53"/>
      <c r="O1424" s="53"/>
      <c r="P1424" s="57" t="str">
        <f t="shared" si="272"/>
        <v/>
      </c>
      <c r="Q1424" s="58"/>
      <c r="R1424" s="56" t="str">
        <f t="shared" si="265"/>
        <v/>
      </c>
      <c r="S1424" s="57" t="str">
        <f t="shared" si="273"/>
        <v/>
      </c>
      <c r="T1424" s="58" t="str">
        <f t="shared" ca="1" si="274"/>
        <v/>
      </c>
      <c r="U1424" s="57" t="str">
        <f t="shared" si="275"/>
        <v/>
      </c>
      <c r="V1424" s="57" t="str">
        <f ca="1">IF(AND(C1424&lt;&gt;"",C1424&lt;&gt;OFFSET(C1424,1,0)),SUMIFS([Giá có thuế],[Số ĐK],C1424),"")</f>
        <v/>
      </c>
      <c r="W1424" s="53"/>
      <c r="X1424" s="55" t="str">
        <f>IF(W1424="","",'Thông Tin Chung'!#REF!)</f>
        <v/>
      </c>
      <c r="Y1424" s="57" t="str">
        <f t="shared" ca="1" si="276"/>
        <v/>
      </c>
      <c r="Z1424" s="59"/>
      <c r="AA1424" s="49" t="str">
        <f ca="1">IF(C1424="","",IF(OR(D1424&lt;NgayBatDau,D1424&gt;NgayKetThuc),"Ngày tháng phải nằm trong kỳ báo cáo",IF(AND(G1424&lt;&gt;"",COUNTIF(D.2[Tên khách hàng],G1424)=0),"Tên KH chưa khai báo trong DSKH",IF(AND(H1424&lt;&gt;"",COUNTIF(D.1[Tên sản phẩm],H1424)=0),"SP này chưa khai báo trong DSSP",""))))</f>
        <v/>
      </c>
      <c r="AB1424" s="28" t="str">
        <f t="shared" ca="1" si="266"/>
        <v/>
      </c>
      <c r="AC1424" s="29" t="str">
        <f>IF(OR(H1424="",S1424=""),"",S1424-(SUM(L1424,M1424)*INDEX(#REF!,MATCH(H1424,D.1[Tên sản phẩm],0))))</f>
        <v/>
      </c>
    </row>
    <row r="1425" spans="2:29" ht="27.75" customHeight="1">
      <c r="B1425" s="69">
        <f t="shared" si="267"/>
        <v>1422</v>
      </c>
      <c r="C1425" s="49" t="str">
        <f t="shared" ca="1" si="268"/>
        <v/>
      </c>
      <c r="D1425" s="50" t="str">
        <f t="shared" ca="1" si="269"/>
        <v/>
      </c>
      <c r="E1425" s="51" t="str">
        <f t="shared" ca="1" si="270"/>
        <v/>
      </c>
      <c r="F1425" s="51"/>
      <c r="G1425" s="52" t="str">
        <f t="shared" ca="1" si="271"/>
        <v/>
      </c>
      <c r="H1425" s="53"/>
      <c r="I1425" s="54" t="str">
        <f>IF(H1425="","",INDEX(D.1[Quy cách],MATCH(H1425,D.1[Tên sản phẩm],0)))</f>
        <v/>
      </c>
      <c r="J1425" s="20" t="str">
        <f>IF(H1425="","",INDEX(D.1[ĐVT],MATCH(H1425,D.1[Tên sản phẩm],0)))</f>
        <v/>
      </c>
      <c r="K1425" s="56" t="str">
        <f>IF(H1425="","",INDEX(#REF!,MATCH(H1425,D.1[Tên sản phẩm],0)))</f>
        <v/>
      </c>
      <c r="L1425" s="56"/>
      <c r="M1425" s="53"/>
      <c r="N1425" s="53"/>
      <c r="O1425" s="53"/>
      <c r="P1425" s="57" t="str">
        <f t="shared" si="272"/>
        <v/>
      </c>
      <c r="Q1425" s="58"/>
      <c r="R1425" s="56" t="str">
        <f t="shared" si="265"/>
        <v/>
      </c>
      <c r="S1425" s="57" t="str">
        <f t="shared" si="273"/>
        <v/>
      </c>
      <c r="T1425" s="58" t="str">
        <f t="shared" ca="1" si="274"/>
        <v/>
      </c>
      <c r="U1425" s="57" t="str">
        <f t="shared" si="275"/>
        <v/>
      </c>
      <c r="V1425" s="57" t="str">
        <f ca="1">IF(AND(C1425&lt;&gt;"",C1425&lt;&gt;OFFSET(C1425,1,0)),SUMIFS([Giá có thuế],[Số ĐK],C1425),"")</f>
        <v/>
      </c>
      <c r="W1425" s="53"/>
      <c r="X1425" s="55" t="str">
        <f>IF(W1425="","",'Thông Tin Chung'!#REF!)</f>
        <v/>
      </c>
      <c r="Y1425" s="57" t="str">
        <f t="shared" ca="1" si="276"/>
        <v/>
      </c>
      <c r="Z1425" s="59"/>
      <c r="AA1425" s="49" t="str">
        <f ca="1">IF(C1425="","",IF(OR(D1425&lt;NgayBatDau,D1425&gt;NgayKetThuc),"Ngày tháng phải nằm trong kỳ báo cáo",IF(AND(G1425&lt;&gt;"",COUNTIF(D.2[Tên khách hàng],G1425)=0),"Tên KH chưa khai báo trong DSKH",IF(AND(H1425&lt;&gt;"",COUNTIF(D.1[Tên sản phẩm],H1425)=0),"SP này chưa khai báo trong DSSP",""))))</f>
        <v/>
      </c>
      <c r="AB1425" s="28" t="str">
        <f t="shared" ca="1" si="266"/>
        <v/>
      </c>
      <c r="AC1425" s="29" t="str">
        <f>IF(OR(H1425="",S1425=""),"",S1425-(SUM(L1425,M1425)*INDEX(#REF!,MATCH(H1425,D.1[Tên sản phẩm],0))))</f>
        <v/>
      </c>
    </row>
    <row r="1426" spans="2:29" ht="27.75" customHeight="1">
      <c r="B1426" s="69">
        <f t="shared" si="267"/>
        <v>1423</v>
      </c>
      <c r="C1426" s="49" t="str">
        <f t="shared" ca="1" si="268"/>
        <v/>
      </c>
      <c r="D1426" s="50" t="str">
        <f t="shared" ca="1" si="269"/>
        <v/>
      </c>
      <c r="E1426" s="51" t="str">
        <f t="shared" ca="1" si="270"/>
        <v/>
      </c>
      <c r="F1426" s="51"/>
      <c r="G1426" s="52" t="str">
        <f t="shared" ca="1" si="271"/>
        <v/>
      </c>
      <c r="H1426" s="53"/>
      <c r="I1426" s="54" t="str">
        <f>IF(H1426="","",INDEX(D.1[Quy cách],MATCH(H1426,D.1[Tên sản phẩm],0)))</f>
        <v/>
      </c>
      <c r="J1426" s="20" t="str">
        <f>IF(H1426="","",INDEX(D.1[ĐVT],MATCH(H1426,D.1[Tên sản phẩm],0)))</f>
        <v/>
      </c>
      <c r="K1426" s="56" t="str">
        <f>IF(H1426="","",INDEX(#REF!,MATCH(H1426,D.1[Tên sản phẩm],0)))</f>
        <v/>
      </c>
      <c r="L1426" s="56"/>
      <c r="M1426" s="53"/>
      <c r="N1426" s="53"/>
      <c r="O1426" s="53"/>
      <c r="P1426" s="57" t="str">
        <f t="shared" si="272"/>
        <v/>
      </c>
      <c r="Q1426" s="58"/>
      <c r="R1426" s="56" t="str">
        <f t="shared" si="265"/>
        <v/>
      </c>
      <c r="S1426" s="57" t="str">
        <f t="shared" si="273"/>
        <v/>
      </c>
      <c r="T1426" s="58" t="str">
        <f t="shared" ca="1" si="274"/>
        <v/>
      </c>
      <c r="U1426" s="57" t="str">
        <f t="shared" si="275"/>
        <v/>
      </c>
      <c r="V1426" s="57" t="str">
        <f ca="1">IF(AND(C1426&lt;&gt;"",C1426&lt;&gt;OFFSET(C1426,1,0)),SUMIFS([Giá có thuế],[Số ĐK],C1426),"")</f>
        <v/>
      </c>
      <c r="W1426" s="53"/>
      <c r="X1426" s="55" t="str">
        <f>IF(W1426="","",'Thông Tin Chung'!#REF!)</f>
        <v/>
      </c>
      <c r="Y1426" s="57" t="str">
        <f t="shared" ca="1" si="276"/>
        <v/>
      </c>
      <c r="Z1426" s="59"/>
      <c r="AA1426" s="49" t="str">
        <f ca="1">IF(C1426="","",IF(OR(D1426&lt;NgayBatDau,D1426&gt;NgayKetThuc),"Ngày tháng phải nằm trong kỳ báo cáo",IF(AND(G1426&lt;&gt;"",COUNTIF(D.2[Tên khách hàng],G1426)=0),"Tên KH chưa khai báo trong DSKH",IF(AND(H1426&lt;&gt;"",COUNTIF(D.1[Tên sản phẩm],H1426)=0),"SP này chưa khai báo trong DSSP",""))))</f>
        <v/>
      </c>
      <c r="AB1426" s="28" t="str">
        <f t="shared" ca="1" si="266"/>
        <v/>
      </c>
      <c r="AC1426" s="29" t="str">
        <f>IF(OR(H1426="",S1426=""),"",S1426-(SUM(L1426,M1426)*INDEX(#REF!,MATCH(H1426,D.1[Tên sản phẩm],0))))</f>
        <v/>
      </c>
    </row>
    <row r="1427" spans="2:29" ht="27.75" customHeight="1">
      <c r="B1427" s="69">
        <f t="shared" si="267"/>
        <v>1424</v>
      </c>
      <c r="C1427" s="49" t="str">
        <f t="shared" ca="1" si="268"/>
        <v/>
      </c>
      <c r="D1427" s="50" t="str">
        <f t="shared" ca="1" si="269"/>
        <v/>
      </c>
      <c r="E1427" s="51" t="str">
        <f t="shared" ca="1" si="270"/>
        <v/>
      </c>
      <c r="F1427" s="51"/>
      <c r="G1427" s="52" t="str">
        <f t="shared" ca="1" si="271"/>
        <v/>
      </c>
      <c r="H1427" s="53"/>
      <c r="I1427" s="54" t="str">
        <f>IF(H1427="","",INDEX(D.1[Quy cách],MATCH(H1427,D.1[Tên sản phẩm],0)))</f>
        <v/>
      </c>
      <c r="J1427" s="20" t="str">
        <f>IF(H1427="","",INDEX(D.1[ĐVT],MATCH(H1427,D.1[Tên sản phẩm],0)))</f>
        <v/>
      </c>
      <c r="K1427" s="56" t="str">
        <f>IF(H1427="","",INDEX(#REF!,MATCH(H1427,D.1[Tên sản phẩm],0)))</f>
        <v/>
      </c>
      <c r="L1427" s="56"/>
      <c r="M1427" s="53"/>
      <c r="N1427" s="53"/>
      <c r="O1427" s="53"/>
      <c r="P1427" s="57" t="str">
        <f t="shared" si="272"/>
        <v/>
      </c>
      <c r="Q1427" s="58"/>
      <c r="R1427" s="56" t="str">
        <f t="shared" si="265"/>
        <v/>
      </c>
      <c r="S1427" s="57" t="str">
        <f t="shared" si="273"/>
        <v/>
      </c>
      <c r="T1427" s="58" t="str">
        <f t="shared" ca="1" si="274"/>
        <v/>
      </c>
      <c r="U1427" s="57" t="str">
        <f t="shared" si="275"/>
        <v/>
      </c>
      <c r="V1427" s="57" t="str">
        <f ca="1">IF(AND(C1427&lt;&gt;"",C1427&lt;&gt;OFFSET(C1427,1,0)),SUMIFS([Giá có thuế],[Số ĐK],C1427),"")</f>
        <v/>
      </c>
      <c r="W1427" s="53"/>
      <c r="X1427" s="55" t="str">
        <f>IF(W1427="","",'Thông Tin Chung'!#REF!)</f>
        <v/>
      </c>
      <c r="Y1427" s="57" t="str">
        <f t="shared" ca="1" si="276"/>
        <v/>
      </c>
      <c r="Z1427" s="59"/>
      <c r="AA1427" s="49" t="str">
        <f ca="1">IF(C1427="","",IF(OR(D1427&lt;NgayBatDau,D1427&gt;NgayKetThuc),"Ngày tháng phải nằm trong kỳ báo cáo",IF(AND(G1427&lt;&gt;"",COUNTIF(D.2[Tên khách hàng],G1427)=0),"Tên KH chưa khai báo trong DSKH",IF(AND(H1427&lt;&gt;"",COUNTIF(D.1[Tên sản phẩm],H1427)=0),"SP này chưa khai báo trong DSSP",""))))</f>
        <v/>
      </c>
      <c r="AB1427" s="28" t="str">
        <f t="shared" ca="1" si="266"/>
        <v/>
      </c>
      <c r="AC1427" s="29" t="str">
        <f>IF(OR(H1427="",S1427=""),"",S1427-(SUM(L1427,M1427)*INDEX(#REF!,MATCH(H1427,D.1[Tên sản phẩm],0))))</f>
        <v/>
      </c>
    </row>
    <row r="1428" spans="2:29" ht="27.75" customHeight="1">
      <c r="B1428" s="69">
        <f t="shared" si="267"/>
        <v>1425</v>
      </c>
      <c r="C1428" s="49" t="str">
        <f t="shared" ca="1" si="268"/>
        <v/>
      </c>
      <c r="D1428" s="50" t="str">
        <f t="shared" ca="1" si="269"/>
        <v/>
      </c>
      <c r="E1428" s="51" t="str">
        <f t="shared" ca="1" si="270"/>
        <v/>
      </c>
      <c r="F1428" s="51"/>
      <c r="G1428" s="52" t="str">
        <f t="shared" ca="1" si="271"/>
        <v/>
      </c>
      <c r="H1428" s="53"/>
      <c r="I1428" s="54" t="str">
        <f>IF(H1428="","",INDEX(D.1[Quy cách],MATCH(H1428,D.1[Tên sản phẩm],0)))</f>
        <v/>
      </c>
      <c r="J1428" s="20" t="str">
        <f>IF(H1428="","",INDEX(D.1[ĐVT],MATCH(H1428,D.1[Tên sản phẩm],0)))</f>
        <v/>
      </c>
      <c r="K1428" s="56" t="str">
        <f>IF(H1428="","",INDEX(#REF!,MATCH(H1428,D.1[Tên sản phẩm],0)))</f>
        <v/>
      </c>
      <c r="L1428" s="56"/>
      <c r="M1428" s="53"/>
      <c r="N1428" s="53"/>
      <c r="O1428" s="53"/>
      <c r="P1428" s="57" t="str">
        <f t="shared" si="272"/>
        <v/>
      </c>
      <c r="Q1428" s="58"/>
      <c r="R1428" s="56" t="str">
        <f t="shared" si="265"/>
        <v/>
      </c>
      <c r="S1428" s="57" t="str">
        <f t="shared" si="273"/>
        <v/>
      </c>
      <c r="T1428" s="58" t="str">
        <f t="shared" ca="1" si="274"/>
        <v/>
      </c>
      <c r="U1428" s="57" t="str">
        <f t="shared" si="275"/>
        <v/>
      </c>
      <c r="V1428" s="57" t="str">
        <f ca="1">IF(AND(C1428&lt;&gt;"",C1428&lt;&gt;OFFSET(C1428,1,0)),SUMIFS([Giá có thuế],[Số ĐK],C1428),"")</f>
        <v/>
      </c>
      <c r="W1428" s="53"/>
      <c r="X1428" s="55" t="str">
        <f>IF(W1428="","",'Thông Tin Chung'!#REF!)</f>
        <v/>
      </c>
      <c r="Y1428" s="57" t="str">
        <f t="shared" ca="1" si="276"/>
        <v/>
      </c>
      <c r="Z1428" s="59"/>
      <c r="AA1428" s="49" t="str">
        <f ca="1">IF(C1428="","",IF(OR(D1428&lt;NgayBatDau,D1428&gt;NgayKetThuc),"Ngày tháng phải nằm trong kỳ báo cáo",IF(AND(G1428&lt;&gt;"",COUNTIF(D.2[Tên khách hàng],G1428)=0),"Tên KH chưa khai báo trong DSKH",IF(AND(H1428&lt;&gt;"",COUNTIF(D.1[Tên sản phẩm],H1428)=0),"SP này chưa khai báo trong DSSP",""))))</f>
        <v/>
      </c>
      <c r="AB1428" s="28" t="str">
        <f t="shared" ca="1" si="266"/>
        <v/>
      </c>
      <c r="AC1428" s="29" t="str">
        <f>IF(OR(H1428="",S1428=""),"",S1428-(SUM(L1428,M1428)*INDEX(#REF!,MATCH(H1428,D.1[Tên sản phẩm],0))))</f>
        <v/>
      </c>
    </row>
    <row r="1429" spans="2:29" ht="27.75" customHeight="1">
      <c r="B1429" s="69">
        <f t="shared" si="267"/>
        <v>1426</v>
      </c>
      <c r="C1429" s="49" t="str">
        <f t="shared" ca="1" si="268"/>
        <v/>
      </c>
      <c r="D1429" s="50" t="str">
        <f t="shared" ca="1" si="269"/>
        <v/>
      </c>
      <c r="E1429" s="51" t="str">
        <f t="shared" ca="1" si="270"/>
        <v/>
      </c>
      <c r="F1429" s="51"/>
      <c r="G1429" s="52" t="str">
        <f t="shared" ca="1" si="271"/>
        <v/>
      </c>
      <c r="H1429" s="53"/>
      <c r="I1429" s="54" t="str">
        <f>IF(H1429="","",INDEX(D.1[Quy cách],MATCH(H1429,D.1[Tên sản phẩm],0)))</f>
        <v/>
      </c>
      <c r="J1429" s="20" t="str">
        <f>IF(H1429="","",INDEX(D.1[ĐVT],MATCH(H1429,D.1[Tên sản phẩm],0)))</f>
        <v/>
      </c>
      <c r="K1429" s="56" t="str">
        <f>IF(H1429="","",INDEX(#REF!,MATCH(H1429,D.1[Tên sản phẩm],0)))</f>
        <v/>
      </c>
      <c r="L1429" s="56"/>
      <c r="M1429" s="53"/>
      <c r="N1429" s="53"/>
      <c r="O1429" s="53"/>
      <c r="P1429" s="57" t="str">
        <f t="shared" si="272"/>
        <v/>
      </c>
      <c r="Q1429" s="58"/>
      <c r="R1429" s="56" t="str">
        <f t="shared" si="265"/>
        <v/>
      </c>
      <c r="S1429" s="57" t="str">
        <f t="shared" si="273"/>
        <v/>
      </c>
      <c r="T1429" s="58" t="str">
        <f t="shared" ca="1" si="274"/>
        <v/>
      </c>
      <c r="U1429" s="57" t="str">
        <f t="shared" si="275"/>
        <v/>
      </c>
      <c r="V1429" s="57" t="str">
        <f ca="1">IF(AND(C1429&lt;&gt;"",C1429&lt;&gt;OFFSET(C1429,1,0)),SUMIFS([Giá có thuế],[Số ĐK],C1429),"")</f>
        <v/>
      </c>
      <c r="W1429" s="53"/>
      <c r="X1429" s="55" t="str">
        <f>IF(W1429="","",'Thông Tin Chung'!#REF!)</f>
        <v/>
      </c>
      <c r="Y1429" s="57" t="str">
        <f t="shared" ca="1" si="276"/>
        <v/>
      </c>
      <c r="Z1429" s="59"/>
      <c r="AA1429" s="49" t="str">
        <f ca="1">IF(C1429="","",IF(OR(D1429&lt;NgayBatDau,D1429&gt;NgayKetThuc),"Ngày tháng phải nằm trong kỳ báo cáo",IF(AND(G1429&lt;&gt;"",COUNTIF(D.2[Tên khách hàng],G1429)=0),"Tên KH chưa khai báo trong DSKH",IF(AND(H1429&lt;&gt;"",COUNTIF(D.1[Tên sản phẩm],H1429)=0),"SP này chưa khai báo trong DSSP",""))))</f>
        <v/>
      </c>
      <c r="AB1429" s="28" t="str">
        <f t="shared" ca="1" si="266"/>
        <v/>
      </c>
      <c r="AC1429" s="29" t="str">
        <f>IF(OR(H1429="",S1429=""),"",S1429-(SUM(L1429,M1429)*INDEX(#REF!,MATCH(H1429,D.1[Tên sản phẩm],0))))</f>
        <v/>
      </c>
    </row>
    <row r="1430" spans="2:29" ht="27.75" customHeight="1">
      <c r="B1430" s="69">
        <f t="shared" si="267"/>
        <v>1427</v>
      </c>
      <c r="C1430" s="49" t="str">
        <f t="shared" ca="1" si="268"/>
        <v/>
      </c>
      <c r="D1430" s="50" t="str">
        <f t="shared" ca="1" si="269"/>
        <v/>
      </c>
      <c r="E1430" s="51" t="str">
        <f t="shared" ca="1" si="270"/>
        <v/>
      </c>
      <c r="F1430" s="51"/>
      <c r="G1430" s="52" t="str">
        <f t="shared" ca="1" si="271"/>
        <v/>
      </c>
      <c r="H1430" s="53"/>
      <c r="I1430" s="54" t="str">
        <f>IF(H1430="","",INDEX(D.1[Quy cách],MATCH(H1430,D.1[Tên sản phẩm],0)))</f>
        <v/>
      </c>
      <c r="J1430" s="20" t="str">
        <f>IF(H1430="","",INDEX(D.1[ĐVT],MATCH(H1430,D.1[Tên sản phẩm],0)))</f>
        <v/>
      </c>
      <c r="K1430" s="56" t="str">
        <f>IF(H1430="","",INDEX(#REF!,MATCH(H1430,D.1[Tên sản phẩm],0)))</f>
        <v/>
      </c>
      <c r="L1430" s="56"/>
      <c r="M1430" s="53"/>
      <c r="N1430" s="53"/>
      <c r="O1430" s="53"/>
      <c r="P1430" s="57" t="str">
        <f t="shared" si="272"/>
        <v/>
      </c>
      <c r="Q1430" s="58"/>
      <c r="R1430" s="56" t="str">
        <f t="shared" si="265"/>
        <v/>
      </c>
      <c r="S1430" s="57" t="str">
        <f t="shared" si="273"/>
        <v/>
      </c>
      <c r="T1430" s="58" t="str">
        <f t="shared" ca="1" si="274"/>
        <v/>
      </c>
      <c r="U1430" s="57" t="str">
        <f t="shared" si="275"/>
        <v/>
      </c>
      <c r="V1430" s="57" t="str">
        <f ca="1">IF(AND(C1430&lt;&gt;"",C1430&lt;&gt;OFFSET(C1430,1,0)),SUMIFS([Giá có thuế],[Số ĐK],C1430),"")</f>
        <v/>
      </c>
      <c r="W1430" s="53"/>
      <c r="X1430" s="55" t="str">
        <f>IF(W1430="","",'Thông Tin Chung'!#REF!)</f>
        <v/>
      </c>
      <c r="Y1430" s="57" t="str">
        <f t="shared" ca="1" si="276"/>
        <v/>
      </c>
      <c r="Z1430" s="59"/>
      <c r="AA1430" s="49" t="str">
        <f ca="1">IF(C1430="","",IF(OR(D1430&lt;NgayBatDau,D1430&gt;NgayKetThuc),"Ngày tháng phải nằm trong kỳ báo cáo",IF(AND(G1430&lt;&gt;"",COUNTIF(D.2[Tên khách hàng],G1430)=0),"Tên KH chưa khai báo trong DSKH",IF(AND(H1430&lt;&gt;"",COUNTIF(D.1[Tên sản phẩm],H1430)=0),"SP này chưa khai báo trong DSSP",""))))</f>
        <v/>
      </c>
      <c r="AB1430" s="28" t="str">
        <f t="shared" ca="1" si="266"/>
        <v/>
      </c>
      <c r="AC1430" s="29" t="str">
        <f>IF(OR(H1430="",S1430=""),"",S1430-(SUM(L1430,M1430)*INDEX(#REF!,MATCH(H1430,D.1[Tên sản phẩm],0))))</f>
        <v/>
      </c>
    </row>
    <row r="1431" spans="2:29" ht="27.75" customHeight="1">
      <c r="B1431" s="69">
        <f t="shared" si="267"/>
        <v>1428</v>
      </c>
      <c r="C1431" s="49" t="str">
        <f t="shared" ca="1" si="268"/>
        <v/>
      </c>
      <c r="D1431" s="50" t="str">
        <f t="shared" ca="1" si="269"/>
        <v/>
      </c>
      <c r="E1431" s="51" t="str">
        <f t="shared" ca="1" si="270"/>
        <v/>
      </c>
      <c r="F1431" s="51"/>
      <c r="G1431" s="52" t="str">
        <f t="shared" ca="1" si="271"/>
        <v/>
      </c>
      <c r="H1431" s="53"/>
      <c r="I1431" s="54" t="str">
        <f>IF(H1431="","",INDEX(D.1[Quy cách],MATCH(H1431,D.1[Tên sản phẩm],0)))</f>
        <v/>
      </c>
      <c r="J1431" s="20" t="str">
        <f>IF(H1431="","",INDEX(D.1[ĐVT],MATCH(H1431,D.1[Tên sản phẩm],0)))</f>
        <v/>
      </c>
      <c r="K1431" s="56" t="str">
        <f>IF(H1431="","",INDEX(#REF!,MATCH(H1431,D.1[Tên sản phẩm],0)))</f>
        <v/>
      </c>
      <c r="L1431" s="56"/>
      <c r="M1431" s="53"/>
      <c r="N1431" s="53"/>
      <c r="O1431" s="53"/>
      <c r="P1431" s="57" t="str">
        <f t="shared" si="272"/>
        <v/>
      </c>
      <c r="Q1431" s="58"/>
      <c r="R1431" s="56" t="str">
        <f t="shared" si="265"/>
        <v/>
      </c>
      <c r="S1431" s="57" t="str">
        <f t="shared" si="273"/>
        <v/>
      </c>
      <c r="T1431" s="58" t="str">
        <f t="shared" ca="1" si="274"/>
        <v/>
      </c>
      <c r="U1431" s="57" t="str">
        <f t="shared" si="275"/>
        <v/>
      </c>
      <c r="V1431" s="57" t="str">
        <f ca="1">IF(AND(C1431&lt;&gt;"",C1431&lt;&gt;OFFSET(C1431,1,0)),SUMIFS([Giá có thuế],[Số ĐK],C1431),"")</f>
        <v/>
      </c>
      <c r="W1431" s="53"/>
      <c r="X1431" s="55" t="str">
        <f>IF(W1431="","",'Thông Tin Chung'!#REF!)</f>
        <v/>
      </c>
      <c r="Y1431" s="57" t="str">
        <f t="shared" ca="1" si="276"/>
        <v/>
      </c>
      <c r="Z1431" s="59"/>
      <c r="AA1431" s="49" t="str">
        <f ca="1">IF(C1431="","",IF(OR(D1431&lt;NgayBatDau,D1431&gt;NgayKetThuc),"Ngày tháng phải nằm trong kỳ báo cáo",IF(AND(G1431&lt;&gt;"",COUNTIF(D.2[Tên khách hàng],G1431)=0),"Tên KH chưa khai báo trong DSKH",IF(AND(H1431&lt;&gt;"",COUNTIF(D.1[Tên sản phẩm],H1431)=0),"SP này chưa khai báo trong DSSP",""))))</f>
        <v/>
      </c>
      <c r="AB1431" s="28" t="str">
        <f t="shared" ca="1" si="266"/>
        <v/>
      </c>
      <c r="AC1431" s="29" t="str">
        <f>IF(OR(H1431="",S1431=""),"",S1431-(SUM(L1431,M1431)*INDEX(#REF!,MATCH(H1431,D.1[Tên sản phẩm],0))))</f>
        <v/>
      </c>
    </row>
    <row r="1432" spans="2:29" ht="27.75" customHeight="1">
      <c r="B1432" s="69">
        <f t="shared" si="267"/>
        <v>1429</v>
      </c>
      <c r="C1432" s="49" t="str">
        <f t="shared" ca="1" si="268"/>
        <v/>
      </c>
      <c r="D1432" s="50" t="str">
        <f t="shared" ca="1" si="269"/>
        <v/>
      </c>
      <c r="E1432" s="51" t="str">
        <f t="shared" ca="1" si="270"/>
        <v/>
      </c>
      <c r="F1432" s="51"/>
      <c r="G1432" s="52" t="str">
        <f t="shared" ca="1" si="271"/>
        <v/>
      </c>
      <c r="H1432" s="53"/>
      <c r="I1432" s="54" t="str">
        <f>IF(H1432="","",INDEX(D.1[Quy cách],MATCH(H1432,D.1[Tên sản phẩm],0)))</f>
        <v/>
      </c>
      <c r="J1432" s="20" t="str">
        <f>IF(H1432="","",INDEX(D.1[ĐVT],MATCH(H1432,D.1[Tên sản phẩm],0)))</f>
        <v/>
      </c>
      <c r="K1432" s="56" t="str">
        <f>IF(H1432="","",INDEX(#REF!,MATCH(H1432,D.1[Tên sản phẩm],0)))</f>
        <v/>
      </c>
      <c r="L1432" s="56"/>
      <c r="M1432" s="53"/>
      <c r="N1432" s="53"/>
      <c r="O1432" s="53"/>
      <c r="P1432" s="57" t="str">
        <f t="shared" si="272"/>
        <v/>
      </c>
      <c r="Q1432" s="58"/>
      <c r="R1432" s="56" t="str">
        <f t="shared" si="265"/>
        <v/>
      </c>
      <c r="S1432" s="57" t="str">
        <f t="shared" si="273"/>
        <v/>
      </c>
      <c r="T1432" s="58" t="str">
        <f t="shared" ca="1" si="274"/>
        <v/>
      </c>
      <c r="U1432" s="57" t="str">
        <f t="shared" si="275"/>
        <v/>
      </c>
      <c r="V1432" s="57" t="str">
        <f ca="1">IF(AND(C1432&lt;&gt;"",C1432&lt;&gt;OFFSET(C1432,1,0)),SUMIFS([Giá có thuế],[Số ĐK],C1432),"")</f>
        <v/>
      </c>
      <c r="W1432" s="53"/>
      <c r="X1432" s="55" t="str">
        <f>IF(W1432="","",'Thông Tin Chung'!#REF!)</f>
        <v/>
      </c>
      <c r="Y1432" s="57" t="str">
        <f t="shared" ca="1" si="276"/>
        <v/>
      </c>
      <c r="Z1432" s="59"/>
      <c r="AA1432" s="49" t="str">
        <f ca="1">IF(C1432="","",IF(OR(D1432&lt;NgayBatDau,D1432&gt;NgayKetThuc),"Ngày tháng phải nằm trong kỳ báo cáo",IF(AND(G1432&lt;&gt;"",COUNTIF(D.2[Tên khách hàng],G1432)=0),"Tên KH chưa khai báo trong DSKH",IF(AND(H1432&lt;&gt;"",COUNTIF(D.1[Tên sản phẩm],H1432)=0),"SP này chưa khai báo trong DSSP",""))))</f>
        <v/>
      </c>
      <c r="AB1432" s="28" t="str">
        <f t="shared" ca="1" si="266"/>
        <v/>
      </c>
      <c r="AC1432" s="29" t="str">
        <f>IF(OR(H1432="",S1432=""),"",S1432-(SUM(L1432,M1432)*INDEX(#REF!,MATCH(H1432,D.1[Tên sản phẩm],0))))</f>
        <v/>
      </c>
    </row>
    <row r="1433" spans="2:29" ht="27.75" customHeight="1">
      <c r="B1433" s="69">
        <f t="shared" si="267"/>
        <v>1430</v>
      </c>
      <c r="C1433" s="49" t="str">
        <f t="shared" ca="1" si="268"/>
        <v/>
      </c>
      <c r="D1433" s="50" t="str">
        <f t="shared" ca="1" si="269"/>
        <v/>
      </c>
      <c r="E1433" s="51" t="str">
        <f t="shared" ca="1" si="270"/>
        <v/>
      </c>
      <c r="F1433" s="51"/>
      <c r="G1433" s="52" t="str">
        <f t="shared" ca="1" si="271"/>
        <v/>
      </c>
      <c r="H1433" s="53"/>
      <c r="I1433" s="54" t="str">
        <f>IF(H1433="","",INDEX(D.1[Quy cách],MATCH(H1433,D.1[Tên sản phẩm],0)))</f>
        <v/>
      </c>
      <c r="J1433" s="20" t="str">
        <f>IF(H1433="","",INDEX(D.1[ĐVT],MATCH(H1433,D.1[Tên sản phẩm],0)))</f>
        <v/>
      </c>
      <c r="K1433" s="56" t="str">
        <f>IF(H1433="","",INDEX(#REF!,MATCH(H1433,D.1[Tên sản phẩm],0)))</f>
        <v/>
      </c>
      <c r="L1433" s="56"/>
      <c r="M1433" s="53"/>
      <c r="N1433" s="53"/>
      <c r="O1433" s="53"/>
      <c r="P1433" s="57" t="str">
        <f t="shared" si="272"/>
        <v/>
      </c>
      <c r="Q1433" s="58"/>
      <c r="R1433" s="56" t="str">
        <f t="shared" si="265"/>
        <v/>
      </c>
      <c r="S1433" s="57" t="str">
        <f t="shared" si="273"/>
        <v/>
      </c>
      <c r="T1433" s="58" t="str">
        <f t="shared" ca="1" si="274"/>
        <v/>
      </c>
      <c r="U1433" s="57" t="str">
        <f t="shared" si="275"/>
        <v/>
      </c>
      <c r="V1433" s="57" t="str">
        <f ca="1">IF(AND(C1433&lt;&gt;"",C1433&lt;&gt;OFFSET(C1433,1,0)),SUMIFS([Giá có thuế],[Số ĐK],C1433),"")</f>
        <v/>
      </c>
      <c r="W1433" s="53"/>
      <c r="X1433" s="55" t="str">
        <f>IF(W1433="","",'Thông Tin Chung'!#REF!)</f>
        <v/>
      </c>
      <c r="Y1433" s="57" t="str">
        <f t="shared" ca="1" si="276"/>
        <v/>
      </c>
      <c r="Z1433" s="59"/>
      <c r="AA1433" s="49" t="str">
        <f ca="1">IF(C1433="","",IF(OR(D1433&lt;NgayBatDau,D1433&gt;NgayKetThuc),"Ngày tháng phải nằm trong kỳ báo cáo",IF(AND(G1433&lt;&gt;"",COUNTIF(D.2[Tên khách hàng],G1433)=0),"Tên KH chưa khai báo trong DSKH",IF(AND(H1433&lt;&gt;"",COUNTIF(D.1[Tên sản phẩm],H1433)=0),"SP này chưa khai báo trong DSSP",""))))</f>
        <v/>
      </c>
      <c r="AB1433" s="28" t="str">
        <f t="shared" ca="1" si="266"/>
        <v/>
      </c>
      <c r="AC1433" s="29" t="str">
        <f>IF(OR(H1433="",S1433=""),"",S1433-(SUM(L1433,M1433)*INDEX(#REF!,MATCH(H1433,D.1[Tên sản phẩm],0))))</f>
        <v/>
      </c>
    </row>
    <row r="1434" spans="2:29" ht="27.75" customHeight="1">
      <c r="B1434" s="69">
        <f t="shared" si="267"/>
        <v>1431</v>
      </c>
      <c r="C1434" s="49" t="str">
        <f t="shared" ca="1" si="268"/>
        <v/>
      </c>
      <c r="D1434" s="50" t="str">
        <f t="shared" ca="1" si="269"/>
        <v/>
      </c>
      <c r="E1434" s="51" t="str">
        <f t="shared" ca="1" si="270"/>
        <v/>
      </c>
      <c r="F1434" s="51"/>
      <c r="G1434" s="52" t="str">
        <f t="shared" ca="1" si="271"/>
        <v/>
      </c>
      <c r="H1434" s="53"/>
      <c r="I1434" s="54" t="str">
        <f>IF(H1434="","",INDEX(D.1[Quy cách],MATCH(H1434,D.1[Tên sản phẩm],0)))</f>
        <v/>
      </c>
      <c r="J1434" s="20" t="str">
        <f>IF(H1434="","",INDEX(D.1[ĐVT],MATCH(H1434,D.1[Tên sản phẩm],0)))</f>
        <v/>
      </c>
      <c r="K1434" s="56" t="str">
        <f>IF(H1434="","",INDEX(#REF!,MATCH(H1434,D.1[Tên sản phẩm],0)))</f>
        <v/>
      </c>
      <c r="L1434" s="56"/>
      <c r="M1434" s="53"/>
      <c r="N1434" s="53"/>
      <c r="O1434" s="53"/>
      <c r="P1434" s="57" t="str">
        <f t="shared" si="272"/>
        <v/>
      </c>
      <c r="Q1434" s="58"/>
      <c r="R1434" s="56" t="str">
        <f t="shared" si="265"/>
        <v/>
      </c>
      <c r="S1434" s="57" t="str">
        <f t="shared" si="273"/>
        <v/>
      </c>
      <c r="T1434" s="58" t="str">
        <f t="shared" ca="1" si="274"/>
        <v/>
      </c>
      <c r="U1434" s="57" t="str">
        <f t="shared" si="275"/>
        <v/>
      </c>
      <c r="V1434" s="57" t="str">
        <f ca="1">IF(AND(C1434&lt;&gt;"",C1434&lt;&gt;OFFSET(C1434,1,0)),SUMIFS([Giá có thuế],[Số ĐK],C1434),"")</f>
        <v/>
      </c>
      <c r="W1434" s="53"/>
      <c r="X1434" s="55" t="str">
        <f>IF(W1434="","",'Thông Tin Chung'!#REF!)</f>
        <v/>
      </c>
      <c r="Y1434" s="57" t="str">
        <f t="shared" ca="1" si="276"/>
        <v/>
      </c>
      <c r="Z1434" s="59"/>
      <c r="AA1434" s="49" t="str">
        <f ca="1">IF(C1434="","",IF(OR(D1434&lt;NgayBatDau,D1434&gt;NgayKetThuc),"Ngày tháng phải nằm trong kỳ báo cáo",IF(AND(G1434&lt;&gt;"",COUNTIF(D.2[Tên khách hàng],G1434)=0),"Tên KH chưa khai báo trong DSKH",IF(AND(H1434&lt;&gt;"",COUNTIF(D.1[Tên sản phẩm],H1434)=0),"SP này chưa khai báo trong DSSP",""))))</f>
        <v/>
      </c>
      <c r="AB1434" s="28" t="str">
        <f t="shared" ca="1" si="266"/>
        <v/>
      </c>
      <c r="AC1434" s="29" t="str">
        <f>IF(OR(H1434="",S1434=""),"",S1434-(SUM(L1434,M1434)*INDEX(#REF!,MATCH(H1434,D.1[Tên sản phẩm],0))))</f>
        <v/>
      </c>
    </row>
    <row r="1435" spans="2:29" ht="27.75" customHeight="1">
      <c r="B1435" s="69">
        <f t="shared" si="267"/>
        <v>1432</v>
      </c>
      <c r="C1435" s="49" t="str">
        <f t="shared" ca="1" si="268"/>
        <v/>
      </c>
      <c r="D1435" s="50" t="str">
        <f t="shared" ca="1" si="269"/>
        <v/>
      </c>
      <c r="E1435" s="51" t="str">
        <f t="shared" ca="1" si="270"/>
        <v/>
      </c>
      <c r="F1435" s="51"/>
      <c r="G1435" s="52" t="str">
        <f t="shared" ca="1" si="271"/>
        <v/>
      </c>
      <c r="H1435" s="53"/>
      <c r="I1435" s="54" t="str">
        <f>IF(H1435="","",INDEX(D.1[Quy cách],MATCH(H1435,D.1[Tên sản phẩm],0)))</f>
        <v/>
      </c>
      <c r="J1435" s="20" t="str">
        <f>IF(H1435="","",INDEX(D.1[ĐVT],MATCH(H1435,D.1[Tên sản phẩm],0)))</f>
        <v/>
      </c>
      <c r="K1435" s="56" t="str">
        <f>IF(H1435="","",INDEX(#REF!,MATCH(H1435,D.1[Tên sản phẩm],0)))</f>
        <v/>
      </c>
      <c r="L1435" s="56"/>
      <c r="M1435" s="53"/>
      <c r="N1435" s="53"/>
      <c r="O1435" s="53"/>
      <c r="P1435" s="57" t="str">
        <f t="shared" si="272"/>
        <v/>
      </c>
      <c r="Q1435" s="58"/>
      <c r="R1435" s="56" t="str">
        <f t="shared" si="265"/>
        <v/>
      </c>
      <c r="S1435" s="57" t="str">
        <f t="shared" si="273"/>
        <v/>
      </c>
      <c r="T1435" s="58" t="str">
        <f t="shared" ca="1" si="274"/>
        <v/>
      </c>
      <c r="U1435" s="57" t="str">
        <f t="shared" si="275"/>
        <v/>
      </c>
      <c r="V1435" s="57" t="str">
        <f ca="1">IF(AND(C1435&lt;&gt;"",C1435&lt;&gt;OFFSET(C1435,1,0)),SUMIFS([Giá có thuế],[Số ĐK],C1435),"")</f>
        <v/>
      </c>
      <c r="W1435" s="53"/>
      <c r="X1435" s="55" t="str">
        <f>IF(W1435="","",'Thông Tin Chung'!#REF!)</f>
        <v/>
      </c>
      <c r="Y1435" s="57" t="str">
        <f t="shared" ca="1" si="276"/>
        <v/>
      </c>
      <c r="Z1435" s="59"/>
      <c r="AA1435" s="49" t="str">
        <f ca="1">IF(C1435="","",IF(OR(D1435&lt;NgayBatDau,D1435&gt;NgayKetThuc),"Ngày tháng phải nằm trong kỳ báo cáo",IF(AND(G1435&lt;&gt;"",COUNTIF(D.2[Tên khách hàng],G1435)=0),"Tên KH chưa khai báo trong DSKH",IF(AND(H1435&lt;&gt;"",COUNTIF(D.1[Tên sản phẩm],H1435)=0),"SP này chưa khai báo trong DSSP",""))))</f>
        <v/>
      </c>
      <c r="AB1435" s="28" t="str">
        <f t="shared" ca="1" si="266"/>
        <v/>
      </c>
      <c r="AC1435" s="29" t="str">
        <f>IF(OR(H1435="",S1435=""),"",S1435-(SUM(L1435,M1435)*INDEX(#REF!,MATCH(H1435,D.1[Tên sản phẩm],0))))</f>
        <v/>
      </c>
    </row>
    <row r="1436" spans="2:29" ht="27.75" customHeight="1">
      <c r="B1436" s="69">
        <f t="shared" si="267"/>
        <v>1433</v>
      </c>
      <c r="C1436" s="49" t="str">
        <f t="shared" ca="1" si="268"/>
        <v/>
      </c>
      <c r="D1436" s="50" t="str">
        <f t="shared" ca="1" si="269"/>
        <v/>
      </c>
      <c r="E1436" s="51" t="str">
        <f t="shared" ca="1" si="270"/>
        <v/>
      </c>
      <c r="F1436" s="51"/>
      <c r="G1436" s="52" t="str">
        <f t="shared" ca="1" si="271"/>
        <v/>
      </c>
      <c r="H1436" s="53"/>
      <c r="I1436" s="54" t="str">
        <f>IF(H1436="","",INDEX(D.1[Quy cách],MATCH(H1436,D.1[Tên sản phẩm],0)))</f>
        <v/>
      </c>
      <c r="J1436" s="20" t="str">
        <f>IF(H1436="","",INDEX(D.1[ĐVT],MATCH(H1436,D.1[Tên sản phẩm],0)))</f>
        <v/>
      </c>
      <c r="K1436" s="56" t="str">
        <f>IF(H1436="","",INDEX(#REF!,MATCH(H1436,D.1[Tên sản phẩm],0)))</f>
        <v/>
      </c>
      <c r="L1436" s="56"/>
      <c r="M1436" s="53"/>
      <c r="N1436" s="53"/>
      <c r="O1436" s="53"/>
      <c r="P1436" s="57" t="str">
        <f t="shared" si="272"/>
        <v/>
      </c>
      <c r="Q1436" s="58"/>
      <c r="R1436" s="56" t="str">
        <f t="shared" si="265"/>
        <v/>
      </c>
      <c r="S1436" s="57" t="str">
        <f t="shared" si="273"/>
        <v/>
      </c>
      <c r="T1436" s="58" t="str">
        <f t="shared" ca="1" si="274"/>
        <v/>
      </c>
      <c r="U1436" s="57" t="str">
        <f t="shared" si="275"/>
        <v/>
      </c>
      <c r="V1436" s="57" t="str">
        <f ca="1">IF(AND(C1436&lt;&gt;"",C1436&lt;&gt;OFFSET(C1436,1,0)),SUMIFS([Giá có thuế],[Số ĐK],C1436),"")</f>
        <v/>
      </c>
      <c r="W1436" s="53"/>
      <c r="X1436" s="55" t="str">
        <f>IF(W1436="","",'Thông Tin Chung'!#REF!)</f>
        <v/>
      </c>
      <c r="Y1436" s="57" t="str">
        <f t="shared" ca="1" si="276"/>
        <v/>
      </c>
      <c r="Z1436" s="59"/>
      <c r="AA1436" s="49" t="str">
        <f ca="1">IF(C1436="","",IF(OR(D1436&lt;NgayBatDau,D1436&gt;NgayKetThuc),"Ngày tháng phải nằm trong kỳ báo cáo",IF(AND(G1436&lt;&gt;"",COUNTIF(D.2[Tên khách hàng],G1436)=0),"Tên KH chưa khai báo trong DSKH",IF(AND(H1436&lt;&gt;"",COUNTIF(D.1[Tên sản phẩm],H1436)=0),"SP này chưa khai báo trong DSSP",""))))</f>
        <v/>
      </c>
      <c r="AB1436" s="28" t="str">
        <f t="shared" ca="1" si="266"/>
        <v/>
      </c>
      <c r="AC1436" s="29" t="str">
        <f>IF(OR(H1436="",S1436=""),"",S1436-(SUM(L1436,M1436)*INDEX(#REF!,MATCH(H1436,D.1[Tên sản phẩm],0))))</f>
        <v/>
      </c>
    </row>
    <row r="1437" spans="2:29" ht="27.75" customHeight="1">
      <c r="B1437" s="69">
        <f t="shared" si="267"/>
        <v>1434</v>
      </c>
      <c r="C1437" s="49" t="str">
        <f t="shared" ca="1" si="268"/>
        <v/>
      </c>
      <c r="D1437" s="50" t="str">
        <f t="shared" ca="1" si="269"/>
        <v/>
      </c>
      <c r="E1437" s="51" t="str">
        <f t="shared" ca="1" si="270"/>
        <v/>
      </c>
      <c r="F1437" s="51"/>
      <c r="G1437" s="52" t="str">
        <f t="shared" ca="1" si="271"/>
        <v/>
      </c>
      <c r="H1437" s="53"/>
      <c r="I1437" s="54" t="str">
        <f>IF(H1437="","",INDEX(D.1[Quy cách],MATCH(H1437,D.1[Tên sản phẩm],0)))</f>
        <v/>
      </c>
      <c r="J1437" s="20" t="str">
        <f>IF(H1437="","",INDEX(D.1[ĐVT],MATCH(H1437,D.1[Tên sản phẩm],0)))</f>
        <v/>
      </c>
      <c r="K1437" s="56" t="str">
        <f>IF(H1437="","",INDEX(#REF!,MATCH(H1437,D.1[Tên sản phẩm],0)))</f>
        <v/>
      </c>
      <c r="L1437" s="56"/>
      <c r="M1437" s="53"/>
      <c r="N1437" s="53"/>
      <c r="O1437" s="53"/>
      <c r="P1437" s="57" t="str">
        <f t="shared" si="272"/>
        <v/>
      </c>
      <c r="Q1437" s="58"/>
      <c r="R1437" s="56" t="str">
        <f t="shared" si="265"/>
        <v/>
      </c>
      <c r="S1437" s="57" t="str">
        <f t="shared" si="273"/>
        <v/>
      </c>
      <c r="T1437" s="58" t="str">
        <f t="shared" ca="1" si="274"/>
        <v/>
      </c>
      <c r="U1437" s="57" t="str">
        <f t="shared" si="275"/>
        <v/>
      </c>
      <c r="V1437" s="57" t="str">
        <f ca="1">IF(AND(C1437&lt;&gt;"",C1437&lt;&gt;OFFSET(C1437,1,0)),SUMIFS([Giá có thuế],[Số ĐK],C1437),"")</f>
        <v/>
      </c>
      <c r="W1437" s="53"/>
      <c r="X1437" s="55" t="str">
        <f>IF(W1437="","",'Thông Tin Chung'!#REF!)</f>
        <v/>
      </c>
      <c r="Y1437" s="57" t="str">
        <f t="shared" ca="1" si="276"/>
        <v/>
      </c>
      <c r="Z1437" s="59"/>
      <c r="AA1437" s="49" t="str">
        <f ca="1">IF(C1437="","",IF(OR(D1437&lt;NgayBatDau,D1437&gt;NgayKetThuc),"Ngày tháng phải nằm trong kỳ báo cáo",IF(AND(G1437&lt;&gt;"",COUNTIF(D.2[Tên khách hàng],G1437)=0),"Tên KH chưa khai báo trong DSKH",IF(AND(H1437&lt;&gt;"",COUNTIF(D.1[Tên sản phẩm],H1437)=0),"SP này chưa khai báo trong DSSP",""))))</f>
        <v/>
      </c>
      <c r="AB1437" s="28" t="str">
        <f t="shared" ca="1" si="266"/>
        <v/>
      </c>
      <c r="AC1437" s="29" t="str">
        <f>IF(OR(H1437="",S1437=""),"",S1437-(SUM(L1437,M1437)*INDEX(#REF!,MATCH(H1437,D.1[Tên sản phẩm],0))))</f>
        <v/>
      </c>
    </row>
    <row r="1438" spans="2:29" ht="27.75" customHeight="1">
      <c r="B1438" s="69">
        <f t="shared" si="267"/>
        <v>1435</v>
      </c>
      <c r="C1438" s="49" t="str">
        <f t="shared" ca="1" si="268"/>
        <v/>
      </c>
      <c r="D1438" s="50" t="str">
        <f t="shared" ca="1" si="269"/>
        <v/>
      </c>
      <c r="E1438" s="51" t="str">
        <f t="shared" ca="1" si="270"/>
        <v/>
      </c>
      <c r="F1438" s="51"/>
      <c r="G1438" s="52" t="str">
        <f t="shared" ca="1" si="271"/>
        <v/>
      </c>
      <c r="H1438" s="53"/>
      <c r="I1438" s="54" t="str">
        <f>IF(H1438="","",INDEX(D.1[Quy cách],MATCH(H1438,D.1[Tên sản phẩm],0)))</f>
        <v/>
      </c>
      <c r="J1438" s="20" t="str">
        <f>IF(H1438="","",INDEX(D.1[ĐVT],MATCH(H1438,D.1[Tên sản phẩm],0)))</f>
        <v/>
      </c>
      <c r="K1438" s="56" t="str">
        <f>IF(H1438="","",INDEX(#REF!,MATCH(H1438,D.1[Tên sản phẩm],0)))</f>
        <v/>
      </c>
      <c r="L1438" s="56"/>
      <c r="M1438" s="53"/>
      <c r="N1438" s="53"/>
      <c r="O1438" s="53"/>
      <c r="P1438" s="57" t="str">
        <f t="shared" si="272"/>
        <v/>
      </c>
      <c r="Q1438" s="58"/>
      <c r="R1438" s="56" t="str">
        <f t="shared" si="265"/>
        <v/>
      </c>
      <c r="S1438" s="57" t="str">
        <f t="shared" si="273"/>
        <v/>
      </c>
      <c r="T1438" s="58" t="str">
        <f t="shared" ca="1" si="274"/>
        <v/>
      </c>
      <c r="U1438" s="57" t="str">
        <f t="shared" si="275"/>
        <v/>
      </c>
      <c r="V1438" s="57" t="str">
        <f ca="1">IF(AND(C1438&lt;&gt;"",C1438&lt;&gt;OFFSET(C1438,1,0)),SUMIFS([Giá có thuế],[Số ĐK],C1438),"")</f>
        <v/>
      </c>
      <c r="W1438" s="53"/>
      <c r="X1438" s="55" t="str">
        <f>IF(W1438="","",'Thông Tin Chung'!#REF!)</f>
        <v/>
      </c>
      <c r="Y1438" s="57" t="str">
        <f t="shared" ca="1" si="276"/>
        <v/>
      </c>
      <c r="Z1438" s="59"/>
      <c r="AA1438" s="49" t="str">
        <f ca="1">IF(C1438="","",IF(OR(D1438&lt;NgayBatDau,D1438&gt;NgayKetThuc),"Ngày tháng phải nằm trong kỳ báo cáo",IF(AND(G1438&lt;&gt;"",COUNTIF(D.2[Tên khách hàng],G1438)=0),"Tên KH chưa khai báo trong DSKH",IF(AND(H1438&lt;&gt;"",COUNTIF(D.1[Tên sản phẩm],H1438)=0),"SP này chưa khai báo trong DSSP",""))))</f>
        <v/>
      </c>
      <c r="AB1438" s="28" t="str">
        <f t="shared" ca="1" si="266"/>
        <v/>
      </c>
      <c r="AC1438" s="29" t="str">
        <f>IF(OR(H1438="",S1438=""),"",S1438-(SUM(L1438,M1438)*INDEX(#REF!,MATCH(H1438,D.1[Tên sản phẩm],0))))</f>
        <v/>
      </c>
    </row>
    <row r="1439" spans="2:29" ht="27.75" customHeight="1">
      <c r="B1439" s="69">
        <f t="shared" si="267"/>
        <v>1436</v>
      </c>
      <c r="C1439" s="49" t="str">
        <f t="shared" ca="1" si="268"/>
        <v/>
      </c>
      <c r="D1439" s="50" t="str">
        <f t="shared" ca="1" si="269"/>
        <v/>
      </c>
      <c r="E1439" s="51" t="str">
        <f t="shared" ca="1" si="270"/>
        <v/>
      </c>
      <c r="F1439" s="51"/>
      <c r="G1439" s="52" t="str">
        <f t="shared" ca="1" si="271"/>
        <v/>
      </c>
      <c r="H1439" s="53"/>
      <c r="I1439" s="54" t="str">
        <f>IF(H1439="","",INDEX(D.1[Quy cách],MATCH(H1439,D.1[Tên sản phẩm],0)))</f>
        <v/>
      </c>
      <c r="J1439" s="20" t="str">
        <f>IF(H1439="","",INDEX(D.1[ĐVT],MATCH(H1439,D.1[Tên sản phẩm],0)))</f>
        <v/>
      </c>
      <c r="K1439" s="56" t="str">
        <f>IF(H1439="","",INDEX(#REF!,MATCH(H1439,D.1[Tên sản phẩm],0)))</f>
        <v/>
      </c>
      <c r="L1439" s="56"/>
      <c r="M1439" s="53"/>
      <c r="N1439" s="53"/>
      <c r="O1439" s="53"/>
      <c r="P1439" s="57" t="str">
        <f t="shared" si="272"/>
        <v/>
      </c>
      <c r="Q1439" s="58"/>
      <c r="R1439" s="56" t="str">
        <f t="shared" si="265"/>
        <v/>
      </c>
      <c r="S1439" s="57" t="str">
        <f t="shared" si="273"/>
        <v/>
      </c>
      <c r="T1439" s="58" t="str">
        <f t="shared" ca="1" si="274"/>
        <v/>
      </c>
      <c r="U1439" s="57" t="str">
        <f t="shared" si="275"/>
        <v/>
      </c>
      <c r="V1439" s="57" t="str">
        <f ca="1">IF(AND(C1439&lt;&gt;"",C1439&lt;&gt;OFFSET(C1439,1,0)),SUMIFS([Giá có thuế],[Số ĐK],C1439),"")</f>
        <v/>
      </c>
      <c r="W1439" s="53"/>
      <c r="X1439" s="55" t="str">
        <f>IF(W1439="","",'Thông Tin Chung'!#REF!)</f>
        <v/>
      </c>
      <c r="Y1439" s="57" t="str">
        <f t="shared" ca="1" si="276"/>
        <v/>
      </c>
      <c r="Z1439" s="59"/>
      <c r="AA1439" s="49" t="str">
        <f ca="1">IF(C1439="","",IF(OR(D1439&lt;NgayBatDau,D1439&gt;NgayKetThuc),"Ngày tháng phải nằm trong kỳ báo cáo",IF(AND(G1439&lt;&gt;"",COUNTIF(D.2[Tên khách hàng],G1439)=0),"Tên KH chưa khai báo trong DSKH",IF(AND(H1439&lt;&gt;"",COUNTIF(D.1[Tên sản phẩm],H1439)=0),"SP này chưa khai báo trong DSSP",""))))</f>
        <v/>
      </c>
      <c r="AB1439" s="28" t="str">
        <f t="shared" ca="1" si="266"/>
        <v/>
      </c>
      <c r="AC1439" s="29" t="str">
        <f>IF(OR(H1439="",S1439=""),"",S1439-(SUM(L1439,M1439)*INDEX(#REF!,MATCH(H1439,D.1[Tên sản phẩm],0))))</f>
        <v/>
      </c>
    </row>
    <row r="1440" spans="2:29" ht="27.75" customHeight="1">
      <c r="B1440" s="69">
        <f t="shared" si="267"/>
        <v>1437</v>
      </c>
      <c r="C1440" s="49" t="str">
        <f t="shared" ca="1" si="268"/>
        <v/>
      </c>
      <c r="D1440" s="50" t="str">
        <f t="shared" ca="1" si="269"/>
        <v/>
      </c>
      <c r="E1440" s="51" t="str">
        <f t="shared" ca="1" si="270"/>
        <v/>
      </c>
      <c r="F1440" s="51"/>
      <c r="G1440" s="52" t="str">
        <f t="shared" ca="1" si="271"/>
        <v/>
      </c>
      <c r="H1440" s="53"/>
      <c r="I1440" s="54" t="str">
        <f>IF(H1440="","",INDEX(D.1[Quy cách],MATCH(H1440,D.1[Tên sản phẩm],0)))</f>
        <v/>
      </c>
      <c r="J1440" s="20" t="str">
        <f>IF(H1440="","",INDEX(D.1[ĐVT],MATCH(H1440,D.1[Tên sản phẩm],0)))</f>
        <v/>
      </c>
      <c r="K1440" s="56" t="str">
        <f>IF(H1440="","",INDEX(#REF!,MATCH(H1440,D.1[Tên sản phẩm],0)))</f>
        <v/>
      </c>
      <c r="L1440" s="56"/>
      <c r="M1440" s="53"/>
      <c r="N1440" s="53"/>
      <c r="O1440" s="53"/>
      <c r="P1440" s="57" t="str">
        <f t="shared" si="272"/>
        <v/>
      </c>
      <c r="Q1440" s="58"/>
      <c r="R1440" s="56" t="str">
        <f t="shared" si="265"/>
        <v/>
      </c>
      <c r="S1440" s="57" t="str">
        <f t="shared" si="273"/>
        <v/>
      </c>
      <c r="T1440" s="58" t="str">
        <f t="shared" ca="1" si="274"/>
        <v/>
      </c>
      <c r="U1440" s="57" t="str">
        <f t="shared" si="275"/>
        <v/>
      </c>
      <c r="V1440" s="57" t="str">
        <f ca="1">IF(AND(C1440&lt;&gt;"",C1440&lt;&gt;OFFSET(C1440,1,0)),SUMIFS([Giá có thuế],[Số ĐK],C1440),"")</f>
        <v/>
      </c>
      <c r="W1440" s="53"/>
      <c r="X1440" s="55" t="str">
        <f>IF(W1440="","",'Thông Tin Chung'!#REF!)</f>
        <v/>
      </c>
      <c r="Y1440" s="57" t="str">
        <f t="shared" ca="1" si="276"/>
        <v/>
      </c>
      <c r="Z1440" s="59"/>
      <c r="AA1440" s="49" t="str">
        <f ca="1">IF(C1440="","",IF(OR(D1440&lt;NgayBatDau,D1440&gt;NgayKetThuc),"Ngày tháng phải nằm trong kỳ báo cáo",IF(AND(G1440&lt;&gt;"",COUNTIF(D.2[Tên khách hàng],G1440)=0),"Tên KH chưa khai báo trong DSKH",IF(AND(H1440&lt;&gt;"",COUNTIF(D.1[Tên sản phẩm],H1440)=0),"SP này chưa khai báo trong DSSP",""))))</f>
        <v/>
      </c>
      <c r="AB1440" s="28" t="str">
        <f t="shared" ca="1" si="266"/>
        <v/>
      </c>
      <c r="AC1440" s="29" t="str">
        <f>IF(OR(H1440="",S1440=""),"",S1440-(SUM(L1440,M1440)*INDEX(#REF!,MATCH(H1440,D.1[Tên sản phẩm],0))))</f>
        <v/>
      </c>
    </row>
    <row r="1441" spans="2:29" ht="27.75" customHeight="1">
      <c r="B1441" s="69">
        <f t="shared" si="267"/>
        <v>1438</v>
      </c>
      <c r="C1441" s="49" t="str">
        <f t="shared" ca="1" si="268"/>
        <v/>
      </c>
      <c r="D1441" s="50" t="str">
        <f t="shared" ca="1" si="269"/>
        <v/>
      </c>
      <c r="E1441" s="51" t="str">
        <f t="shared" ca="1" si="270"/>
        <v/>
      </c>
      <c r="F1441" s="51"/>
      <c r="G1441" s="52" t="str">
        <f t="shared" ca="1" si="271"/>
        <v/>
      </c>
      <c r="H1441" s="53"/>
      <c r="I1441" s="54" t="str">
        <f>IF(H1441="","",INDEX(D.1[Quy cách],MATCH(H1441,D.1[Tên sản phẩm],0)))</f>
        <v/>
      </c>
      <c r="J1441" s="20" t="str">
        <f>IF(H1441="","",INDEX(D.1[ĐVT],MATCH(H1441,D.1[Tên sản phẩm],0)))</f>
        <v/>
      </c>
      <c r="K1441" s="56" t="str">
        <f>IF(H1441="","",INDEX(#REF!,MATCH(H1441,D.1[Tên sản phẩm],0)))</f>
        <v/>
      </c>
      <c r="L1441" s="56"/>
      <c r="M1441" s="53"/>
      <c r="N1441" s="53"/>
      <c r="O1441" s="53"/>
      <c r="P1441" s="57" t="str">
        <f t="shared" si="272"/>
        <v/>
      </c>
      <c r="Q1441" s="58"/>
      <c r="R1441" s="56" t="str">
        <f t="shared" si="265"/>
        <v/>
      </c>
      <c r="S1441" s="57" t="str">
        <f t="shared" si="273"/>
        <v/>
      </c>
      <c r="T1441" s="58" t="str">
        <f t="shared" ca="1" si="274"/>
        <v/>
      </c>
      <c r="U1441" s="57" t="str">
        <f t="shared" si="275"/>
        <v/>
      </c>
      <c r="V1441" s="57" t="str">
        <f ca="1">IF(AND(C1441&lt;&gt;"",C1441&lt;&gt;OFFSET(C1441,1,0)),SUMIFS([Giá có thuế],[Số ĐK],C1441),"")</f>
        <v/>
      </c>
      <c r="W1441" s="53"/>
      <c r="X1441" s="55" t="str">
        <f>IF(W1441="","",'Thông Tin Chung'!#REF!)</f>
        <v/>
      </c>
      <c r="Y1441" s="57" t="str">
        <f t="shared" ca="1" si="276"/>
        <v/>
      </c>
      <c r="Z1441" s="59"/>
      <c r="AA1441" s="49" t="str">
        <f ca="1">IF(C1441="","",IF(OR(D1441&lt;NgayBatDau,D1441&gt;NgayKetThuc),"Ngày tháng phải nằm trong kỳ báo cáo",IF(AND(G1441&lt;&gt;"",COUNTIF(D.2[Tên khách hàng],G1441)=0),"Tên KH chưa khai báo trong DSKH",IF(AND(H1441&lt;&gt;"",COUNTIF(D.1[Tên sản phẩm],H1441)=0),"SP này chưa khai báo trong DSSP",""))))</f>
        <v/>
      </c>
      <c r="AB1441" s="28" t="str">
        <f t="shared" ca="1" si="266"/>
        <v/>
      </c>
      <c r="AC1441" s="29" t="str">
        <f>IF(OR(H1441="",S1441=""),"",S1441-(SUM(L1441,M1441)*INDEX(#REF!,MATCH(H1441,D.1[Tên sản phẩm],0))))</f>
        <v/>
      </c>
    </row>
    <row r="1442" spans="2:29" ht="27.75" customHeight="1">
      <c r="B1442" s="69">
        <f t="shared" si="267"/>
        <v>1439</v>
      </c>
      <c r="C1442" s="49" t="str">
        <f t="shared" ca="1" si="268"/>
        <v/>
      </c>
      <c r="D1442" s="50" t="str">
        <f t="shared" ca="1" si="269"/>
        <v/>
      </c>
      <c r="E1442" s="51" t="str">
        <f t="shared" ca="1" si="270"/>
        <v/>
      </c>
      <c r="F1442" s="51"/>
      <c r="G1442" s="52" t="str">
        <f t="shared" ca="1" si="271"/>
        <v/>
      </c>
      <c r="H1442" s="53"/>
      <c r="I1442" s="54" t="str">
        <f>IF(H1442="","",INDEX(D.1[Quy cách],MATCH(H1442,D.1[Tên sản phẩm],0)))</f>
        <v/>
      </c>
      <c r="J1442" s="20" t="str">
        <f>IF(H1442="","",INDEX(D.1[ĐVT],MATCH(H1442,D.1[Tên sản phẩm],0)))</f>
        <v/>
      </c>
      <c r="K1442" s="56" t="str">
        <f>IF(H1442="","",INDEX(#REF!,MATCH(H1442,D.1[Tên sản phẩm],0)))</f>
        <v/>
      </c>
      <c r="L1442" s="56"/>
      <c r="M1442" s="53"/>
      <c r="N1442" s="53"/>
      <c r="O1442" s="53"/>
      <c r="P1442" s="57" t="str">
        <f t="shared" si="272"/>
        <v/>
      </c>
      <c r="Q1442" s="58"/>
      <c r="R1442" s="56" t="str">
        <f t="shared" si="265"/>
        <v/>
      </c>
      <c r="S1442" s="57" t="str">
        <f t="shared" si="273"/>
        <v/>
      </c>
      <c r="T1442" s="58" t="str">
        <f t="shared" ca="1" si="274"/>
        <v/>
      </c>
      <c r="U1442" s="57" t="str">
        <f t="shared" si="275"/>
        <v/>
      </c>
      <c r="V1442" s="57" t="str">
        <f ca="1">IF(AND(C1442&lt;&gt;"",C1442&lt;&gt;OFFSET(C1442,1,0)),SUMIFS([Giá có thuế],[Số ĐK],C1442),"")</f>
        <v/>
      </c>
      <c r="W1442" s="53"/>
      <c r="X1442" s="55" t="str">
        <f>IF(W1442="","",'Thông Tin Chung'!#REF!)</f>
        <v/>
      </c>
      <c r="Y1442" s="57" t="str">
        <f t="shared" ca="1" si="276"/>
        <v/>
      </c>
      <c r="Z1442" s="59"/>
      <c r="AA1442" s="49" t="str">
        <f ca="1">IF(C1442="","",IF(OR(D1442&lt;NgayBatDau,D1442&gt;NgayKetThuc),"Ngày tháng phải nằm trong kỳ báo cáo",IF(AND(G1442&lt;&gt;"",COUNTIF(D.2[Tên khách hàng],G1442)=0),"Tên KH chưa khai báo trong DSKH",IF(AND(H1442&lt;&gt;"",COUNTIF(D.1[Tên sản phẩm],H1442)=0),"SP này chưa khai báo trong DSSP",""))))</f>
        <v/>
      </c>
      <c r="AB1442" s="28" t="str">
        <f t="shared" ca="1" si="266"/>
        <v/>
      </c>
      <c r="AC1442" s="29" t="str">
        <f>IF(OR(H1442="",S1442=""),"",S1442-(SUM(L1442,M1442)*INDEX(#REF!,MATCH(H1442,D.1[Tên sản phẩm],0))))</f>
        <v/>
      </c>
    </row>
    <row r="1443" spans="2:29" ht="27.75" customHeight="1">
      <c r="B1443" s="69">
        <f t="shared" si="267"/>
        <v>1440</v>
      </c>
      <c r="C1443" s="49" t="str">
        <f t="shared" ca="1" si="268"/>
        <v/>
      </c>
      <c r="D1443" s="50" t="str">
        <f t="shared" ca="1" si="269"/>
        <v/>
      </c>
      <c r="E1443" s="51" t="str">
        <f t="shared" ca="1" si="270"/>
        <v/>
      </c>
      <c r="F1443" s="51"/>
      <c r="G1443" s="52" t="str">
        <f t="shared" ca="1" si="271"/>
        <v/>
      </c>
      <c r="H1443" s="53"/>
      <c r="I1443" s="54" t="str">
        <f>IF(H1443="","",INDEX(D.1[Quy cách],MATCH(H1443,D.1[Tên sản phẩm],0)))</f>
        <v/>
      </c>
      <c r="J1443" s="20" t="str">
        <f>IF(H1443="","",INDEX(D.1[ĐVT],MATCH(H1443,D.1[Tên sản phẩm],0)))</f>
        <v/>
      </c>
      <c r="K1443" s="56" t="str">
        <f>IF(H1443="","",INDEX(#REF!,MATCH(H1443,D.1[Tên sản phẩm],0)))</f>
        <v/>
      </c>
      <c r="L1443" s="56"/>
      <c r="M1443" s="53"/>
      <c r="N1443" s="53"/>
      <c r="O1443" s="53"/>
      <c r="P1443" s="57" t="str">
        <f t="shared" si="272"/>
        <v/>
      </c>
      <c r="Q1443" s="58"/>
      <c r="R1443" s="56" t="str">
        <f t="shared" si="265"/>
        <v/>
      </c>
      <c r="S1443" s="57" t="str">
        <f t="shared" si="273"/>
        <v/>
      </c>
      <c r="T1443" s="58" t="str">
        <f t="shared" ca="1" si="274"/>
        <v/>
      </c>
      <c r="U1443" s="57" t="str">
        <f t="shared" si="275"/>
        <v/>
      </c>
      <c r="V1443" s="57" t="str">
        <f ca="1">IF(AND(C1443&lt;&gt;"",C1443&lt;&gt;OFFSET(C1443,1,0)),SUMIFS([Giá có thuế],[Số ĐK],C1443),"")</f>
        <v/>
      </c>
      <c r="W1443" s="53"/>
      <c r="X1443" s="55" t="str">
        <f>IF(W1443="","",'Thông Tin Chung'!#REF!)</f>
        <v/>
      </c>
      <c r="Y1443" s="57" t="str">
        <f t="shared" ca="1" si="276"/>
        <v/>
      </c>
      <c r="Z1443" s="59"/>
      <c r="AA1443" s="49" t="str">
        <f ca="1">IF(C1443="","",IF(OR(D1443&lt;NgayBatDau,D1443&gt;NgayKetThuc),"Ngày tháng phải nằm trong kỳ báo cáo",IF(AND(G1443&lt;&gt;"",COUNTIF(D.2[Tên khách hàng],G1443)=0),"Tên KH chưa khai báo trong DSKH",IF(AND(H1443&lt;&gt;"",COUNTIF(D.1[Tên sản phẩm],H1443)=0),"SP này chưa khai báo trong DSSP",""))))</f>
        <v/>
      </c>
      <c r="AB1443" s="28" t="str">
        <f t="shared" ca="1" si="266"/>
        <v/>
      </c>
      <c r="AC1443" s="29" t="str">
        <f>IF(OR(H1443="",S1443=""),"",S1443-(SUM(L1443,M1443)*INDEX(#REF!,MATCH(H1443,D.1[Tên sản phẩm],0))))</f>
        <v/>
      </c>
    </row>
    <row r="1444" spans="2:29" ht="27.75" customHeight="1">
      <c r="B1444" s="69">
        <f t="shared" si="267"/>
        <v>1441</v>
      </c>
      <c r="C1444" s="49" t="str">
        <f t="shared" ca="1" si="268"/>
        <v/>
      </c>
      <c r="D1444" s="50" t="str">
        <f t="shared" ca="1" si="269"/>
        <v/>
      </c>
      <c r="E1444" s="51" t="str">
        <f t="shared" ca="1" si="270"/>
        <v/>
      </c>
      <c r="F1444" s="51"/>
      <c r="G1444" s="52" t="str">
        <f t="shared" ca="1" si="271"/>
        <v/>
      </c>
      <c r="H1444" s="53"/>
      <c r="I1444" s="54" t="str">
        <f>IF(H1444="","",INDEX(D.1[Quy cách],MATCH(H1444,D.1[Tên sản phẩm],0)))</f>
        <v/>
      </c>
      <c r="J1444" s="20" t="str">
        <f>IF(H1444="","",INDEX(D.1[ĐVT],MATCH(H1444,D.1[Tên sản phẩm],0)))</f>
        <v/>
      </c>
      <c r="K1444" s="56" t="str">
        <f>IF(H1444="","",INDEX(#REF!,MATCH(H1444,D.1[Tên sản phẩm],0)))</f>
        <v/>
      </c>
      <c r="L1444" s="56"/>
      <c r="M1444" s="53"/>
      <c r="N1444" s="53"/>
      <c r="O1444" s="53"/>
      <c r="P1444" s="57" t="str">
        <f t="shared" si="272"/>
        <v/>
      </c>
      <c r="Q1444" s="58"/>
      <c r="R1444" s="56" t="str">
        <f t="shared" si="265"/>
        <v/>
      </c>
      <c r="S1444" s="57" t="str">
        <f t="shared" si="273"/>
        <v/>
      </c>
      <c r="T1444" s="58" t="str">
        <f t="shared" ca="1" si="274"/>
        <v/>
      </c>
      <c r="U1444" s="57" t="str">
        <f t="shared" si="275"/>
        <v/>
      </c>
      <c r="V1444" s="57" t="str">
        <f ca="1">IF(AND(C1444&lt;&gt;"",C1444&lt;&gt;OFFSET(C1444,1,0)),SUMIFS([Giá có thuế],[Số ĐK],C1444),"")</f>
        <v/>
      </c>
      <c r="W1444" s="53"/>
      <c r="X1444" s="55" t="str">
        <f>IF(W1444="","",'Thông Tin Chung'!#REF!)</f>
        <v/>
      </c>
      <c r="Y1444" s="57" t="str">
        <f t="shared" ca="1" si="276"/>
        <v/>
      </c>
      <c r="Z1444" s="59"/>
      <c r="AA1444" s="49" t="str">
        <f ca="1">IF(C1444="","",IF(OR(D1444&lt;NgayBatDau,D1444&gt;NgayKetThuc),"Ngày tháng phải nằm trong kỳ báo cáo",IF(AND(G1444&lt;&gt;"",COUNTIF(D.2[Tên khách hàng],G1444)=0),"Tên KH chưa khai báo trong DSKH",IF(AND(H1444&lt;&gt;"",COUNTIF(D.1[Tên sản phẩm],H1444)=0),"SP này chưa khai báo trong DSSP",""))))</f>
        <v/>
      </c>
      <c r="AB1444" s="28" t="str">
        <f t="shared" ca="1" si="266"/>
        <v/>
      </c>
      <c r="AC1444" s="29" t="str">
        <f>IF(OR(H1444="",S1444=""),"",S1444-(SUM(L1444,M1444)*INDEX(#REF!,MATCH(H1444,D.1[Tên sản phẩm],0))))</f>
        <v/>
      </c>
    </row>
    <row r="1445" spans="2:29" ht="27.75" customHeight="1">
      <c r="B1445" s="69">
        <f t="shared" si="267"/>
        <v>1442</v>
      </c>
      <c r="C1445" s="49" t="str">
        <f t="shared" ca="1" si="268"/>
        <v/>
      </c>
      <c r="D1445" s="50" t="str">
        <f t="shared" ca="1" si="269"/>
        <v/>
      </c>
      <c r="E1445" s="51" t="str">
        <f t="shared" ca="1" si="270"/>
        <v/>
      </c>
      <c r="F1445" s="51"/>
      <c r="G1445" s="52" t="str">
        <f t="shared" ca="1" si="271"/>
        <v/>
      </c>
      <c r="H1445" s="53"/>
      <c r="I1445" s="54" t="str">
        <f>IF(H1445="","",INDEX(D.1[Quy cách],MATCH(H1445,D.1[Tên sản phẩm],0)))</f>
        <v/>
      </c>
      <c r="J1445" s="20" t="str">
        <f>IF(H1445="","",INDEX(D.1[ĐVT],MATCH(H1445,D.1[Tên sản phẩm],0)))</f>
        <v/>
      </c>
      <c r="K1445" s="56" t="str">
        <f>IF(H1445="","",INDEX(#REF!,MATCH(H1445,D.1[Tên sản phẩm],0)))</f>
        <v/>
      </c>
      <c r="L1445" s="56"/>
      <c r="M1445" s="53"/>
      <c r="N1445" s="53"/>
      <c r="O1445" s="53"/>
      <c r="P1445" s="57" t="str">
        <f t="shared" si="272"/>
        <v/>
      </c>
      <c r="Q1445" s="58"/>
      <c r="R1445" s="56" t="str">
        <f t="shared" si="265"/>
        <v/>
      </c>
      <c r="S1445" s="57" t="str">
        <f t="shared" si="273"/>
        <v/>
      </c>
      <c r="T1445" s="58" t="str">
        <f t="shared" ca="1" si="274"/>
        <v/>
      </c>
      <c r="U1445" s="57" t="str">
        <f t="shared" si="275"/>
        <v/>
      </c>
      <c r="V1445" s="57" t="str">
        <f ca="1">IF(AND(C1445&lt;&gt;"",C1445&lt;&gt;OFFSET(C1445,1,0)),SUMIFS([Giá có thuế],[Số ĐK],C1445),"")</f>
        <v/>
      </c>
      <c r="W1445" s="53"/>
      <c r="X1445" s="55" t="str">
        <f>IF(W1445="","",'Thông Tin Chung'!#REF!)</f>
        <v/>
      </c>
      <c r="Y1445" s="57" t="str">
        <f t="shared" ca="1" si="276"/>
        <v/>
      </c>
      <c r="Z1445" s="59"/>
      <c r="AA1445" s="49" t="str">
        <f ca="1">IF(C1445="","",IF(OR(D1445&lt;NgayBatDau,D1445&gt;NgayKetThuc),"Ngày tháng phải nằm trong kỳ báo cáo",IF(AND(G1445&lt;&gt;"",COUNTIF(D.2[Tên khách hàng],G1445)=0),"Tên KH chưa khai báo trong DSKH",IF(AND(H1445&lt;&gt;"",COUNTIF(D.1[Tên sản phẩm],H1445)=0),"SP này chưa khai báo trong DSSP",""))))</f>
        <v/>
      </c>
      <c r="AB1445" s="28" t="str">
        <f t="shared" ca="1" si="266"/>
        <v/>
      </c>
      <c r="AC1445" s="29" t="str">
        <f>IF(OR(H1445="",S1445=""),"",S1445-(SUM(L1445,M1445)*INDEX(#REF!,MATCH(H1445,D.1[Tên sản phẩm],0))))</f>
        <v/>
      </c>
    </row>
    <row r="1446" spans="2:29" ht="27.75" customHeight="1">
      <c r="B1446" s="69">
        <f t="shared" si="267"/>
        <v>1443</v>
      </c>
      <c r="C1446" s="49" t="str">
        <f t="shared" ca="1" si="268"/>
        <v/>
      </c>
      <c r="D1446" s="50" t="str">
        <f t="shared" ca="1" si="269"/>
        <v/>
      </c>
      <c r="E1446" s="51" t="str">
        <f t="shared" ca="1" si="270"/>
        <v/>
      </c>
      <c r="F1446" s="51"/>
      <c r="G1446" s="52" t="str">
        <f t="shared" ca="1" si="271"/>
        <v/>
      </c>
      <c r="H1446" s="53"/>
      <c r="I1446" s="54" t="str">
        <f>IF(H1446="","",INDEX(D.1[Quy cách],MATCH(H1446,D.1[Tên sản phẩm],0)))</f>
        <v/>
      </c>
      <c r="J1446" s="20" t="str">
        <f>IF(H1446="","",INDEX(D.1[ĐVT],MATCH(H1446,D.1[Tên sản phẩm],0)))</f>
        <v/>
      </c>
      <c r="K1446" s="56" t="str">
        <f>IF(H1446="","",INDEX(#REF!,MATCH(H1446,D.1[Tên sản phẩm],0)))</f>
        <v/>
      </c>
      <c r="L1446" s="56"/>
      <c r="M1446" s="53"/>
      <c r="N1446" s="53"/>
      <c r="O1446" s="53"/>
      <c r="P1446" s="57" t="str">
        <f t="shared" si="272"/>
        <v/>
      </c>
      <c r="Q1446" s="58"/>
      <c r="R1446" s="56" t="str">
        <f t="shared" si="265"/>
        <v/>
      </c>
      <c r="S1446" s="57" t="str">
        <f t="shared" si="273"/>
        <v/>
      </c>
      <c r="T1446" s="58" t="str">
        <f t="shared" ca="1" si="274"/>
        <v/>
      </c>
      <c r="U1446" s="57" t="str">
        <f t="shared" si="275"/>
        <v/>
      </c>
      <c r="V1446" s="57" t="str">
        <f ca="1">IF(AND(C1446&lt;&gt;"",C1446&lt;&gt;OFFSET(C1446,1,0)),SUMIFS([Giá có thuế],[Số ĐK],C1446),"")</f>
        <v/>
      </c>
      <c r="W1446" s="53"/>
      <c r="X1446" s="55" t="str">
        <f>IF(W1446="","",'Thông Tin Chung'!#REF!)</f>
        <v/>
      </c>
      <c r="Y1446" s="57" t="str">
        <f t="shared" ca="1" si="276"/>
        <v/>
      </c>
      <c r="Z1446" s="59"/>
      <c r="AA1446" s="49" t="str">
        <f ca="1">IF(C1446="","",IF(OR(D1446&lt;NgayBatDau,D1446&gt;NgayKetThuc),"Ngày tháng phải nằm trong kỳ báo cáo",IF(AND(G1446&lt;&gt;"",COUNTIF(D.2[Tên khách hàng],G1446)=0),"Tên KH chưa khai báo trong DSKH",IF(AND(H1446&lt;&gt;"",COUNTIF(D.1[Tên sản phẩm],H1446)=0),"SP này chưa khai báo trong DSSP",""))))</f>
        <v/>
      </c>
      <c r="AB1446" s="28" t="str">
        <f t="shared" ca="1" si="266"/>
        <v/>
      </c>
      <c r="AC1446" s="29" t="str">
        <f>IF(OR(H1446="",S1446=""),"",S1446-(SUM(L1446,M1446)*INDEX(#REF!,MATCH(H1446,D.1[Tên sản phẩm],0))))</f>
        <v/>
      </c>
    </row>
    <row r="1447" spans="2:29" ht="27.75" customHeight="1">
      <c r="B1447" s="69">
        <f t="shared" si="267"/>
        <v>1444</v>
      </c>
      <c r="C1447" s="49" t="str">
        <f t="shared" ca="1" si="268"/>
        <v/>
      </c>
      <c r="D1447" s="50" t="str">
        <f t="shared" ca="1" si="269"/>
        <v/>
      </c>
      <c r="E1447" s="51" t="str">
        <f t="shared" ca="1" si="270"/>
        <v/>
      </c>
      <c r="F1447" s="51"/>
      <c r="G1447" s="52" t="str">
        <f t="shared" ca="1" si="271"/>
        <v/>
      </c>
      <c r="H1447" s="53"/>
      <c r="I1447" s="54" t="str">
        <f>IF(H1447="","",INDEX(D.1[Quy cách],MATCH(H1447,D.1[Tên sản phẩm],0)))</f>
        <v/>
      </c>
      <c r="J1447" s="20" t="str">
        <f>IF(H1447="","",INDEX(D.1[ĐVT],MATCH(H1447,D.1[Tên sản phẩm],0)))</f>
        <v/>
      </c>
      <c r="K1447" s="56" t="str">
        <f>IF(H1447="","",INDEX(#REF!,MATCH(H1447,D.1[Tên sản phẩm],0)))</f>
        <v/>
      </c>
      <c r="L1447" s="56"/>
      <c r="M1447" s="53"/>
      <c r="N1447" s="53"/>
      <c r="O1447" s="53"/>
      <c r="P1447" s="57" t="str">
        <f t="shared" si="272"/>
        <v/>
      </c>
      <c r="Q1447" s="58"/>
      <c r="R1447" s="56" t="str">
        <f t="shared" si="265"/>
        <v/>
      </c>
      <c r="S1447" s="57" t="str">
        <f t="shared" si="273"/>
        <v/>
      </c>
      <c r="T1447" s="58" t="str">
        <f t="shared" ca="1" si="274"/>
        <v/>
      </c>
      <c r="U1447" s="57" t="str">
        <f t="shared" si="275"/>
        <v/>
      </c>
      <c r="V1447" s="57" t="str">
        <f ca="1">IF(AND(C1447&lt;&gt;"",C1447&lt;&gt;OFFSET(C1447,1,0)),SUMIFS([Giá có thuế],[Số ĐK],C1447),"")</f>
        <v/>
      </c>
      <c r="W1447" s="53"/>
      <c r="X1447" s="55" t="str">
        <f>IF(W1447="","",'Thông Tin Chung'!#REF!)</f>
        <v/>
      </c>
      <c r="Y1447" s="57" t="str">
        <f t="shared" ca="1" si="276"/>
        <v/>
      </c>
      <c r="Z1447" s="59"/>
      <c r="AA1447" s="49" t="str">
        <f ca="1">IF(C1447="","",IF(OR(D1447&lt;NgayBatDau,D1447&gt;NgayKetThuc),"Ngày tháng phải nằm trong kỳ báo cáo",IF(AND(G1447&lt;&gt;"",COUNTIF(D.2[Tên khách hàng],G1447)=0),"Tên KH chưa khai báo trong DSKH",IF(AND(H1447&lt;&gt;"",COUNTIF(D.1[Tên sản phẩm],H1447)=0),"SP này chưa khai báo trong DSSP",""))))</f>
        <v/>
      </c>
      <c r="AB1447" s="28" t="str">
        <f t="shared" ca="1" si="266"/>
        <v/>
      </c>
      <c r="AC1447" s="29" t="str">
        <f>IF(OR(H1447="",S1447=""),"",S1447-(SUM(L1447,M1447)*INDEX(#REF!,MATCH(H1447,D.1[Tên sản phẩm],0))))</f>
        <v/>
      </c>
    </row>
    <row r="1448" spans="2:29" ht="27.75" customHeight="1">
      <c r="B1448" s="69">
        <f t="shared" si="267"/>
        <v>1445</v>
      </c>
      <c r="C1448" s="49" t="str">
        <f t="shared" ca="1" si="268"/>
        <v/>
      </c>
      <c r="D1448" s="50" t="str">
        <f t="shared" ca="1" si="269"/>
        <v/>
      </c>
      <c r="E1448" s="51" t="str">
        <f t="shared" ca="1" si="270"/>
        <v/>
      </c>
      <c r="F1448" s="51"/>
      <c r="G1448" s="52" t="str">
        <f t="shared" ca="1" si="271"/>
        <v/>
      </c>
      <c r="H1448" s="53"/>
      <c r="I1448" s="54" t="str">
        <f>IF(H1448="","",INDEX(D.1[Quy cách],MATCH(H1448,D.1[Tên sản phẩm],0)))</f>
        <v/>
      </c>
      <c r="J1448" s="20" t="str">
        <f>IF(H1448="","",INDEX(D.1[ĐVT],MATCH(H1448,D.1[Tên sản phẩm],0)))</f>
        <v/>
      </c>
      <c r="K1448" s="56" t="str">
        <f>IF(H1448="","",INDEX(#REF!,MATCH(H1448,D.1[Tên sản phẩm],0)))</f>
        <v/>
      </c>
      <c r="L1448" s="56"/>
      <c r="M1448" s="53"/>
      <c r="N1448" s="53"/>
      <c r="O1448" s="53"/>
      <c r="P1448" s="57" t="str">
        <f t="shared" si="272"/>
        <v/>
      </c>
      <c r="Q1448" s="58"/>
      <c r="R1448" s="56" t="str">
        <f t="shared" si="265"/>
        <v/>
      </c>
      <c r="S1448" s="57" t="str">
        <f t="shared" si="273"/>
        <v/>
      </c>
      <c r="T1448" s="58" t="str">
        <f t="shared" ca="1" si="274"/>
        <v/>
      </c>
      <c r="U1448" s="57" t="str">
        <f t="shared" si="275"/>
        <v/>
      </c>
      <c r="V1448" s="57" t="str">
        <f ca="1">IF(AND(C1448&lt;&gt;"",C1448&lt;&gt;OFFSET(C1448,1,0)),SUMIFS([Giá có thuế],[Số ĐK],C1448),"")</f>
        <v/>
      </c>
      <c r="W1448" s="53"/>
      <c r="X1448" s="55" t="str">
        <f>IF(W1448="","",'Thông Tin Chung'!#REF!)</f>
        <v/>
      </c>
      <c r="Y1448" s="57" t="str">
        <f t="shared" ca="1" si="276"/>
        <v/>
      </c>
      <c r="Z1448" s="59"/>
      <c r="AA1448" s="49" t="str">
        <f ca="1">IF(C1448="","",IF(OR(D1448&lt;NgayBatDau,D1448&gt;NgayKetThuc),"Ngày tháng phải nằm trong kỳ báo cáo",IF(AND(G1448&lt;&gt;"",COUNTIF(D.2[Tên khách hàng],G1448)=0),"Tên KH chưa khai báo trong DSKH",IF(AND(H1448&lt;&gt;"",COUNTIF(D.1[Tên sản phẩm],H1448)=0),"SP này chưa khai báo trong DSSP",""))))</f>
        <v/>
      </c>
      <c r="AB1448" s="28" t="str">
        <f t="shared" ca="1" si="266"/>
        <v/>
      </c>
      <c r="AC1448" s="29" t="str">
        <f>IF(OR(H1448="",S1448=""),"",S1448-(SUM(L1448,M1448)*INDEX(#REF!,MATCH(H1448,D.1[Tên sản phẩm],0))))</f>
        <v/>
      </c>
    </row>
    <row r="1449" spans="2:29" ht="27.75" customHeight="1">
      <c r="B1449" s="69">
        <f t="shared" si="267"/>
        <v>1446</v>
      </c>
      <c r="C1449" s="49" t="str">
        <f t="shared" ca="1" si="268"/>
        <v/>
      </c>
      <c r="D1449" s="50" t="str">
        <f t="shared" ca="1" si="269"/>
        <v/>
      </c>
      <c r="E1449" s="51" t="str">
        <f t="shared" ca="1" si="270"/>
        <v/>
      </c>
      <c r="F1449" s="51"/>
      <c r="G1449" s="52" t="str">
        <f t="shared" ca="1" si="271"/>
        <v/>
      </c>
      <c r="H1449" s="53"/>
      <c r="I1449" s="54" t="str">
        <f>IF(H1449="","",INDEX(D.1[Quy cách],MATCH(H1449,D.1[Tên sản phẩm],0)))</f>
        <v/>
      </c>
      <c r="J1449" s="20" t="str">
        <f>IF(H1449="","",INDEX(D.1[ĐVT],MATCH(H1449,D.1[Tên sản phẩm],0)))</f>
        <v/>
      </c>
      <c r="K1449" s="56" t="str">
        <f>IF(H1449="","",INDEX(#REF!,MATCH(H1449,D.1[Tên sản phẩm],0)))</f>
        <v/>
      </c>
      <c r="L1449" s="56"/>
      <c r="M1449" s="53"/>
      <c r="N1449" s="53"/>
      <c r="O1449" s="53"/>
      <c r="P1449" s="57" t="str">
        <f t="shared" si="272"/>
        <v/>
      </c>
      <c r="Q1449" s="58"/>
      <c r="R1449" s="56" t="str">
        <f t="shared" si="265"/>
        <v/>
      </c>
      <c r="S1449" s="57" t="str">
        <f t="shared" si="273"/>
        <v/>
      </c>
      <c r="T1449" s="58" t="str">
        <f t="shared" ca="1" si="274"/>
        <v/>
      </c>
      <c r="U1449" s="57" t="str">
        <f t="shared" si="275"/>
        <v/>
      </c>
      <c r="V1449" s="57" t="str">
        <f ca="1">IF(AND(C1449&lt;&gt;"",C1449&lt;&gt;OFFSET(C1449,1,0)),SUMIFS([Giá có thuế],[Số ĐK],C1449),"")</f>
        <v/>
      </c>
      <c r="W1449" s="53"/>
      <c r="X1449" s="55" t="str">
        <f>IF(W1449="","",'Thông Tin Chung'!#REF!)</f>
        <v/>
      </c>
      <c r="Y1449" s="57" t="str">
        <f t="shared" ca="1" si="276"/>
        <v/>
      </c>
      <c r="Z1449" s="59"/>
      <c r="AA1449" s="49" t="str">
        <f ca="1">IF(C1449="","",IF(OR(D1449&lt;NgayBatDau,D1449&gt;NgayKetThuc),"Ngày tháng phải nằm trong kỳ báo cáo",IF(AND(G1449&lt;&gt;"",COUNTIF(D.2[Tên khách hàng],G1449)=0),"Tên KH chưa khai báo trong DSKH",IF(AND(H1449&lt;&gt;"",COUNTIF(D.1[Tên sản phẩm],H1449)=0),"SP này chưa khai báo trong DSSP",""))))</f>
        <v/>
      </c>
      <c r="AB1449" s="28" t="str">
        <f t="shared" ca="1" si="266"/>
        <v/>
      </c>
      <c r="AC1449" s="29" t="str">
        <f>IF(OR(H1449="",S1449=""),"",S1449-(SUM(L1449,M1449)*INDEX(#REF!,MATCH(H1449,D.1[Tên sản phẩm],0))))</f>
        <v/>
      </c>
    </row>
    <row r="1450" spans="2:29" ht="27.75" customHeight="1">
      <c r="B1450" s="69">
        <f t="shared" si="267"/>
        <v>1447</v>
      </c>
      <c r="C1450" s="49" t="str">
        <f t="shared" ca="1" si="268"/>
        <v/>
      </c>
      <c r="D1450" s="50" t="str">
        <f t="shared" ca="1" si="269"/>
        <v/>
      </c>
      <c r="E1450" s="51" t="str">
        <f t="shared" ca="1" si="270"/>
        <v/>
      </c>
      <c r="F1450" s="51"/>
      <c r="G1450" s="52" t="str">
        <f t="shared" ca="1" si="271"/>
        <v/>
      </c>
      <c r="H1450" s="53"/>
      <c r="I1450" s="54" t="str">
        <f>IF(H1450="","",INDEX(D.1[Quy cách],MATCH(H1450,D.1[Tên sản phẩm],0)))</f>
        <v/>
      </c>
      <c r="J1450" s="20" t="str">
        <f>IF(H1450="","",INDEX(D.1[ĐVT],MATCH(H1450,D.1[Tên sản phẩm],0)))</f>
        <v/>
      </c>
      <c r="K1450" s="56" t="str">
        <f>IF(H1450="","",INDEX(#REF!,MATCH(H1450,D.1[Tên sản phẩm],0)))</f>
        <v/>
      </c>
      <c r="L1450" s="56"/>
      <c r="M1450" s="53"/>
      <c r="N1450" s="53"/>
      <c r="O1450" s="53"/>
      <c r="P1450" s="57" t="str">
        <f t="shared" si="272"/>
        <v/>
      </c>
      <c r="Q1450" s="58"/>
      <c r="R1450" s="56" t="str">
        <f t="shared" si="265"/>
        <v/>
      </c>
      <c r="S1450" s="57" t="str">
        <f t="shared" si="273"/>
        <v/>
      </c>
      <c r="T1450" s="58" t="str">
        <f t="shared" ca="1" si="274"/>
        <v/>
      </c>
      <c r="U1450" s="57" t="str">
        <f t="shared" si="275"/>
        <v/>
      </c>
      <c r="V1450" s="57" t="str">
        <f ca="1">IF(AND(C1450&lt;&gt;"",C1450&lt;&gt;OFFSET(C1450,1,0)),SUMIFS([Giá có thuế],[Số ĐK],C1450),"")</f>
        <v/>
      </c>
      <c r="W1450" s="53"/>
      <c r="X1450" s="55" t="str">
        <f>IF(W1450="","",'Thông Tin Chung'!#REF!)</f>
        <v/>
      </c>
      <c r="Y1450" s="57" t="str">
        <f t="shared" ca="1" si="276"/>
        <v/>
      </c>
      <c r="Z1450" s="59"/>
      <c r="AA1450" s="49" t="str">
        <f ca="1">IF(C1450="","",IF(OR(D1450&lt;NgayBatDau,D1450&gt;NgayKetThuc),"Ngày tháng phải nằm trong kỳ báo cáo",IF(AND(G1450&lt;&gt;"",COUNTIF(D.2[Tên khách hàng],G1450)=0),"Tên KH chưa khai báo trong DSKH",IF(AND(H1450&lt;&gt;"",COUNTIF(D.1[Tên sản phẩm],H1450)=0),"SP này chưa khai báo trong DSSP",""))))</f>
        <v/>
      </c>
      <c r="AB1450" s="28" t="str">
        <f t="shared" ca="1" si="266"/>
        <v/>
      </c>
      <c r="AC1450" s="29" t="str">
        <f>IF(OR(H1450="",S1450=""),"",S1450-(SUM(L1450,M1450)*INDEX(#REF!,MATCH(H1450,D.1[Tên sản phẩm],0))))</f>
        <v/>
      </c>
    </row>
    <row r="1451" spans="2:29" ht="27.75" customHeight="1">
      <c r="B1451" s="69">
        <f t="shared" si="267"/>
        <v>1448</v>
      </c>
      <c r="C1451" s="49" t="str">
        <f t="shared" ca="1" si="268"/>
        <v/>
      </c>
      <c r="D1451" s="50" t="str">
        <f t="shared" ca="1" si="269"/>
        <v/>
      </c>
      <c r="E1451" s="51" t="str">
        <f t="shared" ca="1" si="270"/>
        <v/>
      </c>
      <c r="F1451" s="51"/>
      <c r="G1451" s="52" t="str">
        <f t="shared" ca="1" si="271"/>
        <v/>
      </c>
      <c r="H1451" s="53"/>
      <c r="I1451" s="54" t="str">
        <f>IF(H1451="","",INDEX(D.1[Quy cách],MATCH(H1451,D.1[Tên sản phẩm],0)))</f>
        <v/>
      </c>
      <c r="J1451" s="20" t="str">
        <f>IF(H1451="","",INDEX(D.1[ĐVT],MATCH(H1451,D.1[Tên sản phẩm],0)))</f>
        <v/>
      </c>
      <c r="K1451" s="56" t="str">
        <f>IF(H1451="","",INDEX(#REF!,MATCH(H1451,D.1[Tên sản phẩm],0)))</f>
        <v/>
      </c>
      <c r="L1451" s="56"/>
      <c r="M1451" s="53"/>
      <c r="N1451" s="53"/>
      <c r="O1451" s="53"/>
      <c r="P1451" s="57" t="str">
        <f t="shared" si="272"/>
        <v/>
      </c>
      <c r="Q1451" s="58"/>
      <c r="R1451" s="56" t="str">
        <f t="shared" si="265"/>
        <v/>
      </c>
      <c r="S1451" s="57" t="str">
        <f t="shared" si="273"/>
        <v/>
      </c>
      <c r="T1451" s="58" t="str">
        <f t="shared" ca="1" si="274"/>
        <v/>
      </c>
      <c r="U1451" s="57" t="str">
        <f t="shared" si="275"/>
        <v/>
      </c>
      <c r="V1451" s="57" t="str">
        <f ca="1">IF(AND(C1451&lt;&gt;"",C1451&lt;&gt;OFFSET(C1451,1,0)),SUMIFS([Giá có thuế],[Số ĐK],C1451),"")</f>
        <v/>
      </c>
      <c r="W1451" s="53"/>
      <c r="X1451" s="55" t="str">
        <f>IF(W1451="","",'Thông Tin Chung'!#REF!)</f>
        <v/>
      </c>
      <c r="Y1451" s="57" t="str">
        <f t="shared" ca="1" si="276"/>
        <v/>
      </c>
      <c r="Z1451" s="59"/>
      <c r="AA1451" s="49" t="str">
        <f ca="1">IF(C1451="","",IF(OR(D1451&lt;NgayBatDau,D1451&gt;NgayKetThuc),"Ngày tháng phải nằm trong kỳ báo cáo",IF(AND(G1451&lt;&gt;"",COUNTIF(D.2[Tên khách hàng],G1451)=0),"Tên KH chưa khai báo trong DSKH",IF(AND(H1451&lt;&gt;"",COUNTIF(D.1[Tên sản phẩm],H1451)=0),"SP này chưa khai báo trong DSSP",""))))</f>
        <v/>
      </c>
      <c r="AB1451" s="28" t="str">
        <f t="shared" ca="1" si="266"/>
        <v/>
      </c>
      <c r="AC1451" s="29" t="str">
        <f>IF(OR(H1451="",S1451=""),"",S1451-(SUM(L1451,M1451)*INDEX(#REF!,MATCH(H1451,D.1[Tên sản phẩm],0))))</f>
        <v/>
      </c>
    </row>
    <row r="1452" spans="2:29" ht="27.75" customHeight="1">
      <c r="B1452" s="69">
        <f t="shared" si="267"/>
        <v>1449</v>
      </c>
      <c r="C1452" s="49" t="str">
        <f t="shared" ca="1" si="268"/>
        <v/>
      </c>
      <c r="D1452" s="50" t="str">
        <f t="shared" ca="1" si="269"/>
        <v/>
      </c>
      <c r="E1452" s="51" t="str">
        <f t="shared" ca="1" si="270"/>
        <v/>
      </c>
      <c r="F1452" s="51"/>
      <c r="G1452" s="52" t="str">
        <f t="shared" ca="1" si="271"/>
        <v/>
      </c>
      <c r="H1452" s="53"/>
      <c r="I1452" s="54" t="str">
        <f>IF(H1452="","",INDEX(D.1[Quy cách],MATCH(H1452,D.1[Tên sản phẩm],0)))</f>
        <v/>
      </c>
      <c r="J1452" s="20" t="str">
        <f>IF(H1452="","",INDEX(D.1[ĐVT],MATCH(H1452,D.1[Tên sản phẩm],0)))</f>
        <v/>
      </c>
      <c r="K1452" s="56" t="str">
        <f>IF(H1452="","",INDEX(#REF!,MATCH(H1452,D.1[Tên sản phẩm],0)))</f>
        <v/>
      </c>
      <c r="L1452" s="56"/>
      <c r="M1452" s="53"/>
      <c r="N1452" s="53"/>
      <c r="O1452" s="53"/>
      <c r="P1452" s="57" t="str">
        <f t="shared" si="272"/>
        <v/>
      </c>
      <c r="Q1452" s="58"/>
      <c r="R1452" s="56" t="str">
        <f t="shared" si="265"/>
        <v/>
      </c>
      <c r="S1452" s="57" t="str">
        <f t="shared" si="273"/>
        <v/>
      </c>
      <c r="T1452" s="58" t="str">
        <f t="shared" ca="1" si="274"/>
        <v/>
      </c>
      <c r="U1452" s="57" t="str">
        <f t="shared" si="275"/>
        <v/>
      </c>
      <c r="V1452" s="57" t="str">
        <f ca="1">IF(AND(C1452&lt;&gt;"",C1452&lt;&gt;OFFSET(C1452,1,0)),SUMIFS([Giá có thuế],[Số ĐK],C1452),"")</f>
        <v/>
      </c>
      <c r="W1452" s="53"/>
      <c r="X1452" s="55" t="str">
        <f>IF(W1452="","",'Thông Tin Chung'!#REF!)</f>
        <v/>
      </c>
      <c r="Y1452" s="57" t="str">
        <f t="shared" ca="1" si="276"/>
        <v/>
      </c>
      <c r="Z1452" s="59"/>
      <c r="AA1452" s="49" t="str">
        <f ca="1">IF(C1452="","",IF(OR(D1452&lt;NgayBatDau,D1452&gt;NgayKetThuc),"Ngày tháng phải nằm trong kỳ báo cáo",IF(AND(G1452&lt;&gt;"",COUNTIF(D.2[Tên khách hàng],G1452)=0),"Tên KH chưa khai báo trong DSKH",IF(AND(H1452&lt;&gt;"",COUNTIF(D.1[Tên sản phẩm],H1452)=0),"SP này chưa khai báo trong DSSP",""))))</f>
        <v/>
      </c>
      <c r="AB1452" s="28" t="str">
        <f t="shared" ca="1" si="266"/>
        <v/>
      </c>
      <c r="AC1452" s="29" t="str">
        <f>IF(OR(H1452="",S1452=""),"",S1452-(SUM(L1452,M1452)*INDEX(#REF!,MATCH(H1452,D.1[Tên sản phẩm],0))))</f>
        <v/>
      </c>
    </row>
    <row r="1453" spans="2:29" ht="27.75" customHeight="1">
      <c r="B1453" s="69">
        <f t="shared" si="267"/>
        <v>1450</v>
      </c>
      <c r="C1453" s="49" t="str">
        <f t="shared" ca="1" si="268"/>
        <v/>
      </c>
      <c r="D1453" s="50" t="str">
        <f t="shared" ca="1" si="269"/>
        <v/>
      </c>
      <c r="E1453" s="51" t="str">
        <f t="shared" ca="1" si="270"/>
        <v/>
      </c>
      <c r="F1453" s="51"/>
      <c r="G1453" s="52" t="str">
        <f t="shared" ca="1" si="271"/>
        <v/>
      </c>
      <c r="H1453" s="53"/>
      <c r="I1453" s="54" t="str">
        <f>IF(H1453="","",INDEX(D.1[Quy cách],MATCH(H1453,D.1[Tên sản phẩm],0)))</f>
        <v/>
      </c>
      <c r="J1453" s="20" t="str">
        <f>IF(H1453="","",INDEX(D.1[ĐVT],MATCH(H1453,D.1[Tên sản phẩm],0)))</f>
        <v/>
      </c>
      <c r="K1453" s="56" t="str">
        <f>IF(H1453="","",INDEX(#REF!,MATCH(H1453,D.1[Tên sản phẩm],0)))</f>
        <v/>
      </c>
      <c r="L1453" s="56"/>
      <c r="M1453" s="53"/>
      <c r="N1453" s="53"/>
      <c r="O1453" s="53"/>
      <c r="P1453" s="57" t="str">
        <f t="shared" si="272"/>
        <v/>
      </c>
      <c r="Q1453" s="58"/>
      <c r="R1453" s="56" t="str">
        <f t="shared" si="265"/>
        <v/>
      </c>
      <c r="S1453" s="57" t="str">
        <f t="shared" si="273"/>
        <v/>
      </c>
      <c r="T1453" s="58" t="str">
        <f t="shared" ca="1" si="274"/>
        <v/>
      </c>
      <c r="U1453" s="57" t="str">
        <f t="shared" si="275"/>
        <v/>
      </c>
      <c r="V1453" s="57" t="str">
        <f ca="1">IF(AND(C1453&lt;&gt;"",C1453&lt;&gt;OFFSET(C1453,1,0)),SUMIFS([Giá có thuế],[Số ĐK],C1453),"")</f>
        <v/>
      </c>
      <c r="W1453" s="53"/>
      <c r="X1453" s="55" t="str">
        <f>IF(W1453="","",'Thông Tin Chung'!#REF!)</f>
        <v/>
      </c>
      <c r="Y1453" s="57" t="str">
        <f t="shared" ca="1" si="276"/>
        <v/>
      </c>
      <c r="Z1453" s="59"/>
      <c r="AA1453" s="49" t="str">
        <f ca="1">IF(C1453="","",IF(OR(D1453&lt;NgayBatDau,D1453&gt;NgayKetThuc),"Ngày tháng phải nằm trong kỳ báo cáo",IF(AND(G1453&lt;&gt;"",COUNTIF(D.2[Tên khách hàng],G1453)=0),"Tên KH chưa khai báo trong DSKH",IF(AND(H1453&lt;&gt;"",COUNTIF(D.1[Tên sản phẩm],H1453)=0),"SP này chưa khai báo trong DSSP",""))))</f>
        <v/>
      </c>
      <c r="AB1453" s="28" t="str">
        <f t="shared" ca="1" si="266"/>
        <v/>
      </c>
      <c r="AC1453" s="29" t="str">
        <f>IF(OR(H1453="",S1453=""),"",S1453-(SUM(L1453,M1453)*INDEX(#REF!,MATCH(H1453,D.1[Tên sản phẩm],0))))</f>
        <v/>
      </c>
    </row>
    <row r="1454" spans="2:29" ht="27.75" customHeight="1">
      <c r="B1454" s="69">
        <f t="shared" si="267"/>
        <v>1451</v>
      </c>
      <c r="C1454" s="49" t="str">
        <f t="shared" ca="1" si="268"/>
        <v/>
      </c>
      <c r="D1454" s="50" t="str">
        <f t="shared" ca="1" si="269"/>
        <v/>
      </c>
      <c r="E1454" s="51" t="str">
        <f t="shared" ca="1" si="270"/>
        <v/>
      </c>
      <c r="F1454" s="51"/>
      <c r="G1454" s="52" t="str">
        <f t="shared" ca="1" si="271"/>
        <v/>
      </c>
      <c r="H1454" s="53"/>
      <c r="I1454" s="54" t="str">
        <f>IF(H1454="","",INDEX(D.1[Quy cách],MATCH(H1454,D.1[Tên sản phẩm],0)))</f>
        <v/>
      </c>
      <c r="J1454" s="20" t="str">
        <f>IF(H1454="","",INDEX(D.1[ĐVT],MATCH(H1454,D.1[Tên sản phẩm],0)))</f>
        <v/>
      </c>
      <c r="K1454" s="56" t="str">
        <f>IF(H1454="","",INDEX(#REF!,MATCH(H1454,D.1[Tên sản phẩm],0)))</f>
        <v/>
      </c>
      <c r="L1454" s="56"/>
      <c r="M1454" s="53"/>
      <c r="N1454" s="53"/>
      <c r="O1454" s="53"/>
      <c r="P1454" s="57" t="str">
        <f t="shared" si="272"/>
        <v/>
      </c>
      <c r="Q1454" s="58"/>
      <c r="R1454" s="56" t="str">
        <f t="shared" si="265"/>
        <v/>
      </c>
      <c r="S1454" s="57" t="str">
        <f t="shared" si="273"/>
        <v/>
      </c>
      <c r="T1454" s="58" t="str">
        <f t="shared" ca="1" si="274"/>
        <v/>
      </c>
      <c r="U1454" s="57" t="str">
        <f t="shared" si="275"/>
        <v/>
      </c>
      <c r="V1454" s="57" t="str">
        <f ca="1">IF(AND(C1454&lt;&gt;"",C1454&lt;&gt;OFFSET(C1454,1,0)),SUMIFS([Giá có thuế],[Số ĐK],C1454),"")</f>
        <v/>
      </c>
      <c r="W1454" s="53"/>
      <c r="X1454" s="55" t="str">
        <f>IF(W1454="","",'Thông Tin Chung'!#REF!)</f>
        <v/>
      </c>
      <c r="Y1454" s="57" t="str">
        <f t="shared" ca="1" si="276"/>
        <v/>
      </c>
      <c r="Z1454" s="59"/>
      <c r="AA1454" s="49" t="str">
        <f ca="1">IF(C1454="","",IF(OR(D1454&lt;NgayBatDau,D1454&gt;NgayKetThuc),"Ngày tháng phải nằm trong kỳ báo cáo",IF(AND(G1454&lt;&gt;"",COUNTIF(D.2[Tên khách hàng],G1454)=0),"Tên KH chưa khai báo trong DSKH",IF(AND(H1454&lt;&gt;"",COUNTIF(D.1[Tên sản phẩm],H1454)=0),"SP này chưa khai báo trong DSSP",""))))</f>
        <v/>
      </c>
      <c r="AB1454" s="28" t="str">
        <f t="shared" ca="1" si="266"/>
        <v/>
      </c>
      <c r="AC1454" s="29" t="str">
        <f>IF(OR(H1454="",S1454=""),"",S1454-(SUM(L1454,M1454)*INDEX(#REF!,MATCH(H1454,D.1[Tên sản phẩm],0))))</f>
        <v/>
      </c>
    </row>
    <row r="1455" spans="2:29" ht="27.75" customHeight="1">
      <c r="B1455" s="69">
        <f t="shared" si="267"/>
        <v>1452</v>
      </c>
      <c r="C1455" s="49" t="str">
        <f t="shared" ca="1" si="268"/>
        <v/>
      </c>
      <c r="D1455" s="50" t="str">
        <f t="shared" ca="1" si="269"/>
        <v/>
      </c>
      <c r="E1455" s="51" t="str">
        <f t="shared" ca="1" si="270"/>
        <v/>
      </c>
      <c r="F1455" s="51"/>
      <c r="G1455" s="52" t="str">
        <f t="shared" ca="1" si="271"/>
        <v/>
      </c>
      <c r="H1455" s="53"/>
      <c r="I1455" s="54" t="str">
        <f>IF(H1455="","",INDEX(D.1[Quy cách],MATCH(H1455,D.1[Tên sản phẩm],0)))</f>
        <v/>
      </c>
      <c r="J1455" s="20" t="str">
        <f>IF(H1455="","",INDEX(D.1[ĐVT],MATCH(H1455,D.1[Tên sản phẩm],0)))</f>
        <v/>
      </c>
      <c r="K1455" s="56" t="str">
        <f>IF(H1455="","",INDEX(#REF!,MATCH(H1455,D.1[Tên sản phẩm],0)))</f>
        <v/>
      </c>
      <c r="L1455" s="56"/>
      <c r="M1455" s="53"/>
      <c r="N1455" s="53"/>
      <c r="O1455" s="53"/>
      <c r="P1455" s="57" t="str">
        <f t="shared" si="272"/>
        <v/>
      </c>
      <c r="Q1455" s="58"/>
      <c r="R1455" s="56" t="str">
        <f t="shared" si="265"/>
        <v/>
      </c>
      <c r="S1455" s="57" t="str">
        <f t="shared" si="273"/>
        <v/>
      </c>
      <c r="T1455" s="58" t="str">
        <f t="shared" ca="1" si="274"/>
        <v/>
      </c>
      <c r="U1455" s="57" t="str">
        <f t="shared" si="275"/>
        <v/>
      </c>
      <c r="V1455" s="57" t="str">
        <f ca="1">IF(AND(C1455&lt;&gt;"",C1455&lt;&gt;OFFSET(C1455,1,0)),SUMIFS([Giá có thuế],[Số ĐK],C1455),"")</f>
        <v/>
      </c>
      <c r="W1455" s="53"/>
      <c r="X1455" s="55" t="str">
        <f>IF(W1455="","",'Thông Tin Chung'!#REF!)</f>
        <v/>
      </c>
      <c r="Y1455" s="57" t="str">
        <f t="shared" ca="1" si="276"/>
        <v/>
      </c>
      <c r="Z1455" s="59"/>
      <c r="AA1455" s="49" t="str">
        <f ca="1">IF(C1455="","",IF(OR(D1455&lt;NgayBatDau,D1455&gt;NgayKetThuc),"Ngày tháng phải nằm trong kỳ báo cáo",IF(AND(G1455&lt;&gt;"",COUNTIF(D.2[Tên khách hàng],G1455)=0),"Tên KH chưa khai báo trong DSKH",IF(AND(H1455&lt;&gt;"",COUNTIF(D.1[Tên sản phẩm],H1455)=0),"SP này chưa khai báo trong DSSP",""))))</f>
        <v/>
      </c>
      <c r="AB1455" s="28" t="str">
        <f t="shared" ca="1" si="266"/>
        <v/>
      </c>
      <c r="AC1455" s="29" t="str">
        <f>IF(OR(H1455="",S1455=""),"",S1455-(SUM(L1455,M1455)*INDEX(#REF!,MATCH(H1455,D.1[Tên sản phẩm],0))))</f>
        <v/>
      </c>
    </row>
    <row r="1456" spans="2:29" ht="27.75" customHeight="1">
      <c r="B1456" s="69">
        <f t="shared" si="267"/>
        <v>1453</v>
      </c>
      <c r="C1456" s="49" t="str">
        <f t="shared" ca="1" si="268"/>
        <v/>
      </c>
      <c r="D1456" s="50" t="str">
        <f t="shared" ca="1" si="269"/>
        <v/>
      </c>
      <c r="E1456" s="51" t="str">
        <f t="shared" ca="1" si="270"/>
        <v/>
      </c>
      <c r="F1456" s="51"/>
      <c r="G1456" s="52" t="str">
        <f t="shared" ca="1" si="271"/>
        <v/>
      </c>
      <c r="H1456" s="53"/>
      <c r="I1456" s="54" t="str">
        <f>IF(H1456="","",INDEX(D.1[Quy cách],MATCH(H1456,D.1[Tên sản phẩm],0)))</f>
        <v/>
      </c>
      <c r="J1456" s="20" t="str">
        <f>IF(H1456="","",INDEX(D.1[ĐVT],MATCH(H1456,D.1[Tên sản phẩm],0)))</f>
        <v/>
      </c>
      <c r="K1456" s="56" t="str">
        <f>IF(H1456="","",INDEX(#REF!,MATCH(H1456,D.1[Tên sản phẩm],0)))</f>
        <v/>
      </c>
      <c r="L1456" s="56"/>
      <c r="M1456" s="53"/>
      <c r="N1456" s="53"/>
      <c r="O1456" s="53"/>
      <c r="P1456" s="57" t="str">
        <f t="shared" si="272"/>
        <v/>
      </c>
      <c r="Q1456" s="58"/>
      <c r="R1456" s="56" t="str">
        <f t="shared" si="265"/>
        <v/>
      </c>
      <c r="S1456" s="57" t="str">
        <f t="shared" si="273"/>
        <v/>
      </c>
      <c r="T1456" s="58" t="str">
        <f t="shared" ca="1" si="274"/>
        <v/>
      </c>
      <c r="U1456" s="57" t="str">
        <f t="shared" si="275"/>
        <v/>
      </c>
      <c r="V1456" s="57" t="str">
        <f ca="1">IF(AND(C1456&lt;&gt;"",C1456&lt;&gt;OFFSET(C1456,1,0)),SUMIFS([Giá có thuế],[Số ĐK],C1456),"")</f>
        <v/>
      </c>
      <c r="W1456" s="53"/>
      <c r="X1456" s="55" t="str">
        <f>IF(W1456="","",'Thông Tin Chung'!#REF!)</f>
        <v/>
      </c>
      <c r="Y1456" s="57" t="str">
        <f t="shared" ca="1" si="276"/>
        <v/>
      </c>
      <c r="Z1456" s="59"/>
      <c r="AA1456" s="49" t="str">
        <f ca="1">IF(C1456="","",IF(OR(D1456&lt;NgayBatDau,D1456&gt;NgayKetThuc),"Ngày tháng phải nằm trong kỳ báo cáo",IF(AND(G1456&lt;&gt;"",COUNTIF(D.2[Tên khách hàng],G1456)=0),"Tên KH chưa khai báo trong DSKH",IF(AND(H1456&lt;&gt;"",COUNTIF(D.1[Tên sản phẩm],H1456)=0),"SP này chưa khai báo trong DSSP",""))))</f>
        <v/>
      </c>
      <c r="AB1456" s="28" t="str">
        <f t="shared" ca="1" si="266"/>
        <v/>
      </c>
      <c r="AC1456" s="29" t="str">
        <f>IF(OR(H1456="",S1456=""),"",S1456-(SUM(L1456,M1456)*INDEX(#REF!,MATCH(H1456,D.1[Tên sản phẩm],0))))</f>
        <v/>
      </c>
    </row>
    <row r="1457" spans="2:29" ht="27.75" customHeight="1">
      <c r="B1457" s="69">
        <f t="shared" si="267"/>
        <v>1454</v>
      </c>
      <c r="C1457" s="49" t="str">
        <f t="shared" ca="1" si="268"/>
        <v/>
      </c>
      <c r="D1457" s="50" t="str">
        <f t="shared" ca="1" si="269"/>
        <v/>
      </c>
      <c r="E1457" s="51" t="str">
        <f t="shared" ca="1" si="270"/>
        <v/>
      </c>
      <c r="F1457" s="51"/>
      <c r="G1457" s="52" t="str">
        <f t="shared" ca="1" si="271"/>
        <v/>
      </c>
      <c r="H1457" s="53"/>
      <c r="I1457" s="54" t="str">
        <f>IF(H1457="","",INDEX(D.1[Quy cách],MATCH(H1457,D.1[Tên sản phẩm],0)))</f>
        <v/>
      </c>
      <c r="J1457" s="20" t="str">
        <f>IF(H1457="","",INDEX(D.1[ĐVT],MATCH(H1457,D.1[Tên sản phẩm],0)))</f>
        <v/>
      </c>
      <c r="K1457" s="56" t="str">
        <f>IF(H1457="","",INDEX(#REF!,MATCH(H1457,D.1[Tên sản phẩm],0)))</f>
        <v/>
      </c>
      <c r="L1457" s="56"/>
      <c r="M1457" s="53"/>
      <c r="N1457" s="53"/>
      <c r="O1457" s="53"/>
      <c r="P1457" s="57" t="str">
        <f t="shared" si="272"/>
        <v/>
      </c>
      <c r="Q1457" s="58"/>
      <c r="R1457" s="56" t="str">
        <f t="shared" si="265"/>
        <v/>
      </c>
      <c r="S1457" s="57" t="str">
        <f t="shared" si="273"/>
        <v/>
      </c>
      <c r="T1457" s="58" t="str">
        <f t="shared" ca="1" si="274"/>
        <v/>
      </c>
      <c r="U1457" s="57" t="str">
        <f t="shared" si="275"/>
        <v/>
      </c>
      <c r="V1457" s="57" t="str">
        <f ca="1">IF(AND(C1457&lt;&gt;"",C1457&lt;&gt;OFFSET(C1457,1,0)),SUMIFS([Giá có thuế],[Số ĐK],C1457),"")</f>
        <v/>
      </c>
      <c r="W1457" s="53"/>
      <c r="X1457" s="55" t="str">
        <f>IF(W1457="","",'Thông Tin Chung'!#REF!)</f>
        <v/>
      </c>
      <c r="Y1457" s="57" t="str">
        <f t="shared" ca="1" si="276"/>
        <v/>
      </c>
      <c r="Z1457" s="59"/>
      <c r="AA1457" s="49" t="str">
        <f ca="1">IF(C1457="","",IF(OR(D1457&lt;NgayBatDau,D1457&gt;NgayKetThuc),"Ngày tháng phải nằm trong kỳ báo cáo",IF(AND(G1457&lt;&gt;"",COUNTIF(D.2[Tên khách hàng],G1457)=0),"Tên KH chưa khai báo trong DSKH",IF(AND(H1457&lt;&gt;"",COUNTIF(D.1[Tên sản phẩm],H1457)=0),"SP này chưa khai báo trong DSSP",""))))</f>
        <v/>
      </c>
      <c r="AB1457" s="28" t="str">
        <f t="shared" ca="1" si="266"/>
        <v/>
      </c>
      <c r="AC1457" s="29" t="str">
        <f>IF(OR(H1457="",S1457=""),"",S1457-(SUM(L1457,M1457)*INDEX(#REF!,MATCH(H1457,D.1[Tên sản phẩm],0))))</f>
        <v/>
      </c>
    </row>
    <row r="1458" spans="2:29" ht="27.75" customHeight="1">
      <c r="B1458" s="69">
        <f t="shared" si="267"/>
        <v>1455</v>
      </c>
      <c r="C1458" s="49" t="str">
        <f t="shared" ca="1" si="268"/>
        <v/>
      </c>
      <c r="D1458" s="50" t="str">
        <f t="shared" ca="1" si="269"/>
        <v/>
      </c>
      <c r="E1458" s="51" t="str">
        <f t="shared" ca="1" si="270"/>
        <v/>
      </c>
      <c r="F1458" s="51"/>
      <c r="G1458" s="52" t="str">
        <f t="shared" ca="1" si="271"/>
        <v/>
      </c>
      <c r="H1458" s="53"/>
      <c r="I1458" s="54" t="str">
        <f>IF(H1458="","",INDEX(D.1[Quy cách],MATCH(H1458,D.1[Tên sản phẩm],0)))</f>
        <v/>
      </c>
      <c r="J1458" s="20" t="str">
        <f>IF(H1458="","",INDEX(D.1[ĐVT],MATCH(H1458,D.1[Tên sản phẩm],0)))</f>
        <v/>
      </c>
      <c r="K1458" s="56" t="str">
        <f>IF(H1458="","",INDEX(#REF!,MATCH(H1458,D.1[Tên sản phẩm],0)))</f>
        <v/>
      </c>
      <c r="L1458" s="56"/>
      <c r="M1458" s="53"/>
      <c r="N1458" s="53"/>
      <c r="O1458" s="53"/>
      <c r="P1458" s="57" t="str">
        <f t="shared" si="272"/>
        <v/>
      </c>
      <c r="Q1458" s="58"/>
      <c r="R1458" s="56" t="str">
        <f t="shared" si="265"/>
        <v/>
      </c>
      <c r="S1458" s="57" t="str">
        <f t="shared" si="273"/>
        <v/>
      </c>
      <c r="T1458" s="58" t="str">
        <f t="shared" ca="1" si="274"/>
        <v/>
      </c>
      <c r="U1458" s="57" t="str">
        <f t="shared" si="275"/>
        <v/>
      </c>
      <c r="V1458" s="57" t="str">
        <f ca="1">IF(AND(C1458&lt;&gt;"",C1458&lt;&gt;OFFSET(C1458,1,0)),SUMIFS([Giá có thuế],[Số ĐK],C1458),"")</f>
        <v/>
      </c>
      <c r="W1458" s="53"/>
      <c r="X1458" s="55" t="str">
        <f>IF(W1458="","",'Thông Tin Chung'!#REF!)</f>
        <v/>
      </c>
      <c r="Y1458" s="57" t="str">
        <f t="shared" ca="1" si="276"/>
        <v/>
      </c>
      <c r="Z1458" s="59"/>
      <c r="AA1458" s="49" t="str">
        <f ca="1">IF(C1458="","",IF(OR(D1458&lt;NgayBatDau,D1458&gt;NgayKetThuc),"Ngày tháng phải nằm trong kỳ báo cáo",IF(AND(G1458&lt;&gt;"",COUNTIF(D.2[Tên khách hàng],G1458)=0),"Tên KH chưa khai báo trong DSKH",IF(AND(H1458&lt;&gt;"",COUNTIF(D.1[Tên sản phẩm],H1458)=0),"SP này chưa khai báo trong DSSP",""))))</f>
        <v/>
      </c>
      <c r="AB1458" s="28" t="str">
        <f t="shared" ca="1" si="266"/>
        <v/>
      </c>
      <c r="AC1458" s="29" t="str">
        <f>IF(OR(H1458="",S1458=""),"",S1458-(SUM(L1458,M1458)*INDEX(#REF!,MATCH(H1458,D.1[Tên sản phẩm],0))))</f>
        <v/>
      </c>
    </row>
    <row r="1459" spans="2:29" ht="27.75" customHeight="1">
      <c r="B1459" s="69">
        <f t="shared" si="267"/>
        <v>1456</v>
      </c>
      <c r="C1459" s="49" t="str">
        <f t="shared" ca="1" si="268"/>
        <v/>
      </c>
      <c r="D1459" s="50" t="str">
        <f t="shared" ca="1" si="269"/>
        <v/>
      </c>
      <c r="E1459" s="51" t="str">
        <f t="shared" ca="1" si="270"/>
        <v/>
      </c>
      <c r="F1459" s="51"/>
      <c r="G1459" s="52" t="str">
        <f t="shared" ca="1" si="271"/>
        <v/>
      </c>
      <c r="H1459" s="53"/>
      <c r="I1459" s="54" t="str">
        <f>IF(H1459="","",INDEX(D.1[Quy cách],MATCH(H1459,D.1[Tên sản phẩm],0)))</f>
        <v/>
      </c>
      <c r="J1459" s="20" t="str">
        <f>IF(H1459="","",INDEX(D.1[ĐVT],MATCH(H1459,D.1[Tên sản phẩm],0)))</f>
        <v/>
      </c>
      <c r="K1459" s="56" t="str">
        <f>IF(H1459="","",INDEX(#REF!,MATCH(H1459,D.1[Tên sản phẩm],0)))</f>
        <v/>
      </c>
      <c r="L1459" s="56"/>
      <c r="M1459" s="53"/>
      <c r="N1459" s="53"/>
      <c r="O1459" s="53"/>
      <c r="P1459" s="57" t="str">
        <f t="shared" si="272"/>
        <v/>
      </c>
      <c r="Q1459" s="58"/>
      <c r="R1459" s="56" t="str">
        <f t="shared" si="265"/>
        <v/>
      </c>
      <c r="S1459" s="57" t="str">
        <f t="shared" si="273"/>
        <v/>
      </c>
      <c r="T1459" s="58" t="str">
        <f t="shared" ca="1" si="274"/>
        <v/>
      </c>
      <c r="U1459" s="57" t="str">
        <f t="shared" si="275"/>
        <v/>
      </c>
      <c r="V1459" s="57" t="str">
        <f ca="1">IF(AND(C1459&lt;&gt;"",C1459&lt;&gt;OFFSET(C1459,1,0)),SUMIFS([Giá có thuế],[Số ĐK],C1459),"")</f>
        <v/>
      </c>
      <c r="W1459" s="53"/>
      <c r="X1459" s="55" t="str">
        <f>IF(W1459="","",'Thông Tin Chung'!#REF!)</f>
        <v/>
      </c>
      <c r="Y1459" s="57" t="str">
        <f t="shared" ca="1" si="276"/>
        <v/>
      </c>
      <c r="Z1459" s="59"/>
      <c r="AA1459" s="49" t="str">
        <f ca="1">IF(C1459="","",IF(OR(D1459&lt;NgayBatDau,D1459&gt;NgayKetThuc),"Ngày tháng phải nằm trong kỳ báo cáo",IF(AND(G1459&lt;&gt;"",COUNTIF(D.2[Tên khách hàng],G1459)=0),"Tên KH chưa khai báo trong DSKH",IF(AND(H1459&lt;&gt;"",COUNTIF(D.1[Tên sản phẩm],H1459)=0),"SP này chưa khai báo trong DSSP",""))))</f>
        <v/>
      </c>
      <c r="AB1459" s="28" t="str">
        <f t="shared" ca="1" si="266"/>
        <v/>
      </c>
      <c r="AC1459" s="29" t="str">
        <f>IF(OR(H1459="",S1459=""),"",S1459-(SUM(L1459,M1459)*INDEX(#REF!,MATCH(H1459,D.1[Tên sản phẩm],0))))</f>
        <v/>
      </c>
    </row>
    <row r="1460" spans="2:29" ht="27.75" customHeight="1">
      <c r="B1460" s="69">
        <f t="shared" si="267"/>
        <v>1457</v>
      </c>
      <c r="C1460" s="49" t="str">
        <f t="shared" ca="1" si="268"/>
        <v/>
      </c>
      <c r="D1460" s="50" t="str">
        <f t="shared" ca="1" si="269"/>
        <v/>
      </c>
      <c r="E1460" s="51" t="str">
        <f t="shared" ca="1" si="270"/>
        <v/>
      </c>
      <c r="F1460" s="51"/>
      <c r="G1460" s="52" t="str">
        <f t="shared" ca="1" si="271"/>
        <v/>
      </c>
      <c r="H1460" s="53"/>
      <c r="I1460" s="54" t="str">
        <f>IF(H1460="","",INDEX(D.1[Quy cách],MATCH(H1460,D.1[Tên sản phẩm],0)))</f>
        <v/>
      </c>
      <c r="J1460" s="20" t="str">
        <f>IF(H1460="","",INDEX(D.1[ĐVT],MATCH(H1460,D.1[Tên sản phẩm],0)))</f>
        <v/>
      </c>
      <c r="K1460" s="56" t="str">
        <f>IF(H1460="","",INDEX(#REF!,MATCH(H1460,D.1[Tên sản phẩm],0)))</f>
        <v/>
      </c>
      <c r="L1460" s="56"/>
      <c r="M1460" s="53"/>
      <c r="N1460" s="53"/>
      <c r="O1460" s="53"/>
      <c r="P1460" s="57" t="str">
        <f t="shared" si="272"/>
        <v/>
      </c>
      <c r="Q1460" s="58"/>
      <c r="R1460" s="56" t="str">
        <f t="shared" si="265"/>
        <v/>
      </c>
      <c r="S1460" s="57" t="str">
        <f t="shared" si="273"/>
        <v/>
      </c>
      <c r="T1460" s="58" t="str">
        <f t="shared" ca="1" si="274"/>
        <v/>
      </c>
      <c r="U1460" s="57" t="str">
        <f t="shared" si="275"/>
        <v/>
      </c>
      <c r="V1460" s="57" t="str">
        <f ca="1">IF(AND(C1460&lt;&gt;"",C1460&lt;&gt;OFFSET(C1460,1,0)),SUMIFS([Giá có thuế],[Số ĐK],C1460),"")</f>
        <v/>
      </c>
      <c r="W1460" s="53"/>
      <c r="X1460" s="55" t="str">
        <f>IF(W1460="","",'Thông Tin Chung'!#REF!)</f>
        <v/>
      </c>
      <c r="Y1460" s="57" t="str">
        <f t="shared" ca="1" si="276"/>
        <v/>
      </c>
      <c r="Z1460" s="59"/>
      <c r="AA1460" s="49" t="str">
        <f ca="1">IF(C1460="","",IF(OR(D1460&lt;NgayBatDau,D1460&gt;NgayKetThuc),"Ngày tháng phải nằm trong kỳ báo cáo",IF(AND(G1460&lt;&gt;"",COUNTIF(D.2[Tên khách hàng],G1460)=0),"Tên KH chưa khai báo trong DSKH",IF(AND(H1460&lt;&gt;"",COUNTIF(D.1[Tên sản phẩm],H1460)=0),"SP này chưa khai báo trong DSSP",""))))</f>
        <v/>
      </c>
      <c r="AB1460" s="28" t="str">
        <f t="shared" ca="1" si="266"/>
        <v/>
      </c>
      <c r="AC1460" s="29" t="str">
        <f>IF(OR(H1460="",S1460=""),"",S1460-(SUM(L1460,M1460)*INDEX(#REF!,MATCH(H1460,D.1[Tên sản phẩm],0))))</f>
        <v/>
      </c>
    </row>
    <row r="1461" spans="2:29" ht="27.75" customHeight="1">
      <c r="B1461" s="69">
        <f t="shared" si="267"/>
        <v>1458</v>
      </c>
      <c r="C1461" s="49" t="str">
        <f t="shared" ca="1" si="268"/>
        <v/>
      </c>
      <c r="D1461" s="50" t="str">
        <f t="shared" ca="1" si="269"/>
        <v/>
      </c>
      <c r="E1461" s="51" t="str">
        <f t="shared" ca="1" si="270"/>
        <v/>
      </c>
      <c r="F1461" s="51"/>
      <c r="G1461" s="52" t="str">
        <f t="shared" ca="1" si="271"/>
        <v/>
      </c>
      <c r="H1461" s="53"/>
      <c r="I1461" s="54" t="str">
        <f>IF(H1461="","",INDEX(D.1[Quy cách],MATCH(H1461,D.1[Tên sản phẩm],0)))</f>
        <v/>
      </c>
      <c r="J1461" s="20" t="str">
        <f>IF(H1461="","",INDEX(D.1[ĐVT],MATCH(H1461,D.1[Tên sản phẩm],0)))</f>
        <v/>
      </c>
      <c r="K1461" s="56" t="str">
        <f>IF(H1461="","",INDEX(#REF!,MATCH(H1461,D.1[Tên sản phẩm],0)))</f>
        <v/>
      </c>
      <c r="L1461" s="56"/>
      <c r="M1461" s="53"/>
      <c r="N1461" s="53"/>
      <c r="O1461" s="53"/>
      <c r="P1461" s="57" t="str">
        <f t="shared" si="272"/>
        <v/>
      </c>
      <c r="Q1461" s="58"/>
      <c r="R1461" s="56" t="str">
        <f t="shared" si="265"/>
        <v/>
      </c>
      <c r="S1461" s="57" t="str">
        <f t="shared" si="273"/>
        <v/>
      </c>
      <c r="T1461" s="58" t="str">
        <f t="shared" ca="1" si="274"/>
        <v/>
      </c>
      <c r="U1461" s="57" t="str">
        <f t="shared" si="275"/>
        <v/>
      </c>
      <c r="V1461" s="57" t="str">
        <f ca="1">IF(AND(C1461&lt;&gt;"",C1461&lt;&gt;OFFSET(C1461,1,0)),SUMIFS([Giá có thuế],[Số ĐK],C1461),"")</f>
        <v/>
      </c>
      <c r="W1461" s="53"/>
      <c r="X1461" s="55" t="str">
        <f>IF(W1461="","",'Thông Tin Chung'!#REF!)</f>
        <v/>
      </c>
      <c r="Y1461" s="57" t="str">
        <f t="shared" ca="1" si="276"/>
        <v/>
      </c>
      <c r="Z1461" s="59"/>
      <c r="AA1461" s="49" t="str">
        <f ca="1">IF(C1461="","",IF(OR(D1461&lt;NgayBatDau,D1461&gt;NgayKetThuc),"Ngày tháng phải nằm trong kỳ báo cáo",IF(AND(G1461&lt;&gt;"",COUNTIF(D.2[Tên khách hàng],G1461)=0),"Tên KH chưa khai báo trong DSKH",IF(AND(H1461&lt;&gt;"",COUNTIF(D.1[Tên sản phẩm],H1461)=0),"SP này chưa khai báo trong DSSP",""))))</f>
        <v/>
      </c>
      <c r="AB1461" s="28" t="str">
        <f t="shared" ca="1" si="266"/>
        <v/>
      </c>
      <c r="AC1461" s="29" t="str">
        <f>IF(OR(H1461="",S1461=""),"",S1461-(SUM(L1461,M1461)*INDEX(#REF!,MATCH(H1461,D.1[Tên sản phẩm],0))))</f>
        <v/>
      </c>
    </row>
    <row r="1462" spans="2:29" ht="27.75" customHeight="1">
      <c r="B1462" s="69">
        <f t="shared" si="267"/>
        <v>1459</v>
      </c>
      <c r="C1462" s="49" t="str">
        <f t="shared" ca="1" si="268"/>
        <v/>
      </c>
      <c r="D1462" s="50" t="str">
        <f t="shared" ca="1" si="269"/>
        <v/>
      </c>
      <c r="E1462" s="51" t="str">
        <f t="shared" ca="1" si="270"/>
        <v/>
      </c>
      <c r="F1462" s="51"/>
      <c r="G1462" s="52" t="str">
        <f t="shared" ca="1" si="271"/>
        <v/>
      </c>
      <c r="H1462" s="53"/>
      <c r="I1462" s="54" t="str">
        <f>IF(H1462="","",INDEX(D.1[Quy cách],MATCH(H1462,D.1[Tên sản phẩm],0)))</f>
        <v/>
      </c>
      <c r="J1462" s="20" t="str">
        <f>IF(H1462="","",INDEX(D.1[ĐVT],MATCH(H1462,D.1[Tên sản phẩm],0)))</f>
        <v/>
      </c>
      <c r="K1462" s="56" t="str">
        <f>IF(H1462="","",INDEX(#REF!,MATCH(H1462,D.1[Tên sản phẩm],0)))</f>
        <v/>
      </c>
      <c r="L1462" s="56"/>
      <c r="M1462" s="53"/>
      <c r="N1462" s="53"/>
      <c r="O1462" s="53"/>
      <c r="P1462" s="57" t="str">
        <f t="shared" si="272"/>
        <v/>
      </c>
      <c r="Q1462" s="58"/>
      <c r="R1462" s="56" t="str">
        <f t="shared" si="265"/>
        <v/>
      </c>
      <c r="S1462" s="57" t="str">
        <f t="shared" si="273"/>
        <v/>
      </c>
      <c r="T1462" s="58" t="str">
        <f t="shared" ca="1" si="274"/>
        <v/>
      </c>
      <c r="U1462" s="57" t="str">
        <f t="shared" si="275"/>
        <v/>
      </c>
      <c r="V1462" s="57" t="str">
        <f ca="1">IF(AND(C1462&lt;&gt;"",C1462&lt;&gt;OFFSET(C1462,1,0)),SUMIFS([Giá có thuế],[Số ĐK],C1462),"")</f>
        <v/>
      </c>
      <c r="W1462" s="53"/>
      <c r="X1462" s="55" t="str">
        <f>IF(W1462="","",'Thông Tin Chung'!#REF!)</f>
        <v/>
      </c>
      <c r="Y1462" s="57" t="str">
        <f t="shared" ca="1" si="276"/>
        <v/>
      </c>
      <c r="Z1462" s="59"/>
      <c r="AA1462" s="49" t="str">
        <f ca="1">IF(C1462="","",IF(OR(D1462&lt;NgayBatDau,D1462&gt;NgayKetThuc),"Ngày tháng phải nằm trong kỳ báo cáo",IF(AND(G1462&lt;&gt;"",COUNTIF(D.2[Tên khách hàng],G1462)=0),"Tên KH chưa khai báo trong DSKH",IF(AND(H1462&lt;&gt;"",COUNTIF(D.1[Tên sản phẩm],H1462)=0),"SP này chưa khai báo trong DSSP",""))))</f>
        <v/>
      </c>
      <c r="AB1462" s="28" t="str">
        <f t="shared" ca="1" si="266"/>
        <v/>
      </c>
      <c r="AC1462" s="29" t="str">
        <f>IF(OR(H1462="",S1462=""),"",S1462-(SUM(L1462,M1462)*INDEX(#REF!,MATCH(H1462,D.1[Tên sản phẩm],0))))</f>
        <v/>
      </c>
    </row>
    <row r="1463" spans="2:29" ht="27.75" customHeight="1">
      <c r="B1463" s="69">
        <f t="shared" si="267"/>
        <v>1460</v>
      </c>
      <c r="C1463" s="49" t="str">
        <f t="shared" ca="1" si="268"/>
        <v/>
      </c>
      <c r="D1463" s="50" t="str">
        <f t="shared" ca="1" si="269"/>
        <v/>
      </c>
      <c r="E1463" s="51" t="str">
        <f t="shared" ca="1" si="270"/>
        <v/>
      </c>
      <c r="F1463" s="51"/>
      <c r="G1463" s="52" t="str">
        <f t="shared" ca="1" si="271"/>
        <v/>
      </c>
      <c r="H1463" s="53"/>
      <c r="I1463" s="54" t="str">
        <f>IF(H1463="","",INDEX(D.1[Quy cách],MATCH(H1463,D.1[Tên sản phẩm],0)))</f>
        <v/>
      </c>
      <c r="J1463" s="20" t="str">
        <f>IF(H1463="","",INDEX(D.1[ĐVT],MATCH(H1463,D.1[Tên sản phẩm],0)))</f>
        <v/>
      </c>
      <c r="K1463" s="56" t="str">
        <f>IF(H1463="","",INDEX(#REF!,MATCH(H1463,D.1[Tên sản phẩm],0)))</f>
        <v/>
      </c>
      <c r="L1463" s="56"/>
      <c r="M1463" s="53"/>
      <c r="N1463" s="53"/>
      <c r="O1463" s="53"/>
      <c r="P1463" s="57" t="str">
        <f t="shared" si="272"/>
        <v/>
      </c>
      <c r="Q1463" s="58"/>
      <c r="R1463" s="56" t="str">
        <f t="shared" si="265"/>
        <v/>
      </c>
      <c r="S1463" s="57" t="str">
        <f t="shared" si="273"/>
        <v/>
      </c>
      <c r="T1463" s="58" t="str">
        <f t="shared" ca="1" si="274"/>
        <v/>
      </c>
      <c r="U1463" s="57" t="str">
        <f t="shared" si="275"/>
        <v/>
      </c>
      <c r="V1463" s="57" t="str">
        <f ca="1">IF(AND(C1463&lt;&gt;"",C1463&lt;&gt;OFFSET(C1463,1,0)),SUMIFS([Giá có thuế],[Số ĐK],C1463),"")</f>
        <v/>
      </c>
      <c r="W1463" s="53"/>
      <c r="X1463" s="55" t="str">
        <f>IF(W1463="","",'Thông Tin Chung'!#REF!)</f>
        <v/>
      </c>
      <c r="Y1463" s="57" t="str">
        <f t="shared" ca="1" si="276"/>
        <v/>
      </c>
      <c r="Z1463" s="59"/>
      <c r="AA1463" s="49" t="str">
        <f ca="1">IF(C1463="","",IF(OR(D1463&lt;NgayBatDau,D1463&gt;NgayKetThuc),"Ngày tháng phải nằm trong kỳ báo cáo",IF(AND(G1463&lt;&gt;"",COUNTIF(D.2[Tên khách hàng],G1463)=0),"Tên KH chưa khai báo trong DSKH",IF(AND(H1463&lt;&gt;"",COUNTIF(D.1[Tên sản phẩm],H1463)=0),"SP này chưa khai báo trong DSSP",""))))</f>
        <v/>
      </c>
      <c r="AB1463" s="28" t="str">
        <f t="shared" ca="1" si="266"/>
        <v/>
      </c>
      <c r="AC1463" s="29" t="str">
        <f>IF(OR(H1463="",S1463=""),"",S1463-(SUM(L1463,M1463)*INDEX(#REF!,MATCH(H1463,D.1[Tên sản phẩm],0))))</f>
        <v/>
      </c>
    </row>
    <row r="1464" spans="2:29" ht="27.75" customHeight="1">
      <c r="B1464" s="69">
        <f t="shared" si="267"/>
        <v>1461</v>
      </c>
      <c r="C1464" s="49" t="str">
        <f t="shared" ca="1" si="268"/>
        <v/>
      </c>
      <c r="D1464" s="50" t="str">
        <f t="shared" ca="1" si="269"/>
        <v/>
      </c>
      <c r="E1464" s="51" t="str">
        <f t="shared" ca="1" si="270"/>
        <v/>
      </c>
      <c r="F1464" s="51"/>
      <c r="G1464" s="52" t="str">
        <f t="shared" ca="1" si="271"/>
        <v/>
      </c>
      <c r="H1464" s="53"/>
      <c r="I1464" s="54" t="str">
        <f>IF(H1464="","",INDEX(D.1[Quy cách],MATCH(H1464,D.1[Tên sản phẩm],0)))</f>
        <v/>
      </c>
      <c r="J1464" s="20" t="str">
        <f>IF(H1464="","",INDEX(D.1[ĐVT],MATCH(H1464,D.1[Tên sản phẩm],0)))</f>
        <v/>
      </c>
      <c r="K1464" s="56" t="str">
        <f>IF(H1464="","",INDEX(#REF!,MATCH(H1464,D.1[Tên sản phẩm],0)))</f>
        <v/>
      </c>
      <c r="L1464" s="56"/>
      <c r="M1464" s="53"/>
      <c r="N1464" s="53"/>
      <c r="O1464" s="53"/>
      <c r="P1464" s="57" t="str">
        <f t="shared" si="272"/>
        <v/>
      </c>
      <c r="Q1464" s="58"/>
      <c r="R1464" s="56" t="str">
        <f t="shared" si="265"/>
        <v/>
      </c>
      <c r="S1464" s="57" t="str">
        <f t="shared" si="273"/>
        <v/>
      </c>
      <c r="T1464" s="58" t="str">
        <f t="shared" ca="1" si="274"/>
        <v/>
      </c>
      <c r="U1464" s="57" t="str">
        <f t="shared" si="275"/>
        <v/>
      </c>
      <c r="V1464" s="57" t="str">
        <f ca="1">IF(AND(C1464&lt;&gt;"",C1464&lt;&gt;OFFSET(C1464,1,0)),SUMIFS([Giá có thuế],[Số ĐK],C1464),"")</f>
        <v/>
      </c>
      <c r="W1464" s="53"/>
      <c r="X1464" s="55" t="str">
        <f>IF(W1464="","",'Thông Tin Chung'!#REF!)</f>
        <v/>
      </c>
      <c r="Y1464" s="57" t="str">
        <f t="shared" ca="1" si="276"/>
        <v/>
      </c>
      <c r="Z1464" s="59"/>
      <c r="AA1464" s="49" t="str">
        <f ca="1">IF(C1464="","",IF(OR(D1464&lt;NgayBatDau,D1464&gt;NgayKetThuc),"Ngày tháng phải nằm trong kỳ báo cáo",IF(AND(G1464&lt;&gt;"",COUNTIF(D.2[Tên khách hàng],G1464)=0),"Tên KH chưa khai báo trong DSKH",IF(AND(H1464&lt;&gt;"",COUNTIF(D.1[Tên sản phẩm],H1464)=0),"SP này chưa khai báo trong DSSP",""))))</f>
        <v/>
      </c>
      <c r="AB1464" s="28" t="str">
        <f t="shared" ca="1" si="266"/>
        <v/>
      </c>
      <c r="AC1464" s="29" t="str">
        <f>IF(OR(H1464="",S1464=""),"",S1464-(SUM(L1464,M1464)*INDEX(#REF!,MATCH(H1464,D.1[Tên sản phẩm],0))))</f>
        <v/>
      </c>
    </row>
    <row r="1465" spans="2:29" ht="27.75" customHeight="1">
      <c r="B1465" s="69">
        <f t="shared" si="267"/>
        <v>1462</v>
      </c>
      <c r="C1465" s="49" t="str">
        <f t="shared" ca="1" si="268"/>
        <v/>
      </c>
      <c r="D1465" s="50" t="str">
        <f t="shared" ca="1" si="269"/>
        <v/>
      </c>
      <c r="E1465" s="51" t="str">
        <f t="shared" ca="1" si="270"/>
        <v/>
      </c>
      <c r="F1465" s="51"/>
      <c r="G1465" s="52" t="str">
        <f t="shared" ca="1" si="271"/>
        <v/>
      </c>
      <c r="H1465" s="53"/>
      <c r="I1465" s="54" t="str">
        <f>IF(H1465="","",INDEX(D.1[Quy cách],MATCH(H1465,D.1[Tên sản phẩm],0)))</f>
        <v/>
      </c>
      <c r="J1465" s="20" t="str">
        <f>IF(H1465="","",INDEX(D.1[ĐVT],MATCH(H1465,D.1[Tên sản phẩm],0)))</f>
        <v/>
      </c>
      <c r="K1465" s="56" t="str">
        <f>IF(H1465="","",INDEX(#REF!,MATCH(H1465,D.1[Tên sản phẩm],0)))</f>
        <v/>
      </c>
      <c r="L1465" s="56"/>
      <c r="M1465" s="53"/>
      <c r="N1465" s="53"/>
      <c r="O1465" s="53"/>
      <c r="P1465" s="57" t="str">
        <f t="shared" si="272"/>
        <v/>
      </c>
      <c r="Q1465" s="58"/>
      <c r="R1465" s="56" t="str">
        <f t="shared" si="265"/>
        <v/>
      </c>
      <c r="S1465" s="57" t="str">
        <f t="shared" si="273"/>
        <v/>
      </c>
      <c r="T1465" s="58" t="str">
        <f t="shared" ca="1" si="274"/>
        <v/>
      </c>
      <c r="U1465" s="57" t="str">
        <f t="shared" si="275"/>
        <v/>
      </c>
      <c r="V1465" s="57" t="str">
        <f ca="1">IF(AND(C1465&lt;&gt;"",C1465&lt;&gt;OFFSET(C1465,1,0)),SUMIFS([Giá có thuế],[Số ĐK],C1465),"")</f>
        <v/>
      </c>
      <c r="W1465" s="53"/>
      <c r="X1465" s="55" t="str">
        <f>IF(W1465="","",'Thông Tin Chung'!#REF!)</f>
        <v/>
      </c>
      <c r="Y1465" s="57" t="str">
        <f t="shared" ca="1" si="276"/>
        <v/>
      </c>
      <c r="Z1465" s="59"/>
      <c r="AA1465" s="49" t="str">
        <f ca="1">IF(C1465="","",IF(OR(D1465&lt;NgayBatDau,D1465&gt;NgayKetThuc),"Ngày tháng phải nằm trong kỳ báo cáo",IF(AND(G1465&lt;&gt;"",COUNTIF(D.2[Tên khách hàng],G1465)=0),"Tên KH chưa khai báo trong DSKH",IF(AND(H1465&lt;&gt;"",COUNTIF(D.1[Tên sản phẩm],H1465)=0),"SP này chưa khai báo trong DSSP",""))))</f>
        <v/>
      </c>
      <c r="AB1465" s="28" t="str">
        <f t="shared" ca="1" si="266"/>
        <v/>
      </c>
      <c r="AC1465" s="29" t="str">
        <f>IF(OR(H1465="",S1465=""),"",S1465-(SUM(L1465,M1465)*INDEX(#REF!,MATCH(H1465,D.1[Tên sản phẩm],0))))</f>
        <v/>
      </c>
    </row>
    <row r="1466" spans="2:29" ht="27.75" customHeight="1">
      <c r="B1466" s="69">
        <f t="shared" si="267"/>
        <v>1463</v>
      </c>
      <c r="C1466" s="49" t="str">
        <f t="shared" ca="1" si="268"/>
        <v/>
      </c>
      <c r="D1466" s="50" t="str">
        <f t="shared" ca="1" si="269"/>
        <v/>
      </c>
      <c r="E1466" s="51" t="str">
        <f t="shared" ca="1" si="270"/>
        <v/>
      </c>
      <c r="F1466" s="51"/>
      <c r="G1466" s="52" t="str">
        <f t="shared" ca="1" si="271"/>
        <v/>
      </c>
      <c r="H1466" s="53"/>
      <c r="I1466" s="54" t="str">
        <f>IF(H1466="","",INDEX(D.1[Quy cách],MATCH(H1466,D.1[Tên sản phẩm],0)))</f>
        <v/>
      </c>
      <c r="J1466" s="20" t="str">
        <f>IF(H1466="","",INDEX(D.1[ĐVT],MATCH(H1466,D.1[Tên sản phẩm],0)))</f>
        <v/>
      </c>
      <c r="K1466" s="56" t="str">
        <f>IF(H1466="","",INDEX(#REF!,MATCH(H1466,D.1[Tên sản phẩm],0)))</f>
        <v/>
      </c>
      <c r="L1466" s="56"/>
      <c r="M1466" s="53"/>
      <c r="N1466" s="53"/>
      <c r="O1466" s="53"/>
      <c r="P1466" s="57" t="str">
        <f t="shared" si="272"/>
        <v/>
      </c>
      <c r="Q1466" s="58"/>
      <c r="R1466" s="56" t="str">
        <f t="shared" si="265"/>
        <v/>
      </c>
      <c r="S1466" s="57" t="str">
        <f t="shared" si="273"/>
        <v/>
      </c>
      <c r="T1466" s="58" t="str">
        <f t="shared" ca="1" si="274"/>
        <v/>
      </c>
      <c r="U1466" s="57" t="str">
        <f t="shared" si="275"/>
        <v/>
      </c>
      <c r="V1466" s="57" t="str">
        <f ca="1">IF(AND(C1466&lt;&gt;"",C1466&lt;&gt;OFFSET(C1466,1,0)),SUMIFS([Giá có thuế],[Số ĐK],C1466),"")</f>
        <v/>
      </c>
      <c r="W1466" s="53"/>
      <c r="X1466" s="55" t="str">
        <f>IF(W1466="","",'Thông Tin Chung'!#REF!)</f>
        <v/>
      </c>
      <c r="Y1466" s="57" t="str">
        <f t="shared" ca="1" si="276"/>
        <v/>
      </c>
      <c r="Z1466" s="59"/>
      <c r="AA1466" s="49" t="str">
        <f ca="1">IF(C1466="","",IF(OR(D1466&lt;NgayBatDau,D1466&gt;NgayKetThuc),"Ngày tháng phải nằm trong kỳ báo cáo",IF(AND(G1466&lt;&gt;"",COUNTIF(D.2[Tên khách hàng],G1466)=0),"Tên KH chưa khai báo trong DSKH",IF(AND(H1466&lt;&gt;"",COUNTIF(D.1[Tên sản phẩm],H1466)=0),"SP này chưa khai báo trong DSSP",""))))</f>
        <v/>
      </c>
      <c r="AB1466" s="28" t="str">
        <f t="shared" ca="1" si="266"/>
        <v/>
      </c>
      <c r="AC1466" s="29" t="str">
        <f>IF(OR(H1466="",S1466=""),"",S1466-(SUM(L1466,M1466)*INDEX(#REF!,MATCH(H1466,D.1[Tên sản phẩm],0))))</f>
        <v/>
      </c>
    </row>
    <row r="1467" spans="2:29" ht="27.75" customHeight="1">
      <c r="B1467" s="69">
        <f t="shared" si="267"/>
        <v>1464</v>
      </c>
      <c r="C1467" s="49" t="str">
        <f t="shared" ca="1" si="268"/>
        <v/>
      </c>
      <c r="D1467" s="50" t="str">
        <f t="shared" ca="1" si="269"/>
        <v/>
      </c>
      <c r="E1467" s="51" t="str">
        <f t="shared" ca="1" si="270"/>
        <v/>
      </c>
      <c r="F1467" s="51"/>
      <c r="G1467" s="52" t="str">
        <f t="shared" ca="1" si="271"/>
        <v/>
      </c>
      <c r="H1467" s="53"/>
      <c r="I1467" s="54" t="str">
        <f>IF(H1467="","",INDEX(D.1[Quy cách],MATCH(H1467,D.1[Tên sản phẩm],0)))</f>
        <v/>
      </c>
      <c r="J1467" s="20" t="str">
        <f>IF(H1467="","",INDEX(D.1[ĐVT],MATCH(H1467,D.1[Tên sản phẩm],0)))</f>
        <v/>
      </c>
      <c r="K1467" s="56" t="str">
        <f>IF(H1467="","",INDEX(#REF!,MATCH(H1467,D.1[Tên sản phẩm],0)))</f>
        <v/>
      </c>
      <c r="L1467" s="56"/>
      <c r="M1467" s="53"/>
      <c r="N1467" s="53"/>
      <c r="O1467" s="53"/>
      <c r="P1467" s="57" t="str">
        <f t="shared" si="272"/>
        <v/>
      </c>
      <c r="Q1467" s="58"/>
      <c r="R1467" s="56" t="str">
        <f t="shared" si="265"/>
        <v/>
      </c>
      <c r="S1467" s="57" t="str">
        <f t="shared" si="273"/>
        <v/>
      </c>
      <c r="T1467" s="58" t="str">
        <f t="shared" ca="1" si="274"/>
        <v/>
      </c>
      <c r="U1467" s="57" t="str">
        <f t="shared" si="275"/>
        <v/>
      </c>
      <c r="V1467" s="57" t="str">
        <f ca="1">IF(AND(C1467&lt;&gt;"",C1467&lt;&gt;OFFSET(C1467,1,0)),SUMIFS([Giá có thuế],[Số ĐK],C1467),"")</f>
        <v/>
      </c>
      <c r="W1467" s="53"/>
      <c r="X1467" s="55" t="str">
        <f>IF(W1467="","",'Thông Tin Chung'!#REF!)</f>
        <v/>
      </c>
      <c r="Y1467" s="57" t="str">
        <f t="shared" ca="1" si="276"/>
        <v/>
      </c>
      <c r="Z1467" s="59"/>
      <c r="AA1467" s="49" t="str">
        <f ca="1">IF(C1467="","",IF(OR(D1467&lt;NgayBatDau,D1467&gt;NgayKetThuc),"Ngày tháng phải nằm trong kỳ báo cáo",IF(AND(G1467&lt;&gt;"",COUNTIF(D.2[Tên khách hàng],G1467)=0),"Tên KH chưa khai báo trong DSKH",IF(AND(H1467&lt;&gt;"",COUNTIF(D.1[Tên sản phẩm],H1467)=0),"SP này chưa khai báo trong DSSP",""))))</f>
        <v/>
      </c>
      <c r="AB1467" s="28" t="str">
        <f t="shared" ca="1" si="266"/>
        <v/>
      </c>
      <c r="AC1467" s="29" t="str">
        <f>IF(OR(H1467="",S1467=""),"",S1467-(SUM(L1467,M1467)*INDEX(#REF!,MATCH(H1467,D.1[Tên sản phẩm],0))))</f>
        <v/>
      </c>
    </row>
    <row r="1468" spans="2:29" ht="27.75" customHeight="1">
      <c r="B1468" s="69">
        <f t="shared" si="267"/>
        <v>1465</v>
      </c>
      <c r="C1468" s="49" t="str">
        <f t="shared" ca="1" si="268"/>
        <v/>
      </c>
      <c r="D1468" s="50" t="str">
        <f t="shared" ca="1" si="269"/>
        <v/>
      </c>
      <c r="E1468" s="51" t="str">
        <f t="shared" ca="1" si="270"/>
        <v/>
      </c>
      <c r="F1468" s="51"/>
      <c r="G1468" s="52" t="str">
        <f t="shared" ca="1" si="271"/>
        <v/>
      </c>
      <c r="H1468" s="53"/>
      <c r="I1468" s="54" t="str">
        <f>IF(H1468="","",INDEX(D.1[Quy cách],MATCH(H1468,D.1[Tên sản phẩm],0)))</f>
        <v/>
      </c>
      <c r="J1468" s="20" t="str">
        <f>IF(H1468="","",INDEX(D.1[ĐVT],MATCH(H1468,D.1[Tên sản phẩm],0)))</f>
        <v/>
      </c>
      <c r="K1468" s="56" t="str">
        <f>IF(H1468="","",INDEX(#REF!,MATCH(H1468,D.1[Tên sản phẩm],0)))</f>
        <v/>
      </c>
      <c r="L1468" s="56"/>
      <c r="M1468" s="53"/>
      <c r="N1468" s="53"/>
      <c r="O1468" s="53"/>
      <c r="P1468" s="57" t="str">
        <f t="shared" si="272"/>
        <v/>
      </c>
      <c r="Q1468" s="58"/>
      <c r="R1468" s="56" t="str">
        <f t="shared" si="265"/>
        <v/>
      </c>
      <c r="S1468" s="57" t="str">
        <f t="shared" si="273"/>
        <v/>
      </c>
      <c r="T1468" s="58" t="str">
        <f t="shared" ca="1" si="274"/>
        <v/>
      </c>
      <c r="U1468" s="57" t="str">
        <f t="shared" si="275"/>
        <v/>
      </c>
      <c r="V1468" s="57" t="str">
        <f ca="1">IF(AND(C1468&lt;&gt;"",C1468&lt;&gt;OFFSET(C1468,1,0)),SUMIFS([Giá có thuế],[Số ĐK],C1468),"")</f>
        <v/>
      </c>
      <c r="W1468" s="53"/>
      <c r="X1468" s="55" t="str">
        <f>IF(W1468="","",'Thông Tin Chung'!#REF!)</f>
        <v/>
      </c>
      <c r="Y1468" s="57" t="str">
        <f t="shared" ca="1" si="276"/>
        <v/>
      </c>
      <c r="Z1468" s="59"/>
      <c r="AA1468" s="49" t="str">
        <f ca="1">IF(C1468="","",IF(OR(D1468&lt;NgayBatDau,D1468&gt;NgayKetThuc),"Ngày tháng phải nằm trong kỳ báo cáo",IF(AND(G1468&lt;&gt;"",COUNTIF(D.2[Tên khách hàng],G1468)=0),"Tên KH chưa khai báo trong DSKH",IF(AND(H1468&lt;&gt;"",COUNTIF(D.1[Tên sản phẩm],H1468)=0),"SP này chưa khai báo trong DSSP",""))))</f>
        <v/>
      </c>
      <c r="AB1468" s="28" t="str">
        <f t="shared" ca="1" si="266"/>
        <v/>
      </c>
      <c r="AC1468" s="29" t="str">
        <f>IF(OR(H1468="",S1468=""),"",S1468-(SUM(L1468,M1468)*INDEX(#REF!,MATCH(H1468,D.1[Tên sản phẩm],0))))</f>
        <v/>
      </c>
    </row>
    <row r="1469" spans="2:29" ht="27.75" customHeight="1">
      <c r="B1469" s="69">
        <f t="shared" si="267"/>
        <v>1466</v>
      </c>
      <c r="C1469" s="49" t="str">
        <f t="shared" ca="1" si="268"/>
        <v/>
      </c>
      <c r="D1469" s="50" t="str">
        <f t="shared" ca="1" si="269"/>
        <v/>
      </c>
      <c r="E1469" s="51" t="str">
        <f t="shared" ca="1" si="270"/>
        <v/>
      </c>
      <c r="F1469" s="51"/>
      <c r="G1469" s="52" t="str">
        <f t="shared" ca="1" si="271"/>
        <v/>
      </c>
      <c r="H1469" s="53"/>
      <c r="I1469" s="54" t="str">
        <f>IF(H1469="","",INDEX(D.1[Quy cách],MATCH(H1469,D.1[Tên sản phẩm],0)))</f>
        <v/>
      </c>
      <c r="J1469" s="20" t="str">
        <f>IF(H1469="","",INDEX(D.1[ĐVT],MATCH(H1469,D.1[Tên sản phẩm],0)))</f>
        <v/>
      </c>
      <c r="K1469" s="56" t="str">
        <f>IF(H1469="","",INDEX(#REF!,MATCH(H1469,D.1[Tên sản phẩm],0)))</f>
        <v/>
      </c>
      <c r="L1469" s="56"/>
      <c r="M1469" s="53"/>
      <c r="N1469" s="53"/>
      <c r="O1469" s="53"/>
      <c r="P1469" s="57" t="str">
        <f t="shared" si="272"/>
        <v/>
      </c>
      <c r="Q1469" s="58"/>
      <c r="R1469" s="56" t="str">
        <f t="shared" si="265"/>
        <v/>
      </c>
      <c r="S1469" s="57" t="str">
        <f t="shared" si="273"/>
        <v/>
      </c>
      <c r="T1469" s="58" t="str">
        <f t="shared" ca="1" si="274"/>
        <v/>
      </c>
      <c r="U1469" s="57" t="str">
        <f t="shared" si="275"/>
        <v/>
      </c>
      <c r="V1469" s="57" t="str">
        <f ca="1">IF(AND(C1469&lt;&gt;"",C1469&lt;&gt;OFFSET(C1469,1,0)),SUMIFS([Giá có thuế],[Số ĐK],C1469),"")</f>
        <v/>
      </c>
      <c r="W1469" s="53"/>
      <c r="X1469" s="55" t="str">
        <f>IF(W1469="","",'Thông Tin Chung'!#REF!)</f>
        <v/>
      </c>
      <c r="Y1469" s="57" t="str">
        <f t="shared" ca="1" si="276"/>
        <v/>
      </c>
      <c r="Z1469" s="59"/>
      <c r="AA1469" s="49" t="str">
        <f ca="1">IF(C1469="","",IF(OR(D1469&lt;NgayBatDau,D1469&gt;NgayKetThuc),"Ngày tháng phải nằm trong kỳ báo cáo",IF(AND(G1469&lt;&gt;"",COUNTIF(D.2[Tên khách hàng],G1469)=0),"Tên KH chưa khai báo trong DSKH",IF(AND(H1469&lt;&gt;"",COUNTIF(D.1[Tên sản phẩm],H1469)=0),"SP này chưa khai báo trong DSSP",""))))</f>
        <v/>
      </c>
      <c r="AB1469" s="28" t="str">
        <f t="shared" ca="1" si="266"/>
        <v/>
      </c>
      <c r="AC1469" s="29" t="str">
        <f>IF(OR(H1469="",S1469=""),"",S1469-(SUM(L1469,M1469)*INDEX(#REF!,MATCH(H1469,D.1[Tên sản phẩm],0))))</f>
        <v/>
      </c>
    </row>
    <row r="1470" spans="2:29" ht="27.75" customHeight="1">
      <c r="B1470" s="69">
        <f t="shared" si="267"/>
        <v>1467</v>
      </c>
      <c r="C1470" s="49" t="str">
        <f t="shared" ca="1" si="268"/>
        <v/>
      </c>
      <c r="D1470" s="50" t="str">
        <f t="shared" ca="1" si="269"/>
        <v/>
      </c>
      <c r="E1470" s="51" t="str">
        <f t="shared" ca="1" si="270"/>
        <v/>
      </c>
      <c r="F1470" s="51"/>
      <c r="G1470" s="52" t="str">
        <f t="shared" ca="1" si="271"/>
        <v/>
      </c>
      <c r="H1470" s="53"/>
      <c r="I1470" s="54" t="str">
        <f>IF(H1470="","",INDEX(D.1[Quy cách],MATCH(H1470,D.1[Tên sản phẩm],0)))</f>
        <v/>
      </c>
      <c r="J1470" s="20" t="str">
        <f>IF(H1470="","",INDEX(D.1[ĐVT],MATCH(H1470,D.1[Tên sản phẩm],0)))</f>
        <v/>
      </c>
      <c r="K1470" s="56" t="str">
        <f>IF(H1470="","",INDEX(#REF!,MATCH(H1470,D.1[Tên sản phẩm],0)))</f>
        <v/>
      </c>
      <c r="L1470" s="56"/>
      <c r="M1470" s="53"/>
      <c r="N1470" s="53"/>
      <c r="O1470" s="53"/>
      <c r="P1470" s="57" t="str">
        <f t="shared" si="272"/>
        <v/>
      </c>
      <c r="Q1470" s="58"/>
      <c r="R1470" s="56" t="str">
        <f t="shared" si="265"/>
        <v/>
      </c>
      <c r="S1470" s="57" t="str">
        <f t="shared" si="273"/>
        <v/>
      </c>
      <c r="T1470" s="58" t="str">
        <f t="shared" ca="1" si="274"/>
        <v/>
      </c>
      <c r="U1470" s="57" t="str">
        <f t="shared" si="275"/>
        <v/>
      </c>
      <c r="V1470" s="57" t="str">
        <f ca="1">IF(AND(C1470&lt;&gt;"",C1470&lt;&gt;OFFSET(C1470,1,0)),SUMIFS([Giá có thuế],[Số ĐK],C1470),"")</f>
        <v/>
      </c>
      <c r="W1470" s="53"/>
      <c r="X1470" s="55" t="str">
        <f>IF(W1470="","",'Thông Tin Chung'!#REF!)</f>
        <v/>
      </c>
      <c r="Y1470" s="57" t="str">
        <f t="shared" ca="1" si="276"/>
        <v/>
      </c>
      <c r="Z1470" s="59"/>
      <c r="AA1470" s="49" t="str">
        <f ca="1">IF(C1470="","",IF(OR(D1470&lt;NgayBatDau,D1470&gt;NgayKetThuc),"Ngày tháng phải nằm trong kỳ báo cáo",IF(AND(G1470&lt;&gt;"",COUNTIF(D.2[Tên khách hàng],G1470)=0),"Tên KH chưa khai báo trong DSKH",IF(AND(H1470&lt;&gt;"",COUNTIF(D.1[Tên sản phẩm],H1470)=0),"SP này chưa khai báo trong DSSP",""))))</f>
        <v/>
      </c>
      <c r="AB1470" s="28" t="str">
        <f t="shared" ca="1" si="266"/>
        <v/>
      </c>
      <c r="AC1470" s="29" t="str">
        <f>IF(OR(H1470="",S1470=""),"",S1470-(SUM(L1470,M1470)*INDEX(#REF!,MATCH(H1470,D.1[Tên sản phẩm],0))))</f>
        <v/>
      </c>
    </row>
    <row r="1471" spans="2:29" ht="27.75" customHeight="1">
      <c r="B1471" s="69">
        <f t="shared" si="267"/>
        <v>1468</v>
      </c>
      <c r="C1471" s="49" t="str">
        <f t="shared" ca="1" si="268"/>
        <v/>
      </c>
      <c r="D1471" s="50" t="str">
        <f t="shared" ca="1" si="269"/>
        <v/>
      </c>
      <c r="E1471" s="51" t="str">
        <f t="shared" ca="1" si="270"/>
        <v/>
      </c>
      <c r="F1471" s="51"/>
      <c r="G1471" s="52" t="str">
        <f t="shared" ca="1" si="271"/>
        <v/>
      </c>
      <c r="H1471" s="53"/>
      <c r="I1471" s="54" t="str">
        <f>IF(H1471="","",INDEX(D.1[Quy cách],MATCH(H1471,D.1[Tên sản phẩm],0)))</f>
        <v/>
      </c>
      <c r="J1471" s="20" t="str">
        <f>IF(H1471="","",INDEX(D.1[ĐVT],MATCH(H1471,D.1[Tên sản phẩm],0)))</f>
        <v/>
      </c>
      <c r="K1471" s="56" t="str">
        <f>IF(H1471="","",INDEX(#REF!,MATCH(H1471,D.1[Tên sản phẩm],0)))</f>
        <v/>
      </c>
      <c r="L1471" s="56"/>
      <c r="M1471" s="53"/>
      <c r="N1471" s="53"/>
      <c r="O1471" s="53"/>
      <c r="P1471" s="57" t="str">
        <f t="shared" si="272"/>
        <v/>
      </c>
      <c r="Q1471" s="58"/>
      <c r="R1471" s="56" t="str">
        <f t="shared" si="265"/>
        <v/>
      </c>
      <c r="S1471" s="57" t="str">
        <f t="shared" si="273"/>
        <v/>
      </c>
      <c r="T1471" s="58" t="str">
        <f t="shared" ca="1" si="274"/>
        <v/>
      </c>
      <c r="U1471" s="57" t="str">
        <f t="shared" si="275"/>
        <v/>
      </c>
      <c r="V1471" s="57" t="str">
        <f ca="1">IF(AND(C1471&lt;&gt;"",C1471&lt;&gt;OFFSET(C1471,1,0)),SUMIFS([Giá có thuế],[Số ĐK],C1471),"")</f>
        <v/>
      </c>
      <c r="W1471" s="53"/>
      <c r="X1471" s="55" t="str">
        <f>IF(W1471="","",'Thông Tin Chung'!#REF!)</f>
        <v/>
      </c>
      <c r="Y1471" s="57" t="str">
        <f t="shared" ca="1" si="276"/>
        <v/>
      </c>
      <c r="Z1471" s="59"/>
      <c r="AA1471" s="49" t="str">
        <f ca="1">IF(C1471="","",IF(OR(D1471&lt;NgayBatDau,D1471&gt;NgayKetThuc),"Ngày tháng phải nằm trong kỳ báo cáo",IF(AND(G1471&lt;&gt;"",COUNTIF(D.2[Tên khách hàng],G1471)=0),"Tên KH chưa khai báo trong DSKH",IF(AND(H1471&lt;&gt;"",COUNTIF(D.1[Tên sản phẩm],H1471)=0),"SP này chưa khai báo trong DSSP",""))))</f>
        <v/>
      </c>
      <c r="AB1471" s="28" t="str">
        <f t="shared" ca="1" si="266"/>
        <v/>
      </c>
      <c r="AC1471" s="29" t="str">
        <f>IF(OR(H1471="",S1471=""),"",S1471-(SUM(L1471,M1471)*INDEX(#REF!,MATCH(H1471,D.1[Tên sản phẩm],0))))</f>
        <v/>
      </c>
    </row>
    <row r="1472" spans="2:29" ht="27.75" customHeight="1">
      <c r="B1472" s="69">
        <f t="shared" si="267"/>
        <v>1469</v>
      </c>
      <c r="C1472" s="49" t="str">
        <f t="shared" ca="1" si="268"/>
        <v/>
      </c>
      <c r="D1472" s="50" t="str">
        <f t="shared" ca="1" si="269"/>
        <v/>
      </c>
      <c r="E1472" s="51" t="str">
        <f t="shared" ca="1" si="270"/>
        <v/>
      </c>
      <c r="F1472" s="51"/>
      <c r="G1472" s="52" t="str">
        <f t="shared" ca="1" si="271"/>
        <v/>
      </c>
      <c r="H1472" s="53"/>
      <c r="I1472" s="54" t="str">
        <f>IF(H1472="","",INDEX(D.1[Quy cách],MATCH(H1472,D.1[Tên sản phẩm],0)))</f>
        <v/>
      </c>
      <c r="J1472" s="20" t="str">
        <f>IF(H1472="","",INDEX(D.1[ĐVT],MATCH(H1472,D.1[Tên sản phẩm],0)))</f>
        <v/>
      </c>
      <c r="K1472" s="56" t="str">
        <f>IF(H1472="","",INDEX(#REF!,MATCH(H1472,D.1[Tên sản phẩm],0)))</f>
        <v/>
      </c>
      <c r="L1472" s="56"/>
      <c r="M1472" s="53"/>
      <c r="N1472" s="53"/>
      <c r="O1472" s="53"/>
      <c r="P1472" s="57" t="str">
        <f t="shared" si="272"/>
        <v/>
      </c>
      <c r="Q1472" s="58"/>
      <c r="R1472" s="56" t="str">
        <f t="shared" si="265"/>
        <v/>
      </c>
      <c r="S1472" s="57" t="str">
        <f t="shared" si="273"/>
        <v/>
      </c>
      <c r="T1472" s="58" t="str">
        <f t="shared" ca="1" si="274"/>
        <v/>
      </c>
      <c r="U1472" s="57" t="str">
        <f t="shared" si="275"/>
        <v/>
      </c>
      <c r="V1472" s="57" t="str">
        <f ca="1">IF(AND(C1472&lt;&gt;"",C1472&lt;&gt;OFFSET(C1472,1,0)),SUMIFS([Giá có thuế],[Số ĐK],C1472),"")</f>
        <v/>
      </c>
      <c r="W1472" s="53"/>
      <c r="X1472" s="55" t="str">
        <f>IF(W1472="","",'Thông Tin Chung'!#REF!)</f>
        <v/>
      </c>
      <c r="Y1472" s="57" t="str">
        <f t="shared" ca="1" si="276"/>
        <v/>
      </c>
      <c r="Z1472" s="59"/>
      <c r="AA1472" s="49" t="str">
        <f ca="1">IF(C1472="","",IF(OR(D1472&lt;NgayBatDau,D1472&gt;NgayKetThuc),"Ngày tháng phải nằm trong kỳ báo cáo",IF(AND(G1472&lt;&gt;"",COUNTIF(D.2[Tên khách hàng],G1472)=0),"Tên KH chưa khai báo trong DSKH",IF(AND(H1472&lt;&gt;"",COUNTIF(D.1[Tên sản phẩm],H1472)=0),"SP này chưa khai báo trong DSSP",""))))</f>
        <v/>
      </c>
      <c r="AB1472" s="28" t="str">
        <f t="shared" ca="1" si="266"/>
        <v/>
      </c>
      <c r="AC1472" s="29" t="str">
        <f>IF(OR(H1472="",S1472=""),"",S1472-(SUM(L1472,M1472)*INDEX(#REF!,MATCH(H1472,D.1[Tên sản phẩm],0))))</f>
        <v/>
      </c>
    </row>
    <row r="1473" spans="2:29" ht="27.75" customHeight="1">
      <c r="B1473" s="69">
        <f t="shared" si="267"/>
        <v>1470</v>
      </c>
      <c r="C1473" s="49" t="str">
        <f t="shared" ca="1" si="268"/>
        <v/>
      </c>
      <c r="D1473" s="50" t="str">
        <f t="shared" ca="1" si="269"/>
        <v/>
      </c>
      <c r="E1473" s="51" t="str">
        <f t="shared" ca="1" si="270"/>
        <v/>
      </c>
      <c r="F1473" s="51"/>
      <c r="G1473" s="52" t="str">
        <f t="shared" ca="1" si="271"/>
        <v/>
      </c>
      <c r="H1473" s="53"/>
      <c r="I1473" s="54" t="str">
        <f>IF(H1473="","",INDEX(D.1[Quy cách],MATCH(H1473,D.1[Tên sản phẩm],0)))</f>
        <v/>
      </c>
      <c r="J1473" s="20" t="str">
        <f>IF(H1473="","",INDEX(D.1[ĐVT],MATCH(H1473,D.1[Tên sản phẩm],0)))</f>
        <v/>
      </c>
      <c r="K1473" s="56" t="str">
        <f>IF(H1473="","",INDEX(#REF!,MATCH(H1473,D.1[Tên sản phẩm],0)))</f>
        <v/>
      </c>
      <c r="L1473" s="56"/>
      <c r="M1473" s="53"/>
      <c r="N1473" s="53"/>
      <c r="O1473" s="53"/>
      <c r="P1473" s="57" t="str">
        <f t="shared" si="272"/>
        <v/>
      </c>
      <c r="Q1473" s="58"/>
      <c r="R1473" s="56" t="str">
        <f t="shared" si="265"/>
        <v/>
      </c>
      <c r="S1473" s="57" t="str">
        <f t="shared" si="273"/>
        <v/>
      </c>
      <c r="T1473" s="58" t="str">
        <f t="shared" ca="1" si="274"/>
        <v/>
      </c>
      <c r="U1473" s="57" t="str">
        <f t="shared" si="275"/>
        <v/>
      </c>
      <c r="V1473" s="57" t="str">
        <f ca="1">IF(AND(C1473&lt;&gt;"",C1473&lt;&gt;OFFSET(C1473,1,0)),SUMIFS([Giá có thuế],[Số ĐK],C1473),"")</f>
        <v/>
      </c>
      <c r="W1473" s="53"/>
      <c r="X1473" s="55" t="str">
        <f>IF(W1473="","",'Thông Tin Chung'!#REF!)</f>
        <v/>
      </c>
      <c r="Y1473" s="57" t="str">
        <f t="shared" ca="1" si="276"/>
        <v/>
      </c>
      <c r="Z1473" s="59"/>
      <c r="AA1473" s="49" t="str">
        <f ca="1">IF(C1473="","",IF(OR(D1473&lt;NgayBatDau,D1473&gt;NgayKetThuc),"Ngày tháng phải nằm trong kỳ báo cáo",IF(AND(G1473&lt;&gt;"",COUNTIF(D.2[Tên khách hàng],G1473)=0),"Tên KH chưa khai báo trong DSKH",IF(AND(H1473&lt;&gt;"",COUNTIF(D.1[Tên sản phẩm],H1473)=0),"SP này chưa khai báo trong DSSP",""))))</f>
        <v/>
      </c>
      <c r="AB1473" s="28" t="str">
        <f t="shared" ca="1" si="266"/>
        <v/>
      </c>
      <c r="AC1473" s="29" t="str">
        <f>IF(OR(H1473="",S1473=""),"",S1473-(SUM(L1473,M1473)*INDEX(#REF!,MATCH(H1473,D.1[Tên sản phẩm],0))))</f>
        <v/>
      </c>
    </row>
    <row r="1474" spans="2:29" ht="27.75" customHeight="1">
      <c r="B1474" s="69">
        <f t="shared" si="267"/>
        <v>1471</v>
      </c>
      <c r="C1474" s="49" t="str">
        <f t="shared" ca="1" si="268"/>
        <v/>
      </c>
      <c r="D1474" s="50" t="str">
        <f t="shared" ca="1" si="269"/>
        <v/>
      </c>
      <c r="E1474" s="51" t="str">
        <f t="shared" ca="1" si="270"/>
        <v/>
      </c>
      <c r="F1474" s="51"/>
      <c r="G1474" s="52" t="str">
        <f t="shared" ca="1" si="271"/>
        <v/>
      </c>
      <c r="H1474" s="53"/>
      <c r="I1474" s="54" t="str">
        <f>IF(H1474="","",INDEX(D.1[Quy cách],MATCH(H1474,D.1[Tên sản phẩm],0)))</f>
        <v/>
      </c>
      <c r="J1474" s="20" t="str">
        <f>IF(H1474="","",INDEX(D.1[ĐVT],MATCH(H1474,D.1[Tên sản phẩm],0)))</f>
        <v/>
      </c>
      <c r="K1474" s="56" t="str">
        <f>IF(H1474="","",INDEX(#REF!,MATCH(H1474,D.1[Tên sản phẩm],0)))</f>
        <v/>
      </c>
      <c r="L1474" s="56"/>
      <c r="M1474" s="53"/>
      <c r="N1474" s="53"/>
      <c r="O1474" s="53"/>
      <c r="P1474" s="57" t="str">
        <f t="shared" si="272"/>
        <v/>
      </c>
      <c r="Q1474" s="58"/>
      <c r="R1474" s="56" t="str">
        <f t="shared" si="265"/>
        <v/>
      </c>
      <c r="S1474" s="57" t="str">
        <f t="shared" si="273"/>
        <v/>
      </c>
      <c r="T1474" s="58" t="str">
        <f t="shared" ca="1" si="274"/>
        <v/>
      </c>
      <c r="U1474" s="57" t="str">
        <f t="shared" si="275"/>
        <v/>
      </c>
      <c r="V1474" s="57" t="str">
        <f ca="1">IF(AND(C1474&lt;&gt;"",C1474&lt;&gt;OFFSET(C1474,1,0)),SUMIFS([Giá có thuế],[Số ĐK],C1474),"")</f>
        <v/>
      </c>
      <c r="W1474" s="53"/>
      <c r="X1474" s="55" t="str">
        <f>IF(W1474="","",'Thông Tin Chung'!#REF!)</f>
        <v/>
      </c>
      <c r="Y1474" s="57" t="str">
        <f t="shared" ca="1" si="276"/>
        <v/>
      </c>
      <c r="Z1474" s="59"/>
      <c r="AA1474" s="49" t="str">
        <f ca="1">IF(C1474="","",IF(OR(D1474&lt;NgayBatDau,D1474&gt;NgayKetThuc),"Ngày tháng phải nằm trong kỳ báo cáo",IF(AND(G1474&lt;&gt;"",COUNTIF(D.2[Tên khách hàng],G1474)=0),"Tên KH chưa khai báo trong DSKH",IF(AND(H1474&lt;&gt;"",COUNTIF(D.1[Tên sản phẩm],H1474)=0),"SP này chưa khai báo trong DSSP",""))))</f>
        <v/>
      </c>
      <c r="AB1474" s="28" t="str">
        <f t="shared" ca="1" si="266"/>
        <v/>
      </c>
      <c r="AC1474" s="29" t="str">
        <f>IF(OR(H1474="",S1474=""),"",S1474-(SUM(L1474,M1474)*INDEX(#REF!,MATCH(H1474,D.1[Tên sản phẩm],0))))</f>
        <v/>
      </c>
    </row>
    <row r="1475" spans="2:29" ht="27.75" customHeight="1">
      <c r="B1475" s="69">
        <f t="shared" si="267"/>
        <v>1472</v>
      </c>
      <c r="C1475" s="49" t="str">
        <f t="shared" ca="1" si="268"/>
        <v/>
      </c>
      <c r="D1475" s="50" t="str">
        <f t="shared" ca="1" si="269"/>
        <v/>
      </c>
      <c r="E1475" s="51" t="str">
        <f t="shared" ca="1" si="270"/>
        <v/>
      </c>
      <c r="F1475" s="51"/>
      <c r="G1475" s="52" t="str">
        <f t="shared" ca="1" si="271"/>
        <v/>
      </c>
      <c r="H1475" s="53"/>
      <c r="I1475" s="54" t="str">
        <f>IF(H1475="","",INDEX(D.1[Quy cách],MATCH(H1475,D.1[Tên sản phẩm],0)))</f>
        <v/>
      </c>
      <c r="J1475" s="20" t="str">
        <f>IF(H1475="","",INDEX(D.1[ĐVT],MATCH(H1475,D.1[Tên sản phẩm],0)))</f>
        <v/>
      </c>
      <c r="K1475" s="56" t="str">
        <f>IF(H1475="","",INDEX(#REF!,MATCH(H1475,D.1[Tên sản phẩm],0)))</f>
        <v/>
      </c>
      <c r="L1475" s="56"/>
      <c r="M1475" s="53"/>
      <c r="N1475" s="53"/>
      <c r="O1475" s="53"/>
      <c r="P1475" s="57" t="str">
        <f t="shared" si="272"/>
        <v/>
      </c>
      <c r="Q1475" s="58"/>
      <c r="R1475" s="56" t="str">
        <f t="shared" ref="R1475:R1538" si="277">IF(P1475="","",P1475*SUM(Q1475))</f>
        <v/>
      </c>
      <c r="S1475" s="57" t="str">
        <f t="shared" si="273"/>
        <v/>
      </c>
      <c r="T1475" s="58" t="str">
        <f t="shared" ca="1" si="274"/>
        <v/>
      </c>
      <c r="U1475" s="57" t="str">
        <f t="shared" si="275"/>
        <v/>
      </c>
      <c r="V1475" s="57" t="str">
        <f ca="1">IF(AND(C1475&lt;&gt;"",C1475&lt;&gt;OFFSET(C1475,1,0)),SUMIFS([Giá có thuế],[Số ĐK],C1475),"")</f>
        <v/>
      </c>
      <c r="W1475" s="53"/>
      <c r="X1475" s="55" t="str">
        <f>IF(W1475="","",'Thông Tin Chung'!#REF!)</f>
        <v/>
      </c>
      <c r="Y1475" s="57" t="str">
        <f t="shared" ca="1" si="276"/>
        <v/>
      </c>
      <c r="Z1475" s="59"/>
      <c r="AA1475" s="49" t="str">
        <f ca="1">IF(C1475="","",IF(OR(D1475&lt;NgayBatDau,D1475&gt;NgayKetThuc),"Ngày tháng phải nằm trong kỳ báo cáo",IF(AND(G1475&lt;&gt;"",COUNTIF(D.2[Tên khách hàng],G1475)=0),"Tên KH chưa khai báo trong DSKH",IF(AND(H1475&lt;&gt;"",COUNTIF(D.1[Tên sản phẩm],H1475)=0),"SP này chưa khai báo trong DSSP",""))))</f>
        <v/>
      </c>
      <c r="AB1475" s="28" t="str">
        <f t="shared" ref="AB1475:AB1538" ca="1" si="278">IF(D1475="","",MONTH(D1475))</f>
        <v/>
      </c>
      <c r="AC1475" s="29" t="str">
        <f>IF(OR(H1475="",S1475=""),"",S1475-(SUM(L1475,M1475)*INDEX(#REF!,MATCH(H1475,D.1[Tên sản phẩm],0))))</f>
        <v/>
      </c>
    </row>
    <row r="1476" spans="2:29" ht="27.75" customHeight="1">
      <c r="B1476" s="69">
        <f t="shared" ref="B1476:B1539" si="279">ROW(A1476)-3</f>
        <v>1473</v>
      </c>
      <c r="C1476" s="49" t="str">
        <f t="shared" ref="C1476:C1539" ca="1" si="280">IF(AND(D1476="",E1476="",G1476=""),"",IF(AND(D1476=OFFSET(D1476,-1,0),E1476=OFFSET(E1476,-1,0),G1476=OFFSET(G1476,-1,0)),OFFSET(B1476,-1,1),B1476))</f>
        <v/>
      </c>
      <c r="D1476" s="50" t="str">
        <f t="shared" ref="D1476:D1539" ca="1" si="281">IF(AND($H1476&lt;&gt;"",B1476&lt;&gt;1),OFFSET(C1476,-1,1),"")</f>
        <v/>
      </c>
      <c r="E1476" s="51" t="str">
        <f t="shared" ref="E1476:E1539" ca="1" si="282">IF(AND($H1476&lt;&gt;"",B1476&lt;&gt;1),OFFSET(D1476,-1,1),"")</f>
        <v/>
      </c>
      <c r="F1476" s="51"/>
      <c r="G1476" s="52" t="str">
        <f t="shared" ref="G1476:G1539" ca="1" si="283">IF(AND($H1476&lt;&gt;"",B1476&lt;&gt;1),OFFSET(F1476,-1,1),"")</f>
        <v/>
      </c>
      <c r="H1476" s="53"/>
      <c r="I1476" s="54" t="str">
        <f>IF(H1476="","",INDEX(D.1[Quy cách],MATCH(H1476,D.1[Tên sản phẩm],0)))</f>
        <v/>
      </c>
      <c r="J1476" s="20" t="str">
        <f>IF(H1476="","",INDEX(D.1[ĐVT],MATCH(H1476,D.1[Tên sản phẩm],0)))</f>
        <v/>
      </c>
      <c r="K1476" s="56" t="str">
        <f>IF(H1476="","",INDEX(#REF!,MATCH(H1476,D.1[Tên sản phẩm],0)))</f>
        <v/>
      </c>
      <c r="L1476" s="56"/>
      <c r="M1476" s="53"/>
      <c r="N1476" s="53"/>
      <c r="O1476" s="53"/>
      <c r="P1476" s="57" t="str">
        <f t="shared" ref="P1476:P1539" si="284">IF(AND(K1476&lt;&gt;"",L1476&lt;&gt;""),K1476*L1476,IF(AND(N1476&lt;&gt;"",O1476&lt;&gt;""),N1476*O1476,""))</f>
        <v/>
      </c>
      <c r="Q1476" s="58"/>
      <c r="R1476" s="56" t="str">
        <f t="shared" si="277"/>
        <v/>
      </c>
      <c r="S1476" s="57" t="str">
        <f t="shared" ref="S1476:S1539" si="285">IF(P1476="","",P1476-SUM(R1476))</f>
        <v/>
      </c>
      <c r="T1476" s="58" t="str">
        <f t="shared" ref="T1476:T1539" ca="1" si="286">IF(AND(S1476&lt;&gt;"",C1476=OFFSET(C1476,-1,0)),OFFSET(S1476,-1,1),"")</f>
        <v/>
      </c>
      <c r="U1476" s="57" t="str">
        <f t="shared" ref="U1476:U1539" si="287">IF(S1476="","",S1476*SUM(1,T1476))</f>
        <v/>
      </c>
      <c r="V1476" s="57" t="str">
        <f ca="1">IF(AND(C1476&lt;&gt;"",C1476&lt;&gt;OFFSET(C1476,1,0)),SUMIFS([Giá có thuế],[Số ĐK],C1476),"")</f>
        <v/>
      </c>
      <c r="W1476" s="53"/>
      <c r="X1476" s="55" t="str">
        <f>IF(W1476="","",'Thông Tin Chung'!#REF!)</f>
        <v/>
      </c>
      <c r="Y1476" s="57" t="str">
        <f t="shared" ref="Y1476:Y1539" ca="1" si="288">IF(AND(V1476&lt;&gt;"",W1476&lt;&gt;"",V1476&lt;&gt;0),V1476-W1476,"")</f>
        <v/>
      </c>
      <c r="Z1476" s="59"/>
      <c r="AA1476" s="49" t="str">
        <f ca="1">IF(C1476="","",IF(OR(D1476&lt;NgayBatDau,D1476&gt;NgayKetThuc),"Ngày tháng phải nằm trong kỳ báo cáo",IF(AND(G1476&lt;&gt;"",COUNTIF(D.2[Tên khách hàng],G1476)=0),"Tên KH chưa khai báo trong DSKH",IF(AND(H1476&lt;&gt;"",COUNTIF(D.1[Tên sản phẩm],H1476)=0),"SP này chưa khai báo trong DSSP",""))))</f>
        <v/>
      </c>
      <c r="AB1476" s="28" t="str">
        <f t="shared" ca="1" si="278"/>
        <v/>
      </c>
      <c r="AC1476" s="29" t="str">
        <f>IF(OR(H1476="",S1476=""),"",S1476-(SUM(L1476,M1476)*INDEX(#REF!,MATCH(H1476,D.1[Tên sản phẩm],0))))</f>
        <v/>
      </c>
    </row>
    <row r="1477" spans="2:29" ht="27.75" customHeight="1">
      <c r="B1477" s="69">
        <f t="shared" si="279"/>
        <v>1474</v>
      </c>
      <c r="C1477" s="49" t="str">
        <f t="shared" ca="1" si="280"/>
        <v/>
      </c>
      <c r="D1477" s="50" t="str">
        <f t="shared" ca="1" si="281"/>
        <v/>
      </c>
      <c r="E1477" s="51" t="str">
        <f t="shared" ca="1" si="282"/>
        <v/>
      </c>
      <c r="F1477" s="51"/>
      <c r="G1477" s="52" t="str">
        <f t="shared" ca="1" si="283"/>
        <v/>
      </c>
      <c r="H1477" s="53"/>
      <c r="I1477" s="54" t="str">
        <f>IF(H1477="","",INDEX(D.1[Quy cách],MATCH(H1477,D.1[Tên sản phẩm],0)))</f>
        <v/>
      </c>
      <c r="J1477" s="20" t="str">
        <f>IF(H1477="","",INDEX(D.1[ĐVT],MATCH(H1477,D.1[Tên sản phẩm],0)))</f>
        <v/>
      </c>
      <c r="K1477" s="56" t="str">
        <f>IF(H1477="","",INDEX(#REF!,MATCH(H1477,D.1[Tên sản phẩm],0)))</f>
        <v/>
      </c>
      <c r="L1477" s="56"/>
      <c r="M1477" s="53"/>
      <c r="N1477" s="53"/>
      <c r="O1477" s="53"/>
      <c r="P1477" s="57" t="str">
        <f t="shared" si="284"/>
        <v/>
      </c>
      <c r="Q1477" s="58"/>
      <c r="R1477" s="56" t="str">
        <f t="shared" si="277"/>
        <v/>
      </c>
      <c r="S1477" s="57" t="str">
        <f t="shared" si="285"/>
        <v/>
      </c>
      <c r="T1477" s="58" t="str">
        <f t="shared" ca="1" si="286"/>
        <v/>
      </c>
      <c r="U1477" s="57" t="str">
        <f t="shared" si="287"/>
        <v/>
      </c>
      <c r="V1477" s="57" t="str">
        <f ca="1">IF(AND(C1477&lt;&gt;"",C1477&lt;&gt;OFFSET(C1477,1,0)),SUMIFS([Giá có thuế],[Số ĐK],C1477),"")</f>
        <v/>
      </c>
      <c r="W1477" s="53"/>
      <c r="X1477" s="55" t="str">
        <f>IF(W1477="","",'Thông Tin Chung'!#REF!)</f>
        <v/>
      </c>
      <c r="Y1477" s="57" t="str">
        <f t="shared" ca="1" si="288"/>
        <v/>
      </c>
      <c r="Z1477" s="59"/>
      <c r="AA1477" s="49" t="str">
        <f ca="1">IF(C1477="","",IF(OR(D1477&lt;NgayBatDau,D1477&gt;NgayKetThuc),"Ngày tháng phải nằm trong kỳ báo cáo",IF(AND(G1477&lt;&gt;"",COUNTIF(D.2[Tên khách hàng],G1477)=0),"Tên KH chưa khai báo trong DSKH",IF(AND(H1477&lt;&gt;"",COUNTIF(D.1[Tên sản phẩm],H1477)=0),"SP này chưa khai báo trong DSSP",""))))</f>
        <v/>
      </c>
      <c r="AB1477" s="28" t="str">
        <f t="shared" ca="1" si="278"/>
        <v/>
      </c>
      <c r="AC1477" s="29" t="str">
        <f>IF(OR(H1477="",S1477=""),"",S1477-(SUM(L1477,M1477)*INDEX(#REF!,MATCH(H1477,D.1[Tên sản phẩm],0))))</f>
        <v/>
      </c>
    </row>
    <row r="1478" spans="2:29" ht="27.75" customHeight="1">
      <c r="B1478" s="69">
        <f t="shared" si="279"/>
        <v>1475</v>
      </c>
      <c r="C1478" s="49" t="str">
        <f t="shared" ca="1" si="280"/>
        <v/>
      </c>
      <c r="D1478" s="50" t="str">
        <f t="shared" ca="1" si="281"/>
        <v/>
      </c>
      <c r="E1478" s="51" t="str">
        <f t="shared" ca="1" si="282"/>
        <v/>
      </c>
      <c r="F1478" s="51"/>
      <c r="G1478" s="52" t="str">
        <f t="shared" ca="1" si="283"/>
        <v/>
      </c>
      <c r="H1478" s="53"/>
      <c r="I1478" s="54" t="str">
        <f>IF(H1478="","",INDEX(D.1[Quy cách],MATCH(H1478,D.1[Tên sản phẩm],0)))</f>
        <v/>
      </c>
      <c r="J1478" s="20" t="str">
        <f>IF(H1478="","",INDEX(D.1[ĐVT],MATCH(H1478,D.1[Tên sản phẩm],0)))</f>
        <v/>
      </c>
      <c r="K1478" s="56" t="str">
        <f>IF(H1478="","",INDEX(#REF!,MATCH(H1478,D.1[Tên sản phẩm],0)))</f>
        <v/>
      </c>
      <c r="L1478" s="56"/>
      <c r="M1478" s="53"/>
      <c r="N1478" s="53"/>
      <c r="O1478" s="53"/>
      <c r="P1478" s="57" t="str">
        <f t="shared" si="284"/>
        <v/>
      </c>
      <c r="Q1478" s="58"/>
      <c r="R1478" s="56" t="str">
        <f t="shared" si="277"/>
        <v/>
      </c>
      <c r="S1478" s="57" t="str">
        <f t="shared" si="285"/>
        <v/>
      </c>
      <c r="T1478" s="58" t="str">
        <f t="shared" ca="1" si="286"/>
        <v/>
      </c>
      <c r="U1478" s="57" t="str">
        <f t="shared" si="287"/>
        <v/>
      </c>
      <c r="V1478" s="57" t="str">
        <f ca="1">IF(AND(C1478&lt;&gt;"",C1478&lt;&gt;OFFSET(C1478,1,0)),SUMIFS([Giá có thuế],[Số ĐK],C1478),"")</f>
        <v/>
      </c>
      <c r="W1478" s="53"/>
      <c r="X1478" s="55" t="str">
        <f>IF(W1478="","",'Thông Tin Chung'!#REF!)</f>
        <v/>
      </c>
      <c r="Y1478" s="57" t="str">
        <f t="shared" ca="1" si="288"/>
        <v/>
      </c>
      <c r="Z1478" s="59"/>
      <c r="AA1478" s="49" t="str">
        <f ca="1">IF(C1478="","",IF(OR(D1478&lt;NgayBatDau,D1478&gt;NgayKetThuc),"Ngày tháng phải nằm trong kỳ báo cáo",IF(AND(G1478&lt;&gt;"",COUNTIF(D.2[Tên khách hàng],G1478)=0),"Tên KH chưa khai báo trong DSKH",IF(AND(H1478&lt;&gt;"",COUNTIF(D.1[Tên sản phẩm],H1478)=0),"SP này chưa khai báo trong DSSP",""))))</f>
        <v/>
      </c>
      <c r="AB1478" s="28" t="str">
        <f t="shared" ca="1" si="278"/>
        <v/>
      </c>
      <c r="AC1478" s="29" t="str">
        <f>IF(OR(H1478="",S1478=""),"",S1478-(SUM(L1478,M1478)*INDEX(#REF!,MATCH(H1478,D.1[Tên sản phẩm],0))))</f>
        <v/>
      </c>
    </row>
    <row r="1479" spans="2:29" ht="27.75" customHeight="1">
      <c r="B1479" s="69">
        <f t="shared" si="279"/>
        <v>1476</v>
      </c>
      <c r="C1479" s="49" t="str">
        <f t="shared" ca="1" si="280"/>
        <v/>
      </c>
      <c r="D1479" s="50" t="str">
        <f t="shared" ca="1" si="281"/>
        <v/>
      </c>
      <c r="E1479" s="51" t="str">
        <f t="shared" ca="1" si="282"/>
        <v/>
      </c>
      <c r="F1479" s="51"/>
      <c r="G1479" s="52" t="str">
        <f t="shared" ca="1" si="283"/>
        <v/>
      </c>
      <c r="H1479" s="53"/>
      <c r="I1479" s="54" t="str">
        <f>IF(H1479="","",INDEX(D.1[Quy cách],MATCH(H1479,D.1[Tên sản phẩm],0)))</f>
        <v/>
      </c>
      <c r="J1479" s="20" t="str">
        <f>IF(H1479="","",INDEX(D.1[ĐVT],MATCH(H1479,D.1[Tên sản phẩm],0)))</f>
        <v/>
      </c>
      <c r="K1479" s="56" t="str">
        <f>IF(H1479="","",INDEX(#REF!,MATCH(H1479,D.1[Tên sản phẩm],0)))</f>
        <v/>
      </c>
      <c r="L1479" s="56"/>
      <c r="M1479" s="53"/>
      <c r="N1479" s="53"/>
      <c r="O1479" s="53"/>
      <c r="P1479" s="57" t="str">
        <f t="shared" si="284"/>
        <v/>
      </c>
      <c r="Q1479" s="58"/>
      <c r="R1479" s="56" t="str">
        <f t="shared" si="277"/>
        <v/>
      </c>
      <c r="S1479" s="57" t="str">
        <f t="shared" si="285"/>
        <v/>
      </c>
      <c r="T1479" s="58" t="str">
        <f t="shared" ca="1" si="286"/>
        <v/>
      </c>
      <c r="U1479" s="57" t="str">
        <f t="shared" si="287"/>
        <v/>
      </c>
      <c r="V1479" s="57" t="str">
        <f ca="1">IF(AND(C1479&lt;&gt;"",C1479&lt;&gt;OFFSET(C1479,1,0)),SUMIFS([Giá có thuế],[Số ĐK],C1479),"")</f>
        <v/>
      </c>
      <c r="W1479" s="53"/>
      <c r="X1479" s="55" t="str">
        <f>IF(W1479="","",'Thông Tin Chung'!#REF!)</f>
        <v/>
      </c>
      <c r="Y1479" s="57" t="str">
        <f t="shared" ca="1" si="288"/>
        <v/>
      </c>
      <c r="Z1479" s="59"/>
      <c r="AA1479" s="49" t="str">
        <f ca="1">IF(C1479="","",IF(OR(D1479&lt;NgayBatDau,D1479&gt;NgayKetThuc),"Ngày tháng phải nằm trong kỳ báo cáo",IF(AND(G1479&lt;&gt;"",COUNTIF(D.2[Tên khách hàng],G1479)=0),"Tên KH chưa khai báo trong DSKH",IF(AND(H1479&lt;&gt;"",COUNTIF(D.1[Tên sản phẩm],H1479)=0),"SP này chưa khai báo trong DSSP",""))))</f>
        <v/>
      </c>
      <c r="AB1479" s="28" t="str">
        <f t="shared" ca="1" si="278"/>
        <v/>
      </c>
      <c r="AC1479" s="29" t="str">
        <f>IF(OR(H1479="",S1479=""),"",S1479-(SUM(L1479,M1479)*INDEX(#REF!,MATCH(H1479,D.1[Tên sản phẩm],0))))</f>
        <v/>
      </c>
    </row>
    <row r="1480" spans="2:29" ht="27.75" customHeight="1">
      <c r="B1480" s="69">
        <f t="shared" si="279"/>
        <v>1477</v>
      </c>
      <c r="C1480" s="49" t="str">
        <f t="shared" ca="1" si="280"/>
        <v/>
      </c>
      <c r="D1480" s="50" t="str">
        <f t="shared" ca="1" si="281"/>
        <v/>
      </c>
      <c r="E1480" s="51" t="str">
        <f t="shared" ca="1" si="282"/>
        <v/>
      </c>
      <c r="F1480" s="51"/>
      <c r="G1480" s="52" t="str">
        <f t="shared" ca="1" si="283"/>
        <v/>
      </c>
      <c r="H1480" s="53"/>
      <c r="I1480" s="54" t="str">
        <f>IF(H1480="","",INDEX(D.1[Quy cách],MATCH(H1480,D.1[Tên sản phẩm],0)))</f>
        <v/>
      </c>
      <c r="J1480" s="20" t="str">
        <f>IF(H1480="","",INDEX(D.1[ĐVT],MATCH(H1480,D.1[Tên sản phẩm],0)))</f>
        <v/>
      </c>
      <c r="K1480" s="56" t="str">
        <f>IF(H1480="","",INDEX(#REF!,MATCH(H1480,D.1[Tên sản phẩm],0)))</f>
        <v/>
      </c>
      <c r="L1480" s="56"/>
      <c r="M1480" s="53"/>
      <c r="N1480" s="53"/>
      <c r="O1480" s="53"/>
      <c r="P1480" s="57" t="str">
        <f t="shared" si="284"/>
        <v/>
      </c>
      <c r="Q1480" s="58"/>
      <c r="R1480" s="56" t="str">
        <f t="shared" si="277"/>
        <v/>
      </c>
      <c r="S1480" s="57" t="str">
        <f t="shared" si="285"/>
        <v/>
      </c>
      <c r="T1480" s="58" t="str">
        <f t="shared" ca="1" si="286"/>
        <v/>
      </c>
      <c r="U1480" s="57" t="str">
        <f t="shared" si="287"/>
        <v/>
      </c>
      <c r="V1480" s="57" t="str">
        <f ca="1">IF(AND(C1480&lt;&gt;"",C1480&lt;&gt;OFFSET(C1480,1,0)),SUMIFS([Giá có thuế],[Số ĐK],C1480),"")</f>
        <v/>
      </c>
      <c r="W1480" s="53"/>
      <c r="X1480" s="55" t="str">
        <f>IF(W1480="","",'Thông Tin Chung'!#REF!)</f>
        <v/>
      </c>
      <c r="Y1480" s="57" t="str">
        <f t="shared" ca="1" si="288"/>
        <v/>
      </c>
      <c r="Z1480" s="59"/>
      <c r="AA1480" s="49" t="str">
        <f ca="1">IF(C1480="","",IF(OR(D1480&lt;NgayBatDau,D1480&gt;NgayKetThuc),"Ngày tháng phải nằm trong kỳ báo cáo",IF(AND(G1480&lt;&gt;"",COUNTIF(D.2[Tên khách hàng],G1480)=0),"Tên KH chưa khai báo trong DSKH",IF(AND(H1480&lt;&gt;"",COUNTIF(D.1[Tên sản phẩm],H1480)=0),"SP này chưa khai báo trong DSSP",""))))</f>
        <v/>
      </c>
      <c r="AB1480" s="28" t="str">
        <f t="shared" ca="1" si="278"/>
        <v/>
      </c>
      <c r="AC1480" s="29" t="str">
        <f>IF(OR(H1480="",S1480=""),"",S1480-(SUM(L1480,M1480)*INDEX(#REF!,MATCH(H1480,D.1[Tên sản phẩm],0))))</f>
        <v/>
      </c>
    </row>
    <row r="1481" spans="2:29" ht="27.75" customHeight="1">
      <c r="B1481" s="69">
        <f t="shared" si="279"/>
        <v>1478</v>
      </c>
      <c r="C1481" s="49" t="str">
        <f t="shared" ca="1" si="280"/>
        <v/>
      </c>
      <c r="D1481" s="50" t="str">
        <f t="shared" ca="1" si="281"/>
        <v/>
      </c>
      <c r="E1481" s="51" t="str">
        <f t="shared" ca="1" si="282"/>
        <v/>
      </c>
      <c r="F1481" s="51"/>
      <c r="G1481" s="52" t="str">
        <f t="shared" ca="1" si="283"/>
        <v/>
      </c>
      <c r="H1481" s="53"/>
      <c r="I1481" s="54" t="str">
        <f>IF(H1481="","",INDEX(D.1[Quy cách],MATCH(H1481,D.1[Tên sản phẩm],0)))</f>
        <v/>
      </c>
      <c r="J1481" s="20" t="str">
        <f>IF(H1481="","",INDEX(D.1[ĐVT],MATCH(H1481,D.1[Tên sản phẩm],0)))</f>
        <v/>
      </c>
      <c r="K1481" s="56" t="str">
        <f>IF(H1481="","",INDEX(#REF!,MATCH(H1481,D.1[Tên sản phẩm],0)))</f>
        <v/>
      </c>
      <c r="L1481" s="56"/>
      <c r="M1481" s="53"/>
      <c r="N1481" s="53"/>
      <c r="O1481" s="53"/>
      <c r="P1481" s="57" t="str">
        <f t="shared" si="284"/>
        <v/>
      </c>
      <c r="Q1481" s="58"/>
      <c r="R1481" s="56" t="str">
        <f t="shared" si="277"/>
        <v/>
      </c>
      <c r="S1481" s="57" t="str">
        <f t="shared" si="285"/>
        <v/>
      </c>
      <c r="T1481" s="58" t="str">
        <f t="shared" ca="1" si="286"/>
        <v/>
      </c>
      <c r="U1481" s="57" t="str">
        <f t="shared" si="287"/>
        <v/>
      </c>
      <c r="V1481" s="57" t="str">
        <f ca="1">IF(AND(C1481&lt;&gt;"",C1481&lt;&gt;OFFSET(C1481,1,0)),SUMIFS([Giá có thuế],[Số ĐK],C1481),"")</f>
        <v/>
      </c>
      <c r="W1481" s="53"/>
      <c r="X1481" s="55" t="str">
        <f>IF(W1481="","",'Thông Tin Chung'!#REF!)</f>
        <v/>
      </c>
      <c r="Y1481" s="57" t="str">
        <f t="shared" ca="1" si="288"/>
        <v/>
      </c>
      <c r="Z1481" s="59"/>
      <c r="AA1481" s="49" t="str">
        <f ca="1">IF(C1481="","",IF(OR(D1481&lt;NgayBatDau,D1481&gt;NgayKetThuc),"Ngày tháng phải nằm trong kỳ báo cáo",IF(AND(G1481&lt;&gt;"",COUNTIF(D.2[Tên khách hàng],G1481)=0),"Tên KH chưa khai báo trong DSKH",IF(AND(H1481&lt;&gt;"",COUNTIF(D.1[Tên sản phẩm],H1481)=0),"SP này chưa khai báo trong DSSP",""))))</f>
        <v/>
      </c>
      <c r="AB1481" s="28" t="str">
        <f t="shared" ca="1" si="278"/>
        <v/>
      </c>
      <c r="AC1481" s="29" t="str">
        <f>IF(OR(H1481="",S1481=""),"",S1481-(SUM(L1481,M1481)*INDEX(#REF!,MATCH(H1481,D.1[Tên sản phẩm],0))))</f>
        <v/>
      </c>
    </row>
    <row r="1482" spans="2:29" ht="27.75" customHeight="1">
      <c r="B1482" s="69">
        <f t="shared" si="279"/>
        <v>1479</v>
      </c>
      <c r="C1482" s="49" t="str">
        <f t="shared" ca="1" si="280"/>
        <v/>
      </c>
      <c r="D1482" s="50" t="str">
        <f t="shared" ca="1" si="281"/>
        <v/>
      </c>
      <c r="E1482" s="51" t="str">
        <f t="shared" ca="1" si="282"/>
        <v/>
      </c>
      <c r="F1482" s="51"/>
      <c r="G1482" s="52" t="str">
        <f t="shared" ca="1" si="283"/>
        <v/>
      </c>
      <c r="H1482" s="53"/>
      <c r="I1482" s="54" t="str">
        <f>IF(H1482="","",INDEX(D.1[Quy cách],MATCH(H1482,D.1[Tên sản phẩm],0)))</f>
        <v/>
      </c>
      <c r="J1482" s="20" t="str">
        <f>IF(H1482="","",INDEX(D.1[ĐVT],MATCH(H1482,D.1[Tên sản phẩm],0)))</f>
        <v/>
      </c>
      <c r="K1482" s="56" t="str">
        <f>IF(H1482="","",INDEX(#REF!,MATCH(H1482,D.1[Tên sản phẩm],0)))</f>
        <v/>
      </c>
      <c r="L1482" s="56"/>
      <c r="M1482" s="53"/>
      <c r="N1482" s="53"/>
      <c r="O1482" s="53"/>
      <c r="P1482" s="57" t="str">
        <f t="shared" si="284"/>
        <v/>
      </c>
      <c r="Q1482" s="58"/>
      <c r="R1482" s="56" t="str">
        <f t="shared" si="277"/>
        <v/>
      </c>
      <c r="S1482" s="57" t="str">
        <f t="shared" si="285"/>
        <v/>
      </c>
      <c r="T1482" s="58" t="str">
        <f t="shared" ca="1" si="286"/>
        <v/>
      </c>
      <c r="U1482" s="57" t="str">
        <f t="shared" si="287"/>
        <v/>
      </c>
      <c r="V1482" s="57" t="str">
        <f ca="1">IF(AND(C1482&lt;&gt;"",C1482&lt;&gt;OFFSET(C1482,1,0)),SUMIFS([Giá có thuế],[Số ĐK],C1482),"")</f>
        <v/>
      </c>
      <c r="W1482" s="53"/>
      <c r="X1482" s="55" t="str">
        <f>IF(W1482="","",'Thông Tin Chung'!#REF!)</f>
        <v/>
      </c>
      <c r="Y1482" s="57" t="str">
        <f t="shared" ca="1" si="288"/>
        <v/>
      </c>
      <c r="Z1482" s="59"/>
      <c r="AA1482" s="49" t="str">
        <f ca="1">IF(C1482="","",IF(OR(D1482&lt;NgayBatDau,D1482&gt;NgayKetThuc),"Ngày tháng phải nằm trong kỳ báo cáo",IF(AND(G1482&lt;&gt;"",COUNTIF(D.2[Tên khách hàng],G1482)=0),"Tên KH chưa khai báo trong DSKH",IF(AND(H1482&lt;&gt;"",COUNTIF(D.1[Tên sản phẩm],H1482)=0),"SP này chưa khai báo trong DSSP",""))))</f>
        <v/>
      </c>
      <c r="AB1482" s="28" t="str">
        <f t="shared" ca="1" si="278"/>
        <v/>
      </c>
      <c r="AC1482" s="29" t="str">
        <f>IF(OR(H1482="",S1482=""),"",S1482-(SUM(L1482,M1482)*INDEX(#REF!,MATCH(H1482,D.1[Tên sản phẩm],0))))</f>
        <v/>
      </c>
    </row>
    <row r="1483" spans="2:29" ht="27.75" customHeight="1">
      <c r="B1483" s="69">
        <f t="shared" si="279"/>
        <v>1480</v>
      </c>
      <c r="C1483" s="49" t="str">
        <f t="shared" ca="1" si="280"/>
        <v/>
      </c>
      <c r="D1483" s="50" t="str">
        <f t="shared" ca="1" si="281"/>
        <v/>
      </c>
      <c r="E1483" s="51" t="str">
        <f t="shared" ca="1" si="282"/>
        <v/>
      </c>
      <c r="F1483" s="51"/>
      <c r="G1483" s="52" t="str">
        <f t="shared" ca="1" si="283"/>
        <v/>
      </c>
      <c r="H1483" s="53"/>
      <c r="I1483" s="54" t="str">
        <f>IF(H1483="","",INDEX(D.1[Quy cách],MATCH(H1483,D.1[Tên sản phẩm],0)))</f>
        <v/>
      </c>
      <c r="J1483" s="20" t="str">
        <f>IF(H1483="","",INDEX(D.1[ĐVT],MATCH(H1483,D.1[Tên sản phẩm],0)))</f>
        <v/>
      </c>
      <c r="K1483" s="56" t="str">
        <f>IF(H1483="","",INDEX(#REF!,MATCH(H1483,D.1[Tên sản phẩm],0)))</f>
        <v/>
      </c>
      <c r="L1483" s="56"/>
      <c r="M1483" s="53"/>
      <c r="N1483" s="53"/>
      <c r="O1483" s="53"/>
      <c r="P1483" s="57" t="str">
        <f t="shared" si="284"/>
        <v/>
      </c>
      <c r="Q1483" s="58"/>
      <c r="R1483" s="56" t="str">
        <f t="shared" si="277"/>
        <v/>
      </c>
      <c r="S1483" s="57" t="str">
        <f t="shared" si="285"/>
        <v/>
      </c>
      <c r="T1483" s="58" t="str">
        <f t="shared" ca="1" si="286"/>
        <v/>
      </c>
      <c r="U1483" s="57" t="str">
        <f t="shared" si="287"/>
        <v/>
      </c>
      <c r="V1483" s="57" t="str">
        <f ca="1">IF(AND(C1483&lt;&gt;"",C1483&lt;&gt;OFFSET(C1483,1,0)),SUMIFS([Giá có thuế],[Số ĐK],C1483),"")</f>
        <v/>
      </c>
      <c r="W1483" s="53"/>
      <c r="X1483" s="55" t="str">
        <f>IF(W1483="","",'Thông Tin Chung'!#REF!)</f>
        <v/>
      </c>
      <c r="Y1483" s="57" t="str">
        <f t="shared" ca="1" si="288"/>
        <v/>
      </c>
      <c r="Z1483" s="59"/>
      <c r="AA1483" s="49" t="str">
        <f ca="1">IF(C1483="","",IF(OR(D1483&lt;NgayBatDau,D1483&gt;NgayKetThuc),"Ngày tháng phải nằm trong kỳ báo cáo",IF(AND(G1483&lt;&gt;"",COUNTIF(D.2[Tên khách hàng],G1483)=0),"Tên KH chưa khai báo trong DSKH",IF(AND(H1483&lt;&gt;"",COUNTIF(D.1[Tên sản phẩm],H1483)=0),"SP này chưa khai báo trong DSSP",""))))</f>
        <v/>
      </c>
      <c r="AB1483" s="28" t="str">
        <f t="shared" ca="1" si="278"/>
        <v/>
      </c>
      <c r="AC1483" s="29" t="str">
        <f>IF(OR(H1483="",S1483=""),"",S1483-(SUM(L1483,M1483)*INDEX(#REF!,MATCH(H1483,D.1[Tên sản phẩm],0))))</f>
        <v/>
      </c>
    </row>
    <row r="1484" spans="2:29" ht="27.75" customHeight="1">
      <c r="B1484" s="69">
        <f t="shared" si="279"/>
        <v>1481</v>
      </c>
      <c r="C1484" s="49" t="str">
        <f t="shared" ca="1" si="280"/>
        <v/>
      </c>
      <c r="D1484" s="50" t="str">
        <f t="shared" ca="1" si="281"/>
        <v/>
      </c>
      <c r="E1484" s="51" t="str">
        <f t="shared" ca="1" si="282"/>
        <v/>
      </c>
      <c r="F1484" s="51"/>
      <c r="G1484" s="52" t="str">
        <f t="shared" ca="1" si="283"/>
        <v/>
      </c>
      <c r="H1484" s="53"/>
      <c r="I1484" s="54" t="str">
        <f>IF(H1484="","",INDEX(D.1[Quy cách],MATCH(H1484,D.1[Tên sản phẩm],0)))</f>
        <v/>
      </c>
      <c r="J1484" s="20" t="str">
        <f>IF(H1484="","",INDEX(D.1[ĐVT],MATCH(H1484,D.1[Tên sản phẩm],0)))</f>
        <v/>
      </c>
      <c r="K1484" s="56" t="str">
        <f>IF(H1484="","",INDEX(#REF!,MATCH(H1484,D.1[Tên sản phẩm],0)))</f>
        <v/>
      </c>
      <c r="L1484" s="56"/>
      <c r="M1484" s="53"/>
      <c r="N1484" s="53"/>
      <c r="O1484" s="53"/>
      <c r="P1484" s="57" t="str">
        <f t="shared" si="284"/>
        <v/>
      </c>
      <c r="Q1484" s="58"/>
      <c r="R1484" s="56" t="str">
        <f t="shared" si="277"/>
        <v/>
      </c>
      <c r="S1484" s="57" t="str">
        <f t="shared" si="285"/>
        <v/>
      </c>
      <c r="T1484" s="58" t="str">
        <f t="shared" ca="1" si="286"/>
        <v/>
      </c>
      <c r="U1484" s="57" t="str">
        <f t="shared" si="287"/>
        <v/>
      </c>
      <c r="V1484" s="57" t="str">
        <f ca="1">IF(AND(C1484&lt;&gt;"",C1484&lt;&gt;OFFSET(C1484,1,0)),SUMIFS([Giá có thuế],[Số ĐK],C1484),"")</f>
        <v/>
      </c>
      <c r="W1484" s="53"/>
      <c r="X1484" s="55" t="str">
        <f>IF(W1484="","",'Thông Tin Chung'!#REF!)</f>
        <v/>
      </c>
      <c r="Y1484" s="57" t="str">
        <f t="shared" ca="1" si="288"/>
        <v/>
      </c>
      <c r="Z1484" s="59"/>
      <c r="AA1484" s="49" t="str">
        <f ca="1">IF(C1484="","",IF(OR(D1484&lt;NgayBatDau,D1484&gt;NgayKetThuc),"Ngày tháng phải nằm trong kỳ báo cáo",IF(AND(G1484&lt;&gt;"",COUNTIF(D.2[Tên khách hàng],G1484)=0),"Tên KH chưa khai báo trong DSKH",IF(AND(H1484&lt;&gt;"",COUNTIF(D.1[Tên sản phẩm],H1484)=0),"SP này chưa khai báo trong DSSP",""))))</f>
        <v/>
      </c>
      <c r="AB1484" s="28" t="str">
        <f t="shared" ca="1" si="278"/>
        <v/>
      </c>
      <c r="AC1484" s="29" t="str">
        <f>IF(OR(H1484="",S1484=""),"",S1484-(SUM(L1484,M1484)*INDEX(#REF!,MATCH(H1484,D.1[Tên sản phẩm],0))))</f>
        <v/>
      </c>
    </row>
    <row r="1485" spans="2:29" ht="27.75" customHeight="1">
      <c r="B1485" s="69">
        <f t="shared" si="279"/>
        <v>1482</v>
      </c>
      <c r="C1485" s="49" t="str">
        <f t="shared" ca="1" si="280"/>
        <v/>
      </c>
      <c r="D1485" s="50" t="str">
        <f t="shared" ca="1" si="281"/>
        <v/>
      </c>
      <c r="E1485" s="51" t="str">
        <f t="shared" ca="1" si="282"/>
        <v/>
      </c>
      <c r="F1485" s="51"/>
      <c r="G1485" s="52" t="str">
        <f t="shared" ca="1" si="283"/>
        <v/>
      </c>
      <c r="H1485" s="53"/>
      <c r="I1485" s="54" t="str">
        <f>IF(H1485="","",INDEX(D.1[Quy cách],MATCH(H1485,D.1[Tên sản phẩm],0)))</f>
        <v/>
      </c>
      <c r="J1485" s="20" t="str">
        <f>IF(H1485="","",INDEX(D.1[ĐVT],MATCH(H1485,D.1[Tên sản phẩm],0)))</f>
        <v/>
      </c>
      <c r="K1485" s="56" t="str">
        <f>IF(H1485="","",INDEX(#REF!,MATCH(H1485,D.1[Tên sản phẩm],0)))</f>
        <v/>
      </c>
      <c r="L1485" s="56"/>
      <c r="M1485" s="53"/>
      <c r="N1485" s="53"/>
      <c r="O1485" s="53"/>
      <c r="P1485" s="57" t="str">
        <f t="shared" si="284"/>
        <v/>
      </c>
      <c r="Q1485" s="58"/>
      <c r="R1485" s="56" t="str">
        <f t="shared" si="277"/>
        <v/>
      </c>
      <c r="S1485" s="57" t="str">
        <f t="shared" si="285"/>
        <v/>
      </c>
      <c r="T1485" s="58" t="str">
        <f t="shared" ca="1" si="286"/>
        <v/>
      </c>
      <c r="U1485" s="57" t="str">
        <f t="shared" si="287"/>
        <v/>
      </c>
      <c r="V1485" s="57" t="str">
        <f ca="1">IF(AND(C1485&lt;&gt;"",C1485&lt;&gt;OFFSET(C1485,1,0)),SUMIFS([Giá có thuế],[Số ĐK],C1485),"")</f>
        <v/>
      </c>
      <c r="W1485" s="53"/>
      <c r="X1485" s="55" t="str">
        <f>IF(W1485="","",'Thông Tin Chung'!#REF!)</f>
        <v/>
      </c>
      <c r="Y1485" s="57" t="str">
        <f t="shared" ca="1" si="288"/>
        <v/>
      </c>
      <c r="Z1485" s="59"/>
      <c r="AA1485" s="49" t="str">
        <f ca="1">IF(C1485="","",IF(OR(D1485&lt;NgayBatDau,D1485&gt;NgayKetThuc),"Ngày tháng phải nằm trong kỳ báo cáo",IF(AND(G1485&lt;&gt;"",COUNTIF(D.2[Tên khách hàng],G1485)=0),"Tên KH chưa khai báo trong DSKH",IF(AND(H1485&lt;&gt;"",COUNTIF(D.1[Tên sản phẩm],H1485)=0),"SP này chưa khai báo trong DSSP",""))))</f>
        <v/>
      </c>
      <c r="AB1485" s="28" t="str">
        <f t="shared" ca="1" si="278"/>
        <v/>
      </c>
      <c r="AC1485" s="29" t="str">
        <f>IF(OR(H1485="",S1485=""),"",S1485-(SUM(L1485,M1485)*INDEX(#REF!,MATCH(H1485,D.1[Tên sản phẩm],0))))</f>
        <v/>
      </c>
    </row>
    <row r="1486" spans="2:29" ht="27.75" customHeight="1">
      <c r="B1486" s="69">
        <f t="shared" si="279"/>
        <v>1483</v>
      </c>
      <c r="C1486" s="49" t="str">
        <f t="shared" ca="1" si="280"/>
        <v/>
      </c>
      <c r="D1486" s="50" t="str">
        <f t="shared" ca="1" si="281"/>
        <v/>
      </c>
      <c r="E1486" s="51" t="str">
        <f t="shared" ca="1" si="282"/>
        <v/>
      </c>
      <c r="F1486" s="51"/>
      <c r="G1486" s="52" t="str">
        <f t="shared" ca="1" si="283"/>
        <v/>
      </c>
      <c r="H1486" s="53"/>
      <c r="I1486" s="54" t="str">
        <f>IF(H1486="","",INDEX(D.1[Quy cách],MATCH(H1486,D.1[Tên sản phẩm],0)))</f>
        <v/>
      </c>
      <c r="J1486" s="20" t="str">
        <f>IF(H1486="","",INDEX(D.1[ĐVT],MATCH(H1486,D.1[Tên sản phẩm],0)))</f>
        <v/>
      </c>
      <c r="K1486" s="56" t="str">
        <f>IF(H1486="","",INDEX(#REF!,MATCH(H1486,D.1[Tên sản phẩm],0)))</f>
        <v/>
      </c>
      <c r="L1486" s="56"/>
      <c r="M1486" s="53"/>
      <c r="N1486" s="53"/>
      <c r="O1486" s="53"/>
      <c r="P1486" s="57" t="str">
        <f t="shared" si="284"/>
        <v/>
      </c>
      <c r="Q1486" s="58"/>
      <c r="R1486" s="56" t="str">
        <f t="shared" si="277"/>
        <v/>
      </c>
      <c r="S1486" s="57" t="str">
        <f t="shared" si="285"/>
        <v/>
      </c>
      <c r="T1486" s="58" t="str">
        <f t="shared" ca="1" si="286"/>
        <v/>
      </c>
      <c r="U1486" s="57" t="str">
        <f t="shared" si="287"/>
        <v/>
      </c>
      <c r="V1486" s="57" t="str">
        <f ca="1">IF(AND(C1486&lt;&gt;"",C1486&lt;&gt;OFFSET(C1486,1,0)),SUMIFS([Giá có thuế],[Số ĐK],C1486),"")</f>
        <v/>
      </c>
      <c r="W1486" s="53"/>
      <c r="X1486" s="55" t="str">
        <f>IF(W1486="","",'Thông Tin Chung'!#REF!)</f>
        <v/>
      </c>
      <c r="Y1486" s="57" t="str">
        <f t="shared" ca="1" si="288"/>
        <v/>
      </c>
      <c r="Z1486" s="59"/>
      <c r="AA1486" s="49" t="str">
        <f ca="1">IF(C1486="","",IF(OR(D1486&lt;NgayBatDau,D1486&gt;NgayKetThuc),"Ngày tháng phải nằm trong kỳ báo cáo",IF(AND(G1486&lt;&gt;"",COUNTIF(D.2[Tên khách hàng],G1486)=0),"Tên KH chưa khai báo trong DSKH",IF(AND(H1486&lt;&gt;"",COUNTIF(D.1[Tên sản phẩm],H1486)=0),"SP này chưa khai báo trong DSSP",""))))</f>
        <v/>
      </c>
      <c r="AB1486" s="28" t="str">
        <f t="shared" ca="1" si="278"/>
        <v/>
      </c>
      <c r="AC1486" s="29" t="str">
        <f>IF(OR(H1486="",S1486=""),"",S1486-(SUM(L1486,M1486)*INDEX(#REF!,MATCH(H1486,D.1[Tên sản phẩm],0))))</f>
        <v/>
      </c>
    </row>
    <row r="1487" spans="2:29" ht="27.75" customHeight="1">
      <c r="B1487" s="69">
        <f t="shared" si="279"/>
        <v>1484</v>
      </c>
      <c r="C1487" s="49" t="str">
        <f t="shared" ca="1" si="280"/>
        <v/>
      </c>
      <c r="D1487" s="50" t="str">
        <f t="shared" ca="1" si="281"/>
        <v/>
      </c>
      <c r="E1487" s="51" t="str">
        <f t="shared" ca="1" si="282"/>
        <v/>
      </c>
      <c r="F1487" s="51"/>
      <c r="G1487" s="52" t="str">
        <f t="shared" ca="1" si="283"/>
        <v/>
      </c>
      <c r="H1487" s="53"/>
      <c r="I1487" s="54" t="str">
        <f>IF(H1487="","",INDEX(D.1[Quy cách],MATCH(H1487,D.1[Tên sản phẩm],0)))</f>
        <v/>
      </c>
      <c r="J1487" s="20" t="str">
        <f>IF(H1487="","",INDEX(D.1[ĐVT],MATCH(H1487,D.1[Tên sản phẩm],0)))</f>
        <v/>
      </c>
      <c r="K1487" s="56" t="str">
        <f>IF(H1487="","",INDEX(#REF!,MATCH(H1487,D.1[Tên sản phẩm],0)))</f>
        <v/>
      </c>
      <c r="L1487" s="56"/>
      <c r="M1487" s="53"/>
      <c r="N1487" s="53"/>
      <c r="O1487" s="53"/>
      <c r="P1487" s="57" t="str">
        <f t="shared" si="284"/>
        <v/>
      </c>
      <c r="Q1487" s="58"/>
      <c r="R1487" s="56" t="str">
        <f t="shared" si="277"/>
        <v/>
      </c>
      <c r="S1487" s="57" t="str">
        <f t="shared" si="285"/>
        <v/>
      </c>
      <c r="T1487" s="58" t="str">
        <f t="shared" ca="1" si="286"/>
        <v/>
      </c>
      <c r="U1487" s="57" t="str">
        <f t="shared" si="287"/>
        <v/>
      </c>
      <c r="V1487" s="57" t="str">
        <f ca="1">IF(AND(C1487&lt;&gt;"",C1487&lt;&gt;OFFSET(C1487,1,0)),SUMIFS([Giá có thuế],[Số ĐK],C1487),"")</f>
        <v/>
      </c>
      <c r="W1487" s="53"/>
      <c r="X1487" s="55" t="str">
        <f>IF(W1487="","",'Thông Tin Chung'!#REF!)</f>
        <v/>
      </c>
      <c r="Y1487" s="57" t="str">
        <f t="shared" ca="1" si="288"/>
        <v/>
      </c>
      <c r="Z1487" s="59"/>
      <c r="AA1487" s="49" t="str">
        <f ca="1">IF(C1487="","",IF(OR(D1487&lt;NgayBatDau,D1487&gt;NgayKetThuc),"Ngày tháng phải nằm trong kỳ báo cáo",IF(AND(G1487&lt;&gt;"",COUNTIF(D.2[Tên khách hàng],G1487)=0),"Tên KH chưa khai báo trong DSKH",IF(AND(H1487&lt;&gt;"",COUNTIF(D.1[Tên sản phẩm],H1487)=0),"SP này chưa khai báo trong DSSP",""))))</f>
        <v/>
      </c>
      <c r="AB1487" s="28" t="str">
        <f t="shared" ca="1" si="278"/>
        <v/>
      </c>
      <c r="AC1487" s="29" t="str">
        <f>IF(OR(H1487="",S1487=""),"",S1487-(SUM(L1487,M1487)*INDEX(#REF!,MATCH(H1487,D.1[Tên sản phẩm],0))))</f>
        <v/>
      </c>
    </row>
    <row r="1488" spans="2:29" ht="27.75" customHeight="1">
      <c r="B1488" s="69">
        <f t="shared" si="279"/>
        <v>1485</v>
      </c>
      <c r="C1488" s="49" t="str">
        <f t="shared" ca="1" si="280"/>
        <v/>
      </c>
      <c r="D1488" s="50" t="str">
        <f t="shared" ca="1" si="281"/>
        <v/>
      </c>
      <c r="E1488" s="51" t="str">
        <f t="shared" ca="1" si="282"/>
        <v/>
      </c>
      <c r="F1488" s="51"/>
      <c r="G1488" s="52" t="str">
        <f t="shared" ca="1" si="283"/>
        <v/>
      </c>
      <c r="H1488" s="53"/>
      <c r="I1488" s="54" t="str">
        <f>IF(H1488="","",INDEX(D.1[Quy cách],MATCH(H1488,D.1[Tên sản phẩm],0)))</f>
        <v/>
      </c>
      <c r="J1488" s="20" t="str">
        <f>IF(H1488="","",INDEX(D.1[ĐVT],MATCH(H1488,D.1[Tên sản phẩm],0)))</f>
        <v/>
      </c>
      <c r="K1488" s="56" t="str">
        <f>IF(H1488="","",INDEX(#REF!,MATCH(H1488,D.1[Tên sản phẩm],0)))</f>
        <v/>
      </c>
      <c r="L1488" s="56"/>
      <c r="M1488" s="53"/>
      <c r="N1488" s="53"/>
      <c r="O1488" s="53"/>
      <c r="P1488" s="57" t="str">
        <f t="shared" si="284"/>
        <v/>
      </c>
      <c r="Q1488" s="58"/>
      <c r="R1488" s="56" t="str">
        <f t="shared" si="277"/>
        <v/>
      </c>
      <c r="S1488" s="57" t="str">
        <f t="shared" si="285"/>
        <v/>
      </c>
      <c r="T1488" s="58" t="str">
        <f t="shared" ca="1" si="286"/>
        <v/>
      </c>
      <c r="U1488" s="57" t="str">
        <f t="shared" si="287"/>
        <v/>
      </c>
      <c r="V1488" s="57" t="str">
        <f ca="1">IF(AND(C1488&lt;&gt;"",C1488&lt;&gt;OFFSET(C1488,1,0)),SUMIFS([Giá có thuế],[Số ĐK],C1488),"")</f>
        <v/>
      </c>
      <c r="W1488" s="53"/>
      <c r="X1488" s="55" t="str">
        <f>IF(W1488="","",'Thông Tin Chung'!#REF!)</f>
        <v/>
      </c>
      <c r="Y1488" s="57" t="str">
        <f t="shared" ca="1" si="288"/>
        <v/>
      </c>
      <c r="Z1488" s="59"/>
      <c r="AA1488" s="49" t="str">
        <f ca="1">IF(C1488="","",IF(OR(D1488&lt;NgayBatDau,D1488&gt;NgayKetThuc),"Ngày tháng phải nằm trong kỳ báo cáo",IF(AND(G1488&lt;&gt;"",COUNTIF(D.2[Tên khách hàng],G1488)=0),"Tên KH chưa khai báo trong DSKH",IF(AND(H1488&lt;&gt;"",COUNTIF(D.1[Tên sản phẩm],H1488)=0),"SP này chưa khai báo trong DSSP",""))))</f>
        <v/>
      </c>
      <c r="AB1488" s="28" t="str">
        <f t="shared" ca="1" si="278"/>
        <v/>
      </c>
      <c r="AC1488" s="29" t="str">
        <f>IF(OR(H1488="",S1488=""),"",S1488-(SUM(L1488,M1488)*INDEX(#REF!,MATCH(H1488,D.1[Tên sản phẩm],0))))</f>
        <v/>
      </c>
    </row>
    <row r="1489" spans="2:29" ht="27.75" customHeight="1">
      <c r="B1489" s="69">
        <f t="shared" si="279"/>
        <v>1486</v>
      </c>
      <c r="C1489" s="49" t="str">
        <f t="shared" ca="1" si="280"/>
        <v/>
      </c>
      <c r="D1489" s="50" t="str">
        <f t="shared" ca="1" si="281"/>
        <v/>
      </c>
      <c r="E1489" s="51" t="str">
        <f t="shared" ca="1" si="282"/>
        <v/>
      </c>
      <c r="F1489" s="51"/>
      <c r="G1489" s="52" t="str">
        <f t="shared" ca="1" si="283"/>
        <v/>
      </c>
      <c r="H1489" s="53"/>
      <c r="I1489" s="54" t="str">
        <f>IF(H1489="","",INDEX(D.1[Quy cách],MATCH(H1489,D.1[Tên sản phẩm],0)))</f>
        <v/>
      </c>
      <c r="J1489" s="20" t="str">
        <f>IF(H1489="","",INDEX(D.1[ĐVT],MATCH(H1489,D.1[Tên sản phẩm],0)))</f>
        <v/>
      </c>
      <c r="K1489" s="56" t="str">
        <f>IF(H1489="","",INDEX(#REF!,MATCH(H1489,D.1[Tên sản phẩm],0)))</f>
        <v/>
      </c>
      <c r="L1489" s="56"/>
      <c r="M1489" s="53"/>
      <c r="N1489" s="53"/>
      <c r="O1489" s="53"/>
      <c r="P1489" s="57" t="str">
        <f t="shared" si="284"/>
        <v/>
      </c>
      <c r="Q1489" s="58"/>
      <c r="R1489" s="56" t="str">
        <f t="shared" si="277"/>
        <v/>
      </c>
      <c r="S1489" s="57" t="str">
        <f t="shared" si="285"/>
        <v/>
      </c>
      <c r="T1489" s="58" t="str">
        <f t="shared" ca="1" si="286"/>
        <v/>
      </c>
      <c r="U1489" s="57" t="str">
        <f t="shared" si="287"/>
        <v/>
      </c>
      <c r="V1489" s="57" t="str">
        <f ca="1">IF(AND(C1489&lt;&gt;"",C1489&lt;&gt;OFFSET(C1489,1,0)),SUMIFS([Giá có thuế],[Số ĐK],C1489),"")</f>
        <v/>
      </c>
      <c r="W1489" s="53"/>
      <c r="X1489" s="55" t="str">
        <f>IF(W1489="","",'Thông Tin Chung'!#REF!)</f>
        <v/>
      </c>
      <c r="Y1489" s="57" t="str">
        <f t="shared" ca="1" si="288"/>
        <v/>
      </c>
      <c r="Z1489" s="59"/>
      <c r="AA1489" s="49" t="str">
        <f ca="1">IF(C1489="","",IF(OR(D1489&lt;NgayBatDau,D1489&gt;NgayKetThuc),"Ngày tháng phải nằm trong kỳ báo cáo",IF(AND(G1489&lt;&gt;"",COUNTIF(D.2[Tên khách hàng],G1489)=0),"Tên KH chưa khai báo trong DSKH",IF(AND(H1489&lt;&gt;"",COUNTIF(D.1[Tên sản phẩm],H1489)=0),"SP này chưa khai báo trong DSSP",""))))</f>
        <v/>
      </c>
      <c r="AB1489" s="28" t="str">
        <f t="shared" ca="1" si="278"/>
        <v/>
      </c>
      <c r="AC1489" s="29" t="str">
        <f>IF(OR(H1489="",S1489=""),"",S1489-(SUM(L1489,M1489)*INDEX(#REF!,MATCH(H1489,D.1[Tên sản phẩm],0))))</f>
        <v/>
      </c>
    </row>
    <row r="1490" spans="2:29" ht="27.75" customHeight="1">
      <c r="B1490" s="69">
        <f t="shared" si="279"/>
        <v>1487</v>
      </c>
      <c r="C1490" s="49" t="str">
        <f t="shared" ca="1" si="280"/>
        <v/>
      </c>
      <c r="D1490" s="50" t="str">
        <f t="shared" ca="1" si="281"/>
        <v/>
      </c>
      <c r="E1490" s="51" t="str">
        <f t="shared" ca="1" si="282"/>
        <v/>
      </c>
      <c r="F1490" s="51"/>
      <c r="G1490" s="52" t="str">
        <f t="shared" ca="1" si="283"/>
        <v/>
      </c>
      <c r="H1490" s="53"/>
      <c r="I1490" s="54" t="str">
        <f>IF(H1490="","",INDEX(D.1[Quy cách],MATCH(H1490,D.1[Tên sản phẩm],0)))</f>
        <v/>
      </c>
      <c r="J1490" s="20" t="str">
        <f>IF(H1490="","",INDEX(D.1[ĐVT],MATCH(H1490,D.1[Tên sản phẩm],0)))</f>
        <v/>
      </c>
      <c r="K1490" s="56" t="str">
        <f>IF(H1490="","",INDEX(#REF!,MATCH(H1490,D.1[Tên sản phẩm],0)))</f>
        <v/>
      </c>
      <c r="L1490" s="56"/>
      <c r="M1490" s="53"/>
      <c r="N1490" s="53"/>
      <c r="O1490" s="53"/>
      <c r="P1490" s="57" t="str">
        <f t="shared" si="284"/>
        <v/>
      </c>
      <c r="Q1490" s="58"/>
      <c r="R1490" s="56" t="str">
        <f t="shared" si="277"/>
        <v/>
      </c>
      <c r="S1490" s="57" t="str">
        <f t="shared" si="285"/>
        <v/>
      </c>
      <c r="T1490" s="58" t="str">
        <f t="shared" ca="1" si="286"/>
        <v/>
      </c>
      <c r="U1490" s="57" t="str">
        <f t="shared" si="287"/>
        <v/>
      </c>
      <c r="V1490" s="57" t="str">
        <f ca="1">IF(AND(C1490&lt;&gt;"",C1490&lt;&gt;OFFSET(C1490,1,0)),SUMIFS([Giá có thuế],[Số ĐK],C1490),"")</f>
        <v/>
      </c>
      <c r="W1490" s="53"/>
      <c r="X1490" s="55" t="str">
        <f>IF(W1490="","",'Thông Tin Chung'!#REF!)</f>
        <v/>
      </c>
      <c r="Y1490" s="57" t="str">
        <f t="shared" ca="1" si="288"/>
        <v/>
      </c>
      <c r="Z1490" s="59"/>
      <c r="AA1490" s="49" t="str">
        <f ca="1">IF(C1490="","",IF(OR(D1490&lt;NgayBatDau,D1490&gt;NgayKetThuc),"Ngày tháng phải nằm trong kỳ báo cáo",IF(AND(G1490&lt;&gt;"",COUNTIF(D.2[Tên khách hàng],G1490)=0),"Tên KH chưa khai báo trong DSKH",IF(AND(H1490&lt;&gt;"",COUNTIF(D.1[Tên sản phẩm],H1490)=0),"SP này chưa khai báo trong DSSP",""))))</f>
        <v/>
      </c>
      <c r="AB1490" s="28" t="str">
        <f t="shared" ca="1" si="278"/>
        <v/>
      </c>
      <c r="AC1490" s="29" t="str">
        <f>IF(OR(H1490="",S1490=""),"",S1490-(SUM(L1490,M1490)*INDEX(#REF!,MATCH(H1490,D.1[Tên sản phẩm],0))))</f>
        <v/>
      </c>
    </row>
    <row r="1491" spans="2:29" ht="27.75" customHeight="1">
      <c r="B1491" s="69">
        <f t="shared" si="279"/>
        <v>1488</v>
      </c>
      <c r="C1491" s="49" t="str">
        <f t="shared" ca="1" si="280"/>
        <v/>
      </c>
      <c r="D1491" s="50" t="str">
        <f t="shared" ca="1" si="281"/>
        <v/>
      </c>
      <c r="E1491" s="51" t="str">
        <f t="shared" ca="1" si="282"/>
        <v/>
      </c>
      <c r="F1491" s="51"/>
      <c r="G1491" s="52" t="str">
        <f t="shared" ca="1" si="283"/>
        <v/>
      </c>
      <c r="H1491" s="53"/>
      <c r="I1491" s="54" t="str">
        <f>IF(H1491="","",INDEX(D.1[Quy cách],MATCH(H1491,D.1[Tên sản phẩm],0)))</f>
        <v/>
      </c>
      <c r="J1491" s="20" t="str">
        <f>IF(H1491="","",INDEX(D.1[ĐVT],MATCH(H1491,D.1[Tên sản phẩm],0)))</f>
        <v/>
      </c>
      <c r="K1491" s="56" t="str">
        <f>IF(H1491="","",INDEX(#REF!,MATCH(H1491,D.1[Tên sản phẩm],0)))</f>
        <v/>
      </c>
      <c r="L1491" s="56"/>
      <c r="M1491" s="53"/>
      <c r="N1491" s="53"/>
      <c r="O1491" s="53"/>
      <c r="P1491" s="57" t="str">
        <f t="shared" si="284"/>
        <v/>
      </c>
      <c r="Q1491" s="58"/>
      <c r="R1491" s="56" t="str">
        <f t="shared" si="277"/>
        <v/>
      </c>
      <c r="S1491" s="57" t="str">
        <f t="shared" si="285"/>
        <v/>
      </c>
      <c r="T1491" s="58" t="str">
        <f t="shared" ca="1" si="286"/>
        <v/>
      </c>
      <c r="U1491" s="57" t="str">
        <f t="shared" si="287"/>
        <v/>
      </c>
      <c r="V1491" s="57" t="str">
        <f ca="1">IF(AND(C1491&lt;&gt;"",C1491&lt;&gt;OFFSET(C1491,1,0)),SUMIFS([Giá có thuế],[Số ĐK],C1491),"")</f>
        <v/>
      </c>
      <c r="W1491" s="53"/>
      <c r="X1491" s="55" t="str">
        <f>IF(W1491="","",'Thông Tin Chung'!#REF!)</f>
        <v/>
      </c>
      <c r="Y1491" s="57" t="str">
        <f t="shared" ca="1" si="288"/>
        <v/>
      </c>
      <c r="Z1491" s="59"/>
      <c r="AA1491" s="49" t="str">
        <f ca="1">IF(C1491="","",IF(OR(D1491&lt;NgayBatDau,D1491&gt;NgayKetThuc),"Ngày tháng phải nằm trong kỳ báo cáo",IF(AND(G1491&lt;&gt;"",COUNTIF(D.2[Tên khách hàng],G1491)=0),"Tên KH chưa khai báo trong DSKH",IF(AND(H1491&lt;&gt;"",COUNTIF(D.1[Tên sản phẩm],H1491)=0),"SP này chưa khai báo trong DSSP",""))))</f>
        <v/>
      </c>
      <c r="AB1491" s="28" t="str">
        <f t="shared" ca="1" si="278"/>
        <v/>
      </c>
      <c r="AC1491" s="29" t="str">
        <f>IF(OR(H1491="",S1491=""),"",S1491-(SUM(L1491,M1491)*INDEX(#REF!,MATCH(H1491,D.1[Tên sản phẩm],0))))</f>
        <v/>
      </c>
    </row>
    <row r="1492" spans="2:29" ht="27.75" customHeight="1">
      <c r="B1492" s="69">
        <f t="shared" si="279"/>
        <v>1489</v>
      </c>
      <c r="C1492" s="49" t="str">
        <f t="shared" ca="1" si="280"/>
        <v/>
      </c>
      <c r="D1492" s="50" t="str">
        <f t="shared" ca="1" si="281"/>
        <v/>
      </c>
      <c r="E1492" s="51" t="str">
        <f t="shared" ca="1" si="282"/>
        <v/>
      </c>
      <c r="F1492" s="51"/>
      <c r="G1492" s="52" t="str">
        <f t="shared" ca="1" si="283"/>
        <v/>
      </c>
      <c r="H1492" s="53"/>
      <c r="I1492" s="54" t="str">
        <f>IF(H1492="","",INDEX(D.1[Quy cách],MATCH(H1492,D.1[Tên sản phẩm],0)))</f>
        <v/>
      </c>
      <c r="J1492" s="20" t="str">
        <f>IF(H1492="","",INDEX(D.1[ĐVT],MATCH(H1492,D.1[Tên sản phẩm],0)))</f>
        <v/>
      </c>
      <c r="K1492" s="56" t="str">
        <f>IF(H1492="","",INDEX(#REF!,MATCH(H1492,D.1[Tên sản phẩm],0)))</f>
        <v/>
      </c>
      <c r="L1492" s="56"/>
      <c r="M1492" s="53"/>
      <c r="N1492" s="53"/>
      <c r="O1492" s="53"/>
      <c r="P1492" s="57" t="str">
        <f t="shared" si="284"/>
        <v/>
      </c>
      <c r="Q1492" s="58"/>
      <c r="R1492" s="56" t="str">
        <f t="shared" si="277"/>
        <v/>
      </c>
      <c r="S1492" s="57" t="str">
        <f t="shared" si="285"/>
        <v/>
      </c>
      <c r="T1492" s="58" t="str">
        <f t="shared" ca="1" si="286"/>
        <v/>
      </c>
      <c r="U1492" s="57" t="str">
        <f t="shared" si="287"/>
        <v/>
      </c>
      <c r="V1492" s="57" t="str">
        <f ca="1">IF(AND(C1492&lt;&gt;"",C1492&lt;&gt;OFFSET(C1492,1,0)),SUMIFS([Giá có thuế],[Số ĐK],C1492),"")</f>
        <v/>
      </c>
      <c r="W1492" s="53"/>
      <c r="X1492" s="55" t="str">
        <f>IF(W1492="","",'Thông Tin Chung'!#REF!)</f>
        <v/>
      </c>
      <c r="Y1492" s="57" t="str">
        <f t="shared" ca="1" si="288"/>
        <v/>
      </c>
      <c r="Z1492" s="59"/>
      <c r="AA1492" s="49" t="str">
        <f ca="1">IF(C1492="","",IF(OR(D1492&lt;NgayBatDau,D1492&gt;NgayKetThuc),"Ngày tháng phải nằm trong kỳ báo cáo",IF(AND(G1492&lt;&gt;"",COUNTIF(D.2[Tên khách hàng],G1492)=0),"Tên KH chưa khai báo trong DSKH",IF(AND(H1492&lt;&gt;"",COUNTIF(D.1[Tên sản phẩm],H1492)=0),"SP này chưa khai báo trong DSSP",""))))</f>
        <v/>
      </c>
      <c r="AB1492" s="28" t="str">
        <f t="shared" ca="1" si="278"/>
        <v/>
      </c>
      <c r="AC1492" s="29" t="str">
        <f>IF(OR(H1492="",S1492=""),"",S1492-(SUM(L1492,M1492)*INDEX(#REF!,MATCH(H1492,D.1[Tên sản phẩm],0))))</f>
        <v/>
      </c>
    </row>
    <row r="1493" spans="2:29" ht="27.75" customHeight="1">
      <c r="B1493" s="69">
        <f t="shared" si="279"/>
        <v>1490</v>
      </c>
      <c r="C1493" s="49" t="str">
        <f t="shared" ca="1" si="280"/>
        <v/>
      </c>
      <c r="D1493" s="50" t="str">
        <f t="shared" ca="1" si="281"/>
        <v/>
      </c>
      <c r="E1493" s="51" t="str">
        <f t="shared" ca="1" si="282"/>
        <v/>
      </c>
      <c r="F1493" s="51"/>
      <c r="G1493" s="52" t="str">
        <f t="shared" ca="1" si="283"/>
        <v/>
      </c>
      <c r="H1493" s="53"/>
      <c r="I1493" s="54" t="str">
        <f>IF(H1493="","",INDEX(D.1[Quy cách],MATCH(H1493,D.1[Tên sản phẩm],0)))</f>
        <v/>
      </c>
      <c r="J1493" s="20" t="str">
        <f>IF(H1493="","",INDEX(D.1[ĐVT],MATCH(H1493,D.1[Tên sản phẩm],0)))</f>
        <v/>
      </c>
      <c r="K1493" s="56" t="str">
        <f>IF(H1493="","",INDEX(#REF!,MATCH(H1493,D.1[Tên sản phẩm],0)))</f>
        <v/>
      </c>
      <c r="L1493" s="56"/>
      <c r="M1493" s="53"/>
      <c r="N1493" s="53"/>
      <c r="O1493" s="53"/>
      <c r="P1493" s="57" t="str">
        <f t="shared" si="284"/>
        <v/>
      </c>
      <c r="Q1493" s="58"/>
      <c r="R1493" s="56" t="str">
        <f t="shared" si="277"/>
        <v/>
      </c>
      <c r="S1493" s="57" t="str">
        <f t="shared" si="285"/>
        <v/>
      </c>
      <c r="T1493" s="58" t="str">
        <f t="shared" ca="1" si="286"/>
        <v/>
      </c>
      <c r="U1493" s="57" t="str">
        <f t="shared" si="287"/>
        <v/>
      </c>
      <c r="V1493" s="57" t="str">
        <f ca="1">IF(AND(C1493&lt;&gt;"",C1493&lt;&gt;OFFSET(C1493,1,0)),SUMIFS([Giá có thuế],[Số ĐK],C1493),"")</f>
        <v/>
      </c>
      <c r="W1493" s="53"/>
      <c r="X1493" s="55" t="str">
        <f>IF(W1493="","",'Thông Tin Chung'!#REF!)</f>
        <v/>
      </c>
      <c r="Y1493" s="57" t="str">
        <f t="shared" ca="1" si="288"/>
        <v/>
      </c>
      <c r="Z1493" s="59"/>
      <c r="AA1493" s="49" t="str">
        <f ca="1">IF(C1493="","",IF(OR(D1493&lt;NgayBatDau,D1493&gt;NgayKetThuc),"Ngày tháng phải nằm trong kỳ báo cáo",IF(AND(G1493&lt;&gt;"",COUNTIF(D.2[Tên khách hàng],G1493)=0),"Tên KH chưa khai báo trong DSKH",IF(AND(H1493&lt;&gt;"",COUNTIF(D.1[Tên sản phẩm],H1493)=0),"SP này chưa khai báo trong DSSP",""))))</f>
        <v/>
      </c>
      <c r="AB1493" s="28" t="str">
        <f t="shared" ca="1" si="278"/>
        <v/>
      </c>
      <c r="AC1493" s="29" t="str">
        <f>IF(OR(H1493="",S1493=""),"",S1493-(SUM(L1493,M1493)*INDEX(#REF!,MATCH(H1493,D.1[Tên sản phẩm],0))))</f>
        <v/>
      </c>
    </row>
    <row r="1494" spans="2:29" ht="27.75" customHeight="1">
      <c r="B1494" s="69">
        <f t="shared" si="279"/>
        <v>1491</v>
      </c>
      <c r="C1494" s="49" t="str">
        <f t="shared" ca="1" si="280"/>
        <v/>
      </c>
      <c r="D1494" s="50" t="str">
        <f t="shared" ca="1" si="281"/>
        <v/>
      </c>
      <c r="E1494" s="51" t="str">
        <f t="shared" ca="1" si="282"/>
        <v/>
      </c>
      <c r="F1494" s="51"/>
      <c r="G1494" s="52" t="str">
        <f t="shared" ca="1" si="283"/>
        <v/>
      </c>
      <c r="H1494" s="53"/>
      <c r="I1494" s="54" t="str">
        <f>IF(H1494="","",INDEX(D.1[Quy cách],MATCH(H1494,D.1[Tên sản phẩm],0)))</f>
        <v/>
      </c>
      <c r="J1494" s="20" t="str">
        <f>IF(H1494="","",INDEX(D.1[ĐVT],MATCH(H1494,D.1[Tên sản phẩm],0)))</f>
        <v/>
      </c>
      <c r="K1494" s="56" t="str">
        <f>IF(H1494="","",INDEX(#REF!,MATCH(H1494,D.1[Tên sản phẩm],0)))</f>
        <v/>
      </c>
      <c r="L1494" s="56"/>
      <c r="M1494" s="53"/>
      <c r="N1494" s="53"/>
      <c r="O1494" s="53"/>
      <c r="P1494" s="57" t="str">
        <f t="shared" si="284"/>
        <v/>
      </c>
      <c r="Q1494" s="58"/>
      <c r="R1494" s="56" t="str">
        <f t="shared" si="277"/>
        <v/>
      </c>
      <c r="S1494" s="57" t="str">
        <f t="shared" si="285"/>
        <v/>
      </c>
      <c r="T1494" s="58" t="str">
        <f t="shared" ca="1" si="286"/>
        <v/>
      </c>
      <c r="U1494" s="57" t="str">
        <f t="shared" si="287"/>
        <v/>
      </c>
      <c r="V1494" s="57" t="str">
        <f ca="1">IF(AND(C1494&lt;&gt;"",C1494&lt;&gt;OFFSET(C1494,1,0)),SUMIFS([Giá có thuế],[Số ĐK],C1494),"")</f>
        <v/>
      </c>
      <c r="W1494" s="53"/>
      <c r="X1494" s="55" t="str">
        <f>IF(W1494="","",'Thông Tin Chung'!#REF!)</f>
        <v/>
      </c>
      <c r="Y1494" s="57" t="str">
        <f t="shared" ca="1" si="288"/>
        <v/>
      </c>
      <c r="Z1494" s="59"/>
      <c r="AA1494" s="49" t="str">
        <f ca="1">IF(C1494="","",IF(OR(D1494&lt;NgayBatDau,D1494&gt;NgayKetThuc),"Ngày tháng phải nằm trong kỳ báo cáo",IF(AND(G1494&lt;&gt;"",COUNTIF(D.2[Tên khách hàng],G1494)=0),"Tên KH chưa khai báo trong DSKH",IF(AND(H1494&lt;&gt;"",COUNTIF(D.1[Tên sản phẩm],H1494)=0),"SP này chưa khai báo trong DSSP",""))))</f>
        <v/>
      </c>
      <c r="AB1494" s="28" t="str">
        <f t="shared" ca="1" si="278"/>
        <v/>
      </c>
      <c r="AC1494" s="29" t="str">
        <f>IF(OR(H1494="",S1494=""),"",S1494-(SUM(L1494,M1494)*INDEX(#REF!,MATCH(H1494,D.1[Tên sản phẩm],0))))</f>
        <v/>
      </c>
    </row>
    <row r="1495" spans="2:29" ht="27.75" customHeight="1">
      <c r="B1495" s="69">
        <f t="shared" si="279"/>
        <v>1492</v>
      </c>
      <c r="C1495" s="49" t="str">
        <f t="shared" ca="1" si="280"/>
        <v/>
      </c>
      <c r="D1495" s="50" t="str">
        <f t="shared" ca="1" si="281"/>
        <v/>
      </c>
      <c r="E1495" s="51" t="str">
        <f t="shared" ca="1" si="282"/>
        <v/>
      </c>
      <c r="F1495" s="51"/>
      <c r="G1495" s="52" t="str">
        <f t="shared" ca="1" si="283"/>
        <v/>
      </c>
      <c r="H1495" s="53"/>
      <c r="I1495" s="54" t="str">
        <f>IF(H1495="","",INDEX(D.1[Quy cách],MATCH(H1495,D.1[Tên sản phẩm],0)))</f>
        <v/>
      </c>
      <c r="J1495" s="20" t="str">
        <f>IF(H1495="","",INDEX(D.1[ĐVT],MATCH(H1495,D.1[Tên sản phẩm],0)))</f>
        <v/>
      </c>
      <c r="K1495" s="56" t="str">
        <f>IF(H1495="","",INDEX(#REF!,MATCH(H1495,D.1[Tên sản phẩm],0)))</f>
        <v/>
      </c>
      <c r="L1495" s="56"/>
      <c r="M1495" s="53"/>
      <c r="N1495" s="53"/>
      <c r="O1495" s="53"/>
      <c r="P1495" s="57" t="str">
        <f t="shared" si="284"/>
        <v/>
      </c>
      <c r="Q1495" s="58"/>
      <c r="R1495" s="56" t="str">
        <f t="shared" si="277"/>
        <v/>
      </c>
      <c r="S1495" s="57" t="str">
        <f t="shared" si="285"/>
        <v/>
      </c>
      <c r="T1495" s="58" t="str">
        <f t="shared" ca="1" si="286"/>
        <v/>
      </c>
      <c r="U1495" s="57" t="str">
        <f t="shared" si="287"/>
        <v/>
      </c>
      <c r="V1495" s="57" t="str">
        <f ca="1">IF(AND(C1495&lt;&gt;"",C1495&lt;&gt;OFFSET(C1495,1,0)),SUMIFS([Giá có thuế],[Số ĐK],C1495),"")</f>
        <v/>
      </c>
      <c r="W1495" s="53"/>
      <c r="X1495" s="55" t="str">
        <f>IF(W1495="","",'Thông Tin Chung'!#REF!)</f>
        <v/>
      </c>
      <c r="Y1495" s="57" t="str">
        <f t="shared" ca="1" si="288"/>
        <v/>
      </c>
      <c r="Z1495" s="59"/>
      <c r="AA1495" s="49" t="str">
        <f ca="1">IF(C1495="","",IF(OR(D1495&lt;NgayBatDau,D1495&gt;NgayKetThuc),"Ngày tháng phải nằm trong kỳ báo cáo",IF(AND(G1495&lt;&gt;"",COUNTIF(D.2[Tên khách hàng],G1495)=0),"Tên KH chưa khai báo trong DSKH",IF(AND(H1495&lt;&gt;"",COUNTIF(D.1[Tên sản phẩm],H1495)=0),"SP này chưa khai báo trong DSSP",""))))</f>
        <v/>
      </c>
      <c r="AB1495" s="28" t="str">
        <f t="shared" ca="1" si="278"/>
        <v/>
      </c>
      <c r="AC1495" s="29" t="str">
        <f>IF(OR(H1495="",S1495=""),"",S1495-(SUM(L1495,M1495)*INDEX(#REF!,MATCH(H1495,D.1[Tên sản phẩm],0))))</f>
        <v/>
      </c>
    </row>
    <row r="1496" spans="2:29" ht="27.75" customHeight="1">
      <c r="B1496" s="69">
        <f t="shared" si="279"/>
        <v>1493</v>
      </c>
      <c r="C1496" s="49" t="str">
        <f t="shared" ca="1" si="280"/>
        <v/>
      </c>
      <c r="D1496" s="50" t="str">
        <f t="shared" ca="1" si="281"/>
        <v/>
      </c>
      <c r="E1496" s="51" t="str">
        <f t="shared" ca="1" si="282"/>
        <v/>
      </c>
      <c r="F1496" s="51"/>
      <c r="G1496" s="52" t="str">
        <f t="shared" ca="1" si="283"/>
        <v/>
      </c>
      <c r="H1496" s="53"/>
      <c r="I1496" s="54" t="str">
        <f>IF(H1496="","",INDEX(D.1[Quy cách],MATCH(H1496,D.1[Tên sản phẩm],0)))</f>
        <v/>
      </c>
      <c r="J1496" s="20" t="str">
        <f>IF(H1496="","",INDEX(D.1[ĐVT],MATCH(H1496,D.1[Tên sản phẩm],0)))</f>
        <v/>
      </c>
      <c r="K1496" s="56" t="str">
        <f>IF(H1496="","",INDEX(#REF!,MATCH(H1496,D.1[Tên sản phẩm],0)))</f>
        <v/>
      </c>
      <c r="L1496" s="56"/>
      <c r="M1496" s="53"/>
      <c r="N1496" s="53"/>
      <c r="O1496" s="53"/>
      <c r="P1496" s="57" t="str">
        <f t="shared" si="284"/>
        <v/>
      </c>
      <c r="Q1496" s="58"/>
      <c r="R1496" s="56" t="str">
        <f t="shared" si="277"/>
        <v/>
      </c>
      <c r="S1496" s="57" t="str">
        <f t="shared" si="285"/>
        <v/>
      </c>
      <c r="T1496" s="58" t="str">
        <f t="shared" ca="1" si="286"/>
        <v/>
      </c>
      <c r="U1496" s="57" t="str">
        <f t="shared" si="287"/>
        <v/>
      </c>
      <c r="V1496" s="57" t="str">
        <f ca="1">IF(AND(C1496&lt;&gt;"",C1496&lt;&gt;OFFSET(C1496,1,0)),SUMIFS([Giá có thuế],[Số ĐK],C1496),"")</f>
        <v/>
      </c>
      <c r="W1496" s="53"/>
      <c r="X1496" s="55" t="str">
        <f>IF(W1496="","",'Thông Tin Chung'!#REF!)</f>
        <v/>
      </c>
      <c r="Y1496" s="57" t="str">
        <f t="shared" ca="1" si="288"/>
        <v/>
      </c>
      <c r="Z1496" s="59"/>
      <c r="AA1496" s="49" t="str">
        <f ca="1">IF(C1496="","",IF(OR(D1496&lt;NgayBatDau,D1496&gt;NgayKetThuc),"Ngày tháng phải nằm trong kỳ báo cáo",IF(AND(G1496&lt;&gt;"",COUNTIF(D.2[Tên khách hàng],G1496)=0),"Tên KH chưa khai báo trong DSKH",IF(AND(H1496&lt;&gt;"",COUNTIF(D.1[Tên sản phẩm],H1496)=0),"SP này chưa khai báo trong DSSP",""))))</f>
        <v/>
      </c>
      <c r="AB1496" s="28" t="str">
        <f t="shared" ca="1" si="278"/>
        <v/>
      </c>
      <c r="AC1496" s="29" t="str">
        <f>IF(OR(H1496="",S1496=""),"",S1496-(SUM(L1496,M1496)*INDEX(#REF!,MATCH(H1496,D.1[Tên sản phẩm],0))))</f>
        <v/>
      </c>
    </row>
    <row r="1497" spans="2:29" ht="27.75" customHeight="1">
      <c r="B1497" s="69">
        <f t="shared" si="279"/>
        <v>1494</v>
      </c>
      <c r="C1497" s="49" t="str">
        <f t="shared" ca="1" si="280"/>
        <v/>
      </c>
      <c r="D1497" s="50" t="str">
        <f t="shared" ca="1" si="281"/>
        <v/>
      </c>
      <c r="E1497" s="51" t="str">
        <f t="shared" ca="1" si="282"/>
        <v/>
      </c>
      <c r="F1497" s="51"/>
      <c r="G1497" s="52" t="str">
        <f t="shared" ca="1" si="283"/>
        <v/>
      </c>
      <c r="H1497" s="53"/>
      <c r="I1497" s="54" t="str">
        <f>IF(H1497="","",INDEX(D.1[Quy cách],MATCH(H1497,D.1[Tên sản phẩm],0)))</f>
        <v/>
      </c>
      <c r="J1497" s="20" t="str">
        <f>IF(H1497="","",INDEX(D.1[ĐVT],MATCH(H1497,D.1[Tên sản phẩm],0)))</f>
        <v/>
      </c>
      <c r="K1497" s="56" t="str">
        <f>IF(H1497="","",INDEX(#REF!,MATCH(H1497,D.1[Tên sản phẩm],0)))</f>
        <v/>
      </c>
      <c r="L1497" s="56"/>
      <c r="M1497" s="53"/>
      <c r="N1497" s="53"/>
      <c r="O1497" s="53"/>
      <c r="P1497" s="57" t="str">
        <f t="shared" si="284"/>
        <v/>
      </c>
      <c r="Q1497" s="58"/>
      <c r="R1497" s="56" t="str">
        <f t="shared" si="277"/>
        <v/>
      </c>
      <c r="S1497" s="57" t="str">
        <f t="shared" si="285"/>
        <v/>
      </c>
      <c r="T1497" s="58" t="str">
        <f t="shared" ca="1" si="286"/>
        <v/>
      </c>
      <c r="U1497" s="57" t="str">
        <f t="shared" si="287"/>
        <v/>
      </c>
      <c r="V1497" s="57" t="str">
        <f ca="1">IF(AND(C1497&lt;&gt;"",C1497&lt;&gt;OFFSET(C1497,1,0)),SUMIFS([Giá có thuế],[Số ĐK],C1497),"")</f>
        <v/>
      </c>
      <c r="W1497" s="53"/>
      <c r="X1497" s="55" t="str">
        <f>IF(W1497="","",'Thông Tin Chung'!#REF!)</f>
        <v/>
      </c>
      <c r="Y1497" s="57" t="str">
        <f t="shared" ca="1" si="288"/>
        <v/>
      </c>
      <c r="Z1497" s="59"/>
      <c r="AA1497" s="49" t="str">
        <f ca="1">IF(C1497="","",IF(OR(D1497&lt;NgayBatDau,D1497&gt;NgayKetThuc),"Ngày tháng phải nằm trong kỳ báo cáo",IF(AND(G1497&lt;&gt;"",COUNTIF(D.2[Tên khách hàng],G1497)=0),"Tên KH chưa khai báo trong DSKH",IF(AND(H1497&lt;&gt;"",COUNTIF(D.1[Tên sản phẩm],H1497)=0),"SP này chưa khai báo trong DSSP",""))))</f>
        <v/>
      </c>
      <c r="AB1497" s="28" t="str">
        <f t="shared" ca="1" si="278"/>
        <v/>
      </c>
      <c r="AC1497" s="29" t="str">
        <f>IF(OR(H1497="",S1497=""),"",S1497-(SUM(L1497,M1497)*INDEX(#REF!,MATCH(H1497,D.1[Tên sản phẩm],0))))</f>
        <v/>
      </c>
    </row>
    <row r="1498" spans="2:29" ht="27.75" customHeight="1">
      <c r="B1498" s="69">
        <f t="shared" si="279"/>
        <v>1495</v>
      </c>
      <c r="C1498" s="49" t="str">
        <f t="shared" ca="1" si="280"/>
        <v/>
      </c>
      <c r="D1498" s="50" t="str">
        <f t="shared" ca="1" si="281"/>
        <v/>
      </c>
      <c r="E1498" s="51" t="str">
        <f t="shared" ca="1" si="282"/>
        <v/>
      </c>
      <c r="F1498" s="51"/>
      <c r="G1498" s="52" t="str">
        <f t="shared" ca="1" si="283"/>
        <v/>
      </c>
      <c r="H1498" s="53"/>
      <c r="I1498" s="54" t="str">
        <f>IF(H1498="","",INDEX(D.1[Quy cách],MATCH(H1498,D.1[Tên sản phẩm],0)))</f>
        <v/>
      </c>
      <c r="J1498" s="20" t="str">
        <f>IF(H1498="","",INDEX(D.1[ĐVT],MATCH(H1498,D.1[Tên sản phẩm],0)))</f>
        <v/>
      </c>
      <c r="K1498" s="56" t="str">
        <f>IF(H1498="","",INDEX(#REF!,MATCH(H1498,D.1[Tên sản phẩm],0)))</f>
        <v/>
      </c>
      <c r="L1498" s="56"/>
      <c r="M1498" s="53"/>
      <c r="N1498" s="53"/>
      <c r="O1498" s="53"/>
      <c r="P1498" s="57" t="str">
        <f t="shared" si="284"/>
        <v/>
      </c>
      <c r="Q1498" s="58"/>
      <c r="R1498" s="56" t="str">
        <f t="shared" si="277"/>
        <v/>
      </c>
      <c r="S1498" s="57" t="str">
        <f t="shared" si="285"/>
        <v/>
      </c>
      <c r="T1498" s="58" t="str">
        <f t="shared" ca="1" si="286"/>
        <v/>
      </c>
      <c r="U1498" s="57" t="str">
        <f t="shared" si="287"/>
        <v/>
      </c>
      <c r="V1498" s="57" t="str">
        <f ca="1">IF(AND(C1498&lt;&gt;"",C1498&lt;&gt;OFFSET(C1498,1,0)),SUMIFS([Giá có thuế],[Số ĐK],C1498),"")</f>
        <v/>
      </c>
      <c r="W1498" s="53"/>
      <c r="X1498" s="55" t="str">
        <f>IF(W1498="","",'Thông Tin Chung'!#REF!)</f>
        <v/>
      </c>
      <c r="Y1498" s="57" t="str">
        <f t="shared" ca="1" si="288"/>
        <v/>
      </c>
      <c r="Z1498" s="59"/>
      <c r="AA1498" s="49" t="str">
        <f ca="1">IF(C1498="","",IF(OR(D1498&lt;NgayBatDau,D1498&gt;NgayKetThuc),"Ngày tháng phải nằm trong kỳ báo cáo",IF(AND(G1498&lt;&gt;"",COUNTIF(D.2[Tên khách hàng],G1498)=0),"Tên KH chưa khai báo trong DSKH",IF(AND(H1498&lt;&gt;"",COUNTIF(D.1[Tên sản phẩm],H1498)=0),"SP này chưa khai báo trong DSSP",""))))</f>
        <v/>
      </c>
      <c r="AB1498" s="28" t="str">
        <f t="shared" ca="1" si="278"/>
        <v/>
      </c>
      <c r="AC1498" s="29" t="str">
        <f>IF(OR(H1498="",S1498=""),"",S1498-(SUM(L1498,M1498)*INDEX(#REF!,MATCH(H1498,D.1[Tên sản phẩm],0))))</f>
        <v/>
      </c>
    </row>
    <row r="1499" spans="2:29" ht="27.75" customHeight="1">
      <c r="B1499" s="69">
        <f t="shared" si="279"/>
        <v>1496</v>
      </c>
      <c r="C1499" s="49" t="str">
        <f t="shared" ca="1" si="280"/>
        <v/>
      </c>
      <c r="D1499" s="50" t="str">
        <f t="shared" ca="1" si="281"/>
        <v/>
      </c>
      <c r="E1499" s="51" t="str">
        <f t="shared" ca="1" si="282"/>
        <v/>
      </c>
      <c r="F1499" s="51"/>
      <c r="G1499" s="52" t="str">
        <f t="shared" ca="1" si="283"/>
        <v/>
      </c>
      <c r="H1499" s="53"/>
      <c r="I1499" s="54" t="str">
        <f>IF(H1499="","",INDEX(D.1[Quy cách],MATCH(H1499,D.1[Tên sản phẩm],0)))</f>
        <v/>
      </c>
      <c r="J1499" s="20" t="str">
        <f>IF(H1499="","",INDEX(D.1[ĐVT],MATCH(H1499,D.1[Tên sản phẩm],0)))</f>
        <v/>
      </c>
      <c r="K1499" s="56" t="str">
        <f>IF(H1499="","",INDEX(#REF!,MATCH(H1499,D.1[Tên sản phẩm],0)))</f>
        <v/>
      </c>
      <c r="L1499" s="56"/>
      <c r="M1499" s="53"/>
      <c r="N1499" s="53"/>
      <c r="O1499" s="53"/>
      <c r="P1499" s="57" t="str">
        <f t="shared" si="284"/>
        <v/>
      </c>
      <c r="Q1499" s="58"/>
      <c r="R1499" s="56" t="str">
        <f t="shared" si="277"/>
        <v/>
      </c>
      <c r="S1499" s="57" t="str">
        <f t="shared" si="285"/>
        <v/>
      </c>
      <c r="T1499" s="58" t="str">
        <f t="shared" ca="1" si="286"/>
        <v/>
      </c>
      <c r="U1499" s="57" t="str">
        <f t="shared" si="287"/>
        <v/>
      </c>
      <c r="V1499" s="57" t="str">
        <f ca="1">IF(AND(C1499&lt;&gt;"",C1499&lt;&gt;OFFSET(C1499,1,0)),SUMIFS([Giá có thuế],[Số ĐK],C1499),"")</f>
        <v/>
      </c>
      <c r="W1499" s="53"/>
      <c r="X1499" s="55" t="str">
        <f>IF(W1499="","",'Thông Tin Chung'!#REF!)</f>
        <v/>
      </c>
      <c r="Y1499" s="57" t="str">
        <f t="shared" ca="1" si="288"/>
        <v/>
      </c>
      <c r="Z1499" s="59"/>
      <c r="AA1499" s="49" t="str">
        <f ca="1">IF(C1499="","",IF(OR(D1499&lt;NgayBatDau,D1499&gt;NgayKetThuc),"Ngày tháng phải nằm trong kỳ báo cáo",IF(AND(G1499&lt;&gt;"",COUNTIF(D.2[Tên khách hàng],G1499)=0),"Tên KH chưa khai báo trong DSKH",IF(AND(H1499&lt;&gt;"",COUNTIF(D.1[Tên sản phẩm],H1499)=0),"SP này chưa khai báo trong DSSP",""))))</f>
        <v/>
      </c>
      <c r="AB1499" s="28" t="str">
        <f t="shared" ca="1" si="278"/>
        <v/>
      </c>
      <c r="AC1499" s="29" t="str">
        <f>IF(OR(H1499="",S1499=""),"",S1499-(SUM(L1499,M1499)*INDEX(#REF!,MATCH(H1499,D.1[Tên sản phẩm],0))))</f>
        <v/>
      </c>
    </row>
    <row r="1500" spans="2:29" ht="27.75" customHeight="1">
      <c r="B1500" s="69">
        <f t="shared" si="279"/>
        <v>1497</v>
      </c>
      <c r="C1500" s="49" t="str">
        <f t="shared" ca="1" si="280"/>
        <v/>
      </c>
      <c r="D1500" s="50" t="str">
        <f t="shared" ca="1" si="281"/>
        <v/>
      </c>
      <c r="E1500" s="51" t="str">
        <f t="shared" ca="1" si="282"/>
        <v/>
      </c>
      <c r="F1500" s="51"/>
      <c r="G1500" s="52" t="str">
        <f t="shared" ca="1" si="283"/>
        <v/>
      </c>
      <c r="H1500" s="53"/>
      <c r="I1500" s="54" t="str">
        <f>IF(H1500="","",INDEX(D.1[Quy cách],MATCH(H1500,D.1[Tên sản phẩm],0)))</f>
        <v/>
      </c>
      <c r="J1500" s="20" t="str">
        <f>IF(H1500="","",INDEX(D.1[ĐVT],MATCH(H1500,D.1[Tên sản phẩm],0)))</f>
        <v/>
      </c>
      <c r="K1500" s="56" t="str">
        <f>IF(H1500="","",INDEX(#REF!,MATCH(H1500,D.1[Tên sản phẩm],0)))</f>
        <v/>
      </c>
      <c r="L1500" s="56"/>
      <c r="M1500" s="53"/>
      <c r="N1500" s="53"/>
      <c r="O1500" s="53"/>
      <c r="P1500" s="57" t="str">
        <f t="shared" si="284"/>
        <v/>
      </c>
      <c r="Q1500" s="58"/>
      <c r="R1500" s="56" t="str">
        <f t="shared" si="277"/>
        <v/>
      </c>
      <c r="S1500" s="57" t="str">
        <f t="shared" si="285"/>
        <v/>
      </c>
      <c r="T1500" s="58" t="str">
        <f t="shared" ca="1" si="286"/>
        <v/>
      </c>
      <c r="U1500" s="57" t="str">
        <f t="shared" si="287"/>
        <v/>
      </c>
      <c r="V1500" s="57" t="str">
        <f ca="1">IF(AND(C1500&lt;&gt;"",C1500&lt;&gt;OFFSET(C1500,1,0)),SUMIFS([Giá có thuế],[Số ĐK],C1500),"")</f>
        <v/>
      </c>
      <c r="W1500" s="53"/>
      <c r="X1500" s="55" t="str">
        <f>IF(W1500="","",'Thông Tin Chung'!#REF!)</f>
        <v/>
      </c>
      <c r="Y1500" s="57" t="str">
        <f t="shared" ca="1" si="288"/>
        <v/>
      </c>
      <c r="Z1500" s="59"/>
      <c r="AA1500" s="49" t="str">
        <f ca="1">IF(C1500="","",IF(OR(D1500&lt;NgayBatDau,D1500&gt;NgayKetThuc),"Ngày tháng phải nằm trong kỳ báo cáo",IF(AND(G1500&lt;&gt;"",COUNTIF(D.2[Tên khách hàng],G1500)=0),"Tên KH chưa khai báo trong DSKH",IF(AND(H1500&lt;&gt;"",COUNTIF(D.1[Tên sản phẩm],H1500)=0),"SP này chưa khai báo trong DSSP",""))))</f>
        <v/>
      </c>
      <c r="AB1500" s="28" t="str">
        <f t="shared" ca="1" si="278"/>
        <v/>
      </c>
      <c r="AC1500" s="29" t="str">
        <f>IF(OR(H1500="",S1500=""),"",S1500-(SUM(L1500,M1500)*INDEX(#REF!,MATCH(H1500,D.1[Tên sản phẩm],0))))</f>
        <v/>
      </c>
    </row>
    <row r="1501" spans="2:29" ht="27.75" customHeight="1">
      <c r="B1501" s="69">
        <f t="shared" si="279"/>
        <v>1498</v>
      </c>
      <c r="C1501" s="49" t="str">
        <f t="shared" ca="1" si="280"/>
        <v/>
      </c>
      <c r="D1501" s="50" t="str">
        <f t="shared" ca="1" si="281"/>
        <v/>
      </c>
      <c r="E1501" s="51" t="str">
        <f t="shared" ca="1" si="282"/>
        <v/>
      </c>
      <c r="F1501" s="51"/>
      <c r="G1501" s="52" t="str">
        <f t="shared" ca="1" si="283"/>
        <v/>
      </c>
      <c r="H1501" s="53"/>
      <c r="I1501" s="54" t="str">
        <f>IF(H1501="","",INDEX(D.1[Quy cách],MATCH(H1501,D.1[Tên sản phẩm],0)))</f>
        <v/>
      </c>
      <c r="J1501" s="20" t="str">
        <f>IF(H1501="","",INDEX(D.1[ĐVT],MATCH(H1501,D.1[Tên sản phẩm],0)))</f>
        <v/>
      </c>
      <c r="K1501" s="56" t="str">
        <f>IF(H1501="","",INDEX(#REF!,MATCH(H1501,D.1[Tên sản phẩm],0)))</f>
        <v/>
      </c>
      <c r="L1501" s="56"/>
      <c r="M1501" s="53"/>
      <c r="N1501" s="53"/>
      <c r="O1501" s="53"/>
      <c r="P1501" s="57" t="str">
        <f t="shared" si="284"/>
        <v/>
      </c>
      <c r="Q1501" s="58"/>
      <c r="R1501" s="56" t="str">
        <f t="shared" si="277"/>
        <v/>
      </c>
      <c r="S1501" s="57" t="str">
        <f t="shared" si="285"/>
        <v/>
      </c>
      <c r="T1501" s="58" t="str">
        <f t="shared" ca="1" si="286"/>
        <v/>
      </c>
      <c r="U1501" s="57" t="str">
        <f t="shared" si="287"/>
        <v/>
      </c>
      <c r="V1501" s="57" t="str">
        <f ca="1">IF(AND(C1501&lt;&gt;"",C1501&lt;&gt;OFFSET(C1501,1,0)),SUMIFS([Giá có thuế],[Số ĐK],C1501),"")</f>
        <v/>
      </c>
      <c r="W1501" s="53"/>
      <c r="X1501" s="55" t="str">
        <f>IF(W1501="","",'Thông Tin Chung'!#REF!)</f>
        <v/>
      </c>
      <c r="Y1501" s="57" t="str">
        <f t="shared" ca="1" si="288"/>
        <v/>
      </c>
      <c r="Z1501" s="59"/>
      <c r="AA1501" s="49" t="str">
        <f ca="1">IF(C1501="","",IF(OR(D1501&lt;NgayBatDau,D1501&gt;NgayKetThuc),"Ngày tháng phải nằm trong kỳ báo cáo",IF(AND(G1501&lt;&gt;"",COUNTIF(D.2[Tên khách hàng],G1501)=0),"Tên KH chưa khai báo trong DSKH",IF(AND(H1501&lt;&gt;"",COUNTIF(D.1[Tên sản phẩm],H1501)=0),"SP này chưa khai báo trong DSSP",""))))</f>
        <v/>
      </c>
      <c r="AB1501" s="28" t="str">
        <f t="shared" ca="1" si="278"/>
        <v/>
      </c>
      <c r="AC1501" s="29" t="str">
        <f>IF(OR(H1501="",S1501=""),"",S1501-(SUM(L1501,M1501)*INDEX(#REF!,MATCH(H1501,D.1[Tên sản phẩm],0))))</f>
        <v/>
      </c>
    </row>
    <row r="1502" spans="2:29" ht="27.75" customHeight="1">
      <c r="B1502" s="69">
        <f t="shared" si="279"/>
        <v>1499</v>
      </c>
      <c r="C1502" s="49" t="str">
        <f t="shared" ca="1" si="280"/>
        <v/>
      </c>
      <c r="D1502" s="50" t="str">
        <f t="shared" ca="1" si="281"/>
        <v/>
      </c>
      <c r="E1502" s="51" t="str">
        <f t="shared" ca="1" si="282"/>
        <v/>
      </c>
      <c r="F1502" s="51"/>
      <c r="G1502" s="52" t="str">
        <f t="shared" ca="1" si="283"/>
        <v/>
      </c>
      <c r="H1502" s="53"/>
      <c r="I1502" s="54" t="str">
        <f>IF(H1502="","",INDEX(D.1[Quy cách],MATCH(H1502,D.1[Tên sản phẩm],0)))</f>
        <v/>
      </c>
      <c r="J1502" s="20" t="str">
        <f>IF(H1502="","",INDEX(D.1[ĐVT],MATCH(H1502,D.1[Tên sản phẩm],0)))</f>
        <v/>
      </c>
      <c r="K1502" s="56" t="str">
        <f>IF(H1502="","",INDEX(#REF!,MATCH(H1502,D.1[Tên sản phẩm],0)))</f>
        <v/>
      </c>
      <c r="L1502" s="56"/>
      <c r="M1502" s="53"/>
      <c r="N1502" s="53"/>
      <c r="O1502" s="53"/>
      <c r="P1502" s="57" t="str">
        <f t="shared" si="284"/>
        <v/>
      </c>
      <c r="Q1502" s="58"/>
      <c r="R1502" s="56" t="str">
        <f t="shared" si="277"/>
        <v/>
      </c>
      <c r="S1502" s="57" t="str">
        <f t="shared" si="285"/>
        <v/>
      </c>
      <c r="T1502" s="58" t="str">
        <f t="shared" ca="1" si="286"/>
        <v/>
      </c>
      <c r="U1502" s="57" t="str">
        <f t="shared" si="287"/>
        <v/>
      </c>
      <c r="V1502" s="57" t="str">
        <f ca="1">IF(AND(C1502&lt;&gt;"",C1502&lt;&gt;OFFSET(C1502,1,0)),SUMIFS([Giá có thuế],[Số ĐK],C1502),"")</f>
        <v/>
      </c>
      <c r="W1502" s="53"/>
      <c r="X1502" s="55" t="str">
        <f>IF(W1502="","",'Thông Tin Chung'!#REF!)</f>
        <v/>
      </c>
      <c r="Y1502" s="57" t="str">
        <f t="shared" ca="1" si="288"/>
        <v/>
      </c>
      <c r="Z1502" s="59"/>
      <c r="AA1502" s="49" t="str">
        <f ca="1">IF(C1502="","",IF(OR(D1502&lt;NgayBatDau,D1502&gt;NgayKetThuc),"Ngày tháng phải nằm trong kỳ báo cáo",IF(AND(G1502&lt;&gt;"",COUNTIF(D.2[Tên khách hàng],G1502)=0),"Tên KH chưa khai báo trong DSKH",IF(AND(H1502&lt;&gt;"",COUNTIF(D.1[Tên sản phẩm],H1502)=0),"SP này chưa khai báo trong DSSP",""))))</f>
        <v/>
      </c>
      <c r="AB1502" s="28" t="str">
        <f t="shared" ca="1" si="278"/>
        <v/>
      </c>
      <c r="AC1502" s="29" t="str">
        <f>IF(OR(H1502="",S1502=""),"",S1502-(SUM(L1502,M1502)*INDEX(#REF!,MATCH(H1502,D.1[Tên sản phẩm],0))))</f>
        <v/>
      </c>
    </row>
    <row r="1503" spans="2:29" ht="27.75" customHeight="1">
      <c r="B1503" s="69">
        <f t="shared" si="279"/>
        <v>1500</v>
      </c>
      <c r="C1503" s="49" t="str">
        <f t="shared" ca="1" si="280"/>
        <v/>
      </c>
      <c r="D1503" s="50" t="str">
        <f t="shared" ca="1" si="281"/>
        <v/>
      </c>
      <c r="E1503" s="51" t="str">
        <f t="shared" ca="1" si="282"/>
        <v/>
      </c>
      <c r="F1503" s="51"/>
      <c r="G1503" s="52" t="str">
        <f t="shared" ca="1" si="283"/>
        <v/>
      </c>
      <c r="H1503" s="53"/>
      <c r="I1503" s="54" t="str">
        <f>IF(H1503="","",INDEX(D.1[Quy cách],MATCH(H1503,D.1[Tên sản phẩm],0)))</f>
        <v/>
      </c>
      <c r="J1503" s="20" t="str">
        <f>IF(H1503="","",INDEX(D.1[ĐVT],MATCH(H1503,D.1[Tên sản phẩm],0)))</f>
        <v/>
      </c>
      <c r="K1503" s="56" t="str">
        <f>IF(H1503="","",INDEX(#REF!,MATCH(H1503,D.1[Tên sản phẩm],0)))</f>
        <v/>
      </c>
      <c r="L1503" s="56"/>
      <c r="M1503" s="53"/>
      <c r="N1503" s="53"/>
      <c r="O1503" s="53"/>
      <c r="P1503" s="57" t="str">
        <f t="shared" si="284"/>
        <v/>
      </c>
      <c r="Q1503" s="58"/>
      <c r="R1503" s="56" t="str">
        <f t="shared" si="277"/>
        <v/>
      </c>
      <c r="S1503" s="57" t="str">
        <f t="shared" si="285"/>
        <v/>
      </c>
      <c r="T1503" s="58" t="str">
        <f t="shared" ca="1" si="286"/>
        <v/>
      </c>
      <c r="U1503" s="57" t="str">
        <f t="shared" si="287"/>
        <v/>
      </c>
      <c r="V1503" s="57" t="str">
        <f ca="1">IF(AND(C1503&lt;&gt;"",C1503&lt;&gt;OFFSET(C1503,1,0)),SUMIFS([Giá có thuế],[Số ĐK],C1503),"")</f>
        <v/>
      </c>
      <c r="W1503" s="53"/>
      <c r="X1503" s="55" t="str">
        <f>IF(W1503="","",'Thông Tin Chung'!#REF!)</f>
        <v/>
      </c>
      <c r="Y1503" s="57" t="str">
        <f t="shared" ca="1" si="288"/>
        <v/>
      </c>
      <c r="Z1503" s="59"/>
      <c r="AA1503" s="49" t="str">
        <f ca="1">IF(C1503="","",IF(OR(D1503&lt;NgayBatDau,D1503&gt;NgayKetThuc),"Ngày tháng phải nằm trong kỳ báo cáo",IF(AND(G1503&lt;&gt;"",COUNTIF(D.2[Tên khách hàng],G1503)=0),"Tên KH chưa khai báo trong DSKH",IF(AND(H1503&lt;&gt;"",COUNTIF(D.1[Tên sản phẩm],H1503)=0),"SP này chưa khai báo trong DSSP",""))))</f>
        <v/>
      </c>
      <c r="AB1503" s="28" t="str">
        <f t="shared" ca="1" si="278"/>
        <v/>
      </c>
      <c r="AC1503" s="29" t="str">
        <f>IF(OR(H1503="",S1503=""),"",S1503-(SUM(L1503,M1503)*INDEX(#REF!,MATCH(H1503,D.1[Tên sản phẩm],0))))</f>
        <v/>
      </c>
    </row>
    <row r="1504" spans="2:29" ht="27.75" customHeight="1">
      <c r="B1504" s="69">
        <f t="shared" si="279"/>
        <v>1501</v>
      </c>
      <c r="C1504" s="49" t="str">
        <f t="shared" ca="1" si="280"/>
        <v/>
      </c>
      <c r="D1504" s="50" t="str">
        <f t="shared" ca="1" si="281"/>
        <v/>
      </c>
      <c r="E1504" s="51" t="str">
        <f t="shared" ca="1" si="282"/>
        <v/>
      </c>
      <c r="F1504" s="51"/>
      <c r="G1504" s="52" t="str">
        <f t="shared" ca="1" si="283"/>
        <v/>
      </c>
      <c r="H1504" s="53"/>
      <c r="I1504" s="54" t="str">
        <f>IF(H1504="","",INDEX(D.1[Quy cách],MATCH(H1504,D.1[Tên sản phẩm],0)))</f>
        <v/>
      </c>
      <c r="J1504" s="20" t="str">
        <f>IF(H1504="","",INDEX(D.1[ĐVT],MATCH(H1504,D.1[Tên sản phẩm],0)))</f>
        <v/>
      </c>
      <c r="K1504" s="56" t="str">
        <f>IF(H1504="","",INDEX(#REF!,MATCH(H1504,D.1[Tên sản phẩm],0)))</f>
        <v/>
      </c>
      <c r="L1504" s="56"/>
      <c r="M1504" s="53"/>
      <c r="N1504" s="53"/>
      <c r="O1504" s="53"/>
      <c r="P1504" s="57" t="str">
        <f t="shared" si="284"/>
        <v/>
      </c>
      <c r="Q1504" s="58"/>
      <c r="R1504" s="56" t="str">
        <f t="shared" si="277"/>
        <v/>
      </c>
      <c r="S1504" s="57" t="str">
        <f t="shared" si="285"/>
        <v/>
      </c>
      <c r="T1504" s="58" t="str">
        <f t="shared" ca="1" si="286"/>
        <v/>
      </c>
      <c r="U1504" s="57" t="str">
        <f t="shared" si="287"/>
        <v/>
      </c>
      <c r="V1504" s="57" t="str">
        <f ca="1">IF(AND(C1504&lt;&gt;"",C1504&lt;&gt;OFFSET(C1504,1,0)),SUMIFS([Giá có thuế],[Số ĐK],C1504),"")</f>
        <v/>
      </c>
      <c r="W1504" s="53"/>
      <c r="X1504" s="55" t="str">
        <f>IF(W1504="","",'Thông Tin Chung'!#REF!)</f>
        <v/>
      </c>
      <c r="Y1504" s="57" t="str">
        <f t="shared" ca="1" si="288"/>
        <v/>
      </c>
      <c r="Z1504" s="59"/>
      <c r="AA1504" s="49" t="str">
        <f ca="1">IF(C1504="","",IF(OR(D1504&lt;NgayBatDau,D1504&gt;NgayKetThuc),"Ngày tháng phải nằm trong kỳ báo cáo",IF(AND(G1504&lt;&gt;"",COUNTIF(D.2[Tên khách hàng],G1504)=0),"Tên KH chưa khai báo trong DSKH",IF(AND(H1504&lt;&gt;"",COUNTIF(D.1[Tên sản phẩm],H1504)=0),"SP này chưa khai báo trong DSSP",""))))</f>
        <v/>
      </c>
      <c r="AB1504" s="28" t="str">
        <f t="shared" ca="1" si="278"/>
        <v/>
      </c>
      <c r="AC1504" s="29" t="str">
        <f>IF(OR(H1504="",S1504=""),"",S1504-(SUM(L1504,M1504)*INDEX(#REF!,MATCH(H1504,D.1[Tên sản phẩm],0))))</f>
        <v/>
      </c>
    </row>
    <row r="1505" spans="2:29" ht="27.75" customHeight="1">
      <c r="B1505" s="69">
        <f t="shared" si="279"/>
        <v>1502</v>
      </c>
      <c r="C1505" s="49" t="str">
        <f t="shared" ca="1" si="280"/>
        <v/>
      </c>
      <c r="D1505" s="50" t="str">
        <f t="shared" ca="1" si="281"/>
        <v/>
      </c>
      <c r="E1505" s="51" t="str">
        <f t="shared" ca="1" si="282"/>
        <v/>
      </c>
      <c r="F1505" s="51"/>
      <c r="G1505" s="52" t="str">
        <f t="shared" ca="1" si="283"/>
        <v/>
      </c>
      <c r="H1505" s="53"/>
      <c r="I1505" s="54" t="str">
        <f>IF(H1505="","",INDEX(D.1[Quy cách],MATCH(H1505,D.1[Tên sản phẩm],0)))</f>
        <v/>
      </c>
      <c r="J1505" s="20" t="str">
        <f>IF(H1505="","",INDEX(D.1[ĐVT],MATCH(H1505,D.1[Tên sản phẩm],0)))</f>
        <v/>
      </c>
      <c r="K1505" s="56" t="str">
        <f>IF(H1505="","",INDEX(#REF!,MATCH(H1505,D.1[Tên sản phẩm],0)))</f>
        <v/>
      </c>
      <c r="L1505" s="56"/>
      <c r="M1505" s="53"/>
      <c r="N1505" s="53"/>
      <c r="O1505" s="53"/>
      <c r="P1505" s="57" t="str">
        <f t="shared" si="284"/>
        <v/>
      </c>
      <c r="Q1505" s="58"/>
      <c r="R1505" s="56" t="str">
        <f t="shared" si="277"/>
        <v/>
      </c>
      <c r="S1505" s="57" t="str">
        <f t="shared" si="285"/>
        <v/>
      </c>
      <c r="T1505" s="58" t="str">
        <f t="shared" ca="1" si="286"/>
        <v/>
      </c>
      <c r="U1505" s="57" t="str">
        <f t="shared" si="287"/>
        <v/>
      </c>
      <c r="V1505" s="57" t="str">
        <f ca="1">IF(AND(C1505&lt;&gt;"",C1505&lt;&gt;OFFSET(C1505,1,0)),SUMIFS([Giá có thuế],[Số ĐK],C1505),"")</f>
        <v/>
      </c>
      <c r="W1505" s="53"/>
      <c r="X1505" s="55" t="str">
        <f>IF(W1505="","",'Thông Tin Chung'!#REF!)</f>
        <v/>
      </c>
      <c r="Y1505" s="57" t="str">
        <f t="shared" ca="1" si="288"/>
        <v/>
      </c>
      <c r="Z1505" s="59"/>
      <c r="AA1505" s="49" t="str">
        <f ca="1">IF(C1505="","",IF(OR(D1505&lt;NgayBatDau,D1505&gt;NgayKetThuc),"Ngày tháng phải nằm trong kỳ báo cáo",IF(AND(G1505&lt;&gt;"",COUNTIF(D.2[Tên khách hàng],G1505)=0),"Tên KH chưa khai báo trong DSKH",IF(AND(H1505&lt;&gt;"",COUNTIF(D.1[Tên sản phẩm],H1505)=0),"SP này chưa khai báo trong DSSP",""))))</f>
        <v/>
      </c>
      <c r="AB1505" s="28" t="str">
        <f t="shared" ca="1" si="278"/>
        <v/>
      </c>
      <c r="AC1505" s="29" t="str">
        <f>IF(OR(H1505="",S1505=""),"",S1505-(SUM(L1505,M1505)*INDEX(#REF!,MATCH(H1505,D.1[Tên sản phẩm],0))))</f>
        <v/>
      </c>
    </row>
    <row r="1506" spans="2:29" ht="27.75" customHeight="1">
      <c r="B1506" s="69">
        <f t="shared" si="279"/>
        <v>1503</v>
      </c>
      <c r="C1506" s="49" t="str">
        <f t="shared" ca="1" si="280"/>
        <v/>
      </c>
      <c r="D1506" s="50" t="str">
        <f t="shared" ca="1" si="281"/>
        <v/>
      </c>
      <c r="E1506" s="51" t="str">
        <f t="shared" ca="1" si="282"/>
        <v/>
      </c>
      <c r="F1506" s="51"/>
      <c r="G1506" s="52" t="str">
        <f t="shared" ca="1" si="283"/>
        <v/>
      </c>
      <c r="H1506" s="53"/>
      <c r="I1506" s="54" t="str">
        <f>IF(H1506="","",INDEX(D.1[Quy cách],MATCH(H1506,D.1[Tên sản phẩm],0)))</f>
        <v/>
      </c>
      <c r="J1506" s="20" t="str">
        <f>IF(H1506="","",INDEX(D.1[ĐVT],MATCH(H1506,D.1[Tên sản phẩm],0)))</f>
        <v/>
      </c>
      <c r="K1506" s="56" t="str">
        <f>IF(H1506="","",INDEX(#REF!,MATCH(H1506,D.1[Tên sản phẩm],0)))</f>
        <v/>
      </c>
      <c r="L1506" s="56"/>
      <c r="M1506" s="53"/>
      <c r="N1506" s="53"/>
      <c r="O1506" s="53"/>
      <c r="P1506" s="57" t="str">
        <f t="shared" si="284"/>
        <v/>
      </c>
      <c r="Q1506" s="58"/>
      <c r="R1506" s="56" t="str">
        <f t="shared" si="277"/>
        <v/>
      </c>
      <c r="S1506" s="57" t="str">
        <f t="shared" si="285"/>
        <v/>
      </c>
      <c r="T1506" s="58" t="str">
        <f t="shared" ca="1" si="286"/>
        <v/>
      </c>
      <c r="U1506" s="57" t="str">
        <f t="shared" si="287"/>
        <v/>
      </c>
      <c r="V1506" s="57" t="str">
        <f ca="1">IF(AND(C1506&lt;&gt;"",C1506&lt;&gt;OFFSET(C1506,1,0)),SUMIFS([Giá có thuế],[Số ĐK],C1506),"")</f>
        <v/>
      </c>
      <c r="W1506" s="53"/>
      <c r="X1506" s="55" t="str">
        <f>IF(W1506="","",'Thông Tin Chung'!#REF!)</f>
        <v/>
      </c>
      <c r="Y1506" s="57" t="str">
        <f t="shared" ca="1" si="288"/>
        <v/>
      </c>
      <c r="Z1506" s="59"/>
      <c r="AA1506" s="49" t="str">
        <f ca="1">IF(C1506="","",IF(OR(D1506&lt;NgayBatDau,D1506&gt;NgayKetThuc),"Ngày tháng phải nằm trong kỳ báo cáo",IF(AND(G1506&lt;&gt;"",COUNTIF(D.2[Tên khách hàng],G1506)=0),"Tên KH chưa khai báo trong DSKH",IF(AND(H1506&lt;&gt;"",COUNTIF(D.1[Tên sản phẩm],H1506)=0),"SP này chưa khai báo trong DSSP",""))))</f>
        <v/>
      </c>
      <c r="AB1506" s="28" t="str">
        <f t="shared" ca="1" si="278"/>
        <v/>
      </c>
      <c r="AC1506" s="29" t="str">
        <f>IF(OR(H1506="",S1506=""),"",S1506-(SUM(L1506,M1506)*INDEX(#REF!,MATCH(H1506,D.1[Tên sản phẩm],0))))</f>
        <v/>
      </c>
    </row>
    <row r="1507" spans="2:29" ht="27.75" customHeight="1">
      <c r="B1507" s="69">
        <f t="shared" si="279"/>
        <v>1504</v>
      </c>
      <c r="C1507" s="49" t="str">
        <f t="shared" ca="1" si="280"/>
        <v/>
      </c>
      <c r="D1507" s="50" t="str">
        <f t="shared" ca="1" si="281"/>
        <v/>
      </c>
      <c r="E1507" s="51" t="str">
        <f t="shared" ca="1" si="282"/>
        <v/>
      </c>
      <c r="F1507" s="51"/>
      <c r="G1507" s="52" t="str">
        <f t="shared" ca="1" si="283"/>
        <v/>
      </c>
      <c r="H1507" s="53"/>
      <c r="I1507" s="54" t="str">
        <f>IF(H1507="","",INDEX(D.1[Quy cách],MATCH(H1507,D.1[Tên sản phẩm],0)))</f>
        <v/>
      </c>
      <c r="J1507" s="20" t="str">
        <f>IF(H1507="","",INDEX(D.1[ĐVT],MATCH(H1507,D.1[Tên sản phẩm],0)))</f>
        <v/>
      </c>
      <c r="K1507" s="56" t="str">
        <f>IF(H1507="","",INDEX(#REF!,MATCH(H1507,D.1[Tên sản phẩm],0)))</f>
        <v/>
      </c>
      <c r="L1507" s="56"/>
      <c r="M1507" s="53"/>
      <c r="N1507" s="53"/>
      <c r="O1507" s="53"/>
      <c r="P1507" s="57" t="str">
        <f t="shared" si="284"/>
        <v/>
      </c>
      <c r="Q1507" s="58"/>
      <c r="R1507" s="56" t="str">
        <f t="shared" si="277"/>
        <v/>
      </c>
      <c r="S1507" s="57" t="str">
        <f t="shared" si="285"/>
        <v/>
      </c>
      <c r="T1507" s="58" t="str">
        <f t="shared" ca="1" si="286"/>
        <v/>
      </c>
      <c r="U1507" s="57" t="str">
        <f t="shared" si="287"/>
        <v/>
      </c>
      <c r="V1507" s="57" t="str">
        <f ca="1">IF(AND(C1507&lt;&gt;"",C1507&lt;&gt;OFFSET(C1507,1,0)),SUMIFS([Giá có thuế],[Số ĐK],C1507),"")</f>
        <v/>
      </c>
      <c r="W1507" s="53"/>
      <c r="X1507" s="55" t="str">
        <f>IF(W1507="","",'Thông Tin Chung'!#REF!)</f>
        <v/>
      </c>
      <c r="Y1507" s="57" t="str">
        <f t="shared" ca="1" si="288"/>
        <v/>
      </c>
      <c r="Z1507" s="59"/>
      <c r="AA1507" s="49" t="str">
        <f ca="1">IF(C1507="","",IF(OR(D1507&lt;NgayBatDau,D1507&gt;NgayKetThuc),"Ngày tháng phải nằm trong kỳ báo cáo",IF(AND(G1507&lt;&gt;"",COUNTIF(D.2[Tên khách hàng],G1507)=0),"Tên KH chưa khai báo trong DSKH",IF(AND(H1507&lt;&gt;"",COUNTIF(D.1[Tên sản phẩm],H1507)=0),"SP này chưa khai báo trong DSSP",""))))</f>
        <v/>
      </c>
      <c r="AB1507" s="28" t="str">
        <f t="shared" ca="1" si="278"/>
        <v/>
      </c>
      <c r="AC1507" s="29" t="str">
        <f>IF(OR(H1507="",S1507=""),"",S1507-(SUM(L1507,M1507)*INDEX(#REF!,MATCH(H1507,D.1[Tên sản phẩm],0))))</f>
        <v/>
      </c>
    </row>
    <row r="1508" spans="2:29" ht="27.75" customHeight="1">
      <c r="B1508" s="69">
        <f t="shared" si="279"/>
        <v>1505</v>
      </c>
      <c r="C1508" s="49" t="str">
        <f t="shared" ca="1" si="280"/>
        <v/>
      </c>
      <c r="D1508" s="50" t="str">
        <f t="shared" ca="1" si="281"/>
        <v/>
      </c>
      <c r="E1508" s="51" t="str">
        <f t="shared" ca="1" si="282"/>
        <v/>
      </c>
      <c r="F1508" s="51"/>
      <c r="G1508" s="52" t="str">
        <f t="shared" ca="1" si="283"/>
        <v/>
      </c>
      <c r="H1508" s="53"/>
      <c r="I1508" s="54" t="str">
        <f>IF(H1508="","",INDEX(D.1[Quy cách],MATCH(H1508,D.1[Tên sản phẩm],0)))</f>
        <v/>
      </c>
      <c r="J1508" s="20" t="str">
        <f>IF(H1508="","",INDEX(D.1[ĐVT],MATCH(H1508,D.1[Tên sản phẩm],0)))</f>
        <v/>
      </c>
      <c r="K1508" s="56" t="str">
        <f>IF(H1508="","",INDEX(#REF!,MATCH(H1508,D.1[Tên sản phẩm],0)))</f>
        <v/>
      </c>
      <c r="L1508" s="56"/>
      <c r="M1508" s="53"/>
      <c r="N1508" s="53"/>
      <c r="O1508" s="53"/>
      <c r="P1508" s="57" t="str">
        <f t="shared" si="284"/>
        <v/>
      </c>
      <c r="Q1508" s="58"/>
      <c r="R1508" s="56" t="str">
        <f t="shared" si="277"/>
        <v/>
      </c>
      <c r="S1508" s="57" t="str">
        <f t="shared" si="285"/>
        <v/>
      </c>
      <c r="T1508" s="58" t="str">
        <f t="shared" ca="1" si="286"/>
        <v/>
      </c>
      <c r="U1508" s="57" t="str">
        <f t="shared" si="287"/>
        <v/>
      </c>
      <c r="V1508" s="57" t="str">
        <f ca="1">IF(AND(C1508&lt;&gt;"",C1508&lt;&gt;OFFSET(C1508,1,0)),SUMIFS([Giá có thuế],[Số ĐK],C1508),"")</f>
        <v/>
      </c>
      <c r="W1508" s="53"/>
      <c r="X1508" s="55" t="str">
        <f>IF(W1508="","",'Thông Tin Chung'!#REF!)</f>
        <v/>
      </c>
      <c r="Y1508" s="57" t="str">
        <f t="shared" ca="1" si="288"/>
        <v/>
      </c>
      <c r="Z1508" s="59"/>
      <c r="AA1508" s="49" t="str">
        <f ca="1">IF(C1508="","",IF(OR(D1508&lt;NgayBatDau,D1508&gt;NgayKetThuc),"Ngày tháng phải nằm trong kỳ báo cáo",IF(AND(G1508&lt;&gt;"",COUNTIF(D.2[Tên khách hàng],G1508)=0),"Tên KH chưa khai báo trong DSKH",IF(AND(H1508&lt;&gt;"",COUNTIF(D.1[Tên sản phẩm],H1508)=0),"SP này chưa khai báo trong DSSP",""))))</f>
        <v/>
      </c>
      <c r="AB1508" s="28" t="str">
        <f t="shared" ca="1" si="278"/>
        <v/>
      </c>
      <c r="AC1508" s="29" t="str">
        <f>IF(OR(H1508="",S1508=""),"",S1508-(SUM(L1508,M1508)*INDEX(#REF!,MATCH(H1508,D.1[Tên sản phẩm],0))))</f>
        <v/>
      </c>
    </row>
    <row r="1509" spans="2:29" ht="27.75" customHeight="1">
      <c r="B1509" s="69">
        <f t="shared" si="279"/>
        <v>1506</v>
      </c>
      <c r="C1509" s="49" t="str">
        <f t="shared" ca="1" si="280"/>
        <v/>
      </c>
      <c r="D1509" s="50" t="str">
        <f t="shared" ca="1" si="281"/>
        <v/>
      </c>
      <c r="E1509" s="51" t="str">
        <f t="shared" ca="1" si="282"/>
        <v/>
      </c>
      <c r="F1509" s="51"/>
      <c r="G1509" s="52" t="str">
        <f t="shared" ca="1" si="283"/>
        <v/>
      </c>
      <c r="H1509" s="53"/>
      <c r="I1509" s="54" t="str">
        <f>IF(H1509="","",INDEX(D.1[Quy cách],MATCH(H1509,D.1[Tên sản phẩm],0)))</f>
        <v/>
      </c>
      <c r="J1509" s="20" t="str">
        <f>IF(H1509="","",INDEX(D.1[ĐVT],MATCH(H1509,D.1[Tên sản phẩm],0)))</f>
        <v/>
      </c>
      <c r="K1509" s="56" t="str">
        <f>IF(H1509="","",INDEX(#REF!,MATCH(H1509,D.1[Tên sản phẩm],0)))</f>
        <v/>
      </c>
      <c r="L1509" s="56"/>
      <c r="M1509" s="53"/>
      <c r="N1509" s="53"/>
      <c r="O1509" s="53"/>
      <c r="P1509" s="57" t="str">
        <f t="shared" si="284"/>
        <v/>
      </c>
      <c r="Q1509" s="58"/>
      <c r="R1509" s="56" t="str">
        <f t="shared" si="277"/>
        <v/>
      </c>
      <c r="S1509" s="57" t="str">
        <f t="shared" si="285"/>
        <v/>
      </c>
      <c r="T1509" s="58" t="str">
        <f t="shared" ca="1" si="286"/>
        <v/>
      </c>
      <c r="U1509" s="57" t="str">
        <f t="shared" si="287"/>
        <v/>
      </c>
      <c r="V1509" s="57" t="str">
        <f ca="1">IF(AND(C1509&lt;&gt;"",C1509&lt;&gt;OFFSET(C1509,1,0)),SUMIFS([Giá có thuế],[Số ĐK],C1509),"")</f>
        <v/>
      </c>
      <c r="W1509" s="53"/>
      <c r="X1509" s="55" t="str">
        <f>IF(W1509="","",'Thông Tin Chung'!#REF!)</f>
        <v/>
      </c>
      <c r="Y1509" s="57" t="str">
        <f t="shared" ca="1" si="288"/>
        <v/>
      </c>
      <c r="Z1509" s="59"/>
      <c r="AA1509" s="49" t="str">
        <f ca="1">IF(C1509="","",IF(OR(D1509&lt;NgayBatDau,D1509&gt;NgayKetThuc),"Ngày tháng phải nằm trong kỳ báo cáo",IF(AND(G1509&lt;&gt;"",COUNTIF(D.2[Tên khách hàng],G1509)=0),"Tên KH chưa khai báo trong DSKH",IF(AND(H1509&lt;&gt;"",COUNTIF(D.1[Tên sản phẩm],H1509)=0),"SP này chưa khai báo trong DSSP",""))))</f>
        <v/>
      </c>
      <c r="AB1509" s="28" t="str">
        <f t="shared" ca="1" si="278"/>
        <v/>
      </c>
      <c r="AC1509" s="29" t="str">
        <f>IF(OR(H1509="",S1509=""),"",S1509-(SUM(L1509,M1509)*INDEX(#REF!,MATCH(H1509,D.1[Tên sản phẩm],0))))</f>
        <v/>
      </c>
    </row>
    <row r="1510" spans="2:29" ht="27.75" customHeight="1">
      <c r="B1510" s="69">
        <f t="shared" si="279"/>
        <v>1507</v>
      </c>
      <c r="C1510" s="49" t="str">
        <f t="shared" ca="1" si="280"/>
        <v/>
      </c>
      <c r="D1510" s="50" t="str">
        <f t="shared" ca="1" si="281"/>
        <v/>
      </c>
      <c r="E1510" s="51" t="str">
        <f t="shared" ca="1" si="282"/>
        <v/>
      </c>
      <c r="F1510" s="51"/>
      <c r="G1510" s="52" t="str">
        <f t="shared" ca="1" si="283"/>
        <v/>
      </c>
      <c r="H1510" s="53"/>
      <c r="I1510" s="54" t="str">
        <f>IF(H1510="","",INDEX(D.1[Quy cách],MATCH(H1510,D.1[Tên sản phẩm],0)))</f>
        <v/>
      </c>
      <c r="J1510" s="20" t="str">
        <f>IF(H1510="","",INDEX(D.1[ĐVT],MATCH(H1510,D.1[Tên sản phẩm],0)))</f>
        <v/>
      </c>
      <c r="K1510" s="56" t="str">
        <f>IF(H1510="","",INDEX(#REF!,MATCH(H1510,D.1[Tên sản phẩm],0)))</f>
        <v/>
      </c>
      <c r="L1510" s="56"/>
      <c r="M1510" s="53"/>
      <c r="N1510" s="53"/>
      <c r="O1510" s="53"/>
      <c r="P1510" s="57" t="str">
        <f t="shared" si="284"/>
        <v/>
      </c>
      <c r="Q1510" s="58"/>
      <c r="R1510" s="56" t="str">
        <f t="shared" si="277"/>
        <v/>
      </c>
      <c r="S1510" s="57" t="str">
        <f t="shared" si="285"/>
        <v/>
      </c>
      <c r="T1510" s="58" t="str">
        <f t="shared" ca="1" si="286"/>
        <v/>
      </c>
      <c r="U1510" s="57" t="str">
        <f t="shared" si="287"/>
        <v/>
      </c>
      <c r="V1510" s="57" t="str">
        <f ca="1">IF(AND(C1510&lt;&gt;"",C1510&lt;&gt;OFFSET(C1510,1,0)),SUMIFS([Giá có thuế],[Số ĐK],C1510),"")</f>
        <v/>
      </c>
      <c r="W1510" s="53"/>
      <c r="X1510" s="55" t="str">
        <f>IF(W1510="","",'Thông Tin Chung'!#REF!)</f>
        <v/>
      </c>
      <c r="Y1510" s="57" t="str">
        <f t="shared" ca="1" si="288"/>
        <v/>
      </c>
      <c r="Z1510" s="59"/>
      <c r="AA1510" s="49" t="str">
        <f ca="1">IF(C1510="","",IF(OR(D1510&lt;NgayBatDau,D1510&gt;NgayKetThuc),"Ngày tháng phải nằm trong kỳ báo cáo",IF(AND(G1510&lt;&gt;"",COUNTIF(D.2[Tên khách hàng],G1510)=0),"Tên KH chưa khai báo trong DSKH",IF(AND(H1510&lt;&gt;"",COUNTIF(D.1[Tên sản phẩm],H1510)=0),"SP này chưa khai báo trong DSSP",""))))</f>
        <v/>
      </c>
      <c r="AB1510" s="28" t="str">
        <f t="shared" ca="1" si="278"/>
        <v/>
      </c>
      <c r="AC1510" s="29" t="str">
        <f>IF(OR(H1510="",S1510=""),"",S1510-(SUM(L1510,M1510)*INDEX(#REF!,MATCH(H1510,D.1[Tên sản phẩm],0))))</f>
        <v/>
      </c>
    </row>
    <row r="1511" spans="2:29" ht="27.75" customHeight="1">
      <c r="B1511" s="69">
        <f t="shared" si="279"/>
        <v>1508</v>
      </c>
      <c r="C1511" s="49" t="str">
        <f t="shared" ca="1" si="280"/>
        <v/>
      </c>
      <c r="D1511" s="50" t="str">
        <f t="shared" ca="1" si="281"/>
        <v/>
      </c>
      <c r="E1511" s="51" t="str">
        <f t="shared" ca="1" si="282"/>
        <v/>
      </c>
      <c r="F1511" s="51"/>
      <c r="G1511" s="52" t="str">
        <f t="shared" ca="1" si="283"/>
        <v/>
      </c>
      <c r="H1511" s="53"/>
      <c r="I1511" s="54" t="str">
        <f>IF(H1511="","",INDEX(D.1[Quy cách],MATCH(H1511,D.1[Tên sản phẩm],0)))</f>
        <v/>
      </c>
      <c r="J1511" s="20" t="str">
        <f>IF(H1511="","",INDEX(D.1[ĐVT],MATCH(H1511,D.1[Tên sản phẩm],0)))</f>
        <v/>
      </c>
      <c r="K1511" s="56" t="str">
        <f>IF(H1511="","",INDEX(#REF!,MATCH(H1511,D.1[Tên sản phẩm],0)))</f>
        <v/>
      </c>
      <c r="L1511" s="56"/>
      <c r="M1511" s="53"/>
      <c r="N1511" s="53"/>
      <c r="O1511" s="53"/>
      <c r="P1511" s="57" t="str">
        <f t="shared" si="284"/>
        <v/>
      </c>
      <c r="Q1511" s="58"/>
      <c r="R1511" s="56" t="str">
        <f t="shared" si="277"/>
        <v/>
      </c>
      <c r="S1511" s="57" t="str">
        <f t="shared" si="285"/>
        <v/>
      </c>
      <c r="T1511" s="58" t="str">
        <f t="shared" ca="1" si="286"/>
        <v/>
      </c>
      <c r="U1511" s="57" t="str">
        <f t="shared" si="287"/>
        <v/>
      </c>
      <c r="V1511" s="57" t="str">
        <f ca="1">IF(AND(C1511&lt;&gt;"",C1511&lt;&gt;OFFSET(C1511,1,0)),SUMIFS([Giá có thuế],[Số ĐK],C1511),"")</f>
        <v/>
      </c>
      <c r="W1511" s="53"/>
      <c r="X1511" s="55" t="str">
        <f>IF(W1511="","",'Thông Tin Chung'!#REF!)</f>
        <v/>
      </c>
      <c r="Y1511" s="57" t="str">
        <f t="shared" ca="1" si="288"/>
        <v/>
      </c>
      <c r="Z1511" s="59"/>
      <c r="AA1511" s="49" t="str">
        <f ca="1">IF(C1511="","",IF(OR(D1511&lt;NgayBatDau,D1511&gt;NgayKetThuc),"Ngày tháng phải nằm trong kỳ báo cáo",IF(AND(G1511&lt;&gt;"",COUNTIF(D.2[Tên khách hàng],G1511)=0),"Tên KH chưa khai báo trong DSKH",IF(AND(H1511&lt;&gt;"",COUNTIF(D.1[Tên sản phẩm],H1511)=0),"SP này chưa khai báo trong DSSP",""))))</f>
        <v/>
      </c>
      <c r="AB1511" s="28" t="str">
        <f t="shared" ca="1" si="278"/>
        <v/>
      </c>
      <c r="AC1511" s="29" t="str">
        <f>IF(OR(H1511="",S1511=""),"",S1511-(SUM(L1511,M1511)*INDEX(#REF!,MATCH(H1511,D.1[Tên sản phẩm],0))))</f>
        <v/>
      </c>
    </row>
    <row r="1512" spans="2:29" ht="27.75" customHeight="1">
      <c r="B1512" s="69">
        <f t="shared" si="279"/>
        <v>1509</v>
      </c>
      <c r="C1512" s="49" t="str">
        <f t="shared" ca="1" si="280"/>
        <v/>
      </c>
      <c r="D1512" s="50" t="str">
        <f t="shared" ca="1" si="281"/>
        <v/>
      </c>
      <c r="E1512" s="51" t="str">
        <f t="shared" ca="1" si="282"/>
        <v/>
      </c>
      <c r="F1512" s="51"/>
      <c r="G1512" s="52" t="str">
        <f t="shared" ca="1" si="283"/>
        <v/>
      </c>
      <c r="H1512" s="53"/>
      <c r="I1512" s="54" t="str">
        <f>IF(H1512="","",INDEX(D.1[Quy cách],MATCH(H1512,D.1[Tên sản phẩm],0)))</f>
        <v/>
      </c>
      <c r="J1512" s="20" t="str">
        <f>IF(H1512="","",INDEX(D.1[ĐVT],MATCH(H1512,D.1[Tên sản phẩm],0)))</f>
        <v/>
      </c>
      <c r="K1512" s="56" t="str">
        <f>IF(H1512="","",INDEX(#REF!,MATCH(H1512,D.1[Tên sản phẩm],0)))</f>
        <v/>
      </c>
      <c r="L1512" s="56"/>
      <c r="M1512" s="53"/>
      <c r="N1512" s="53"/>
      <c r="O1512" s="53"/>
      <c r="P1512" s="57" t="str">
        <f t="shared" si="284"/>
        <v/>
      </c>
      <c r="Q1512" s="58"/>
      <c r="R1512" s="56" t="str">
        <f t="shared" si="277"/>
        <v/>
      </c>
      <c r="S1512" s="57" t="str">
        <f t="shared" si="285"/>
        <v/>
      </c>
      <c r="T1512" s="58" t="str">
        <f t="shared" ca="1" si="286"/>
        <v/>
      </c>
      <c r="U1512" s="57" t="str">
        <f t="shared" si="287"/>
        <v/>
      </c>
      <c r="V1512" s="57" t="str">
        <f ca="1">IF(AND(C1512&lt;&gt;"",C1512&lt;&gt;OFFSET(C1512,1,0)),SUMIFS([Giá có thuế],[Số ĐK],C1512),"")</f>
        <v/>
      </c>
      <c r="W1512" s="53"/>
      <c r="X1512" s="55" t="str">
        <f>IF(W1512="","",'Thông Tin Chung'!#REF!)</f>
        <v/>
      </c>
      <c r="Y1512" s="57" t="str">
        <f t="shared" ca="1" si="288"/>
        <v/>
      </c>
      <c r="Z1512" s="59"/>
      <c r="AA1512" s="49" t="str">
        <f ca="1">IF(C1512="","",IF(OR(D1512&lt;NgayBatDau,D1512&gt;NgayKetThuc),"Ngày tháng phải nằm trong kỳ báo cáo",IF(AND(G1512&lt;&gt;"",COUNTIF(D.2[Tên khách hàng],G1512)=0),"Tên KH chưa khai báo trong DSKH",IF(AND(H1512&lt;&gt;"",COUNTIF(D.1[Tên sản phẩm],H1512)=0),"SP này chưa khai báo trong DSSP",""))))</f>
        <v/>
      </c>
      <c r="AB1512" s="28" t="str">
        <f t="shared" ca="1" si="278"/>
        <v/>
      </c>
      <c r="AC1512" s="29" t="str">
        <f>IF(OR(H1512="",S1512=""),"",S1512-(SUM(L1512,M1512)*INDEX(#REF!,MATCH(H1512,D.1[Tên sản phẩm],0))))</f>
        <v/>
      </c>
    </row>
    <row r="1513" spans="2:29" ht="27.75" customHeight="1">
      <c r="B1513" s="69">
        <f t="shared" si="279"/>
        <v>1510</v>
      </c>
      <c r="C1513" s="49" t="str">
        <f t="shared" ca="1" si="280"/>
        <v/>
      </c>
      <c r="D1513" s="50" t="str">
        <f t="shared" ca="1" si="281"/>
        <v/>
      </c>
      <c r="E1513" s="51" t="str">
        <f t="shared" ca="1" si="282"/>
        <v/>
      </c>
      <c r="F1513" s="51"/>
      <c r="G1513" s="52" t="str">
        <f t="shared" ca="1" si="283"/>
        <v/>
      </c>
      <c r="H1513" s="53"/>
      <c r="I1513" s="54" t="str">
        <f>IF(H1513="","",INDEX(D.1[Quy cách],MATCH(H1513,D.1[Tên sản phẩm],0)))</f>
        <v/>
      </c>
      <c r="J1513" s="20" t="str">
        <f>IF(H1513="","",INDEX(D.1[ĐVT],MATCH(H1513,D.1[Tên sản phẩm],0)))</f>
        <v/>
      </c>
      <c r="K1513" s="56" t="str">
        <f>IF(H1513="","",INDEX(#REF!,MATCH(H1513,D.1[Tên sản phẩm],0)))</f>
        <v/>
      </c>
      <c r="L1513" s="56"/>
      <c r="M1513" s="53"/>
      <c r="N1513" s="53"/>
      <c r="O1513" s="53"/>
      <c r="P1513" s="57" t="str">
        <f t="shared" si="284"/>
        <v/>
      </c>
      <c r="Q1513" s="58"/>
      <c r="R1513" s="56" t="str">
        <f t="shared" si="277"/>
        <v/>
      </c>
      <c r="S1513" s="57" t="str">
        <f t="shared" si="285"/>
        <v/>
      </c>
      <c r="T1513" s="58" t="str">
        <f t="shared" ca="1" si="286"/>
        <v/>
      </c>
      <c r="U1513" s="57" t="str">
        <f t="shared" si="287"/>
        <v/>
      </c>
      <c r="V1513" s="57" t="str">
        <f ca="1">IF(AND(C1513&lt;&gt;"",C1513&lt;&gt;OFFSET(C1513,1,0)),SUMIFS([Giá có thuế],[Số ĐK],C1513),"")</f>
        <v/>
      </c>
      <c r="W1513" s="53"/>
      <c r="X1513" s="55" t="str">
        <f>IF(W1513="","",'Thông Tin Chung'!#REF!)</f>
        <v/>
      </c>
      <c r="Y1513" s="57" t="str">
        <f t="shared" ca="1" si="288"/>
        <v/>
      </c>
      <c r="Z1513" s="59"/>
      <c r="AA1513" s="49" t="str">
        <f ca="1">IF(C1513="","",IF(OR(D1513&lt;NgayBatDau,D1513&gt;NgayKetThuc),"Ngày tháng phải nằm trong kỳ báo cáo",IF(AND(G1513&lt;&gt;"",COUNTIF(D.2[Tên khách hàng],G1513)=0),"Tên KH chưa khai báo trong DSKH",IF(AND(H1513&lt;&gt;"",COUNTIF(D.1[Tên sản phẩm],H1513)=0),"SP này chưa khai báo trong DSSP",""))))</f>
        <v/>
      </c>
      <c r="AB1513" s="28" t="str">
        <f t="shared" ca="1" si="278"/>
        <v/>
      </c>
      <c r="AC1513" s="29" t="str">
        <f>IF(OR(H1513="",S1513=""),"",S1513-(SUM(L1513,M1513)*INDEX(#REF!,MATCH(H1513,D.1[Tên sản phẩm],0))))</f>
        <v/>
      </c>
    </row>
    <row r="1514" spans="2:29" ht="27.75" customHeight="1">
      <c r="B1514" s="69">
        <f t="shared" si="279"/>
        <v>1511</v>
      </c>
      <c r="C1514" s="49" t="str">
        <f t="shared" ca="1" si="280"/>
        <v/>
      </c>
      <c r="D1514" s="50" t="str">
        <f t="shared" ca="1" si="281"/>
        <v/>
      </c>
      <c r="E1514" s="51" t="str">
        <f t="shared" ca="1" si="282"/>
        <v/>
      </c>
      <c r="F1514" s="51"/>
      <c r="G1514" s="52" t="str">
        <f t="shared" ca="1" si="283"/>
        <v/>
      </c>
      <c r="H1514" s="53"/>
      <c r="I1514" s="54" t="str">
        <f>IF(H1514="","",INDEX(D.1[Quy cách],MATCH(H1514,D.1[Tên sản phẩm],0)))</f>
        <v/>
      </c>
      <c r="J1514" s="20" t="str">
        <f>IF(H1514="","",INDEX(D.1[ĐVT],MATCH(H1514,D.1[Tên sản phẩm],0)))</f>
        <v/>
      </c>
      <c r="K1514" s="56" t="str">
        <f>IF(H1514="","",INDEX(#REF!,MATCH(H1514,D.1[Tên sản phẩm],0)))</f>
        <v/>
      </c>
      <c r="L1514" s="56"/>
      <c r="M1514" s="53"/>
      <c r="N1514" s="53"/>
      <c r="O1514" s="53"/>
      <c r="P1514" s="57" t="str">
        <f t="shared" si="284"/>
        <v/>
      </c>
      <c r="Q1514" s="58"/>
      <c r="R1514" s="56" t="str">
        <f t="shared" si="277"/>
        <v/>
      </c>
      <c r="S1514" s="57" t="str">
        <f t="shared" si="285"/>
        <v/>
      </c>
      <c r="T1514" s="58" t="str">
        <f t="shared" ca="1" si="286"/>
        <v/>
      </c>
      <c r="U1514" s="57" t="str">
        <f t="shared" si="287"/>
        <v/>
      </c>
      <c r="V1514" s="57" t="str">
        <f ca="1">IF(AND(C1514&lt;&gt;"",C1514&lt;&gt;OFFSET(C1514,1,0)),SUMIFS([Giá có thuế],[Số ĐK],C1514),"")</f>
        <v/>
      </c>
      <c r="W1514" s="53"/>
      <c r="X1514" s="55" t="str">
        <f>IF(W1514="","",'Thông Tin Chung'!#REF!)</f>
        <v/>
      </c>
      <c r="Y1514" s="57" t="str">
        <f t="shared" ca="1" si="288"/>
        <v/>
      </c>
      <c r="Z1514" s="59"/>
      <c r="AA1514" s="49" t="str">
        <f ca="1">IF(C1514="","",IF(OR(D1514&lt;NgayBatDau,D1514&gt;NgayKetThuc),"Ngày tháng phải nằm trong kỳ báo cáo",IF(AND(G1514&lt;&gt;"",COUNTIF(D.2[Tên khách hàng],G1514)=0),"Tên KH chưa khai báo trong DSKH",IF(AND(H1514&lt;&gt;"",COUNTIF(D.1[Tên sản phẩm],H1514)=0),"SP này chưa khai báo trong DSSP",""))))</f>
        <v/>
      </c>
      <c r="AB1514" s="28" t="str">
        <f t="shared" ca="1" si="278"/>
        <v/>
      </c>
      <c r="AC1514" s="29" t="str">
        <f>IF(OR(H1514="",S1514=""),"",S1514-(SUM(L1514,M1514)*INDEX(#REF!,MATCH(H1514,D.1[Tên sản phẩm],0))))</f>
        <v/>
      </c>
    </row>
    <row r="1515" spans="2:29" ht="27.75" customHeight="1">
      <c r="B1515" s="69">
        <f t="shared" si="279"/>
        <v>1512</v>
      </c>
      <c r="C1515" s="49" t="str">
        <f t="shared" ca="1" si="280"/>
        <v/>
      </c>
      <c r="D1515" s="50" t="str">
        <f t="shared" ca="1" si="281"/>
        <v/>
      </c>
      <c r="E1515" s="51" t="str">
        <f t="shared" ca="1" si="282"/>
        <v/>
      </c>
      <c r="F1515" s="51"/>
      <c r="G1515" s="52" t="str">
        <f t="shared" ca="1" si="283"/>
        <v/>
      </c>
      <c r="H1515" s="53"/>
      <c r="I1515" s="54" t="str">
        <f>IF(H1515="","",INDEX(D.1[Quy cách],MATCH(H1515,D.1[Tên sản phẩm],0)))</f>
        <v/>
      </c>
      <c r="J1515" s="20" t="str">
        <f>IF(H1515="","",INDEX(D.1[ĐVT],MATCH(H1515,D.1[Tên sản phẩm],0)))</f>
        <v/>
      </c>
      <c r="K1515" s="56" t="str">
        <f>IF(H1515="","",INDEX(#REF!,MATCH(H1515,D.1[Tên sản phẩm],0)))</f>
        <v/>
      </c>
      <c r="L1515" s="56"/>
      <c r="M1515" s="53"/>
      <c r="N1515" s="53"/>
      <c r="O1515" s="53"/>
      <c r="P1515" s="57" t="str">
        <f t="shared" si="284"/>
        <v/>
      </c>
      <c r="Q1515" s="58"/>
      <c r="R1515" s="56" t="str">
        <f t="shared" si="277"/>
        <v/>
      </c>
      <c r="S1515" s="57" t="str">
        <f t="shared" si="285"/>
        <v/>
      </c>
      <c r="T1515" s="58" t="str">
        <f t="shared" ca="1" si="286"/>
        <v/>
      </c>
      <c r="U1515" s="57" t="str">
        <f t="shared" si="287"/>
        <v/>
      </c>
      <c r="V1515" s="57" t="str">
        <f ca="1">IF(AND(C1515&lt;&gt;"",C1515&lt;&gt;OFFSET(C1515,1,0)),SUMIFS([Giá có thuế],[Số ĐK],C1515),"")</f>
        <v/>
      </c>
      <c r="W1515" s="53"/>
      <c r="X1515" s="55" t="str">
        <f>IF(W1515="","",'Thông Tin Chung'!#REF!)</f>
        <v/>
      </c>
      <c r="Y1515" s="57" t="str">
        <f t="shared" ca="1" si="288"/>
        <v/>
      </c>
      <c r="Z1515" s="59"/>
      <c r="AA1515" s="49" t="str">
        <f ca="1">IF(C1515="","",IF(OR(D1515&lt;NgayBatDau,D1515&gt;NgayKetThuc),"Ngày tháng phải nằm trong kỳ báo cáo",IF(AND(G1515&lt;&gt;"",COUNTIF(D.2[Tên khách hàng],G1515)=0),"Tên KH chưa khai báo trong DSKH",IF(AND(H1515&lt;&gt;"",COUNTIF(D.1[Tên sản phẩm],H1515)=0),"SP này chưa khai báo trong DSSP",""))))</f>
        <v/>
      </c>
      <c r="AB1515" s="28" t="str">
        <f t="shared" ca="1" si="278"/>
        <v/>
      </c>
      <c r="AC1515" s="29" t="str">
        <f>IF(OR(H1515="",S1515=""),"",S1515-(SUM(L1515,M1515)*INDEX(#REF!,MATCH(H1515,D.1[Tên sản phẩm],0))))</f>
        <v/>
      </c>
    </row>
    <row r="1516" spans="2:29" ht="27.75" customHeight="1">
      <c r="B1516" s="69">
        <f t="shared" si="279"/>
        <v>1513</v>
      </c>
      <c r="C1516" s="49" t="str">
        <f t="shared" ca="1" si="280"/>
        <v/>
      </c>
      <c r="D1516" s="50" t="str">
        <f t="shared" ca="1" si="281"/>
        <v/>
      </c>
      <c r="E1516" s="51" t="str">
        <f t="shared" ca="1" si="282"/>
        <v/>
      </c>
      <c r="F1516" s="51"/>
      <c r="G1516" s="52" t="str">
        <f t="shared" ca="1" si="283"/>
        <v/>
      </c>
      <c r="H1516" s="53"/>
      <c r="I1516" s="54" t="str">
        <f>IF(H1516="","",INDEX(D.1[Quy cách],MATCH(H1516,D.1[Tên sản phẩm],0)))</f>
        <v/>
      </c>
      <c r="J1516" s="20" t="str">
        <f>IF(H1516="","",INDEX(D.1[ĐVT],MATCH(H1516,D.1[Tên sản phẩm],0)))</f>
        <v/>
      </c>
      <c r="K1516" s="56" t="str">
        <f>IF(H1516="","",INDEX(#REF!,MATCH(H1516,D.1[Tên sản phẩm],0)))</f>
        <v/>
      </c>
      <c r="L1516" s="56"/>
      <c r="M1516" s="53"/>
      <c r="N1516" s="53"/>
      <c r="O1516" s="53"/>
      <c r="P1516" s="57" t="str">
        <f t="shared" si="284"/>
        <v/>
      </c>
      <c r="Q1516" s="58"/>
      <c r="R1516" s="56" t="str">
        <f t="shared" si="277"/>
        <v/>
      </c>
      <c r="S1516" s="57" t="str">
        <f t="shared" si="285"/>
        <v/>
      </c>
      <c r="T1516" s="58" t="str">
        <f t="shared" ca="1" si="286"/>
        <v/>
      </c>
      <c r="U1516" s="57" t="str">
        <f t="shared" si="287"/>
        <v/>
      </c>
      <c r="V1516" s="57" t="str">
        <f ca="1">IF(AND(C1516&lt;&gt;"",C1516&lt;&gt;OFFSET(C1516,1,0)),SUMIFS([Giá có thuế],[Số ĐK],C1516),"")</f>
        <v/>
      </c>
      <c r="W1516" s="53"/>
      <c r="X1516" s="55" t="str">
        <f>IF(W1516="","",'Thông Tin Chung'!#REF!)</f>
        <v/>
      </c>
      <c r="Y1516" s="57" t="str">
        <f t="shared" ca="1" si="288"/>
        <v/>
      </c>
      <c r="Z1516" s="59"/>
      <c r="AA1516" s="49" t="str">
        <f ca="1">IF(C1516="","",IF(OR(D1516&lt;NgayBatDau,D1516&gt;NgayKetThuc),"Ngày tháng phải nằm trong kỳ báo cáo",IF(AND(G1516&lt;&gt;"",COUNTIF(D.2[Tên khách hàng],G1516)=0),"Tên KH chưa khai báo trong DSKH",IF(AND(H1516&lt;&gt;"",COUNTIF(D.1[Tên sản phẩm],H1516)=0),"SP này chưa khai báo trong DSSP",""))))</f>
        <v/>
      </c>
      <c r="AB1516" s="28" t="str">
        <f t="shared" ca="1" si="278"/>
        <v/>
      </c>
      <c r="AC1516" s="29" t="str">
        <f>IF(OR(H1516="",S1516=""),"",S1516-(SUM(L1516,M1516)*INDEX(#REF!,MATCH(H1516,D.1[Tên sản phẩm],0))))</f>
        <v/>
      </c>
    </row>
    <row r="1517" spans="2:29" ht="27.75" customHeight="1">
      <c r="B1517" s="69">
        <f t="shared" si="279"/>
        <v>1514</v>
      </c>
      <c r="C1517" s="49" t="str">
        <f t="shared" ca="1" si="280"/>
        <v/>
      </c>
      <c r="D1517" s="50" t="str">
        <f t="shared" ca="1" si="281"/>
        <v/>
      </c>
      <c r="E1517" s="51" t="str">
        <f t="shared" ca="1" si="282"/>
        <v/>
      </c>
      <c r="F1517" s="51"/>
      <c r="G1517" s="52" t="str">
        <f t="shared" ca="1" si="283"/>
        <v/>
      </c>
      <c r="H1517" s="53"/>
      <c r="I1517" s="54" t="str">
        <f>IF(H1517="","",INDEX(D.1[Quy cách],MATCH(H1517,D.1[Tên sản phẩm],0)))</f>
        <v/>
      </c>
      <c r="J1517" s="20" t="str">
        <f>IF(H1517="","",INDEX(D.1[ĐVT],MATCH(H1517,D.1[Tên sản phẩm],0)))</f>
        <v/>
      </c>
      <c r="K1517" s="56" t="str">
        <f>IF(H1517="","",INDEX(#REF!,MATCH(H1517,D.1[Tên sản phẩm],0)))</f>
        <v/>
      </c>
      <c r="L1517" s="56"/>
      <c r="M1517" s="53"/>
      <c r="N1517" s="53"/>
      <c r="O1517" s="53"/>
      <c r="P1517" s="57" t="str">
        <f t="shared" si="284"/>
        <v/>
      </c>
      <c r="Q1517" s="58"/>
      <c r="R1517" s="56" t="str">
        <f t="shared" si="277"/>
        <v/>
      </c>
      <c r="S1517" s="57" t="str">
        <f t="shared" si="285"/>
        <v/>
      </c>
      <c r="T1517" s="58" t="str">
        <f t="shared" ca="1" si="286"/>
        <v/>
      </c>
      <c r="U1517" s="57" t="str">
        <f t="shared" si="287"/>
        <v/>
      </c>
      <c r="V1517" s="57" t="str">
        <f ca="1">IF(AND(C1517&lt;&gt;"",C1517&lt;&gt;OFFSET(C1517,1,0)),SUMIFS([Giá có thuế],[Số ĐK],C1517),"")</f>
        <v/>
      </c>
      <c r="W1517" s="53"/>
      <c r="X1517" s="55" t="str">
        <f>IF(W1517="","",'Thông Tin Chung'!#REF!)</f>
        <v/>
      </c>
      <c r="Y1517" s="57" t="str">
        <f t="shared" ca="1" si="288"/>
        <v/>
      </c>
      <c r="Z1517" s="59"/>
      <c r="AA1517" s="49" t="str">
        <f ca="1">IF(C1517="","",IF(OR(D1517&lt;NgayBatDau,D1517&gt;NgayKetThuc),"Ngày tháng phải nằm trong kỳ báo cáo",IF(AND(G1517&lt;&gt;"",COUNTIF(D.2[Tên khách hàng],G1517)=0),"Tên KH chưa khai báo trong DSKH",IF(AND(H1517&lt;&gt;"",COUNTIF(D.1[Tên sản phẩm],H1517)=0),"SP này chưa khai báo trong DSSP",""))))</f>
        <v/>
      </c>
      <c r="AB1517" s="28" t="str">
        <f t="shared" ca="1" si="278"/>
        <v/>
      </c>
      <c r="AC1517" s="29" t="str">
        <f>IF(OR(H1517="",S1517=""),"",S1517-(SUM(L1517,M1517)*INDEX(#REF!,MATCH(H1517,D.1[Tên sản phẩm],0))))</f>
        <v/>
      </c>
    </row>
    <row r="1518" spans="2:29" ht="27.75" customHeight="1">
      <c r="B1518" s="69">
        <f t="shared" si="279"/>
        <v>1515</v>
      </c>
      <c r="C1518" s="49" t="str">
        <f t="shared" ca="1" si="280"/>
        <v/>
      </c>
      <c r="D1518" s="50" t="str">
        <f t="shared" ca="1" si="281"/>
        <v/>
      </c>
      <c r="E1518" s="51" t="str">
        <f t="shared" ca="1" si="282"/>
        <v/>
      </c>
      <c r="F1518" s="51"/>
      <c r="G1518" s="52" t="str">
        <f t="shared" ca="1" si="283"/>
        <v/>
      </c>
      <c r="H1518" s="53"/>
      <c r="I1518" s="54" t="str">
        <f>IF(H1518="","",INDEX(D.1[Quy cách],MATCH(H1518,D.1[Tên sản phẩm],0)))</f>
        <v/>
      </c>
      <c r="J1518" s="20" t="str">
        <f>IF(H1518="","",INDEX(D.1[ĐVT],MATCH(H1518,D.1[Tên sản phẩm],0)))</f>
        <v/>
      </c>
      <c r="K1518" s="56" t="str">
        <f>IF(H1518="","",INDEX(#REF!,MATCH(H1518,D.1[Tên sản phẩm],0)))</f>
        <v/>
      </c>
      <c r="L1518" s="56"/>
      <c r="M1518" s="53"/>
      <c r="N1518" s="53"/>
      <c r="O1518" s="53"/>
      <c r="P1518" s="57" t="str">
        <f t="shared" si="284"/>
        <v/>
      </c>
      <c r="Q1518" s="58"/>
      <c r="R1518" s="56" t="str">
        <f t="shared" si="277"/>
        <v/>
      </c>
      <c r="S1518" s="57" t="str">
        <f t="shared" si="285"/>
        <v/>
      </c>
      <c r="T1518" s="58" t="str">
        <f t="shared" ca="1" si="286"/>
        <v/>
      </c>
      <c r="U1518" s="57" t="str">
        <f t="shared" si="287"/>
        <v/>
      </c>
      <c r="V1518" s="57" t="str">
        <f ca="1">IF(AND(C1518&lt;&gt;"",C1518&lt;&gt;OFFSET(C1518,1,0)),SUMIFS([Giá có thuế],[Số ĐK],C1518),"")</f>
        <v/>
      </c>
      <c r="W1518" s="53"/>
      <c r="X1518" s="55" t="str">
        <f>IF(W1518="","",'Thông Tin Chung'!#REF!)</f>
        <v/>
      </c>
      <c r="Y1518" s="57" t="str">
        <f t="shared" ca="1" si="288"/>
        <v/>
      </c>
      <c r="Z1518" s="59"/>
      <c r="AA1518" s="49" t="str">
        <f ca="1">IF(C1518="","",IF(OR(D1518&lt;NgayBatDau,D1518&gt;NgayKetThuc),"Ngày tháng phải nằm trong kỳ báo cáo",IF(AND(G1518&lt;&gt;"",COUNTIF(D.2[Tên khách hàng],G1518)=0),"Tên KH chưa khai báo trong DSKH",IF(AND(H1518&lt;&gt;"",COUNTIF(D.1[Tên sản phẩm],H1518)=0),"SP này chưa khai báo trong DSSP",""))))</f>
        <v/>
      </c>
      <c r="AB1518" s="28" t="str">
        <f t="shared" ca="1" si="278"/>
        <v/>
      </c>
      <c r="AC1518" s="29" t="str">
        <f>IF(OR(H1518="",S1518=""),"",S1518-(SUM(L1518,M1518)*INDEX(#REF!,MATCH(H1518,D.1[Tên sản phẩm],0))))</f>
        <v/>
      </c>
    </row>
    <row r="1519" spans="2:29" ht="27.75" customHeight="1">
      <c r="B1519" s="69">
        <f t="shared" si="279"/>
        <v>1516</v>
      </c>
      <c r="C1519" s="49" t="str">
        <f t="shared" ca="1" si="280"/>
        <v/>
      </c>
      <c r="D1519" s="50" t="str">
        <f t="shared" ca="1" si="281"/>
        <v/>
      </c>
      <c r="E1519" s="51" t="str">
        <f t="shared" ca="1" si="282"/>
        <v/>
      </c>
      <c r="F1519" s="51"/>
      <c r="G1519" s="52" t="str">
        <f t="shared" ca="1" si="283"/>
        <v/>
      </c>
      <c r="H1519" s="53"/>
      <c r="I1519" s="54" t="str">
        <f>IF(H1519="","",INDEX(D.1[Quy cách],MATCH(H1519,D.1[Tên sản phẩm],0)))</f>
        <v/>
      </c>
      <c r="J1519" s="20" t="str">
        <f>IF(H1519="","",INDEX(D.1[ĐVT],MATCH(H1519,D.1[Tên sản phẩm],0)))</f>
        <v/>
      </c>
      <c r="K1519" s="56" t="str">
        <f>IF(H1519="","",INDEX(#REF!,MATCH(H1519,D.1[Tên sản phẩm],0)))</f>
        <v/>
      </c>
      <c r="L1519" s="56"/>
      <c r="M1519" s="53"/>
      <c r="N1519" s="53"/>
      <c r="O1519" s="53"/>
      <c r="P1519" s="57" t="str">
        <f t="shared" si="284"/>
        <v/>
      </c>
      <c r="Q1519" s="58"/>
      <c r="R1519" s="56" t="str">
        <f t="shared" si="277"/>
        <v/>
      </c>
      <c r="S1519" s="57" t="str">
        <f t="shared" si="285"/>
        <v/>
      </c>
      <c r="T1519" s="58" t="str">
        <f t="shared" ca="1" si="286"/>
        <v/>
      </c>
      <c r="U1519" s="57" t="str">
        <f t="shared" si="287"/>
        <v/>
      </c>
      <c r="V1519" s="57" t="str">
        <f ca="1">IF(AND(C1519&lt;&gt;"",C1519&lt;&gt;OFFSET(C1519,1,0)),SUMIFS([Giá có thuế],[Số ĐK],C1519),"")</f>
        <v/>
      </c>
      <c r="W1519" s="53"/>
      <c r="X1519" s="55" t="str">
        <f>IF(W1519="","",'Thông Tin Chung'!#REF!)</f>
        <v/>
      </c>
      <c r="Y1519" s="57" t="str">
        <f t="shared" ca="1" si="288"/>
        <v/>
      </c>
      <c r="Z1519" s="59"/>
      <c r="AA1519" s="49" t="str">
        <f ca="1">IF(C1519="","",IF(OR(D1519&lt;NgayBatDau,D1519&gt;NgayKetThuc),"Ngày tháng phải nằm trong kỳ báo cáo",IF(AND(G1519&lt;&gt;"",COUNTIF(D.2[Tên khách hàng],G1519)=0),"Tên KH chưa khai báo trong DSKH",IF(AND(H1519&lt;&gt;"",COUNTIF(D.1[Tên sản phẩm],H1519)=0),"SP này chưa khai báo trong DSSP",""))))</f>
        <v/>
      </c>
      <c r="AB1519" s="28" t="str">
        <f t="shared" ca="1" si="278"/>
        <v/>
      </c>
      <c r="AC1519" s="29" t="str">
        <f>IF(OR(H1519="",S1519=""),"",S1519-(SUM(L1519,M1519)*INDEX(#REF!,MATCH(H1519,D.1[Tên sản phẩm],0))))</f>
        <v/>
      </c>
    </row>
    <row r="1520" spans="2:29" ht="27.75" customHeight="1">
      <c r="B1520" s="69">
        <f t="shared" si="279"/>
        <v>1517</v>
      </c>
      <c r="C1520" s="49" t="str">
        <f t="shared" ca="1" si="280"/>
        <v/>
      </c>
      <c r="D1520" s="50" t="str">
        <f t="shared" ca="1" si="281"/>
        <v/>
      </c>
      <c r="E1520" s="51" t="str">
        <f t="shared" ca="1" si="282"/>
        <v/>
      </c>
      <c r="F1520" s="51"/>
      <c r="G1520" s="52" t="str">
        <f t="shared" ca="1" si="283"/>
        <v/>
      </c>
      <c r="H1520" s="53"/>
      <c r="I1520" s="54" t="str">
        <f>IF(H1520="","",INDEX(D.1[Quy cách],MATCH(H1520,D.1[Tên sản phẩm],0)))</f>
        <v/>
      </c>
      <c r="J1520" s="20" t="str">
        <f>IF(H1520="","",INDEX(D.1[ĐVT],MATCH(H1520,D.1[Tên sản phẩm],0)))</f>
        <v/>
      </c>
      <c r="K1520" s="56" t="str">
        <f>IF(H1520="","",INDEX(#REF!,MATCH(H1520,D.1[Tên sản phẩm],0)))</f>
        <v/>
      </c>
      <c r="L1520" s="56"/>
      <c r="M1520" s="53"/>
      <c r="N1520" s="53"/>
      <c r="O1520" s="53"/>
      <c r="P1520" s="57" t="str">
        <f t="shared" si="284"/>
        <v/>
      </c>
      <c r="Q1520" s="58"/>
      <c r="R1520" s="56" t="str">
        <f t="shared" si="277"/>
        <v/>
      </c>
      <c r="S1520" s="57" t="str">
        <f t="shared" si="285"/>
        <v/>
      </c>
      <c r="T1520" s="58" t="str">
        <f t="shared" ca="1" si="286"/>
        <v/>
      </c>
      <c r="U1520" s="57" t="str">
        <f t="shared" si="287"/>
        <v/>
      </c>
      <c r="V1520" s="57" t="str">
        <f ca="1">IF(AND(C1520&lt;&gt;"",C1520&lt;&gt;OFFSET(C1520,1,0)),SUMIFS([Giá có thuế],[Số ĐK],C1520),"")</f>
        <v/>
      </c>
      <c r="W1520" s="53"/>
      <c r="X1520" s="55" t="str">
        <f>IF(W1520="","",'Thông Tin Chung'!#REF!)</f>
        <v/>
      </c>
      <c r="Y1520" s="57" t="str">
        <f t="shared" ca="1" si="288"/>
        <v/>
      </c>
      <c r="Z1520" s="59"/>
      <c r="AA1520" s="49" t="str">
        <f ca="1">IF(C1520="","",IF(OR(D1520&lt;NgayBatDau,D1520&gt;NgayKetThuc),"Ngày tháng phải nằm trong kỳ báo cáo",IF(AND(G1520&lt;&gt;"",COUNTIF(D.2[Tên khách hàng],G1520)=0),"Tên KH chưa khai báo trong DSKH",IF(AND(H1520&lt;&gt;"",COUNTIF(D.1[Tên sản phẩm],H1520)=0),"SP này chưa khai báo trong DSSP",""))))</f>
        <v/>
      </c>
      <c r="AB1520" s="28" t="str">
        <f t="shared" ca="1" si="278"/>
        <v/>
      </c>
      <c r="AC1520" s="29" t="str">
        <f>IF(OR(H1520="",S1520=""),"",S1520-(SUM(L1520,M1520)*INDEX(#REF!,MATCH(H1520,D.1[Tên sản phẩm],0))))</f>
        <v/>
      </c>
    </row>
    <row r="1521" spans="2:29" ht="27.75" customHeight="1">
      <c r="B1521" s="69">
        <f t="shared" si="279"/>
        <v>1518</v>
      </c>
      <c r="C1521" s="49" t="str">
        <f t="shared" ca="1" si="280"/>
        <v/>
      </c>
      <c r="D1521" s="50" t="str">
        <f t="shared" ca="1" si="281"/>
        <v/>
      </c>
      <c r="E1521" s="51" t="str">
        <f t="shared" ca="1" si="282"/>
        <v/>
      </c>
      <c r="F1521" s="51"/>
      <c r="G1521" s="52" t="str">
        <f t="shared" ca="1" si="283"/>
        <v/>
      </c>
      <c r="H1521" s="53"/>
      <c r="I1521" s="54" t="str">
        <f>IF(H1521="","",INDEX(D.1[Quy cách],MATCH(H1521,D.1[Tên sản phẩm],0)))</f>
        <v/>
      </c>
      <c r="J1521" s="20" t="str">
        <f>IF(H1521="","",INDEX(D.1[ĐVT],MATCH(H1521,D.1[Tên sản phẩm],0)))</f>
        <v/>
      </c>
      <c r="K1521" s="56" t="str">
        <f>IF(H1521="","",INDEX(#REF!,MATCH(H1521,D.1[Tên sản phẩm],0)))</f>
        <v/>
      </c>
      <c r="L1521" s="56"/>
      <c r="M1521" s="53"/>
      <c r="N1521" s="53"/>
      <c r="O1521" s="53"/>
      <c r="P1521" s="57" t="str">
        <f t="shared" si="284"/>
        <v/>
      </c>
      <c r="Q1521" s="58"/>
      <c r="R1521" s="56" t="str">
        <f t="shared" si="277"/>
        <v/>
      </c>
      <c r="S1521" s="57" t="str">
        <f t="shared" si="285"/>
        <v/>
      </c>
      <c r="T1521" s="58" t="str">
        <f t="shared" ca="1" si="286"/>
        <v/>
      </c>
      <c r="U1521" s="57" t="str">
        <f t="shared" si="287"/>
        <v/>
      </c>
      <c r="V1521" s="57" t="str">
        <f ca="1">IF(AND(C1521&lt;&gt;"",C1521&lt;&gt;OFFSET(C1521,1,0)),SUMIFS([Giá có thuế],[Số ĐK],C1521),"")</f>
        <v/>
      </c>
      <c r="W1521" s="53"/>
      <c r="X1521" s="55" t="str">
        <f>IF(W1521="","",'Thông Tin Chung'!#REF!)</f>
        <v/>
      </c>
      <c r="Y1521" s="57" t="str">
        <f t="shared" ca="1" si="288"/>
        <v/>
      </c>
      <c r="Z1521" s="59"/>
      <c r="AA1521" s="49" t="str">
        <f ca="1">IF(C1521="","",IF(OR(D1521&lt;NgayBatDau,D1521&gt;NgayKetThuc),"Ngày tháng phải nằm trong kỳ báo cáo",IF(AND(G1521&lt;&gt;"",COUNTIF(D.2[Tên khách hàng],G1521)=0),"Tên KH chưa khai báo trong DSKH",IF(AND(H1521&lt;&gt;"",COUNTIF(D.1[Tên sản phẩm],H1521)=0),"SP này chưa khai báo trong DSSP",""))))</f>
        <v/>
      </c>
      <c r="AB1521" s="28" t="str">
        <f t="shared" ca="1" si="278"/>
        <v/>
      </c>
      <c r="AC1521" s="29" t="str">
        <f>IF(OR(H1521="",S1521=""),"",S1521-(SUM(L1521,M1521)*INDEX(#REF!,MATCH(H1521,D.1[Tên sản phẩm],0))))</f>
        <v/>
      </c>
    </row>
    <row r="1522" spans="2:29" ht="27.75" customHeight="1">
      <c r="B1522" s="69">
        <f t="shared" si="279"/>
        <v>1519</v>
      </c>
      <c r="C1522" s="49" t="str">
        <f t="shared" ca="1" si="280"/>
        <v/>
      </c>
      <c r="D1522" s="50" t="str">
        <f t="shared" ca="1" si="281"/>
        <v/>
      </c>
      <c r="E1522" s="51" t="str">
        <f t="shared" ca="1" si="282"/>
        <v/>
      </c>
      <c r="F1522" s="51"/>
      <c r="G1522" s="52" t="str">
        <f t="shared" ca="1" si="283"/>
        <v/>
      </c>
      <c r="H1522" s="53"/>
      <c r="I1522" s="54" t="str">
        <f>IF(H1522="","",INDEX(D.1[Quy cách],MATCH(H1522,D.1[Tên sản phẩm],0)))</f>
        <v/>
      </c>
      <c r="J1522" s="20" t="str">
        <f>IF(H1522="","",INDEX(D.1[ĐVT],MATCH(H1522,D.1[Tên sản phẩm],0)))</f>
        <v/>
      </c>
      <c r="K1522" s="56" t="str">
        <f>IF(H1522="","",INDEX(#REF!,MATCH(H1522,D.1[Tên sản phẩm],0)))</f>
        <v/>
      </c>
      <c r="L1522" s="56"/>
      <c r="M1522" s="53"/>
      <c r="N1522" s="53"/>
      <c r="O1522" s="53"/>
      <c r="P1522" s="57" t="str">
        <f t="shared" si="284"/>
        <v/>
      </c>
      <c r="Q1522" s="58"/>
      <c r="R1522" s="56" t="str">
        <f t="shared" si="277"/>
        <v/>
      </c>
      <c r="S1522" s="57" t="str">
        <f t="shared" si="285"/>
        <v/>
      </c>
      <c r="T1522" s="58" t="str">
        <f t="shared" ca="1" si="286"/>
        <v/>
      </c>
      <c r="U1522" s="57" t="str">
        <f t="shared" si="287"/>
        <v/>
      </c>
      <c r="V1522" s="57" t="str">
        <f ca="1">IF(AND(C1522&lt;&gt;"",C1522&lt;&gt;OFFSET(C1522,1,0)),SUMIFS([Giá có thuế],[Số ĐK],C1522),"")</f>
        <v/>
      </c>
      <c r="W1522" s="53"/>
      <c r="X1522" s="55" t="str">
        <f>IF(W1522="","",'Thông Tin Chung'!#REF!)</f>
        <v/>
      </c>
      <c r="Y1522" s="57" t="str">
        <f t="shared" ca="1" si="288"/>
        <v/>
      </c>
      <c r="Z1522" s="59"/>
      <c r="AA1522" s="49" t="str">
        <f ca="1">IF(C1522="","",IF(OR(D1522&lt;NgayBatDau,D1522&gt;NgayKetThuc),"Ngày tháng phải nằm trong kỳ báo cáo",IF(AND(G1522&lt;&gt;"",COUNTIF(D.2[Tên khách hàng],G1522)=0),"Tên KH chưa khai báo trong DSKH",IF(AND(H1522&lt;&gt;"",COUNTIF(D.1[Tên sản phẩm],H1522)=0),"SP này chưa khai báo trong DSSP",""))))</f>
        <v/>
      </c>
      <c r="AB1522" s="28" t="str">
        <f t="shared" ca="1" si="278"/>
        <v/>
      </c>
      <c r="AC1522" s="29" t="str">
        <f>IF(OR(H1522="",S1522=""),"",S1522-(SUM(L1522,M1522)*INDEX(#REF!,MATCH(H1522,D.1[Tên sản phẩm],0))))</f>
        <v/>
      </c>
    </row>
    <row r="1523" spans="2:29" ht="27.75" customHeight="1">
      <c r="B1523" s="69">
        <f t="shared" si="279"/>
        <v>1520</v>
      </c>
      <c r="C1523" s="49" t="str">
        <f t="shared" ca="1" si="280"/>
        <v/>
      </c>
      <c r="D1523" s="50" t="str">
        <f t="shared" ca="1" si="281"/>
        <v/>
      </c>
      <c r="E1523" s="51" t="str">
        <f t="shared" ca="1" si="282"/>
        <v/>
      </c>
      <c r="F1523" s="51"/>
      <c r="G1523" s="52" t="str">
        <f t="shared" ca="1" si="283"/>
        <v/>
      </c>
      <c r="H1523" s="53"/>
      <c r="I1523" s="54" t="str">
        <f>IF(H1523="","",INDEX(D.1[Quy cách],MATCH(H1523,D.1[Tên sản phẩm],0)))</f>
        <v/>
      </c>
      <c r="J1523" s="20" t="str">
        <f>IF(H1523="","",INDEX(D.1[ĐVT],MATCH(H1523,D.1[Tên sản phẩm],0)))</f>
        <v/>
      </c>
      <c r="K1523" s="56" t="str">
        <f>IF(H1523="","",INDEX(#REF!,MATCH(H1523,D.1[Tên sản phẩm],0)))</f>
        <v/>
      </c>
      <c r="L1523" s="56"/>
      <c r="M1523" s="53"/>
      <c r="N1523" s="53"/>
      <c r="O1523" s="53"/>
      <c r="P1523" s="57" t="str">
        <f t="shared" si="284"/>
        <v/>
      </c>
      <c r="Q1523" s="58"/>
      <c r="R1523" s="56" t="str">
        <f t="shared" si="277"/>
        <v/>
      </c>
      <c r="S1523" s="57" t="str">
        <f t="shared" si="285"/>
        <v/>
      </c>
      <c r="T1523" s="58" t="str">
        <f t="shared" ca="1" si="286"/>
        <v/>
      </c>
      <c r="U1523" s="57" t="str">
        <f t="shared" si="287"/>
        <v/>
      </c>
      <c r="V1523" s="57" t="str">
        <f ca="1">IF(AND(C1523&lt;&gt;"",C1523&lt;&gt;OFFSET(C1523,1,0)),SUMIFS([Giá có thuế],[Số ĐK],C1523),"")</f>
        <v/>
      </c>
      <c r="W1523" s="53"/>
      <c r="X1523" s="55" t="str">
        <f>IF(W1523="","",'Thông Tin Chung'!#REF!)</f>
        <v/>
      </c>
      <c r="Y1523" s="57" t="str">
        <f t="shared" ca="1" si="288"/>
        <v/>
      </c>
      <c r="Z1523" s="59"/>
      <c r="AA1523" s="49" t="str">
        <f ca="1">IF(C1523="","",IF(OR(D1523&lt;NgayBatDau,D1523&gt;NgayKetThuc),"Ngày tháng phải nằm trong kỳ báo cáo",IF(AND(G1523&lt;&gt;"",COUNTIF(D.2[Tên khách hàng],G1523)=0),"Tên KH chưa khai báo trong DSKH",IF(AND(H1523&lt;&gt;"",COUNTIF(D.1[Tên sản phẩm],H1523)=0),"SP này chưa khai báo trong DSSP",""))))</f>
        <v/>
      </c>
      <c r="AB1523" s="28" t="str">
        <f t="shared" ca="1" si="278"/>
        <v/>
      </c>
      <c r="AC1523" s="29" t="str">
        <f>IF(OR(H1523="",S1523=""),"",S1523-(SUM(L1523,M1523)*INDEX(#REF!,MATCH(H1523,D.1[Tên sản phẩm],0))))</f>
        <v/>
      </c>
    </row>
    <row r="1524" spans="2:29" ht="27.75" customHeight="1">
      <c r="B1524" s="69">
        <f t="shared" si="279"/>
        <v>1521</v>
      </c>
      <c r="C1524" s="49" t="str">
        <f t="shared" ca="1" si="280"/>
        <v/>
      </c>
      <c r="D1524" s="50" t="str">
        <f t="shared" ca="1" si="281"/>
        <v/>
      </c>
      <c r="E1524" s="51" t="str">
        <f t="shared" ca="1" si="282"/>
        <v/>
      </c>
      <c r="F1524" s="51"/>
      <c r="G1524" s="52" t="str">
        <f t="shared" ca="1" si="283"/>
        <v/>
      </c>
      <c r="H1524" s="53"/>
      <c r="I1524" s="54" t="str">
        <f>IF(H1524="","",INDEX(D.1[Quy cách],MATCH(H1524,D.1[Tên sản phẩm],0)))</f>
        <v/>
      </c>
      <c r="J1524" s="20" t="str">
        <f>IF(H1524="","",INDEX(D.1[ĐVT],MATCH(H1524,D.1[Tên sản phẩm],0)))</f>
        <v/>
      </c>
      <c r="K1524" s="56" t="str">
        <f>IF(H1524="","",INDEX(#REF!,MATCH(H1524,D.1[Tên sản phẩm],0)))</f>
        <v/>
      </c>
      <c r="L1524" s="56"/>
      <c r="M1524" s="53"/>
      <c r="N1524" s="53"/>
      <c r="O1524" s="53"/>
      <c r="P1524" s="57" t="str">
        <f t="shared" si="284"/>
        <v/>
      </c>
      <c r="Q1524" s="58"/>
      <c r="R1524" s="56" t="str">
        <f t="shared" si="277"/>
        <v/>
      </c>
      <c r="S1524" s="57" t="str">
        <f t="shared" si="285"/>
        <v/>
      </c>
      <c r="T1524" s="58" t="str">
        <f t="shared" ca="1" si="286"/>
        <v/>
      </c>
      <c r="U1524" s="57" t="str">
        <f t="shared" si="287"/>
        <v/>
      </c>
      <c r="V1524" s="57" t="str">
        <f ca="1">IF(AND(C1524&lt;&gt;"",C1524&lt;&gt;OFFSET(C1524,1,0)),SUMIFS([Giá có thuế],[Số ĐK],C1524),"")</f>
        <v/>
      </c>
      <c r="W1524" s="53"/>
      <c r="X1524" s="55" t="str">
        <f>IF(W1524="","",'Thông Tin Chung'!#REF!)</f>
        <v/>
      </c>
      <c r="Y1524" s="57" t="str">
        <f t="shared" ca="1" si="288"/>
        <v/>
      </c>
      <c r="Z1524" s="59"/>
      <c r="AA1524" s="49" t="str">
        <f ca="1">IF(C1524="","",IF(OR(D1524&lt;NgayBatDau,D1524&gt;NgayKetThuc),"Ngày tháng phải nằm trong kỳ báo cáo",IF(AND(G1524&lt;&gt;"",COUNTIF(D.2[Tên khách hàng],G1524)=0),"Tên KH chưa khai báo trong DSKH",IF(AND(H1524&lt;&gt;"",COUNTIF(D.1[Tên sản phẩm],H1524)=0),"SP này chưa khai báo trong DSSP",""))))</f>
        <v/>
      </c>
      <c r="AB1524" s="28" t="str">
        <f t="shared" ca="1" si="278"/>
        <v/>
      </c>
      <c r="AC1524" s="29" t="str">
        <f>IF(OR(H1524="",S1524=""),"",S1524-(SUM(L1524,M1524)*INDEX(#REF!,MATCH(H1524,D.1[Tên sản phẩm],0))))</f>
        <v/>
      </c>
    </row>
    <row r="1525" spans="2:29" ht="27.75" customHeight="1">
      <c r="B1525" s="69">
        <f t="shared" si="279"/>
        <v>1522</v>
      </c>
      <c r="C1525" s="49" t="str">
        <f t="shared" ca="1" si="280"/>
        <v/>
      </c>
      <c r="D1525" s="50" t="str">
        <f t="shared" ca="1" si="281"/>
        <v/>
      </c>
      <c r="E1525" s="51" t="str">
        <f t="shared" ca="1" si="282"/>
        <v/>
      </c>
      <c r="F1525" s="51"/>
      <c r="G1525" s="52" t="str">
        <f t="shared" ca="1" si="283"/>
        <v/>
      </c>
      <c r="H1525" s="53"/>
      <c r="I1525" s="54" t="str">
        <f>IF(H1525="","",INDEX(D.1[Quy cách],MATCH(H1525,D.1[Tên sản phẩm],0)))</f>
        <v/>
      </c>
      <c r="J1525" s="20" t="str">
        <f>IF(H1525="","",INDEX(D.1[ĐVT],MATCH(H1525,D.1[Tên sản phẩm],0)))</f>
        <v/>
      </c>
      <c r="K1525" s="56" t="str">
        <f>IF(H1525="","",INDEX(#REF!,MATCH(H1525,D.1[Tên sản phẩm],0)))</f>
        <v/>
      </c>
      <c r="L1525" s="56"/>
      <c r="M1525" s="53"/>
      <c r="N1525" s="53"/>
      <c r="O1525" s="53"/>
      <c r="P1525" s="57" t="str">
        <f t="shared" si="284"/>
        <v/>
      </c>
      <c r="Q1525" s="58"/>
      <c r="R1525" s="56" t="str">
        <f t="shared" si="277"/>
        <v/>
      </c>
      <c r="S1525" s="57" t="str">
        <f t="shared" si="285"/>
        <v/>
      </c>
      <c r="T1525" s="58" t="str">
        <f t="shared" ca="1" si="286"/>
        <v/>
      </c>
      <c r="U1525" s="57" t="str">
        <f t="shared" si="287"/>
        <v/>
      </c>
      <c r="V1525" s="57" t="str">
        <f ca="1">IF(AND(C1525&lt;&gt;"",C1525&lt;&gt;OFFSET(C1525,1,0)),SUMIFS([Giá có thuế],[Số ĐK],C1525),"")</f>
        <v/>
      </c>
      <c r="W1525" s="53"/>
      <c r="X1525" s="55" t="str">
        <f>IF(W1525="","",'Thông Tin Chung'!#REF!)</f>
        <v/>
      </c>
      <c r="Y1525" s="57" t="str">
        <f t="shared" ca="1" si="288"/>
        <v/>
      </c>
      <c r="Z1525" s="59"/>
      <c r="AA1525" s="49" t="str">
        <f ca="1">IF(C1525="","",IF(OR(D1525&lt;NgayBatDau,D1525&gt;NgayKetThuc),"Ngày tháng phải nằm trong kỳ báo cáo",IF(AND(G1525&lt;&gt;"",COUNTIF(D.2[Tên khách hàng],G1525)=0),"Tên KH chưa khai báo trong DSKH",IF(AND(H1525&lt;&gt;"",COUNTIF(D.1[Tên sản phẩm],H1525)=0),"SP này chưa khai báo trong DSSP",""))))</f>
        <v/>
      </c>
      <c r="AB1525" s="28" t="str">
        <f t="shared" ca="1" si="278"/>
        <v/>
      </c>
      <c r="AC1525" s="29" t="str">
        <f>IF(OR(H1525="",S1525=""),"",S1525-(SUM(L1525,M1525)*INDEX(#REF!,MATCH(H1525,D.1[Tên sản phẩm],0))))</f>
        <v/>
      </c>
    </row>
    <row r="1526" spans="2:29" ht="27.75" customHeight="1">
      <c r="B1526" s="69">
        <f t="shared" si="279"/>
        <v>1523</v>
      </c>
      <c r="C1526" s="49" t="str">
        <f t="shared" ca="1" si="280"/>
        <v/>
      </c>
      <c r="D1526" s="50" t="str">
        <f t="shared" ca="1" si="281"/>
        <v/>
      </c>
      <c r="E1526" s="51" t="str">
        <f t="shared" ca="1" si="282"/>
        <v/>
      </c>
      <c r="F1526" s="51"/>
      <c r="G1526" s="52" t="str">
        <f t="shared" ca="1" si="283"/>
        <v/>
      </c>
      <c r="H1526" s="53"/>
      <c r="I1526" s="54" t="str">
        <f>IF(H1526="","",INDEX(D.1[Quy cách],MATCH(H1526,D.1[Tên sản phẩm],0)))</f>
        <v/>
      </c>
      <c r="J1526" s="20" t="str">
        <f>IF(H1526="","",INDEX(D.1[ĐVT],MATCH(H1526,D.1[Tên sản phẩm],0)))</f>
        <v/>
      </c>
      <c r="K1526" s="56" t="str">
        <f>IF(H1526="","",INDEX(#REF!,MATCH(H1526,D.1[Tên sản phẩm],0)))</f>
        <v/>
      </c>
      <c r="L1526" s="56"/>
      <c r="M1526" s="53"/>
      <c r="N1526" s="53"/>
      <c r="O1526" s="53"/>
      <c r="P1526" s="57" t="str">
        <f t="shared" si="284"/>
        <v/>
      </c>
      <c r="Q1526" s="58"/>
      <c r="R1526" s="56" t="str">
        <f t="shared" si="277"/>
        <v/>
      </c>
      <c r="S1526" s="57" t="str">
        <f t="shared" si="285"/>
        <v/>
      </c>
      <c r="T1526" s="58" t="str">
        <f t="shared" ca="1" si="286"/>
        <v/>
      </c>
      <c r="U1526" s="57" t="str">
        <f t="shared" si="287"/>
        <v/>
      </c>
      <c r="V1526" s="57" t="str">
        <f ca="1">IF(AND(C1526&lt;&gt;"",C1526&lt;&gt;OFFSET(C1526,1,0)),SUMIFS([Giá có thuế],[Số ĐK],C1526),"")</f>
        <v/>
      </c>
      <c r="W1526" s="53"/>
      <c r="X1526" s="55" t="str">
        <f>IF(W1526="","",'Thông Tin Chung'!#REF!)</f>
        <v/>
      </c>
      <c r="Y1526" s="57" t="str">
        <f t="shared" ca="1" si="288"/>
        <v/>
      </c>
      <c r="Z1526" s="59"/>
      <c r="AA1526" s="49" t="str">
        <f ca="1">IF(C1526="","",IF(OR(D1526&lt;NgayBatDau,D1526&gt;NgayKetThuc),"Ngày tháng phải nằm trong kỳ báo cáo",IF(AND(G1526&lt;&gt;"",COUNTIF(D.2[Tên khách hàng],G1526)=0),"Tên KH chưa khai báo trong DSKH",IF(AND(H1526&lt;&gt;"",COUNTIF(D.1[Tên sản phẩm],H1526)=0),"SP này chưa khai báo trong DSSP",""))))</f>
        <v/>
      </c>
      <c r="AB1526" s="28" t="str">
        <f t="shared" ca="1" si="278"/>
        <v/>
      </c>
      <c r="AC1526" s="29" t="str">
        <f>IF(OR(H1526="",S1526=""),"",S1526-(SUM(L1526,M1526)*INDEX(#REF!,MATCH(H1526,D.1[Tên sản phẩm],0))))</f>
        <v/>
      </c>
    </row>
    <row r="1527" spans="2:29" ht="27.75" customHeight="1">
      <c r="B1527" s="69">
        <f t="shared" si="279"/>
        <v>1524</v>
      </c>
      <c r="C1527" s="49" t="str">
        <f t="shared" ca="1" si="280"/>
        <v/>
      </c>
      <c r="D1527" s="50" t="str">
        <f t="shared" ca="1" si="281"/>
        <v/>
      </c>
      <c r="E1527" s="51" t="str">
        <f t="shared" ca="1" si="282"/>
        <v/>
      </c>
      <c r="F1527" s="51"/>
      <c r="G1527" s="52" t="str">
        <f t="shared" ca="1" si="283"/>
        <v/>
      </c>
      <c r="H1527" s="53"/>
      <c r="I1527" s="54" t="str">
        <f>IF(H1527="","",INDEX(D.1[Quy cách],MATCH(H1527,D.1[Tên sản phẩm],0)))</f>
        <v/>
      </c>
      <c r="J1527" s="20" t="str">
        <f>IF(H1527="","",INDEX(D.1[ĐVT],MATCH(H1527,D.1[Tên sản phẩm],0)))</f>
        <v/>
      </c>
      <c r="K1527" s="56" t="str">
        <f>IF(H1527="","",INDEX(#REF!,MATCH(H1527,D.1[Tên sản phẩm],0)))</f>
        <v/>
      </c>
      <c r="L1527" s="56"/>
      <c r="M1527" s="53"/>
      <c r="N1527" s="53"/>
      <c r="O1527" s="53"/>
      <c r="P1527" s="57" t="str">
        <f t="shared" si="284"/>
        <v/>
      </c>
      <c r="Q1527" s="58"/>
      <c r="R1527" s="56" t="str">
        <f t="shared" si="277"/>
        <v/>
      </c>
      <c r="S1527" s="57" t="str">
        <f t="shared" si="285"/>
        <v/>
      </c>
      <c r="T1527" s="58" t="str">
        <f t="shared" ca="1" si="286"/>
        <v/>
      </c>
      <c r="U1527" s="57" t="str">
        <f t="shared" si="287"/>
        <v/>
      </c>
      <c r="V1527" s="57" t="str">
        <f ca="1">IF(AND(C1527&lt;&gt;"",C1527&lt;&gt;OFFSET(C1527,1,0)),SUMIFS([Giá có thuế],[Số ĐK],C1527),"")</f>
        <v/>
      </c>
      <c r="W1527" s="53"/>
      <c r="X1527" s="55" t="str">
        <f>IF(W1527="","",'Thông Tin Chung'!#REF!)</f>
        <v/>
      </c>
      <c r="Y1527" s="57" t="str">
        <f t="shared" ca="1" si="288"/>
        <v/>
      </c>
      <c r="Z1527" s="59"/>
      <c r="AA1527" s="49" t="str">
        <f ca="1">IF(C1527="","",IF(OR(D1527&lt;NgayBatDau,D1527&gt;NgayKetThuc),"Ngày tháng phải nằm trong kỳ báo cáo",IF(AND(G1527&lt;&gt;"",COUNTIF(D.2[Tên khách hàng],G1527)=0),"Tên KH chưa khai báo trong DSKH",IF(AND(H1527&lt;&gt;"",COUNTIF(D.1[Tên sản phẩm],H1527)=0),"SP này chưa khai báo trong DSSP",""))))</f>
        <v/>
      </c>
      <c r="AB1527" s="28" t="str">
        <f t="shared" ca="1" si="278"/>
        <v/>
      </c>
      <c r="AC1527" s="29" t="str">
        <f>IF(OR(H1527="",S1527=""),"",S1527-(SUM(L1527,M1527)*INDEX(#REF!,MATCH(H1527,D.1[Tên sản phẩm],0))))</f>
        <v/>
      </c>
    </row>
    <row r="1528" spans="2:29" ht="27.75" customHeight="1">
      <c r="B1528" s="69">
        <f t="shared" si="279"/>
        <v>1525</v>
      </c>
      <c r="C1528" s="49" t="str">
        <f t="shared" ca="1" si="280"/>
        <v/>
      </c>
      <c r="D1528" s="50" t="str">
        <f t="shared" ca="1" si="281"/>
        <v/>
      </c>
      <c r="E1528" s="51" t="str">
        <f t="shared" ca="1" si="282"/>
        <v/>
      </c>
      <c r="F1528" s="51"/>
      <c r="G1528" s="52" t="str">
        <f t="shared" ca="1" si="283"/>
        <v/>
      </c>
      <c r="H1528" s="53"/>
      <c r="I1528" s="54" t="str">
        <f>IF(H1528="","",INDEX(D.1[Quy cách],MATCH(H1528,D.1[Tên sản phẩm],0)))</f>
        <v/>
      </c>
      <c r="J1528" s="20" t="str">
        <f>IF(H1528="","",INDEX(D.1[ĐVT],MATCH(H1528,D.1[Tên sản phẩm],0)))</f>
        <v/>
      </c>
      <c r="K1528" s="56" t="str">
        <f>IF(H1528="","",INDEX(#REF!,MATCH(H1528,D.1[Tên sản phẩm],0)))</f>
        <v/>
      </c>
      <c r="L1528" s="56"/>
      <c r="M1528" s="53"/>
      <c r="N1528" s="53"/>
      <c r="O1528" s="53"/>
      <c r="P1528" s="57" t="str">
        <f t="shared" si="284"/>
        <v/>
      </c>
      <c r="Q1528" s="58"/>
      <c r="R1528" s="56" t="str">
        <f t="shared" si="277"/>
        <v/>
      </c>
      <c r="S1528" s="57" t="str">
        <f t="shared" si="285"/>
        <v/>
      </c>
      <c r="T1528" s="58" t="str">
        <f t="shared" ca="1" si="286"/>
        <v/>
      </c>
      <c r="U1528" s="57" t="str">
        <f t="shared" si="287"/>
        <v/>
      </c>
      <c r="V1528" s="57" t="str">
        <f ca="1">IF(AND(C1528&lt;&gt;"",C1528&lt;&gt;OFFSET(C1528,1,0)),SUMIFS([Giá có thuế],[Số ĐK],C1528),"")</f>
        <v/>
      </c>
      <c r="W1528" s="53"/>
      <c r="X1528" s="55" t="str">
        <f>IF(W1528="","",'Thông Tin Chung'!#REF!)</f>
        <v/>
      </c>
      <c r="Y1528" s="57" t="str">
        <f t="shared" ca="1" si="288"/>
        <v/>
      </c>
      <c r="Z1528" s="59"/>
      <c r="AA1528" s="49" t="str">
        <f ca="1">IF(C1528="","",IF(OR(D1528&lt;NgayBatDau,D1528&gt;NgayKetThuc),"Ngày tháng phải nằm trong kỳ báo cáo",IF(AND(G1528&lt;&gt;"",COUNTIF(D.2[Tên khách hàng],G1528)=0),"Tên KH chưa khai báo trong DSKH",IF(AND(H1528&lt;&gt;"",COUNTIF(D.1[Tên sản phẩm],H1528)=0),"SP này chưa khai báo trong DSSP",""))))</f>
        <v/>
      </c>
      <c r="AB1528" s="28" t="str">
        <f t="shared" ca="1" si="278"/>
        <v/>
      </c>
      <c r="AC1528" s="29" t="str">
        <f>IF(OR(H1528="",S1528=""),"",S1528-(SUM(L1528,M1528)*INDEX(#REF!,MATCH(H1528,D.1[Tên sản phẩm],0))))</f>
        <v/>
      </c>
    </row>
    <row r="1529" spans="2:29" ht="27.75" customHeight="1">
      <c r="B1529" s="69">
        <f t="shared" si="279"/>
        <v>1526</v>
      </c>
      <c r="C1529" s="49" t="str">
        <f t="shared" ca="1" si="280"/>
        <v/>
      </c>
      <c r="D1529" s="50" t="str">
        <f t="shared" ca="1" si="281"/>
        <v/>
      </c>
      <c r="E1529" s="51" t="str">
        <f t="shared" ca="1" si="282"/>
        <v/>
      </c>
      <c r="F1529" s="51"/>
      <c r="G1529" s="52" t="str">
        <f t="shared" ca="1" si="283"/>
        <v/>
      </c>
      <c r="H1529" s="53"/>
      <c r="I1529" s="54" t="str">
        <f>IF(H1529="","",INDEX(D.1[Quy cách],MATCH(H1529,D.1[Tên sản phẩm],0)))</f>
        <v/>
      </c>
      <c r="J1529" s="20" t="str">
        <f>IF(H1529="","",INDEX(D.1[ĐVT],MATCH(H1529,D.1[Tên sản phẩm],0)))</f>
        <v/>
      </c>
      <c r="K1529" s="56" t="str">
        <f>IF(H1529="","",INDEX(#REF!,MATCH(H1529,D.1[Tên sản phẩm],0)))</f>
        <v/>
      </c>
      <c r="L1529" s="56"/>
      <c r="M1529" s="53"/>
      <c r="N1529" s="53"/>
      <c r="O1529" s="53"/>
      <c r="P1529" s="57" t="str">
        <f t="shared" si="284"/>
        <v/>
      </c>
      <c r="Q1529" s="58"/>
      <c r="R1529" s="56" t="str">
        <f t="shared" si="277"/>
        <v/>
      </c>
      <c r="S1529" s="57" t="str">
        <f t="shared" si="285"/>
        <v/>
      </c>
      <c r="T1529" s="58" t="str">
        <f t="shared" ca="1" si="286"/>
        <v/>
      </c>
      <c r="U1529" s="57" t="str">
        <f t="shared" si="287"/>
        <v/>
      </c>
      <c r="V1529" s="57" t="str">
        <f ca="1">IF(AND(C1529&lt;&gt;"",C1529&lt;&gt;OFFSET(C1529,1,0)),SUMIFS([Giá có thuế],[Số ĐK],C1529),"")</f>
        <v/>
      </c>
      <c r="W1529" s="53"/>
      <c r="X1529" s="55" t="str">
        <f>IF(W1529="","",'Thông Tin Chung'!#REF!)</f>
        <v/>
      </c>
      <c r="Y1529" s="57" t="str">
        <f t="shared" ca="1" si="288"/>
        <v/>
      </c>
      <c r="Z1529" s="59"/>
      <c r="AA1529" s="49" t="str">
        <f ca="1">IF(C1529="","",IF(OR(D1529&lt;NgayBatDau,D1529&gt;NgayKetThuc),"Ngày tháng phải nằm trong kỳ báo cáo",IF(AND(G1529&lt;&gt;"",COUNTIF(D.2[Tên khách hàng],G1529)=0),"Tên KH chưa khai báo trong DSKH",IF(AND(H1529&lt;&gt;"",COUNTIF(D.1[Tên sản phẩm],H1529)=0),"SP này chưa khai báo trong DSSP",""))))</f>
        <v/>
      </c>
      <c r="AB1529" s="28" t="str">
        <f t="shared" ca="1" si="278"/>
        <v/>
      </c>
      <c r="AC1529" s="29" t="str">
        <f>IF(OR(H1529="",S1529=""),"",S1529-(SUM(L1529,M1529)*INDEX(#REF!,MATCH(H1529,D.1[Tên sản phẩm],0))))</f>
        <v/>
      </c>
    </row>
    <row r="1530" spans="2:29" ht="27.75" customHeight="1">
      <c r="B1530" s="69">
        <f t="shared" si="279"/>
        <v>1527</v>
      </c>
      <c r="C1530" s="49" t="str">
        <f t="shared" ca="1" si="280"/>
        <v/>
      </c>
      <c r="D1530" s="50" t="str">
        <f t="shared" ca="1" si="281"/>
        <v/>
      </c>
      <c r="E1530" s="51" t="str">
        <f t="shared" ca="1" si="282"/>
        <v/>
      </c>
      <c r="F1530" s="51"/>
      <c r="G1530" s="52" t="str">
        <f t="shared" ca="1" si="283"/>
        <v/>
      </c>
      <c r="H1530" s="53"/>
      <c r="I1530" s="54" t="str">
        <f>IF(H1530="","",INDEX(D.1[Quy cách],MATCH(H1530,D.1[Tên sản phẩm],0)))</f>
        <v/>
      </c>
      <c r="J1530" s="20" t="str">
        <f>IF(H1530="","",INDEX(D.1[ĐVT],MATCH(H1530,D.1[Tên sản phẩm],0)))</f>
        <v/>
      </c>
      <c r="K1530" s="56" t="str">
        <f>IF(H1530="","",INDEX(#REF!,MATCH(H1530,D.1[Tên sản phẩm],0)))</f>
        <v/>
      </c>
      <c r="L1530" s="56"/>
      <c r="M1530" s="53"/>
      <c r="N1530" s="53"/>
      <c r="O1530" s="53"/>
      <c r="P1530" s="57" t="str">
        <f t="shared" si="284"/>
        <v/>
      </c>
      <c r="Q1530" s="58"/>
      <c r="R1530" s="56" t="str">
        <f t="shared" si="277"/>
        <v/>
      </c>
      <c r="S1530" s="57" t="str">
        <f t="shared" si="285"/>
        <v/>
      </c>
      <c r="T1530" s="58" t="str">
        <f t="shared" ca="1" si="286"/>
        <v/>
      </c>
      <c r="U1530" s="57" t="str">
        <f t="shared" si="287"/>
        <v/>
      </c>
      <c r="V1530" s="57" t="str">
        <f ca="1">IF(AND(C1530&lt;&gt;"",C1530&lt;&gt;OFFSET(C1530,1,0)),SUMIFS([Giá có thuế],[Số ĐK],C1530),"")</f>
        <v/>
      </c>
      <c r="W1530" s="53"/>
      <c r="X1530" s="55" t="str">
        <f>IF(W1530="","",'Thông Tin Chung'!#REF!)</f>
        <v/>
      </c>
      <c r="Y1530" s="57" t="str">
        <f t="shared" ca="1" si="288"/>
        <v/>
      </c>
      <c r="Z1530" s="59"/>
      <c r="AA1530" s="49" t="str">
        <f ca="1">IF(C1530="","",IF(OR(D1530&lt;NgayBatDau,D1530&gt;NgayKetThuc),"Ngày tháng phải nằm trong kỳ báo cáo",IF(AND(G1530&lt;&gt;"",COUNTIF(D.2[Tên khách hàng],G1530)=0),"Tên KH chưa khai báo trong DSKH",IF(AND(H1530&lt;&gt;"",COUNTIF(D.1[Tên sản phẩm],H1530)=0),"SP này chưa khai báo trong DSSP",""))))</f>
        <v/>
      </c>
      <c r="AB1530" s="28" t="str">
        <f t="shared" ca="1" si="278"/>
        <v/>
      </c>
      <c r="AC1530" s="29" t="str">
        <f>IF(OR(H1530="",S1530=""),"",S1530-(SUM(L1530,M1530)*INDEX(#REF!,MATCH(H1530,D.1[Tên sản phẩm],0))))</f>
        <v/>
      </c>
    </row>
    <row r="1531" spans="2:29" ht="27.75" customHeight="1">
      <c r="B1531" s="69">
        <f t="shared" si="279"/>
        <v>1528</v>
      </c>
      <c r="C1531" s="49" t="str">
        <f t="shared" ca="1" si="280"/>
        <v/>
      </c>
      <c r="D1531" s="50" t="str">
        <f t="shared" ca="1" si="281"/>
        <v/>
      </c>
      <c r="E1531" s="51" t="str">
        <f t="shared" ca="1" si="282"/>
        <v/>
      </c>
      <c r="F1531" s="51"/>
      <c r="G1531" s="52" t="str">
        <f t="shared" ca="1" si="283"/>
        <v/>
      </c>
      <c r="H1531" s="53"/>
      <c r="I1531" s="54" t="str">
        <f>IF(H1531="","",INDEX(D.1[Quy cách],MATCH(H1531,D.1[Tên sản phẩm],0)))</f>
        <v/>
      </c>
      <c r="J1531" s="20" t="str">
        <f>IF(H1531="","",INDEX(D.1[ĐVT],MATCH(H1531,D.1[Tên sản phẩm],0)))</f>
        <v/>
      </c>
      <c r="K1531" s="56" t="str">
        <f>IF(H1531="","",INDEX(#REF!,MATCH(H1531,D.1[Tên sản phẩm],0)))</f>
        <v/>
      </c>
      <c r="L1531" s="56"/>
      <c r="M1531" s="53"/>
      <c r="N1531" s="53"/>
      <c r="O1531" s="53"/>
      <c r="P1531" s="57" t="str">
        <f t="shared" si="284"/>
        <v/>
      </c>
      <c r="Q1531" s="58"/>
      <c r="R1531" s="56" t="str">
        <f t="shared" si="277"/>
        <v/>
      </c>
      <c r="S1531" s="57" t="str">
        <f t="shared" si="285"/>
        <v/>
      </c>
      <c r="T1531" s="58" t="str">
        <f t="shared" ca="1" si="286"/>
        <v/>
      </c>
      <c r="U1531" s="57" t="str">
        <f t="shared" si="287"/>
        <v/>
      </c>
      <c r="V1531" s="57" t="str">
        <f ca="1">IF(AND(C1531&lt;&gt;"",C1531&lt;&gt;OFFSET(C1531,1,0)),SUMIFS([Giá có thuế],[Số ĐK],C1531),"")</f>
        <v/>
      </c>
      <c r="W1531" s="53"/>
      <c r="X1531" s="55" t="str">
        <f>IF(W1531="","",'Thông Tin Chung'!#REF!)</f>
        <v/>
      </c>
      <c r="Y1531" s="57" t="str">
        <f t="shared" ca="1" si="288"/>
        <v/>
      </c>
      <c r="Z1531" s="59"/>
      <c r="AA1531" s="49" t="str">
        <f ca="1">IF(C1531="","",IF(OR(D1531&lt;NgayBatDau,D1531&gt;NgayKetThuc),"Ngày tháng phải nằm trong kỳ báo cáo",IF(AND(G1531&lt;&gt;"",COUNTIF(D.2[Tên khách hàng],G1531)=0),"Tên KH chưa khai báo trong DSKH",IF(AND(H1531&lt;&gt;"",COUNTIF(D.1[Tên sản phẩm],H1531)=0),"SP này chưa khai báo trong DSSP",""))))</f>
        <v/>
      </c>
      <c r="AB1531" s="28" t="str">
        <f t="shared" ca="1" si="278"/>
        <v/>
      </c>
      <c r="AC1531" s="29" t="str">
        <f>IF(OR(H1531="",S1531=""),"",S1531-(SUM(L1531,M1531)*INDEX(#REF!,MATCH(H1531,D.1[Tên sản phẩm],0))))</f>
        <v/>
      </c>
    </row>
    <row r="1532" spans="2:29" ht="27.75" customHeight="1">
      <c r="B1532" s="69">
        <f t="shared" si="279"/>
        <v>1529</v>
      </c>
      <c r="C1532" s="49" t="str">
        <f t="shared" ca="1" si="280"/>
        <v/>
      </c>
      <c r="D1532" s="50" t="str">
        <f t="shared" ca="1" si="281"/>
        <v/>
      </c>
      <c r="E1532" s="51" t="str">
        <f t="shared" ca="1" si="282"/>
        <v/>
      </c>
      <c r="F1532" s="51"/>
      <c r="G1532" s="52" t="str">
        <f t="shared" ca="1" si="283"/>
        <v/>
      </c>
      <c r="H1532" s="53"/>
      <c r="I1532" s="54" t="str">
        <f>IF(H1532="","",INDEX(D.1[Quy cách],MATCH(H1532,D.1[Tên sản phẩm],0)))</f>
        <v/>
      </c>
      <c r="J1532" s="20" t="str">
        <f>IF(H1532="","",INDEX(D.1[ĐVT],MATCH(H1532,D.1[Tên sản phẩm],0)))</f>
        <v/>
      </c>
      <c r="K1532" s="56" t="str">
        <f>IF(H1532="","",INDEX(#REF!,MATCH(H1532,D.1[Tên sản phẩm],0)))</f>
        <v/>
      </c>
      <c r="L1532" s="56"/>
      <c r="M1532" s="53"/>
      <c r="N1532" s="53"/>
      <c r="O1532" s="53"/>
      <c r="P1532" s="57" t="str">
        <f t="shared" si="284"/>
        <v/>
      </c>
      <c r="Q1532" s="58"/>
      <c r="R1532" s="56" t="str">
        <f t="shared" si="277"/>
        <v/>
      </c>
      <c r="S1532" s="57" t="str">
        <f t="shared" si="285"/>
        <v/>
      </c>
      <c r="T1532" s="58" t="str">
        <f t="shared" ca="1" si="286"/>
        <v/>
      </c>
      <c r="U1532" s="57" t="str">
        <f t="shared" si="287"/>
        <v/>
      </c>
      <c r="V1532" s="57" t="str">
        <f ca="1">IF(AND(C1532&lt;&gt;"",C1532&lt;&gt;OFFSET(C1532,1,0)),SUMIFS([Giá có thuế],[Số ĐK],C1532),"")</f>
        <v/>
      </c>
      <c r="W1532" s="53"/>
      <c r="X1532" s="55" t="str">
        <f>IF(W1532="","",'Thông Tin Chung'!#REF!)</f>
        <v/>
      </c>
      <c r="Y1532" s="57" t="str">
        <f t="shared" ca="1" si="288"/>
        <v/>
      </c>
      <c r="Z1532" s="59"/>
      <c r="AA1532" s="49" t="str">
        <f ca="1">IF(C1532="","",IF(OR(D1532&lt;NgayBatDau,D1532&gt;NgayKetThuc),"Ngày tháng phải nằm trong kỳ báo cáo",IF(AND(G1532&lt;&gt;"",COUNTIF(D.2[Tên khách hàng],G1532)=0),"Tên KH chưa khai báo trong DSKH",IF(AND(H1532&lt;&gt;"",COUNTIF(D.1[Tên sản phẩm],H1532)=0),"SP này chưa khai báo trong DSSP",""))))</f>
        <v/>
      </c>
      <c r="AB1532" s="28" t="str">
        <f t="shared" ca="1" si="278"/>
        <v/>
      </c>
      <c r="AC1532" s="29" t="str">
        <f>IF(OR(H1532="",S1532=""),"",S1532-(SUM(L1532,M1532)*INDEX(#REF!,MATCH(H1532,D.1[Tên sản phẩm],0))))</f>
        <v/>
      </c>
    </row>
    <row r="1533" spans="2:29" ht="27.75" customHeight="1">
      <c r="B1533" s="69">
        <f t="shared" si="279"/>
        <v>1530</v>
      </c>
      <c r="C1533" s="49" t="str">
        <f t="shared" ca="1" si="280"/>
        <v/>
      </c>
      <c r="D1533" s="50" t="str">
        <f t="shared" ca="1" si="281"/>
        <v/>
      </c>
      <c r="E1533" s="51" t="str">
        <f t="shared" ca="1" si="282"/>
        <v/>
      </c>
      <c r="F1533" s="51"/>
      <c r="G1533" s="52" t="str">
        <f t="shared" ca="1" si="283"/>
        <v/>
      </c>
      <c r="H1533" s="53"/>
      <c r="I1533" s="54" t="str">
        <f>IF(H1533="","",INDEX(D.1[Quy cách],MATCH(H1533,D.1[Tên sản phẩm],0)))</f>
        <v/>
      </c>
      <c r="J1533" s="20" t="str">
        <f>IF(H1533="","",INDEX(D.1[ĐVT],MATCH(H1533,D.1[Tên sản phẩm],0)))</f>
        <v/>
      </c>
      <c r="K1533" s="56" t="str">
        <f>IF(H1533="","",INDEX(#REF!,MATCH(H1533,D.1[Tên sản phẩm],0)))</f>
        <v/>
      </c>
      <c r="L1533" s="56"/>
      <c r="M1533" s="53"/>
      <c r="N1533" s="53"/>
      <c r="O1533" s="53"/>
      <c r="P1533" s="57" t="str">
        <f t="shared" si="284"/>
        <v/>
      </c>
      <c r="Q1533" s="58"/>
      <c r="R1533" s="56" t="str">
        <f t="shared" si="277"/>
        <v/>
      </c>
      <c r="S1533" s="57" t="str">
        <f t="shared" si="285"/>
        <v/>
      </c>
      <c r="T1533" s="58" t="str">
        <f t="shared" ca="1" si="286"/>
        <v/>
      </c>
      <c r="U1533" s="57" t="str">
        <f t="shared" si="287"/>
        <v/>
      </c>
      <c r="V1533" s="57" t="str">
        <f ca="1">IF(AND(C1533&lt;&gt;"",C1533&lt;&gt;OFFSET(C1533,1,0)),SUMIFS([Giá có thuế],[Số ĐK],C1533),"")</f>
        <v/>
      </c>
      <c r="W1533" s="53"/>
      <c r="X1533" s="55" t="str">
        <f>IF(W1533="","",'Thông Tin Chung'!#REF!)</f>
        <v/>
      </c>
      <c r="Y1533" s="57" t="str">
        <f t="shared" ca="1" si="288"/>
        <v/>
      </c>
      <c r="Z1533" s="59"/>
      <c r="AA1533" s="49" t="str">
        <f ca="1">IF(C1533="","",IF(OR(D1533&lt;NgayBatDau,D1533&gt;NgayKetThuc),"Ngày tháng phải nằm trong kỳ báo cáo",IF(AND(G1533&lt;&gt;"",COUNTIF(D.2[Tên khách hàng],G1533)=0),"Tên KH chưa khai báo trong DSKH",IF(AND(H1533&lt;&gt;"",COUNTIF(D.1[Tên sản phẩm],H1533)=0),"SP này chưa khai báo trong DSSP",""))))</f>
        <v/>
      </c>
      <c r="AB1533" s="28" t="str">
        <f t="shared" ca="1" si="278"/>
        <v/>
      </c>
      <c r="AC1533" s="29" t="str">
        <f>IF(OR(H1533="",S1533=""),"",S1533-(SUM(L1533,M1533)*INDEX(#REF!,MATCH(H1533,D.1[Tên sản phẩm],0))))</f>
        <v/>
      </c>
    </row>
    <row r="1534" spans="2:29" ht="27.75" customHeight="1">
      <c r="B1534" s="69">
        <f t="shared" si="279"/>
        <v>1531</v>
      </c>
      <c r="C1534" s="49" t="str">
        <f t="shared" ca="1" si="280"/>
        <v/>
      </c>
      <c r="D1534" s="50" t="str">
        <f t="shared" ca="1" si="281"/>
        <v/>
      </c>
      <c r="E1534" s="51" t="str">
        <f t="shared" ca="1" si="282"/>
        <v/>
      </c>
      <c r="F1534" s="51"/>
      <c r="G1534" s="52" t="str">
        <f t="shared" ca="1" si="283"/>
        <v/>
      </c>
      <c r="H1534" s="53"/>
      <c r="I1534" s="54" t="str">
        <f>IF(H1534="","",INDEX(D.1[Quy cách],MATCH(H1534,D.1[Tên sản phẩm],0)))</f>
        <v/>
      </c>
      <c r="J1534" s="20" t="str">
        <f>IF(H1534="","",INDEX(D.1[ĐVT],MATCH(H1534,D.1[Tên sản phẩm],0)))</f>
        <v/>
      </c>
      <c r="K1534" s="56" t="str">
        <f>IF(H1534="","",INDEX(#REF!,MATCH(H1534,D.1[Tên sản phẩm],0)))</f>
        <v/>
      </c>
      <c r="L1534" s="56"/>
      <c r="M1534" s="53"/>
      <c r="N1534" s="53"/>
      <c r="O1534" s="53"/>
      <c r="P1534" s="57" t="str">
        <f t="shared" si="284"/>
        <v/>
      </c>
      <c r="Q1534" s="58"/>
      <c r="R1534" s="56" t="str">
        <f t="shared" si="277"/>
        <v/>
      </c>
      <c r="S1534" s="57" t="str">
        <f t="shared" si="285"/>
        <v/>
      </c>
      <c r="T1534" s="58" t="str">
        <f t="shared" ca="1" si="286"/>
        <v/>
      </c>
      <c r="U1534" s="57" t="str">
        <f t="shared" si="287"/>
        <v/>
      </c>
      <c r="V1534" s="57" t="str">
        <f ca="1">IF(AND(C1534&lt;&gt;"",C1534&lt;&gt;OFFSET(C1534,1,0)),SUMIFS([Giá có thuế],[Số ĐK],C1534),"")</f>
        <v/>
      </c>
      <c r="W1534" s="53"/>
      <c r="X1534" s="55" t="str">
        <f>IF(W1534="","",'Thông Tin Chung'!#REF!)</f>
        <v/>
      </c>
      <c r="Y1534" s="57" t="str">
        <f t="shared" ca="1" si="288"/>
        <v/>
      </c>
      <c r="Z1534" s="59"/>
      <c r="AA1534" s="49" t="str">
        <f ca="1">IF(C1534="","",IF(OR(D1534&lt;NgayBatDau,D1534&gt;NgayKetThuc),"Ngày tháng phải nằm trong kỳ báo cáo",IF(AND(G1534&lt;&gt;"",COUNTIF(D.2[Tên khách hàng],G1534)=0),"Tên KH chưa khai báo trong DSKH",IF(AND(H1534&lt;&gt;"",COUNTIF(D.1[Tên sản phẩm],H1534)=0),"SP này chưa khai báo trong DSSP",""))))</f>
        <v/>
      </c>
      <c r="AB1534" s="28" t="str">
        <f t="shared" ca="1" si="278"/>
        <v/>
      </c>
      <c r="AC1534" s="29" t="str">
        <f>IF(OR(H1534="",S1534=""),"",S1534-(SUM(L1534,M1534)*INDEX(#REF!,MATCH(H1534,D.1[Tên sản phẩm],0))))</f>
        <v/>
      </c>
    </row>
    <row r="1535" spans="2:29" ht="27.75" customHeight="1">
      <c r="B1535" s="69">
        <f t="shared" si="279"/>
        <v>1532</v>
      </c>
      <c r="C1535" s="49" t="str">
        <f t="shared" ca="1" si="280"/>
        <v/>
      </c>
      <c r="D1535" s="50" t="str">
        <f t="shared" ca="1" si="281"/>
        <v/>
      </c>
      <c r="E1535" s="51" t="str">
        <f t="shared" ca="1" si="282"/>
        <v/>
      </c>
      <c r="F1535" s="51"/>
      <c r="G1535" s="52" t="str">
        <f t="shared" ca="1" si="283"/>
        <v/>
      </c>
      <c r="H1535" s="53"/>
      <c r="I1535" s="54" t="str">
        <f>IF(H1535="","",INDEX(D.1[Quy cách],MATCH(H1535,D.1[Tên sản phẩm],0)))</f>
        <v/>
      </c>
      <c r="J1535" s="20" t="str">
        <f>IF(H1535="","",INDEX(D.1[ĐVT],MATCH(H1535,D.1[Tên sản phẩm],0)))</f>
        <v/>
      </c>
      <c r="K1535" s="56" t="str">
        <f>IF(H1535="","",INDEX(#REF!,MATCH(H1535,D.1[Tên sản phẩm],0)))</f>
        <v/>
      </c>
      <c r="L1535" s="56"/>
      <c r="M1535" s="53"/>
      <c r="N1535" s="53"/>
      <c r="O1535" s="53"/>
      <c r="P1535" s="57" t="str">
        <f t="shared" si="284"/>
        <v/>
      </c>
      <c r="Q1535" s="58"/>
      <c r="R1535" s="56" t="str">
        <f t="shared" si="277"/>
        <v/>
      </c>
      <c r="S1535" s="57" t="str">
        <f t="shared" si="285"/>
        <v/>
      </c>
      <c r="T1535" s="58" t="str">
        <f t="shared" ca="1" si="286"/>
        <v/>
      </c>
      <c r="U1535" s="57" t="str">
        <f t="shared" si="287"/>
        <v/>
      </c>
      <c r="V1535" s="57" t="str">
        <f ca="1">IF(AND(C1535&lt;&gt;"",C1535&lt;&gt;OFFSET(C1535,1,0)),SUMIFS([Giá có thuế],[Số ĐK],C1535),"")</f>
        <v/>
      </c>
      <c r="W1535" s="53"/>
      <c r="X1535" s="55" t="str">
        <f>IF(W1535="","",'Thông Tin Chung'!#REF!)</f>
        <v/>
      </c>
      <c r="Y1535" s="57" t="str">
        <f t="shared" ca="1" si="288"/>
        <v/>
      </c>
      <c r="Z1535" s="59"/>
      <c r="AA1535" s="49" t="str">
        <f ca="1">IF(C1535="","",IF(OR(D1535&lt;NgayBatDau,D1535&gt;NgayKetThuc),"Ngày tháng phải nằm trong kỳ báo cáo",IF(AND(G1535&lt;&gt;"",COUNTIF(D.2[Tên khách hàng],G1535)=0),"Tên KH chưa khai báo trong DSKH",IF(AND(H1535&lt;&gt;"",COUNTIF(D.1[Tên sản phẩm],H1535)=0),"SP này chưa khai báo trong DSSP",""))))</f>
        <v/>
      </c>
      <c r="AB1535" s="28" t="str">
        <f t="shared" ca="1" si="278"/>
        <v/>
      </c>
      <c r="AC1535" s="29" t="str">
        <f>IF(OR(H1535="",S1535=""),"",S1535-(SUM(L1535,M1535)*INDEX(#REF!,MATCH(H1535,D.1[Tên sản phẩm],0))))</f>
        <v/>
      </c>
    </row>
    <row r="1536" spans="2:29" ht="27.75" customHeight="1">
      <c r="B1536" s="69">
        <f t="shared" si="279"/>
        <v>1533</v>
      </c>
      <c r="C1536" s="49" t="str">
        <f t="shared" ca="1" si="280"/>
        <v/>
      </c>
      <c r="D1536" s="50" t="str">
        <f t="shared" ca="1" si="281"/>
        <v/>
      </c>
      <c r="E1536" s="51" t="str">
        <f t="shared" ca="1" si="282"/>
        <v/>
      </c>
      <c r="F1536" s="51"/>
      <c r="G1536" s="52" t="str">
        <f t="shared" ca="1" si="283"/>
        <v/>
      </c>
      <c r="H1536" s="53"/>
      <c r="I1536" s="54" t="str">
        <f>IF(H1536="","",INDEX(D.1[Quy cách],MATCH(H1536,D.1[Tên sản phẩm],0)))</f>
        <v/>
      </c>
      <c r="J1536" s="20" t="str">
        <f>IF(H1536="","",INDEX(D.1[ĐVT],MATCH(H1536,D.1[Tên sản phẩm],0)))</f>
        <v/>
      </c>
      <c r="K1536" s="56" t="str">
        <f>IF(H1536="","",INDEX(#REF!,MATCH(H1536,D.1[Tên sản phẩm],0)))</f>
        <v/>
      </c>
      <c r="L1536" s="56"/>
      <c r="M1536" s="53"/>
      <c r="N1536" s="53"/>
      <c r="O1536" s="53"/>
      <c r="P1536" s="57" t="str">
        <f t="shared" si="284"/>
        <v/>
      </c>
      <c r="Q1536" s="58"/>
      <c r="R1536" s="56" t="str">
        <f t="shared" si="277"/>
        <v/>
      </c>
      <c r="S1536" s="57" t="str">
        <f t="shared" si="285"/>
        <v/>
      </c>
      <c r="T1536" s="58" t="str">
        <f t="shared" ca="1" si="286"/>
        <v/>
      </c>
      <c r="U1536" s="57" t="str">
        <f t="shared" si="287"/>
        <v/>
      </c>
      <c r="V1536" s="57" t="str">
        <f ca="1">IF(AND(C1536&lt;&gt;"",C1536&lt;&gt;OFFSET(C1536,1,0)),SUMIFS([Giá có thuế],[Số ĐK],C1536),"")</f>
        <v/>
      </c>
      <c r="W1536" s="53"/>
      <c r="X1536" s="55" t="str">
        <f>IF(W1536="","",'Thông Tin Chung'!#REF!)</f>
        <v/>
      </c>
      <c r="Y1536" s="57" t="str">
        <f t="shared" ca="1" si="288"/>
        <v/>
      </c>
      <c r="Z1536" s="59"/>
      <c r="AA1536" s="49" t="str">
        <f ca="1">IF(C1536="","",IF(OR(D1536&lt;NgayBatDau,D1536&gt;NgayKetThuc),"Ngày tháng phải nằm trong kỳ báo cáo",IF(AND(G1536&lt;&gt;"",COUNTIF(D.2[Tên khách hàng],G1536)=0),"Tên KH chưa khai báo trong DSKH",IF(AND(H1536&lt;&gt;"",COUNTIF(D.1[Tên sản phẩm],H1536)=0),"SP này chưa khai báo trong DSSP",""))))</f>
        <v/>
      </c>
      <c r="AB1536" s="28" t="str">
        <f t="shared" ca="1" si="278"/>
        <v/>
      </c>
      <c r="AC1536" s="29" t="str">
        <f>IF(OR(H1536="",S1536=""),"",S1536-(SUM(L1536,M1536)*INDEX(#REF!,MATCH(H1536,D.1[Tên sản phẩm],0))))</f>
        <v/>
      </c>
    </row>
    <row r="1537" spans="2:29" ht="27.75" customHeight="1">
      <c r="B1537" s="69">
        <f t="shared" si="279"/>
        <v>1534</v>
      </c>
      <c r="C1537" s="49" t="str">
        <f t="shared" ca="1" si="280"/>
        <v/>
      </c>
      <c r="D1537" s="50" t="str">
        <f t="shared" ca="1" si="281"/>
        <v/>
      </c>
      <c r="E1537" s="51" t="str">
        <f t="shared" ca="1" si="282"/>
        <v/>
      </c>
      <c r="F1537" s="51"/>
      <c r="G1537" s="52" t="str">
        <f t="shared" ca="1" si="283"/>
        <v/>
      </c>
      <c r="H1537" s="53"/>
      <c r="I1537" s="54" t="str">
        <f>IF(H1537="","",INDEX(D.1[Quy cách],MATCH(H1537,D.1[Tên sản phẩm],0)))</f>
        <v/>
      </c>
      <c r="J1537" s="20" t="str">
        <f>IF(H1537="","",INDEX(D.1[ĐVT],MATCH(H1537,D.1[Tên sản phẩm],0)))</f>
        <v/>
      </c>
      <c r="K1537" s="56" t="str">
        <f>IF(H1537="","",INDEX(#REF!,MATCH(H1537,D.1[Tên sản phẩm],0)))</f>
        <v/>
      </c>
      <c r="L1537" s="56"/>
      <c r="M1537" s="53"/>
      <c r="N1537" s="53"/>
      <c r="O1537" s="53"/>
      <c r="P1537" s="57" t="str">
        <f t="shared" si="284"/>
        <v/>
      </c>
      <c r="Q1537" s="58"/>
      <c r="R1537" s="56" t="str">
        <f t="shared" si="277"/>
        <v/>
      </c>
      <c r="S1537" s="57" t="str">
        <f t="shared" si="285"/>
        <v/>
      </c>
      <c r="T1537" s="58" t="str">
        <f t="shared" ca="1" si="286"/>
        <v/>
      </c>
      <c r="U1537" s="57" t="str">
        <f t="shared" si="287"/>
        <v/>
      </c>
      <c r="V1537" s="57" t="str">
        <f ca="1">IF(AND(C1537&lt;&gt;"",C1537&lt;&gt;OFFSET(C1537,1,0)),SUMIFS([Giá có thuế],[Số ĐK],C1537),"")</f>
        <v/>
      </c>
      <c r="W1537" s="53"/>
      <c r="X1537" s="55" t="str">
        <f>IF(W1537="","",'Thông Tin Chung'!#REF!)</f>
        <v/>
      </c>
      <c r="Y1537" s="57" t="str">
        <f t="shared" ca="1" si="288"/>
        <v/>
      </c>
      <c r="Z1537" s="59"/>
      <c r="AA1537" s="49" t="str">
        <f ca="1">IF(C1537="","",IF(OR(D1537&lt;NgayBatDau,D1537&gt;NgayKetThuc),"Ngày tháng phải nằm trong kỳ báo cáo",IF(AND(G1537&lt;&gt;"",COUNTIF(D.2[Tên khách hàng],G1537)=0),"Tên KH chưa khai báo trong DSKH",IF(AND(H1537&lt;&gt;"",COUNTIF(D.1[Tên sản phẩm],H1537)=0),"SP này chưa khai báo trong DSSP",""))))</f>
        <v/>
      </c>
      <c r="AB1537" s="28" t="str">
        <f t="shared" ca="1" si="278"/>
        <v/>
      </c>
      <c r="AC1537" s="29" t="str">
        <f>IF(OR(H1537="",S1537=""),"",S1537-(SUM(L1537,M1537)*INDEX(#REF!,MATCH(H1537,D.1[Tên sản phẩm],0))))</f>
        <v/>
      </c>
    </row>
    <row r="1538" spans="2:29" ht="27.75" customHeight="1">
      <c r="B1538" s="69">
        <f t="shared" si="279"/>
        <v>1535</v>
      </c>
      <c r="C1538" s="49" t="str">
        <f t="shared" ca="1" si="280"/>
        <v/>
      </c>
      <c r="D1538" s="50" t="str">
        <f t="shared" ca="1" si="281"/>
        <v/>
      </c>
      <c r="E1538" s="51" t="str">
        <f t="shared" ca="1" si="282"/>
        <v/>
      </c>
      <c r="F1538" s="51"/>
      <c r="G1538" s="52" t="str">
        <f t="shared" ca="1" si="283"/>
        <v/>
      </c>
      <c r="H1538" s="53"/>
      <c r="I1538" s="54" t="str">
        <f>IF(H1538="","",INDEX(D.1[Quy cách],MATCH(H1538,D.1[Tên sản phẩm],0)))</f>
        <v/>
      </c>
      <c r="J1538" s="20" t="str">
        <f>IF(H1538="","",INDEX(D.1[ĐVT],MATCH(H1538,D.1[Tên sản phẩm],0)))</f>
        <v/>
      </c>
      <c r="K1538" s="56" t="str">
        <f>IF(H1538="","",INDEX(#REF!,MATCH(H1538,D.1[Tên sản phẩm],0)))</f>
        <v/>
      </c>
      <c r="L1538" s="56"/>
      <c r="M1538" s="53"/>
      <c r="N1538" s="53"/>
      <c r="O1538" s="53"/>
      <c r="P1538" s="57" t="str">
        <f t="shared" si="284"/>
        <v/>
      </c>
      <c r="Q1538" s="58"/>
      <c r="R1538" s="56" t="str">
        <f t="shared" si="277"/>
        <v/>
      </c>
      <c r="S1538" s="57" t="str">
        <f t="shared" si="285"/>
        <v/>
      </c>
      <c r="T1538" s="58" t="str">
        <f t="shared" ca="1" si="286"/>
        <v/>
      </c>
      <c r="U1538" s="57" t="str">
        <f t="shared" si="287"/>
        <v/>
      </c>
      <c r="V1538" s="57" t="str">
        <f ca="1">IF(AND(C1538&lt;&gt;"",C1538&lt;&gt;OFFSET(C1538,1,0)),SUMIFS([Giá có thuế],[Số ĐK],C1538),"")</f>
        <v/>
      </c>
      <c r="W1538" s="53"/>
      <c r="X1538" s="55" t="str">
        <f>IF(W1538="","",'Thông Tin Chung'!#REF!)</f>
        <v/>
      </c>
      <c r="Y1538" s="57" t="str">
        <f t="shared" ca="1" si="288"/>
        <v/>
      </c>
      <c r="Z1538" s="59"/>
      <c r="AA1538" s="49" t="str">
        <f ca="1">IF(C1538="","",IF(OR(D1538&lt;NgayBatDau,D1538&gt;NgayKetThuc),"Ngày tháng phải nằm trong kỳ báo cáo",IF(AND(G1538&lt;&gt;"",COUNTIF(D.2[Tên khách hàng],G1538)=0),"Tên KH chưa khai báo trong DSKH",IF(AND(H1538&lt;&gt;"",COUNTIF(D.1[Tên sản phẩm],H1538)=0),"SP này chưa khai báo trong DSSP",""))))</f>
        <v/>
      </c>
      <c r="AB1538" s="28" t="str">
        <f t="shared" ca="1" si="278"/>
        <v/>
      </c>
      <c r="AC1538" s="29" t="str">
        <f>IF(OR(H1538="",S1538=""),"",S1538-(SUM(L1538,M1538)*INDEX(#REF!,MATCH(H1538,D.1[Tên sản phẩm],0))))</f>
        <v/>
      </c>
    </row>
    <row r="1539" spans="2:29" ht="27.75" customHeight="1">
      <c r="B1539" s="69">
        <f t="shared" si="279"/>
        <v>1536</v>
      </c>
      <c r="C1539" s="49" t="str">
        <f t="shared" ca="1" si="280"/>
        <v/>
      </c>
      <c r="D1539" s="50" t="str">
        <f t="shared" ca="1" si="281"/>
        <v/>
      </c>
      <c r="E1539" s="51" t="str">
        <f t="shared" ca="1" si="282"/>
        <v/>
      </c>
      <c r="F1539" s="51"/>
      <c r="G1539" s="52" t="str">
        <f t="shared" ca="1" si="283"/>
        <v/>
      </c>
      <c r="H1539" s="53"/>
      <c r="I1539" s="54" t="str">
        <f>IF(H1539="","",INDEX(D.1[Quy cách],MATCH(H1539,D.1[Tên sản phẩm],0)))</f>
        <v/>
      </c>
      <c r="J1539" s="20" t="str">
        <f>IF(H1539="","",INDEX(D.1[ĐVT],MATCH(H1539,D.1[Tên sản phẩm],0)))</f>
        <v/>
      </c>
      <c r="K1539" s="56" t="str">
        <f>IF(H1539="","",INDEX(#REF!,MATCH(H1539,D.1[Tên sản phẩm],0)))</f>
        <v/>
      </c>
      <c r="L1539" s="56"/>
      <c r="M1539" s="53"/>
      <c r="N1539" s="53"/>
      <c r="O1539" s="53"/>
      <c r="P1539" s="57" t="str">
        <f t="shared" si="284"/>
        <v/>
      </c>
      <c r="Q1539" s="58"/>
      <c r="R1539" s="56" t="str">
        <f t="shared" ref="R1539:R1602" si="289">IF(P1539="","",P1539*SUM(Q1539))</f>
        <v/>
      </c>
      <c r="S1539" s="57" t="str">
        <f t="shared" si="285"/>
        <v/>
      </c>
      <c r="T1539" s="58" t="str">
        <f t="shared" ca="1" si="286"/>
        <v/>
      </c>
      <c r="U1539" s="57" t="str">
        <f t="shared" si="287"/>
        <v/>
      </c>
      <c r="V1539" s="57" t="str">
        <f ca="1">IF(AND(C1539&lt;&gt;"",C1539&lt;&gt;OFFSET(C1539,1,0)),SUMIFS([Giá có thuế],[Số ĐK],C1539),"")</f>
        <v/>
      </c>
      <c r="W1539" s="53"/>
      <c r="X1539" s="55" t="str">
        <f>IF(W1539="","",'Thông Tin Chung'!#REF!)</f>
        <v/>
      </c>
      <c r="Y1539" s="57" t="str">
        <f t="shared" ca="1" si="288"/>
        <v/>
      </c>
      <c r="Z1539" s="59"/>
      <c r="AA1539" s="49" t="str">
        <f ca="1">IF(C1539="","",IF(OR(D1539&lt;NgayBatDau,D1539&gt;NgayKetThuc),"Ngày tháng phải nằm trong kỳ báo cáo",IF(AND(G1539&lt;&gt;"",COUNTIF(D.2[Tên khách hàng],G1539)=0),"Tên KH chưa khai báo trong DSKH",IF(AND(H1539&lt;&gt;"",COUNTIF(D.1[Tên sản phẩm],H1539)=0),"SP này chưa khai báo trong DSSP",""))))</f>
        <v/>
      </c>
      <c r="AB1539" s="28" t="str">
        <f t="shared" ref="AB1539:AB1602" ca="1" si="290">IF(D1539="","",MONTH(D1539))</f>
        <v/>
      </c>
      <c r="AC1539" s="29" t="str">
        <f>IF(OR(H1539="",S1539=""),"",S1539-(SUM(L1539,M1539)*INDEX(#REF!,MATCH(H1539,D.1[Tên sản phẩm],0))))</f>
        <v/>
      </c>
    </row>
    <row r="1540" spans="2:29" ht="27.75" customHeight="1">
      <c r="B1540" s="69">
        <f t="shared" ref="B1540:B1603" si="291">ROW(A1540)-3</f>
        <v>1537</v>
      </c>
      <c r="C1540" s="49" t="str">
        <f t="shared" ref="C1540:C1603" ca="1" si="292">IF(AND(D1540="",E1540="",G1540=""),"",IF(AND(D1540=OFFSET(D1540,-1,0),E1540=OFFSET(E1540,-1,0),G1540=OFFSET(G1540,-1,0)),OFFSET(B1540,-1,1),B1540))</f>
        <v/>
      </c>
      <c r="D1540" s="50" t="str">
        <f t="shared" ref="D1540:D1603" ca="1" si="293">IF(AND($H1540&lt;&gt;"",B1540&lt;&gt;1),OFFSET(C1540,-1,1),"")</f>
        <v/>
      </c>
      <c r="E1540" s="51" t="str">
        <f t="shared" ref="E1540:E1603" ca="1" si="294">IF(AND($H1540&lt;&gt;"",B1540&lt;&gt;1),OFFSET(D1540,-1,1),"")</f>
        <v/>
      </c>
      <c r="F1540" s="51"/>
      <c r="G1540" s="52" t="str">
        <f t="shared" ref="G1540:G1603" ca="1" si="295">IF(AND($H1540&lt;&gt;"",B1540&lt;&gt;1),OFFSET(F1540,-1,1),"")</f>
        <v/>
      </c>
      <c r="H1540" s="53"/>
      <c r="I1540" s="54" t="str">
        <f>IF(H1540="","",INDEX(D.1[Quy cách],MATCH(H1540,D.1[Tên sản phẩm],0)))</f>
        <v/>
      </c>
      <c r="J1540" s="20" t="str">
        <f>IF(H1540="","",INDEX(D.1[ĐVT],MATCH(H1540,D.1[Tên sản phẩm],0)))</f>
        <v/>
      </c>
      <c r="K1540" s="56" t="str">
        <f>IF(H1540="","",INDEX(#REF!,MATCH(H1540,D.1[Tên sản phẩm],0)))</f>
        <v/>
      </c>
      <c r="L1540" s="56"/>
      <c r="M1540" s="53"/>
      <c r="N1540" s="53"/>
      <c r="O1540" s="53"/>
      <c r="P1540" s="57" t="str">
        <f t="shared" ref="P1540:P1603" si="296">IF(AND(K1540&lt;&gt;"",L1540&lt;&gt;""),K1540*L1540,IF(AND(N1540&lt;&gt;"",O1540&lt;&gt;""),N1540*O1540,""))</f>
        <v/>
      </c>
      <c r="Q1540" s="58"/>
      <c r="R1540" s="56" t="str">
        <f t="shared" si="289"/>
        <v/>
      </c>
      <c r="S1540" s="57" t="str">
        <f t="shared" ref="S1540:S1603" si="297">IF(P1540="","",P1540-SUM(R1540))</f>
        <v/>
      </c>
      <c r="T1540" s="58" t="str">
        <f t="shared" ref="T1540:T1603" ca="1" si="298">IF(AND(S1540&lt;&gt;"",C1540=OFFSET(C1540,-1,0)),OFFSET(S1540,-1,1),"")</f>
        <v/>
      </c>
      <c r="U1540" s="57" t="str">
        <f t="shared" ref="U1540:U1603" si="299">IF(S1540="","",S1540*SUM(1,T1540))</f>
        <v/>
      </c>
      <c r="V1540" s="57" t="str">
        <f ca="1">IF(AND(C1540&lt;&gt;"",C1540&lt;&gt;OFFSET(C1540,1,0)),SUMIFS([Giá có thuế],[Số ĐK],C1540),"")</f>
        <v/>
      </c>
      <c r="W1540" s="53"/>
      <c r="X1540" s="55" t="str">
        <f>IF(W1540="","",'Thông Tin Chung'!#REF!)</f>
        <v/>
      </c>
      <c r="Y1540" s="57" t="str">
        <f t="shared" ref="Y1540:Y1603" ca="1" si="300">IF(AND(V1540&lt;&gt;"",W1540&lt;&gt;"",V1540&lt;&gt;0),V1540-W1540,"")</f>
        <v/>
      </c>
      <c r="Z1540" s="59"/>
      <c r="AA1540" s="49" t="str">
        <f ca="1">IF(C1540="","",IF(OR(D1540&lt;NgayBatDau,D1540&gt;NgayKetThuc),"Ngày tháng phải nằm trong kỳ báo cáo",IF(AND(G1540&lt;&gt;"",COUNTIF(D.2[Tên khách hàng],G1540)=0),"Tên KH chưa khai báo trong DSKH",IF(AND(H1540&lt;&gt;"",COUNTIF(D.1[Tên sản phẩm],H1540)=0),"SP này chưa khai báo trong DSSP",""))))</f>
        <v/>
      </c>
      <c r="AB1540" s="28" t="str">
        <f t="shared" ca="1" si="290"/>
        <v/>
      </c>
      <c r="AC1540" s="29" t="str">
        <f>IF(OR(H1540="",S1540=""),"",S1540-(SUM(L1540,M1540)*INDEX(#REF!,MATCH(H1540,D.1[Tên sản phẩm],0))))</f>
        <v/>
      </c>
    </row>
    <row r="1541" spans="2:29" ht="27.75" customHeight="1">
      <c r="B1541" s="69">
        <f t="shared" si="291"/>
        <v>1538</v>
      </c>
      <c r="C1541" s="49" t="str">
        <f t="shared" ca="1" si="292"/>
        <v/>
      </c>
      <c r="D1541" s="50" t="str">
        <f t="shared" ca="1" si="293"/>
        <v/>
      </c>
      <c r="E1541" s="51" t="str">
        <f t="shared" ca="1" si="294"/>
        <v/>
      </c>
      <c r="F1541" s="51"/>
      <c r="G1541" s="52" t="str">
        <f t="shared" ca="1" si="295"/>
        <v/>
      </c>
      <c r="H1541" s="53"/>
      <c r="I1541" s="54" t="str">
        <f>IF(H1541="","",INDEX(D.1[Quy cách],MATCH(H1541,D.1[Tên sản phẩm],0)))</f>
        <v/>
      </c>
      <c r="J1541" s="20" t="str">
        <f>IF(H1541="","",INDEX(D.1[ĐVT],MATCH(H1541,D.1[Tên sản phẩm],0)))</f>
        <v/>
      </c>
      <c r="K1541" s="56" t="str">
        <f>IF(H1541="","",INDEX(#REF!,MATCH(H1541,D.1[Tên sản phẩm],0)))</f>
        <v/>
      </c>
      <c r="L1541" s="56"/>
      <c r="M1541" s="53"/>
      <c r="N1541" s="53"/>
      <c r="O1541" s="53"/>
      <c r="P1541" s="57" t="str">
        <f t="shared" si="296"/>
        <v/>
      </c>
      <c r="Q1541" s="58"/>
      <c r="R1541" s="56" t="str">
        <f t="shared" si="289"/>
        <v/>
      </c>
      <c r="S1541" s="57" t="str">
        <f t="shared" si="297"/>
        <v/>
      </c>
      <c r="T1541" s="58" t="str">
        <f t="shared" ca="1" si="298"/>
        <v/>
      </c>
      <c r="U1541" s="57" t="str">
        <f t="shared" si="299"/>
        <v/>
      </c>
      <c r="V1541" s="57" t="str">
        <f ca="1">IF(AND(C1541&lt;&gt;"",C1541&lt;&gt;OFFSET(C1541,1,0)),SUMIFS([Giá có thuế],[Số ĐK],C1541),"")</f>
        <v/>
      </c>
      <c r="W1541" s="53"/>
      <c r="X1541" s="55" t="str">
        <f>IF(W1541="","",'Thông Tin Chung'!#REF!)</f>
        <v/>
      </c>
      <c r="Y1541" s="57" t="str">
        <f t="shared" ca="1" si="300"/>
        <v/>
      </c>
      <c r="Z1541" s="59"/>
      <c r="AA1541" s="49" t="str">
        <f ca="1">IF(C1541="","",IF(OR(D1541&lt;NgayBatDau,D1541&gt;NgayKetThuc),"Ngày tháng phải nằm trong kỳ báo cáo",IF(AND(G1541&lt;&gt;"",COUNTIF(D.2[Tên khách hàng],G1541)=0),"Tên KH chưa khai báo trong DSKH",IF(AND(H1541&lt;&gt;"",COUNTIF(D.1[Tên sản phẩm],H1541)=0),"SP này chưa khai báo trong DSSP",""))))</f>
        <v/>
      </c>
      <c r="AB1541" s="28" t="str">
        <f t="shared" ca="1" si="290"/>
        <v/>
      </c>
      <c r="AC1541" s="29" t="str">
        <f>IF(OR(H1541="",S1541=""),"",S1541-(SUM(L1541,M1541)*INDEX(#REF!,MATCH(H1541,D.1[Tên sản phẩm],0))))</f>
        <v/>
      </c>
    </row>
    <row r="1542" spans="2:29" ht="27.75" customHeight="1">
      <c r="B1542" s="69">
        <f t="shared" si="291"/>
        <v>1539</v>
      </c>
      <c r="C1542" s="49" t="str">
        <f t="shared" ca="1" si="292"/>
        <v/>
      </c>
      <c r="D1542" s="50" t="str">
        <f t="shared" ca="1" si="293"/>
        <v/>
      </c>
      <c r="E1542" s="51" t="str">
        <f t="shared" ca="1" si="294"/>
        <v/>
      </c>
      <c r="F1542" s="51"/>
      <c r="G1542" s="52" t="str">
        <f t="shared" ca="1" si="295"/>
        <v/>
      </c>
      <c r="H1542" s="53"/>
      <c r="I1542" s="54" t="str">
        <f>IF(H1542="","",INDEX(D.1[Quy cách],MATCH(H1542,D.1[Tên sản phẩm],0)))</f>
        <v/>
      </c>
      <c r="J1542" s="20" t="str">
        <f>IF(H1542="","",INDEX(D.1[ĐVT],MATCH(H1542,D.1[Tên sản phẩm],0)))</f>
        <v/>
      </c>
      <c r="K1542" s="56" t="str">
        <f>IF(H1542="","",INDEX(#REF!,MATCH(H1542,D.1[Tên sản phẩm],0)))</f>
        <v/>
      </c>
      <c r="L1542" s="56"/>
      <c r="M1542" s="53"/>
      <c r="N1542" s="53"/>
      <c r="O1542" s="53"/>
      <c r="P1542" s="57" t="str">
        <f t="shared" si="296"/>
        <v/>
      </c>
      <c r="Q1542" s="58"/>
      <c r="R1542" s="56" t="str">
        <f t="shared" si="289"/>
        <v/>
      </c>
      <c r="S1542" s="57" t="str">
        <f t="shared" si="297"/>
        <v/>
      </c>
      <c r="T1542" s="58" t="str">
        <f t="shared" ca="1" si="298"/>
        <v/>
      </c>
      <c r="U1542" s="57" t="str">
        <f t="shared" si="299"/>
        <v/>
      </c>
      <c r="V1542" s="57" t="str">
        <f ca="1">IF(AND(C1542&lt;&gt;"",C1542&lt;&gt;OFFSET(C1542,1,0)),SUMIFS([Giá có thuế],[Số ĐK],C1542),"")</f>
        <v/>
      </c>
      <c r="W1542" s="53"/>
      <c r="X1542" s="55" t="str">
        <f>IF(W1542="","",'Thông Tin Chung'!#REF!)</f>
        <v/>
      </c>
      <c r="Y1542" s="57" t="str">
        <f t="shared" ca="1" si="300"/>
        <v/>
      </c>
      <c r="Z1542" s="59"/>
      <c r="AA1542" s="49" t="str">
        <f ca="1">IF(C1542="","",IF(OR(D1542&lt;NgayBatDau,D1542&gt;NgayKetThuc),"Ngày tháng phải nằm trong kỳ báo cáo",IF(AND(G1542&lt;&gt;"",COUNTIF(D.2[Tên khách hàng],G1542)=0),"Tên KH chưa khai báo trong DSKH",IF(AND(H1542&lt;&gt;"",COUNTIF(D.1[Tên sản phẩm],H1542)=0),"SP này chưa khai báo trong DSSP",""))))</f>
        <v/>
      </c>
      <c r="AB1542" s="28" t="str">
        <f t="shared" ca="1" si="290"/>
        <v/>
      </c>
      <c r="AC1542" s="29" t="str">
        <f>IF(OR(H1542="",S1542=""),"",S1542-(SUM(L1542,M1542)*INDEX(#REF!,MATCH(H1542,D.1[Tên sản phẩm],0))))</f>
        <v/>
      </c>
    </row>
    <row r="1543" spans="2:29" ht="27.75" customHeight="1">
      <c r="B1543" s="69">
        <f t="shared" si="291"/>
        <v>1540</v>
      </c>
      <c r="C1543" s="49" t="str">
        <f t="shared" ca="1" si="292"/>
        <v/>
      </c>
      <c r="D1543" s="50" t="str">
        <f t="shared" ca="1" si="293"/>
        <v/>
      </c>
      <c r="E1543" s="51" t="str">
        <f t="shared" ca="1" si="294"/>
        <v/>
      </c>
      <c r="F1543" s="51"/>
      <c r="G1543" s="52" t="str">
        <f t="shared" ca="1" si="295"/>
        <v/>
      </c>
      <c r="H1543" s="53"/>
      <c r="I1543" s="54" t="str">
        <f>IF(H1543="","",INDEX(D.1[Quy cách],MATCH(H1543,D.1[Tên sản phẩm],0)))</f>
        <v/>
      </c>
      <c r="J1543" s="20" t="str">
        <f>IF(H1543="","",INDEX(D.1[ĐVT],MATCH(H1543,D.1[Tên sản phẩm],0)))</f>
        <v/>
      </c>
      <c r="K1543" s="56" t="str">
        <f>IF(H1543="","",INDEX(#REF!,MATCH(H1543,D.1[Tên sản phẩm],0)))</f>
        <v/>
      </c>
      <c r="L1543" s="56"/>
      <c r="M1543" s="53"/>
      <c r="N1543" s="53"/>
      <c r="O1543" s="53"/>
      <c r="P1543" s="57" t="str">
        <f t="shared" si="296"/>
        <v/>
      </c>
      <c r="Q1543" s="58"/>
      <c r="R1543" s="56" t="str">
        <f t="shared" si="289"/>
        <v/>
      </c>
      <c r="S1543" s="57" t="str">
        <f t="shared" si="297"/>
        <v/>
      </c>
      <c r="T1543" s="58" t="str">
        <f t="shared" ca="1" si="298"/>
        <v/>
      </c>
      <c r="U1543" s="57" t="str">
        <f t="shared" si="299"/>
        <v/>
      </c>
      <c r="V1543" s="57" t="str">
        <f ca="1">IF(AND(C1543&lt;&gt;"",C1543&lt;&gt;OFFSET(C1543,1,0)),SUMIFS([Giá có thuế],[Số ĐK],C1543),"")</f>
        <v/>
      </c>
      <c r="W1543" s="53"/>
      <c r="X1543" s="55" t="str">
        <f>IF(W1543="","",'Thông Tin Chung'!#REF!)</f>
        <v/>
      </c>
      <c r="Y1543" s="57" t="str">
        <f t="shared" ca="1" si="300"/>
        <v/>
      </c>
      <c r="Z1543" s="59"/>
      <c r="AA1543" s="49" t="str">
        <f ca="1">IF(C1543="","",IF(OR(D1543&lt;NgayBatDau,D1543&gt;NgayKetThuc),"Ngày tháng phải nằm trong kỳ báo cáo",IF(AND(G1543&lt;&gt;"",COUNTIF(D.2[Tên khách hàng],G1543)=0),"Tên KH chưa khai báo trong DSKH",IF(AND(H1543&lt;&gt;"",COUNTIF(D.1[Tên sản phẩm],H1543)=0),"SP này chưa khai báo trong DSSP",""))))</f>
        <v/>
      </c>
      <c r="AB1543" s="28" t="str">
        <f t="shared" ca="1" si="290"/>
        <v/>
      </c>
      <c r="AC1543" s="29" t="str">
        <f>IF(OR(H1543="",S1543=""),"",S1543-(SUM(L1543,M1543)*INDEX(#REF!,MATCH(H1543,D.1[Tên sản phẩm],0))))</f>
        <v/>
      </c>
    </row>
    <row r="1544" spans="2:29" ht="27.75" customHeight="1">
      <c r="B1544" s="69">
        <f t="shared" si="291"/>
        <v>1541</v>
      </c>
      <c r="C1544" s="49" t="str">
        <f t="shared" ca="1" si="292"/>
        <v/>
      </c>
      <c r="D1544" s="50" t="str">
        <f t="shared" ca="1" si="293"/>
        <v/>
      </c>
      <c r="E1544" s="51" t="str">
        <f t="shared" ca="1" si="294"/>
        <v/>
      </c>
      <c r="F1544" s="51"/>
      <c r="G1544" s="52" t="str">
        <f t="shared" ca="1" si="295"/>
        <v/>
      </c>
      <c r="H1544" s="53"/>
      <c r="I1544" s="54" t="str">
        <f>IF(H1544="","",INDEX(D.1[Quy cách],MATCH(H1544,D.1[Tên sản phẩm],0)))</f>
        <v/>
      </c>
      <c r="J1544" s="20" t="str">
        <f>IF(H1544="","",INDEX(D.1[ĐVT],MATCH(H1544,D.1[Tên sản phẩm],0)))</f>
        <v/>
      </c>
      <c r="K1544" s="56" t="str">
        <f>IF(H1544="","",INDEX(#REF!,MATCH(H1544,D.1[Tên sản phẩm],0)))</f>
        <v/>
      </c>
      <c r="L1544" s="56"/>
      <c r="M1544" s="53"/>
      <c r="N1544" s="53"/>
      <c r="O1544" s="53"/>
      <c r="P1544" s="57" t="str">
        <f t="shared" si="296"/>
        <v/>
      </c>
      <c r="Q1544" s="58"/>
      <c r="R1544" s="56" t="str">
        <f t="shared" si="289"/>
        <v/>
      </c>
      <c r="S1544" s="57" t="str">
        <f t="shared" si="297"/>
        <v/>
      </c>
      <c r="T1544" s="58" t="str">
        <f t="shared" ca="1" si="298"/>
        <v/>
      </c>
      <c r="U1544" s="57" t="str">
        <f t="shared" si="299"/>
        <v/>
      </c>
      <c r="V1544" s="57" t="str">
        <f ca="1">IF(AND(C1544&lt;&gt;"",C1544&lt;&gt;OFFSET(C1544,1,0)),SUMIFS([Giá có thuế],[Số ĐK],C1544),"")</f>
        <v/>
      </c>
      <c r="W1544" s="53"/>
      <c r="X1544" s="55" t="str">
        <f>IF(W1544="","",'Thông Tin Chung'!#REF!)</f>
        <v/>
      </c>
      <c r="Y1544" s="57" t="str">
        <f t="shared" ca="1" si="300"/>
        <v/>
      </c>
      <c r="Z1544" s="59"/>
      <c r="AA1544" s="49" t="str">
        <f ca="1">IF(C1544="","",IF(OR(D1544&lt;NgayBatDau,D1544&gt;NgayKetThuc),"Ngày tháng phải nằm trong kỳ báo cáo",IF(AND(G1544&lt;&gt;"",COUNTIF(D.2[Tên khách hàng],G1544)=0),"Tên KH chưa khai báo trong DSKH",IF(AND(H1544&lt;&gt;"",COUNTIF(D.1[Tên sản phẩm],H1544)=0),"SP này chưa khai báo trong DSSP",""))))</f>
        <v/>
      </c>
      <c r="AB1544" s="28" t="str">
        <f t="shared" ca="1" si="290"/>
        <v/>
      </c>
      <c r="AC1544" s="29" t="str">
        <f>IF(OR(H1544="",S1544=""),"",S1544-(SUM(L1544,M1544)*INDEX(#REF!,MATCH(H1544,D.1[Tên sản phẩm],0))))</f>
        <v/>
      </c>
    </row>
    <row r="1545" spans="2:29" ht="27.75" customHeight="1">
      <c r="B1545" s="69">
        <f t="shared" si="291"/>
        <v>1542</v>
      </c>
      <c r="C1545" s="49" t="str">
        <f t="shared" ca="1" si="292"/>
        <v/>
      </c>
      <c r="D1545" s="50" t="str">
        <f t="shared" ca="1" si="293"/>
        <v/>
      </c>
      <c r="E1545" s="51" t="str">
        <f t="shared" ca="1" si="294"/>
        <v/>
      </c>
      <c r="F1545" s="51"/>
      <c r="G1545" s="52" t="str">
        <f t="shared" ca="1" si="295"/>
        <v/>
      </c>
      <c r="H1545" s="53"/>
      <c r="I1545" s="54" t="str">
        <f>IF(H1545="","",INDEX(D.1[Quy cách],MATCH(H1545,D.1[Tên sản phẩm],0)))</f>
        <v/>
      </c>
      <c r="J1545" s="20" t="str">
        <f>IF(H1545="","",INDEX(D.1[ĐVT],MATCH(H1545,D.1[Tên sản phẩm],0)))</f>
        <v/>
      </c>
      <c r="K1545" s="56" t="str">
        <f>IF(H1545="","",INDEX(#REF!,MATCH(H1545,D.1[Tên sản phẩm],0)))</f>
        <v/>
      </c>
      <c r="L1545" s="56"/>
      <c r="M1545" s="53"/>
      <c r="N1545" s="53"/>
      <c r="O1545" s="53"/>
      <c r="P1545" s="57" t="str">
        <f t="shared" si="296"/>
        <v/>
      </c>
      <c r="Q1545" s="58"/>
      <c r="R1545" s="56" t="str">
        <f t="shared" si="289"/>
        <v/>
      </c>
      <c r="S1545" s="57" t="str">
        <f t="shared" si="297"/>
        <v/>
      </c>
      <c r="T1545" s="58" t="str">
        <f t="shared" ca="1" si="298"/>
        <v/>
      </c>
      <c r="U1545" s="57" t="str">
        <f t="shared" si="299"/>
        <v/>
      </c>
      <c r="V1545" s="57" t="str">
        <f ca="1">IF(AND(C1545&lt;&gt;"",C1545&lt;&gt;OFFSET(C1545,1,0)),SUMIFS([Giá có thuế],[Số ĐK],C1545),"")</f>
        <v/>
      </c>
      <c r="W1545" s="53"/>
      <c r="X1545" s="55" t="str">
        <f>IF(W1545="","",'Thông Tin Chung'!#REF!)</f>
        <v/>
      </c>
      <c r="Y1545" s="57" t="str">
        <f t="shared" ca="1" si="300"/>
        <v/>
      </c>
      <c r="Z1545" s="59"/>
      <c r="AA1545" s="49" t="str">
        <f ca="1">IF(C1545="","",IF(OR(D1545&lt;NgayBatDau,D1545&gt;NgayKetThuc),"Ngày tháng phải nằm trong kỳ báo cáo",IF(AND(G1545&lt;&gt;"",COUNTIF(D.2[Tên khách hàng],G1545)=0),"Tên KH chưa khai báo trong DSKH",IF(AND(H1545&lt;&gt;"",COUNTIF(D.1[Tên sản phẩm],H1545)=0),"SP này chưa khai báo trong DSSP",""))))</f>
        <v/>
      </c>
      <c r="AB1545" s="28" t="str">
        <f t="shared" ca="1" si="290"/>
        <v/>
      </c>
      <c r="AC1545" s="29" t="str">
        <f>IF(OR(H1545="",S1545=""),"",S1545-(SUM(L1545,M1545)*INDEX(#REF!,MATCH(H1545,D.1[Tên sản phẩm],0))))</f>
        <v/>
      </c>
    </row>
    <row r="1546" spans="2:29" ht="27.75" customHeight="1">
      <c r="B1546" s="69">
        <f t="shared" si="291"/>
        <v>1543</v>
      </c>
      <c r="C1546" s="49" t="str">
        <f t="shared" ca="1" si="292"/>
        <v/>
      </c>
      <c r="D1546" s="50" t="str">
        <f t="shared" ca="1" si="293"/>
        <v/>
      </c>
      <c r="E1546" s="51" t="str">
        <f t="shared" ca="1" si="294"/>
        <v/>
      </c>
      <c r="F1546" s="51"/>
      <c r="G1546" s="52" t="str">
        <f t="shared" ca="1" si="295"/>
        <v/>
      </c>
      <c r="H1546" s="53"/>
      <c r="I1546" s="54" t="str">
        <f>IF(H1546="","",INDEX(D.1[Quy cách],MATCH(H1546,D.1[Tên sản phẩm],0)))</f>
        <v/>
      </c>
      <c r="J1546" s="20" t="str">
        <f>IF(H1546="","",INDEX(D.1[ĐVT],MATCH(H1546,D.1[Tên sản phẩm],0)))</f>
        <v/>
      </c>
      <c r="K1546" s="56" t="str">
        <f>IF(H1546="","",INDEX(#REF!,MATCH(H1546,D.1[Tên sản phẩm],0)))</f>
        <v/>
      </c>
      <c r="L1546" s="56"/>
      <c r="M1546" s="53"/>
      <c r="N1546" s="53"/>
      <c r="O1546" s="53"/>
      <c r="P1546" s="57" t="str">
        <f t="shared" si="296"/>
        <v/>
      </c>
      <c r="Q1546" s="58"/>
      <c r="R1546" s="56" t="str">
        <f t="shared" si="289"/>
        <v/>
      </c>
      <c r="S1546" s="57" t="str">
        <f t="shared" si="297"/>
        <v/>
      </c>
      <c r="T1546" s="58" t="str">
        <f t="shared" ca="1" si="298"/>
        <v/>
      </c>
      <c r="U1546" s="57" t="str">
        <f t="shared" si="299"/>
        <v/>
      </c>
      <c r="V1546" s="57" t="str">
        <f ca="1">IF(AND(C1546&lt;&gt;"",C1546&lt;&gt;OFFSET(C1546,1,0)),SUMIFS([Giá có thuế],[Số ĐK],C1546),"")</f>
        <v/>
      </c>
      <c r="W1546" s="53"/>
      <c r="X1546" s="55" t="str">
        <f>IF(W1546="","",'Thông Tin Chung'!#REF!)</f>
        <v/>
      </c>
      <c r="Y1546" s="57" t="str">
        <f t="shared" ca="1" si="300"/>
        <v/>
      </c>
      <c r="Z1546" s="59"/>
      <c r="AA1546" s="49" t="str">
        <f ca="1">IF(C1546="","",IF(OR(D1546&lt;NgayBatDau,D1546&gt;NgayKetThuc),"Ngày tháng phải nằm trong kỳ báo cáo",IF(AND(G1546&lt;&gt;"",COUNTIF(D.2[Tên khách hàng],G1546)=0),"Tên KH chưa khai báo trong DSKH",IF(AND(H1546&lt;&gt;"",COUNTIF(D.1[Tên sản phẩm],H1546)=0),"SP này chưa khai báo trong DSSP",""))))</f>
        <v/>
      </c>
      <c r="AB1546" s="28" t="str">
        <f t="shared" ca="1" si="290"/>
        <v/>
      </c>
      <c r="AC1546" s="29" t="str">
        <f>IF(OR(H1546="",S1546=""),"",S1546-(SUM(L1546,M1546)*INDEX(#REF!,MATCH(H1546,D.1[Tên sản phẩm],0))))</f>
        <v/>
      </c>
    </row>
    <row r="1547" spans="2:29" ht="27.75" customHeight="1">
      <c r="B1547" s="69">
        <f t="shared" si="291"/>
        <v>1544</v>
      </c>
      <c r="C1547" s="49" t="str">
        <f t="shared" ca="1" si="292"/>
        <v/>
      </c>
      <c r="D1547" s="50" t="str">
        <f t="shared" ca="1" si="293"/>
        <v/>
      </c>
      <c r="E1547" s="51" t="str">
        <f t="shared" ca="1" si="294"/>
        <v/>
      </c>
      <c r="F1547" s="51"/>
      <c r="G1547" s="52" t="str">
        <f t="shared" ca="1" si="295"/>
        <v/>
      </c>
      <c r="H1547" s="53"/>
      <c r="I1547" s="54" t="str">
        <f>IF(H1547="","",INDEX(D.1[Quy cách],MATCH(H1547,D.1[Tên sản phẩm],0)))</f>
        <v/>
      </c>
      <c r="J1547" s="20" t="str">
        <f>IF(H1547="","",INDEX(D.1[ĐVT],MATCH(H1547,D.1[Tên sản phẩm],0)))</f>
        <v/>
      </c>
      <c r="K1547" s="56" t="str">
        <f>IF(H1547="","",INDEX(#REF!,MATCH(H1547,D.1[Tên sản phẩm],0)))</f>
        <v/>
      </c>
      <c r="L1547" s="56"/>
      <c r="M1547" s="53"/>
      <c r="N1547" s="53"/>
      <c r="O1547" s="53"/>
      <c r="P1547" s="57" t="str">
        <f t="shared" si="296"/>
        <v/>
      </c>
      <c r="Q1547" s="58"/>
      <c r="R1547" s="56" t="str">
        <f t="shared" si="289"/>
        <v/>
      </c>
      <c r="S1547" s="57" t="str">
        <f t="shared" si="297"/>
        <v/>
      </c>
      <c r="T1547" s="58" t="str">
        <f t="shared" ca="1" si="298"/>
        <v/>
      </c>
      <c r="U1547" s="57" t="str">
        <f t="shared" si="299"/>
        <v/>
      </c>
      <c r="V1547" s="57" t="str">
        <f ca="1">IF(AND(C1547&lt;&gt;"",C1547&lt;&gt;OFFSET(C1547,1,0)),SUMIFS([Giá có thuế],[Số ĐK],C1547),"")</f>
        <v/>
      </c>
      <c r="W1547" s="53"/>
      <c r="X1547" s="55" t="str">
        <f>IF(W1547="","",'Thông Tin Chung'!#REF!)</f>
        <v/>
      </c>
      <c r="Y1547" s="57" t="str">
        <f t="shared" ca="1" si="300"/>
        <v/>
      </c>
      <c r="Z1547" s="59"/>
      <c r="AA1547" s="49" t="str">
        <f ca="1">IF(C1547="","",IF(OR(D1547&lt;NgayBatDau,D1547&gt;NgayKetThuc),"Ngày tháng phải nằm trong kỳ báo cáo",IF(AND(G1547&lt;&gt;"",COUNTIF(D.2[Tên khách hàng],G1547)=0),"Tên KH chưa khai báo trong DSKH",IF(AND(H1547&lt;&gt;"",COUNTIF(D.1[Tên sản phẩm],H1547)=0),"SP này chưa khai báo trong DSSP",""))))</f>
        <v/>
      </c>
      <c r="AB1547" s="28" t="str">
        <f t="shared" ca="1" si="290"/>
        <v/>
      </c>
      <c r="AC1547" s="29" t="str">
        <f>IF(OR(H1547="",S1547=""),"",S1547-(SUM(L1547,M1547)*INDEX(#REF!,MATCH(H1547,D.1[Tên sản phẩm],0))))</f>
        <v/>
      </c>
    </row>
    <row r="1548" spans="2:29" ht="27.75" customHeight="1">
      <c r="B1548" s="69">
        <f t="shared" si="291"/>
        <v>1545</v>
      </c>
      <c r="C1548" s="49" t="str">
        <f t="shared" ca="1" si="292"/>
        <v/>
      </c>
      <c r="D1548" s="50" t="str">
        <f t="shared" ca="1" si="293"/>
        <v/>
      </c>
      <c r="E1548" s="51" t="str">
        <f t="shared" ca="1" si="294"/>
        <v/>
      </c>
      <c r="F1548" s="51"/>
      <c r="G1548" s="52" t="str">
        <f t="shared" ca="1" si="295"/>
        <v/>
      </c>
      <c r="H1548" s="53"/>
      <c r="I1548" s="54" t="str">
        <f>IF(H1548="","",INDEX(D.1[Quy cách],MATCH(H1548,D.1[Tên sản phẩm],0)))</f>
        <v/>
      </c>
      <c r="J1548" s="20" t="str">
        <f>IF(H1548="","",INDEX(D.1[ĐVT],MATCH(H1548,D.1[Tên sản phẩm],0)))</f>
        <v/>
      </c>
      <c r="K1548" s="56" t="str">
        <f>IF(H1548="","",INDEX(#REF!,MATCH(H1548,D.1[Tên sản phẩm],0)))</f>
        <v/>
      </c>
      <c r="L1548" s="56"/>
      <c r="M1548" s="53"/>
      <c r="N1548" s="53"/>
      <c r="O1548" s="53"/>
      <c r="P1548" s="57" t="str">
        <f t="shared" si="296"/>
        <v/>
      </c>
      <c r="Q1548" s="58"/>
      <c r="R1548" s="56" t="str">
        <f t="shared" si="289"/>
        <v/>
      </c>
      <c r="S1548" s="57" t="str">
        <f t="shared" si="297"/>
        <v/>
      </c>
      <c r="T1548" s="58" t="str">
        <f t="shared" ca="1" si="298"/>
        <v/>
      </c>
      <c r="U1548" s="57" t="str">
        <f t="shared" si="299"/>
        <v/>
      </c>
      <c r="V1548" s="57" t="str">
        <f ca="1">IF(AND(C1548&lt;&gt;"",C1548&lt;&gt;OFFSET(C1548,1,0)),SUMIFS([Giá có thuế],[Số ĐK],C1548),"")</f>
        <v/>
      </c>
      <c r="W1548" s="53"/>
      <c r="X1548" s="55" t="str">
        <f>IF(W1548="","",'Thông Tin Chung'!#REF!)</f>
        <v/>
      </c>
      <c r="Y1548" s="57" t="str">
        <f t="shared" ca="1" si="300"/>
        <v/>
      </c>
      <c r="Z1548" s="59"/>
      <c r="AA1548" s="49" t="str">
        <f ca="1">IF(C1548="","",IF(OR(D1548&lt;NgayBatDau,D1548&gt;NgayKetThuc),"Ngày tháng phải nằm trong kỳ báo cáo",IF(AND(G1548&lt;&gt;"",COUNTIF(D.2[Tên khách hàng],G1548)=0),"Tên KH chưa khai báo trong DSKH",IF(AND(H1548&lt;&gt;"",COUNTIF(D.1[Tên sản phẩm],H1548)=0),"SP này chưa khai báo trong DSSP",""))))</f>
        <v/>
      </c>
      <c r="AB1548" s="28" t="str">
        <f t="shared" ca="1" si="290"/>
        <v/>
      </c>
      <c r="AC1548" s="29" t="str">
        <f>IF(OR(H1548="",S1548=""),"",S1548-(SUM(L1548,M1548)*INDEX(#REF!,MATCH(H1548,D.1[Tên sản phẩm],0))))</f>
        <v/>
      </c>
    </row>
    <row r="1549" spans="2:29" ht="27.75" customHeight="1">
      <c r="B1549" s="69">
        <f t="shared" si="291"/>
        <v>1546</v>
      </c>
      <c r="C1549" s="49" t="str">
        <f t="shared" ca="1" si="292"/>
        <v/>
      </c>
      <c r="D1549" s="50" t="str">
        <f t="shared" ca="1" si="293"/>
        <v/>
      </c>
      <c r="E1549" s="51" t="str">
        <f t="shared" ca="1" si="294"/>
        <v/>
      </c>
      <c r="F1549" s="51"/>
      <c r="G1549" s="52" t="str">
        <f t="shared" ca="1" si="295"/>
        <v/>
      </c>
      <c r="H1549" s="53"/>
      <c r="I1549" s="54" t="str">
        <f>IF(H1549="","",INDEX(D.1[Quy cách],MATCH(H1549,D.1[Tên sản phẩm],0)))</f>
        <v/>
      </c>
      <c r="J1549" s="20" t="str">
        <f>IF(H1549="","",INDEX(D.1[ĐVT],MATCH(H1549,D.1[Tên sản phẩm],0)))</f>
        <v/>
      </c>
      <c r="K1549" s="56" t="str">
        <f>IF(H1549="","",INDEX(#REF!,MATCH(H1549,D.1[Tên sản phẩm],0)))</f>
        <v/>
      </c>
      <c r="L1549" s="56"/>
      <c r="M1549" s="53"/>
      <c r="N1549" s="53"/>
      <c r="O1549" s="53"/>
      <c r="P1549" s="57" t="str">
        <f t="shared" si="296"/>
        <v/>
      </c>
      <c r="Q1549" s="58"/>
      <c r="R1549" s="56" t="str">
        <f t="shared" si="289"/>
        <v/>
      </c>
      <c r="S1549" s="57" t="str">
        <f t="shared" si="297"/>
        <v/>
      </c>
      <c r="T1549" s="58" t="str">
        <f t="shared" ca="1" si="298"/>
        <v/>
      </c>
      <c r="U1549" s="57" t="str">
        <f t="shared" si="299"/>
        <v/>
      </c>
      <c r="V1549" s="57" t="str">
        <f ca="1">IF(AND(C1549&lt;&gt;"",C1549&lt;&gt;OFFSET(C1549,1,0)),SUMIFS([Giá có thuế],[Số ĐK],C1549),"")</f>
        <v/>
      </c>
      <c r="W1549" s="53"/>
      <c r="X1549" s="55" t="str">
        <f>IF(W1549="","",'Thông Tin Chung'!#REF!)</f>
        <v/>
      </c>
      <c r="Y1549" s="57" t="str">
        <f t="shared" ca="1" si="300"/>
        <v/>
      </c>
      <c r="Z1549" s="59"/>
      <c r="AA1549" s="49" t="str">
        <f ca="1">IF(C1549="","",IF(OR(D1549&lt;NgayBatDau,D1549&gt;NgayKetThuc),"Ngày tháng phải nằm trong kỳ báo cáo",IF(AND(G1549&lt;&gt;"",COUNTIF(D.2[Tên khách hàng],G1549)=0),"Tên KH chưa khai báo trong DSKH",IF(AND(H1549&lt;&gt;"",COUNTIF(D.1[Tên sản phẩm],H1549)=0),"SP này chưa khai báo trong DSSP",""))))</f>
        <v/>
      </c>
      <c r="AB1549" s="28" t="str">
        <f t="shared" ca="1" si="290"/>
        <v/>
      </c>
      <c r="AC1549" s="29" t="str">
        <f>IF(OR(H1549="",S1549=""),"",S1549-(SUM(L1549,M1549)*INDEX(#REF!,MATCH(H1549,D.1[Tên sản phẩm],0))))</f>
        <v/>
      </c>
    </row>
    <row r="1550" spans="2:29" ht="27.75" customHeight="1">
      <c r="B1550" s="69">
        <f t="shared" si="291"/>
        <v>1547</v>
      </c>
      <c r="C1550" s="49" t="str">
        <f t="shared" ca="1" si="292"/>
        <v/>
      </c>
      <c r="D1550" s="50" t="str">
        <f t="shared" ca="1" si="293"/>
        <v/>
      </c>
      <c r="E1550" s="51" t="str">
        <f t="shared" ca="1" si="294"/>
        <v/>
      </c>
      <c r="F1550" s="51"/>
      <c r="G1550" s="52" t="str">
        <f t="shared" ca="1" si="295"/>
        <v/>
      </c>
      <c r="H1550" s="53"/>
      <c r="I1550" s="54" t="str">
        <f>IF(H1550="","",INDEX(D.1[Quy cách],MATCH(H1550,D.1[Tên sản phẩm],0)))</f>
        <v/>
      </c>
      <c r="J1550" s="20" t="str">
        <f>IF(H1550="","",INDEX(D.1[ĐVT],MATCH(H1550,D.1[Tên sản phẩm],0)))</f>
        <v/>
      </c>
      <c r="K1550" s="56" t="str">
        <f>IF(H1550="","",INDEX(#REF!,MATCH(H1550,D.1[Tên sản phẩm],0)))</f>
        <v/>
      </c>
      <c r="L1550" s="56"/>
      <c r="M1550" s="53"/>
      <c r="N1550" s="53"/>
      <c r="O1550" s="53"/>
      <c r="P1550" s="57" t="str">
        <f t="shared" si="296"/>
        <v/>
      </c>
      <c r="Q1550" s="58"/>
      <c r="R1550" s="56" t="str">
        <f t="shared" si="289"/>
        <v/>
      </c>
      <c r="S1550" s="57" t="str">
        <f t="shared" si="297"/>
        <v/>
      </c>
      <c r="T1550" s="58" t="str">
        <f t="shared" ca="1" si="298"/>
        <v/>
      </c>
      <c r="U1550" s="57" t="str">
        <f t="shared" si="299"/>
        <v/>
      </c>
      <c r="V1550" s="57" t="str">
        <f ca="1">IF(AND(C1550&lt;&gt;"",C1550&lt;&gt;OFFSET(C1550,1,0)),SUMIFS([Giá có thuế],[Số ĐK],C1550),"")</f>
        <v/>
      </c>
      <c r="W1550" s="53"/>
      <c r="X1550" s="55" t="str">
        <f>IF(W1550="","",'Thông Tin Chung'!#REF!)</f>
        <v/>
      </c>
      <c r="Y1550" s="57" t="str">
        <f t="shared" ca="1" si="300"/>
        <v/>
      </c>
      <c r="Z1550" s="59"/>
      <c r="AA1550" s="49" t="str">
        <f ca="1">IF(C1550="","",IF(OR(D1550&lt;NgayBatDau,D1550&gt;NgayKetThuc),"Ngày tháng phải nằm trong kỳ báo cáo",IF(AND(G1550&lt;&gt;"",COUNTIF(D.2[Tên khách hàng],G1550)=0),"Tên KH chưa khai báo trong DSKH",IF(AND(H1550&lt;&gt;"",COUNTIF(D.1[Tên sản phẩm],H1550)=0),"SP này chưa khai báo trong DSSP",""))))</f>
        <v/>
      </c>
      <c r="AB1550" s="28" t="str">
        <f t="shared" ca="1" si="290"/>
        <v/>
      </c>
      <c r="AC1550" s="29" t="str">
        <f>IF(OR(H1550="",S1550=""),"",S1550-(SUM(L1550,M1550)*INDEX(#REF!,MATCH(H1550,D.1[Tên sản phẩm],0))))</f>
        <v/>
      </c>
    </row>
    <row r="1551" spans="2:29" ht="27.75" customHeight="1">
      <c r="B1551" s="69">
        <f t="shared" si="291"/>
        <v>1548</v>
      </c>
      <c r="C1551" s="49" t="str">
        <f t="shared" ca="1" si="292"/>
        <v/>
      </c>
      <c r="D1551" s="50" t="str">
        <f t="shared" ca="1" si="293"/>
        <v/>
      </c>
      <c r="E1551" s="51" t="str">
        <f t="shared" ca="1" si="294"/>
        <v/>
      </c>
      <c r="F1551" s="51"/>
      <c r="G1551" s="52" t="str">
        <f t="shared" ca="1" si="295"/>
        <v/>
      </c>
      <c r="H1551" s="53"/>
      <c r="I1551" s="54" t="str">
        <f>IF(H1551="","",INDEX(D.1[Quy cách],MATCH(H1551,D.1[Tên sản phẩm],0)))</f>
        <v/>
      </c>
      <c r="J1551" s="20" t="str">
        <f>IF(H1551="","",INDEX(D.1[ĐVT],MATCH(H1551,D.1[Tên sản phẩm],0)))</f>
        <v/>
      </c>
      <c r="K1551" s="56" t="str">
        <f>IF(H1551="","",INDEX(#REF!,MATCH(H1551,D.1[Tên sản phẩm],0)))</f>
        <v/>
      </c>
      <c r="L1551" s="56"/>
      <c r="M1551" s="53"/>
      <c r="N1551" s="53"/>
      <c r="O1551" s="53"/>
      <c r="P1551" s="57" t="str">
        <f t="shared" si="296"/>
        <v/>
      </c>
      <c r="Q1551" s="58"/>
      <c r="R1551" s="56" t="str">
        <f t="shared" si="289"/>
        <v/>
      </c>
      <c r="S1551" s="57" t="str">
        <f t="shared" si="297"/>
        <v/>
      </c>
      <c r="T1551" s="58" t="str">
        <f t="shared" ca="1" si="298"/>
        <v/>
      </c>
      <c r="U1551" s="57" t="str">
        <f t="shared" si="299"/>
        <v/>
      </c>
      <c r="V1551" s="57" t="str">
        <f ca="1">IF(AND(C1551&lt;&gt;"",C1551&lt;&gt;OFFSET(C1551,1,0)),SUMIFS([Giá có thuế],[Số ĐK],C1551),"")</f>
        <v/>
      </c>
      <c r="W1551" s="53"/>
      <c r="X1551" s="55" t="str">
        <f>IF(W1551="","",'Thông Tin Chung'!#REF!)</f>
        <v/>
      </c>
      <c r="Y1551" s="57" t="str">
        <f t="shared" ca="1" si="300"/>
        <v/>
      </c>
      <c r="Z1551" s="59"/>
      <c r="AA1551" s="49" t="str">
        <f ca="1">IF(C1551="","",IF(OR(D1551&lt;NgayBatDau,D1551&gt;NgayKetThuc),"Ngày tháng phải nằm trong kỳ báo cáo",IF(AND(G1551&lt;&gt;"",COUNTIF(D.2[Tên khách hàng],G1551)=0),"Tên KH chưa khai báo trong DSKH",IF(AND(H1551&lt;&gt;"",COUNTIF(D.1[Tên sản phẩm],H1551)=0),"SP này chưa khai báo trong DSSP",""))))</f>
        <v/>
      </c>
      <c r="AB1551" s="28" t="str">
        <f t="shared" ca="1" si="290"/>
        <v/>
      </c>
      <c r="AC1551" s="29" t="str">
        <f>IF(OR(H1551="",S1551=""),"",S1551-(SUM(L1551,M1551)*INDEX(#REF!,MATCH(H1551,D.1[Tên sản phẩm],0))))</f>
        <v/>
      </c>
    </row>
    <row r="1552" spans="2:29" ht="27.75" customHeight="1">
      <c r="B1552" s="69">
        <f t="shared" si="291"/>
        <v>1549</v>
      </c>
      <c r="C1552" s="49" t="str">
        <f t="shared" ca="1" si="292"/>
        <v/>
      </c>
      <c r="D1552" s="50" t="str">
        <f t="shared" ca="1" si="293"/>
        <v/>
      </c>
      <c r="E1552" s="51" t="str">
        <f t="shared" ca="1" si="294"/>
        <v/>
      </c>
      <c r="F1552" s="51"/>
      <c r="G1552" s="52" t="str">
        <f t="shared" ca="1" si="295"/>
        <v/>
      </c>
      <c r="H1552" s="53"/>
      <c r="I1552" s="54" t="str">
        <f>IF(H1552="","",INDEX(D.1[Quy cách],MATCH(H1552,D.1[Tên sản phẩm],0)))</f>
        <v/>
      </c>
      <c r="J1552" s="20" t="str">
        <f>IF(H1552="","",INDEX(D.1[ĐVT],MATCH(H1552,D.1[Tên sản phẩm],0)))</f>
        <v/>
      </c>
      <c r="K1552" s="56" t="str">
        <f>IF(H1552="","",INDEX(#REF!,MATCH(H1552,D.1[Tên sản phẩm],0)))</f>
        <v/>
      </c>
      <c r="L1552" s="56"/>
      <c r="M1552" s="53"/>
      <c r="N1552" s="53"/>
      <c r="O1552" s="53"/>
      <c r="P1552" s="57" t="str">
        <f t="shared" si="296"/>
        <v/>
      </c>
      <c r="Q1552" s="58"/>
      <c r="R1552" s="56" t="str">
        <f t="shared" si="289"/>
        <v/>
      </c>
      <c r="S1552" s="57" t="str">
        <f t="shared" si="297"/>
        <v/>
      </c>
      <c r="T1552" s="58" t="str">
        <f t="shared" ca="1" si="298"/>
        <v/>
      </c>
      <c r="U1552" s="57" t="str">
        <f t="shared" si="299"/>
        <v/>
      </c>
      <c r="V1552" s="57" t="str">
        <f ca="1">IF(AND(C1552&lt;&gt;"",C1552&lt;&gt;OFFSET(C1552,1,0)),SUMIFS([Giá có thuế],[Số ĐK],C1552),"")</f>
        <v/>
      </c>
      <c r="W1552" s="53"/>
      <c r="X1552" s="55" t="str">
        <f>IF(W1552="","",'Thông Tin Chung'!#REF!)</f>
        <v/>
      </c>
      <c r="Y1552" s="57" t="str">
        <f t="shared" ca="1" si="300"/>
        <v/>
      </c>
      <c r="Z1552" s="59"/>
      <c r="AA1552" s="49" t="str">
        <f ca="1">IF(C1552="","",IF(OR(D1552&lt;NgayBatDau,D1552&gt;NgayKetThuc),"Ngày tháng phải nằm trong kỳ báo cáo",IF(AND(G1552&lt;&gt;"",COUNTIF(D.2[Tên khách hàng],G1552)=0),"Tên KH chưa khai báo trong DSKH",IF(AND(H1552&lt;&gt;"",COUNTIF(D.1[Tên sản phẩm],H1552)=0),"SP này chưa khai báo trong DSSP",""))))</f>
        <v/>
      </c>
      <c r="AB1552" s="28" t="str">
        <f t="shared" ca="1" si="290"/>
        <v/>
      </c>
      <c r="AC1552" s="29" t="str">
        <f>IF(OR(H1552="",S1552=""),"",S1552-(SUM(L1552,M1552)*INDEX(#REF!,MATCH(H1552,D.1[Tên sản phẩm],0))))</f>
        <v/>
      </c>
    </row>
    <row r="1553" spans="2:29" ht="27.75" customHeight="1">
      <c r="B1553" s="69">
        <f t="shared" si="291"/>
        <v>1550</v>
      </c>
      <c r="C1553" s="49" t="str">
        <f t="shared" ca="1" si="292"/>
        <v/>
      </c>
      <c r="D1553" s="50" t="str">
        <f t="shared" ca="1" si="293"/>
        <v/>
      </c>
      <c r="E1553" s="51" t="str">
        <f t="shared" ca="1" si="294"/>
        <v/>
      </c>
      <c r="F1553" s="51"/>
      <c r="G1553" s="52" t="str">
        <f t="shared" ca="1" si="295"/>
        <v/>
      </c>
      <c r="H1553" s="53"/>
      <c r="I1553" s="54" t="str">
        <f>IF(H1553="","",INDEX(D.1[Quy cách],MATCH(H1553,D.1[Tên sản phẩm],0)))</f>
        <v/>
      </c>
      <c r="J1553" s="20" t="str">
        <f>IF(H1553="","",INDEX(D.1[ĐVT],MATCH(H1553,D.1[Tên sản phẩm],0)))</f>
        <v/>
      </c>
      <c r="K1553" s="56" t="str">
        <f>IF(H1553="","",INDEX(#REF!,MATCH(H1553,D.1[Tên sản phẩm],0)))</f>
        <v/>
      </c>
      <c r="L1553" s="56"/>
      <c r="M1553" s="53"/>
      <c r="N1553" s="53"/>
      <c r="O1553" s="53"/>
      <c r="P1553" s="57" t="str">
        <f t="shared" si="296"/>
        <v/>
      </c>
      <c r="Q1553" s="58"/>
      <c r="R1553" s="56" t="str">
        <f t="shared" si="289"/>
        <v/>
      </c>
      <c r="S1553" s="57" t="str">
        <f t="shared" si="297"/>
        <v/>
      </c>
      <c r="T1553" s="58" t="str">
        <f t="shared" ca="1" si="298"/>
        <v/>
      </c>
      <c r="U1553" s="57" t="str">
        <f t="shared" si="299"/>
        <v/>
      </c>
      <c r="V1553" s="57" t="str">
        <f ca="1">IF(AND(C1553&lt;&gt;"",C1553&lt;&gt;OFFSET(C1553,1,0)),SUMIFS([Giá có thuế],[Số ĐK],C1553),"")</f>
        <v/>
      </c>
      <c r="W1553" s="53"/>
      <c r="X1553" s="55" t="str">
        <f>IF(W1553="","",'Thông Tin Chung'!#REF!)</f>
        <v/>
      </c>
      <c r="Y1553" s="57" t="str">
        <f t="shared" ca="1" si="300"/>
        <v/>
      </c>
      <c r="Z1553" s="59"/>
      <c r="AA1553" s="49" t="str">
        <f ca="1">IF(C1553="","",IF(OR(D1553&lt;NgayBatDau,D1553&gt;NgayKetThuc),"Ngày tháng phải nằm trong kỳ báo cáo",IF(AND(G1553&lt;&gt;"",COUNTIF(D.2[Tên khách hàng],G1553)=0),"Tên KH chưa khai báo trong DSKH",IF(AND(H1553&lt;&gt;"",COUNTIF(D.1[Tên sản phẩm],H1553)=0),"SP này chưa khai báo trong DSSP",""))))</f>
        <v/>
      </c>
      <c r="AB1553" s="28" t="str">
        <f t="shared" ca="1" si="290"/>
        <v/>
      </c>
      <c r="AC1553" s="29" t="str">
        <f>IF(OR(H1553="",S1553=""),"",S1553-(SUM(L1553,M1553)*INDEX(#REF!,MATCH(H1553,D.1[Tên sản phẩm],0))))</f>
        <v/>
      </c>
    </row>
    <row r="1554" spans="2:29" ht="27.75" customHeight="1">
      <c r="B1554" s="69">
        <f t="shared" si="291"/>
        <v>1551</v>
      </c>
      <c r="C1554" s="49" t="str">
        <f t="shared" ca="1" si="292"/>
        <v/>
      </c>
      <c r="D1554" s="50" t="str">
        <f t="shared" ca="1" si="293"/>
        <v/>
      </c>
      <c r="E1554" s="51" t="str">
        <f t="shared" ca="1" si="294"/>
        <v/>
      </c>
      <c r="F1554" s="51"/>
      <c r="G1554" s="52" t="str">
        <f t="shared" ca="1" si="295"/>
        <v/>
      </c>
      <c r="H1554" s="53"/>
      <c r="I1554" s="54" t="str">
        <f>IF(H1554="","",INDEX(D.1[Quy cách],MATCH(H1554,D.1[Tên sản phẩm],0)))</f>
        <v/>
      </c>
      <c r="J1554" s="20" t="str">
        <f>IF(H1554="","",INDEX(D.1[ĐVT],MATCH(H1554,D.1[Tên sản phẩm],0)))</f>
        <v/>
      </c>
      <c r="K1554" s="56" t="str">
        <f>IF(H1554="","",INDEX(#REF!,MATCH(H1554,D.1[Tên sản phẩm],0)))</f>
        <v/>
      </c>
      <c r="L1554" s="56"/>
      <c r="M1554" s="53"/>
      <c r="N1554" s="53"/>
      <c r="O1554" s="53"/>
      <c r="P1554" s="57" t="str">
        <f t="shared" si="296"/>
        <v/>
      </c>
      <c r="Q1554" s="58"/>
      <c r="R1554" s="56" t="str">
        <f t="shared" si="289"/>
        <v/>
      </c>
      <c r="S1554" s="57" t="str">
        <f t="shared" si="297"/>
        <v/>
      </c>
      <c r="T1554" s="58" t="str">
        <f t="shared" ca="1" si="298"/>
        <v/>
      </c>
      <c r="U1554" s="57" t="str">
        <f t="shared" si="299"/>
        <v/>
      </c>
      <c r="V1554" s="57" t="str">
        <f ca="1">IF(AND(C1554&lt;&gt;"",C1554&lt;&gt;OFFSET(C1554,1,0)),SUMIFS([Giá có thuế],[Số ĐK],C1554),"")</f>
        <v/>
      </c>
      <c r="W1554" s="53"/>
      <c r="X1554" s="55" t="str">
        <f>IF(W1554="","",'Thông Tin Chung'!#REF!)</f>
        <v/>
      </c>
      <c r="Y1554" s="57" t="str">
        <f t="shared" ca="1" si="300"/>
        <v/>
      </c>
      <c r="Z1554" s="59"/>
      <c r="AA1554" s="49" t="str">
        <f ca="1">IF(C1554="","",IF(OR(D1554&lt;NgayBatDau,D1554&gt;NgayKetThuc),"Ngày tháng phải nằm trong kỳ báo cáo",IF(AND(G1554&lt;&gt;"",COUNTIF(D.2[Tên khách hàng],G1554)=0),"Tên KH chưa khai báo trong DSKH",IF(AND(H1554&lt;&gt;"",COUNTIF(D.1[Tên sản phẩm],H1554)=0),"SP này chưa khai báo trong DSSP",""))))</f>
        <v/>
      </c>
      <c r="AB1554" s="28" t="str">
        <f t="shared" ca="1" si="290"/>
        <v/>
      </c>
      <c r="AC1554" s="29" t="str">
        <f>IF(OR(H1554="",S1554=""),"",S1554-(SUM(L1554,M1554)*INDEX(#REF!,MATCH(H1554,D.1[Tên sản phẩm],0))))</f>
        <v/>
      </c>
    </row>
    <row r="1555" spans="2:29" ht="27.75" customHeight="1">
      <c r="B1555" s="69">
        <f t="shared" si="291"/>
        <v>1552</v>
      </c>
      <c r="C1555" s="49" t="str">
        <f t="shared" ca="1" si="292"/>
        <v/>
      </c>
      <c r="D1555" s="50" t="str">
        <f t="shared" ca="1" si="293"/>
        <v/>
      </c>
      <c r="E1555" s="51" t="str">
        <f t="shared" ca="1" si="294"/>
        <v/>
      </c>
      <c r="F1555" s="51"/>
      <c r="G1555" s="52" t="str">
        <f t="shared" ca="1" si="295"/>
        <v/>
      </c>
      <c r="H1555" s="53"/>
      <c r="I1555" s="54" t="str">
        <f>IF(H1555="","",INDEX(D.1[Quy cách],MATCH(H1555,D.1[Tên sản phẩm],0)))</f>
        <v/>
      </c>
      <c r="J1555" s="20" t="str">
        <f>IF(H1555="","",INDEX(D.1[ĐVT],MATCH(H1555,D.1[Tên sản phẩm],0)))</f>
        <v/>
      </c>
      <c r="K1555" s="56" t="str">
        <f>IF(H1555="","",INDEX(#REF!,MATCH(H1555,D.1[Tên sản phẩm],0)))</f>
        <v/>
      </c>
      <c r="L1555" s="56"/>
      <c r="M1555" s="53"/>
      <c r="N1555" s="53"/>
      <c r="O1555" s="53"/>
      <c r="P1555" s="57" t="str">
        <f t="shared" si="296"/>
        <v/>
      </c>
      <c r="Q1555" s="58"/>
      <c r="R1555" s="56" t="str">
        <f t="shared" si="289"/>
        <v/>
      </c>
      <c r="S1555" s="57" t="str">
        <f t="shared" si="297"/>
        <v/>
      </c>
      <c r="T1555" s="58" t="str">
        <f t="shared" ca="1" si="298"/>
        <v/>
      </c>
      <c r="U1555" s="57" t="str">
        <f t="shared" si="299"/>
        <v/>
      </c>
      <c r="V1555" s="57" t="str">
        <f ca="1">IF(AND(C1555&lt;&gt;"",C1555&lt;&gt;OFFSET(C1555,1,0)),SUMIFS([Giá có thuế],[Số ĐK],C1555),"")</f>
        <v/>
      </c>
      <c r="W1555" s="53"/>
      <c r="X1555" s="55" t="str">
        <f>IF(W1555="","",'Thông Tin Chung'!#REF!)</f>
        <v/>
      </c>
      <c r="Y1555" s="57" t="str">
        <f t="shared" ca="1" si="300"/>
        <v/>
      </c>
      <c r="Z1555" s="59"/>
      <c r="AA1555" s="49" t="str">
        <f ca="1">IF(C1555="","",IF(OR(D1555&lt;NgayBatDau,D1555&gt;NgayKetThuc),"Ngày tháng phải nằm trong kỳ báo cáo",IF(AND(G1555&lt;&gt;"",COUNTIF(D.2[Tên khách hàng],G1555)=0),"Tên KH chưa khai báo trong DSKH",IF(AND(H1555&lt;&gt;"",COUNTIF(D.1[Tên sản phẩm],H1555)=0),"SP này chưa khai báo trong DSSP",""))))</f>
        <v/>
      </c>
      <c r="AB1555" s="28" t="str">
        <f t="shared" ca="1" si="290"/>
        <v/>
      </c>
      <c r="AC1555" s="29" t="str">
        <f>IF(OR(H1555="",S1555=""),"",S1555-(SUM(L1555,M1555)*INDEX(#REF!,MATCH(H1555,D.1[Tên sản phẩm],0))))</f>
        <v/>
      </c>
    </row>
    <row r="1556" spans="2:29" ht="27.75" customHeight="1">
      <c r="B1556" s="69">
        <f t="shared" si="291"/>
        <v>1553</v>
      </c>
      <c r="C1556" s="49" t="str">
        <f t="shared" ca="1" si="292"/>
        <v/>
      </c>
      <c r="D1556" s="50" t="str">
        <f t="shared" ca="1" si="293"/>
        <v/>
      </c>
      <c r="E1556" s="51" t="str">
        <f t="shared" ca="1" si="294"/>
        <v/>
      </c>
      <c r="F1556" s="51"/>
      <c r="G1556" s="52" t="str">
        <f t="shared" ca="1" si="295"/>
        <v/>
      </c>
      <c r="H1556" s="53"/>
      <c r="I1556" s="54" t="str">
        <f>IF(H1556="","",INDEX(D.1[Quy cách],MATCH(H1556,D.1[Tên sản phẩm],0)))</f>
        <v/>
      </c>
      <c r="J1556" s="20" t="str">
        <f>IF(H1556="","",INDEX(D.1[ĐVT],MATCH(H1556,D.1[Tên sản phẩm],0)))</f>
        <v/>
      </c>
      <c r="K1556" s="56" t="str">
        <f>IF(H1556="","",INDEX(#REF!,MATCH(H1556,D.1[Tên sản phẩm],0)))</f>
        <v/>
      </c>
      <c r="L1556" s="56"/>
      <c r="M1556" s="53"/>
      <c r="N1556" s="53"/>
      <c r="O1556" s="53"/>
      <c r="P1556" s="57" t="str">
        <f t="shared" si="296"/>
        <v/>
      </c>
      <c r="Q1556" s="58"/>
      <c r="R1556" s="56" t="str">
        <f t="shared" si="289"/>
        <v/>
      </c>
      <c r="S1556" s="57" t="str">
        <f t="shared" si="297"/>
        <v/>
      </c>
      <c r="T1556" s="58" t="str">
        <f t="shared" ca="1" si="298"/>
        <v/>
      </c>
      <c r="U1556" s="57" t="str">
        <f t="shared" si="299"/>
        <v/>
      </c>
      <c r="V1556" s="57" t="str">
        <f ca="1">IF(AND(C1556&lt;&gt;"",C1556&lt;&gt;OFFSET(C1556,1,0)),SUMIFS([Giá có thuế],[Số ĐK],C1556),"")</f>
        <v/>
      </c>
      <c r="W1556" s="53"/>
      <c r="X1556" s="55" t="str">
        <f>IF(W1556="","",'Thông Tin Chung'!#REF!)</f>
        <v/>
      </c>
      <c r="Y1556" s="57" t="str">
        <f t="shared" ca="1" si="300"/>
        <v/>
      </c>
      <c r="Z1556" s="59"/>
      <c r="AA1556" s="49" t="str">
        <f ca="1">IF(C1556="","",IF(OR(D1556&lt;NgayBatDau,D1556&gt;NgayKetThuc),"Ngày tháng phải nằm trong kỳ báo cáo",IF(AND(G1556&lt;&gt;"",COUNTIF(D.2[Tên khách hàng],G1556)=0),"Tên KH chưa khai báo trong DSKH",IF(AND(H1556&lt;&gt;"",COUNTIF(D.1[Tên sản phẩm],H1556)=0),"SP này chưa khai báo trong DSSP",""))))</f>
        <v/>
      </c>
      <c r="AB1556" s="28" t="str">
        <f t="shared" ca="1" si="290"/>
        <v/>
      </c>
      <c r="AC1556" s="29" t="str">
        <f>IF(OR(H1556="",S1556=""),"",S1556-(SUM(L1556,M1556)*INDEX(#REF!,MATCH(H1556,D.1[Tên sản phẩm],0))))</f>
        <v/>
      </c>
    </row>
    <row r="1557" spans="2:29" ht="27.75" customHeight="1">
      <c r="B1557" s="69">
        <f t="shared" si="291"/>
        <v>1554</v>
      </c>
      <c r="C1557" s="49" t="str">
        <f t="shared" ca="1" si="292"/>
        <v/>
      </c>
      <c r="D1557" s="50" t="str">
        <f t="shared" ca="1" si="293"/>
        <v/>
      </c>
      <c r="E1557" s="51" t="str">
        <f t="shared" ca="1" si="294"/>
        <v/>
      </c>
      <c r="F1557" s="51"/>
      <c r="G1557" s="52" t="str">
        <f t="shared" ca="1" si="295"/>
        <v/>
      </c>
      <c r="H1557" s="53"/>
      <c r="I1557" s="54" t="str">
        <f>IF(H1557="","",INDEX(D.1[Quy cách],MATCH(H1557,D.1[Tên sản phẩm],0)))</f>
        <v/>
      </c>
      <c r="J1557" s="20" t="str">
        <f>IF(H1557="","",INDEX(D.1[ĐVT],MATCH(H1557,D.1[Tên sản phẩm],0)))</f>
        <v/>
      </c>
      <c r="K1557" s="56" t="str">
        <f>IF(H1557="","",INDEX(#REF!,MATCH(H1557,D.1[Tên sản phẩm],0)))</f>
        <v/>
      </c>
      <c r="L1557" s="56"/>
      <c r="M1557" s="53"/>
      <c r="N1557" s="53"/>
      <c r="O1557" s="53"/>
      <c r="P1557" s="57" t="str">
        <f t="shared" si="296"/>
        <v/>
      </c>
      <c r="Q1557" s="58"/>
      <c r="R1557" s="56" t="str">
        <f t="shared" si="289"/>
        <v/>
      </c>
      <c r="S1557" s="57" t="str">
        <f t="shared" si="297"/>
        <v/>
      </c>
      <c r="T1557" s="58" t="str">
        <f t="shared" ca="1" si="298"/>
        <v/>
      </c>
      <c r="U1557" s="57" t="str">
        <f t="shared" si="299"/>
        <v/>
      </c>
      <c r="V1557" s="57" t="str">
        <f ca="1">IF(AND(C1557&lt;&gt;"",C1557&lt;&gt;OFFSET(C1557,1,0)),SUMIFS([Giá có thuế],[Số ĐK],C1557),"")</f>
        <v/>
      </c>
      <c r="W1557" s="53"/>
      <c r="X1557" s="55" t="str">
        <f>IF(W1557="","",'Thông Tin Chung'!#REF!)</f>
        <v/>
      </c>
      <c r="Y1557" s="57" t="str">
        <f t="shared" ca="1" si="300"/>
        <v/>
      </c>
      <c r="Z1557" s="59"/>
      <c r="AA1557" s="49" t="str">
        <f ca="1">IF(C1557="","",IF(OR(D1557&lt;NgayBatDau,D1557&gt;NgayKetThuc),"Ngày tháng phải nằm trong kỳ báo cáo",IF(AND(G1557&lt;&gt;"",COUNTIF(D.2[Tên khách hàng],G1557)=0),"Tên KH chưa khai báo trong DSKH",IF(AND(H1557&lt;&gt;"",COUNTIF(D.1[Tên sản phẩm],H1557)=0),"SP này chưa khai báo trong DSSP",""))))</f>
        <v/>
      </c>
      <c r="AB1557" s="28" t="str">
        <f t="shared" ca="1" si="290"/>
        <v/>
      </c>
      <c r="AC1557" s="29" t="str">
        <f>IF(OR(H1557="",S1557=""),"",S1557-(SUM(L1557,M1557)*INDEX(#REF!,MATCH(H1557,D.1[Tên sản phẩm],0))))</f>
        <v/>
      </c>
    </row>
    <row r="1558" spans="2:29" ht="27.75" customHeight="1">
      <c r="B1558" s="69">
        <f t="shared" si="291"/>
        <v>1555</v>
      </c>
      <c r="C1558" s="49" t="str">
        <f t="shared" ca="1" si="292"/>
        <v/>
      </c>
      <c r="D1558" s="50" t="str">
        <f t="shared" ca="1" si="293"/>
        <v/>
      </c>
      <c r="E1558" s="51" t="str">
        <f t="shared" ca="1" si="294"/>
        <v/>
      </c>
      <c r="F1558" s="51"/>
      <c r="G1558" s="52" t="str">
        <f t="shared" ca="1" si="295"/>
        <v/>
      </c>
      <c r="H1558" s="53"/>
      <c r="I1558" s="54" t="str">
        <f>IF(H1558="","",INDEX(D.1[Quy cách],MATCH(H1558,D.1[Tên sản phẩm],0)))</f>
        <v/>
      </c>
      <c r="J1558" s="20" t="str">
        <f>IF(H1558="","",INDEX(D.1[ĐVT],MATCH(H1558,D.1[Tên sản phẩm],0)))</f>
        <v/>
      </c>
      <c r="K1558" s="56" t="str">
        <f>IF(H1558="","",INDEX(#REF!,MATCH(H1558,D.1[Tên sản phẩm],0)))</f>
        <v/>
      </c>
      <c r="L1558" s="56"/>
      <c r="M1558" s="53"/>
      <c r="N1558" s="53"/>
      <c r="O1558" s="53"/>
      <c r="P1558" s="57" t="str">
        <f t="shared" si="296"/>
        <v/>
      </c>
      <c r="Q1558" s="58"/>
      <c r="R1558" s="56" t="str">
        <f t="shared" si="289"/>
        <v/>
      </c>
      <c r="S1558" s="57" t="str">
        <f t="shared" si="297"/>
        <v/>
      </c>
      <c r="T1558" s="58" t="str">
        <f t="shared" ca="1" si="298"/>
        <v/>
      </c>
      <c r="U1558" s="57" t="str">
        <f t="shared" si="299"/>
        <v/>
      </c>
      <c r="V1558" s="57" t="str">
        <f ca="1">IF(AND(C1558&lt;&gt;"",C1558&lt;&gt;OFFSET(C1558,1,0)),SUMIFS([Giá có thuế],[Số ĐK],C1558),"")</f>
        <v/>
      </c>
      <c r="W1558" s="53"/>
      <c r="X1558" s="55" t="str">
        <f>IF(W1558="","",'Thông Tin Chung'!#REF!)</f>
        <v/>
      </c>
      <c r="Y1558" s="57" t="str">
        <f t="shared" ca="1" si="300"/>
        <v/>
      </c>
      <c r="Z1558" s="59"/>
      <c r="AA1558" s="49" t="str">
        <f ca="1">IF(C1558="","",IF(OR(D1558&lt;NgayBatDau,D1558&gt;NgayKetThuc),"Ngày tháng phải nằm trong kỳ báo cáo",IF(AND(G1558&lt;&gt;"",COUNTIF(D.2[Tên khách hàng],G1558)=0),"Tên KH chưa khai báo trong DSKH",IF(AND(H1558&lt;&gt;"",COUNTIF(D.1[Tên sản phẩm],H1558)=0),"SP này chưa khai báo trong DSSP",""))))</f>
        <v/>
      </c>
      <c r="AB1558" s="28" t="str">
        <f t="shared" ca="1" si="290"/>
        <v/>
      </c>
      <c r="AC1558" s="29" t="str">
        <f>IF(OR(H1558="",S1558=""),"",S1558-(SUM(L1558,M1558)*INDEX(#REF!,MATCH(H1558,D.1[Tên sản phẩm],0))))</f>
        <v/>
      </c>
    </row>
    <row r="1559" spans="2:29" ht="27.75" customHeight="1">
      <c r="B1559" s="69">
        <f t="shared" si="291"/>
        <v>1556</v>
      </c>
      <c r="C1559" s="49" t="str">
        <f t="shared" ca="1" si="292"/>
        <v/>
      </c>
      <c r="D1559" s="50" t="str">
        <f t="shared" ca="1" si="293"/>
        <v/>
      </c>
      <c r="E1559" s="51" t="str">
        <f t="shared" ca="1" si="294"/>
        <v/>
      </c>
      <c r="F1559" s="51"/>
      <c r="G1559" s="52" t="str">
        <f t="shared" ca="1" si="295"/>
        <v/>
      </c>
      <c r="H1559" s="53"/>
      <c r="I1559" s="54" t="str">
        <f>IF(H1559="","",INDEX(D.1[Quy cách],MATCH(H1559,D.1[Tên sản phẩm],0)))</f>
        <v/>
      </c>
      <c r="J1559" s="20" t="str">
        <f>IF(H1559="","",INDEX(D.1[ĐVT],MATCH(H1559,D.1[Tên sản phẩm],0)))</f>
        <v/>
      </c>
      <c r="K1559" s="56" t="str">
        <f>IF(H1559="","",INDEX(#REF!,MATCH(H1559,D.1[Tên sản phẩm],0)))</f>
        <v/>
      </c>
      <c r="L1559" s="56"/>
      <c r="M1559" s="53"/>
      <c r="N1559" s="53"/>
      <c r="O1559" s="53"/>
      <c r="P1559" s="57" t="str">
        <f t="shared" si="296"/>
        <v/>
      </c>
      <c r="Q1559" s="58"/>
      <c r="R1559" s="56" t="str">
        <f t="shared" si="289"/>
        <v/>
      </c>
      <c r="S1559" s="57" t="str">
        <f t="shared" si="297"/>
        <v/>
      </c>
      <c r="T1559" s="58" t="str">
        <f t="shared" ca="1" si="298"/>
        <v/>
      </c>
      <c r="U1559" s="57" t="str">
        <f t="shared" si="299"/>
        <v/>
      </c>
      <c r="V1559" s="57" t="str">
        <f ca="1">IF(AND(C1559&lt;&gt;"",C1559&lt;&gt;OFFSET(C1559,1,0)),SUMIFS([Giá có thuế],[Số ĐK],C1559),"")</f>
        <v/>
      </c>
      <c r="W1559" s="53"/>
      <c r="X1559" s="55" t="str">
        <f>IF(W1559="","",'Thông Tin Chung'!#REF!)</f>
        <v/>
      </c>
      <c r="Y1559" s="57" t="str">
        <f t="shared" ca="1" si="300"/>
        <v/>
      </c>
      <c r="Z1559" s="59"/>
      <c r="AA1559" s="49" t="str">
        <f ca="1">IF(C1559="","",IF(OR(D1559&lt;NgayBatDau,D1559&gt;NgayKetThuc),"Ngày tháng phải nằm trong kỳ báo cáo",IF(AND(G1559&lt;&gt;"",COUNTIF(D.2[Tên khách hàng],G1559)=0),"Tên KH chưa khai báo trong DSKH",IF(AND(H1559&lt;&gt;"",COUNTIF(D.1[Tên sản phẩm],H1559)=0),"SP này chưa khai báo trong DSSP",""))))</f>
        <v/>
      </c>
      <c r="AB1559" s="28" t="str">
        <f t="shared" ca="1" si="290"/>
        <v/>
      </c>
      <c r="AC1559" s="29" t="str">
        <f>IF(OR(H1559="",S1559=""),"",S1559-(SUM(L1559,M1559)*INDEX(#REF!,MATCH(H1559,D.1[Tên sản phẩm],0))))</f>
        <v/>
      </c>
    </row>
    <row r="1560" spans="2:29" ht="27.75" customHeight="1">
      <c r="B1560" s="69">
        <f t="shared" si="291"/>
        <v>1557</v>
      </c>
      <c r="C1560" s="49" t="str">
        <f t="shared" ca="1" si="292"/>
        <v/>
      </c>
      <c r="D1560" s="50" t="str">
        <f t="shared" ca="1" si="293"/>
        <v/>
      </c>
      <c r="E1560" s="51" t="str">
        <f t="shared" ca="1" si="294"/>
        <v/>
      </c>
      <c r="F1560" s="51"/>
      <c r="G1560" s="52" t="str">
        <f t="shared" ca="1" si="295"/>
        <v/>
      </c>
      <c r="H1560" s="53"/>
      <c r="I1560" s="54" t="str">
        <f>IF(H1560="","",INDEX(D.1[Quy cách],MATCH(H1560,D.1[Tên sản phẩm],0)))</f>
        <v/>
      </c>
      <c r="J1560" s="20" t="str">
        <f>IF(H1560="","",INDEX(D.1[ĐVT],MATCH(H1560,D.1[Tên sản phẩm],0)))</f>
        <v/>
      </c>
      <c r="K1560" s="56" t="str">
        <f>IF(H1560="","",INDEX(#REF!,MATCH(H1560,D.1[Tên sản phẩm],0)))</f>
        <v/>
      </c>
      <c r="L1560" s="56"/>
      <c r="M1560" s="53"/>
      <c r="N1560" s="53"/>
      <c r="O1560" s="53"/>
      <c r="P1560" s="57" t="str">
        <f t="shared" si="296"/>
        <v/>
      </c>
      <c r="Q1560" s="58"/>
      <c r="R1560" s="56" t="str">
        <f t="shared" si="289"/>
        <v/>
      </c>
      <c r="S1560" s="57" t="str">
        <f t="shared" si="297"/>
        <v/>
      </c>
      <c r="T1560" s="58" t="str">
        <f t="shared" ca="1" si="298"/>
        <v/>
      </c>
      <c r="U1560" s="57" t="str">
        <f t="shared" si="299"/>
        <v/>
      </c>
      <c r="V1560" s="57" t="str">
        <f ca="1">IF(AND(C1560&lt;&gt;"",C1560&lt;&gt;OFFSET(C1560,1,0)),SUMIFS([Giá có thuế],[Số ĐK],C1560),"")</f>
        <v/>
      </c>
      <c r="W1560" s="53"/>
      <c r="X1560" s="55" t="str">
        <f>IF(W1560="","",'Thông Tin Chung'!#REF!)</f>
        <v/>
      </c>
      <c r="Y1560" s="57" t="str">
        <f t="shared" ca="1" si="300"/>
        <v/>
      </c>
      <c r="Z1560" s="59"/>
      <c r="AA1560" s="49" t="str">
        <f ca="1">IF(C1560="","",IF(OR(D1560&lt;NgayBatDau,D1560&gt;NgayKetThuc),"Ngày tháng phải nằm trong kỳ báo cáo",IF(AND(G1560&lt;&gt;"",COUNTIF(D.2[Tên khách hàng],G1560)=0),"Tên KH chưa khai báo trong DSKH",IF(AND(H1560&lt;&gt;"",COUNTIF(D.1[Tên sản phẩm],H1560)=0),"SP này chưa khai báo trong DSSP",""))))</f>
        <v/>
      </c>
      <c r="AB1560" s="28" t="str">
        <f t="shared" ca="1" si="290"/>
        <v/>
      </c>
      <c r="AC1560" s="29" t="str">
        <f>IF(OR(H1560="",S1560=""),"",S1560-(SUM(L1560,M1560)*INDEX(#REF!,MATCH(H1560,D.1[Tên sản phẩm],0))))</f>
        <v/>
      </c>
    </row>
    <row r="1561" spans="2:29" ht="27.75" customHeight="1">
      <c r="B1561" s="69">
        <f t="shared" si="291"/>
        <v>1558</v>
      </c>
      <c r="C1561" s="49" t="str">
        <f t="shared" ca="1" si="292"/>
        <v/>
      </c>
      <c r="D1561" s="50" t="str">
        <f t="shared" ca="1" si="293"/>
        <v/>
      </c>
      <c r="E1561" s="51" t="str">
        <f t="shared" ca="1" si="294"/>
        <v/>
      </c>
      <c r="F1561" s="51"/>
      <c r="G1561" s="52" t="str">
        <f t="shared" ca="1" si="295"/>
        <v/>
      </c>
      <c r="H1561" s="53"/>
      <c r="I1561" s="54" t="str">
        <f>IF(H1561="","",INDEX(D.1[Quy cách],MATCH(H1561,D.1[Tên sản phẩm],0)))</f>
        <v/>
      </c>
      <c r="J1561" s="20" t="str">
        <f>IF(H1561="","",INDEX(D.1[ĐVT],MATCH(H1561,D.1[Tên sản phẩm],0)))</f>
        <v/>
      </c>
      <c r="K1561" s="56" t="str">
        <f>IF(H1561="","",INDEX(#REF!,MATCH(H1561,D.1[Tên sản phẩm],0)))</f>
        <v/>
      </c>
      <c r="L1561" s="56"/>
      <c r="M1561" s="53"/>
      <c r="N1561" s="53"/>
      <c r="O1561" s="53"/>
      <c r="P1561" s="57" t="str">
        <f t="shared" si="296"/>
        <v/>
      </c>
      <c r="Q1561" s="58"/>
      <c r="R1561" s="56" t="str">
        <f t="shared" si="289"/>
        <v/>
      </c>
      <c r="S1561" s="57" t="str">
        <f t="shared" si="297"/>
        <v/>
      </c>
      <c r="T1561" s="58" t="str">
        <f t="shared" ca="1" si="298"/>
        <v/>
      </c>
      <c r="U1561" s="57" t="str">
        <f t="shared" si="299"/>
        <v/>
      </c>
      <c r="V1561" s="57" t="str">
        <f ca="1">IF(AND(C1561&lt;&gt;"",C1561&lt;&gt;OFFSET(C1561,1,0)),SUMIFS([Giá có thuế],[Số ĐK],C1561),"")</f>
        <v/>
      </c>
      <c r="W1561" s="53"/>
      <c r="X1561" s="55" t="str">
        <f>IF(W1561="","",'Thông Tin Chung'!#REF!)</f>
        <v/>
      </c>
      <c r="Y1561" s="57" t="str">
        <f t="shared" ca="1" si="300"/>
        <v/>
      </c>
      <c r="Z1561" s="59"/>
      <c r="AA1561" s="49" t="str">
        <f ca="1">IF(C1561="","",IF(OR(D1561&lt;NgayBatDau,D1561&gt;NgayKetThuc),"Ngày tháng phải nằm trong kỳ báo cáo",IF(AND(G1561&lt;&gt;"",COUNTIF(D.2[Tên khách hàng],G1561)=0),"Tên KH chưa khai báo trong DSKH",IF(AND(H1561&lt;&gt;"",COUNTIF(D.1[Tên sản phẩm],H1561)=0),"SP này chưa khai báo trong DSSP",""))))</f>
        <v/>
      </c>
      <c r="AB1561" s="28" t="str">
        <f t="shared" ca="1" si="290"/>
        <v/>
      </c>
      <c r="AC1561" s="29" t="str">
        <f>IF(OR(H1561="",S1561=""),"",S1561-(SUM(L1561,M1561)*INDEX(#REF!,MATCH(H1561,D.1[Tên sản phẩm],0))))</f>
        <v/>
      </c>
    </row>
    <row r="1562" spans="2:29" ht="27.75" customHeight="1">
      <c r="B1562" s="69">
        <f t="shared" si="291"/>
        <v>1559</v>
      </c>
      <c r="C1562" s="49" t="str">
        <f t="shared" ca="1" si="292"/>
        <v/>
      </c>
      <c r="D1562" s="50" t="str">
        <f t="shared" ca="1" si="293"/>
        <v/>
      </c>
      <c r="E1562" s="51" t="str">
        <f t="shared" ca="1" si="294"/>
        <v/>
      </c>
      <c r="F1562" s="51"/>
      <c r="G1562" s="52" t="str">
        <f t="shared" ca="1" si="295"/>
        <v/>
      </c>
      <c r="H1562" s="53"/>
      <c r="I1562" s="54" t="str">
        <f>IF(H1562="","",INDEX(D.1[Quy cách],MATCH(H1562,D.1[Tên sản phẩm],0)))</f>
        <v/>
      </c>
      <c r="J1562" s="20" t="str">
        <f>IF(H1562="","",INDEX(D.1[ĐVT],MATCH(H1562,D.1[Tên sản phẩm],0)))</f>
        <v/>
      </c>
      <c r="K1562" s="56" t="str">
        <f>IF(H1562="","",INDEX(#REF!,MATCH(H1562,D.1[Tên sản phẩm],0)))</f>
        <v/>
      </c>
      <c r="L1562" s="56"/>
      <c r="M1562" s="53"/>
      <c r="N1562" s="53"/>
      <c r="O1562" s="53"/>
      <c r="P1562" s="57" t="str">
        <f t="shared" si="296"/>
        <v/>
      </c>
      <c r="Q1562" s="58"/>
      <c r="R1562" s="56" t="str">
        <f t="shared" si="289"/>
        <v/>
      </c>
      <c r="S1562" s="57" t="str">
        <f t="shared" si="297"/>
        <v/>
      </c>
      <c r="T1562" s="58" t="str">
        <f t="shared" ca="1" si="298"/>
        <v/>
      </c>
      <c r="U1562" s="57" t="str">
        <f t="shared" si="299"/>
        <v/>
      </c>
      <c r="V1562" s="57" t="str">
        <f ca="1">IF(AND(C1562&lt;&gt;"",C1562&lt;&gt;OFFSET(C1562,1,0)),SUMIFS([Giá có thuế],[Số ĐK],C1562),"")</f>
        <v/>
      </c>
      <c r="W1562" s="53"/>
      <c r="X1562" s="55" t="str">
        <f>IF(W1562="","",'Thông Tin Chung'!#REF!)</f>
        <v/>
      </c>
      <c r="Y1562" s="57" t="str">
        <f t="shared" ca="1" si="300"/>
        <v/>
      </c>
      <c r="Z1562" s="59"/>
      <c r="AA1562" s="49" t="str">
        <f ca="1">IF(C1562="","",IF(OR(D1562&lt;NgayBatDau,D1562&gt;NgayKetThuc),"Ngày tháng phải nằm trong kỳ báo cáo",IF(AND(G1562&lt;&gt;"",COUNTIF(D.2[Tên khách hàng],G1562)=0),"Tên KH chưa khai báo trong DSKH",IF(AND(H1562&lt;&gt;"",COUNTIF(D.1[Tên sản phẩm],H1562)=0),"SP này chưa khai báo trong DSSP",""))))</f>
        <v/>
      </c>
      <c r="AB1562" s="28" t="str">
        <f t="shared" ca="1" si="290"/>
        <v/>
      </c>
      <c r="AC1562" s="29" t="str">
        <f>IF(OR(H1562="",S1562=""),"",S1562-(SUM(L1562,M1562)*INDEX(#REF!,MATCH(H1562,D.1[Tên sản phẩm],0))))</f>
        <v/>
      </c>
    </row>
    <row r="1563" spans="2:29" ht="27.75" customHeight="1">
      <c r="B1563" s="69">
        <f t="shared" si="291"/>
        <v>1560</v>
      </c>
      <c r="C1563" s="49" t="str">
        <f t="shared" ca="1" si="292"/>
        <v/>
      </c>
      <c r="D1563" s="50" t="str">
        <f t="shared" ca="1" si="293"/>
        <v/>
      </c>
      <c r="E1563" s="51" t="str">
        <f t="shared" ca="1" si="294"/>
        <v/>
      </c>
      <c r="F1563" s="51"/>
      <c r="G1563" s="52" t="str">
        <f t="shared" ca="1" si="295"/>
        <v/>
      </c>
      <c r="H1563" s="53"/>
      <c r="I1563" s="54" t="str">
        <f>IF(H1563="","",INDEX(D.1[Quy cách],MATCH(H1563,D.1[Tên sản phẩm],0)))</f>
        <v/>
      </c>
      <c r="J1563" s="20" t="str">
        <f>IF(H1563="","",INDEX(D.1[ĐVT],MATCH(H1563,D.1[Tên sản phẩm],0)))</f>
        <v/>
      </c>
      <c r="K1563" s="56" t="str">
        <f>IF(H1563="","",INDEX(#REF!,MATCH(H1563,D.1[Tên sản phẩm],0)))</f>
        <v/>
      </c>
      <c r="L1563" s="56"/>
      <c r="M1563" s="53"/>
      <c r="N1563" s="53"/>
      <c r="O1563" s="53"/>
      <c r="P1563" s="57" t="str">
        <f t="shared" si="296"/>
        <v/>
      </c>
      <c r="Q1563" s="58"/>
      <c r="R1563" s="56" t="str">
        <f t="shared" si="289"/>
        <v/>
      </c>
      <c r="S1563" s="57" t="str">
        <f t="shared" si="297"/>
        <v/>
      </c>
      <c r="T1563" s="58" t="str">
        <f t="shared" ca="1" si="298"/>
        <v/>
      </c>
      <c r="U1563" s="57" t="str">
        <f t="shared" si="299"/>
        <v/>
      </c>
      <c r="V1563" s="57" t="str">
        <f ca="1">IF(AND(C1563&lt;&gt;"",C1563&lt;&gt;OFFSET(C1563,1,0)),SUMIFS([Giá có thuế],[Số ĐK],C1563),"")</f>
        <v/>
      </c>
      <c r="W1563" s="53"/>
      <c r="X1563" s="55" t="str">
        <f>IF(W1563="","",'Thông Tin Chung'!#REF!)</f>
        <v/>
      </c>
      <c r="Y1563" s="57" t="str">
        <f t="shared" ca="1" si="300"/>
        <v/>
      </c>
      <c r="Z1563" s="59"/>
      <c r="AA1563" s="49" t="str">
        <f ca="1">IF(C1563="","",IF(OR(D1563&lt;NgayBatDau,D1563&gt;NgayKetThuc),"Ngày tháng phải nằm trong kỳ báo cáo",IF(AND(G1563&lt;&gt;"",COUNTIF(D.2[Tên khách hàng],G1563)=0),"Tên KH chưa khai báo trong DSKH",IF(AND(H1563&lt;&gt;"",COUNTIF(D.1[Tên sản phẩm],H1563)=0),"SP này chưa khai báo trong DSSP",""))))</f>
        <v/>
      </c>
      <c r="AB1563" s="28" t="str">
        <f t="shared" ca="1" si="290"/>
        <v/>
      </c>
      <c r="AC1563" s="29" t="str">
        <f>IF(OR(H1563="",S1563=""),"",S1563-(SUM(L1563,M1563)*INDEX(#REF!,MATCH(H1563,D.1[Tên sản phẩm],0))))</f>
        <v/>
      </c>
    </row>
    <row r="1564" spans="2:29" ht="27.75" customHeight="1">
      <c r="B1564" s="69">
        <f t="shared" si="291"/>
        <v>1561</v>
      </c>
      <c r="C1564" s="49" t="str">
        <f t="shared" ca="1" si="292"/>
        <v/>
      </c>
      <c r="D1564" s="50" t="str">
        <f t="shared" ca="1" si="293"/>
        <v/>
      </c>
      <c r="E1564" s="51" t="str">
        <f t="shared" ca="1" si="294"/>
        <v/>
      </c>
      <c r="F1564" s="51"/>
      <c r="G1564" s="52" t="str">
        <f t="shared" ca="1" si="295"/>
        <v/>
      </c>
      <c r="H1564" s="53"/>
      <c r="I1564" s="54" t="str">
        <f>IF(H1564="","",INDEX(D.1[Quy cách],MATCH(H1564,D.1[Tên sản phẩm],0)))</f>
        <v/>
      </c>
      <c r="J1564" s="20" t="str">
        <f>IF(H1564="","",INDEX(D.1[ĐVT],MATCH(H1564,D.1[Tên sản phẩm],0)))</f>
        <v/>
      </c>
      <c r="K1564" s="56" t="str">
        <f>IF(H1564="","",INDEX(#REF!,MATCH(H1564,D.1[Tên sản phẩm],0)))</f>
        <v/>
      </c>
      <c r="L1564" s="56"/>
      <c r="M1564" s="53"/>
      <c r="N1564" s="53"/>
      <c r="O1564" s="53"/>
      <c r="P1564" s="57" t="str">
        <f t="shared" si="296"/>
        <v/>
      </c>
      <c r="Q1564" s="58"/>
      <c r="R1564" s="56" t="str">
        <f t="shared" si="289"/>
        <v/>
      </c>
      <c r="S1564" s="57" t="str">
        <f t="shared" si="297"/>
        <v/>
      </c>
      <c r="T1564" s="58" t="str">
        <f t="shared" ca="1" si="298"/>
        <v/>
      </c>
      <c r="U1564" s="57" t="str">
        <f t="shared" si="299"/>
        <v/>
      </c>
      <c r="V1564" s="57" t="str">
        <f ca="1">IF(AND(C1564&lt;&gt;"",C1564&lt;&gt;OFFSET(C1564,1,0)),SUMIFS([Giá có thuế],[Số ĐK],C1564),"")</f>
        <v/>
      </c>
      <c r="W1564" s="53"/>
      <c r="X1564" s="55" t="str">
        <f>IF(W1564="","",'Thông Tin Chung'!#REF!)</f>
        <v/>
      </c>
      <c r="Y1564" s="57" t="str">
        <f t="shared" ca="1" si="300"/>
        <v/>
      </c>
      <c r="Z1564" s="59"/>
      <c r="AA1564" s="49" t="str">
        <f ca="1">IF(C1564="","",IF(OR(D1564&lt;NgayBatDau,D1564&gt;NgayKetThuc),"Ngày tháng phải nằm trong kỳ báo cáo",IF(AND(G1564&lt;&gt;"",COUNTIF(D.2[Tên khách hàng],G1564)=0),"Tên KH chưa khai báo trong DSKH",IF(AND(H1564&lt;&gt;"",COUNTIF(D.1[Tên sản phẩm],H1564)=0),"SP này chưa khai báo trong DSSP",""))))</f>
        <v/>
      </c>
      <c r="AB1564" s="28" t="str">
        <f t="shared" ca="1" si="290"/>
        <v/>
      </c>
      <c r="AC1564" s="29" t="str">
        <f>IF(OR(H1564="",S1564=""),"",S1564-(SUM(L1564,M1564)*INDEX(#REF!,MATCH(H1564,D.1[Tên sản phẩm],0))))</f>
        <v/>
      </c>
    </row>
    <row r="1565" spans="2:29" ht="27.75" customHeight="1">
      <c r="B1565" s="69">
        <f t="shared" si="291"/>
        <v>1562</v>
      </c>
      <c r="C1565" s="49" t="str">
        <f t="shared" ca="1" si="292"/>
        <v/>
      </c>
      <c r="D1565" s="50" t="str">
        <f t="shared" ca="1" si="293"/>
        <v/>
      </c>
      <c r="E1565" s="51" t="str">
        <f t="shared" ca="1" si="294"/>
        <v/>
      </c>
      <c r="F1565" s="51"/>
      <c r="G1565" s="52" t="str">
        <f t="shared" ca="1" si="295"/>
        <v/>
      </c>
      <c r="H1565" s="53"/>
      <c r="I1565" s="54" t="str">
        <f>IF(H1565="","",INDEX(D.1[Quy cách],MATCH(H1565,D.1[Tên sản phẩm],0)))</f>
        <v/>
      </c>
      <c r="J1565" s="20" t="str">
        <f>IF(H1565="","",INDEX(D.1[ĐVT],MATCH(H1565,D.1[Tên sản phẩm],0)))</f>
        <v/>
      </c>
      <c r="K1565" s="56" t="str">
        <f>IF(H1565="","",INDEX(#REF!,MATCH(H1565,D.1[Tên sản phẩm],0)))</f>
        <v/>
      </c>
      <c r="L1565" s="56"/>
      <c r="M1565" s="53"/>
      <c r="N1565" s="53"/>
      <c r="O1565" s="53"/>
      <c r="P1565" s="57" t="str">
        <f t="shared" si="296"/>
        <v/>
      </c>
      <c r="Q1565" s="58"/>
      <c r="R1565" s="56" t="str">
        <f t="shared" si="289"/>
        <v/>
      </c>
      <c r="S1565" s="57" t="str">
        <f t="shared" si="297"/>
        <v/>
      </c>
      <c r="T1565" s="58" t="str">
        <f t="shared" ca="1" si="298"/>
        <v/>
      </c>
      <c r="U1565" s="57" t="str">
        <f t="shared" si="299"/>
        <v/>
      </c>
      <c r="V1565" s="57" t="str">
        <f ca="1">IF(AND(C1565&lt;&gt;"",C1565&lt;&gt;OFFSET(C1565,1,0)),SUMIFS([Giá có thuế],[Số ĐK],C1565),"")</f>
        <v/>
      </c>
      <c r="W1565" s="53"/>
      <c r="X1565" s="55" t="str">
        <f>IF(W1565="","",'Thông Tin Chung'!#REF!)</f>
        <v/>
      </c>
      <c r="Y1565" s="57" t="str">
        <f t="shared" ca="1" si="300"/>
        <v/>
      </c>
      <c r="Z1565" s="59"/>
      <c r="AA1565" s="49" t="str">
        <f ca="1">IF(C1565="","",IF(OR(D1565&lt;NgayBatDau,D1565&gt;NgayKetThuc),"Ngày tháng phải nằm trong kỳ báo cáo",IF(AND(G1565&lt;&gt;"",COUNTIF(D.2[Tên khách hàng],G1565)=0),"Tên KH chưa khai báo trong DSKH",IF(AND(H1565&lt;&gt;"",COUNTIF(D.1[Tên sản phẩm],H1565)=0),"SP này chưa khai báo trong DSSP",""))))</f>
        <v/>
      </c>
      <c r="AB1565" s="28" t="str">
        <f t="shared" ca="1" si="290"/>
        <v/>
      </c>
      <c r="AC1565" s="29" t="str">
        <f>IF(OR(H1565="",S1565=""),"",S1565-(SUM(L1565,M1565)*INDEX(#REF!,MATCH(H1565,D.1[Tên sản phẩm],0))))</f>
        <v/>
      </c>
    </row>
    <row r="1566" spans="2:29" ht="27.75" customHeight="1">
      <c r="B1566" s="69">
        <f t="shared" si="291"/>
        <v>1563</v>
      </c>
      <c r="C1566" s="49" t="str">
        <f t="shared" ca="1" si="292"/>
        <v/>
      </c>
      <c r="D1566" s="50" t="str">
        <f t="shared" ca="1" si="293"/>
        <v/>
      </c>
      <c r="E1566" s="51" t="str">
        <f t="shared" ca="1" si="294"/>
        <v/>
      </c>
      <c r="F1566" s="51"/>
      <c r="G1566" s="52" t="str">
        <f t="shared" ca="1" si="295"/>
        <v/>
      </c>
      <c r="H1566" s="53"/>
      <c r="I1566" s="54" t="str">
        <f>IF(H1566="","",INDEX(D.1[Quy cách],MATCH(H1566,D.1[Tên sản phẩm],0)))</f>
        <v/>
      </c>
      <c r="J1566" s="20" t="str">
        <f>IF(H1566="","",INDEX(D.1[ĐVT],MATCH(H1566,D.1[Tên sản phẩm],0)))</f>
        <v/>
      </c>
      <c r="K1566" s="56" t="str">
        <f>IF(H1566="","",INDEX(#REF!,MATCH(H1566,D.1[Tên sản phẩm],0)))</f>
        <v/>
      </c>
      <c r="L1566" s="56"/>
      <c r="M1566" s="53"/>
      <c r="N1566" s="53"/>
      <c r="O1566" s="53"/>
      <c r="P1566" s="57" t="str">
        <f t="shared" si="296"/>
        <v/>
      </c>
      <c r="Q1566" s="58"/>
      <c r="R1566" s="56" t="str">
        <f t="shared" si="289"/>
        <v/>
      </c>
      <c r="S1566" s="57" t="str">
        <f t="shared" si="297"/>
        <v/>
      </c>
      <c r="T1566" s="58" t="str">
        <f t="shared" ca="1" si="298"/>
        <v/>
      </c>
      <c r="U1566" s="57" t="str">
        <f t="shared" si="299"/>
        <v/>
      </c>
      <c r="V1566" s="57" t="str">
        <f ca="1">IF(AND(C1566&lt;&gt;"",C1566&lt;&gt;OFFSET(C1566,1,0)),SUMIFS([Giá có thuế],[Số ĐK],C1566),"")</f>
        <v/>
      </c>
      <c r="W1566" s="53"/>
      <c r="X1566" s="55" t="str">
        <f>IF(W1566="","",'Thông Tin Chung'!#REF!)</f>
        <v/>
      </c>
      <c r="Y1566" s="57" t="str">
        <f t="shared" ca="1" si="300"/>
        <v/>
      </c>
      <c r="Z1566" s="59"/>
      <c r="AA1566" s="49" t="str">
        <f ca="1">IF(C1566="","",IF(OR(D1566&lt;NgayBatDau,D1566&gt;NgayKetThuc),"Ngày tháng phải nằm trong kỳ báo cáo",IF(AND(G1566&lt;&gt;"",COUNTIF(D.2[Tên khách hàng],G1566)=0),"Tên KH chưa khai báo trong DSKH",IF(AND(H1566&lt;&gt;"",COUNTIF(D.1[Tên sản phẩm],H1566)=0),"SP này chưa khai báo trong DSSP",""))))</f>
        <v/>
      </c>
      <c r="AB1566" s="28" t="str">
        <f t="shared" ca="1" si="290"/>
        <v/>
      </c>
      <c r="AC1566" s="29" t="str">
        <f>IF(OR(H1566="",S1566=""),"",S1566-(SUM(L1566,M1566)*INDEX(#REF!,MATCH(H1566,D.1[Tên sản phẩm],0))))</f>
        <v/>
      </c>
    </row>
    <row r="1567" spans="2:29" ht="27.75" customHeight="1">
      <c r="B1567" s="69">
        <f t="shared" si="291"/>
        <v>1564</v>
      </c>
      <c r="C1567" s="49" t="str">
        <f t="shared" ca="1" si="292"/>
        <v/>
      </c>
      <c r="D1567" s="50" t="str">
        <f t="shared" ca="1" si="293"/>
        <v/>
      </c>
      <c r="E1567" s="51" t="str">
        <f t="shared" ca="1" si="294"/>
        <v/>
      </c>
      <c r="F1567" s="51"/>
      <c r="G1567" s="52" t="str">
        <f t="shared" ca="1" si="295"/>
        <v/>
      </c>
      <c r="H1567" s="53"/>
      <c r="I1567" s="54" t="str">
        <f>IF(H1567="","",INDEX(D.1[Quy cách],MATCH(H1567,D.1[Tên sản phẩm],0)))</f>
        <v/>
      </c>
      <c r="J1567" s="20" t="str">
        <f>IF(H1567="","",INDEX(D.1[ĐVT],MATCH(H1567,D.1[Tên sản phẩm],0)))</f>
        <v/>
      </c>
      <c r="K1567" s="56" t="str">
        <f>IF(H1567="","",INDEX(#REF!,MATCH(H1567,D.1[Tên sản phẩm],0)))</f>
        <v/>
      </c>
      <c r="L1567" s="56"/>
      <c r="M1567" s="53"/>
      <c r="N1567" s="53"/>
      <c r="O1567" s="53"/>
      <c r="P1567" s="57" t="str">
        <f t="shared" si="296"/>
        <v/>
      </c>
      <c r="Q1567" s="58"/>
      <c r="R1567" s="56" t="str">
        <f t="shared" si="289"/>
        <v/>
      </c>
      <c r="S1567" s="57" t="str">
        <f t="shared" si="297"/>
        <v/>
      </c>
      <c r="T1567" s="58" t="str">
        <f t="shared" ca="1" si="298"/>
        <v/>
      </c>
      <c r="U1567" s="57" t="str">
        <f t="shared" si="299"/>
        <v/>
      </c>
      <c r="V1567" s="57" t="str">
        <f ca="1">IF(AND(C1567&lt;&gt;"",C1567&lt;&gt;OFFSET(C1567,1,0)),SUMIFS([Giá có thuế],[Số ĐK],C1567),"")</f>
        <v/>
      </c>
      <c r="W1567" s="53"/>
      <c r="X1567" s="55" t="str">
        <f>IF(W1567="","",'Thông Tin Chung'!#REF!)</f>
        <v/>
      </c>
      <c r="Y1567" s="57" t="str">
        <f t="shared" ca="1" si="300"/>
        <v/>
      </c>
      <c r="Z1567" s="59"/>
      <c r="AA1567" s="49" t="str">
        <f ca="1">IF(C1567="","",IF(OR(D1567&lt;NgayBatDau,D1567&gt;NgayKetThuc),"Ngày tháng phải nằm trong kỳ báo cáo",IF(AND(G1567&lt;&gt;"",COUNTIF(D.2[Tên khách hàng],G1567)=0),"Tên KH chưa khai báo trong DSKH",IF(AND(H1567&lt;&gt;"",COUNTIF(D.1[Tên sản phẩm],H1567)=0),"SP này chưa khai báo trong DSSP",""))))</f>
        <v/>
      </c>
      <c r="AB1567" s="28" t="str">
        <f t="shared" ca="1" si="290"/>
        <v/>
      </c>
      <c r="AC1567" s="29" t="str">
        <f>IF(OR(H1567="",S1567=""),"",S1567-(SUM(L1567,M1567)*INDEX(#REF!,MATCH(H1567,D.1[Tên sản phẩm],0))))</f>
        <v/>
      </c>
    </row>
    <row r="1568" spans="2:29" ht="27.75" customHeight="1">
      <c r="B1568" s="69">
        <f t="shared" si="291"/>
        <v>1565</v>
      </c>
      <c r="C1568" s="49" t="str">
        <f t="shared" ca="1" si="292"/>
        <v/>
      </c>
      <c r="D1568" s="50" t="str">
        <f t="shared" ca="1" si="293"/>
        <v/>
      </c>
      <c r="E1568" s="51" t="str">
        <f t="shared" ca="1" si="294"/>
        <v/>
      </c>
      <c r="F1568" s="51"/>
      <c r="G1568" s="52" t="str">
        <f t="shared" ca="1" si="295"/>
        <v/>
      </c>
      <c r="H1568" s="53"/>
      <c r="I1568" s="54" t="str">
        <f>IF(H1568="","",INDEX(D.1[Quy cách],MATCH(H1568,D.1[Tên sản phẩm],0)))</f>
        <v/>
      </c>
      <c r="J1568" s="20" t="str">
        <f>IF(H1568="","",INDEX(D.1[ĐVT],MATCH(H1568,D.1[Tên sản phẩm],0)))</f>
        <v/>
      </c>
      <c r="K1568" s="56" t="str">
        <f>IF(H1568="","",INDEX(#REF!,MATCH(H1568,D.1[Tên sản phẩm],0)))</f>
        <v/>
      </c>
      <c r="L1568" s="56"/>
      <c r="M1568" s="53"/>
      <c r="N1568" s="53"/>
      <c r="O1568" s="53"/>
      <c r="P1568" s="57" t="str">
        <f t="shared" si="296"/>
        <v/>
      </c>
      <c r="Q1568" s="58"/>
      <c r="R1568" s="56" t="str">
        <f t="shared" si="289"/>
        <v/>
      </c>
      <c r="S1568" s="57" t="str">
        <f t="shared" si="297"/>
        <v/>
      </c>
      <c r="T1568" s="58" t="str">
        <f t="shared" ca="1" si="298"/>
        <v/>
      </c>
      <c r="U1568" s="57" t="str">
        <f t="shared" si="299"/>
        <v/>
      </c>
      <c r="V1568" s="57" t="str">
        <f ca="1">IF(AND(C1568&lt;&gt;"",C1568&lt;&gt;OFFSET(C1568,1,0)),SUMIFS([Giá có thuế],[Số ĐK],C1568),"")</f>
        <v/>
      </c>
      <c r="W1568" s="53"/>
      <c r="X1568" s="55" t="str">
        <f>IF(W1568="","",'Thông Tin Chung'!#REF!)</f>
        <v/>
      </c>
      <c r="Y1568" s="57" t="str">
        <f t="shared" ca="1" si="300"/>
        <v/>
      </c>
      <c r="Z1568" s="59"/>
      <c r="AA1568" s="49" t="str">
        <f ca="1">IF(C1568="","",IF(OR(D1568&lt;NgayBatDau,D1568&gt;NgayKetThuc),"Ngày tháng phải nằm trong kỳ báo cáo",IF(AND(G1568&lt;&gt;"",COUNTIF(D.2[Tên khách hàng],G1568)=0),"Tên KH chưa khai báo trong DSKH",IF(AND(H1568&lt;&gt;"",COUNTIF(D.1[Tên sản phẩm],H1568)=0),"SP này chưa khai báo trong DSSP",""))))</f>
        <v/>
      </c>
      <c r="AB1568" s="28" t="str">
        <f t="shared" ca="1" si="290"/>
        <v/>
      </c>
      <c r="AC1568" s="29" t="str">
        <f>IF(OR(H1568="",S1568=""),"",S1568-(SUM(L1568,M1568)*INDEX(#REF!,MATCH(H1568,D.1[Tên sản phẩm],0))))</f>
        <v/>
      </c>
    </row>
    <row r="1569" spans="2:29" ht="27.75" customHeight="1">
      <c r="B1569" s="69">
        <f t="shared" si="291"/>
        <v>1566</v>
      </c>
      <c r="C1569" s="49" t="str">
        <f t="shared" ca="1" si="292"/>
        <v/>
      </c>
      <c r="D1569" s="50" t="str">
        <f t="shared" ca="1" si="293"/>
        <v/>
      </c>
      <c r="E1569" s="51" t="str">
        <f t="shared" ca="1" si="294"/>
        <v/>
      </c>
      <c r="F1569" s="51"/>
      <c r="G1569" s="52" t="str">
        <f t="shared" ca="1" si="295"/>
        <v/>
      </c>
      <c r="H1569" s="53"/>
      <c r="I1569" s="54" t="str">
        <f>IF(H1569="","",INDEX(D.1[Quy cách],MATCH(H1569,D.1[Tên sản phẩm],0)))</f>
        <v/>
      </c>
      <c r="J1569" s="20" t="str">
        <f>IF(H1569="","",INDEX(D.1[ĐVT],MATCH(H1569,D.1[Tên sản phẩm],0)))</f>
        <v/>
      </c>
      <c r="K1569" s="56" t="str">
        <f>IF(H1569="","",INDEX(#REF!,MATCH(H1569,D.1[Tên sản phẩm],0)))</f>
        <v/>
      </c>
      <c r="L1569" s="56"/>
      <c r="M1569" s="53"/>
      <c r="N1569" s="53"/>
      <c r="O1569" s="53"/>
      <c r="P1569" s="57" t="str">
        <f t="shared" si="296"/>
        <v/>
      </c>
      <c r="Q1569" s="58"/>
      <c r="R1569" s="56" t="str">
        <f t="shared" si="289"/>
        <v/>
      </c>
      <c r="S1569" s="57" t="str">
        <f t="shared" si="297"/>
        <v/>
      </c>
      <c r="T1569" s="58" t="str">
        <f t="shared" ca="1" si="298"/>
        <v/>
      </c>
      <c r="U1569" s="57" t="str">
        <f t="shared" si="299"/>
        <v/>
      </c>
      <c r="V1569" s="57" t="str">
        <f ca="1">IF(AND(C1569&lt;&gt;"",C1569&lt;&gt;OFFSET(C1569,1,0)),SUMIFS([Giá có thuế],[Số ĐK],C1569),"")</f>
        <v/>
      </c>
      <c r="W1569" s="53"/>
      <c r="X1569" s="55" t="str">
        <f>IF(W1569="","",'Thông Tin Chung'!#REF!)</f>
        <v/>
      </c>
      <c r="Y1569" s="57" t="str">
        <f t="shared" ca="1" si="300"/>
        <v/>
      </c>
      <c r="Z1569" s="59"/>
      <c r="AA1569" s="49" t="str">
        <f ca="1">IF(C1569="","",IF(OR(D1569&lt;NgayBatDau,D1569&gt;NgayKetThuc),"Ngày tháng phải nằm trong kỳ báo cáo",IF(AND(G1569&lt;&gt;"",COUNTIF(D.2[Tên khách hàng],G1569)=0),"Tên KH chưa khai báo trong DSKH",IF(AND(H1569&lt;&gt;"",COUNTIF(D.1[Tên sản phẩm],H1569)=0),"SP này chưa khai báo trong DSSP",""))))</f>
        <v/>
      </c>
      <c r="AB1569" s="28" t="str">
        <f t="shared" ca="1" si="290"/>
        <v/>
      </c>
      <c r="AC1569" s="29" t="str">
        <f>IF(OR(H1569="",S1569=""),"",S1569-(SUM(L1569,M1569)*INDEX(#REF!,MATCH(H1569,D.1[Tên sản phẩm],0))))</f>
        <v/>
      </c>
    </row>
    <row r="1570" spans="2:29" ht="27.75" customHeight="1">
      <c r="B1570" s="69">
        <f t="shared" si="291"/>
        <v>1567</v>
      </c>
      <c r="C1570" s="49" t="str">
        <f t="shared" ca="1" si="292"/>
        <v/>
      </c>
      <c r="D1570" s="50" t="str">
        <f t="shared" ca="1" si="293"/>
        <v/>
      </c>
      <c r="E1570" s="51" t="str">
        <f t="shared" ca="1" si="294"/>
        <v/>
      </c>
      <c r="F1570" s="51"/>
      <c r="G1570" s="52" t="str">
        <f t="shared" ca="1" si="295"/>
        <v/>
      </c>
      <c r="H1570" s="53"/>
      <c r="I1570" s="54" t="str">
        <f>IF(H1570="","",INDEX(D.1[Quy cách],MATCH(H1570,D.1[Tên sản phẩm],0)))</f>
        <v/>
      </c>
      <c r="J1570" s="20" t="str">
        <f>IF(H1570="","",INDEX(D.1[ĐVT],MATCH(H1570,D.1[Tên sản phẩm],0)))</f>
        <v/>
      </c>
      <c r="K1570" s="56" t="str">
        <f>IF(H1570="","",INDEX(#REF!,MATCH(H1570,D.1[Tên sản phẩm],0)))</f>
        <v/>
      </c>
      <c r="L1570" s="56"/>
      <c r="M1570" s="53"/>
      <c r="N1570" s="53"/>
      <c r="O1570" s="53"/>
      <c r="P1570" s="57" t="str">
        <f t="shared" si="296"/>
        <v/>
      </c>
      <c r="Q1570" s="58"/>
      <c r="R1570" s="56" t="str">
        <f t="shared" si="289"/>
        <v/>
      </c>
      <c r="S1570" s="57" t="str">
        <f t="shared" si="297"/>
        <v/>
      </c>
      <c r="T1570" s="58" t="str">
        <f t="shared" ca="1" si="298"/>
        <v/>
      </c>
      <c r="U1570" s="57" t="str">
        <f t="shared" si="299"/>
        <v/>
      </c>
      <c r="V1570" s="57" t="str">
        <f ca="1">IF(AND(C1570&lt;&gt;"",C1570&lt;&gt;OFFSET(C1570,1,0)),SUMIFS([Giá có thuế],[Số ĐK],C1570),"")</f>
        <v/>
      </c>
      <c r="W1570" s="53"/>
      <c r="X1570" s="55" t="str">
        <f>IF(W1570="","",'Thông Tin Chung'!#REF!)</f>
        <v/>
      </c>
      <c r="Y1570" s="57" t="str">
        <f t="shared" ca="1" si="300"/>
        <v/>
      </c>
      <c r="Z1570" s="59"/>
      <c r="AA1570" s="49" t="str">
        <f ca="1">IF(C1570="","",IF(OR(D1570&lt;NgayBatDau,D1570&gt;NgayKetThuc),"Ngày tháng phải nằm trong kỳ báo cáo",IF(AND(G1570&lt;&gt;"",COUNTIF(D.2[Tên khách hàng],G1570)=0),"Tên KH chưa khai báo trong DSKH",IF(AND(H1570&lt;&gt;"",COUNTIF(D.1[Tên sản phẩm],H1570)=0),"SP này chưa khai báo trong DSSP",""))))</f>
        <v/>
      </c>
      <c r="AB1570" s="28" t="str">
        <f t="shared" ca="1" si="290"/>
        <v/>
      </c>
      <c r="AC1570" s="29" t="str">
        <f>IF(OR(H1570="",S1570=""),"",S1570-(SUM(L1570,M1570)*INDEX(#REF!,MATCH(H1570,D.1[Tên sản phẩm],0))))</f>
        <v/>
      </c>
    </row>
    <row r="1571" spans="2:29" ht="27.75" customHeight="1">
      <c r="B1571" s="69">
        <f t="shared" si="291"/>
        <v>1568</v>
      </c>
      <c r="C1571" s="49" t="str">
        <f t="shared" ca="1" si="292"/>
        <v/>
      </c>
      <c r="D1571" s="50" t="str">
        <f t="shared" ca="1" si="293"/>
        <v/>
      </c>
      <c r="E1571" s="51" t="str">
        <f t="shared" ca="1" si="294"/>
        <v/>
      </c>
      <c r="F1571" s="51"/>
      <c r="G1571" s="52" t="str">
        <f t="shared" ca="1" si="295"/>
        <v/>
      </c>
      <c r="H1571" s="53"/>
      <c r="I1571" s="54" t="str">
        <f>IF(H1571="","",INDEX(D.1[Quy cách],MATCH(H1571,D.1[Tên sản phẩm],0)))</f>
        <v/>
      </c>
      <c r="J1571" s="20" t="str">
        <f>IF(H1571="","",INDEX(D.1[ĐVT],MATCH(H1571,D.1[Tên sản phẩm],0)))</f>
        <v/>
      </c>
      <c r="K1571" s="56" t="str">
        <f>IF(H1571="","",INDEX(#REF!,MATCH(H1571,D.1[Tên sản phẩm],0)))</f>
        <v/>
      </c>
      <c r="L1571" s="56"/>
      <c r="M1571" s="53"/>
      <c r="N1571" s="53"/>
      <c r="O1571" s="53"/>
      <c r="P1571" s="57" t="str">
        <f t="shared" si="296"/>
        <v/>
      </c>
      <c r="Q1571" s="58"/>
      <c r="R1571" s="56" t="str">
        <f t="shared" si="289"/>
        <v/>
      </c>
      <c r="S1571" s="57" t="str">
        <f t="shared" si="297"/>
        <v/>
      </c>
      <c r="T1571" s="58" t="str">
        <f t="shared" ca="1" si="298"/>
        <v/>
      </c>
      <c r="U1571" s="57" t="str">
        <f t="shared" si="299"/>
        <v/>
      </c>
      <c r="V1571" s="57" t="str">
        <f ca="1">IF(AND(C1571&lt;&gt;"",C1571&lt;&gt;OFFSET(C1571,1,0)),SUMIFS([Giá có thuế],[Số ĐK],C1571),"")</f>
        <v/>
      </c>
      <c r="W1571" s="53"/>
      <c r="X1571" s="55" t="str">
        <f>IF(W1571="","",'Thông Tin Chung'!#REF!)</f>
        <v/>
      </c>
      <c r="Y1571" s="57" t="str">
        <f t="shared" ca="1" si="300"/>
        <v/>
      </c>
      <c r="Z1571" s="59"/>
      <c r="AA1571" s="49" t="str">
        <f ca="1">IF(C1571="","",IF(OR(D1571&lt;NgayBatDau,D1571&gt;NgayKetThuc),"Ngày tháng phải nằm trong kỳ báo cáo",IF(AND(G1571&lt;&gt;"",COUNTIF(D.2[Tên khách hàng],G1571)=0),"Tên KH chưa khai báo trong DSKH",IF(AND(H1571&lt;&gt;"",COUNTIF(D.1[Tên sản phẩm],H1571)=0),"SP này chưa khai báo trong DSSP",""))))</f>
        <v/>
      </c>
      <c r="AB1571" s="28" t="str">
        <f t="shared" ca="1" si="290"/>
        <v/>
      </c>
      <c r="AC1571" s="29" t="str">
        <f>IF(OR(H1571="",S1571=""),"",S1571-(SUM(L1571,M1571)*INDEX(#REF!,MATCH(H1571,D.1[Tên sản phẩm],0))))</f>
        <v/>
      </c>
    </row>
    <row r="1572" spans="2:29" ht="27.75" customHeight="1">
      <c r="B1572" s="69">
        <f t="shared" si="291"/>
        <v>1569</v>
      </c>
      <c r="C1572" s="49" t="str">
        <f t="shared" ca="1" si="292"/>
        <v/>
      </c>
      <c r="D1572" s="50" t="str">
        <f t="shared" ca="1" si="293"/>
        <v/>
      </c>
      <c r="E1572" s="51" t="str">
        <f t="shared" ca="1" si="294"/>
        <v/>
      </c>
      <c r="F1572" s="51"/>
      <c r="G1572" s="52" t="str">
        <f t="shared" ca="1" si="295"/>
        <v/>
      </c>
      <c r="H1572" s="53"/>
      <c r="I1572" s="54" t="str">
        <f>IF(H1572="","",INDEX(D.1[Quy cách],MATCH(H1572,D.1[Tên sản phẩm],0)))</f>
        <v/>
      </c>
      <c r="J1572" s="20" t="str">
        <f>IF(H1572="","",INDEX(D.1[ĐVT],MATCH(H1572,D.1[Tên sản phẩm],0)))</f>
        <v/>
      </c>
      <c r="K1572" s="56" t="str">
        <f>IF(H1572="","",INDEX(#REF!,MATCH(H1572,D.1[Tên sản phẩm],0)))</f>
        <v/>
      </c>
      <c r="L1572" s="56"/>
      <c r="M1572" s="53"/>
      <c r="N1572" s="53"/>
      <c r="O1572" s="53"/>
      <c r="P1572" s="57" t="str">
        <f t="shared" si="296"/>
        <v/>
      </c>
      <c r="Q1572" s="58"/>
      <c r="R1572" s="56" t="str">
        <f t="shared" si="289"/>
        <v/>
      </c>
      <c r="S1572" s="57" t="str">
        <f t="shared" si="297"/>
        <v/>
      </c>
      <c r="T1572" s="58" t="str">
        <f t="shared" ca="1" si="298"/>
        <v/>
      </c>
      <c r="U1572" s="57" t="str">
        <f t="shared" si="299"/>
        <v/>
      </c>
      <c r="V1572" s="57" t="str">
        <f ca="1">IF(AND(C1572&lt;&gt;"",C1572&lt;&gt;OFFSET(C1572,1,0)),SUMIFS([Giá có thuế],[Số ĐK],C1572),"")</f>
        <v/>
      </c>
      <c r="W1572" s="53"/>
      <c r="X1572" s="55" t="str">
        <f>IF(W1572="","",'Thông Tin Chung'!#REF!)</f>
        <v/>
      </c>
      <c r="Y1572" s="57" t="str">
        <f t="shared" ca="1" si="300"/>
        <v/>
      </c>
      <c r="Z1572" s="59"/>
      <c r="AA1572" s="49" t="str">
        <f ca="1">IF(C1572="","",IF(OR(D1572&lt;NgayBatDau,D1572&gt;NgayKetThuc),"Ngày tháng phải nằm trong kỳ báo cáo",IF(AND(G1572&lt;&gt;"",COUNTIF(D.2[Tên khách hàng],G1572)=0),"Tên KH chưa khai báo trong DSKH",IF(AND(H1572&lt;&gt;"",COUNTIF(D.1[Tên sản phẩm],H1572)=0),"SP này chưa khai báo trong DSSP",""))))</f>
        <v/>
      </c>
      <c r="AB1572" s="28" t="str">
        <f t="shared" ca="1" si="290"/>
        <v/>
      </c>
      <c r="AC1572" s="29" t="str">
        <f>IF(OR(H1572="",S1572=""),"",S1572-(SUM(L1572,M1572)*INDEX(#REF!,MATCH(H1572,D.1[Tên sản phẩm],0))))</f>
        <v/>
      </c>
    </row>
    <row r="1573" spans="2:29" ht="27.75" customHeight="1">
      <c r="B1573" s="69">
        <f t="shared" si="291"/>
        <v>1570</v>
      </c>
      <c r="C1573" s="49" t="str">
        <f t="shared" ca="1" si="292"/>
        <v/>
      </c>
      <c r="D1573" s="50" t="str">
        <f t="shared" ca="1" si="293"/>
        <v/>
      </c>
      <c r="E1573" s="51" t="str">
        <f t="shared" ca="1" si="294"/>
        <v/>
      </c>
      <c r="F1573" s="51"/>
      <c r="G1573" s="52" t="str">
        <f t="shared" ca="1" si="295"/>
        <v/>
      </c>
      <c r="H1573" s="53"/>
      <c r="I1573" s="54" t="str">
        <f>IF(H1573="","",INDEX(D.1[Quy cách],MATCH(H1573,D.1[Tên sản phẩm],0)))</f>
        <v/>
      </c>
      <c r="J1573" s="20" t="str">
        <f>IF(H1573="","",INDEX(D.1[ĐVT],MATCH(H1573,D.1[Tên sản phẩm],0)))</f>
        <v/>
      </c>
      <c r="K1573" s="56" t="str">
        <f>IF(H1573="","",INDEX(#REF!,MATCH(H1573,D.1[Tên sản phẩm],0)))</f>
        <v/>
      </c>
      <c r="L1573" s="56"/>
      <c r="M1573" s="53"/>
      <c r="N1573" s="53"/>
      <c r="O1573" s="53"/>
      <c r="P1573" s="57" t="str">
        <f t="shared" si="296"/>
        <v/>
      </c>
      <c r="Q1573" s="58"/>
      <c r="R1573" s="56" t="str">
        <f t="shared" si="289"/>
        <v/>
      </c>
      <c r="S1573" s="57" t="str">
        <f t="shared" si="297"/>
        <v/>
      </c>
      <c r="T1573" s="58" t="str">
        <f t="shared" ca="1" si="298"/>
        <v/>
      </c>
      <c r="U1573" s="57" t="str">
        <f t="shared" si="299"/>
        <v/>
      </c>
      <c r="V1573" s="57" t="str">
        <f ca="1">IF(AND(C1573&lt;&gt;"",C1573&lt;&gt;OFFSET(C1573,1,0)),SUMIFS([Giá có thuế],[Số ĐK],C1573),"")</f>
        <v/>
      </c>
      <c r="W1573" s="53"/>
      <c r="X1573" s="55" t="str">
        <f>IF(W1573="","",'Thông Tin Chung'!#REF!)</f>
        <v/>
      </c>
      <c r="Y1573" s="57" t="str">
        <f t="shared" ca="1" si="300"/>
        <v/>
      </c>
      <c r="Z1573" s="59"/>
      <c r="AA1573" s="49" t="str">
        <f ca="1">IF(C1573="","",IF(OR(D1573&lt;NgayBatDau,D1573&gt;NgayKetThuc),"Ngày tháng phải nằm trong kỳ báo cáo",IF(AND(G1573&lt;&gt;"",COUNTIF(D.2[Tên khách hàng],G1573)=0),"Tên KH chưa khai báo trong DSKH",IF(AND(H1573&lt;&gt;"",COUNTIF(D.1[Tên sản phẩm],H1573)=0),"SP này chưa khai báo trong DSSP",""))))</f>
        <v/>
      </c>
      <c r="AB1573" s="28" t="str">
        <f t="shared" ca="1" si="290"/>
        <v/>
      </c>
      <c r="AC1573" s="29" t="str">
        <f>IF(OR(H1573="",S1573=""),"",S1573-(SUM(L1573,M1573)*INDEX(#REF!,MATCH(H1573,D.1[Tên sản phẩm],0))))</f>
        <v/>
      </c>
    </row>
    <row r="1574" spans="2:29" ht="27.75" customHeight="1">
      <c r="B1574" s="69">
        <f t="shared" si="291"/>
        <v>1571</v>
      </c>
      <c r="C1574" s="49" t="str">
        <f t="shared" ca="1" si="292"/>
        <v/>
      </c>
      <c r="D1574" s="50" t="str">
        <f t="shared" ca="1" si="293"/>
        <v/>
      </c>
      <c r="E1574" s="51" t="str">
        <f t="shared" ca="1" si="294"/>
        <v/>
      </c>
      <c r="F1574" s="51"/>
      <c r="G1574" s="52" t="str">
        <f t="shared" ca="1" si="295"/>
        <v/>
      </c>
      <c r="H1574" s="53"/>
      <c r="I1574" s="54" t="str">
        <f>IF(H1574="","",INDEX(D.1[Quy cách],MATCH(H1574,D.1[Tên sản phẩm],0)))</f>
        <v/>
      </c>
      <c r="J1574" s="20" t="str">
        <f>IF(H1574="","",INDEX(D.1[ĐVT],MATCH(H1574,D.1[Tên sản phẩm],0)))</f>
        <v/>
      </c>
      <c r="K1574" s="56" t="str">
        <f>IF(H1574="","",INDEX(#REF!,MATCH(H1574,D.1[Tên sản phẩm],0)))</f>
        <v/>
      </c>
      <c r="L1574" s="56"/>
      <c r="M1574" s="53"/>
      <c r="N1574" s="53"/>
      <c r="O1574" s="53"/>
      <c r="P1574" s="57" t="str">
        <f t="shared" si="296"/>
        <v/>
      </c>
      <c r="Q1574" s="58"/>
      <c r="R1574" s="56" t="str">
        <f t="shared" si="289"/>
        <v/>
      </c>
      <c r="S1574" s="57" t="str">
        <f t="shared" si="297"/>
        <v/>
      </c>
      <c r="T1574" s="58" t="str">
        <f t="shared" ca="1" si="298"/>
        <v/>
      </c>
      <c r="U1574" s="57" t="str">
        <f t="shared" si="299"/>
        <v/>
      </c>
      <c r="V1574" s="57" t="str">
        <f ca="1">IF(AND(C1574&lt;&gt;"",C1574&lt;&gt;OFFSET(C1574,1,0)),SUMIFS([Giá có thuế],[Số ĐK],C1574),"")</f>
        <v/>
      </c>
      <c r="W1574" s="53"/>
      <c r="X1574" s="55" t="str">
        <f>IF(W1574="","",'Thông Tin Chung'!#REF!)</f>
        <v/>
      </c>
      <c r="Y1574" s="57" t="str">
        <f t="shared" ca="1" si="300"/>
        <v/>
      </c>
      <c r="Z1574" s="59"/>
      <c r="AA1574" s="49" t="str">
        <f ca="1">IF(C1574="","",IF(OR(D1574&lt;NgayBatDau,D1574&gt;NgayKetThuc),"Ngày tháng phải nằm trong kỳ báo cáo",IF(AND(G1574&lt;&gt;"",COUNTIF(D.2[Tên khách hàng],G1574)=0),"Tên KH chưa khai báo trong DSKH",IF(AND(H1574&lt;&gt;"",COUNTIF(D.1[Tên sản phẩm],H1574)=0),"SP này chưa khai báo trong DSSP",""))))</f>
        <v/>
      </c>
      <c r="AB1574" s="28" t="str">
        <f t="shared" ca="1" si="290"/>
        <v/>
      </c>
      <c r="AC1574" s="29" t="str">
        <f>IF(OR(H1574="",S1574=""),"",S1574-(SUM(L1574,M1574)*INDEX(#REF!,MATCH(H1574,D.1[Tên sản phẩm],0))))</f>
        <v/>
      </c>
    </row>
    <row r="1575" spans="2:29" ht="27.75" customHeight="1">
      <c r="B1575" s="69">
        <f t="shared" si="291"/>
        <v>1572</v>
      </c>
      <c r="C1575" s="49" t="str">
        <f t="shared" ca="1" si="292"/>
        <v/>
      </c>
      <c r="D1575" s="50" t="str">
        <f t="shared" ca="1" si="293"/>
        <v/>
      </c>
      <c r="E1575" s="51" t="str">
        <f t="shared" ca="1" si="294"/>
        <v/>
      </c>
      <c r="F1575" s="51"/>
      <c r="G1575" s="52" t="str">
        <f t="shared" ca="1" si="295"/>
        <v/>
      </c>
      <c r="H1575" s="53"/>
      <c r="I1575" s="54" t="str">
        <f>IF(H1575="","",INDEX(D.1[Quy cách],MATCH(H1575,D.1[Tên sản phẩm],0)))</f>
        <v/>
      </c>
      <c r="J1575" s="20" t="str">
        <f>IF(H1575="","",INDEX(D.1[ĐVT],MATCH(H1575,D.1[Tên sản phẩm],0)))</f>
        <v/>
      </c>
      <c r="K1575" s="56" t="str">
        <f>IF(H1575="","",INDEX(#REF!,MATCH(H1575,D.1[Tên sản phẩm],0)))</f>
        <v/>
      </c>
      <c r="L1575" s="56"/>
      <c r="M1575" s="53"/>
      <c r="N1575" s="53"/>
      <c r="O1575" s="53"/>
      <c r="P1575" s="57" t="str">
        <f t="shared" si="296"/>
        <v/>
      </c>
      <c r="Q1575" s="58"/>
      <c r="R1575" s="56" t="str">
        <f t="shared" si="289"/>
        <v/>
      </c>
      <c r="S1575" s="57" t="str">
        <f t="shared" si="297"/>
        <v/>
      </c>
      <c r="T1575" s="58" t="str">
        <f t="shared" ca="1" si="298"/>
        <v/>
      </c>
      <c r="U1575" s="57" t="str">
        <f t="shared" si="299"/>
        <v/>
      </c>
      <c r="V1575" s="57" t="str">
        <f ca="1">IF(AND(C1575&lt;&gt;"",C1575&lt;&gt;OFFSET(C1575,1,0)),SUMIFS([Giá có thuế],[Số ĐK],C1575),"")</f>
        <v/>
      </c>
      <c r="W1575" s="53"/>
      <c r="X1575" s="55" t="str">
        <f>IF(W1575="","",'Thông Tin Chung'!#REF!)</f>
        <v/>
      </c>
      <c r="Y1575" s="57" t="str">
        <f t="shared" ca="1" si="300"/>
        <v/>
      </c>
      <c r="Z1575" s="59"/>
      <c r="AA1575" s="49" t="str">
        <f ca="1">IF(C1575="","",IF(OR(D1575&lt;NgayBatDau,D1575&gt;NgayKetThuc),"Ngày tháng phải nằm trong kỳ báo cáo",IF(AND(G1575&lt;&gt;"",COUNTIF(D.2[Tên khách hàng],G1575)=0),"Tên KH chưa khai báo trong DSKH",IF(AND(H1575&lt;&gt;"",COUNTIF(D.1[Tên sản phẩm],H1575)=0),"SP này chưa khai báo trong DSSP",""))))</f>
        <v/>
      </c>
      <c r="AB1575" s="28" t="str">
        <f t="shared" ca="1" si="290"/>
        <v/>
      </c>
      <c r="AC1575" s="29" t="str">
        <f>IF(OR(H1575="",S1575=""),"",S1575-(SUM(L1575,M1575)*INDEX(#REF!,MATCH(H1575,D.1[Tên sản phẩm],0))))</f>
        <v/>
      </c>
    </row>
    <row r="1576" spans="2:29" ht="27.75" customHeight="1">
      <c r="B1576" s="69">
        <f t="shared" si="291"/>
        <v>1573</v>
      </c>
      <c r="C1576" s="49" t="str">
        <f t="shared" ca="1" si="292"/>
        <v/>
      </c>
      <c r="D1576" s="50" t="str">
        <f t="shared" ca="1" si="293"/>
        <v/>
      </c>
      <c r="E1576" s="51" t="str">
        <f t="shared" ca="1" si="294"/>
        <v/>
      </c>
      <c r="F1576" s="51"/>
      <c r="G1576" s="52" t="str">
        <f t="shared" ca="1" si="295"/>
        <v/>
      </c>
      <c r="H1576" s="53"/>
      <c r="I1576" s="54" t="str">
        <f>IF(H1576="","",INDEX(D.1[Quy cách],MATCH(H1576,D.1[Tên sản phẩm],0)))</f>
        <v/>
      </c>
      <c r="J1576" s="20" t="str">
        <f>IF(H1576="","",INDEX(D.1[ĐVT],MATCH(H1576,D.1[Tên sản phẩm],0)))</f>
        <v/>
      </c>
      <c r="K1576" s="56" t="str">
        <f>IF(H1576="","",INDEX(#REF!,MATCH(H1576,D.1[Tên sản phẩm],0)))</f>
        <v/>
      </c>
      <c r="L1576" s="56"/>
      <c r="M1576" s="53"/>
      <c r="N1576" s="53"/>
      <c r="O1576" s="53"/>
      <c r="P1576" s="57" t="str">
        <f t="shared" si="296"/>
        <v/>
      </c>
      <c r="Q1576" s="58"/>
      <c r="R1576" s="56" t="str">
        <f t="shared" si="289"/>
        <v/>
      </c>
      <c r="S1576" s="57" t="str">
        <f t="shared" si="297"/>
        <v/>
      </c>
      <c r="T1576" s="58" t="str">
        <f t="shared" ca="1" si="298"/>
        <v/>
      </c>
      <c r="U1576" s="57" t="str">
        <f t="shared" si="299"/>
        <v/>
      </c>
      <c r="V1576" s="57" t="str">
        <f ca="1">IF(AND(C1576&lt;&gt;"",C1576&lt;&gt;OFFSET(C1576,1,0)),SUMIFS([Giá có thuế],[Số ĐK],C1576),"")</f>
        <v/>
      </c>
      <c r="W1576" s="53"/>
      <c r="X1576" s="55" t="str">
        <f>IF(W1576="","",'Thông Tin Chung'!#REF!)</f>
        <v/>
      </c>
      <c r="Y1576" s="57" t="str">
        <f t="shared" ca="1" si="300"/>
        <v/>
      </c>
      <c r="Z1576" s="59"/>
      <c r="AA1576" s="49" t="str">
        <f ca="1">IF(C1576="","",IF(OR(D1576&lt;NgayBatDau,D1576&gt;NgayKetThuc),"Ngày tháng phải nằm trong kỳ báo cáo",IF(AND(G1576&lt;&gt;"",COUNTIF(D.2[Tên khách hàng],G1576)=0),"Tên KH chưa khai báo trong DSKH",IF(AND(H1576&lt;&gt;"",COUNTIF(D.1[Tên sản phẩm],H1576)=0),"SP này chưa khai báo trong DSSP",""))))</f>
        <v/>
      </c>
      <c r="AB1576" s="28" t="str">
        <f t="shared" ca="1" si="290"/>
        <v/>
      </c>
      <c r="AC1576" s="29" t="str">
        <f>IF(OR(H1576="",S1576=""),"",S1576-(SUM(L1576,M1576)*INDEX(#REF!,MATCH(H1576,D.1[Tên sản phẩm],0))))</f>
        <v/>
      </c>
    </row>
    <row r="1577" spans="2:29" ht="27.75" customHeight="1">
      <c r="B1577" s="69">
        <f t="shared" si="291"/>
        <v>1574</v>
      </c>
      <c r="C1577" s="49" t="str">
        <f t="shared" ca="1" si="292"/>
        <v/>
      </c>
      <c r="D1577" s="50" t="str">
        <f t="shared" ca="1" si="293"/>
        <v/>
      </c>
      <c r="E1577" s="51" t="str">
        <f t="shared" ca="1" si="294"/>
        <v/>
      </c>
      <c r="F1577" s="51"/>
      <c r="G1577" s="52" t="str">
        <f t="shared" ca="1" si="295"/>
        <v/>
      </c>
      <c r="H1577" s="53"/>
      <c r="I1577" s="54" t="str">
        <f>IF(H1577="","",INDEX(D.1[Quy cách],MATCH(H1577,D.1[Tên sản phẩm],0)))</f>
        <v/>
      </c>
      <c r="J1577" s="20" t="str">
        <f>IF(H1577="","",INDEX(D.1[ĐVT],MATCH(H1577,D.1[Tên sản phẩm],0)))</f>
        <v/>
      </c>
      <c r="K1577" s="56" t="str">
        <f>IF(H1577="","",INDEX(#REF!,MATCH(H1577,D.1[Tên sản phẩm],0)))</f>
        <v/>
      </c>
      <c r="L1577" s="56"/>
      <c r="M1577" s="53"/>
      <c r="N1577" s="53"/>
      <c r="O1577" s="53"/>
      <c r="P1577" s="57" t="str">
        <f t="shared" si="296"/>
        <v/>
      </c>
      <c r="Q1577" s="58"/>
      <c r="R1577" s="56" t="str">
        <f t="shared" si="289"/>
        <v/>
      </c>
      <c r="S1577" s="57" t="str">
        <f t="shared" si="297"/>
        <v/>
      </c>
      <c r="T1577" s="58" t="str">
        <f t="shared" ca="1" si="298"/>
        <v/>
      </c>
      <c r="U1577" s="57" t="str">
        <f t="shared" si="299"/>
        <v/>
      </c>
      <c r="V1577" s="57" t="str">
        <f ca="1">IF(AND(C1577&lt;&gt;"",C1577&lt;&gt;OFFSET(C1577,1,0)),SUMIFS([Giá có thuế],[Số ĐK],C1577),"")</f>
        <v/>
      </c>
      <c r="W1577" s="53"/>
      <c r="X1577" s="55" t="str">
        <f>IF(W1577="","",'Thông Tin Chung'!#REF!)</f>
        <v/>
      </c>
      <c r="Y1577" s="57" t="str">
        <f t="shared" ca="1" si="300"/>
        <v/>
      </c>
      <c r="Z1577" s="59"/>
      <c r="AA1577" s="49" t="str">
        <f ca="1">IF(C1577="","",IF(OR(D1577&lt;NgayBatDau,D1577&gt;NgayKetThuc),"Ngày tháng phải nằm trong kỳ báo cáo",IF(AND(G1577&lt;&gt;"",COUNTIF(D.2[Tên khách hàng],G1577)=0),"Tên KH chưa khai báo trong DSKH",IF(AND(H1577&lt;&gt;"",COUNTIF(D.1[Tên sản phẩm],H1577)=0),"SP này chưa khai báo trong DSSP",""))))</f>
        <v/>
      </c>
      <c r="AB1577" s="28" t="str">
        <f t="shared" ca="1" si="290"/>
        <v/>
      </c>
      <c r="AC1577" s="29" t="str">
        <f>IF(OR(H1577="",S1577=""),"",S1577-(SUM(L1577,M1577)*INDEX(#REF!,MATCH(H1577,D.1[Tên sản phẩm],0))))</f>
        <v/>
      </c>
    </row>
    <row r="1578" spans="2:29" ht="27.75" customHeight="1">
      <c r="B1578" s="69">
        <f t="shared" si="291"/>
        <v>1575</v>
      </c>
      <c r="C1578" s="49" t="str">
        <f t="shared" ca="1" si="292"/>
        <v/>
      </c>
      <c r="D1578" s="50" t="str">
        <f t="shared" ca="1" si="293"/>
        <v/>
      </c>
      <c r="E1578" s="51" t="str">
        <f t="shared" ca="1" si="294"/>
        <v/>
      </c>
      <c r="F1578" s="51"/>
      <c r="G1578" s="52" t="str">
        <f t="shared" ca="1" si="295"/>
        <v/>
      </c>
      <c r="H1578" s="53"/>
      <c r="I1578" s="54" t="str">
        <f>IF(H1578="","",INDEX(D.1[Quy cách],MATCH(H1578,D.1[Tên sản phẩm],0)))</f>
        <v/>
      </c>
      <c r="J1578" s="20" t="str">
        <f>IF(H1578="","",INDEX(D.1[ĐVT],MATCH(H1578,D.1[Tên sản phẩm],0)))</f>
        <v/>
      </c>
      <c r="K1578" s="56" t="str">
        <f>IF(H1578="","",INDEX(#REF!,MATCH(H1578,D.1[Tên sản phẩm],0)))</f>
        <v/>
      </c>
      <c r="L1578" s="56"/>
      <c r="M1578" s="53"/>
      <c r="N1578" s="53"/>
      <c r="O1578" s="53"/>
      <c r="P1578" s="57" t="str">
        <f t="shared" si="296"/>
        <v/>
      </c>
      <c r="Q1578" s="58"/>
      <c r="R1578" s="56" t="str">
        <f t="shared" si="289"/>
        <v/>
      </c>
      <c r="S1578" s="57" t="str">
        <f t="shared" si="297"/>
        <v/>
      </c>
      <c r="T1578" s="58" t="str">
        <f t="shared" ca="1" si="298"/>
        <v/>
      </c>
      <c r="U1578" s="57" t="str">
        <f t="shared" si="299"/>
        <v/>
      </c>
      <c r="V1578" s="57" t="str">
        <f ca="1">IF(AND(C1578&lt;&gt;"",C1578&lt;&gt;OFFSET(C1578,1,0)),SUMIFS([Giá có thuế],[Số ĐK],C1578),"")</f>
        <v/>
      </c>
      <c r="W1578" s="53"/>
      <c r="X1578" s="55" t="str">
        <f>IF(W1578="","",'Thông Tin Chung'!#REF!)</f>
        <v/>
      </c>
      <c r="Y1578" s="57" t="str">
        <f t="shared" ca="1" si="300"/>
        <v/>
      </c>
      <c r="Z1578" s="59"/>
      <c r="AA1578" s="49" t="str">
        <f ca="1">IF(C1578="","",IF(OR(D1578&lt;NgayBatDau,D1578&gt;NgayKetThuc),"Ngày tháng phải nằm trong kỳ báo cáo",IF(AND(G1578&lt;&gt;"",COUNTIF(D.2[Tên khách hàng],G1578)=0),"Tên KH chưa khai báo trong DSKH",IF(AND(H1578&lt;&gt;"",COUNTIF(D.1[Tên sản phẩm],H1578)=0),"SP này chưa khai báo trong DSSP",""))))</f>
        <v/>
      </c>
      <c r="AB1578" s="28" t="str">
        <f t="shared" ca="1" si="290"/>
        <v/>
      </c>
      <c r="AC1578" s="29" t="str">
        <f>IF(OR(H1578="",S1578=""),"",S1578-(SUM(L1578,M1578)*INDEX(#REF!,MATCH(H1578,D.1[Tên sản phẩm],0))))</f>
        <v/>
      </c>
    </row>
    <row r="1579" spans="2:29" ht="27.75" customHeight="1">
      <c r="B1579" s="69">
        <f t="shared" si="291"/>
        <v>1576</v>
      </c>
      <c r="C1579" s="49" t="str">
        <f t="shared" ca="1" si="292"/>
        <v/>
      </c>
      <c r="D1579" s="50" t="str">
        <f t="shared" ca="1" si="293"/>
        <v/>
      </c>
      <c r="E1579" s="51" t="str">
        <f t="shared" ca="1" si="294"/>
        <v/>
      </c>
      <c r="F1579" s="51"/>
      <c r="G1579" s="52" t="str">
        <f t="shared" ca="1" si="295"/>
        <v/>
      </c>
      <c r="H1579" s="53"/>
      <c r="I1579" s="54" t="str">
        <f>IF(H1579="","",INDEX(D.1[Quy cách],MATCH(H1579,D.1[Tên sản phẩm],0)))</f>
        <v/>
      </c>
      <c r="J1579" s="20" t="str">
        <f>IF(H1579="","",INDEX(D.1[ĐVT],MATCH(H1579,D.1[Tên sản phẩm],0)))</f>
        <v/>
      </c>
      <c r="K1579" s="56" t="str">
        <f>IF(H1579="","",INDEX(#REF!,MATCH(H1579,D.1[Tên sản phẩm],0)))</f>
        <v/>
      </c>
      <c r="L1579" s="56"/>
      <c r="M1579" s="53"/>
      <c r="N1579" s="53"/>
      <c r="O1579" s="53"/>
      <c r="P1579" s="57" t="str">
        <f t="shared" si="296"/>
        <v/>
      </c>
      <c r="Q1579" s="58"/>
      <c r="R1579" s="56" t="str">
        <f t="shared" si="289"/>
        <v/>
      </c>
      <c r="S1579" s="57" t="str">
        <f t="shared" si="297"/>
        <v/>
      </c>
      <c r="T1579" s="58" t="str">
        <f t="shared" ca="1" si="298"/>
        <v/>
      </c>
      <c r="U1579" s="57" t="str">
        <f t="shared" si="299"/>
        <v/>
      </c>
      <c r="V1579" s="57" t="str">
        <f ca="1">IF(AND(C1579&lt;&gt;"",C1579&lt;&gt;OFFSET(C1579,1,0)),SUMIFS([Giá có thuế],[Số ĐK],C1579),"")</f>
        <v/>
      </c>
      <c r="W1579" s="53"/>
      <c r="X1579" s="55" t="str">
        <f>IF(W1579="","",'Thông Tin Chung'!#REF!)</f>
        <v/>
      </c>
      <c r="Y1579" s="57" t="str">
        <f t="shared" ca="1" si="300"/>
        <v/>
      </c>
      <c r="Z1579" s="59"/>
      <c r="AA1579" s="49" t="str">
        <f ca="1">IF(C1579="","",IF(OR(D1579&lt;NgayBatDau,D1579&gt;NgayKetThuc),"Ngày tháng phải nằm trong kỳ báo cáo",IF(AND(G1579&lt;&gt;"",COUNTIF(D.2[Tên khách hàng],G1579)=0),"Tên KH chưa khai báo trong DSKH",IF(AND(H1579&lt;&gt;"",COUNTIF(D.1[Tên sản phẩm],H1579)=0),"SP này chưa khai báo trong DSSP",""))))</f>
        <v/>
      </c>
      <c r="AB1579" s="28" t="str">
        <f t="shared" ca="1" si="290"/>
        <v/>
      </c>
      <c r="AC1579" s="29" t="str">
        <f>IF(OR(H1579="",S1579=""),"",S1579-(SUM(L1579,M1579)*INDEX(#REF!,MATCH(H1579,D.1[Tên sản phẩm],0))))</f>
        <v/>
      </c>
    </row>
    <row r="1580" spans="2:29" ht="27.75" customHeight="1">
      <c r="B1580" s="69">
        <f t="shared" si="291"/>
        <v>1577</v>
      </c>
      <c r="C1580" s="49" t="str">
        <f t="shared" ca="1" si="292"/>
        <v/>
      </c>
      <c r="D1580" s="50" t="str">
        <f t="shared" ca="1" si="293"/>
        <v/>
      </c>
      <c r="E1580" s="51" t="str">
        <f t="shared" ca="1" si="294"/>
        <v/>
      </c>
      <c r="F1580" s="51"/>
      <c r="G1580" s="52" t="str">
        <f t="shared" ca="1" si="295"/>
        <v/>
      </c>
      <c r="H1580" s="53"/>
      <c r="I1580" s="54" t="str">
        <f>IF(H1580="","",INDEX(D.1[Quy cách],MATCH(H1580,D.1[Tên sản phẩm],0)))</f>
        <v/>
      </c>
      <c r="J1580" s="20" t="str">
        <f>IF(H1580="","",INDEX(D.1[ĐVT],MATCH(H1580,D.1[Tên sản phẩm],0)))</f>
        <v/>
      </c>
      <c r="K1580" s="56" t="str">
        <f>IF(H1580="","",INDEX(#REF!,MATCH(H1580,D.1[Tên sản phẩm],0)))</f>
        <v/>
      </c>
      <c r="L1580" s="56"/>
      <c r="M1580" s="53"/>
      <c r="N1580" s="53"/>
      <c r="O1580" s="53"/>
      <c r="P1580" s="57" t="str">
        <f t="shared" si="296"/>
        <v/>
      </c>
      <c r="Q1580" s="58"/>
      <c r="R1580" s="56" t="str">
        <f t="shared" si="289"/>
        <v/>
      </c>
      <c r="S1580" s="57" t="str">
        <f t="shared" si="297"/>
        <v/>
      </c>
      <c r="T1580" s="58" t="str">
        <f t="shared" ca="1" si="298"/>
        <v/>
      </c>
      <c r="U1580" s="57" t="str">
        <f t="shared" si="299"/>
        <v/>
      </c>
      <c r="V1580" s="57" t="str">
        <f ca="1">IF(AND(C1580&lt;&gt;"",C1580&lt;&gt;OFFSET(C1580,1,0)),SUMIFS([Giá có thuế],[Số ĐK],C1580),"")</f>
        <v/>
      </c>
      <c r="W1580" s="53"/>
      <c r="X1580" s="55" t="str">
        <f>IF(W1580="","",'Thông Tin Chung'!#REF!)</f>
        <v/>
      </c>
      <c r="Y1580" s="57" t="str">
        <f t="shared" ca="1" si="300"/>
        <v/>
      </c>
      <c r="Z1580" s="59"/>
      <c r="AA1580" s="49" t="str">
        <f ca="1">IF(C1580="","",IF(OR(D1580&lt;NgayBatDau,D1580&gt;NgayKetThuc),"Ngày tháng phải nằm trong kỳ báo cáo",IF(AND(G1580&lt;&gt;"",COUNTIF(D.2[Tên khách hàng],G1580)=0),"Tên KH chưa khai báo trong DSKH",IF(AND(H1580&lt;&gt;"",COUNTIF(D.1[Tên sản phẩm],H1580)=0),"SP này chưa khai báo trong DSSP",""))))</f>
        <v/>
      </c>
      <c r="AB1580" s="28" t="str">
        <f t="shared" ca="1" si="290"/>
        <v/>
      </c>
      <c r="AC1580" s="29" t="str">
        <f>IF(OR(H1580="",S1580=""),"",S1580-(SUM(L1580,M1580)*INDEX(#REF!,MATCH(H1580,D.1[Tên sản phẩm],0))))</f>
        <v/>
      </c>
    </row>
    <row r="1581" spans="2:29" ht="27.75" customHeight="1">
      <c r="B1581" s="69">
        <f t="shared" si="291"/>
        <v>1578</v>
      </c>
      <c r="C1581" s="49" t="str">
        <f t="shared" ca="1" si="292"/>
        <v/>
      </c>
      <c r="D1581" s="50" t="str">
        <f t="shared" ca="1" si="293"/>
        <v/>
      </c>
      <c r="E1581" s="51" t="str">
        <f t="shared" ca="1" si="294"/>
        <v/>
      </c>
      <c r="F1581" s="51"/>
      <c r="G1581" s="52" t="str">
        <f t="shared" ca="1" si="295"/>
        <v/>
      </c>
      <c r="H1581" s="53"/>
      <c r="I1581" s="54" t="str">
        <f>IF(H1581="","",INDEX(D.1[Quy cách],MATCH(H1581,D.1[Tên sản phẩm],0)))</f>
        <v/>
      </c>
      <c r="J1581" s="20" t="str">
        <f>IF(H1581="","",INDEX(D.1[ĐVT],MATCH(H1581,D.1[Tên sản phẩm],0)))</f>
        <v/>
      </c>
      <c r="K1581" s="56" t="str">
        <f>IF(H1581="","",INDEX(#REF!,MATCH(H1581,D.1[Tên sản phẩm],0)))</f>
        <v/>
      </c>
      <c r="L1581" s="56"/>
      <c r="M1581" s="53"/>
      <c r="N1581" s="53"/>
      <c r="O1581" s="53"/>
      <c r="P1581" s="57" t="str">
        <f t="shared" si="296"/>
        <v/>
      </c>
      <c r="Q1581" s="58"/>
      <c r="R1581" s="56" t="str">
        <f t="shared" si="289"/>
        <v/>
      </c>
      <c r="S1581" s="57" t="str">
        <f t="shared" si="297"/>
        <v/>
      </c>
      <c r="T1581" s="58" t="str">
        <f t="shared" ca="1" si="298"/>
        <v/>
      </c>
      <c r="U1581" s="57" t="str">
        <f t="shared" si="299"/>
        <v/>
      </c>
      <c r="V1581" s="57" t="str">
        <f ca="1">IF(AND(C1581&lt;&gt;"",C1581&lt;&gt;OFFSET(C1581,1,0)),SUMIFS([Giá có thuế],[Số ĐK],C1581),"")</f>
        <v/>
      </c>
      <c r="W1581" s="53"/>
      <c r="X1581" s="55" t="str">
        <f>IF(W1581="","",'Thông Tin Chung'!#REF!)</f>
        <v/>
      </c>
      <c r="Y1581" s="57" t="str">
        <f t="shared" ca="1" si="300"/>
        <v/>
      </c>
      <c r="Z1581" s="59"/>
      <c r="AA1581" s="49" t="str">
        <f ca="1">IF(C1581="","",IF(OR(D1581&lt;NgayBatDau,D1581&gt;NgayKetThuc),"Ngày tháng phải nằm trong kỳ báo cáo",IF(AND(G1581&lt;&gt;"",COUNTIF(D.2[Tên khách hàng],G1581)=0),"Tên KH chưa khai báo trong DSKH",IF(AND(H1581&lt;&gt;"",COUNTIF(D.1[Tên sản phẩm],H1581)=0),"SP này chưa khai báo trong DSSP",""))))</f>
        <v/>
      </c>
      <c r="AB1581" s="28" t="str">
        <f t="shared" ca="1" si="290"/>
        <v/>
      </c>
      <c r="AC1581" s="29" t="str">
        <f>IF(OR(H1581="",S1581=""),"",S1581-(SUM(L1581,M1581)*INDEX(#REF!,MATCH(H1581,D.1[Tên sản phẩm],0))))</f>
        <v/>
      </c>
    </row>
    <row r="1582" spans="2:29" ht="27.75" customHeight="1">
      <c r="B1582" s="69">
        <f t="shared" si="291"/>
        <v>1579</v>
      </c>
      <c r="C1582" s="49" t="str">
        <f t="shared" ca="1" si="292"/>
        <v/>
      </c>
      <c r="D1582" s="50" t="str">
        <f t="shared" ca="1" si="293"/>
        <v/>
      </c>
      <c r="E1582" s="51" t="str">
        <f t="shared" ca="1" si="294"/>
        <v/>
      </c>
      <c r="F1582" s="51"/>
      <c r="G1582" s="52" t="str">
        <f t="shared" ca="1" si="295"/>
        <v/>
      </c>
      <c r="H1582" s="53"/>
      <c r="I1582" s="54" t="str">
        <f>IF(H1582="","",INDEX(D.1[Quy cách],MATCH(H1582,D.1[Tên sản phẩm],0)))</f>
        <v/>
      </c>
      <c r="J1582" s="20" t="str">
        <f>IF(H1582="","",INDEX(D.1[ĐVT],MATCH(H1582,D.1[Tên sản phẩm],0)))</f>
        <v/>
      </c>
      <c r="K1582" s="56" t="str">
        <f>IF(H1582="","",INDEX(#REF!,MATCH(H1582,D.1[Tên sản phẩm],0)))</f>
        <v/>
      </c>
      <c r="L1582" s="56"/>
      <c r="M1582" s="53"/>
      <c r="N1582" s="53"/>
      <c r="O1582" s="53"/>
      <c r="P1582" s="57" t="str">
        <f t="shared" si="296"/>
        <v/>
      </c>
      <c r="Q1582" s="58"/>
      <c r="R1582" s="56" t="str">
        <f t="shared" si="289"/>
        <v/>
      </c>
      <c r="S1582" s="57" t="str">
        <f t="shared" si="297"/>
        <v/>
      </c>
      <c r="T1582" s="58" t="str">
        <f t="shared" ca="1" si="298"/>
        <v/>
      </c>
      <c r="U1582" s="57" t="str">
        <f t="shared" si="299"/>
        <v/>
      </c>
      <c r="V1582" s="57" t="str">
        <f ca="1">IF(AND(C1582&lt;&gt;"",C1582&lt;&gt;OFFSET(C1582,1,0)),SUMIFS([Giá có thuế],[Số ĐK],C1582),"")</f>
        <v/>
      </c>
      <c r="W1582" s="53"/>
      <c r="X1582" s="55" t="str">
        <f>IF(W1582="","",'Thông Tin Chung'!#REF!)</f>
        <v/>
      </c>
      <c r="Y1582" s="57" t="str">
        <f t="shared" ca="1" si="300"/>
        <v/>
      </c>
      <c r="Z1582" s="59"/>
      <c r="AA1582" s="49" t="str">
        <f ca="1">IF(C1582="","",IF(OR(D1582&lt;NgayBatDau,D1582&gt;NgayKetThuc),"Ngày tháng phải nằm trong kỳ báo cáo",IF(AND(G1582&lt;&gt;"",COUNTIF(D.2[Tên khách hàng],G1582)=0),"Tên KH chưa khai báo trong DSKH",IF(AND(H1582&lt;&gt;"",COUNTIF(D.1[Tên sản phẩm],H1582)=0),"SP này chưa khai báo trong DSSP",""))))</f>
        <v/>
      </c>
      <c r="AB1582" s="28" t="str">
        <f t="shared" ca="1" si="290"/>
        <v/>
      </c>
      <c r="AC1582" s="29" t="str">
        <f>IF(OR(H1582="",S1582=""),"",S1582-(SUM(L1582,M1582)*INDEX(#REF!,MATCH(H1582,D.1[Tên sản phẩm],0))))</f>
        <v/>
      </c>
    </row>
    <row r="1583" spans="2:29" ht="27.75" customHeight="1">
      <c r="B1583" s="69">
        <f t="shared" si="291"/>
        <v>1580</v>
      </c>
      <c r="C1583" s="49" t="str">
        <f t="shared" ca="1" si="292"/>
        <v/>
      </c>
      <c r="D1583" s="50" t="str">
        <f t="shared" ca="1" si="293"/>
        <v/>
      </c>
      <c r="E1583" s="51" t="str">
        <f t="shared" ca="1" si="294"/>
        <v/>
      </c>
      <c r="F1583" s="51"/>
      <c r="G1583" s="52" t="str">
        <f t="shared" ca="1" si="295"/>
        <v/>
      </c>
      <c r="H1583" s="53"/>
      <c r="I1583" s="54" t="str">
        <f>IF(H1583="","",INDEX(D.1[Quy cách],MATCH(H1583,D.1[Tên sản phẩm],0)))</f>
        <v/>
      </c>
      <c r="J1583" s="20" t="str">
        <f>IF(H1583="","",INDEX(D.1[ĐVT],MATCH(H1583,D.1[Tên sản phẩm],0)))</f>
        <v/>
      </c>
      <c r="K1583" s="56" t="str">
        <f>IF(H1583="","",INDEX(#REF!,MATCH(H1583,D.1[Tên sản phẩm],0)))</f>
        <v/>
      </c>
      <c r="L1583" s="56"/>
      <c r="M1583" s="53"/>
      <c r="N1583" s="53"/>
      <c r="O1583" s="53"/>
      <c r="P1583" s="57" t="str">
        <f t="shared" si="296"/>
        <v/>
      </c>
      <c r="Q1583" s="58"/>
      <c r="R1583" s="56" t="str">
        <f t="shared" si="289"/>
        <v/>
      </c>
      <c r="S1583" s="57" t="str">
        <f t="shared" si="297"/>
        <v/>
      </c>
      <c r="T1583" s="58" t="str">
        <f t="shared" ca="1" si="298"/>
        <v/>
      </c>
      <c r="U1583" s="57" t="str">
        <f t="shared" si="299"/>
        <v/>
      </c>
      <c r="V1583" s="57" t="str">
        <f ca="1">IF(AND(C1583&lt;&gt;"",C1583&lt;&gt;OFFSET(C1583,1,0)),SUMIFS([Giá có thuế],[Số ĐK],C1583),"")</f>
        <v/>
      </c>
      <c r="W1583" s="53"/>
      <c r="X1583" s="55" t="str">
        <f>IF(W1583="","",'Thông Tin Chung'!#REF!)</f>
        <v/>
      </c>
      <c r="Y1583" s="57" t="str">
        <f t="shared" ca="1" si="300"/>
        <v/>
      </c>
      <c r="Z1583" s="59"/>
      <c r="AA1583" s="49" t="str">
        <f ca="1">IF(C1583="","",IF(OR(D1583&lt;NgayBatDau,D1583&gt;NgayKetThuc),"Ngày tháng phải nằm trong kỳ báo cáo",IF(AND(G1583&lt;&gt;"",COUNTIF(D.2[Tên khách hàng],G1583)=0),"Tên KH chưa khai báo trong DSKH",IF(AND(H1583&lt;&gt;"",COUNTIF(D.1[Tên sản phẩm],H1583)=0),"SP này chưa khai báo trong DSSP",""))))</f>
        <v/>
      </c>
      <c r="AB1583" s="28" t="str">
        <f t="shared" ca="1" si="290"/>
        <v/>
      </c>
      <c r="AC1583" s="29" t="str">
        <f>IF(OR(H1583="",S1583=""),"",S1583-(SUM(L1583,M1583)*INDEX(#REF!,MATCH(H1583,D.1[Tên sản phẩm],0))))</f>
        <v/>
      </c>
    </row>
    <row r="1584" spans="2:29" ht="27.75" customHeight="1">
      <c r="B1584" s="69">
        <f t="shared" si="291"/>
        <v>1581</v>
      </c>
      <c r="C1584" s="49" t="str">
        <f t="shared" ca="1" si="292"/>
        <v/>
      </c>
      <c r="D1584" s="50" t="str">
        <f t="shared" ca="1" si="293"/>
        <v/>
      </c>
      <c r="E1584" s="51" t="str">
        <f t="shared" ca="1" si="294"/>
        <v/>
      </c>
      <c r="F1584" s="51"/>
      <c r="G1584" s="52" t="str">
        <f t="shared" ca="1" si="295"/>
        <v/>
      </c>
      <c r="H1584" s="53"/>
      <c r="I1584" s="54" t="str">
        <f>IF(H1584="","",INDEX(D.1[Quy cách],MATCH(H1584,D.1[Tên sản phẩm],0)))</f>
        <v/>
      </c>
      <c r="J1584" s="20" t="str">
        <f>IF(H1584="","",INDEX(D.1[ĐVT],MATCH(H1584,D.1[Tên sản phẩm],0)))</f>
        <v/>
      </c>
      <c r="K1584" s="56" t="str">
        <f>IF(H1584="","",INDEX(#REF!,MATCH(H1584,D.1[Tên sản phẩm],0)))</f>
        <v/>
      </c>
      <c r="L1584" s="56"/>
      <c r="M1584" s="53"/>
      <c r="N1584" s="53"/>
      <c r="O1584" s="53"/>
      <c r="P1584" s="57" t="str">
        <f t="shared" si="296"/>
        <v/>
      </c>
      <c r="Q1584" s="58"/>
      <c r="R1584" s="56" t="str">
        <f t="shared" si="289"/>
        <v/>
      </c>
      <c r="S1584" s="57" t="str">
        <f t="shared" si="297"/>
        <v/>
      </c>
      <c r="T1584" s="58" t="str">
        <f t="shared" ca="1" si="298"/>
        <v/>
      </c>
      <c r="U1584" s="57" t="str">
        <f t="shared" si="299"/>
        <v/>
      </c>
      <c r="V1584" s="57" t="str">
        <f ca="1">IF(AND(C1584&lt;&gt;"",C1584&lt;&gt;OFFSET(C1584,1,0)),SUMIFS([Giá có thuế],[Số ĐK],C1584),"")</f>
        <v/>
      </c>
      <c r="W1584" s="53"/>
      <c r="X1584" s="55" t="str">
        <f>IF(W1584="","",'Thông Tin Chung'!#REF!)</f>
        <v/>
      </c>
      <c r="Y1584" s="57" t="str">
        <f t="shared" ca="1" si="300"/>
        <v/>
      </c>
      <c r="Z1584" s="59"/>
      <c r="AA1584" s="49" t="str">
        <f ca="1">IF(C1584="","",IF(OR(D1584&lt;NgayBatDau,D1584&gt;NgayKetThuc),"Ngày tháng phải nằm trong kỳ báo cáo",IF(AND(G1584&lt;&gt;"",COUNTIF(D.2[Tên khách hàng],G1584)=0),"Tên KH chưa khai báo trong DSKH",IF(AND(H1584&lt;&gt;"",COUNTIF(D.1[Tên sản phẩm],H1584)=0),"SP này chưa khai báo trong DSSP",""))))</f>
        <v/>
      </c>
      <c r="AB1584" s="28" t="str">
        <f t="shared" ca="1" si="290"/>
        <v/>
      </c>
      <c r="AC1584" s="29" t="str">
        <f>IF(OR(H1584="",S1584=""),"",S1584-(SUM(L1584,M1584)*INDEX(#REF!,MATCH(H1584,D.1[Tên sản phẩm],0))))</f>
        <v/>
      </c>
    </row>
    <row r="1585" spans="2:29" ht="27.75" customHeight="1">
      <c r="B1585" s="69">
        <f t="shared" si="291"/>
        <v>1582</v>
      </c>
      <c r="C1585" s="49" t="str">
        <f t="shared" ca="1" si="292"/>
        <v/>
      </c>
      <c r="D1585" s="50" t="str">
        <f t="shared" ca="1" si="293"/>
        <v/>
      </c>
      <c r="E1585" s="51" t="str">
        <f t="shared" ca="1" si="294"/>
        <v/>
      </c>
      <c r="F1585" s="51"/>
      <c r="G1585" s="52" t="str">
        <f t="shared" ca="1" si="295"/>
        <v/>
      </c>
      <c r="H1585" s="53"/>
      <c r="I1585" s="54" t="str">
        <f>IF(H1585="","",INDEX(D.1[Quy cách],MATCH(H1585,D.1[Tên sản phẩm],0)))</f>
        <v/>
      </c>
      <c r="J1585" s="20" t="str">
        <f>IF(H1585="","",INDEX(D.1[ĐVT],MATCH(H1585,D.1[Tên sản phẩm],0)))</f>
        <v/>
      </c>
      <c r="K1585" s="56" t="str">
        <f>IF(H1585="","",INDEX(#REF!,MATCH(H1585,D.1[Tên sản phẩm],0)))</f>
        <v/>
      </c>
      <c r="L1585" s="56"/>
      <c r="M1585" s="53"/>
      <c r="N1585" s="53"/>
      <c r="O1585" s="53"/>
      <c r="P1585" s="57" t="str">
        <f t="shared" si="296"/>
        <v/>
      </c>
      <c r="Q1585" s="58"/>
      <c r="R1585" s="56" t="str">
        <f t="shared" si="289"/>
        <v/>
      </c>
      <c r="S1585" s="57" t="str">
        <f t="shared" si="297"/>
        <v/>
      </c>
      <c r="T1585" s="58" t="str">
        <f t="shared" ca="1" si="298"/>
        <v/>
      </c>
      <c r="U1585" s="57" t="str">
        <f t="shared" si="299"/>
        <v/>
      </c>
      <c r="V1585" s="57" t="str">
        <f ca="1">IF(AND(C1585&lt;&gt;"",C1585&lt;&gt;OFFSET(C1585,1,0)),SUMIFS([Giá có thuế],[Số ĐK],C1585),"")</f>
        <v/>
      </c>
      <c r="W1585" s="53"/>
      <c r="X1585" s="55" t="str">
        <f>IF(W1585="","",'Thông Tin Chung'!#REF!)</f>
        <v/>
      </c>
      <c r="Y1585" s="57" t="str">
        <f t="shared" ca="1" si="300"/>
        <v/>
      </c>
      <c r="Z1585" s="59"/>
      <c r="AA1585" s="49" t="str">
        <f ca="1">IF(C1585="","",IF(OR(D1585&lt;NgayBatDau,D1585&gt;NgayKetThuc),"Ngày tháng phải nằm trong kỳ báo cáo",IF(AND(G1585&lt;&gt;"",COUNTIF(D.2[Tên khách hàng],G1585)=0),"Tên KH chưa khai báo trong DSKH",IF(AND(H1585&lt;&gt;"",COUNTIF(D.1[Tên sản phẩm],H1585)=0),"SP này chưa khai báo trong DSSP",""))))</f>
        <v/>
      </c>
      <c r="AB1585" s="28" t="str">
        <f t="shared" ca="1" si="290"/>
        <v/>
      </c>
      <c r="AC1585" s="29" t="str">
        <f>IF(OR(H1585="",S1585=""),"",S1585-(SUM(L1585,M1585)*INDEX(#REF!,MATCH(H1585,D.1[Tên sản phẩm],0))))</f>
        <v/>
      </c>
    </row>
    <row r="1586" spans="2:29" ht="27.75" customHeight="1">
      <c r="B1586" s="69">
        <f t="shared" si="291"/>
        <v>1583</v>
      </c>
      <c r="C1586" s="49" t="str">
        <f t="shared" ca="1" si="292"/>
        <v/>
      </c>
      <c r="D1586" s="50" t="str">
        <f t="shared" ca="1" si="293"/>
        <v/>
      </c>
      <c r="E1586" s="51" t="str">
        <f t="shared" ca="1" si="294"/>
        <v/>
      </c>
      <c r="F1586" s="51"/>
      <c r="G1586" s="52" t="str">
        <f t="shared" ca="1" si="295"/>
        <v/>
      </c>
      <c r="H1586" s="53"/>
      <c r="I1586" s="54" t="str">
        <f>IF(H1586="","",INDEX(D.1[Quy cách],MATCH(H1586,D.1[Tên sản phẩm],0)))</f>
        <v/>
      </c>
      <c r="J1586" s="20" t="str">
        <f>IF(H1586="","",INDEX(D.1[ĐVT],MATCH(H1586,D.1[Tên sản phẩm],0)))</f>
        <v/>
      </c>
      <c r="K1586" s="56" t="str">
        <f>IF(H1586="","",INDEX(#REF!,MATCH(H1586,D.1[Tên sản phẩm],0)))</f>
        <v/>
      </c>
      <c r="L1586" s="56"/>
      <c r="M1586" s="53"/>
      <c r="N1586" s="53"/>
      <c r="O1586" s="53"/>
      <c r="P1586" s="57" t="str">
        <f t="shared" si="296"/>
        <v/>
      </c>
      <c r="Q1586" s="58"/>
      <c r="R1586" s="56" t="str">
        <f t="shared" si="289"/>
        <v/>
      </c>
      <c r="S1586" s="57" t="str">
        <f t="shared" si="297"/>
        <v/>
      </c>
      <c r="T1586" s="58" t="str">
        <f t="shared" ca="1" si="298"/>
        <v/>
      </c>
      <c r="U1586" s="57" t="str">
        <f t="shared" si="299"/>
        <v/>
      </c>
      <c r="V1586" s="57" t="str">
        <f ca="1">IF(AND(C1586&lt;&gt;"",C1586&lt;&gt;OFFSET(C1586,1,0)),SUMIFS([Giá có thuế],[Số ĐK],C1586),"")</f>
        <v/>
      </c>
      <c r="W1586" s="53"/>
      <c r="X1586" s="55" t="str">
        <f>IF(W1586="","",'Thông Tin Chung'!#REF!)</f>
        <v/>
      </c>
      <c r="Y1586" s="57" t="str">
        <f t="shared" ca="1" si="300"/>
        <v/>
      </c>
      <c r="Z1586" s="59"/>
      <c r="AA1586" s="49" t="str">
        <f ca="1">IF(C1586="","",IF(OR(D1586&lt;NgayBatDau,D1586&gt;NgayKetThuc),"Ngày tháng phải nằm trong kỳ báo cáo",IF(AND(G1586&lt;&gt;"",COUNTIF(D.2[Tên khách hàng],G1586)=0),"Tên KH chưa khai báo trong DSKH",IF(AND(H1586&lt;&gt;"",COUNTIF(D.1[Tên sản phẩm],H1586)=0),"SP này chưa khai báo trong DSSP",""))))</f>
        <v/>
      </c>
      <c r="AB1586" s="28" t="str">
        <f t="shared" ca="1" si="290"/>
        <v/>
      </c>
      <c r="AC1586" s="29" t="str">
        <f>IF(OR(H1586="",S1586=""),"",S1586-(SUM(L1586,M1586)*INDEX(#REF!,MATCH(H1586,D.1[Tên sản phẩm],0))))</f>
        <v/>
      </c>
    </row>
    <row r="1587" spans="2:29" ht="27.75" customHeight="1">
      <c r="B1587" s="69">
        <f t="shared" si="291"/>
        <v>1584</v>
      </c>
      <c r="C1587" s="49" t="str">
        <f t="shared" ca="1" si="292"/>
        <v/>
      </c>
      <c r="D1587" s="50" t="str">
        <f t="shared" ca="1" si="293"/>
        <v/>
      </c>
      <c r="E1587" s="51" t="str">
        <f t="shared" ca="1" si="294"/>
        <v/>
      </c>
      <c r="F1587" s="51"/>
      <c r="G1587" s="52" t="str">
        <f t="shared" ca="1" si="295"/>
        <v/>
      </c>
      <c r="H1587" s="53"/>
      <c r="I1587" s="54" t="str">
        <f>IF(H1587="","",INDEX(D.1[Quy cách],MATCH(H1587,D.1[Tên sản phẩm],0)))</f>
        <v/>
      </c>
      <c r="J1587" s="20" t="str">
        <f>IF(H1587="","",INDEX(D.1[ĐVT],MATCH(H1587,D.1[Tên sản phẩm],0)))</f>
        <v/>
      </c>
      <c r="K1587" s="56" t="str">
        <f>IF(H1587="","",INDEX(#REF!,MATCH(H1587,D.1[Tên sản phẩm],0)))</f>
        <v/>
      </c>
      <c r="L1587" s="56"/>
      <c r="M1587" s="53"/>
      <c r="N1587" s="53"/>
      <c r="O1587" s="53"/>
      <c r="P1587" s="57" t="str">
        <f t="shared" si="296"/>
        <v/>
      </c>
      <c r="Q1587" s="58"/>
      <c r="R1587" s="56" t="str">
        <f t="shared" si="289"/>
        <v/>
      </c>
      <c r="S1587" s="57" t="str">
        <f t="shared" si="297"/>
        <v/>
      </c>
      <c r="T1587" s="58" t="str">
        <f t="shared" ca="1" si="298"/>
        <v/>
      </c>
      <c r="U1587" s="57" t="str">
        <f t="shared" si="299"/>
        <v/>
      </c>
      <c r="V1587" s="57" t="str">
        <f ca="1">IF(AND(C1587&lt;&gt;"",C1587&lt;&gt;OFFSET(C1587,1,0)),SUMIFS([Giá có thuế],[Số ĐK],C1587),"")</f>
        <v/>
      </c>
      <c r="W1587" s="53"/>
      <c r="X1587" s="55" t="str">
        <f>IF(W1587="","",'Thông Tin Chung'!#REF!)</f>
        <v/>
      </c>
      <c r="Y1587" s="57" t="str">
        <f t="shared" ca="1" si="300"/>
        <v/>
      </c>
      <c r="Z1587" s="59"/>
      <c r="AA1587" s="49" t="str">
        <f ca="1">IF(C1587="","",IF(OR(D1587&lt;NgayBatDau,D1587&gt;NgayKetThuc),"Ngày tháng phải nằm trong kỳ báo cáo",IF(AND(G1587&lt;&gt;"",COUNTIF(D.2[Tên khách hàng],G1587)=0),"Tên KH chưa khai báo trong DSKH",IF(AND(H1587&lt;&gt;"",COUNTIF(D.1[Tên sản phẩm],H1587)=0),"SP này chưa khai báo trong DSSP",""))))</f>
        <v/>
      </c>
      <c r="AB1587" s="28" t="str">
        <f t="shared" ca="1" si="290"/>
        <v/>
      </c>
      <c r="AC1587" s="29" t="str">
        <f>IF(OR(H1587="",S1587=""),"",S1587-(SUM(L1587,M1587)*INDEX(#REF!,MATCH(H1587,D.1[Tên sản phẩm],0))))</f>
        <v/>
      </c>
    </row>
    <row r="1588" spans="2:29" ht="27.75" customHeight="1">
      <c r="B1588" s="69">
        <f t="shared" si="291"/>
        <v>1585</v>
      </c>
      <c r="C1588" s="49" t="str">
        <f t="shared" ca="1" si="292"/>
        <v/>
      </c>
      <c r="D1588" s="50" t="str">
        <f t="shared" ca="1" si="293"/>
        <v/>
      </c>
      <c r="E1588" s="51" t="str">
        <f t="shared" ca="1" si="294"/>
        <v/>
      </c>
      <c r="F1588" s="51"/>
      <c r="G1588" s="52" t="str">
        <f t="shared" ca="1" si="295"/>
        <v/>
      </c>
      <c r="H1588" s="53"/>
      <c r="I1588" s="54" t="str">
        <f>IF(H1588="","",INDEX(D.1[Quy cách],MATCH(H1588,D.1[Tên sản phẩm],0)))</f>
        <v/>
      </c>
      <c r="J1588" s="20" t="str">
        <f>IF(H1588="","",INDEX(D.1[ĐVT],MATCH(H1588,D.1[Tên sản phẩm],0)))</f>
        <v/>
      </c>
      <c r="K1588" s="56" t="str">
        <f>IF(H1588="","",INDEX(#REF!,MATCH(H1588,D.1[Tên sản phẩm],0)))</f>
        <v/>
      </c>
      <c r="L1588" s="56"/>
      <c r="M1588" s="53"/>
      <c r="N1588" s="53"/>
      <c r="O1588" s="53"/>
      <c r="P1588" s="57" t="str">
        <f t="shared" si="296"/>
        <v/>
      </c>
      <c r="Q1588" s="58"/>
      <c r="R1588" s="56" t="str">
        <f t="shared" si="289"/>
        <v/>
      </c>
      <c r="S1588" s="57" t="str">
        <f t="shared" si="297"/>
        <v/>
      </c>
      <c r="T1588" s="58" t="str">
        <f t="shared" ca="1" si="298"/>
        <v/>
      </c>
      <c r="U1588" s="57" t="str">
        <f t="shared" si="299"/>
        <v/>
      </c>
      <c r="V1588" s="57" t="str">
        <f ca="1">IF(AND(C1588&lt;&gt;"",C1588&lt;&gt;OFFSET(C1588,1,0)),SUMIFS([Giá có thuế],[Số ĐK],C1588),"")</f>
        <v/>
      </c>
      <c r="W1588" s="53"/>
      <c r="X1588" s="55" t="str">
        <f>IF(W1588="","",'Thông Tin Chung'!#REF!)</f>
        <v/>
      </c>
      <c r="Y1588" s="57" t="str">
        <f t="shared" ca="1" si="300"/>
        <v/>
      </c>
      <c r="Z1588" s="59"/>
      <c r="AA1588" s="49" t="str">
        <f ca="1">IF(C1588="","",IF(OR(D1588&lt;NgayBatDau,D1588&gt;NgayKetThuc),"Ngày tháng phải nằm trong kỳ báo cáo",IF(AND(G1588&lt;&gt;"",COUNTIF(D.2[Tên khách hàng],G1588)=0),"Tên KH chưa khai báo trong DSKH",IF(AND(H1588&lt;&gt;"",COUNTIF(D.1[Tên sản phẩm],H1588)=0),"SP này chưa khai báo trong DSSP",""))))</f>
        <v/>
      </c>
      <c r="AB1588" s="28" t="str">
        <f t="shared" ca="1" si="290"/>
        <v/>
      </c>
      <c r="AC1588" s="29" t="str">
        <f>IF(OR(H1588="",S1588=""),"",S1588-(SUM(L1588,M1588)*INDEX(#REF!,MATCH(H1588,D.1[Tên sản phẩm],0))))</f>
        <v/>
      </c>
    </row>
    <row r="1589" spans="2:29" ht="27.75" customHeight="1">
      <c r="B1589" s="69">
        <f t="shared" si="291"/>
        <v>1586</v>
      </c>
      <c r="C1589" s="49" t="str">
        <f t="shared" ca="1" si="292"/>
        <v/>
      </c>
      <c r="D1589" s="50" t="str">
        <f t="shared" ca="1" si="293"/>
        <v/>
      </c>
      <c r="E1589" s="51" t="str">
        <f t="shared" ca="1" si="294"/>
        <v/>
      </c>
      <c r="F1589" s="51"/>
      <c r="G1589" s="52" t="str">
        <f t="shared" ca="1" si="295"/>
        <v/>
      </c>
      <c r="H1589" s="53"/>
      <c r="I1589" s="54" t="str">
        <f>IF(H1589="","",INDEX(D.1[Quy cách],MATCH(H1589,D.1[Tên sản phẩm],0)))</f>
        <v/>
      </c>
      <c r="J1589" s="20" t="str">
        <f>IF(H1589="","",INDEX(D.1[ĐVT],MATCH(H1589,D.1[Tên sản phẩm],0)))</f>
        <v/>
      </c>
      <c r="K1589" s="56" t="str">
        <f>IF(H1589="","",INDEX(#REF!,MATCH(H1589,D.1[Tên sản phẩm],0)))</f>
        <v/>
      </c>
      <c r="L1589" s="56"/>
      <c r="M1589" s="53"/>
      <c r="N1589" s="53"/>
      <c r="O1589" s="53"/>
      <c r="P1589" s="57" t="str">
        <f t="shared" si="296"/>
        <v/>
      </c>
      <c r="Q1589" s="58"/>
      <c r="R1589" s="56" t="str">
        <f t="shared" si="289"/>
        <v/>
      </c>
      <c r="S1589" s="57" t="str">
        <f t="shared" si="297"/>
        <v/>
      </c>
      <c r="T1589" s="58" t="str">
        <f t="shared" ca="1" si="298"/>
        <v/>
      </c>
      <c r="U1589" s="57" t="str">
        <f t="shared" si="299"/>
        <v/>
      </c>
      <c r="V1589" s="57" t="str">
        <f ca="1">IF(AND(C1589&lt;&gt;"",C1589&lt;&gt;OFFSET(C1589,1,0)),SUMIFS([Giá có thuế],[Số ĐK],C1589),"")</f>
        <v/>
      </c>
      <c r="W1589" s="53"/>
      <c r="X1589" s="55" t="str">
        <f>IF(W1589="","",'Thông Tin Chung'!#REF!)</f>
        <v/>
      </c>
      <c r="Y1589" s="57" t="str">
        <f t="shared" ca="1" si="300"/>
        <v/>
      </c>
      <c r="Z1589" s="59"/>
      <c r="AA1589" s="49" t="str">
        <f ca="1">IF(C1589="","",IF(OR(D1589&lt;NgayBatDau,D1589&gt;NgayKetThuc),"Ngày tháng phải nằm trong kỳ báo cáo",IF(AND(G1589&lt;&gt;"",COUNTIF(D.2[Tên khách hàng],G1589)=0),"Tên KH chưa khai báo trong DSKH",IF(AND(H1589&lt;&gt;"",COUNTIF(D.1[Tên sản phẩm],H1589)=0),"SP này chưa khai báo trong DSSP",""))))</f>
        <v/>
      </c>
      <c r="AB1589" s="28" t="str">
        <f t="shared" ca="1" si="290"/>
        <v/>
      </c>
      <c r="AC1589" s="29" t="str">
        <f>IF(OR(H1589="",S1589=""),"",S1589-(SUM(L1589,M1589)*INDEX(#REF!,MATCH(H1589,D.1[Tên sản phẩm],0))))</f>
        <v/>
      </c>
    </row>
    <row r="1590" spans="2:29" ht="27.75" customHeight="1">
      <c r="B1590" s="69">
        <f t="shared" si="291"/>
        <v>1587</v>
      </c>
      <c r="C1590" s="49" t="str">
        <f t="shared" ca="1" si="292"/>
        <v/>
      </c>
      <c r="D1590" s="50" t="str">
        <f t="shared" ca="1" si="293"/>
        <v/>
      </c>
      <c r="E1590" s="51" t="str">
        <f t="shared" ca="1" si="294"/>
        <v/>
      </c>
      <c r="F1590" s="51"/>
      <c r="G1590" s="52" t="str">
        <f t="shared" ca="1" si="295"/>
        <v/>
      </c>
      <c r="H1590" s="53"/>
      <c r="I1590" s="54" t="str">
        <f>IF(H1590="","",INDEX(D.1[Quy cách],MATCH(H1590,D.1[Tên sản phẩm],0)))</f>
        <v/>
      </c>
      <c r="J1590" s="20" t="str">
        <f>IF(H1590="","",INDEX(D.1[ĐVT],MATCH(H1590,D.1[Tên sản phẩm],0)))</f>
        <v/>
      </c>
      <c r="K1590" s="56" t="str">
        <f>IF(H1590="","",INDEX(#REF!,MATCH(H1590,D.1[Tên sản phẩm],0)))</f>
        <v/>
      </c>
      <c r="L1590" s="56"/>
      <c r="M1590" s="53"/>
      <c r="N1590" s="53"/>
      <c r="O1590" s="53"/>
      <c r="P1590" s="57" t="str">
        <f t="shared" si="296"/>
        <v/>
      </c>
      <c r="Q1590" s="58"/>
      <c r="R1590" s="56" t="str">
        <f t="shared" si="289"/>
        <v/>
      </c>
      <c r="S1590" s="57" t="str">
        <f t="shared" si="297"/>
        <v/>
      </c>
      <c r="T1590" s="58" t="str">
        <f t="shared" ca="1" si="298"/>
        <v/>
      </c>
      <c r="U1590" s="57" t="str">
        <f t="shared" si="299"/>
        <v/>
      </c>
      <c r="V1590" s="57" t="str">
        <f ca="1">IF(AND(C1590&lt;&gt;"",C1590&lt;&gt;OFFSET(C1590,1,0)),SUMIFS([Giá có thuế],[Số ĐK],C1590),"")</f>
        <v/>
      </c>
      <c r="W1590" s="53"/>
      <c r="X1590" s="55" t="str">
        <f>IF(W1590="","",'Thông Tin Chung'!#REF!)</f>
        <v/>
      </c>
      <c r="Y1590" s="57" t="str">
        <f t="shared" ca="1" si="300"/>
        <v/>
      </c>
      <c r="Z1590" s="59"/>
      <c r="AA1590" s="49" t="str">
        <f ca="1">IF(C1590="","",IF(OR(D1590&lt;NgayBatDau,D1590&gt;NgayKetThuc),"Ngày tháng phải nằm trong kỳ báo cáo",IF(AND(G1590&lt;&gt;"",COUNTIF(D.2[Tên khách hàng],G1590)=0),"Tên KH chưa khai báo trong DSKH",IF(AND(H1590&lt;&gt;"",COUNTIF(D.1[Tên sản phẩm],H1590)=0),"SP này chưa khai báo trong DSSP",""))))</f>
        <v/>
      </c>
      <c r="AB1590" s="28" t="str">
        <f t="shared" ca="1" si="290"/>
        <v/>
      </c>
      <c r="AC1590" s="29" t="str">
        <f>IF(OR(H1590="",S1590=""),"",S1590-(SUM(L1590,M1590)*INDEX(#REF!,MATCH(H1590,D.1[Tên sản phẩm],0))))</f>
        <v/>
      </c>
    </row>
    <row r="1591" spans="2:29" ht="27.75" customHeight="1">
      <c r="B1591" s="69">
        <f t="shared" si="291"/>
        <v>1588</v>
      </c>
      <c r="C1591" s="49" t="str">
        <f t="shared" ca="1" si="292"/>
        <v/>
      </c>
      <c r="D1591" s="50" t="str">
        <f t="shared" ca="1" si="293"/>
        <v/>
      </c>
      <c r="E1591" s="51" t="str">
        <f t="shared" ca="1" si="294"/>
        <v/>
      </c>
      <c r="F1591" s="51"/>
      <c r="G1591" s="52" t="str">
        <f t="shared" ca="1" si="295"/>
        <v/>
      </c>
      <c r="H1591" s="53"/>
      <c r="I1591" s="54" t="str">
        <f>IF(H1591="","",INDEX(D.1[Quy cách],MATCH(H1591,D.1[Tên sản phẩm],0)))</f>
        <v/>
      </c>
      <c r="J1591" s="20" t="str">
        <f>IF(H1591="","",INDEX(D.1[ĐVT],MATCH(H1591,D.1[Tên sản phẩm],0)))</f>
        <v/>
      </c>
      <c r="K1591" s="56" t="str">
        <f>IF(H1591="","",INDEX(#REF!,MATCH(H1591,D.1[Tên sản phẩm],0)))</f>
        <v/>
      </c>
      <c r="L1591" s="56"/>
      <c r="M1591" s="53"/>
      <c r="N1591" s="53"/>
      <c r="O1591" s="53"/>
      <c r="P1591" s="57" t="str">
        <f t="shared" si="296"/>
        <v/>
      </c>
      <c r="Q1591" s="58"/>
      <c r="R1591" s="56" t="str">
        <f t="shared" si="289"/>
        <v/>
      </c>
      <c r="S1591" s="57" t="str">
        <f t="shared" si="297"/>
        <v/>
      </c>
      <c r="T1591" s="58" t="str">
        <f t="shared" ca="1" si="298"/>
        <v/>
      </c>
      <c r="U1591" s="57" t="str">
        <f t="shared" si="299"/>
        <v/>
      </c>
      <c r="V1591" s="57" t="str">
        <f ca="1">IF(AND(C1591&lt;&gt;"",C1591&lt;&gt;OFFSET(C1591,1,0)),SUMIFS([Giá có thuế],[Số ĐK],C1591),"")</f>
        <v/>
      </c>
      <c r="W1591" s="53"/>
      <c r="X1591" s="55" t="str">
        <f>IF(W1591="","",'Thông Tin Chung'!#REF!)</f>
        <v/>
      </c>
      <c r="Y1591" s="57" t="str">
        <f t="shared" ca="1" si="300"/>
        <v/>
      </c>
      <c r="Z1591" s="59"/>
      <c r="AA1591" s="49" t="str">
        <f ca="1">IF(C1591="","",IF(OR(D1591&lt;NgayBatDau,D1591&gt;NgayKetThuc),"Ngày tháng phải nằm trong kỳ báo cáo",IF(AND(G1591&lt;&gt;"",COUNTIF(D.2[Tên khách hàng],G1591)=0),"Tên KH chưa khai báo trong DSKH",IF(AND(H1591&lt;&gt;"",COUNTIF(D.1[Tên sản phẩm],H1591)=0),"SP này chưa khai báo trong DSSP",""))))</f>
        <v/>
      </c>
      <c r="AB1591" s="28" t="str">
        <f t="shared" ca="1" si="290"/>
        <v/>
      </c>
      <c r="AC1591" s="29" t="str">
        <f>IF(OR(H1591="",S1591=""),"",S1591-(SUM(L1591,M1591)*INDEX(#REF!,MATCH(H1591,D.1[Tên sản phẩm],0))))</f>
        <v/>
      </c>
    </row>
    <row r="1592" spans="2:29" ht="27.75" customHeight="1">
      <c r="B1592" s="69">
        <f t="shared" si="291"/>
        <v>1589</v>
      </c>
      <c r="C1592" s="49" t="str">
        <f t="shared" ca="1" si="292"/>
        <v/>
      </c>
      <c r="D1592" s="50" t="str">
        <f t="shared" ca="1" si="293"/>
        <v/>
      </c>
      <c r="E1592" s="51" t="str">
        <f t="shared" ca="1" si="294"/>
        <v/>
      </c>
      <c r="F1592" s="51"/>
      <c r="G1592" s="52" t="str">
        <f t="shared" ca="1" si="295"/>
        <v/>
      </c>
      <c r="H1592" s="53"/>
      <c r="I1592" s="54" t="str">
        <f>IF(H1592="","",INDEX(D.1[Quy cách],MATCH(H1592,D.1[Tên sản phẩm],0)))</f>
        <v/>
      </c>
      <c r="J1592" s="20" t="str">
        <f>IF(H1592="","",INDEX(D.1[ĐVT],MATCH(H1592,D.1[Tên sản phẩm],0)))</f>
        <v/>
      </c>
      <c r="K1592" s="56" t="str">
        <f>IF(H1592="","",INDEX(#REF!,MATCH(H1592,D.1[Tên sản phẩm],0)))</f>
        <v/>
      </c>
      <c r="L1592" s="56"/>
      <c r="M1592" s="53"/>
      <c r="N1592" s="53"/>
      <c r="O1592" s="53"/>
      <c r="P1592" s="57" t="str">
        <f t="shared" si="296"/>
        <v/>
      </c>
      <c r="Q1592" s="58"/>
      <c r="R1592" s="56" t="str">
        <f t="shared" si="289"/>
        <v/>
      </c>
      <c r="S1592" s="57" t="str">
        <f t="shared" si="297"/>
        <v/>
      </c>
      <c r="T1592" s="58" t="str">
        <f t="shared" ca="1" si="298"/>
        <v/>
      </c>
      <c r="U1592" s="57" t="str">
        <f t="shared" si="299"/>
        <v/>
      </c>
      <c r="V1592" s="57" t="str">
        <f ca="1">IF(AND(C1592&lt;&gt;"",C1592&lt;&gt;OFFSET(C1592,1,0)),SUMIFS([Giá có thuế],[Số ĐK],C1592),"")</f>
        <v/>
      </c>
      <c r="W1592" s="53"/>
      <c r="X1592" s="55" t="str">
        <f>IF(W1592="","",'Thông Tin Chung'!#REF!)</f>
        <v/>
      </c>
      <c r="Y1592" s="57" t="str">
        <f t="shared" ca="1" si="300"/>
        <v/>
      </c>
      <c r="Z1592" s="59"/>
      <c r="AA1592" s="49" t="str">
        <f ca="1">IF(C1592="","",IF(OR(D1592&lt;NgayBatDau,D1592&gt;NgayKetThuc),"Ngày tháng phải nằm trong kỳ báo cáo",IF(AND(G1592&lt;&gt;"",COUNTIF(D.2[Tên khách hàng],G1592)=0),"Tên KH chưa khai báo trong DSKH",IF(AND(H1592&lt;&gt;"",COUNTIF(D.1[Tên sản phẩm],H1592)=0),"SP này chưa khai báo trong DSSP",""))))</f>
        <v/>
      </c>
      <c r="AB1592" s="28" t="str">
        <f t="shared" ca="1" si="290"/>
        <v/>
      </c>
      <c r="AC1592" s="29" t="str">
        <f>IF(OR(H1592="",S1592=""),"",S1592-(SUM(L1592,M1592)*INDEX(#REF!,MATCH(H1592,D.1[Tên sản phẩm],0))))</f>
        <v/>
      </c>
    </row>
    <row r="1593" spans="2:29" ht="27.75" customHeight="1">
      <c r="B1593" s="69">
        <f t="shared" si="291"/>
        <v>1590</v>
      </c>
      <c r="C1593" s="49" t="str">
        <f t="shared" ca="1" si="292"/>
        <v/>
      </c>
      <c r="D1593" s="50" t="str">
        <f t="shared" ca="1" si="293"/>
        <v/>
      </c>
      <c r="E1593" s="51" t="str">
        <f t="shared" ca="1" si="294"/>
        <v/>
      </c>
      <c r="F1593" s="51"/>
      <c r="G1593" s="52" t="str">
        <f t="shared" ca="1" si="295"/>
        <v/>
      </c>
      <c r="H1593" s="53"/>
      <c r="I1593" s="54" t="str">
        <f>IF(H1593="","",INDEX(D.1[Quy cách],MATCH(H1593,D.1[Tên sản phẩm],0)))</f>
        <v/>
      </c>
      <c r="J1593" s="20" t="str">
        <f>IF(H1593="","",INDEX(D.1[ĐVT],MATCH(H1593,D.1[Tên sản phẩm],0)))</f>
        <v/>
      </c>
      <c r="K1593" s="56" t="str">
        <f>IF(H1593="","",INDEX(#REF!,MATCH(H1593,D.1[Tên sản phẩm],0)))</f>
        <v/>
      </c>
      <c r="L1593" s="56"/>
      <c r="M1593" s="53"/>
      <c r="N1593" s="53"/>
      <c r="O1593" s="53"/>
      <c r="P1593" s="57" t="str">
        <f t="shared" si="296"/>
        <v/>
      </c>
      <c r="Q1593" s="58"/>
      <c r="R1593" s="56" t="str">
        <f t="shared" si="289"/>
        <v/>
      </c>
      <c r="S1593" s="57" t="str">
        <f t="shared" si="297"/>
        <v/>
      </c>
      <c r="T1593" s="58" t="str">
        <f t="shared" ca="1" si="298"/>
        <v/>
      </c>
      <c r="U1593" s="57" t="str">
        <f t="shared" si="299"/>
        <v/>
      </c>
      <c r="V1593" s="57" t="str">
        <f ca="1">IF(AND(C1593&lt;&gt;"",C1593&lt;&gt;OFFSET(C1593,1,0)),SUMIFS([Giá có thuế],[Số ĐK],C1593),"")</f>
        <v/>
      </c>
      <c r="W1593" s="53"/>
      <c r="X1593" s="55" t="str">
        <f>IF(W1593="","",'Thông Tin Chung'!#REF!)</f>
        <v/>
      </c>
      <c r="Y1593" s="57" t="str">
        <f t="shared" ca="1" si="300"/>
        <v/>
      </c>
      <c r="Z1593" s="59"/>
      <c r="AA1593" s="49" t="str">
        <f ca="1">IF(C1593="","",IF(OR(D1593&lt;NgayBatDau,D1593&gt;NgayKetThuc),"Ngày tháng phải nằm trong kỳ báo cáo",IF(AND(G1593&lt;&gt;"",COUNTIF(D.2[Tên khách hàng],G1593)=0),"Tên KH chưa khai báo trong DSKH",IF(AND(H1593&lt;&gt;"",COUNTIF(D.1[Tên sản phẩm],H1593)=0),"SP này chưa khai báo trong DSSP",""))))</f>
        <v/>
      </c>
      <c r="AB1593" s="28" t="str">
        <f t="shared" ca="1" si="290"/>
        <v/>
      </c>
      <c r="AC1593" s="29" t="str">
        <f>IF(OR(H1593="",S1593=""),"",S1593-(SUM(L1593,M1593)*INDEX(#REF!,MATCH(H1593,D.1[Tên sản phẩm],0))))</f>
        <v/>
      </c>
    </row>
    <row r="1594" spans="2:29" ht="27.75" customHeight="1">
      <c r="B1594" s="69">
        <f t="shared" si="291"/>
        <v>1591</v>
      </c>
      <c r="C1594" s="49" t="str">
        <f t="shared" ca="1" si="292"/>
        <v/>
      </c>
      <c r="D1594" s="50" t="str">
        <f t="shared" ca="1" si="293"/>
        <v/>
      </c>
      <c r="E1594" s="51" t="str">
        <f t="shared" ca="1" si="294"/>
        <v/>
      </c>
      <c r="F1594" s="51"/>
      <c r="G1594" s="52" t="str">
        <f t="shared" ca="1" si="295"/>
        <v/>
      </c>
      <c r="H1594" s="53"/>
      <c r="I1594" s="54" t="str">
        <f>IF(H1594="","",INDEX(D.1[Quy cách],MATCH(H1594,D.1[Tên sản phẩm],0)))</f>
        <v/>
      </c>
      <c r="J1594" s="20" t="str">
        <f>IF(H1594="","",INDEX(D.1[ĐVT],MATCH(H1594,D.1[Tên sản phẩm],0)))</f>
        <v/>
      </c>
      <c r="K1594" s="56" t="str">
        <f>IF(H1594="","",INDEX(#REF!,MATCH(H1594,D.1[Tên sản phẩm],0)))</f>
        <v/>
      </c>
      <c r="L1594" s="56"/>
      <c r="M1594" s="53"/>
      <c r="N1594" s="53"/>
      <c r="O1594" s="53"/>
      <c r="P1594" s="57" t="str">
        <f t="shared" si="296"/>
        <v/>
      </c>
      <c r="Q1594" s="58"/>
      <c r="R1594" s="56" t="str">
        <f t="shared" si="289"/>
        <v/>
      </c>
      <c r="S1594" s="57" t="str">
        <f t="shared" si="297"/>
        <v/>
      </c>
      <c r="T1594" s="58" t="str">
        <f t="shared" ca="1" si="298"/>
        <v/>
      </c>
      <c r="U1594" s="57" t="str">
        <f t="shared" si="299"/>
        <v/>
      </c>
      <c r="V1594" s="57" t="str">
        <f ca="1">IF(AND(C1594&lt;&gt;"",C1594&lt;&gt;OFFSET(C1594,1,0)),SUMIFS([Giá có thuế],[Số ĐK],C1594),"")</f>
        <v/>
      </c>
      <c r="W1594" s="53"/>
      <c r="X1594" s="55" t="str">
        <f>IF(W1594="","",'Thông Tin Chung'!#REF!)</f>
        <v/>
      </c>
      <c r="Y1594" s="57" t="str">
        <f t="shared" ca="1" si="300"/>
        <v/>
      </c>
      <c r="Z1594" s="59"/>
      <c r="AA1594" s="49" t="str">
        <f ca="1">IF(C1594="","",IF(OR(D1594&lt;NgayBatDau,D1594&gt;NgayKetThuc),"Ngày tháng phải nằm trong kỳ báo cáo",IF(AND(G1594&lt;&gt;"",COUNTIF(D.2[Tên khách hàng],G1594)=0),"Tên KH chưa khai báo trong DSKH",IF(AND(H1594&lt;&gt;"",COUNTIF(D.1[Tên sản phẩm],H1594)=0),"SP này chưa khai báo trong DSSP",""))))</f>
        <v/>
      </c>
      <c r="AB1594" s="28" t="str">
        <f t="shared" ca="1" si="290"/>
        <v/>
      </c>
      <c r="AC1594" s="29" t="str">
        <f>IF(OR(H1594="",S1594=""),"",S1594-(SUM(L1594,M1594)*INDEX(#REF!,MATCH(H1594,D.1[Tên sản phẩm],0))))</f>
        <v/>
      </c>
    </row>
    <row r="1595" spans="2:29" ht="27.75" customHeight="1">
      <c r="B1595" s="69">
        <f t="shared" si="291"/>
        <v>1592</v>
      </c>
      <c r="C1595" s="49" t="str">
        <f t="shared" ca="1" si="292"/>
        <v/>
      </c>
      <c r="D1595" s="50" t="str">
        <f t="shared" ca="1" si="293"/>
        <v/>
      </c>
      <c r="E1595" s="51" t="str">
        <f t="shared" ca="1" si="294"/>
        <v/>
      </c>
      <c r="F1595" s="51"/>
      <c r="G1595" s="52" t="str">
        <f t="shared" ca="1" si="295"/>
        <v/>
      </c>
      <c r="H1595" s="53"/>
      <c r="I1595" s="54" t="str">
        <f>IF(H1595="","",INDEX(D.1[Quy cách],MATCH(H1595,D.1[Tên sản phẩm],0)))</f>
        <v/>
      </c>
      <c r="J1595" s="20" t="str">
        <f>IF(H1595="","",INDEX(D.1[ĐVT],MATCH(H1595,D.1[Tên sản phẩm],0)))</f>
        <v/>
      </c>
      <c r="K1595" s="56" t="str">
        <f>IF(H1595="","",INDEX(#REF!,MATCH(H1595,D.1[Tên sản phẩm],0)))</f>
        <v/>
      </c>
      <c r="L1595" s="56"/>
      <c r="M1595" s="53"/>
      <c r="N1595" s="53"/>
      <c r="O1595" s="53"/>
      <c r="P1595" s="57" t="str">
        <f t="shared" si="296"/>
        <v/>
      </c>
      <c r="Q1595" s="58"/>
      <c r="R1595" s="56" t="str">
        <f t="shared" si="289"/>
        <v/>
      </c>
      <c r="S1595" s="57" t="str">
        <f t="shared" si="297"/>
        <v/>
      </c>
      <c r="T1595" s="58" t="str">
        <f t="shared" ca="1" si="298"/>
        <v/>
      </c>
      <c r="U1595" s="57" t="str">
        <f t="shared" si="299"/>
        <v/>
      </c>
      <c r="V1595" s="57" t="str">
        <f ca="1">IF(AND(C1595&lt;&gt;"",C1595&lt;&gt;OFFSET(C1595,1,0)),SUMIFS([Giá có thuế],[Số ĐK],C1595),"")</f>
        <v/>
      </c>
      <c r="W1595" s="53"/>
      <c r="X1595" s="55" t="str">
        <f>IF(W1595="","",'Thông Tin Chung'!#REF!)</f>
        <v/>
      </c>
      <c r="Y1595" s="57" t="str">
        <f t="shared" ca="1" si="300"/>
        <v/>
      </c>
      <c r="Z1595" s="59"/>
      <c r="AA1595" s="49" t="str">
        <f ca="1">IF(C1595="","",IF(OR(D1595&lt;NgayBatDau,D1595&gt;NgayKetThuc),"Ngày tháng phải nằm trong kỳ báo cáo",IF(AND(G1595&lt;&gt;"",COUNTIF(D.2[Tên khách hàng],G1595)=0),"Tên KH chưa khai báo trong DSKH",IF(AND(H1595&lt;&gt;"",COUNTIF(D.1[Tên sản phẩm],H1595)=0),"SP này chưa khai báo trong DSSP",""))))</f>
        <v/>
      </c>
      <c r="AB1595" s="28" t="str">
        <f t="shared" ca="1" si="290"/>
        <v/>
      </c>
      <c r="AC1595" s="29" t="str">
        <f>IF(OR(H1595="",S1595=""),"",S1595-(SUM(L1595,M1595)*INDEX(#REF!,MATCH(H1595,D.1[Tên sản phẩm],0))))</f>
        <v/>
      </c>
    </row>
    <row r="1596" spans="2:29" ht="27.75" customHeight="1">
      <c r="B1596" s="69">
        <f t="shared" si="291"/>
        <v>1593</v>
      </c>
      <c r="C1596" s="49" t="str">
        <f t="shared" ca="1" si="292"/>
        <v/>
      </c>
      <c r="D1596" s="50" t="str">
        <f t="shared" ca="1" si="293"/>
        <v/>
      </c>
      <c r="E1596" s="51" t="str">
        <f t="shared" ca="1" si="294"/>
        <v/>
      </c>
      <c r="F1596" s="51"/>
      <c r="G1596" s="52" t="str">
        <f t="shared" ca="1" si="295"/>
        <v/>
      </c>
      <c r="H1596" s="53"/>
      <c r="I1596" s="54" t="str">
        <f>IF(H1596="","",INDEX(D.1[Quy cách],MATCH(H1596,D.1[Tên sản phẩm],0)))</f>
        <v/>
      </c>
      <c r="J1596" s="20" t="str">
        <f>IF(H1596="","",INDEX(D.1[ĐVT],MATCH(H1596,D.1[Tên sản phẩm],0)))</f>
        <v/>
      </c>
      <c r="K1596" s="56" t="str">
        <f>IF(H1596="","",INDEX(#REF!,MATCH(H1596,D.1[Tên sản phẩm],0)))</f>
        <v/>
      </c>
      <c r="L1596" s="56"/>
      <c r="M1596" s="53"/>
      <c r="N1596" s="53"/>
      <c r="O1596" s="53"/>
      <c r="P1596" s="57" t="str">
        <f t="shared" si="296"/>
        <v/>
      </c>
      <c r="Q1596" s="58"/>
      <c r="R1596" s="56" t="str">
        <f t="shared" si="289"/>
        <v/>
      </c>
      <c r="S1596" s="57" t="str">
        <f t="shared" si="297"/>
        <v/>
      </c>
      <c r="T1596" s="58" t="str">
        <f t="shared" ca="1" si="298"/>
        <v/>
      </c>
      <c r="U1596" s="57" t="str">
        <f t="shared" si="299"/>
        <v/>
      </c>
      <c r="V1596" s="57" t="str">
        <f ca="1">IF(AND(C1596&lt;&gt;"",C1596&lt;&gt;OFFSET(C1596,1,0)),SUMIFS([Giá có thuế],[Số ĐK],C1596),"")</f>
        <v/>
      </c>
      <c r="W1596" s="53"/>
      <c r="X1596" s="55" t="str">
        <f>IF(W1596="","",'Thông Tin Chung'!#REF!)</f>
        <v/>
      </c>
      <c r="Y1596" s="57" t="str">
        <f t="shared" ca="1" si="300"/>
        <v/>
      </c>
      <c r="Z1596" s="59"/>
      <c r="AA1596" s="49" t="str">
        <f ca="1">IF(C1596="","",IF(OR(D1596&lt;NgayBatDau,D1596&gt;NgayKetThuc),"Ngày tháng phải nằm trong kỳ báo cáo",IF(AND(G1596&lt;&gt;"",COUNTIF(D.2[Tên khách hàng],G1596)=0),"Tên KH chưa khai báo trong DSKH",IF(AND(H1596&lt;&gt;"",COUNTIF(D.1[Tên sản phẩm],H1596)=0),"SP này chưa khai báo trong DSSP",""))))</f>
        <v/>
      </c>
      <c r="AB1596" s="28" t="str">
        <f t="shared" ca="1" si="290"/>
        <v/>
      </c>
      <c r="AC1596" s="29" t="str">
        <f>IF(OR(H1596="",S1596=""),"",S1596-(SUM(L1596,M1596)*INDEX(#REF!,MATCH(H1596,D.1[Tên sản phẩm],0))))</f>
        <v/>
      </c>
    </row>
    <row r="1597" spans="2:29" ht="27.75" customHeight="1">
      <c r="B1597" s="69">
        <f t="shared" si="291"/>
        <v>1594</v>
      </c>
      <c r="C1597" s="49" t="str">
        <f t="shared" ca="1" si="292"/>
        <v/>
      </c>
      <c r="D1597" s="50" t="str">
        <f t="shared" ca="1" si="293"/>
        <v/>
      </c>
      <c r="E1597" s="51" t="str">
        <f t="shared" ca="1" si="294"/>
        <v/>
      </c>
      <c r="F1597" s="51"/>
      <c r="G1597" s="52" t="str">
        <f t="shared" ca="1" si="295"/>
        <v/>
      </c>
      <c r="H1597" s="53"/>
      <c r="I1597" s="54" t="str">
        <f>IF(H1597="","",INDEX(D.1[Quy cách],MATCH(H1597,D.1[Tên sản phẩm],0)))</f>
        <v/>
      </c>
      <c r="J1597" s="20" t="str">
        <f>IF(H1597="","",INDEX(D.1[ĐVT],MATCH(H1597,D.1[Tên sản phẩm],0)))</f>
        <v/>
      </c>
      <c r="K1597" s="56" t="str">
        <f>IF(H1597="","",INDEX(#REF!,MATCH(H1597,D.1[Tên sản phẩm],0)))</f>
        <v/>
      </c>
      <c r="L1597" s="56"/>
      <c r="M1597" s="53"/>
      <c r="N1597" s="53"/>
      <c r="O1597" s="53"/>
      <c r="P1597" s="57" t="str">
        <f t="shared" si="296"/>
        <v/>
      </c>
      <c r="Q1597" s="58"/>
      <c r="R1597" s="56" t="str">
        <f t="shared" si="289"/>
        <v/>
      </c>
      <c r="S1597" s="57" t="str">
        <f t="shared" si="297"/>
        <v/>
      </c>
      <c r="T1597" s="58" t="str">
        <f t="shared" ca="1" si="298"/>
        <v/>
      </c>
      <c r="U1597" s="57" t="str">
        <f t="shared" si="299"/>
        <v/>
      </c>
      <c r="V1597" s="57" t="str">
        <f ca="1">IF(AND(C1597&lt;&gt;"",C1597&lt;&gt;OFFSET(C1597,1,0)),SUMIFS([Giá có thuế],[Số ĐK],C1597),"")</f>
        <v/>
      </c>
      <c r="W1597" s="53"/>
      <c r="X1597" s="55" t="str">
        <f>IF(W1597="","",'Thông Tin Chung'!#REF!)</f>
        <v/>
      </c>
      <c r="Y1597" s="57" t="str">
        <f t="shared" ca="1" si="300"/>
        <v/>
      </c>
      <c r="Z1597" s="59"/>
      <c r="AA1597" s="49" t="str">
        <f ca="1">IF(C1597="","",IF(OR(D1597&lt;NgayBatDau,D1597&gt;NgayKetThuc),"Ngày tháng phải nằm trong kỳ báo cáo",IF(AND(G1597&lt;&gt;"",COUNTIF(D.2[Tên khách hàng],G1597)=0),"Tên KH chưa khai báo trong DSKH",IF(AND(H1597&lt;&gt;"",COUNTIF(D.1[Tên sản phẩm],H1597)=0),"SP này chưa khai báo trong DSSP",""))))</f>
        <v/>
      </c>
      <c r="AB1597" s="28" t="str">
        <f t="shared" ca="1" si="290"/>
        <v/>
      </c>
      <c r="AC1597" s="29" t="str">
        <f>IF(OR(H1597="",S1597=""),"",S1597-(SUM(L1597,M1597)*INDEX(#REF!,MATCH(H1597,D.1[Tên sản phẩm],0))))</f>
        <v/>
      </c>
    </row>
    <row r="1598" spans="2:29" ht="27.75" customHeight="1">
      <c r="B1598" s="69">
        <f t="shared" si="291"/>
        <v>1595</v>
      </c>
      <c r="C1598" s="49" t="str">
        <f t="shared" ca="1" si="292"/>
        <v/>
      </c>
      <c r="D1598" s="50" t="str">
        <f t="shared" ca="1" si="293"/>
        <v/>
      </c>
      <c r="E1598" s="51" t="str">
        <f t="shared" ca="1" si="294"/>
        <v/>
      </c>
      <c r="F1598" s="51"/>
      <c r="G1598" s="52" t="str">
        <f t="shared" ca="1" si="295"/>
        <v/>
      </c>
      <c r="H1598" s="53"/>
      <c r="I1598" s="54" t="str">
        <f>IF(H1598="","",INDEX(D.1[Quy cách],MATCH(H1598,D.1[Tên sản phẩm],0)))</f>
        <v/>
      </c>
      <c r="J1598" s="20" t="str">
        <f>IF(H1598="","",INDEX(D.1[ĐVT],MATCH(H1598,D.1[Tên sản phẩm],0)))</f>
        <v/>
      </c>
      <c r="K1598" s="56" t="str">
        <f>IF(H1598="","",INDEX(#REF!,MATCH(H1598,D.1[Tên sản phẩm],0)))</f>
        <v/>
      </c>
      <c r="L1598" s="56"/>
      <c r="M1598" s="53"/>
      <c r="N1598" s="53"/>
      <c r="O1598" s="53"/>
      <c r="P1598" s="57" t="str">
        <f t="shared" si="296"/>
        <v/>
      </c>
      <c r="Q1598" s="58"/>
      <c r="R1598" s="56" t="str">
        <f t="shared" si="289"/>
        <v/>
      </c>
      <c r="S1598" s="57" t="str">
        <f t="shared" si="297"/>
        <v/>
      </c>
      <c r="T1598" s="58" t="str">
        <f t="shared" ca="1" si="298"/>
        <v/>
      </c>
      <c r="U1598" s="57" t="str">
        <f t="shared" si="299"/>
        <v/>
      </c>
      <c r="V1598" s="57" t="str">
        <f ca="1">IF(AND(C1598&lt;&gt;"",C1598&lt;&gt;OFFSET(C1598,1,0)),SUMIFS([Giá có thuế],[Số ĐK],C1598),"")</f>
        <v/>
      </c>
      <c r="W1598" s="53"/>
      <c r="X1598" s="55" t="str">
        <f>IF(W1598="","",'Thông Tin Chung'!#REF!)</f>
        <v/>
      </c>
      <c r="Y1598" s="57" t="str">
        <f t="shared" ca="1" si="300"/>
        <v/>
      </c>
      <c r="Z1598" s="59"/>
      <c r="AA1598" s="49" t="str">
        <f ca="1">IF(C1598="","",IF(OR(D1598&lt;NgayBatDau,D1598&gt;NgayKetThuc),"Ngày tháng phải nằm trong kỳ báo cáo",IF(AND(G1598&lt;&gt;"",COUNTIF(D.2[Tên khách hàng],G1598)=0),"Tên KH chưa khai báo trong DSKH",IF(AND(H1598&lt;&gt;"",COUNTIF(D.1[Tên sản phẩm],H1598)=0),"SP này chưa khai báo trong DSSP",""))))</f>
        <v/>
      </c>
      <c r="AB1598" s="28" t="str">
        <f t="shared" ca="1" si="290"/>
        <v/>
      </c>
      <c r="AC1598" s="29" t="str">
        <f>IF(OR(H1598="",S1598=""),"",S1598-(SUM(L1598,M1598)*INDEX(#REF!,MATCH(H1598,D.1[Tên sản phẩm],0))))</f>
        <v/>
      </c>
    </row>
    <row r="1599" spans="2:29" ht="27.75" customHeight="1">
      <c r="B1599" s="69">
        <f t="shared" si="291"/>
        <v>1596</v>
      </c>
      <c r="C1599" s="49" t="str">
        <f t="shared" ca="1" si="292"/>
        <v/>
      </c>
      <c r="D1599" s="50" t="str">
        <f t="shared" ca="1" si="293"/>
        <v/>
      </c>
      <c r="E1599" s="51" t="str">
        <f t="shared" ca="1" si="294"/>
        <v/>
      </c>
      <c r="F1599" s="51"/>
      <c r="G1599" s="52" t="str">
        <f t="shared" ca="1" si="295"/>
        <v/>
      </c>
      <c r="H1599" s="53"/>
      <c r="I1599" s="54" t="str">
        <f>IF(H1599="","",INDEX(D.1[Quy cách],MATCH(H1599,D.1[Tên sản phẩm],0)))</f>
        <v/>
      </c>
      <c r="J1599" s="20" t="str">
        <f>IF(H1599="","",INDEX(D.1[ĐVT],MATCH(H1599,D.1[Tên sản phẩm],0)))</f>
        <v/>
      </c>
      <c r="K1599" s="56" t="str">
        <f>IF(H1599="","",INDEX(#REF!,MATCH(H1599,D.1[Tên sản phẩm],0)))</f>
        <v/>
      </c>
      <c r="L1599" s="56"/>
      <c r="M1599" s="53"/>
      <c r="N1599" s="53"/>
      <c r="O1599" s="53"/>
      <c r="P1599" s="57" t="str">
        <f t="shared" si="296"/>
        <v/>
      </c>
      <c r="Q1599" s="58"/>
      <c r="R1599" s="56" t="str">
        <f t="shared" si="289"/>
        <v/>
      </c>
      <c r="S1599" s="57" t="str">
        <f t="shared" si="297"/>
        <v/>
      </c>
      <c r="T1599" s="58" t="str">
        <f t="shared" ca="1" si="298"/>
        <v/>
      </c>
      <c r="U1599" s="57" t="str">
        <f t="shared" si="299"/>
        <v/>
      </c>
      <c r="V1599" s="57" t="str">
        <f ca="1">IF(AND(C1599&lt;&gt;"",C1599&lt;&gt;OFFSET(C1599,1,0)),SUMIFS([Giá có thuế],[Số ĐK],C1599),"")</f>
        <v/>
      </c>
      <c r="W1599" s="53"/>
      <c r="X1599" s="55" t="str">
        <f>IF(W1599="","",'Thông Tin Chung'!#REF!)</f>
        <v/>
      </c>
      <c r="Y1599" s="57" t="str">
        <f t="shared" ca="1" si="300"/>
        <v/>
      </c>
      <c r="Z1599" s="59"/>
      <c r="AA1599" s="49" t="str">
        <f ca="1">IF(C1599="","",IF(OR(D1599&lt;NgayBatDau,D1599&gt;NgayKetThuc),"Ngày tháng phải nằm trong kỳ báo cáo",IF(AND(G1599&lt;&gt;"",COUNTIF(D.2[Tên khách hàng],G1599)=0),"Tên KH chưa khai báo trong DSKH",IF(AND(H1599&lt;&gt;"",COUNTIF(D.1[Tên sản phẩm],H1599)=0),"SP này chưa khai báo trong DSSP",""))))</f>
        <v/>
      </c>
      <c r="AB1599" s="28" t="str">
        <f t="shared" ca="1" si="290"/>
        <v/>
      </c>
      <c r="AC1599" s="29" t="str">
        <f>IF(OR(H1599="",S1599=""),"",S1599-(SUM(L1599,M1599)*INDEX(#REF!,MATCH(H1599,D.1[Tên sản phẩm],0))))</f>
        <v/>
      </c>
    </row>
    <row r="1600" spans="2:29" ht="27.75" customHeight="1">
      <c r="B1600" s="69">
        <f t="shared" si="291"/>
        <v>1597</v>
      </c>
      <c r="C1600" s="49" t="str">
        <f t="shared" ca="1" si="292"/>
        <v/>
      </c>
      <c r="D1600" s="50" t="str">
        <f t="shared" ca="1" si="293"/>
        <v/>
      </c>
      <c r="E1600" s="51" t="str">
        <f t="shared" ca="1" si="294"/>
        <v/>
      </c>
      <c r="F1600" s="51"/>
      <c r="G1600" s="52" t="str">
        <f t="shared" ca="1" si="295"/>
        <v/>
      </c>
      <c r="H1600" s="53"/>
      <c r="I1600" s="54" t="str">
        <f>IF(H1600="","",INDEX(D.1[Quy cách],MATCH(H1600,D.1[Tên sản phẩm],0)))</f>
        <v/>
      </c>
      <c r="J1600" s="20" t="str">
        <f>IF(H1600="","",INDEX(D.1[ĐVT],MATCH(H1600,D.1[Tên sản phẩm],0)))</f>
        <v/>
      </c>
      <c r="K1600" s="56" t="str">
        <f>IF(H1600="","",INDEX(#REF!,MATCH(H1600,D.1[Tên sản phẩm],0)))</f>
        <v/>
      </c>
      <c r="L1600" s="56"/>
      <c r="M1600" s="53"/>
      <c r="N1600" s="53"/>
      <c r="O1600" s="53"/>
      <c r="P1600" s="57" t="str">
        <f t="shared" si="296"/>
        <v/>
      </c>
      <c r="Q1600" s="58"/>
      <c r="R1600" s="56" t="str">
        <f t="shared" si="289"/>
        <v/>
      </c>
      <c r="S1600" s="57" t="str">
        <f t="shared" si="297"/>
        <v/>
      </c>
      <c r="T1600" s="58" t="str">
        <f t="shared" ca="1" si="298"/>
        <v/>
      </c>
      <c r="U1600" s="57" t="str">
        <f t="shared" si="299"/>
        <v/>
      </c>
      <c r="V1600" s="57" t="str">
        <f ca="1">IF(AND(C1600&lt;&gt;"",C1600&lt;&gt;OFFSET(C1600,1,0)),SUMIFS([Giá có thuế],[Số ĐK],C1600),"")</f>
        <v/>
      </c>
      <c r="W1600" s="53"/>
      <c r="X1600" s="55" t="str">
        <f>IF(W1600="","",'Thông Tin Chung'!#REF!)</f>
        <v/>
      </c>
      <c r="Y1600" s="57" t="str">
        <f t="shared" ca="1" si="300"/>
        <v/>
      </c>
      <c r="Z1600" s="59"/>
      <c r="AA1600" s="49" t="str">
        <f ca="1">IF(C1600="","",IF(OR(D1600&lt;NgayBatDau,D1600&gt;NgayKetThuc),"Ngày tháng phải nằm trong kỳ báo cáo",IF(AND(G1600&lt;&gt;"",COUNTIF(D.2[Tên khách hàng],G1600)=0),"Tên KH chưa khai báo trong DSKH",IF(AND(H1600&lt;&gt;"",COUNTIF(D.1[Tên sản phẩm],H1600)=0),"SP này chưa khai báo trong DSSP",""))))</f>
        <v/>
      </c>
      <c r="AB1600" s="28" t="str">
        <f t="shared" ca="1" si="290"/>
        <v/>
      </c>
      <c r="AC1600" s="29" t="str">
        <f>IF(OR(H1600="",S1600=""),"",S1600-(SUM(L1600,M1600)*INDEX(#REF!,MATCH(H1600,D.1[Tên sản phẩm],0))))</f>
        <v/>
      </c>
    </row>
    <row r="1601" spans="2:29" ht="27.75" customHeight="1">
      <c r="B1601" s="69">
        <f t="shared" si="291"/>
        <v>1598</v>
      </c>
      <c r="C1601" s="49" t="str">
        <f t="shared" ca="1" si="292"/>
        <v/>
      </c>
      <c r="D1601" s="50" t="str">
        <f t="shared" ca="1" si="293"/>
        <v/>
      </c>
      <c r="E1601" s="51" t="str">
        <f t="shared" ca="1" si="294"/>
        <v/>
      </c>
      <c r="F1601" s="51"/>
      <c r="G1601" s="52" t="str">
        <f t="shared" ca="1" si="295"/>
        <v/>
      </c>
      <c r="H1601" s="53"/>
      <c r="I1601" s="54" t="str">
        <f>IF(H1601="","",INDEX(D.1[Quy cách],MATCH(H1601,D.1[Tên sản phẩm],0)))</f>
        <v/>
      </c>
      <c r="J1601" s="20" t="str">
        <f>IF(H1601="","",INDEX(D.1[ĐVT],MATCH(H1601,D.1[Tên sản phẩm],0)))</f>
        <v/>
      </c>
      <c r="K1601" s="56" t="str">
        <f>IF(H1601="","",INDEX(#REF!,MATCH(H1601,D.1[Tên sản phẩm],0)))</f>
        <v/>
      </c>
      <c r="L1601" s="56"/>
      <c r="M1601" s="53"/>
      <c r="N1601" s="53"/>
      <c r="O1601" s="53"/>
      <c r="P1601" s="57" t="str">
        <f t="shared" si="296"/>
        <v/>
      </c>
      <c r="Q1601" s="58"/>
      <c r="R1601" s="56" t="str">
        <f t="shared" si="289"/>
        <v/>
      </c>
      <c r="S1601" s="57" t="str">
        <f t="shared" si="297"/>
        <v/>
      </c>
      <c r="T1601" s="58" t="str">
        <f t="shared" ca="1" si="298"/>
        <v/>
      </c>
      <c r="U1601" s="57" t="str">
        <f t="shared" si="299"/>
        <v/>
      </c>
      <c r="V1601" s="57" t="str">
        <f ca="1">IF(AND(C1601&lt;&gt;"",C1601&lt;&gt;OFFSET(C1601,1,0)),SUMIFS([Giá có thuế],[Số ĐK],C1601),"")</f>
        <v/>
      </c>
      <c r="W1601" s="53"/>
      <c r="X1601" s="55" t="str">
        <f>IF(W1601="","",'Thông Tin Chung'!#REF!)</f>
        <v/>
      </c>
      <c r="Y1601" s="57" t="str">
        <f t="shared" ca="1" si="300"/>
        <v/>
      </c>
      <c r="Z1601" s="59"/>
      <c r="AA1601" s="49" t="str">
        <f ca="1">IF(C1601="","",IF(OR(D1601&lt;NgayBatDau,D1601&gt;NgayKetThuc),"Ngày tháng phải nằm trong kỳ báo cáo",IF(AND(G1601&lt;&gt;"",COUNTIF(D.2[Tên khách hàng],G1601)=0),"Tên KH chưa khai báo trong DSKH",IF(AND(H1601&lt;&gt;"",COUNTIF(D.1[Tên sản phẩm],H1601)=0),"SP này chưa khai báo trong DSSP",""))))</f>
        <v/>
      </c>
      <c r="AB1601" s="28" t="str">
        <f t="shared" ca="1" si="290"/>
        <v/>
      </c>
      <c r="AC1601" s="29" t="str">
        <f>IF(OR(H1601="",S1601=""),"",S1601-(SUM(L1601,M1601)*INDEX(#REF!,MATCH(H1601,D.1[Tên sản phẩm],0))))</f>
        <v/>
      </c>
    </row>
    <row r="1602" spans="2:29" ht="27.75" customHeight="1">
      <c r="B1602" s="69">
        <f t="shared" si="291"/>
        <v>1599</v>
      </c>
      <c r="C1602" s="49" t="str">
        <f t="shared" ca="1" si="292"/>
        <v/>
      </c>
      <c r="D1602" s="50" t="str">
        <f t="shared" ca="1" si="293"/>
        <v/>
      </c>
      <c r="E1602" s="51" t="str">
        <f t="shared" ca="1" si="294"/>
        <v/>
      </c>
      <c r="F1602" s="51"/>
      <c r="G1602" s="52" t="str">
        <f t="shared" ca="1" si="295"/>
        <v/>
      </c>
      <c r="H1602" s="53"/>
      <c r="I1602" s="54" t="str">
        <f>IF(H1602="","",INDEX(D.1[Quy cách],MATCH(H1602,D.1[Tên sản phẩm],0)))</f>
        <v/>
      </c>
      <c r="J1602" s="20" t="str">
        <f>IF(H1602="","",INDEX(D.1[ĐVT],MATCH(H1602,D.1[Tên sản phẩm],0)))</f>
        <v/>
      </c>
      <c r="K1602" s="56" t="str">
        <f>IF(H1602="","",INDEX(#REF!,MATCH(H1602,D.1[Tên sản phẩm],0)))</f>
        <v/>
      </c>
      <c r="L1602" s="56"/>
      <c r="M1602" s="53"/>
      <c r="N1602" s="53"/>
      <c r="O1602" s="53"/>
      <c r="P1602" s="57" t="str">
        <f t="shared" si="296"/>
        <v/>
      </c>
      <c r="Q1602" s="58"/>
      <c r="R1602" s="56" t="str">
        <f t="shared" si="289"/>
        <v/>
      </c>
      <c r="S1602" s="57" t="str">
        <f t="shared" si="297"/>
        <v/>
      </c>
      <c r="T1602" s="58" t="str">
        <f t="shared" ca="1" si="298"/>
        <v/>
      </c>
      <c r="U1602" s="57" t="str">
        <f t="shared" si="299"/>
        <v/>
      </c>
      <c r="V1602" s="57" t="str">
        <f ca="1">IF(AND(C1602&lt;&gt;"",C1602&lt;&gt;OFFSET(C1602,1,0)),SUMIFS([Giá có thuế],[Số ĐK],C1602),"")</f>
        <v/>
      </c>
      <c r="W1602" s="53"/>
      <c r="X1602" s="55" t="str">
        <f>IF(W1602="","",'Thông Tin Chung'!#REF!)</f>
        <v/>
      </c>
      <c r="Y1602" s="57" t="str">
        <f t="shared" ca="1" si="300"/>
        <v/>
      </c>
      <c r="Z1602" s="59"/>
      <c r="AA1602" s="49" t="str">
        <f ca="1">IF(C1602="","",IF(OR(D1602&lt;NgayBatDau,D1602&gt;NgayKetThuc),"Ngày tháng phải nằm trong kỳ báo cáo",IF(AND(G1602&lt;&gt;"",COUNTIF(D.2[Tên khách hàng],G1602)=0),"Tên KH chưa khai báo trong DSKH",IF(AND(H1602&lt;&gt;"",COUNTIF(D.1[Tên sản phẩm],H1602)=0),"SP này chưa khai báo trong DSSP",""))))</f>
        <v/>
      </c>
      <c r="AB1602" s="28" t="str">
        <f t="shared" ca="1" si="290"/>
        <v/>
      </c>
      <c r="AC1602" s="29" t="str">
        <f>IF(OR(H1602="",S1602=""),"",S1602-(SUM(L1602,M1602)*INDEX(#REF!,MATCH(H1602,D.1[Tên sản phẩm],0))))</f>
        <v/>
      </c>
    </row>
    <row r="1603" spans="2:29" ht="27.75" customHeight="1">
      <c r="B1603" s="69">
        <f t="shared" si="291"/>
        <v>1600</v>
      </c>
      <c r="C1603" s="49" t="str">
        <f t="shared" ca="1" si="292"/>
        <v/>
      </c>
      <c r="D1603" s="50" t="str">
        <f t="shared" ca="1" si="293"/>
        <v/>
      </c>
      <c r="E1603" s="51" t="str">
        <f t="shared" ca="1" si="294"/>
        <v/>
      </c>
      <c r="F1603" s="51"/>
      <c r="G1603" s="52" t="str">
        <f t="shared" ca="1" si="295"/>
        <v/>
      </c>
      <c r="H1603" s="53"/>
      <c r="I1603" s="54" t="str">
        <f>IF(H1603="","",INDEX(D.1[Quy cách],MATCH(H1603,D.1[Tên sản phẩm],0)))</f>
        <v/>
      </c>
      <c r="J1603" s="20" t="str">
        <f>IF(H1603="","",INDEX(D.1[ĐVT],MATCH(H1603,D.1[Tên sản phẩm],0)))</f>
        <v/>
      </c>
      <c r="K1603" s="56" t="str">
        <f>IF(H1603="","",INDEX(#REF!,MATCH(H1603,D.1[Tên sản phẩm],0)))</f>
        <v/>
      </c>
      <c r="L1603" s="56"/>
      <c r="M1603" s="53"/>
      <c r="N1603" s="53"/>
      <c r="O1603" s="53"/>
      <c r="P1603" s="57" t="str">
        <f t="shared" si="296"/>
        <v/>
      </c>
      <c r="Q1603" s="58"/>
      <c r="R1603" s="56" t="str">
        <f t="shared" ref="R1603:R1666" si="301">IF(P1603="","",P1603*SUM(Q1603))</f>
        <v/>
      </c>
      <c r="S1603" s="57" t="str">
        <f t="shared" si="297"/>
        <v/>
      </c>
      <c r="T1603" s="58" t="str">
        <f t="shared" ca="1" si="298"/>
        <v/>
      </c>
      <c r="U1603" s="57" t="str">
        <f t="shared" si="299"/>
        <v/>
      </c>
      <c r="V1603" s="57" t="str">
        <f ca="1">IF(AND(C1603&lt;&gt;"",C1603&lt;&gt;OFFSET(C1603,1,0)),SUMIFS([Giá có thuế],[Số ĐK],C1603),"")</f>
        <v/>
      </c>
      <c r="W1603" s="53"/>
      <c r="X1603" s="55" t="str">
        <f>IF(W1603="","",'Thông Tin Chung'!#REF!)</f>
        <v/>
      </c>
      <c r="Y1603" s="57" t="str">
        <f t="shared" ca="1" si="300"/>
        <v/>
      </c>
      <c r="Z1603" s="59"/>
      <c r="AA1603" s="49" t="str">
        <f ca="1">IF(C1603="","",IF(OR(D1603&lt;NgayBatDau,D1603&gt;NgayKetThuc),"Ngày tháng phải nằm trong kỳ báo cáo",IF(AND(G1603&lt;&gt;"",COUNTIF(D.2[Tên khách hàng],G1603)=0),"Tên KH chưa khai báo trong DSKH",IF(AND(H1603&lt;&gt;"",COUNTIF(D.1[Tên sản phẩm],H1603)=0),"SP này chưa khai báo trong DSSP",""))))</f>
        <v/>
      </c>
      <c r="AB1603" s="28" t="str">
        <f t="shared" ref="AB1603:AB1666" ca="1" si="302">IF(D1603="","",MONTH(D1603))</f>
        <v/>
      </c>
      <c r="AC1603" s="29" t="str">
        <f>IF(OR(H1603="",S1603=""),"",S1603-(SUM(L1603,M1603)*INDEX(#REF!,MATCH(H1603,D.1[Tên sản phẩm],0))))</f>
        <v/>
      </c>
    </row>
    <row r="1604" spans="2:29" ht="27.75" customHeight="1">
      <c r="B1604" s="69">
        <f t="shared" ref="B1604:B1667" si="303">ROW(A1604)-3</f>
        <v>1601</v>
      </c>
      <c r="C1604" s="49" t="str">
        <f t="shared" ref="C1604:C1667" ca="1" si="304">IF(AND(D1604="",E1604="",G1604=""),"",IF(AND(D1604=OFFSET(D1604,-1,0),E1604=OFFSET(E1604,-1,0),G1604=OFFSET(G1604,-1,0)),OFFSET(B1604,-1,1),B1604))</f>
        <v/>
      </c>
      <c r="D1604" s="50" t="str">
        <f t="shared" ref="D1604:D1667" ca="1" si="305">IF(AND($H1604&lt;&gt;"",B1604&lt;&gt;1),OFFSET(C1604,-1,1),"")</f>
        <v/>
      </c>
      <c r="E1604" s="51" t="str">
        <f t="shared" ref="E1604:E1667" ca="1" si="306">IF(AND($H1604&lt;&gt;"",B1604&lt;&gt;1),OFFSET(D1604,-1,1),"")</f>
        <v/>
      </c>
      <c r="F1604" s="51"/>
      <c r="G1604" s="52" t="str">
        <f t="shared" ref="G1604:G1667" ca="1" si="307">IF(AND($H1604&lt;&gt;"",B1604&lt;&gt;1),OFFSET(F1604,-1,1),"")</f>
        <v/>
      </c>
      <c r="H1604" s="53"/>
      <c r="I1604" s="54" t="str">
        <f>IF(H1604="","",INDEX(D.1[Quy cách],MATCH(H1604,D.1[Tên sản phẩm],0)))</f>
        <v/>
      </c>
      <c r="J1604" s="20" t="str">
        <f>IF(H1604="","",INDEX(D.1[ĐVT],MATCH(H1604,D.1[Tên sản phẩm],0)))</f>
        <v/>
      </c>
      <c r="K1604" s="56" t="str">
        <f>IF(H1604="","",INDEX(#REF!,MATCH(H1604,D.1[Tên sản phẩm],0)))</f>
        <v/>
      </c>
      <c r="L1604" s="56"/>
      <c r="M1604" s="53"/>
      <c r="N1604" s="53"/>
      <c r="O1604" s="53"/>
      <c r="P1604" s="57" t="str">
        <f t="shared" ref="P1604:P1667" si="308">IF(AND(K1604&lt;&gt;"",L1604&lt;&gt;""),K1604*L1604,IF(AND(N1604&lt;&gt;"",O1604&lt;&gt;""),N1604*O1604,""))</f>
        <v/>
      </c>
      <c r="Q1604" s="58"/>
      <c r="R1604" s="56" t="str">
        <f t="shared" si="301"/>
        <v/>
      </c>
      <c r="S1604" s="57" t="str">
        <f t="shared" ref="S1604:S1667" si="309">IF(P1604="","",P1604-SUM(R1604))</f>
        <v/>
      </c>
      <c r="T1604" s="58" t="str">
        <f t="shared" ref="T1604:T1667" ca="1" si="310">IF(AND(S1604&lt;&gt;"",C1604=OFFSET(C1604,-1,0)),OFFSET(S1604,-1,1),"")</f>
        <v/>
      </c>
      <c r="U1604" s="57" t="str">
        <f t="shared" ref="U1604:U1667" si="311">IF(S1604="","",S1604*SUM(1,T1604))</f>
        <v/>
      </c>
      <c r="V1604" s="57" t="str">
        <f ca="1">IF(AND(C1604&lt;&gt;"",C1604&lt;&gt;OFFSET(C1604,1,0)),SUMIFS([Giá có thuế],[Số ĐK],C1604),"")</f>
        <v/>
      </c>
      <c r="W1604" s="53"/>
      <c r="X1604" s="55" t="str">
        <f>IF(W1604="","",'Thông Tin Chung'!#REF!)</f>
        <v/>
      </c>
      <c r="Y1604" s="57" t="str">
        <f t="shared" ref="Y1604:Y1667" ca="1" si="312">IF(AND(V1604&lt;&gt;"",W1604&lt;&gt;"",V1604&lt;&gt;0),V1604-W1604,"")</f>
        <v/>
      </c>
      <c r="Z1604" s="59"/>
      <c r="AA1604" s="49" t="str">
        <f ca="1">IF(C1604="","",IF(OR(D1604&lt;NgayBatDau,D1604&gt;NgayKetThuc),"Ngày tháng phải nằm trong kỳ báo cáo",IF(AND(G1604&lt;&gt;"",COUNTIF(D.2[Tên khách hàng],G1604)=0),"Tên KH chưa khai báo trong DSKH",IF(AND(H1604&lt;&gt;"",COUNTIF(D.1[Tên sản phẩm],H1604)=0),"SP này chưa khai báo trong DSSP",""))))</f>
        <v/>
      </c>
      <c r="AB1604" s="28" t="str">
        <f t="shared" ca="1" si="302"/>
        <v/>
      </c>
      <c r="AC1604" s="29" t="str">
        <f>IF(OR(H1604="",S1604=""),"",S1604-(SUM(L1604,M1604)*INDEX(#REF!,MATCH(H1604,D.1[Tên sản phẩm],0))))</f>
        <v/>
      </c>
    </row>
    <row r="1605" spans="2:29" ht="27.75" customHeight="1">
      <c r="B1605" s="69">
        <f t="shared" si="303"/>
        <v>1602</v>
      </c>
      <c r="C1605" s="49" t="str">
        <f t="shared" ca="1" si="304"/>
        <v/>
      </c>
      <c r="D1605" s="50" t="str">
        <f t="shared" ca="1" si="305"/>
        <v/>
      </c>
      <c r="E1605" s="51" t="str">
        <f t="shared" ca="1" si="306"/>
        <v/>
      </c>
      <c r="F1605" s="51"/>
      <c r="G1605" s="52" t="str">
        <f t="shared" ca="1" si="307"/>
        <v/>
      </c>
      <c r="H1605" s="53"/>
      <c r="I1605" s="54" t="str">
        <f>IF(H1605="","",INDEX(D.1[Quy cách],MATCH(H1605,D.1[Tên sản phẩm],0)))</f>
        <v/>
      </c>
      <c r="J1605" s="20" t="str">
        <f>IF(H1605="","",INDEX(D.1[ĐVT],MATCH(H1605,D.1[Tên sản phẩm],0)))</f>
        <v/>
      </c>
      <c r="K1605" s="56" t="str">
        <f>IF(H1605="","",INDEX(#REF!,MATCH(H1605,D.1[Tên sản phẩm],0)))</f>
        <v/>
      </c>
      <c r="L1605" s="56"/>
      <c r="M1605" s="53"/>
      <c r="N1605" s="53"/>
      <c r="O1605" s="53"/>
      <c r="P1605" s="57" t="str">
        <f t="shared" si="308"/>
        <v/>
      </c>
      <c r="Q1605" s="58"/>
      <c r="R1605" s="56" t="str">
        <f t="shared" si="301"/>
        <v/>
      </c>
      <c r="S1605" s="57" t="str">
        <f t="shared" si="309"/>
        <v/>
      </c>
      <c r="T1605" s="58" t="str">
        <f t="shared" ca="1" si="310"/>
        <v/>
      </c>
      <c r="U1605" s="57" t="str">
        <f t="shared" si="311"/>
        <v/>
      </c>
      <c r="V1605" s="57" t="str">
        <f ca="1">IF(AND(C1605&lt;&gt;"",C1605&lt;&gt;OFFSET(C1605,1,0)),SUMIFS([Giá có thuế],[Số ĐK],C1605),"")</f>
        <v/>
      </c>
      <c r="W1605" s="53"/>
      <c r="X1605" s="55" t="str">
        <f>IF(W1605="","",'Thông Tin Chung'!#REF!)</f>
        <v/>
      </c>
      <c r="Y1605" s="57" t="str">
        <f t="shared" ca="1" si="312"/>
        <v/>
      </c>
      <c r="Z1605" s="59"/>
      <c r="AA1605" s="49" t="str">
        <f ca="1">IF(C1605="","",IF(OR(D1605&lt;NgayBatDau,D1605&gt;NgayKetThuc),"Ngày tháng phải nằm trong kỳ báo cáo",IF(AND(G1605&lt;&gt;"",COUNTIF(D.2[Tên khách hàng],G1605)=0),"Tên KH chưa khai báo trong DSKH",IF(AND(H1605&lt;&gt;"",COUNTIF(D.1[Tên sản phẩm],H1605)=0),"SP này chưa khai báo trong DSSP",""))))</f>
        <v/>
      </c>
      <c r="AB1605" s="28" t="str">
        <f t="shared" ca="1" si="302"/>
        <v/>
      </c>
      <c r="AC1605" s="29" t="str">
        <f>IF(OR(H1605="",S1605=""),"",S1605-(SUM(L1605,M1605)*INDEX(#REF!,MATCH(H1605,D.1[Tên sản phẩm],0))))</f>
        <v/>
      </c>
    </row>
    <row r="1606" spans="2:29" ht="27.75" customHeight="1">
      <c r="B1606" s="69">
        <f t="shared" si="303"/>
        <v>1603</v>
      </c>
      <c r="C1606" s="49" t="str">
        <f t="shared" ca="1" si="304"/>
        <v/>
      </c>
      <c r="D1606" s="50" t="str">
        <f t="shared" ca="1" si="305"/>
        <v/>
      </c>
      <c r="E1606" s="51" t="str">
        <f t="shared" ca="1" si="306"/>
        <v/>
      </c>
      <c r="F1606" s="51"/>
      <c r="G1606" s="52" t="str">
        <f t="shared" ca="1" si="307"/>
        <v/>
      </c>
      <c r="H1606" s="53"/>
      <c r="I1606" s="54" t="str">
        <f>IF(H1606="","",INDEX(D.1[Quy cách],MATCH(H1606,D.1[Tên sản phẩm],0)))</f>
        <v/>
      </c>
      <c r="J1606" s="20" t="str">
        <f>IF(H1606="","",INDEX(D.1[ĐVT],MATCH(H1606,D.1[Tên sản phẩm],0)))</f>
        <v/>
      </c>
      <c r="K1606" s="56" t="str">
        <f>IF(H1606="","",INDEX(#REF!,MATCH(H1606,D.1[Tên sản phẩm],0)))</f>
        <v/>
      </c>
      <c r="L1606" s="56"/>
      <c r="M1606" s="53"/>
      <c r="N1606" s="53"/>
      <c r="O1606" s="53"/>
      <c r="P1606" s="57" t="str">
        <f t="shared" si="308"/>
        <v/>
      </c>
      <c r="Q1606" s="58"/>
      <c r="R1606" s="56" t="str">
        <f t="shared" si="301"/>
        <v/>
      </c>
      <c r="S1606" s="57" t="str">
        <f t="shared" si="309"/>
        <v/>
      </c>
      <c r="T1606" s="58" t="str">
        <f t="shared" ca="1" si="310"/>
        <v/>
      </c>
      <c r="U1606" s="57" t="str">
        <f t="shared" si="311"/>
        <v/>
      </c>
      <c r="V1606" s="57" t="str">
        <f ca="1">IF(AND(C1606&lt;&gt;"",C1606&lt;&gt;OFFSET(C1606,1,0)),SUMIFS([Giá có thuế],[Số ĐK],C1606),"")</f>
        <v/>
      </c>
      <c r="W1606" s="53"/>
      <c r="X1606" s="55" t="str">
        <f>IF(W1606="","",'Thông Tin Chung'!#REF!)</f>
        <v/>
      </c>
      <c r="Y1606" s="57" t="str">
        <f t="shared" ca="1" si="312"/>
        <v/>
      </c>
      <c r="Z1606" s="59"/>
      <c r="AA1606" s="49" t="str">
        <f ca="1">IF(C1606="","",IF(OR(D1606&lt;NgayBatDau,D1606&gt;NgayKetThuc),"Ngày tháng phải nằm trong kỳ báo cáo",IF(AND(G1606&lt;&gt;"",COUNTIF(D.2[Tên khách hàng],G1606)=0),"Tên KH chưa khai báo trong DSKH",IF(AND(H1606&lt;&gt;"",COUNTIF(D.1[Tên sản phẩm],H1606)=0),"SP này chưa khai báo trong DSSP",""))))</f>
        <v/>
      </c>
      <c r="AB1606" s="28" t="str">
        <f t="shared" ca="1" si="302"/>
        <v/>
      </c>
      <c r="AC1606" s="29" t="str">
        <f>IF(OR(H1606="",S1606=""),"",S1606-(SUM(L1606,M1606)*INDEX(#REF!,MATCH(H1606,D.1[Tên sản phẩm],0))))</f>
        <v/>
      </c>
    </row>
    <row r="1607" spans="2:29" ht="27.75" customHeight="1">
      <c r="B1607" s="69">
        <f t="shared" si="303"/>
        <v>1604</v>
      </c>
      <c r="C1607" s="49" t="str">
        <f t="shared" ca="1" si="304"/>
        <v/>
      </c>
      <c r="D1607" s="50" t="str">
        <f t="shared" ca="1" si="305"/>
        <v/>
      </c>
      <c r="E1607" s="51" t="str">
        <f t="shared" ca="1" si="306"/>
        <v/>
      </c>
      <c r="F1607" s="51"/>
      <c r="G1607" s="52" t="str">
        <f t="shared" ca="1" si="307"/>
        <v/>
      </c>
      <c r="H1607" s="53"/>
      <c r="I1607" s="54" t="str">
        <f>IF(H1607="","",INDEX(D.1[Quy cách],MATCH(H1607,D.1[Tên sản phẩm],0)))</f>
        <v/>
      </c>
      <c r="J1607" s="20" t="str">
        <f>IF(H1607="","",INDEX(D.1[ĐVT],MATCH(H1607,D.1[Tên sản phẩm],0)))</f>
        <v/>
      </c>
      <c r="K1607" s="56" t="str">
        <f>IF(H1607="","",INDEX(#REF!,MATCH(H1607,D.1[Tên sản phẩm],0)))</f>
        <v/>
      </c>
      <c r="L1607" s="56"/>
      <c r="M1607" s="53"/>
      <c r="N1607" s="53"/>
      <c r="O1607" s="53"/>
      <c r="P1607" s="57" t="str">
        <f t="shared" si="308"/>
        <v/>
      </c>
      <c r="Q1607" s="58"/>
      <c r="R1607" s="56" t="str">
        <f t="shared" si="301"/>
        <v/>
      </c>
      <c r="S1607" s="57" t="str">
        <f t="shared" si="309"/>
        <v/>
      </c>
      <c r="T1607" s="58" t="str">
        <f t="shared" ca="1" si="310"/>
        <v/>
      </c>
      <c r="U1607" s="57" t="str">
        <f t="shared" si="311"/>
        <v/>
      </c>
      <c r="V1607" s="57" t="str">
        <f ca="1">IF(AND(C1607&lt;&gt;"",C1607&lt;&gt;OFFSET(C1607,1,0)),SUMIFS([Giá có thuế],[Số ĐK],C1607),"")</f>
        <v/>
      </c>
      <c r="W1607" s="53"/>
      <c r="X1607" s="55" t="str">
        <f>IF(W1607="","",'Thông Tin Chung'!#REF!)</f>
        <v/>
      </c>
      <c r="Y1607" s="57" t="str">
        <f t="shared" ca="1" si="312"/>
        <v/>
      </c>
      <c r="Z1607" s="59"/>
      <c r="AA1607" s="49" t="str">
        <f ca="1">IF(C1607="","",IF(OR(D1607&lt;NgayBatDau,D1607&gt;NgayKetThuc),"Ngày tháng phải nằm trong kỳ báo cáo",IF(AND(G1607&lt;&gt;"",COUNTIF(D.2[Tên khách hàng],G1607)=0),"Tên KH chưa khai báo trong DSKH",IF(AND(H1607&lt;&gt;"",COUNTIF(D.1[Tên sản phẩm],H1607)=0),"SP này chưa khai báo trong DSSP",""))))</f>
        <v/>
      </c>
      <c r="AB1607" s="28" t="str">
        <f t="shared" ca="1" si="302"/>
        <v/>
      </c>
      <c r="AC1607" s="29" t="str">
        <f>IF(OR(H1607="",S1607=""),"",S1607-(SUM(L1607,M1607)*INDEX(#REF!,MATCH(H1607,D.1[Tên sản phẩm],0))))</f>
        <v/>
      </c>
    </row>
    <row r="1608" spans="2:29" ht="27.75" customHeight="1">
      <c r="B1608" s="69">
        <f t="shared" si="303"/>
        <v>1605</v>
      </c>
      <c r="C1608" s="49" t="str">
        <f t="shared" ca="1" si="304"/>
        <v/>
      </c>
      <c r="D1608" s="50" t="str">
        <f t="shared" ca="1" si="305"/>
        <v/>
      </c>
      <c r="E1608" s="51" t="str">
        <f t="shared" ca="1" si="306"/>
        <v/>
      </c>
      <c r="F1608" s="51"/>
      <c r="G1608" s="52" t="str">
        <f t="shared" ca="1" si="307"/>
        <v/>
      </c>
      <c r="H1608" s="53"/>
      <c r="I1608" s="54" t="str">
        <f>IF(H1608="","",INDEX(D.1[Quy cách],MATCH(H1608,D.1[Tên sản phẩm],0)))</f>
        <v/>
      </c>
      <c r="J1608" s="20" t="str">
        <f>IF(H1608="","",INDEX(D.1[ĐVT],MATCH(H1608,D.1[Tên sản phẩm],0)))</f>
        <v/>
      </c>
      <c r="K1608" s="56" t="str">
        <f>IF(H1608="","",INDEX(#REF!,MATCH(H1608,D.1[Tên sản phẩm],0)))</f>
        <v/>
      </c>
      <c r="L1608" s="56"/>
      <c r="M1608" s="53"/>
      <c r="N1608" s="53"/>
      <c r="O1608" s="53"/>
      <c r="P1608" s="57" t="str">
        <f t="shared" si="308"/>
        <v/>
      </c>
      <c r="Q1608" s="58"/>
      <c r="R1608" s="56" t="str">
        <f t="shared" si="301"/>
        <v/>
      </c>
      <c r="S1608" s="57" t="str">
        <f t="shared" si="309"/>
        <v/>
      </c>
      <c r="T1608" s="58" t="str">
        <f t="shared" ca="1" si="310"/>
        <v/>
      </c>
      <c r="U1608" s="57" t="str">
        <f t="shared" si="311"/>
        <v/>
      </c>
      <c r="V1608" s="57" t="str">
        <f ca="1">IF(AND(C1608&lt;&gt;"",C1608&lt;&gt;OFFSET(C1608,1,0)),SUMIFS([Giá có thuế],[Số ĐK],C1608),"")</f>
        <v/>
      </c>
      <c r="W1608" s="53"/>
      <c r="X1608" s="55" t="str">
        <f>IF(W1608="","",'Thông Tin Chung'!#REF!)</f>
        <v/>
      </c>
      <c r="Y1608" s="57" t="str">
        <f t="shared" ca="1" si="312"/>
        <v/>
      </c>
      <c r="Z1608" s="59"/>
      <c r="AA1608" s="49" t="str">
        <f ca="1">IF(C1608="","",IF(OR(D1608&lt;NgayBatDau,D1608&gt;NgayKetThuc),"Ngày tháng phải nằm trong kỳ báo cáo",IF(AND(G1608&lt;&gt;"",COUNTIF(D.2[Tên khách hàng],G1608)=0),"Tên KH chưa khai báo trong DSKH",IF(AND(H1608&lt;&gt;"",COUNTIF(D.1[Tên sản phẩm],H1608)=0),"SP này chưa khai báo trong DSSP",""))))</f>
        <v/>
      </c>
      <c r="AB1608" s="28" t="str">
        <f t="shared" ca="1" si="302"/>
        <v/>
      </c>
      <c r="AC1608" s="29" t="str">
        <f>IF(OR(H1608="",S1608=""),"",S1608-(SUM(L1608,M1608)*INDEX(#REF!,MATCH(H1608,D.1[Tên sản phẩm],0))))</f>
        <v/>
      </c>
    </row>
    <row r="1609" spans="2:29" ht="27.75" customHeight="1">
      <c r="B1609" s="69">
        <f t="shared" si="303"/>
        <v>1606</v>
      </c>
      <c r="C1609" s="49" t="str">
        <f t="shared" ca="1" si="304"/>
        <v/>
      </c>
      <c r="D1609" s="50" t="str">
        <f t="shared" ca="1" si="305"/>
        <v/>
      </c>
      <c r="E1609" s="51" t="str">
        <f t="shared" ca="1" si="306"/>
        <v/>
      </c>
      <c r="F1609" s="51"/>
      <c r="G1609" s="52" t="str">
        <f t="shared" ca="1" si="307"/>
        <v/>
      </c>
      <c r="H1609" s="53"/>
      <c r="I1609" s="54" t="str">
        <f>IF(H1609="","",INDEX(D.1[Quy cách],MATCH(H1609,D.1[Tên sản phẩm],0)))</f>
        <v/>
      </c>
      <c r="J1609" s="20" t="str">
        <f>IF(H1609="","",INDEX(D.1[ĐVT],MATCH(H1609,D.1[Tên sản phẩm],0)))</f>
        <v/>
      </c>
      <c r="K1609" s="56" t="str">
        <f>IF(H1609="","",INDEX(#REF!,MATCH(H1609,D.1[Tên sản phẩm],0)))</f>
        <v/>
      </c>
      <c r="L1609" s="56"/>
      <c r="M1609" s="53"/>
      <c r="N1609" s="53"/>
      <c r="O1609" s="53"/>
      <c r="P1609" s="57" t="str">
        <f t="shared" si="308"/>
        <v/>
      </c>
      <c r="Q1609" s="58"/>
      <c r="R1609" s="56" t="str">
        <f t="shared" si="301"/>
        <v/>
      </c>
      <c r="S1609" s="57" t="str">
        <f t="shared" si="309"/>
        <v/>
      </c>
      <c r="T1609" s="58" t="str">
        <f t="shared" ca="1" si="310"/>
        <v/>
      </c>
      <c r="U1609" s="57" t="str">
        <f t="shared" si="311"/>
        <v/>
      </c>
      <c r="V1609" s="57" t="str">
        <f ca="1">IF(AND(C1609&lt;&gt;"",C1609&lt;&gt;OFFSET(C1609,1,0)),SUMIFS([Giá có thuế],[Số ĐK],C1609),"")</f>
        <v/>
      </c>
      <c r="W1609" s="53"/>
      <c r="X1609" s="55" t="str">
        <f>IF(W1609="","",'Thông Tin Chung'!#REF!)</f>
        <v/>
      </c>
      <c r="Y1609" s="57" t="str">
        <f t="shared" ca="1" si="312"/>
        <v/>
      </c>
      <c r="Z1609" s="59"/>
      <c r="AA1609" s="49" t="str">
        <f ca="1">IF(C1609="","",IF(OR(D1609&lt;NgayBatDau,D1609&gt;NgayKetThuc),"Ngày tháng phải nằm trong kỳ báo cáo",IF(AND(G1609&lt;&gt;"",COUNTIF(D.2[Tên khách hàng],G1609)=0),"Tên KH chưa khai báo trong DSKH",IF(AND(H1609&lt;&gt;"",COUNTIF(D.1[Tên sản phẩm],H1609)=0),"SP này chưa khai báo trong DSSP",""))))</f>
        <v/>
      </c>
      <c r="AB1609" s="28" t="str">
        <f t="shared" ca="1" si="302"/>
        <v/>
      </c>
      <c r="AC1609" s="29" t="str">
        <f>IF(OR(H1609="",S1609=""),"",S1609-(SUM(L1609,M1609)*INDEX(#REF!,MATCH(H1609,D.1[Tên sản phẩm],0))))</f>
        <v/>
      </c>
    </row>
    <row r="1610" spans="2:29" ht="27.75" customHeight="1">
      <c r="B1610" s="69">
        <f t="shared" si="303"/>
        <v>1607</v>
      </c>
      <c r="C1610" s="49" t="str">
        <f t="shared" ca="1" si="304"/>
        <v/>
      </c>
      <c r="D1610" s="50" t="str">
        <f t="shared" ca="1" si="305"/>
        <v/>
      </c>
      <c r="E1610" s="51" t="str">
        <f t="shared" ca="1" si="306"/>
        <v/>
      </c>
      <c r="F1610" s="51"/>
      <c r="G1610" s="52" t="str">
        <f t="shared" ca="1" si="307"/>
        <v/>
      </c>
      <c r="H1610" s="53"/>
      <c r="I1610" s="54" t="str">
        <f>IF(H1610="","",INDEX(D.1[Quy cách],MATCH(H1610,D.1[Tên sản phẩm],0)))</f>
        <v/>
      </c>
      <c r="J1610" s="20" t="str">
        <f>IF(H1610="","",INDEX(D.1[ĐVT],MATCH(H1610,D.1[Tên sản phẩm],0)))</f>
        <v/>
      </c>
      <c r="K1610" s="56" t="str">
        <f>IF(H1610="","",INDEX(#REF!,MATCH(H1610,D.1[Tên sản phẩm],0)))</f>
        <v/>
      </c>
      <c r="L1610" s="56"/>
      <c r="M1610" s="53"/>
      <c r="N1610" s="53"/>
      <c r="O1610" s="53"/>
      <c r="P1610" s="57" t="str">
        <f t="shared" si="308"/>
        <v/>
      </c>
      <c r="Q1610" s="58"/>
      <c r="R1610" s="56" t="str">
        <f t="shared" si="301"/>
        <v/>
      </c>
      <c r="S1610" s="57" t="str">
        <f t="shared" si="309"/>
        <v/>
      </c>
      <c r="T1610" s="58" t="str">
        <f t="shared" ca="1" si="310"/>
        <v/>
      </c>
      <c r="U1610" s="57" t="str">
        <f t="shared" si="311"/>
        <v/>
      </c>
      <c r="V1610" s="57" t="str">
        <f ca="1">IF(AND(C1610&lt;&gt;"",C1610&lt;&gt;OFFSET(C1610,1,0)),SUMIFS([Giá có thuế],[Số ĐK],C1610),"")</f>
        <v/>
      </c>
      <c r="W1610" s="53"/>
      <c r="X1610" s="55" t="str">
        <f>IF(W1610="","",'Thông Tin Chung'!#REF!)</f>
        <v/>
      </c>
      <c r="Y1610" s="57" t="str">
        <f t="shared" ca="1" si="312"/>
        <v/>
      </c>
      <c r="Z1610" s="59"/>
      <c r="AA1610" s="49" t="str">
        <f ca="1">IF(C1610="","",IF(OR(D1610&lt;NgayBatDau,D1610&gt;NgayKetThuc),"Ngày tháng phải nằm trong kỳ báo cáo",IF(AND(G1610&lt;&gt;"",COUNTIF(D.2[Tên khách hàng],G1610)=0),"Tên KH chưa khai báo trong DSKH",IF(AND(H1610&lt;&gt;"",COUNTIF(D.1[Tên sản phẩm],H1610)=0),"SP này chưa khai báo trong DSSP",""))))</f>
        <v/>
      </c>
      <c r="AB1610" s="28" t="str">
        <f t="shared" ca="1" si="302"/>
        <v/>
      </c>
      <c r="AC1610" s="29" t="str">
        <f>IF(OR(H1610="",S1610=""),"",S1610-(SUM(L1610,M1610)*INDEX(#REF!,MATCH(H1610,D.1[Tên sản phẩm],0))))</f>
        <v/>
      </c>
    </row>
    <row r="1611" spans="2:29" ht="27.75" customHeight="1">
      <c r="B1611" s="69">
        <f t="shared" si="303"/>
        <v>1608</v>
      </c>
      <c r="C1611" s="49" t="str">
        <f t="shared" ca="1" si="304"/>
        <v/>
      </c>
      <c r="D1611" s="50" t="str">
        <f t="shared" ca="1" si="305"/>
        <v/>
      </c>
      <c r="E1611" s="51" t="str">
        <f t="shared" ca="1" si="306"/>
        <v/>
      </c>
      <c r="F1611" s="51"/>
      <c r="G1611" s="52" t="str">
        <f t="shared" ca="1" si="307"/>
        <v/>
      </c>
      <c r="H1611" s="53"/>
      <c r="I1611" s="54" t="str">
        <f>IF(H1611="","",INDEX(D.1[Quy cách],MATCH(H1611,D.1[Tên sản phẩm],0)))</f>
        <v/>
      </c>
      <c r="J1611" s="20" t="str">
        <f>IF(H1611="","",INDEX(D.1[ĐVT],MATCH(H1611,D.1[Tên sản phẩm],0)))</f>
        <v/>
      </c>
      <c r="K1611" s="56" t="str">
        <f>IF(H1611="","",INDEX(#REF!,MATCH(H1611,D.1[Tên sản phẩm],0)))</f>
        <v/>
      </c>
      <c r="L1611" s="56"/>
      <c r="M1611" s="53"/>
      <c r="N1611" s="53"/>
      <c r="O1611" s="53"/>
      <c r="P1611" s="57" t="str">
        <f t="shared" si="308"/>
        <v/>
      </c>
      <c r="Q1611" s="58"/>
      <c r="R1611" s="56" t="str">
        <f t="shared" si="301"/>
        <v/>
      </c>
      <c r="S1611" s="57" t="str">
        <f t="shared" si="309"/>
        <v/>
      </c>
      <c r="T1611" s="58" t="str">
        <f t="shared" ca="1" si="310"/>
        <v/>
      </c>
      <c r="U1611" s="57" t="str">
        <f t="shared" si="311"/>
        <v/>
      </c>
      <c r="V1611" s="57" t="str">
        <f ca="1">IF(AND(C1611&lt;&gt;"",C1611&lt;&gt;OFFSET(C1611,1,0)),SUMIFS([Giá có thuế],[Số ĐK],C1611),"")</f>
        <v/>
      </c>
      <c r="W1611" s="53"/>
      <c r="X1611" s="55" t="str">
        <f>IF(W1611="","",'Thông Tin Chung'!#REF!)</f>
        <v/>
      </c>
      <c r="Y1611" s="57" t="str">
        <f t="shared" ca="1" si="312"/>
        <v/>
      </c>
      <c r="Z1611" s="59"/>
      <c r="AA1611" s="49" t="str">
        <f ca="1">IF(C1611="","",IF(OR(D1611&lt;NgayBatDau,D1611&gt;NgayKetThuc),"Ngày tháng phải nằm trong kỳ báo cáo",IF(AND(G1611&lt;&gt;"",COUNTIF(D.2[Tên khách hàng],G1611)=0),"Tên KH chưa khai báo trong DSKH",IF(AND(H1611&lt;&gt;"",COUNTIF(D.1[Tên sản phẩm],H1611)=0),"SP này chưa khai báo trong DSSP",""))))</f>
        <v/>
      </c>
      <c r="AB1611" s="28" t="str">
        <f t="shared" ca="1" si="302"/>
        <v/>
      </c>
      <c r="AC1611" s="29" t="str">
        <f>IF(OR(H1611="",S1611=""),"",S1611-(SUM(L1611,M1611)*INDEX(#REF!,MATCH(H1611,D.1[Tên sản phẩm],0))))</f>
        <v/>
      </c>
    </row>
    <row r="1612" spans="2:29" ht="27.75" customHeight="1">
      <c r="B1612" s="69">
        <f t="shared" si="303"/>
        <v>1609</v>
      </c>
      <c r="C1612" s="49" t="str">
        <f t="shared" ca="1" si="304"/>
        <v/>
      </c>
      <c r="D1612" s="50" t="str">
        <f t="shared" ca="1" si="305"/>
        <v/>
      </c>
      <c r="E1612" s="51" t="str">
        <f t="shared" ca="1" si="306"/>
        <v/>
      </c>
      <c r="F1612" s="51"/>
      <c r="G1612" s="52" t="str">
        <f t="shared" ca="1" si="307"/>
        <v/>
      </c>
      <c r="H1612" s="53"/>
      <c r="I1612" s="54" t="str">
        <f>IF(H1612="","",INDEX(D.1[Quy cách],MATCH(H1612,D.1[Tên sản phẩm],0)))</f>
        <v/>
      </c>
      <c r="J1612" s="20" t="str">
        <f>IF(H1612="","",INDEX(D.1[ĐVT],MATCH(H1612,D.1[Tên sản phẩm],0)))</f>
        <v/>
      </c>
      <c r="K1612" s="56" t="str">
        <f>IF(H1612="","",INDEX(#REF!,MATCH(H1612,D.1[Tên sản phẩm],0)))</f>
        <v/>
      </c>
      <c r="L1612" s="56"/>
      <c r="M1612" s="53"/>
      <c r="N1612" s="53"/>
      <c r="O1612" s="53"/>
      <c r="P1612" s="57" t="str">
        <f t="shared" si="308"/>
        <v/>
      </c>
      <c r="Q1612" s="58"/>
      <c r="R1612" s="56" t="str">
        <f t="shared" si="301"/>
        <v/>
      </c>
      <c r="S1612" s="57" t="str">
        <f t="shared" si="309"/>
        <v/>
      </c>
      <c r="T1612" s="58" t="str">
        <f t="shared" ca="1" si="310"/>
        <v/>
      </c>
      <c r="U1612" s="57" t="str">
        <f t="shared" si="311"/>
        <v/>
      </c>
      <c r="V1612" s="57" t="str">
        <f ca="1">IF(AND(C1612&lt;&gt;"",C1612&lt;&gt;OFFSET(C1612,1,0)),SUMIFS([Giá có thuế],[Số ĐK],C1612),"")</f>
        <v/>
      </c>
      <c r="W1612" s="53"/>
      <c r="X1612" s="55" t="str">
        <f>IF(W1612="","",'Thông Tin Chung'!#REF!)</f>
        <v/>
      </c>
      <c r="Y1612" s="57" t="str">
        <f t="shared" ca="1" si="312"/>
        <v/>
      </c>
      <c r="Z1612" s="59"/>
      <c r="AA1612" s="49" t="str">
        <f ca="1">IF(C1612="","",IF(OR(D1612&lt;NgayBatDau,D1612&gt;NgayKetThuc),"Ngày tháng phải nằm trong kỳ báo cáo",IF(AND(G1612&lt;&gt;"",COUNTIF(D.2[Tên khách hàng],G1612)=0),"Tên KH chưa khai báo trong DSKH",IF(AND(H1612&lt;&gt;"",COUNTIF(D.1[Tên sản phẩm],H1612)=0),"SP này chưa khai báo trong DSSP",""))))</f>
        <v/>
      </c>
      <c r="AB1612" s="28" t="str">
        <f t="shared" ca="1" si="302"/>
        <v/>
      </c>
      <c r="AC1612" s="29" t="str">
        <f>IF(OR(H1612="",S1612=""),"",S1612-(SUM(L1612,M1612)*INDEX(#REF!,MATCH(H1612,D.1[Tên sản phẩm],0))))</f>
        <v/>
      </c>
    </row>
    <row r="1613" spans="2:29" ht="27.75" customHeight="1">
      <c r="B1613" s="69">
        <f t="shared" si="303"/>
        <v>1610</v>
      </c>
      <c r="C1613" s="49" t="str">
        <f t="shared" ca="1" si="304"/>
        <v/>
      </c>
      <c r="D1613" s="50" t="str">
        <f t="shared" ca="1" si="305"/>
        <v/>
      </c>
      <c r="E1613" s="51" t="str">
        <f t="shared" ca="1" si="306"/>
        <v/>
      </c>
      <c r="F1613" s="51"/>
      <c r="G1613" s="52" t="str">
        <f t="shared" ca="1" si="307"/>
        <v/>
      </c>
      <c r="H1613" s="53"/>
      <c r="I1613" s="54" t="str">
        <f>IF(H1613="","",INDEX(D.1[Quy cách],MATCH(H1613,D.1[Tên sản phẩm],0)))</f>
        <v/>
      </c>
      <c r="J1613" s="20" t="str">
        <f>IF(H1613="","",INDEX(D.1[ĐVT],MATCH(H1613,D.1[Tên sản phẩm],0)))</f>
        <v/>
      </c>
      <c r="K1613" s="56" t="str">
        <f>IF(H1613="","",INDEX(#REF!,MATCH(H1613,D.1[Tên sản phẩm],0)))</f>
        <v/>
      </c>
      <c r="L1613" s="56"/>
      <c r="M1613" s="53"/>
      <c r="N1613" s="53"/>
      <c r="O1613" s="53"/>
      <c r="P1613" s="57" t="str">
        <f t="shared" si="308"/>
        <v/>
      </c>
      <c r="Q1613" s="58"/>
      <c r="R1613" s="56" t="str">
        <f t="shared" si="301"/>
        <v/>
      </c>
      <c r="S1613" s="57" t="str">
        <f t="shared" si="309"/>
        <v/>
      </c>
      <c r="T1613" s="58" t="str">
        <f t="shared" ca="1" si="310"/>
        <v/>
      </c>
      <c r="U1613" s="57" t="str">
        <f t="shared" si="311"/>
        <v/>
      </c>
      <c r="V1613" s="57" t="str">
        <f ca="1">IF(AND(C1613&lt;&gt;"",C1613&lt;&gt;OFFSET(C1613,1,0)),SUMIFS([Giá có thuế],[Số ĐK],C1613),"")</f>
        <v/>
      </c>
      <c r="W1613" s="53"/>
      <c r="X1613" s="55" t="str">
        <f>IF(W1613="","",'Thông Tin Chung'!#REF!)</f>
        <v/>
      </c>
      <c r="Y1613" s="57" t="str">
        <f t="shared" ca="1" si="312"/>
        <v/>
      </c>
      <c r="Z1613" s="59"/>
      <c r="AA1613" s="49" t="str">
        <f ca="1">IF(C1613="","",IF(OR(D1613&lt;NgayBatDau,D1613&gt;NgayKetThuc),"Ngày tháng phải nằm trong kỳ báo cáo",IF(AND(G1613&lt;&gt;"",COUNTIF(D.2[Tên khách hàng],G1613)=0),"Tên KH chưa khai báo trong DSKH",IF(AND(H1613&lt;&gt;"",COUNTIF(D.1[Tên sản phẩm],H1613)=0),"SP này chưa khai báo trong DSSP",""))))</f>
        <v/>
      </c>
      <c r="AB1613" s="28" t="str">
        <f t="shared" ca="1" si="302"/>
        <v/>
      </c>
      <c r="AC1613" s="29" t="str">
        <f>IF(OR(H1613="",S1613=""),"",S1613-(SUM(L1613,M1613)*INDEX(#REF!,MATCH(H1613,D.1[Tên sản phẩm],0))))</f>
        <v/>
      </c>
    </row>
    <row r="1614" spans="2:29" ht="27.75" customHeight="1">
      <c r="B1614" s="69">
        <f t="shared" si="303"/>
        <v>1611</v>
      </c>
      <c r="C1614" s="49" t="str">
        <f t="shared" ca="1" si="304"/>
        <v/>
      </c>
      <c r="D1614" s="50" t="str">
        <f t="shared" ca="1" si="305"/>
        <v/>
      </c>
      <c r="E1614" s="51" t="str">
        <f t="shared" ca="1" si="306"/>
        <v/>
      </c>
      <c r="F1614" s="51"/>
      <c r="G1614" s="52" t="str">
        <f t="shared" ca="1" si="307"/>
        <v/>
      </c>
      <c r="H1614" s="53"/>
      <c r="I1614" s="54" t="str">
        <f>IF(H1614="","",INDEX(D.1[Quy cách],MATCH(H1614,D.1[Tên sản phẩm],0)))</f>
        <v/>
      </c>
      <c r="J1614" s="20" t="str">
        <f>IF(H1614="","",INDEX(D.1[ĐVT],MATCH(H1614,D.1[Tên sản phẩm],0)))</f>
        <v/>
      </c>
      <c r="K1614" s="56" t="str">
        <f>IF(H1614="","",INDEX(#REF!,MATCH(H1614,D.1[Tên sản phẩm],0)))</f>
        <v/>
      </c>
      <c r="L1614" s="56"/>
      <c r="M1614" s="53"/>
      <c r="N1614" s="53"/>
      <c r="O1614" s="53"/>
      <c r="P1614" s="57" t="str">
        <f t="shared" si="308"/>
        <v/>
      </c>
      <c r="Q1614" s="58"/>
      <c r="R1614" s="56" t="str">
        <f t="shared" si="301"/>
        <v/>
      </c>
      <c r="S1614" s="57" t="str">
        <f t="shared" si="309"/>
        <v/>
      </c>
      <c r="T1614" s="58" t="str">
        <f t="shared" ca="1" si="310"/>
        <v/>
      </c>
      <c r="U1614" s="57" t="str">
        <f t="shared" si="311"/>
        <v/>
      </c>
      <c r="V1614" s="57" t="str">
        <f ca="1">IF(AND(C1614&lt;&gt;"",C1614&lt;&gt;OFFSET(C1614,1,0)),SUMIFS([Giá có thuế],[Số ĐK],C1614),"")</f>
        <v/>
      </c>
      <c r="W1614" s="53"/>
      <c r="X1614" s="55" t="str">
        <f>IF(W1614="","",'Thông Tin Chung'!#REF!)</f>
        <v/>
      </c>
      <c r="Y1614" s="57" t="str">
        <f t="shared" ca="1" si="312"/>
        <v/>
      </c>
      <c r="Z1614" s="59"/>
      <c r="AA1614" s="49" t="str">
        <f ca="1">IF(C1614="","",IF(OR(D1614&lt;NgayBatDau,D1614&gt;NgayKetThuc),"Ngày tháng phải nằm trong kỳ báo cáo",IF(AND(G1614&lt;&gt;"",COUNTIF(D.2[Tên khách hàng],G1614)=0),"Tên KH chưa khai báo trong DSKH",IF(AND(H1614&lt;&gt;"",COUNTIF(D.1[Tên sản phẩm],H1614)=0),"SP này chưa khai báo trong DSSP",""))))</f>
        <v/>
      </c>
      <c r="AB1614" s="28" t="str">
        <f t="shared" ca="1" si="302"/>
        <v/>
      </c>
      <c r="AC1614" s="29" t="str">
        <f>IF(OR(H1614="",S1614=""),"",S1614-(SUM(L1614,M1614)*INDEX(#REF!,MATCH(H1614,D.1[Tên sản phẩm],0))))</f>
        <v/>
      </c>
    </row>
    <row r="1615" spans="2:29" ht="27.75" customHeight="1">
      <c r="B1615" s="69">
        <f t="shared" si="303"/>
        <v>1612</v>
      </c>
      <c r="C1615" s="49" t="str">
        <f t="shared" ca="1" si="304"/>
        <v/>
      </c>
      <c r="D1615" s="50" t="str">
        <f t="shared" ca="1" si="305"/>
        <v/>
      </c>
      <c r="E1615" s="51" t="str">
        <f t="shared" ca="1" si="306"/>
        <v/>
      </c>
      <c r="F1615" s="51"/>
      <c r="G1615" s="52" t="str">
        <f t="shared" ca="1" si="307"/>
        <v/>
      </c>
      <c r="H1615" s="53"/>
      <c r="I1615" s="54" t="str">
        <f>IF(H1615="","",INDEX(D.1[Quy cách],MATCH(H1615,D.1[Tên sản phẩm],0)))</f>
        <v/>
      </c>
      <c r="J1615" s="20" t="str">
        <f>IF(H1615="","",INDEX(D.1[ĐVT],MATCH(H1615,D.1[Tên sản phẩm],0)))</f>
        <v/>
      </c>
      <c r="K1615" s="56" t="str">
        <f>IF(H1615="","",INDEX(#REF!,MATCH(H1615,D.1[Tên sản phẩm],0)))</f>
        <v/>
      </c>
      <c r="L1615" s="56"/>
      <c r="M1615" s="53"/>
      <c r="N1615" s="53"/>
      <c r="O1615" s="53"/>
      <c r="P1615" s="57" t="str">
        <f t="shared" si="308"/>
        <v/>
      </c>
      <c r="Q1615" s="58"/>
      <c r="R1615" s="56" t="str">
        <f t="shared" si="301"/>
        <v/>
      </c>
      <c r="S1615" s="57" t="str">
        <f t="shared" si="309"/>
        <v/>
      </c>
      <c r="T1615" s="58" t="str">
        <f t="shared" ca="1" si="310"/>
        <v/>
      </c>
      <c r="U1615" s="57" t="str">
        <f t="shared" si="311"/>
        <v/>
      </c>
      <c r="V1615" s="57" t="str">
        <f ca="1">IF(AND(C1615&lt;&gt;"",C1615&lt;&gt;OFFSET(C1615,1,0)),SUMIFS([Giá có thuế],[Số ĐK],C1615),"")</f>
        <v/>
      </c>
      <c r="W1615" s="53"/>
      <c r="X1615" s="55" t="str">
        <f>IF(W1615="","",'Thông Tin Chung'!#REF!)</f>
        <v/>
      </c>
      <c r="Y1615" s="57" t="str">
        <f t="shared" ca="1" si="312"/>
        <v/>
      </c>
      <c r="Z1615" s="59"/>
      <c r="AA1615" s="49" t="str">
        <f ca="1">IF(C1615="","",IF(OR(D1615&lt;NgayBatDau,D1615&gt;NgayKetThuc),"Ngày tháng phải nằm trong kỳ báo cáo",IF(AND(G1615&lt;&gt;"",COUNTIF(D.2[Tên khách hàng],G1615)=0),"Tên KH chưa khai báo trong DSKH",IF(AND(H1615&lt;&gt;"",COUNTIF(D.1[Tên sản phẩm],H1615)=0),"SP này chưa khai báo trong DSSP",""))))</f>
        <v/>
      </c>
      <c r="AB1615" s="28" t="str">
        <f t="shared" ca="1" si="302"/>
        <v/>
      </c>
      <c r="AC1615" s="29" t="str">
        <f>IF(OR(H1615="",S1615=""),"",S1615-(SUM(L1615,M1615)*INDEX(#REF!,MATCH(H1615,D.1[Tên sản phẩm],0))))</f>
        <v/>
      </c>
    </row>
    <row r="1616" spans="2:29" ht="27.75" customHeight="1">
      <c r="B1616" s="69">
        <f t="shared" si="303"/>
        <v>1613</v>
      </c>
      <c r="C1616" s="49" t="str">
        <f t="shared" ca="1" si="304"/>
        <v/>
      </c>
      <c r="D1616" s="50" t="str">
        <f t="shared" ca="1" si="305"/>
        <v/>
      </c>
      <c r="E1616" s="51" t="str">
        <f t="shared" ca="1" si="306"/>
        <v/>
      </c>
      <c r="F1616" s="51"/>
      <c r="G1616" s="52" t="str">
        <f t="shared" ca="1" si="307"/>
        <v/>
      </c>
      <c r="H1616" s="53"/>
      <c r="I1616" s="54" t="str">
        <f>IF(H1616="","",INDEX(D.1[Quy cách],MATCH(H1616,D.1[Tên sản phẩm],0)))</f>
        <v/>
      </c>
      <c r="J1616" s="20" t="str">
        <f>IF(H1616="","",INDEX(D.1[ĐVT],MATCH(H1616,D.1[Tên sản phẩm],0)))</f>
        <v/>
      </c>
      <c r="K1616" s="56" t="str">
        <f>IF(H1616="","",INDEX(#REF!,MATCH(H1616,D.1[Tên sản phẩm],0)))</f>
        <v/>
      </c>
      <c r="L1616" s="56"/>
      <c r="M1616" s="53"/>
      <c r="N1616" s="53"/>
      <c r="O1616" s="53"/>
      <c r="P1616" s="57" t="str">
        <f t="shared" si="308"/>
        <v/>
      </c>
      <c r="Q1616" s="58"/>
      <c r="R1616" s="56" t="str">
        <f t="shared" si="301"/>
        <v/>
      </c>
      <c r="S1616" s="57" t="str">
        <f t="shared" si="309"/>
        <v/>
      </c>
      <c r="T1616" s="58" t="str">
        <f t="shared" ca="1" si="310"/>
        <v/>
      </c>
      <c r="U1616" s="57" t="str">
        <f t="shared" si="311"/>
        <v/>
      </c>
      <c r="V1616" s="57" t="str">
        <f ca="1">IF(AND(C1616&lt;&gt;"",C1616&lt;&gt;OFFSET(C1616,1,0)),SUMIFS([Giá có thuế],[Số ĐK],C1616),"")</f>
        <v/>
      </c>
      <c r="W1616" s="53"/>
      <c r="X1616" s="55" t="str">
        <f>IF(W1616="","",'Thông Tin Chung'!#REF!)</f>
        <v/>
      </c>
      <c r="Y1616" s="57" t="str">
        <f t="shared" ca="1" si="312"/>
        <v/>
      </c>
      <c r="Z1616" s="59"/>
      <c r="AA1616" s="49" t="str">
        <f ca="1">IF(C1616="","",IF(OR(D1616&lt;NgayBatDau,D1616&gt;NgayKetThuc),"Ngày tháng phải nằm trong kỳ báo cáo",IF(AND(G1616&lt;&gt;"",COUNTIF(D.2[Tên khách hàng],G1616)=0),"Tên KH chưa khai báo trong DSKH",IF(AND(H1616&lt;&gt;"",COUNTIF(D.1[Tên sản phẩm],H1616)=0),"SP này chưa khai báo trong DSSP",""))))</f>
        <v/>
      </c>
      <c r="AB1616" s="28" t="str">
        <f t="shared" ca="1" si="302"/>
        <v/>
      </c>
      <c r="AC1616" s="29" t="str">
        <f>IF(OR(H1616="",S1616=""),"",S1616-(SUM(L1616,M1616)*INDEX(#REF!,MATCH(H1616,D.1[Tên sản phẩm],0))))</f>
        <v/>
      </c>
    </row>
    <row r="1617" spans="2:29" ht="27.75" customHeight="1">
      <c r="B1617" s="69">
        <f t="shared" si="303"/>
        <v>1614</v>
      </c>
      <c r="C1617" s="49" t="str">
        <f t="shared" ca="1" si="304"/>
        <v/>
      </c>
      <c r="D1617" s="50" t="str">
        <f t="shared" ca="1" si="305"/>
        <v/>
      </c>
      <c r="E1617" s="51" t="str">
        <f t="shared" ca="1" si="306"/>
        <v/>
      </c>
      <c r="F1617" s="51"/>
      <c r="G1617" s="52" t="str">
        <f t="shared" ca="1" si="307"/>
        <v/>
      </c>
      <c r="H1617" s="53"/>
      <c r="I1617" s="54" t="str">
        <f>IF(H1617="","",INDEX(D.1[Quy cách],MATCH(H1617,D.1[Tên sản phẩm],0)))</f>
        <v/>
      </c>
      <c r="J1617" s="20" t="str">
        <f>IF(H1617="","",INDEX(D.1[ĐVT],MATCH(H1617,D.1[Tên sản phẩm],0)))</f>
        <v/>
      </c>
      <c r="K1617" s="56" t="str">
        <f>IF(H1617="","",INDEX(#REF!,MATCH(H1617,D.1[Tên sản phẩm],0)))</f>
        <v/>
      </c>
      <c r="L1617" s="56"/>
      <c r="M1617" s="53"/>
      <c r="N1617" s="53"/>
      <c r="O1617" s="53"/>
      <c r="P1617" s="57" t="str">
        <f t="shared" si="308"/>
        <v/>
      </c>
      <c r="Q1617" s="58"/>
      <c r="R1617" s="56" t="str">
        <f t="shared" si="301"/>
        <v/>
      </c>
      <c r="S1617" s="57" t="str">
        <f t="shared" si="309"/>
        <v/>
      </c>
      <c r="T1617" s="58" t="str">
        <f t="shared" ca="1" si="310"/>
        <v/>
      </c>
      <c r="U1617" s="57" t="str">
        <f t="shared" si="311"/>
        <v/>
      </c>
      <c r="V1617" s="57" t="str">
        <f ca="1">IF(AND(C1617&lt;&gt;"",C1617&lt;&gt;OFFSET(C1617,1,0)),SUMIFS([Giá có thuế],[Số ĐK],C1617),"")</f>
        <v/>
      </c>
      <c r="W1617" s="53"/>
      <c r="X1617" s="55" t="str">
        <f>IF(W1617="","",'Thông Tin Chung'!#REF!)</f>
        <v/>
      </c>
      <c r="Y1617" s="57" t="str">
        <f t="shared" ca="1" si="312"/>
        <v/>
      </c>
      <c r="Z1617" s="59"/>
      <c r="AA1617" s="49" t="str">
        <f ca="1">IF(C1617="","",IF(OR(D1617&lt;NgayBatDau,D1617&gt;NgayKetThuc),"Ngày tháng phải nằm trong kỳ báo cáo",IF(AND(G1617&lt;&gt;"",COUNTIF(D.2[Tên khách hàng],G1617)=0),"Tên KH chưa khai báo trong DSKH",IF(AND(H1617&lt;&gt;"",COUNTIF(D.1[Tên sản phẩm],H1617)=0),"SP này chưa khai báo trong DSSP",""))))</f>
        <v/>
      </c>
      <c r="AB1617" s="28" t="str">
        <f t="shared" ca="1" si="302"/>
        <v/>
      </c>
      <c r="AC1617" s="29" t="str">
        <f>IF(OR(H1617="",S1617=""),"",S1617-(SUM(L1617,M1617)*INDEX(#REF!,MATCH(H1617,D.1[Tên sản phẩm],0))))</f>
        <v/>
      </c>
    </row>
    <row r="1618" spans="2:29" ht="27.75" customHeight="1">
      <c r="B1618" s="69">
        <f t="shared" si="303"/>
        <v>1615</v>
      </c>
      <c r="C1618" s="49" t="str">
        <f t="shared" ca="1" si="304"/>
        <v/>
      </c>
      <c r="D1618" s="50" t="str">
        <f t="shared" ca="1" si="305"/>
        <v/>
      </c>
      <c r="E1618" s="51" t="str">
        <f t="shared" ca="1" si="306"/>
        <v/>
      </c>
      <c r="F1618" s="51"/>
      <c r="G1618" s="52" t="str">
        <f t="shared" ca="1" si="307"/>
        <v/>
      </c>
      <c r="H1618" s="53"/>
      <c r="I1618" s="54" t="str">
        <f>IF(H1618="","",INDEX(D.1[Quy cách],MATCH(H1618,D.1[Tên sản phẩm],0)))</f>
        <v/>
      </c>
      <c r="J1618" s="20" t="str">
        <f>IF(H1618="","",INDEX(D.1[ĐVT],MATCH(H1618,D.1[Tên sản phẩm],0)))</f>
        <v/>
      </c>
      <c r="K1618" s="56" t="str">
        <f>IF(H1618="","",INDEX(#REF!,MATCH(H1618,D.1[Tên sản phẩm],0)))</f>
        <v/>
      </c>
      <c r="L1618" s="56"/>
      <c r="M1618" s="53"/>
      <c r="N1618" s="53"/>
      <c r="O1618" s="53"/>
      <c r="P1618" s="57" t="str">
        <f t="shared" si="308"/>
        <v/>
      </c>
      <c r="Q1618" s="58"/>
      <c r="R1618" s="56" t="str">
        <f t="shared" si="301"/>
        <v/>
      </c>
      <c r="S1618" s="57" t="str">
        <f t="shared" si="309"/>
        <v/>
      </c>
      <c r="T1618" s="58" t="str">
        <f t="shared" ca="1" si="310"/>
        <v/>
      </c>
      <c r="U1618" s="57" t="str">
        <f t="shared" si="311"/>
        <v/>
      </c>
      <c r="V1618" s="57" t="str">
        <f ca="1">IF(AND(C1618&lt;&gt;"",C1618&lt;&gt;OFFSET(C1618,1,0)),SUMIFS([Giá có thuế],[Số ĐK],C1618),"")</f>
        <v/>
      </c>
      <c r="W1618" s="53"/>
      <c r="X1618" s="55" t="str">
        <f>IF(W1618="","",'Thông Tin Chung'!#REF!)</f>
        <v/>
      </c>
      <c r="Y1618" s="57" t="str">
        <f t="shared" ca="1" si="312"/>
        <v/>
      </c>
      <c r="Z1618" s="59"/>
      <c r="AA1618" s="49" t="str">
        <f ca="1">IF(C1618="","",IF(OR(D1618&lt;NgayBatDau,D1618&gt;NgayKetThuc),"Ngày tháng phải nằm trong kỳ báo cáo",IF(AND(G1618&lt;&gt;"",COUNTIF(D.2[Tên khách hàng],G1618)=0),"Tên KH chưa khai báo trong DSKH",IF(AND(H1618&lt;&gt;"",COUNTIF(D.1[Tên sản phẩm],H1618)=0),"SP này chưa khai báo trong DSSP",""))))</f>
        <v/>
      </c>
      <c r="AB1618" s="28" t="str">
        <f t="shared" ca="1" si="302"/>
        <v/>
      </c>
      <c r="AC1618" s="29" t="str">
        <f>IF(OR(H1618="",S1618=""),"",S1618-(SUM(L1618,M1618)*INDEX(#REF!,MATCH(H1618,D.1[Tên sản phẩm],0))))</f>
        <v/>
      </c>
    </row>
    <row r="1619" spans="2:29" ht="27.75" customHeight="1">
      <c r="B1619" s="69">
        <f t="shared" si="303"/>
        <v>1616</v>
      </c>
      <c r="C1619" s="49" t="str">
        <f t="shared" ca="1" si="304"/>
        <v/>
      </c>
      <c r="D1619" s="50" t="str">
        <f t="shared" ca="1" si="305"/>
        <v/>
      </c>
      <c r="E1619" s="51" t="str">
        <f t="shared" ca="1" si="306"/>
        <v/>
      </c>
      <c r="F1619" s="51"/>
      <c r="G1619" s="52" t="str">
        <f t="shared" ca="1" si="307"/>
        <v/>
      </c>
      <c r="H1619" s="53"/>
      <c r="I1619" s="54" t="str">
        <f>IF(H1619="","",INDEX(D.1[Quy cách],MATCH(H1619,D.1[Tên sản phẩm],0)))</f>
        <v/>
      </c>
      <c r="J1619" s="20" t="str">
        <f>IF(H1619="","",INDEX(D.1[ĐVT],MATCH(H1619,D.1[Tên sản phẩm],0)))</f>
        <v/>
      </c>
      <c r="K1619" s="56" t="str">
        <f>IF(H1619="","",INDEX(#REF!,MATCH(H1619,D.1[Tên sản phẩm],0)))</f>
        <v/>
      </c>
      <c r="L1619" s="56"/>
      <c r="M1619" s="53"/>
      <c r="N1619" s="53"/>
      <c r="O1619" s="53"/>
      <c r="P1619" s="57" t="str">
        <f t="shared" si="308"/>
        <v/>
      </c>
      <c r="Q1619" s="58"/>
      <c r="R1619" s="56" t="str">
        <f t="shared" si="301"/>
        <v/>
      </c>
      <c r="S1619" s="57" t="str">
        <f t="shared" si="309"/>
        <v/>
      </c>
      <c r="T1619" s="58" t="str">
        <f t="shared" ca="1" si="310"/>
        <v/>
      </c>
      <c r="U1619" s="57" t="str">
        <f t="shared" si="311"/>
        <v/>
      </c>
      <c r="V1619" s="57" t="str">
        <f ca="1">IF(AND(C1619&lt;&gt;"",C1619&lt;&gt;OFFSET(C1619,1,0)),SUMIFS([Giá có thuế],[Số ĐK],C1619),"")</f>
        <v/>
      </c>
      <c r="W1619" s="53"/>
      <c r="X1619" s="55" t="str">
        <f>IF(W1619="","",'Thông Tin Chung'!#REF!)</f>
        <v/>
      </c>
      <c r="Y1619" s="57" t="str">
        <f t="shared" ca="1" si="312"/>
        <v/>
      </c>
      <c r="Z1619" s="59"/>
      <c r="AA1619" s="49" t="str">
        <f ca="1">IF(C1619="","",IF(OR(D1619&lt;NgayBatDau,D1619&gt;NgayKetThuc),"Ngày tháng phải nằm trong kỳ báo cáo",IF(AND(G1619&lt;&gt;"",COUNTIF(D.2[Tên khách hàng],G1619)=0),"Tên KH chưa khai báo trong DSKH",IF(AND(H1619&lt;&gt;"",COUNTIF(D.1[Tên sản phẩm],H1619)=0),"SP này chưa khai báo trong DSSP",""))))</f>
        <v/>
      </c>
      <c r="AB1619" s="28" t="str">
        <f t="shared" ca="1" si="302"/>
        <v/>
      </c>
      <c r="AC1619" s="29" t="str">
        <f>IF(OR(H1619="",S1619=""),"",S1619-(SUM(L1619,M1619)*INDEX(#REF!,MATCH(H1619,D.1[Tên sản phẩm],0))))</f>
        <v/>
      </c>
    </row>
    <row r="1620" spans="2:29" ht="27.75" customHeight="1">
      <c r="B1620" s="69">
        <f t="shared" si="303"/>
        <v>1617</v>
      </c>
      <c r="C1620" s="49" t="str">
        <f t="shared" ca="1" si="304"/>
        <v/>
      </c>
      <c r="D1620" s="50" t="str">
        <f t="shared" ca="1" si="305"/>
        <v/>
      </c>
      <c r="E1620" s="51" t="str">
        <f t="shared" ca="1" si="306"/>
        <v/>
      </c>
      <c r="F1620" s="51"/>
      <c r="G1620" s="52" t="str">
        <f t="shared" ca="1" si="307"/>
        <v/>
      </c>
      <c r="H1620" s="53"/>
      <c r="I1620" s="54" t="str">
        <f>IF(H1620="","",INDEX(D.1[Quy cách],MATCH(H1620,D.1[Tên sản phẩm],0)))</f>
        <v/>
      </c>
      <c r="J1620" s="20" t="str">
        <f>IF(H1620="","",INDEX(D.1[ĐVT],MATCH(H1620,D.1[Tên sản phẩm],0)))</f>
        <v/>
      </c>
      <c r="K1620" s="56" t="str">
        <f>IF(H1620="","",INDEX(#REF!,MATCH(H1620,D.1[Tên sản phẩm],0)))</f>
        <v/>
      </c>
      <c r="L1620" s="56"/>
      <c r="M1620" s="53"/>
      <c r="N1620" s="53"/>
      <c r="O1620" s="53"/>
      <c r="P1620" s="57" t="str">
        <f t="shared" si="308"/>
        <v/>
      </c>
      <c r="Q1620" s="58"/>
      <c r="R1620" s="56" t="str">
        <f t="shared" si="301"/>
        <v/>
      </c>
      <c r="S1620" s="57" t="str">
        <f t="shared" si="309"/>
        <v/>
      </c>
      <c r="T1620" s="58" t="str">
        <f t="shared" ca="1" si="310"/>
        <v/>
      </c>
      <c r="U1620" s="57" t="str">
        <f t="shared" si="311"/>
        <v/>
      </c>
      <c r="V1620" s="57" t="str">
        <f ca="1">IF(AND(C1620&lt;&gt;"",C1620&lt;&gt;OFFSET(C1620,1,0)),SUMIFS([Giá có thuế],[Số ĐK],C1620),"")</f>
        <v/>
      </c>
      <c r="W1620" s="53"/>
      <c r="X1620" s="55" t="str">
        <f>IF(W1620="","",'Thông Tin Chung'!#REF!)</f>
        <v/>
      </c>
      <c r="Y1620" s="57" t="str">
        <f t="shared" ca="1" si="312"/>
        <v/>
      </c>
      <c r="Z1620" s="59"/>
      <c r="AA1620" s="49" t="str">
        <f ca="1">IF(C1620="","",IF(OR(D1620&lt;NgayBatDau,D1620&gt;NgayKetThuc),"Ngày tháng phải nằm trong kỳ báo cáo",IF(AND(G1620&lt;&gt;"",COUNTIF(D.2[Tên khách hàng],G1620)=0),"Tên KH chưa khai báo trong DSKH",IF(AND(H1620&lt;&gt;"",COUNTIF(D.1[Tên sản phẩm],H1620)=0),"SP này chưa khai báo trong DSSP",""))))</f>
        <v/>
      </c>
      <c r="AB1620" s="28" t="str">
        <f t="shared" ca="1" si="302"/>
        <v/>
      </c>
      <c r="AC1620" s="29" t="str">
        <f>IF(OR(H1620="",S1620=""),"",S1620-(SUM(L1620,M1620)*INDEX(#REF!,MATCH(H1620,D.1[Tên sản phẩm],0))))</f>
        <v/>
      </c>
    </row>
    <row r="1621" spans="2:29" ht="27.75" customHeight="1">
      <c r="B1621" s="69">
        <f t="shared" si="303"/>
        <v>1618</v>
      </c>
      <c r="C1621" s="49" t="str">
        <f t="shared" ca="1" si="304"/>
        <v/>
      </c>
      <c r="D1621" s="50" t="str">
        <f t="shared" ca="1" si="305"/>
        <v/>
      </c>
      <c r="E1621" s="51" t="str">
        <f t="shared" ca="1" si="306"/>
        <v/>
      </c>
      <c r="F1621" s="51"/>
      <c r="G1621" s="52" t="str">
        <f t="shared" ca="1" si="307"/>
        <v/>
      </c>
      <c r="H1621" s="53"/>
      <c r="I1621" s="54" t="str">
        <f>IF(H1621="","",INDEX(D.1[Quy cách],MATCH(H1621,D.1[Tên sản phẩm],0)))</f>
        <v/>
      </c>
      <c r="J1621" s="20" t="str">
        <f>IF(H1621="","",INDEX(D.1[ĐVT],MATCH(H1621,D.1[Tên sản phẩm],0)))</f>
        <v/>
      </c>
      <c r="K1621" s="56" t="str">
        <f>IF(H1621="","",INDEX(#REF!,MATCH(H1621,D.1[Tên sản phẩm],0)))</f>
        <v/>
      </c>
      <c r="L1621" s="56"/>
      <c r="M1621" s="53"/>
      <c r="N1621" s="53"/>
      <c r="O1621" s="53"/>
      <c r="P1621" s="57" t="str">
        <f t="shared" si="308"/>
        <v/>
      </c>
      <c r="Q1621" s="58"/>
      <c r="R1621" s="56" t="str">
        <f t="shared" si="301"/>
        <v/>
      </c>
      <c r="S1621" s="57" t="str">
        <f t="shared" si="309"/>
        <v/>
      </c>
      <c r="T1621" s="58" t="str">
        <f t="shared" ca="1" si="310"/>
        <v/>
      </c>
      <c r="U1621" s="57" t="str">
        <f t="shared" si="311"/>
        <v/>
      </c>
      <c r="V1621" s="57" t="str">
        <f ca="1">IF(AND(C1621&lt;&gt;"",C1621&lt;&gt;OFFSET(C1621,1,0)),SUMIFS([Giá có thuế],[Số ĐK],C1621),"")</f>
        <v/>
      </c>
      <c r="W1621" s="53"/>
      <c r="X1621" s="55" t="str">
        <f>IF(W1621="","",'Thông Tin Chung'!#REF!)</f>
        <v/>
      </c>
      <c r="Y1621" s="57" t="str">
        <f t="shared" ca="1" si="312"/>
        <v/>
      </c>
      <c r="Z1621" s="59"/>
      <c r="AA1621" s="49" t="str">
        <f ca="1">IF(C1621="","",IF(OR(D1621&lt;NgayBatDau,D1621&gt;NgayKetThuc),"Ngày tháng phải nằm trong kỳ báo cáo",IF(AND(G1621&lt;&gt;"",COUNTIF(D.2[Tên khách hàng],G1621)=0),"Tên KH chưa khai báo trong DSKH",IF(AND(H1621&lt;&gt;"",COUNTIF(D.1[Tên sản phẩm],H1621)=0),"SP này chưa khai báo trong DSSP",""))))</f>
        <v/>
      </c>
      <c r="AB1621" s="28" t="str">
        <f t="shared" ca="1" si="302"/>
        <v/>
      </c>
      <c r="AC1621" s="29" t="str">
        <f>IF(OR(H1621="",S1621=""),"",S1621-(SUM(L1621,M1621)*INDEX(#REF!,MATCH(H1621,D.1[Tên sản phẩm],0))))</f>
        <v/>
      </c>
    </row>
    <row r="1622" spans="2:29" ht="27.75" customHeight="1">
      <c r="B1622" s="69">
        <f t="shared" si="303"/>
        <v>1619</v>
      </c>
      <c r="C1622" s="49" t="str">
        <f t="shared" ca="1" si="304"/>
        <v/>
      </c>
      <c r="D1622" s="50" t="str">
        <f t="shared" ca="1" si="305"/>
        <v/>
      </c>
      <c r="E1622" s="51" t="str">
        <f t="shared" ca="1" si="306"/>
        <v/>
      </c>
      <c r="F1622" s="51"/>
      <c r="G1622" s="52" t="str">
        <f t="shared" ca="1" si="307"/>
        <v/>
      </c>
      <c r="H1622" s="53"/>
      <c r="I1622" s="54" t="str">
        <f>IF(H1622="","",INDEX(D.1[Quy cách],MATCH(H1622,D.1[Tên sản phẩm],0)))</f>
        <v/>
      </c>
      <c r="J1622" s="20" t="str">
        <f>IF(H1622="","",INDEX(D.1[ĐVT],MATCH(H1622,D.1[Tên sản phẩm],0)))</f>
        <v/>
      </c>
      <c r="K1622" s="56" t="str">
        <f>IF(H1622="","",INDEX(#REF!,MATCH(H1622,D.1[Tên sản phẩm],0)))</f>
        <v/>
      </c>
      <c r="L1622" s="56"/>
      <c r="M1622" s="53"/>
      <c r="N1622" s="53"/>
      <c r="O1622" s="53"/>
      <c r="P1622" s="57" t="str">
        <f t="shared" si="308"/>
        <v/>
      </c>
      <c r="Q1622" s="58"/>
      <c r="R1622" s="56" t="str">
        <f t="shared" si="301"/>
        <v/>
      </c>
      <c r="S1622" s="57" t="str">
        <f t="shared" si="309"/>
        <v/>
      </c>
      <c r="T1622" s="58" t="str">
        <f t="shared" ca="1" si="310"/>
        <v/>
      </c>
      <c r="U1622" s="57" t="str">
        <f t="shared" si="311"/>
        <v/>
      </c>
      <c r="V1622" s="57" t="str">
        <f ca="1">IF(AND(C1622&lt;&gt;"",C1622&lt;&gt;OFFSET(C1622,1,0)),SUMIFS([Giá có thuế],[Số ĐK],C1622),"")</f>
        <v/>
      </c>
      <c r="W1622" s="53"/>
      <c r="X1622" s="55" t="str">
        <f>IF(W1622="","",'Thông Tin Chung'!#REF!)</f>
        <v/>
      </c>
      <c r="Y1622" s="57" t="str">
        <f t="shared" ca="1" si="312"/>
        <v/>
      </c>
      <c r="Z1622" s="59"/>
      <c r="AA1622" s="49" t="str">
        <f ca="1">IF(C1622="","",IF(OR(D1622&lt;NgayBatDau,D1622&gt;NgayKetThuc),"Ngày tháng phải nằm trong kỳ báo cáo",IF(AND(G1622&lt;&gt;"",COUNTIF(D.2[Tên khách hàng],G1622)=0),"Tên KH chưa khai báo trong DSKH",IF(AND(H1622&lt;&gt;"",COUNTIF(D.1[Tên sản phẩm],H1622)=0),"SP này chưa khai báo trong DSSP",""))))</f>
        <v/>
      </c>
      <c r="AB1622" s="28" t="str">
        <f t="shared" ca="1" si="302"/>
        <v/>
      </c>
      <c r="AC1622" s="29" t="str">
        <f>IF(OR(H1622="",S1622=""),"",S1622-(SUM(L1622,M1622)*INDEX(#REF!,MATCH(H1622,D.1[Tên sản phẩm],0))))</f>
        <v/>
      </c>
    </row>
    <row r="1623" spans="2:29" ht="27.75" customHeight="1">
      <c r="B1623" s="69">
        <f t="shared" si="303"/>
        <v>1620</v>
      </c>
      <c r="C1623" s="49" t="str">
        <f t="shared" ca="1" si="304"/>
        <v/>
      </c>
      <c r="D1623" s="50" t="str">
        <f t="shared" ca="1" si="305"/>
        <v/>
      </c>
      <c r="E1623" s="51" t="str">
        <f t="shared" ca="1" si="306"/>
        <v/>
      </c>
      <c r="F1623" s="51"/>
      <c r="G1623" s="52" t="str">
        <f t="shared" ca="1" si="307"/>
        <v/>
      </c>
      <c r="H1623" s="53"/>
      <c r="I1623" s="54" t="str">
        <f>IF(H1623="","",INDEX(D.1[Quy cách],MATCH(H1623,D.1[Tên sản phẩm],0)))</f>
        <v/>
      </c>
      <c r="J1623" s="20" t="str">
        <f>IF(H1623="","",INDEX(D.1[ĐVT],MATCH(H1623,D.1[Tên sản phẩm],0)))</f>
        <v/>
      </c>
      <c r="K1623" s="56" t="str">
        <f>IF(H1623="","",INDEX(#REF!,MATCH(H1623,D.1[Tên sản phẩm],0)))</f>
        <v/>
      </c>
      <c r="L1623" s="56"/>
      <c r="M1623" s="53"/>
      <c r="N1623" s="53"/>
      <c r="O1623" s="53"/>
      <c r="P1623" s="57" t="str">
        <f t="shared" si="308"/>
        <v/>
      </c>
      <c r="Q1623" s="58"/>
      <c r="R1623" s="56" t="str">
        <f t="shared" si="301"/>
        <v/>
      </c>
      <c r="S1623" s="57" t="str">
        <f t="shared" si="309"/>
        <v/>
      </c>
      <c r="T1623" s="58" t="str">
        <f t="shared" ca="1" si="310"/>
        <v/>
      </c>
      <c r="U1623" s="57" t="str">
        <f t="shared" si="311"/>
        <v/>
      </c>
      <c r="V1623" s="57" t="str">
        <f ca="1">IF(AND(C1623&lt;&gt;"",C1623&lt;&gt;OFFSET(C1623,1,0)),SUMIFS([Giá có thuế],[Số ĐK],C1623),"")</f>
        <v/>
      </c>
      <c r="W1623" s="53"/>
      <c r="X1623" s="55" t="str">
        <f>IF(W1623="","",'Thông Tin Chung'!#REF!)</f>
        <v/>
      </c>
      <c r="Y1623" s="57" t="str">
        <f t="shared" ca="1" si="312"/>
        <v/>
      </c>
      <c r="Z1623" s="59"/>
      <c r="AA1623" s="49" t="str">
        <f ca="1">IF(C1623="","",IF(OR(D1623&lt;NgayBatDau,D1623&gt;NgayKetThuc),"Ngày tháng phải nằm trong kỳ báo cáo",IF(AND(G1623&lt;&gt;"",COUNTIF(D.2[Tên khách hàng],G1623)=0),"Tên KH chưa khai báo trong DSKH",IF(AND(H1623&lt;&gt;"",COUNTIF(D.1[Tên sản phẩm],H1623)=0),"SP này chưa khai báo trong DSSP",""))))</f>
        <v/>
      </c>
      <c r="AB1623" s="28" t="str">
        <f t="shared" ca="1" si="302"/>
        <v/>
      </c>
      <c r="AC1623" s="29" t="str">
        <f>IF(OR(H1623="",S1623=""),"",S1623-(SUM(L1623,M1623)*INDEX(#REF!,MATCH(H1623,D.1[Tên sản phẩm],0))))</f>
        <v/>
      </c>
    </row>
    <row r="1624" spans="2:29" ht="27.75" customHeight="1">
      <c r="B1624" s="69">
        <f t="shared" si="303"/>
        <v>1621</v>
      </c>
      <c r="C1624" s="49" t="str">
        <f t="shared" ca="1" si="304"/>
        <v/>
      </c>
      <c r="D1624" s="50" t="str">
        <f t="shared" ca="1" si="305"/>
        <v/>
      </c>
      <c r="E1624" s="51" t="str">
        <f t="shared" ca="1" si="306"/>
        <v/>
      </c>
      <c r="F1624" s="51"/>
      <c r="G1624" s="52" t="str">
        <f t="shared" ca="1" si="307"/>
        <v/>
      </c>
      <c r="H1624" s="53"/>
      <c r="I1624" s="54" t="str">
        <f>IF(H1624="","",INDEX(D.1[Quy cách],MATCH(H1624,D.1[Tên sản phẩm],0)))</f>
        <v/>
      </c>
      <c r="J1624" s="20" t="str">
        <f>IF(H1624="","",INDEX(D.1[ĐVT],MATCH(H1624,D.1[Tên sản phẩm],0)))</f>
        <v/>
      </c>
      <c r="K1624" s="56" t="str">
        <f>IF(H1624="","",INDEX(#REF!,MATCH(H1624,D.1[Tên sản phẩm],0)))</f>
        <v/>
      </c>
      <c r="L1624" s="56"/>
      <c r="M1624" s="53"/>
      <c r="N1624" s="53"/>
      <c r="O1624" s="53"/>
      <c r="P1624" s="57" t="str">
        <f t="shared" si="308"/>
        <v/>
      </c>
      <c r="Q1624" s="58"/>
      <c r="R1624" s="56" t="str">
        <f t="shared" si="301"/>
        <v/>
      </c>
      <c r="S1624" s="57" t="str">
        <f t="shared" si="309"/>
        <v/>
      </c>
      <c r="T1624" s="58" t="str">
        <f t="shared" ca="1" si="310"/>
        <v/>
      </c>
      <c r="U1624" s="57" t="str">
        <f t="shared" si="311"/>
        <v/>
      </c>
      <c r="V1624" s="57" t="str">
        <f ca="1">IF(AND(C1624&lt;&gt;"",C1624&lt;&gt;OFFSET(C1624,1,0)),SUMIFS([Giá có thuế],[Số ĐK],C1624),"")</f>
        <v/>
      </c>
      <c r="W1624" s="53"/>
      <c r="X1624" s="55" t="str">
        <f>IF(W1624="","",'Thông Tin Chung'!#REF!)</f>
        <v/>
      </c>
      <c r="Y1624" s="57" t="str">
        <f t="shared" ca="1" si="312"/>
        <v/>
      </c>
      <c r="Z1624" s="59"/>
      <c r="AA1624" s="49" t="str">
        <f ca="1">IF(C1624="","",IF(OR(D1624&lt;NgayBatDau,D1624&gt;NgayKetThuc),"Ngày tháng phải nằm trong kỳ báo cáo",IF(AND(G1624&lt;&gt;"",COUNTIF(D.2[Tên khách hàng],G1624)=0),"Tên KH chưa khai báo trong DSKH",IF(AND(H1624&lt;&gt;"",COUNTIF(D.1[Tên sản phẩm],H1624)=0),"SP này chưa khai báo trong DSSP",""))))</f>
        <v/>
      </c>
      <c r="AB1624" s="28" t="str">
        <f t="shared" ca="1" si="302"/>
        <v/>
      </c>
      <c r="AC1624" s="29" t="str">
        <f>IF(OR(H1624="",S1624=""),"",S1624-(SUM(L1624,M1624)*INDEX(#REF!,MATCH(H1624,D.1[Tên sản phẩm],0))))</f>
        <v/>
      </c>
    </row>
    <row r="1625" spans="2:29" ht="27.75" customHeight="1">
      <c r="B1625" s="69">
        <f t="shared" si="303"/>
        <v>1622</v>
      </c>
      <c r="C1625" s="49" t="str">
        <f t="shared" ca="1" si="304"/>
        <v/>
      </c>
      <c r="D1625" s="50" t="str">
        <f t="shared" ca="1" si="305"/>
        <v/>
      </c>
      <c r="E1625" s="51" t="str">
        <f t="shared" ca="1" si="306"/>
        <v/>
      </c>
      <c r="F1625" s="51"/>
      <c r="G1625" s="52" t="str">
        <f t="shared" ca="1" si="307"/>
        <v/>
      </c>
      <c r="H1625" s="53"/>
      <c r="I1625" s="54" t="str">
        <f>IF(H1625="","",INDEX(D.1[Quy cách],MATCH(H1625,D.1[Tên sản phẩm],0)))</f>
        <v/>
      </c>
      <c r="J1625" s="20" t="str">
        <f>IF(H1625="","",INDEX(D.1[ĐVT],MATCH(H1625,D.1[Tên sản phẩm],0)))</f>
        <v/>
      </c>
      <c r="K1625" s="56" t="str">
        <f>IF(H1625="","",INDEX(#REF!,MATCH(H1625,D.1[Tên sản phẩm],0)))</f>
        <v/>
      </c>
      <c r="L1625" s="56"/>
      <c r="M1625" s="53"/>
      <c r="N1625" s="53"/>
      <c r="O1625" s="53"/>
      <c r="P1625" s="57" t="str">
        <f t="shared" si="308"/>
        <v/>
      </c>
      <c r="Q1625" s="58"/>
      <c r="R1625" s="56" t="str">
        <f t="shared" si="301"/>
        <v/>
      </c>
      <c r="S1625" s="57" t="str">
        <f t="shared" si="309"/>
        <v/>
      </c>
      <c r="T1625" s="58" t="str">
        <f t="shared" ca="1" si="310"/>
        <v/>
      </c>
      <c r="U1625" s="57" t="str">
        <f t="shared" si="311"/>
        <v/>
      </c>
      <c r="V1625" s="57" t="str">
        <f ca="1">IF(AND(C1625&lt;&gt;"",C1625&lt;&gt;OFFSET(C1625,1,0)),SUMIFS([Giá có thuế],[Số ĐK],C1625),"")</f>
        <v/>
      </c>
      <c r="W1625" s="53"/>
      <c r="X1625" s="55" t="str">
        <f>IF(W1625="","",'Thông Tin Chung'!#REF!)</f>
        <v/>
      </c>
      <c r="Y1625" s="57" t="str">
        <f t="shared" ca="1" si="312"/>
        <v/>
      </c>
      <c r="Z1625" s="59"/>
      <c r="AA1625" s="49" t="str">
        <f ca="1">IF(C1625="","",IF(OR(D1625&lt;NgayBatDau,D1625&gt;NgayKetThuc),"Ngày tháng phải nằm trong kỳ báo cáo",IF(AND(G1625&lt;&gt;"",COUNTIF(D.2[Tên khách hàng],G1625)=0),"Tên KH chưa khai báo trong DSKH",IF(AND(H1625&lt;&gt;"",COUNTIF(D.1[Tên sản phẩm],H1625)=0),"SP này chưa khai báo trong DSSP",""))))</f>
        <v/>
      </c>
      <c r="AB1625" s="28" t="str">
        <f t="shared" ca="1" si="302"/>
        <v/>
      </c>
      <c r="AC1625" s="29" t="str">
        <f>IF(OR(H1625="",S1625=""),"",S1625-(SUM(L1625,M1625)*INDEX(#REF!,MATCH(H1625,D.1[Tên sản phẩm],0))))</f>
        <v/>
      </c>
    </row>
    <row r="1626" spans="2:29" ht="27.75" customHeight="1">
      <c r="B1626" s="69">
        <f t="shared" si="303"/>
        <v>1623</v>
      </c>
      <c r="C1626" s="49" t="str">
        <f t="shared" ca="1" si="304"/>
        <v/>
      </c>
      <c r="D1626" s="50" t="str">
        <f t="shared" ca="1" si="305"/>
        <v/>
      </c>
      <c r="E1626" s="51" t="str">
        <f t="shared" ca="1" si="306"/>
        <v/>
      </c>
      <c r="F1626" s="51"/>
      <c r="G1626" s="52" t="str">
        <f t="shared" ca="1" si="307"/>
        <v/>
      </c>
      <c r="H1626" s="53"/>
      <c r="I1626" s="54" t="str">
        <f>IF(H1626="","",INDEX(D.1[Quy cách],MATCH(H1626,D.1[Tên sản phẩm],0)))</f>
        <v/>
      </c>
      <c r="J1626" s="20" t="str">
        <f>IF(H1626="","",INDEX(D.1[ĐVT],MATCH(H1626,D.1[Tên sản phẩm],0)))</f>
        <v/>
      </c>
      <c r="K1626" s="56" t="str">
        <f>IF(H1626="","",INDEX(#REF!,MATCH(H1626,D.1[Tên sản phẩm],0)))</f>
        <v/>
      </c>
      <c r="L1626" s="56"/>
      <c r="M1626" s="53"/>
      <c r="N1626" s="53"/>
      <c r="O1626" s="53"/>
      <c r="P1626" s="57" t="str">
        <f t="shared" si="308"/>
        <v/>
      </c>
      <c r="Q1626" s="58"/>
      <c r="R1626" s="56" t="str">
        <f t="shared" si="301"/>
        <v/>
      </c>
      <c r="S1626" s="57" t="str">
        <f t="shared" si="309"/>
        <v/>
      </c>
      <c r="T1626" s="58" t="str">
        <f t="shared" ca="1" si="310"/>
        <v/>
      </c>
      <c r="U1626" s="57" t="str">
        <f t="shared" si="311"/>
        <v/>
      </c>
      <c r="V1626" s="57" t="str">
        <f ca="1">IF(AND(C1626&lt;&gt;"",C1626&lt;&gt;OFFSET(C1626,1,0)),SUMIFS([Giá có thuế],[Số ĐK],C1626),"")</f>
        <v/>
      </c>
      <c r="W1626" s="53"/>
      <c r="X1626" s="55" t="str">
        <f>IF(W1626="","",'Thông Tin Chung'!#REF!)</f>
        <v/>
      </c>
      <c r="Y1626" s="57" t="str">
        <f t="shared" ca="1" si="312"/>
        <v/>
      </c>
      <c r="Z1626" s="59"/>
      <c r="AA1626" s="49" t="str">
        <f ca="1">IF(C1626="","",IF(OR(D1626&lt;NgayBatDau,D1626&gt;NgayKetThuc),"Ngày tháng phải nằm trong kỳ báo cáo",IF(AND(G1626&lt;&gt;"",COUNTIF(D.2[Tên khách hàng],G1626)=0),"Tên KH chưa khai báo trong DSKH",IF(AND(H1626&lt;&gt;"",COUNTIF(D.1[Tên sản phẩm],H1626)=0),"SP này chưa khai báo trong DSSP",""))))</f>
        <v/>
      </c>
      <c r="AB1626" s="28" t="str">
        <f t="shared" ca="1" si="302"/>
        <v/>
      </c>
      <c r="AC1626" s="29" t="str">
        <f>IF(OR(H1626="",S1626=""),"",S1626-(SUM(L1626,M1626)*INDEX(#REF!,MATCH(H1626,D.1[Tên sản phẩm],0))))</f>
        <v/>
      </c>
    </row>
    <row r="1627" spans="2:29" ht="27.75" customHeight="1">
      <c r="B1627" s="69">
        <f t="shared" si="303"/>
        <v>1624</v>
      </c>
      <c r="C1627" s="49" t="str">
        <f t="shared" ca="1" si="304"/>
        <v/>
      </c>
      <c r="D1627" s="50" t="str">
        <f t="shared" ca="1" si="305"/>
        <v/>
      </c>
      <c r="E1627" s="51" t="str">
        <f t="shared" ca="1" si="306"/>
        <v/>
      </c>
      <c r="F1627" s="51"/>
      <c r="G1627" s="52" t="str">
        <f t="shared" ca="1" si="307"/>
        <v/>
      </c>
      <c r="H1627" s="53"/>
      <c r="I1627" s="54" t="str">
        <f>IF(H1627="","",INDEX(D.1[Quy cách],MATCH(H1627,D.1[Tên sản phẩm],0)))</f>
        <v/>
      </c>
      <c r="J1627" s="20" t="str">
        <f>IF(H1627="","",INDEX(D.1[ĐVT],MATCH(H1627,D.1[Tên sản phẩm],0)))</f>
        <v/>
      </c>
      <c r="K1627" s="56" t="str">
        <f>IF(H1627="","",INDEX(#REF!,MATCH(H1627,D.1[Tên sản phẩm],0)))</f>
        <v/>
      </c>
      <c r="L1627" s="56"/>
      <c r="M1627" s="53"/>
      <c r="N1627" s="53"/>
      <c r="O1627" s="53"/>
      <c r="P1627" s="57" t="str">
        <f t="shared" si="308"/>
        <v/>
      </c>
      <c r="Q1627" s="58"/>
      <c r="R1627" s="56" t="str">
        <f t="shared" si="301"/>
        <v/>
      </c>
      <c r="S1627" s="57" t="str">
        <f t="shared" si="309"/>
        <v/>
      </c>
      <c r="T1627" s="58" t="str">
        <f t="shared" ca="1" si="310"/>
        <v/>
      </c>
      <c r="U1627" s="57" t="str">
        <f t="shared" si="311"/>
        <v/>
      </c>
      <c r="V1627" s="57" t="str">
        <f ca="1">IF(AND(C1627&lt;&gt;"",C1627&lt;&gt;OFFSET(C1627,1,0)),SUMIFS([Giá có thuế],[Số ĐK],C1627),"")</f>
        <v/>
      </c>
      <c r="W1627" s="53"/>
      <c r="X1627" s="55" t="str">
        <f>IF(W1627="","",'Thông Tin Chung'!#REF!)</f>
        <v/>
      </c>
      <c r="Y1627" s="57" t="str">
        <f t="shared" ca="1" si="312"/>
        <v/>
      </c>
      <c r="Z1627" s="59"/>
      <c r="AA1627" s="49" t="str">
        <f ca="1">IF(C1627="","",IF(OR(D1627&lt;NgayBatDau,D1627&gt;NgayKetThuc),"Ngày tháng phải nằm trong kỳ báo cáo",IF(AND(G1627&lt;&gt;"",COUNTIF(D.2[Tên khách hàng],G1627)=0),"Tên KH chưa khai báo trong DSKH",IF(AND(H1627&lt;&gt;"",COUNTIF(D.1[Tên sản phẩm],H1627)=0),"SP này chưa khai báo trong DSSP",""))))</f>
        <v/>
      </c>
      <c r="AB1627" s="28" t="str">
        <f t="shared" ca="1" si="302"/>
        <v/>
      </c>
      <c r="AC1627" s="29" t="str">
        <f>IF(OR(H1627="",S1627=""),"",S1627-(SUM(L1627,M1627)*INDEX(#REF!,MATCH(H1627,D.1[Tên sản phẩm],0))))</f>
        <v/>
      </c>
    </row>
    <row r="1628" spans="2:29" ht="27.75" customHeight="1">
      <c r="B1628" s="69">
        <f t="shared" si="303"/>
        <v>1625</v>
      </c>
      <c r="C1628" s="49" t="str">
        <f t="shared" ca="1" si="304"/>
        <v/>
      </c>
      <c r="D1628" s="50" t="str">
        <f t="shared" ca="1" si="305"/>
        <v/>
      </c>
      <c r="E1628" s="51" t="str">
        <f t="shared" ca="1" si="306"/>
        <v/>
      </c>
      <c r="F1628" s="51"/>
      <c r="G1628" s="52" t="str">
        <f t="shared" ca="1" si="307"/>
        <v/>
      </c>
      <c r="H1628" s="53"/>
      <c r="I1628" s="54" t="str">
        <f>IF(H1628="","",INDEX(D.1[Quy cách],MATCH(H1628,D.1[Tên sản phẩm],0)))</f>
        <v/>
      </c>
      <c r="J1628" s="20" t="str">
        <f>IF(H1628="","",INDEX(D.1[ĐVT],MATCH(H1628,D.1[Tên sản phẩm],0)))</f>
        <v/>
      </c>
      <c r="K1628" s="56" t="str">
        <f>IF(H1628="","",INDEX(#REF!,MATCH(H1628,D.1[Tên sản phẩm],0)))</f>
        <v/>
      </c>
      <c r="L1628" s="56"/>
      <c r="M1628" s="53"/>
      <c r="N1628" s="53"/>
      <c r="O1628" s="53"/>
      <c r="P1628" s="57" t="str">
        <f t="shared" si="308"/>
        <v/>
      </c>
      <c r="Q1628" s="58"/>
      <c r="R1628" s="56" t="str">
        <f t="shared" si="301"/>
        <v/>
      </c>
      <c r="S1628" s="57" t="str">
        <f t="shared" si="309"/>
        <v/>
      </c>
      <c r="T1628" s="58" t="str">
        <f t="shared" ca="1" si="310"/>
        <v/>
      </c>
      <c r="U1628" s="57" t="str">
        <f t="shared" si="311"/>
        <v/>
      </c>
      <c r="V1628" s="57" t="str">
        <f ca="1">IF(AND(C1628&lt;&gt;"",C1628&lt;&gt;OFFSET(C1628,1,0)),SUMIFS([Giá có thuế],[Số ĐK],C1628),"")</f>
        <v/>
      </c>
      <c r="W1628" s="53"/>
      <c r="X1628" s="55" t="str">
        <f>IF(W1628="","",'Thông Tin Chung'!#REF!)</f>
        <v/>
      </c>
      <c r="Y1628" s="57" t="str">
        <f t="shared" ca="1" si="312"/>
        <v/>
      </c>
      <c r="Z1628" s="59"/>
      <c r="AA1628" s="49" t="str">
        <f ca="1">IF(C1628="","",IF(OR(D1628&lt;NgayBatDau,D1628&gt;NgayKetThuc),"Ngày tháng phải nằm trong kỳ báo cáo",IF(AND(G1628&lt;&gt;"",COUNTIF(D.2[Tên khách hàng],G1628)=0),"Tên KH chưa khai báo trong DSKH",IF(AND(H1628&lt;&gt;"",COUNTIF(D.1[Tên sản phẩm],H1628)=0),"SP này chưa khai báo trong DSSP",""))))</f>
        <v/>
      </c>
      <c r="AB1628" s="28" t="str">
        <f t="shared" ca="1" si="302"/>
        <v/>
      </c>
      <c r="AC1628" s="29" t="str">
        <f>IF(OR(H1628="",S1628=""),"",S1628-(SUM(L1628,M1628)*INDEX(#REF!,MATCH(H1628,D.1[Tên sản phẩm],0))))</f>
        <v/>
      </c>
    </row>
    <row r="1629" spans="2:29" ht="27.75" customHeight="1">
      <c r="B1629" s="69">
        <f t="shared" si="303"/>
        <v>1626</v>
      </c>
      <c r="C1629" s="49" t="str">
        <f t="shared" ca="1" si="304"/>
        <v/>
      </c>
      <c r="D1629" s="50" t="str">
        <f t="shared" ca="1" si="305"/>
        <v/>
      </c>
      <c r="E1629" s="51" t="str">
        <f t="shared" ca="1" si="306"/>
        <v/>
      </c>
      <c r="F1629" s="51"/>
      <c r="G1629" s="52" t="str">
        <f t="shared" ca="1" si="307"/>
        <v/>
      </c>
      <c r="H1629" s="53"/>
      <c r="I1629" s="54" t="str">
        <f>IF(H1629="","",INDEX(D.1[Quy cách],MATCH(H1629,D.1[Tên sản phẩm],0)))</f>
        <v/>
      </c>
      <c r="J1629" s="20" t="str">
        <f>IF(H1629="","",INDEX(D.1[ĐVT],MATCH(H1629,D.1[Tên sản phẩm],0)))</f>
        <v/>
      </c>
      <c r="K1629" s="56" t="str">
        <f>IF(H1629="","",INDEX(#REF!,MATCH(H1629,D.1[Tên sản phẩm],0)))</f>
        <v/>
      </c>
      <c r="L1629" s="56"/>
      <c r="M1629" s="53"/>
      <c r="N1629" s="53"/>
      <c r="O1629" s="53"/>
      <c r="P1629" s="57" t="str">
        <f t="shared" si="308"/>
        <v/>
      </c>
      <c r="Q1629" s="58"/>
      <c r="R1629" s="56" t="str">
        <f t="shared" si="301"/>
        <v/>
      </c>
      <c r="S1629" s="57" t="str">
        <f t="shared" si="309"/>
        <v/>
      </c>
      <c r="T1629" s="58" t="str">
        <f t="shared" ca="1" si="310"/>
        <v/>
      </c>
      <c r="U1629" s="57" t="str">
        <f t="shared" si="311"/>
        <v/>
      </c>
      <c r="V1629" s="57" t="str">
        <f ca="1">IF(AND(C1629&lt;&gt;"",C1629&lt;&gt;OFFSET(C1629,1,0)),SUMIFS([Giá có thuế],[Số ĐK],C1629),"")</f>
        <v/>
      </c>
      <c r="W1629" s="53"/>
      <c r="X1629" s="55" t="str">
        <f>IF(W1629="","",'Thông Tin Chung'!#REF!)</f>
        <v/>
      </c>
      <c r="Y1629" s="57" t="str">
        <f t="shared" ca="1" si="312"/>
        <v/>
      </c>
      <c r="Z1629" s="59"/>
      <c r="AA1629" s="49" t="str">
        <f ca="1">IF(C1629="","",IF(OR(D1629&lt;NgayBatDau,D1629&gt;NgayKetThuc),"Ngày tháng phải nằm trong kỳ báo cáo",IF(AND(G1629&lt;&gt;"",COUNTIF(D.2[Tên khách hàng],G1629)=0),"Tên KH chưa khai báo trong DSKH",IF(AND(H1629&lt;&gt;"",COUNTIF(D.1[Tên sản phẩm],H1629)=0),"SP này chưa khai báo trong DSSP",""))))</f>
        <v/>
      </c>
      <c r="AB1629" s="28" t="str">
        <f t="shared" ca="1" si="302"/>
        <v/>
      </c>
      <c r="AC1629" s="29" t="str">
        <f>IF(OR(H1629="",S1629=""),"",S1629-(SUM(L1629,M1629)*INDEX(#REF!,MATCH(H1629,D.1[Tên sản phẩm],0))))</f>
        <v/>
      </c>
    </row>
    <row r="1630" spans="2:29" ht="27.75" customHeight="1">
      <c r="B1630" s="69">
        <f t="shared" si="303"/>
        <v>1627</v>
      </c>
      <c r="C1630" s="49" t="str">
        <f t="shared" ca="1" si="304"/>
        <v/>
      </c>
      <c r="D1630" s="50" t="str">
        <f t="shared" ca="1" si="305"/>
        <v/>
      </c>
      <c r="E1630" s="51" t="str">
        <f t="shared" ca="1" si="306"/>
        <v/>
      </c>
      <c r="F1630" s="51"/>
      <c r="G1630" s="52" t="str">
        <f t="shared" ca="1" si="307"/>
        <v/>
      </c>
      <c r="H1630" s="53"/>
      <c r="I1630" s="54" t="str">
        <f>IF(H1630="","",INDEX(D.1[Quy cách],MATCH(H1630,D.1[Tên sản phẩm],0)))</f>
        <v/>
      </c>
      <c r="J1630" s="20" t="str">
        <f>IF(H1630="","",INDEX(D.1[ĐVT],MATCH(H1630,D.1[Tên sản phẩm],0)))</f>
        <v/>
      </c>
      <c r="K1630" s="56" t="str">
        <f>IF(H1630="","",INDEX(#REF!,MATCH(H1630,D.1[Tên sản phẩm],0)))</f>
        <v/>
      </c>
      <c r="L1630" s="56"/>
      <c r="M1630" s="53"/>
      <c r="N1630" s="53"/>
      <c r="O1630" s="53"/>
      <c r="P1630" s="57" t="str">
        <f t="shared" si="308"/>
        <v/>
      </c>
      <c r="Q1630" s="58"/>
      <c r="R1630" s="56" t="str">
        <f t="shared" si="301"/>
        <v/>
      </c>
      <c r="S1630" s="57" t="str">
        <f t="shared" si="309"/>
        <v/>
      </c>
      <c r="T1630" s="58" t="str">
        <f t="shared" ca="1" si="310"/>
        <v/>
      </c>
      <c r="U1630" s="57" t="str">
        <f t="shared" si="311"/>
        <v/>
      </c>
      <c r="V1630" s="57" t="str">
        <f ca="1">IF(AND(C1630&lt;&gt;"",C1630&lt;&gt;OFFSET(C1630,1,0)),SUMIFS([Giá có thuế],[Số ĐK],C1630),"")</f>
        <v/>
      </c>
      <c r="W1630" s="53"/>
      <c r="X1630" s="55" t="str">
        <f>IF(W1630="","",'Thông Tin Chung'!#REF!)</f>
        <v/>
      </c>
      <c r="Y1630" s="57" t="str">
        <f t="shared" ca="1" si="312"/>
        <v/>
      </c>
      <c r="Z1630" s="59"/>
      <c r="AA1630" s="49" t="str">
        <f ca="1">IF(C1630="","",IF(OR(D1630&lt;NgayBatDau,D1630&gt;NgayKetThuc),"Ngày tháng phải nằm trong kỳ báo cáo",IF(AND(G1630&lt;&gt;"",COUNTIF(D.2[Tên khách hàng],G1630)=0),"Tên KH chưa khai báo trong DSKH",IF(AND(H1630&lt;&gt;"",COUNTIF(D.1[Tên sản phẩm],H1630)=0),"SP này chưa khai báo trong DSSP",""))))</f>
        <v/>
      </c>
      <c r="AB1630" s="28" t="str">
        <f t="shared" ca="1" si="302"/>
        <v/>
      </c>
      <c r="AC1630" s="29" t="str">
        <f>IF(OR(H1630="",S1630=""),"",S1630-(SUM(L1630,M1630)*INDEX(#REF!,MATCH(H1630,D.1[Tên sản phẩm],0))))</f>
        <v/>
      </c>
    </row>
    <row r="1631" spans="2:29" ht="27.75" customHeight="1">
      <c r="B1631" s="69">
        <f t="shared" si="303"/>
        <v>1628</v>
      </c>
      <c r="C1631" s="49" t="str">
        <f t="shared" ca="1" si="304"/>
        <v/>
      </c>
      <c r="D1631" s="50" t="str">
        <f t="shared" ca="1" si="305"/>
        <v/>
      </c>
      <c r="E1631" s="51" t="str">
        <f t="shared" ca="1" si="306"/>
        <v/>
      </c>
      <c r="F1631" s="51"/>
      <c r="G1631" s="52" t="str">
        <f t="shared" ca="1" si="307"/>
        <v/>
      </c>
      <c r="H1631" s="53"/>
      <c r="I1631" s="54" t="str">
        <f>IF(H1631="","",INDEX(D.1[Quy cách],MATCH(H1631,D.1[Tên sản phẩm],0)))</f>
        <v/>
      </c>
      <c r="J1631" s="20" t="str">
        <f>IF(H1631="","",INDEX(D.1[ĐVT],MATCH(H1631,D.1[Tên sản phẩm],0)))</f>
        <v/>
      </c>
      <c r="K1631" s="56" t="str">
        <f>IF(H1631="","",INDEX(#REF!,MATCH(H1631,D.1[Tên sản phẩm],0)))</f>
        <v/>
      </c>
      <c r="L1631" s="56"/>
      <c r="M1631" s="53"/>
      <c r="N1631" s="53"/>
      <c r="O1631" s="53"/>
      <c r="P1631" s="57" t="str">
        <f t="shared" si="308"/>
        <v/>
      </c>
      <c r="Q1631" s="58"/>
      <c r="R1631" s="56" t="str">
        <f t="shared" si="301"/>
        <v/>
      </c>
      <c r="S1631" s="57" t="str">
        <f t="shared" si="309"/>
        <v/>
      </c>
      <c r="T1631" s="58" t="str">
        <f t="shared" ca="1" si="310"/>
        <v/>
      </c>
      <c r="U1631" s="57" t="str">
        <f t="shared" si="311"/>
        <v/>
      </c>
      <c r="V1631" s="57" t="str">
        <f ca="1">IF(AND(C1631&lt;&gt;"",C1631&lt;&gt;OFFSET(C1631,1,0)),SUMIFS([Giá có thuế],[Số ĐK],C1631),"")</f>
        <v/>
      </c>
      <c r="W1631" s="53"/>
      <c r="X1631" s="55" t="str">
        <f>IF(W1631="","",'Thông Tin Chung'!#REF!)</f>
        <v/>
      </c>
      <c r="Y1631" s="57" t="str">
        <f t="shared" ca="1" si="312"/>
        <v/>
      </c>
      <c r="Z1631" s="59"/>
      <c r="AA1631" s="49" t="str">
        <f ca="1">IF(C1631="","",IF(OR(D1631&lt;NgayBatDau,D1631&gt;NgayKetThuc),"Ngày tháng phải nằm trong kỳ báo cáo",IF(AND(G1631&lt;&gt;"",COUNTIF(D.2[Tên khách hàng],G1631)=0),"Tên KH chưa khai báo trong DSKH",IF(AND(H1631&lt;&gt;"",COUNTIF(D.1[Tên sản phẩm],H1631)=0),"SP này chưa khai báo trong DSSP",""))))</f>
        <v/>
      </c>
      <c r="AB1631" s="28" t="str">
        <f t="shared" ca="1" si="302"/>
        <v/>
      </c>
      <c r="AC1631" s="29" t="str">
        <f>IF(OR(H1631="",S1631=""),"",S1631-(SUM(L1631,M1631)*INDEX(#REF!,MATCH(H1631,D.1[Tên sản phẩm],0))))</f>
        <v/>
      </c>
    </row>
    <row r="1632" spans="2:29" ht="27.75" customHeight="1">
      <c r="B1632" s="69">
        <f t="shared" si="303"/>
        <v>1629</v>
      </c>
      <c r="C1632" s="49" t="str">
        <f t="shared" ca="1" si="304"/>
        <v/>
      </c>
      <c r="D1632" s="50" t="str">
        <f t="shared" ca="1" si="305"/>
        <v/>
      </c>
      <c r="E1632" s="51" t="str">
        <f t="shared" ca="1" si="306"/>
        <v/>
      </c>
      <c r="F1632" s="51"/>
      <c r="G1632" s="52" t="str">
        <f t="shared" ca="1" si="307"/>
        <v/>
      </c>
      <c r="H1632" s="53"/>
      <c r="I1632" s="54" t="str">
        <f>IF(H1632="","",INDEX(D.1[Quy cách],MATCH(H1632,D.1[Tên sản phẩm],0)))</f>
        <v/>
      </c>
      <c r="J1632" s="20" t="str">
        <f>IF(H1632="","",INDEX(D.1[ĐVT],MATCH(H1632,D.1[Tên sản phẩm],0)))</f>
        <v/>
      </c>
      <c r="K1632" s="56" t="str">
        <f>IF(H1632="","",INDEX(#REF!,MATCH(H1632,D.1[Tên sản phẩm],0)))</f>
        <v/>
      </c>
      <c r="L1632" s="56"/>
      <c r="M1632" s="53"/>
      <c r="N1632" s="53"/>
      <c r="O1632" s="53"/>
      <c r="P1632" s="57" t="str">
        <f t="shared" si="308"/>
        <v/>
      </c>
      <c r="Q1632" s="58"/>
      <c r="R1632" s="56" t="str">
        <f t="shared" si="301"/>
        <v/>
      </c>
      <c r="S1632" s="57" t="str">
        <f t="shared" si="309"/>
        <v/>
      </c>
      <c r="T1632" s="58" t="str">
        <f t="shared" ca="1" si="310"/>
        <v/>
      </c>
      <c r="U1632" s="57" t="str">
        <f t="shared" si="311"/>
        <v/>
      </c>
      <c r="V1632" s="57" t="str">
        <f ca="1">IF(AND(C1632&lt;&gt;"",C1632&lt;&gt;OFFSET(C1632,1,0)),SUMIFS([Giá có thuế],[Số ĐK],C1632),"")</f>
        <v/>
      </c>
      <c r="W1632" s="53"/>
      <c r="X1632" s="55" t="str">
        <f>IF(W1632="","",'Thông Tin Chung'!#REF!)</f>
        <v/>
      </c>
      <c r="Y1632" s="57" t="str">
        <f t="shared" ca="1" si="312"/>
        <v/>
      </c>
      <c r="Z1632" s="59"/>
      <c r="AA1632" s="49" t="str">
        <f ca="1">IF(C1632="","",IF(OR(D1632&lt;NgayBatDau,D1632&gt;NgayKetThuc),"Ngày tháng phải nằm trong kỳ báo cáo",IF(AND(G1632&lt;&gt;"",COUNTIF(D.2[Tên khách hàng],G1632)=0),"Tên KH chưa khai báo trong DSKH",IF(AND(H1632&lt;&gt;"",COUNTIF(D.1[Tên sản phẩm],H1632)=0),"SP này chưa khai báo trong DSSP",""))))</f>
        <v/>
      </c>
      <c r="AB1632" s="28" t="str">
        <f t="shared" ca="1" si="302"/>
        <v/>
      </c>
      <c r="AC1632" s="29" t="str">
        <f>IF(OR(H1632="",S1632=""),"",S1632-(SUM(L1632,M1632)*INDEX(#REF!,MATCH(H1632,D.1[Tên sản phẩm],0))))</f>
        <v/>
      </c>
    </row>
    <row r="1633" spans="2:29" ht="27.75" customHeight="1">
      <c r="B1633" s="69">
        <f t="shared" si="303"/>
        <v>1630</v>
      </c>
      <c r="C1633" s="49" t="str">
        <f t="shared" ca="1" si="304"/>
        <v/>
      </c>
      <c r="D1633" s="50" t="str">
        <f t="shared" ca="1" si="305"/>
        <v/>
      </c>
      <c r="E1633" s="51" t="str">
        <f t="shared" ca="1" si="306"/>
        <v/>
      </c>
      <c r="F1633" s="51"/>
      <c r="G1633" s="52" t="str">
        <f t="shared" ca="1" si="307"/>
        <v/>
      </c>
      <c r="H1633" s="53"/>
      <c r="I1633" s="54" t="str">
        <f>IF(H1633="","",INDEX(D.1[Quy cách],MATCH(H1633,D.1[Tên sản phẩm],0)))</f>
        <v/>
      </c>
      <c r="J1633" s="20" t="str">
        <f>IF(H1633="","",INDEX(D.1[ĐVT],MATCH(H1633,D.1[Tên sản phẩm],0)))</f>
        <v/>
      </c>
      <c r="K1633" s="56" t="str">
        <f>IF(H1633="","",INDEX(#REF!,MATCH(H1633,D.1[Tên sản phẩm],0)))</f>
        <v/>
      </c>
      <c r="L1633" s="56"/>
      <c r="M1633" s="53"/>
      <c r="N1633" s="53"/>
      <c r="O1633" s="53"/>
      <c r="P1633" s="57" t="str">
        <f t="shared" si="308"/>
        <v/>
      </c>
      <c r="Q1633" s="58"/>
      <c r="R1633" s="56" t="str">
        <f t="shared" si="301"/>
        <v/>
      </c>
      <c r="S1633" s="57" t="str">
        <f t="shared" si="309"/>
        <v/>
      </c>
      <c r="T1633" s="58" t="str">
        <f t="shared" ca="1" si="310"/>
        <v/>
      </c>
      <c r="U1633" s="57" t="str">
        <f t="shared" si="311"/>
        <v/>
      </c>
      <c r="V1633" s="57" t="str">
        <f ca="1">IF(AND(C1633&lt;&gt;"",C1633&lt;&gt;OFFSET(C1633,1,0)),SUMIFS([Giá có thuế],[Số ĐK],C1633),"")</f>
        <v/>
      </c>
      <c r="W1633" s="53"/>
      <c r="X1633" s="55" t="str">
        <f>IF(W1633="","",'Thông Tin Chung'!#REF!)</f>
        <v/>
      </c>
      <c r="Y1633" s="57" t="str">
        <f t="shared" ca="1" si="312"/>
        <v/>
      </c>
      <c r="Z1633" s="59"/>
      <c r="AA1633" s="49" t="str">
        <f ca="1">IF(C1633="","",IF(OR(D1633&lt;NgayBatDau,D1633&gt;NgayKetThuc),"Ngày tháng phải nằm trong kỳ báo cáo",IF(AND(G1633&lt;&gt;"",COUNTIF(D.2[Tên khách hàng],G1633)=0),"Tên KH chưa khai báo trong DSKH",IF(AND(H1633&lt;&gt;"",COUNTIF(D.1[Tên sản phẩm],H1633)=0),"SP này chưa khai báo trong DSSP",""))))</f>
        <v/>
      </c>
      <c r="AB1633" s="28" t="str">
        <f t="shared" ca="1" si="302"/>
        <v/>
      </c>
      <c r="AC1633" s="29" t="str">
        <f>IF(OR(H1633="",S1633=""),"",S1633-(SUM(L1633,M1633)*INDEX(#REF!,MATCH(H1633,D.1[Tên sản phẩm],0))))</f>
        <v/>
      </c>
    </row>
    <row r="1634" spans="2:29" ht="27.75" customHeight="1">
      <c r="B1634" s="69">
        <f t="shared" si="303"/>
        <v>1631</v>
      </c>
      <c r="C1634" s="49" t="str">
        <f t="shared" ca="1" si="304"/>
        <v/>
      </c>
      <c r="D1634" s="50" t="str">
        <f t="shared" ca="1" si="305"/>
        <v/>
      </c>
      <c r="E1634" s="51" t="str">
        <f t="shared" ca="1" si="306"/>
        <v/>
      </c>
      <c r="F1634" s="51"/>
      <c r="G1634" s="52" t="str">
        <f t="shared" ca="1" si="307"/>
        <v/>
      </c>
      <c r="H1634" s="53"/>
      <c r="I1634" s="54" t="str">
        <f>IF(H1634="","",INDEX(D.1[Quy cách],MATCH(H1634,D.1[Tên sản phẩm],0)))</f>
        <v/>
      </c>
      <c r="J1634" s="20" t="str">
        <f>IF(H1634="","",INDEX(D.1[ĐVT],MATCH(H1634,D.1[Tên sản phẩm],0)))</f>
        <v/>
      </c>
      <c r="K1634" s="56" t="str">
        <f>IF(H1634="","",INDEX(#REF!,MATCH(H1634,D.1[Tên sản phẩm],0)))</f>
        <v/>
      </c>
      <c r="L1634" s="56"/>
      <c r="M1634" s="53"/>
      <c r="N1634" s="53"/>
      <c r="O1634" s="53"/>
      <c r="P1634" s="57" t="str">
        <f t="shared" si="308"/>
        <v/>
      </c>
      <c r="Q1634" s="58"/>
      <c r="R1634" s="56" t="str">
        <f t="shared" si="301"/>
        <v/>
      </c>
      <c r="S1634" s="57" t="str">
        <f t="shared" si="309"/>
        <v/>
      </c>
      <c r="T1634" s="58" t="str">
        <f t="shared" ca="1" si="310"/>
        <v/>
      </c>
      <c r="U1634" s="57" t="str">
        <f t="shared" si="311"/>
        <v/>
      </c>
      <c r="V1634" s="57" t="str">
        <f ca="1">IF(AND(C1634&lt;&gt;"",C1634&lt;&gt;OFFSET(C1634,1,0)),SUMIFS([Giá có thuế],[Số ĐK],C1634),"")</f>
        <v/>
      </c>
      <c r="W1634" s="53"/>
      <c r="X1634" s="55" t="str">
        <f>IF(W1634="","",'Thông Tin Chung'!#REF!)</f>
        <v/>
      </c>
      <c r="Y1634" s="57" t="str">
        <f t="shared" ca="1" si="312"/>
        <v/>
      </c>
      <c r="Z1634" s="59"/>
      <c r="AA1634" s="49" t="str">
        <f ca="1">IF(C1634="","",IF(OR(D1634&lt;NgayBatDau,D1634&gt;NgayKetThuc),"Ngày tháng phải nằm trong kỳ báo cáo",IF(AND(G1634&lt;&gt;"",COUNTIF(D.2[Tên khách hàng],G1634)=0),"Tên KH chưa khai báo trong DSKH",IF(AND(H1634&lt;&gt;"",COUNTIF(D.1[Tên sản phẩm],H1634)=0),"SP này chưa khai báo trong DSSP",""))))</f>
        <v/>
      </c>
      <c r="AB1634" s="28" t="str">
        <f t="shared" ca="1" si="302"/>
        <v/>
      </c>
      <c r="AC1634" s="29" t="str">
        <f>IF(OR(H1634="",S1634=""),"",S1634-(SUM(L1634,M1634)*INDEX(#REF!,MATCH(H1634,D.1[Tên sản phẩm],0))))</f>
        <v/>
      </c>
    </row>
    <row r="1635" spans="2:29" ht="27.75" customHeight="1">
      <c r="B1635" s="69">
        <f t="shared" si="303"/>
        <v>1632</v>
      </c>
      <c r="C1635" s="49" t="str">
        <f t="shared" ca="1" si="304"/>
        <v/>
      </c>
      <c r="D1635" s="50" t="str">
        <f t="shared" ca="1" si="305"/>
        <v/>
      </c>
      <c r="E1635" s="51" t="str">
        <f t="shared" ca="1" si="306"/>
        <v/>
      </c>
      <c r="F1635" s="51"/>
      <c r="G1635" s="52" t="str">
        <f t="shared" ca="1" si="307"/>
        <v/>
      </c>
      <c r="H1635" s="53"/>
      <c r="I1635" s="54" t="str">
        <f>IF(H1635="","",INDEX(D.1[Quy cách],MATCH(H1635,D.1[Tên sản phẩm],0)))</f>
        <v/>
      </c>
      <c r="J1635" s="20" t="str">
        <f>IF(H1635="","",INDEX(D.1[ĐVT],MATCH(H1635,D.1[Tên sản phẩm],0)))</f>
        <v/>
      </c>
      <c r="K1635" s="56" t="str">
        <f>IF(H1635="","",INDEX(#REF!,MATCH(H1635,D.1[Tên sản phẩm],0)))</f>
        <v/>
      </c>
      <c r="L1635" s="56"/>
      <c r="M1635" s="53"/>
      <c r="N1635" s="53"/>
      <c r="O1635" s="53"/>
      <c r="P1635" s="57" t="str">
        <f t="shared" si="308"/>
        <v/>
      </c>
      <c r="Q1635" s="58"/>
      <c r="R1635" s="56" t="str">
        <f t="shared" si="301"/>
        <v/>
      </c>
      <c r="S1635" s="57" t="str">
        <f t="shared" si="309"/>
        <v/>
      </c>
      <c r="T1635" s="58" t="str">
        <f t="shared" ca="1" si="310"/>
        <v/>
      </c>
      <c r="U1635" s="57" t="str">
        <f t="shared" si="311"/>
        <v/>
      </c>
      <c r="V1635" s="57" t="str">
        <f ca="1">IF(AND(C1635&lt;&gt;"",C1635&lt;&gt;OFFSET(C1635,1,0)),SUMIFS([Giá có thuế],[Số ĐK],C1635),"")</f>
        <v/>
      </c>
      <c r="W1635" s="53"/>
      <c r="X1635" s="55" t="str">
        <f>IF(W1635="","",'Thông Tin Chung'!#REF!)</f>
        <v/>
      </c>
      <c r="Y1635" s="57" t="str">
        <f t="shared" ca="1" si="312"/>
        <v/>
      </c>
      <c r="Z1635" s="59"/>
      <c r="AA1635" s="49" t="str">
        <f ca="1">IF(C1635="","",IF(OR(D1635&lt;NgayBatDau,D1635&gt;NgayKetThuc),"Ngày tháng phải nằm trong kỳ báo cáo",IF(AND(G1635&lt;&gt;"",COUNTIF(D.2[Tên khách hàng],G1635)=0),"Tên KH chưa khai báo trong DSKH",IF(AND(H1635&lt;&gt;"",COUNTIF(D.1[Tên sản phẩm],H1635)=0),"SP này chưa khai báo trong DSSP",""))))</f>
        <v/>
      </c>
      <c r="AB1635" s="28" t="str">
        <f t="shared" ca="1" si="302"/>
        <v/>
      </c>
      <c r="AC1635" s="29" t="str">
        <f>IF(OR(H1635="",S1635=""),"",S1635-(SUM(L1635,M1635)*INDEX(#REF!,MATCH(H1635,D.1[Tên sản phẩm],0))))</f>
        <v/>
      </c>
    </row>
    <row r="1636" spans="2:29" ht="27.75" customHeight="1">
      <c r="B1636" s="69">
        <f t="shared" si="303"/>
        <v>1633</v>
      </c>
      <c r="C1636" s="49" t="str">
        <f t="shared" ca="1" si="304"/>
        <v/>
      </c>
      <c r="D1636" s="50" t="str">
        <f t="shared" ca="1" si="305"/>
        <v/>
      </c>
      <c r="E1636" s="51" t="str">
        <f t="shared" ca="1" si="306"/>
        <v/>
      </c>
      <c r="F1636" s="51"/>
      <c r="G1636" s="52" t="str">
        <f t="shared" ca="1" si="307"/>
        <v/>
      </c>
      <c r="H1636" s="53"/>
      <c r="I1636" s="54" t="str">
        <f>IF(H1636="","",INDEX(D.1[Quy cách],MATCH(H1636,D.1[Tên sản phẩm],0)))</f>
        <v/>
      </c>
      <c r="J1636" s="20" t="str">
        <f>IF(H1636="","",INDEX(D.1[ĐVT],MATCH(H1636,D.1[Tên sản phẩm],0)))</f>
        <v/>
      </c>
      <c r="K1636" s="56" t="str">
        <f>IF(H1636="","",INDEX(#REF!,MATCH(H1636,D.1[Tên sản phẩm],0)))</f>
        <v/>
      </c>
      <c r="L1636" s="56"/>
      <c r="M1636" s="53"/>
      <c r="N1636" s="53"/>
      <c r="O1636" s="53"/>
      <c r="P1636" s="57" t="str">
        <f t="shared" si="308"/>
        <v/>
      </c>
      <c r="Q1636" s="58"/>
      <c r="R1636" s="56" t="str">
        <f t="shared" si="301"/>
        <v/>
      </c>
      <c r="S1636" s="57" t="str">
        <f t="shared" si="309"/>
        <v/>
      </c>
      <c r="T1636" s="58" t="str">
        <f t="shared" ca="1" si="310"/>
        <v/>
      </c>
      <c r="U1636" s="57" t="str">
        <f t="shared" si="311"/>
        <v/>
      </c>
      <c r="V1636" s="57" t="str">
        <f ca="1">IF(AND(C1636&lt;&gt;"",C1636&lt;&gt;OFFSET(C1636,1,0)),SUMIFS([Giá có thuế],[Số ĐK],C1636),"")</f>
        <v/>
      </c>
      <c r="W1636" s="53"/>
      <c r="X1636" s="55" t="str">
        <f>IF(W1636="","",'Thông Tin Chung'!#REF!)</f>
        <v/>
      </c>
      <c r="Y1636" s="57" t="str">
        <f t="shared" ca="1" si="312"/>
        <v/>
      </c>
      <c r="Z1636" s="59"/>
      <c r="AA1636" s="49" t="str">
        <f ca="1">IF(C1636="","",IF(OR(D1636&lt;NgayBatDau,D1636&gt;NgayKetThuc),"Ngày tháng phải nằm trong kỳ báo cáo",IF(AND(G1636&lt;&gt;"",COUNTIF(D.2[Tên khách hàng],G1636)=0),"Tên KH chưa khai báo trong DSKH",IF(AND(H1636&lt;&gt;"",COUNTIF(D.1[Tên sản phẩm],H1636)=0),"SP này chưa khai báo trong DSSP",""))))</f>
        <v/>
      </c>
      <c r="AB1636" s="28" t="str">
        <f t="shared" ca="1" si="302"/>
        <v/>
      </c>
      <c r="AC1636" s="29" t="str">
        <f>IF(OR(H1636="",S1636=""),"",S1636-(SUM(L1636,M1636)*INDEX(#REF!,MATCH(H1636,D.1[Tên sản phẩm],0))))</f>
        <v/>
      </c>
    </row>
    <row r="1637" spans="2:29" ht="27.75" customHeight="1">
      <c r="B1637" s="69">
        <f t="shared" si="303"/>
        <v>1634</v>
      </c>
      <c r="C1637" s="49" t="str">
        <f t="shared" ca="1" si="304"/>
        <v/>
      </c>
      <c r="D1637" s="50" t="str">
        <f t="shared" ca="1" si="305"/>
        <v/>
      </c>
      <c r="E1637" s="51" t="str">
        <f t="shared" ca="1" si="306"/>
        <v/>
      </c>
      <c r="F1637" s="51"/>
      <c r="G1637" s="52" t="str">
        <f t="shared" ca="1" si="307"/>
        <v/>
      </c>
      <c r="H1637" s="53"/>
      <c r="I1637" s="54" t="str">
        <f>IF(H1637="","",INDEX(D.1[Quy cách],MATCH(H1637,D.1[Tên sản phẩm],0)))</f>
        <v/>
      </c>
      <c r="J1637" s="20" t="str">
        <f>IF(H1637="","",INDEX(D.1[ĐVT],MATCH(H1637,D.1[Tên sản phẩm],0)))</f>
        <v/>
      </c>
      <c r="K1637" s="56" t="str">
        <f>IF(H1637="","",INDEX(#REF!,MATCH(H1637,D.1[Tên sản phẩm],0)))</f>
        <v/>
      </c>
      <c r="L1637" s="56"/>
      <c r="M1637" s="53"/>
      <c r="N1637" s="53"/>
      <c r="O1637" s="53"/>
      <c r="P1637" s="57" t="str">
        <f t="shared" si="308"/>
        <v/>
      </c>
      <c r="Q1637" s="58"/>
      <c r="R1637" s="56" t="str">
        <f t="shared" si="301"/>
        <v/>
      </c>
      <c r="S1637" s="57" t="str">
        <f t="shared" si="309"/>
        <v/>
      </c>
      <c r="T1637" s="58" t="str">
        <f t="shared" ca="1" si="310"/>
        <v/>
      </c>
      <c r="U1637" s="57" t="str">
        <f t="shared" si="311"/>
        <v/>
      </c>
      <c r="V1637" s="57" t="str">
        <f ca="1">IF(AND(C1637&lt;&gt;"",C1637&lt;&gt;OFFSET(C1637,1,0)),SUMIFS([Giá có thuế],[Số ĐK],C1637),"")</f>
        <v/>
      </c>
      <c r="W1637" s="53"/>
      <c r="X1637" s="55" t="str">
        <f>IF(W1637="","",'Thông Tin Chung'!#REF!)</f>
        <v/>
      </c>
      <c r="Y1637" s="57" t="str">
        <f t="shared" ca="1" si="312"/>
        <v/>
      </c>
      <c r="Z1637" s="59"/>
      <c r="AA1637" s="49" t="str">
        <f ca="1">IF(C1637="","",IF(OR(D1637&lt;NgayBatDau,D1637&gt;NgayKetThuc),"Ngày tháng phải nằm trong kỳ báo cáo",IF(AND(G1637&lt;&gt;"",COUNTIF(D.2[Tên khách hàng],G1637)=0),"Tên KH chưa khai báo trong DSKH",IF(AND(H1637&lt;&gt;"",COUNTIF(D.1[Tên sản phẩm],H1637)=0),"SP này chưa khai báo trong DSSP",""))))</f>
        <v/>
      </c>
      <c r="AB1637" s="28" t="str">
        <f t="shared" ca="1" si="302"/>
        <v/>
      </c>
      <c r="AC1637" s="29" t="str">
        <f>IF(OR(H1637="",S1637=""),"",S1637-(SUM(L1637,M1637)*INDEX(#REF!,MATCH(H1637,D.1[Tên sản phẩm],0))))</f>
        <v/>
      </c>
    </row>
    <row r="1638" spans="2:29" ht="27.75" customHeight="1">
      <c r="B1638" s="69">
        <f t="shared" si="303"/>
        <v>1635</v>
      </c>
      <c r="C1638" s="49" t="str">
        <f t="shared" ca="1" si="304"/>
        <v/>
      </c>
      <c r="D1638" s="50" t="str">
        <f t="shared" ca="1" si="305"/>
        <v/>
      </c>
      <c r="E1638" s="51" t="str">
        <f t="shared" ca="1" si="306"/>
        <v/>
      </c>
      <c r="F1638" s="51"/>
      <c r="G1638" s="52" t="str">
        <f t="shared" ca="1" si="307"/>
        <v/>
      </c>
      <c r="H1638" s="53"/>
      <c r="I1638" s="54" t="str">
        <f>IF(H1638="","",INDEX(D.1[Quy cách],MATCH(H1638,D.1[Tên sản phẩm],0)))</f>
        <v/>
      </c>
      <c r="J1638" s="20" t="str">
        <f>IF(H1638="","",INDEX(D.1[ĐVT],MATCH(H1638,D.1[Tên sản phẩm],0)))</f>
        <v/>
      </c>
      <c r="K1638" s="56" t="str">
        <f>IF(H1638="","",INDEX(#REF!,MATCH(H1638,D.1[Tên sản phẩm],0)))</f>
        <v/>
      </c>
      <c r="L1638" s="56"/>
      <c r="M1638" s="53"/>
      <c r="N1638" s="53"/>
      <c r="O1638" s="53"/>
      <c r="P1638" s="57" t="str">
        <f t="shared" si="308"/>
        <v/>
      </c>
      <c r="Q1638" s="58"/>
      <c r="R1638" s="56" t="str">
        <f t="shared" si="301"/>
        <v/>
      </c>
      <c r="S1638" s="57" t="str">
        <f t="shared" si="309"/>
        <v/>
      </c>
      <c r="T1638" s="58" t="str">
        <f t="shared" ca="1" si="310"/>
        <v/>
      </c>
      <c r="U1638" s="57" t="str">
        <f t="shared" si="311"/>
        <v/>
      </c>
      <c r="V1638" s="57" t="str">
        <f ca="1">IF(AND(C1638&lt;&gt;"",C1638&lt;&gt;OFFSET(C1638,1,0)),SUMIFS([Giá có thuế],[Số ĐK],C1638),"")</f>
        <v/>
      </c>
      <c r="W1638" s="53"/>
      <c r="X1638" s="55" t="str">
        <f>IF(W1638="","",'Thông Tin Chung'!#REF!)</f>
        <v/>
      </c>
      <c r="Y1638" s="57" t="str">
        <f t="shared" ca="1" si="312"/>
        <v/>
      </c>
      <c r="Z1638" s="59"/>
      <c r="AA1638" s="49" t="str">
        <f ca="1">IF(C1638="","",IF(OR(D1638&lt;NgayBatDau,D1638&gt;NgayKetThuc),"Ngày tháng phải nằm trong kỳ báo cáo",IF(AND(G1638&lt;&gt;"",COUNTIF(D.2[Tên khách hàng],G1638)=0),"Tên KH chưa khai báo trong DSKH",IF(AND(H1638&lt;&gt;"",COUNTIF(D.1[Tên sản phẩm],H1638)=0),"SP này chưa khai báo trong DSSP",""))))</f>
        <v/>
      </c>
      <c r="AB1638" s="28" t="str">
        <f t="shared" ca="1" si="302"/>
        <v/>
      </c>
      <c r="AC1638" s="29" t="str">
        <f>IF(OR(H1638="",S1638=""),"",S1638-(SUM(L1638,M1638)*INDEX(#REF!,MATCH(H1638,D.1[Tên sản phẩm],0))))</f>
        <v/>
      </c>
    </row>
    <row r="1639" spans="2:29" ht="27.75" customHeight="1">
      <c r="B1639" s="69">
        <f t="shared" si="303"/>
        <v>1636</v>
      </c>
      <c r="C1639" s="49" t="str">
        <f t="shared" ca="1" si="304"/>
        <v/>
      </c>
      <c r="D1639" s="50" t="str">
        <f t="shared" ca="1" si="305"/>
        <v/>
      </c>
      <c r="E1639" s="51" t="str">
        <f t="shared" ca="1" si="306"/>
        <v/>
      </c>
      <c r="F1639" s="51"/>
      <c r="G1639" s="52" t="str">
        <f t="shared" ca="1" si="307"/>
        <v/>
      </c>
      <c r="H1639" s="53"/>
      <c r="I1639" s="54" t="str">
        <f>IF(H1639="","",INDEX(D.1[Quy cách],MATCH(H1639,D.1[Tên sản phẩm],0)))</f>
        <v/>
      </c>
      <c r="J1639" s="20" t="str">
        <f>IF(H1639="","",INDEX(D.1[ĐVT],MATCH(H1639,D.1[Tên sản phẩm],0)))</f>
        <v/>
      </c>
      <c r="K1639" s="56" t="str">
        <f>IF(H1639="","",INDEX(#REF!,MATCH(H1639,D.1[Tên sản phẩm],0)))</f>
        <v/>
      </c>
      <c r="L1639" s="56"/>
      <c r="M1639" s="53"/>
      <c r="N1639" s="53"/>
      <c r="O1639" s="53"/>
      <c r="P1639" s="57" t="str">
        <f t="shared" si="308"/>
        <v/>
      </c>
      <c r="Q1639" s="58"/>
      <c r="R1639" s="56" t="str">
        <f t="shared" si="301"/>
        <v/>
      </c>
      <c r="S1639" s="57" t="str">
        <f t="shared" si="309"/>
        <v/>
      </c>
      <c r="T1639" s="58" t="str">
        <f t="shared" ca="1" si="310"/>
        <v/>
      </c>
      <c r="U1639" s="57" t="str">
        <f t="shared" si="311"/>
        <v/>
      </c>
      <c r="V1639" s="57" t="str">
        <f ca="1">IF(AND(C1639&lt;&gt;"",C1639&lt;&gt;OFFSET(C1639,1,0)),SUMIFS([Giá có thuế],[Số ĐK],C1639),"")</f>
        <v/>
      </c>
      <c r="W1639" s="53"/>
      <c r="X1639" s="55" t="str">
        <f>IF(W1639="","",'Thông Tin Chung'!#REF!)</f>
        <v/>
      </c>
      <c r="Y1639" s="57" t="str">
        <f t="shared" ca="1" si="312"/>
        <v/>
      </c>
      <c r="Z1639" s="59"/>
      <c r="AA1639" s="49" t="str">
        <f ca="1">IF(C1639="","",IF(OR(D1639&lt;NgayBatDau,D1639&gt;NgayKetThuc),"Ngày tháng phải nằm trong kỳ báo cáo",IF(AND(G1639&lt;&gt;"",COUNTIF(D.2[Tên khách hàng],G1639)=0),"Tên KH chưa khai báo trong DSKH",IF(AND(H1639&lt;&gt;"",COUNTIF(D.1[Tên sản phẩm],H1639)=0),"SP này chưa khai báo trong DSSP",""))))</f>
        <v/>
      </c>
      <c r="AB1639" s="28" t="str">
        <f t="shared" ca="1" si="302"/>
        <v/>
      </c>
      <c r="AC1639" s="29" t="str">
        <f>IF(OR(H1639="",S1639=""),"",S1639-(SUM(L1639,M1639)*INDEX(#REF!,MATCH(H1639,D.1[Tên sản phẩm],0))))</f>
        <v/>
      </c>
    </row>
    <row r="1640" spans="2:29" ht="27.75" customHeight="1">
      <c r="B1640" s="69">
        <f t="shared" si="303"/>
        <v>1637</v>
      </c>
      <c r="C1640" s="49" t="str">
        <f t="shared" ca="1" si="304"/>
        <v/>
      </c>
      <c r="D1640" s="50" t="str">
        <f t="shared" ca="1" si="305"/>
        <v/>
      </c>
      <c r="E1640" s="51" t="str">
        <f t="shared" ca="1" si="306"/>
        <v/>
      </c>
      <c r="F1640" s="51"/>
      <c r="G1640" s="52" t="str">
        <f t="shared" ca="1" si="307"/>
        <v/>
      </c>
      <c r="H1640" s="53"/>
      <c r="I1640" s="54" t="str">
        <f>IF(H1640="","",INDEX(D.1[Quy cách],MATCH(H1640,D.1[Tên sản phẩm],0)))</f>
        <v/>
      </c>
      <c r="J1640" s="20" t="str">
        <f>IF(H1640="","",INDEX(D.1[ĐVT],MATCH(H1640,D.1[Tên sản phẩm],0)))</f>
        <v/>
      </c>
      <c r="K1640" s="56" t="str">
        <f>IF(H1640="","",INDEX(#REF!,MATCH(H1640,D.1[Tên sản phẩm],0)))</f>
        <v/>
      </c>
      <c r="L1640" s="56"/>
      <c r="M1640" s="53"/>
      <c r="N1640" s="53"/>
      <c r="O1640" s="53"/>
      <c r="P1640" s="57" t="str">
        <f t="shared" si="308"/>
        <v/>
      </c>
      <c r="Q1640" s="58"/>
      <c r="R1640" s="56" t="str">
        <f t="shared" si="301"/>
        <v/>
      </c>
      <c r="S1640" s="57" t="str">
        <f t="shared" si="309"/>
        <v/>
      </c>
      <c r="T1640" s="58" t="str">
        <f t="shared" ca="1" si="310"/>
        <v/>
      </c>
      <c r="U1640" s="57" t="str">
        <f t="shared" si="311"/>
        <v/>
      </c>
      <c r="V1640" s="57" t="str">
        <f ca="1">IF(AND(C1640&lt;&gt;"",C1640&lt;&gt;OFFSET(C1640,1,0)),SUMIFS([Giá có thuế],[Số ĐK],C1640),"")</f>
        <v/>
      </c>
      <c r="W1640" s="53"/>
      <c r="X1640" s="55" t="str">
        <f>IF(W1640="","",'Thông Tin Chung'!#REF!)</f>
        <v/>
      </c>
      <c r="Y1640" s="57" t="str">
        <f t="shared" ca="1" si="312"/>
        <v/>
      </c>
      <c r="Z1640" s="59"/>
      <c r="AA1640" s="49" t="str">
        <f ca="1">IF(C1640="","",IF(OR(D1640&lt;NgayBatDau,D1640&gt;NgayKetThuc),"Ngày tháng phải nằm trong kỳ báo cáo",IF(AND(G1640&lt;&gt;"",COUNTIF(D.2[Tên khách hàng],G1640)=0),"Tên KH chưa khai báo trong DSKH",IF(AND(H1640&lt;&gt;"",COUNTIF(D.1[Tên sản phẩm],H1640)=0),"SP này chưa khai báo trong DSSP",""))))</f>
        <v/>
      </c>
      <c r="AB1640" s="28" t="str">
        <f t="shared" ca="1" si="302"/>
        <v/>
      </c>
      <c r="AC1640" s="29" t="str">
        <f>IF(OR(H1640="",S1640=""),"",S1640-(SUM(L1640,M1640)*INDEX(#REF!,MATCH(H1640,D.1[Tên sản phẩm],0))))</f>
        <v/>
      </c>
    </row>
    <row r="1641" spans="2:29" ht="27.75" customHeight="1">
      <c r="B1641" s="69">
        <f t="shared" si="303"/>
        <v>1638</v>
      </c>
      <c r="C1641" s="49" t="str">
        <f t="shared" ca="1" si="304"/>
        <v/>
      </c>
      <c r="D1641" s="50" t="str">
        <f t="shared" ca="1" si="305"/>
        <v/>
      </c>
      <c r="E1641" s="51" t="str">
        <f t="shared" ca="1" si="306"/>
        <v/>
      </c>
      <c r="F1641" s="51"/>
      <c r="G1641" s="52" t="str">
        <f t="shared" ca="1" si="307"/>
        <v/>
      </c>
      <c r="H1641" s="53"/>
      <c r="I1641" s="54" t="str">
        <f>IF(H1641="","",INDEX(D.1[Quy cách],MATCH(H1641,D.1[Tên sản phẩm],0)))</f>
        <v/>
      </c>
      <c r="J1641" s="20" t="str">
        <f>IF(H1641="","",INDEX(D.1[ĐVT],MATCH(H1641,D.1[Tên sản phẩm],0)))</f>
        <v/>
      </c>
      <c r="K1641" s="56" t="str">
        <f>IF(H1641="","",INDEX(#REF!,MATCH(H1641,D.1[Tên sản phẩm],0)))</f>
        <v/>
      </c>
      <c r="L1641" s="56"/>
      <c r="M1641" s="53"/>
      <c r="N1641" s="53"/>
      <c r="O1641" s="53"/>
      <c r="P1641" s="57" t="str">
        <f t="shared" si="308"/>
        <v/>
      </c>
      <c r="Q1641" s="58"/>
      <c r="R1641" s="56" t="str">
        <f t="shared" si="301"/>
        <v/>
      </c>
      <c r="S1641" s="57" t="str">
        <f t="shared" si="309"/>
        <v/>
      </c>
      <c r="T1641" s="58" t="str">
        <f t="shared" ca="1" si="310"/>
        <v/>
      </c>
      <c r="U1641" s="57" t="str">
        <f t="shared" si="311"/>
        <v/>
      </c>
      <c r="V1641" s="57" t="str">
        <f ca="1">IF(AND(C1641&lt;&gt;"",C1641&lt;&gt;OFFSET(C1641,1,0)),SUMIFS([Giá có thuế],[Số ĐK],C1641),"")</f>
        <v/>
      </c>
      <c r="W1641" s="53"/>
      <c r="X1641" s="55" t="str">
        <f>IF(W1641="","",'Thông Tin Chung'!#REF!)</f>
        <v/>
      </c>
      <c r="Y1641" s="57" t="str">
        <f t="shared" ca="1" si="312"/>
        <v/>
      </c>
      <c r="Z1641" s="59"/>
      <c r="AA1641" s="49" t="str">
        <f ca="1">IF(C1641="","",IF(OR(D1641&lt;NgayBatDau,D1641&gt;NgayKetThuc),"Ngày tháng phải nằm trong kỳ báo cáo",IF(AND(G1641&lt;&gt;"",COUNTIF(D.2[Tên khách hàng],G1641)=0),"Tên KH chưa khai báo trong DSKH",IF(AND(H1641&lt;&gt;"",COUNTIF(D.1[Tên sản phẩm],H1641)=0),"SP này chưa khai báo trong DSSP",""))))</f>
        <v/>
      </c>
      <c r="AB1641" s="28" t="str">
        <f t="shared" ca="1" si="302"/>
        <v/>
      </c>
      <c r="AC1641" s="29" t="str">
        <f>IF(OR(H1641="",S1641=""),"",S1641-(SUM(L1641,M1641)*INDEX(#REF!,MATCH(H1641,D.1[Tên sản phẩm],0))))</f>
        <v/>
      </c>
    </row>
    <row r="1642" spans="2:29" ht="27.75" customHeight="1">
      <c r="B1642" s="69">
        <f t="shared" si="303"/>
        <v>1639</v>
      </c>
      <c r="C1642" s="49" t="str">
        <f t="shared" ca="1" si="304"/>
        <v/>
      </c>
      <c r="D1642" s="50" t="str">
        <f t="shared" ca="1" si="305"/>
        <v/>
      </c>
      <c r="E1642" s="51" t="str">
        <f t="shared" ca="1" si="306"/>
        <v/>
      </c>
      <c r="F1642" s="51"/>
      <c r="G1642" s="52" t="str">
        <f t="shared" ca="1" si="307"/>
        <v/>
      </c>
      <c r="H1642" s="53"/>
      <c r="I1642" s="54" t="str">
        <f>IF(H1642="","",INDEX(D.1[Quy cách],MATCH(H1642,D.1[Tên sản phẩm],0)))</f>
        <v/>
      </c>
      <c r="J1642" s="20" t="str">
        <f>IF(H1642="","",INDEX(D.1[ĐVT],MATCH(H1642,D.1[Tên sản phẩm],0)))</f>
        <v/>
      </c>
      <c r="K1642" s="56" t="str">
        <f>IF(H1642="","",INDEX(#REF!,MATCH(H1642,D.1[Tên sản phẩm],0)))</f>
        <v/>
      </c>
      <c r="L1642" s="56"/>
      <c r="M1642" s="53"/>
      <c r="N1642" s="53"/>
      <c r="O1642" s="53"/>
      <c r="P1642" s="57" t="str">
        <f t="shared" si="308"/>
        <v/>
      </c>
      <c r="Q1642" s="58"/>
      <c r="R1642" s="56" t="str">
        <f t="shared" si="301"/>
        <v/>
      </c>
      <c r="S1642" s="57" t="str">
        <f t="shared" si="309"/>
        <v/>
      </c>
      <c r="T1642" s="58" t="str">
        <f t="shared" ca="1" si="310"/>
        <v/>
      </c>
      <c r="U1642" s="57" t="str">
        <f t="shared" si="311"/>
        <v/>
      </c>
      <c r="V1642" s="57" t="str">
        <f ca="1">IF(AND(C1642&lt;&gt;"",C1642&lt;&gt;OFFSET(C1642,1,0)),SUMIFS([Giá có thuế],[Số ĐK],C1642),"")</f>
        <v/>
      </c>
      <c r="W1642" s="53"/>
      <c r="X1642" s="55" t="str">
        <f>IF(W1642="","",'Thông Tin Chung'!#REF!)</f>
        <v/>
      </c>
      <c r="Y1642" s="57" t="str">
        <f t="shared" ca="1" si="312"/>
        <v/>
      </c>
      <c r="Z1642" s="59"/>
      <c r="AA1642" s="49" t="str">
        <f ca="1">IF(C1642="","",IF(OR(D1642&lt;NgayBatDau,D1642&gt;NgayKetThuc),"Ngày tháng phải nằm trong kỳ báo cáo",IF(AND(G1642&lt;&gt;"",COUNTIF(D.2[Tên khách hàng],G1642)=0),"Tên KH chưa khai báo trong DSKH",IF(AND(H1642&lt;&gt;"",COUNTIF(D.1[Tên sản phẩm],H1642)=0),"SP này chưa khai báo trong DSSP",""))))</f>
        <v/>
      </c>
      <c r="AB1642" s="28" t="str">
        <f t="shared" ca="1" si="302"/>
        <v/>
      </c>
      <c r="AC1642" s="29" t="str">
        <f>IF(OR(H1642="",S1642=""),"",S1642-(SUM(L1642,M1642)*INDEX(#REF!,MATCH(H1642,D.1[Tên sản phẩm],0))))</f>
        <v/>
      </c>
    </row>
    <row r="1643" spans="2:29" ht="27.75" customHeight="1">
      <c r="B1643" s="69">
        <f t="shared" si="303"/>
        <v>1640</v>
      </c>
      <c r="C1643" s="49" t="str">
        <f t="shared" ca="1" si="304"/>
        <v/>
      </c>
      <c r="D1643" s="50" t="str">
        <f t="shared" ca="1" si="305"/>
        <v/>
      </c>
      <c r="E1643" s="51" t="str">
        <f t="shared" ca="1" si="306"/>
        <v/>
      </c>
      <c r="F1643" s="51"/>
      <c r="G1643" s="52" t="str">
        <f t="shared" ca="1" si="307"/>
        <v/>
      </c>
      <c r="H1643" s="53"/>
      <c r="I1643" s="54" t="str">
        <f>IF(H1643="","",INDEX(D.1[Quy cách],MATCH(H1643,D.1[Tên sản phẩm],0)))</f>
        <v/>
      </c>
      <c r="J1643" s="20" t="str">
        <f>IF(H1643="","",INDEX(D.1[ĐVT],MATCH(H1643,D.1[Tên sản phẩm],0)))</f>
        <v/>
      </c>
      <c r="K1643" s="56" t="str">
        <f>IF(H1643="","",INDEX(#REF!,MATCH(H1643,D.1[Tên sản phẩm],0)))</f>
        <v/>
      </c>
      <c r="L1643" s="56"/>
      <c r="M1643" s="53"/>
      <c r="N1643" s="53"/>
      <c r="O1643" s="53"/>
      <c r="P1643" s="57" t="str">
        <f t="shared" si="308"/>
        <v/>
      </c>
      <c r="Q1643" s="58"/>
      <c r="R1643" s="56" t="str">
        <f t="shared" si="301"/>
        <v/>
      </c>
      <c r="S1643" s="57" t="str">
        <f t="shared" si="309"/>
        <v/>
      </c>
      <c r="T1643" s="58" t="str">
        <f t="shared" ca="1" si="310"/>
        <v/>
      </c>
      <c r="U1643" s="57" t="str">
        <f t="shared" si="311"/>
        <v/>
      </c>
      <c r="V1643" s="57" t="str">
        <f ca="1">IF(AND(C1643&lt;&gt;"",C1643&lt;&gt;OFFSET(C1643,1,0)),SUMIFS([Giá có thuế],[Số ĐK],C1643),"")</f>
        <v/>
      </c>
      <c r="W1643" s="53"/>
      <c r="X1643" s="55" t="str">
        <f>IF(W1643="","",'Thông Tin Chung'!#REF!)</f>
        <v/>
      </c>
      <c r="Y1643" s="57" t="str">
        <f t="shared" ca="1" si="312"/>
        <v/>
      </c>
      <c r="Z1643" s="59"/>
      <c r="AA1643" s="49" t="str">
        <f ca="1">IF(C1643="","",IF(OR(D1643&lt;NgayBatDau,D1643&gt;NgayKetThuc),"Ngày tháng phải nằm trong kỳ báo cáo",IF(AND(G1643&lt;&gt;"",COUNTIF(D.2[Tên khách hàng],G1643)=0),"Tên KH chưa khai báo trong DSKH",IF(AND(H1643&lt;&gt;"",COUNTIF(D.1[Tên sản phẩm],H1643)=0),"SP này chưa khai báo trong DSSP",""))))</f>
        <v/>
      </c>
      <c r="AB1643" s="28" t="str">
        <f t="shared" ca="1" si="302"/>
        <v/>
      </c>
      <c r="AC1643" s="29" t="str">
        <f>IF(OR(H1643="",S1643=""),"",S1643-(SUM(L1643,M1643)*INDEX(#REF!,MATCH(H1643,D.1[Tên sản phẩm],0))))</f>
        <v/>
      </c>
    </row>
    <row r="1644" spans="2:29" ht="27.75" customHeight="1">
      <c r="B1644" s="69">
        <f t="shared" si="303"/>
        <v>1641</v>
      </c>
      <c r="C1644" s="49" t="str">
        <f t="shared" ca="1" si="304"/>
        <v/>
      </c>
      <c r="D1644" s="50" t="str">
        <f t="shared" ca="1" si="305"/>
        <v/>
      </c>
      <c r="E1644" s="51" t="str">
        <f t="shared" ca="1" si="306"/>
        <v/>
      </c>
      <c r="F1644" s="51"/>
      <c r="G1644" s="52" t="str">
        <f t="shared" ca="1" si="307"/>
        <v/>
      </c>
      <c r="H1644" s="53"/>
      <c r="I1644" s="54" t="str">
        <f>IF(H1644="","",INDEX(D.1[Quy cách],MATCH(H1644,D.1[Tên sản phẩm],0)))</f>
        <v/>
      </c>
      <c r="J1644" s="20" t="str">
        <f>IF(H1644="","",INDEX(D.1[ĐVT],MATCH(H1644,D.1[Tên sản phẩm],0)))</f>
        <v/>
      </c>
      <c r="K1644" s="56" t="str">
        <f>IF(H1644="","",INDEX(#REF!,MATCH(H1644,D.1[Tên sản phẩm],0)))</f>
        <v/>
      </c>
      <c r="L1644" s="56"/>
      <c r="M1644" s="53"/>
      <c r="N1644" s="53"/>
      <c r="O1644" s="53"/>
      <c r="P1644" s="57" t="str">
        <f t="shared" si="308"/>
        <v/>
      </c>
      <c r="Q1644" s="58"/>
      <c r="R1644" s="56" t="str">
        <f t="shared" si="301"/>
        <v/>
      </c>
      <c r="S1644" s="57" t="str">
        <f t="shared" si="309"/>
        <v/>
      </c>
      <c r="T1644" s="58" t="str">
        <f t="shared" ca="1" si="310"/>
        <v/>
      </c>
      <c r="U1644" s="57" t="str">
        <f t="shared" si="311"/>
        <v/>
      </c>
      <c r="V1644" s="57" t="str">
        <f ca="1">IF(AND(C1644&lt;&gt;"",C1644&lt;&gt;OFFSET(C1644,1,0)),SUMIFS([Giá có thuế],[Số ĐK],C1644),"")</f>
        <v/>
      </c>
      <c r="W1644" s="53"/>
      <c r="X1644" s="55" t="str">
        <f>IF(W1644="","",'Thông Tin Chung'!#REF!)</f>
        <v/>
      </c>
      <c r="Y1644" s="57" t="str">
        <f t="shared" ca="1" si="312"/>
        <v/>
      </c>
      <c r="Z1644" s="59"/>
      <c r="AA1644" s="49" t="str">
        <f ca="1">IF(C1644="","",IF(OR(D1644&lt;NgayBatDau,D1644&gt;NgayKetThuc),"Ngày tháng phải nằm trong kỳ báo cáo",IF(AND(G1644&lt;&gt;"",COUNTIF(D.2[Tên khách hàng],G1644)=0),"Tên KH chưa khai báo trong DSKH",IF(AND(H1644&lt;&gt;"",COUNTIF(D.1[Tên sản phẩm],H1644)=0),"SP này chưa khai báo trong DSSP",""))))</f>
        <v/>
      </c>
      <c r="AB1644" s="28" t="str">
        <f t="shared" ca="1" si="302"/>
        <v/>
      </c>
      <c r="AC1644" s="29" t="str">
        <f>IF(OR(H1644="",S1644=""),"",S1644-(SUM(L1644,M1644)*INDEX(#REF!,MATCH(H1644,D.1[Tên sản phẩm],0))))</f>
        <v/>
      </c>
    </row>
    <row r="1645" spans="2:29" ht="27.75" customHeight="1">
      <c r="B1645" s="69">
        <f t="shared" si="303"/>
        <v>1642</v>
      </c>
      <c r="C1645" s="49" t="str">
        <f t="shared" ca="1" si="304"/>
        <v/>
      </c>
      <c r="D1645" s="50" t="str">
        <f t="shared" ca="1" si="305"/>
        <v/>
      </c>
      <c r="E1645" s="51" t="str">
        <f t="shared" ca="1" si="306"/>
        <v/>
      </c>
      <c r="F1645" s="51"/>
      <c r="G1645" s="52" t="str">
        <f t="shared" ca="1" si="307"/>
        <v/>
      </c>
      <c r="H1645" s="53"/>
      <c r="I1645" s="54" t="str">
        <f>IF(H1645="","",INDEX(D.1[Quy cách],MATCH(H1645,D.1[Tên sản phẩm],0)))</f>
        <v/>
      </c>
      <c r="J1645" s="20" t="str">
        <f>IF(H1645="","",INDEX(D.1[ĐVT],MATCH(H1645,D.1[Tên sản phẩm],0)))</f>
        <v/>
      </c>
      <c r="K1645" s="56" t="str">
        <f>IF(H1645="","",INDEX(#REF!,MATCH(H1645,D.1[Tên sản phẩm],0)))</f>
        <v/>
      </c>
      <c r="L1645" s="56"/>
      <c r="M1645" s="53"/>
      <c r="N1645" s="53"/>
      <c r="O1645" s="53"/>
      <c r="P1645" s="57" t="str">
        <f t="shared" si="308"/>
        <v/>
      </c>
      <c r="Q1645" s="58"/>
      <c r="R1645" s="56" t="str">
        <f t="shared" si="301"/>
        <v/>
      </c>
      <c r="S1645" s="57" t="str">
        <f t="shared" si="309"/>
        <v/>
      </c>
      <c r="T1645" s="58" t="str">
        <f t="shared" ca="1" si="310"/>
        <v/>
      </c>
      <c r="U1645" s="57" t="str">
        <f t="shared" si="311"/>
        <v/>
      </c>
      <c r="V1645" s="57" t="str">
        <f ca="1">IF(AND(C1645&lt;&gt;"",C1645&lt;&gt;OFFSET(C1645,1,0)),SUMIFS([Giá có thuế],[Số ĐK],C1645),"")</f>
        <v/>
      </c>
      <c r="W1645" s="53"/>
      <c r="X1645" s="55" t="str">
        <f>IF(W1645="","",'Thông Tin Chung'!#REF!)</f>
        <v/>
      </c>
      <c r="Y1645" s="57" t="str">
        <f t="shared" ca="1" si="312"/>
        <v/>
      </c>
      <c r="Z1645" s="59"/>
      <c r="AA1645" s="49" t="str">
        <f ca="1">IF(C1645="","",IF(OR(D1645&lt;NgayBatDau,D1645&gt;NgayKetThuc),"Ngày tháng phải nằm trong kỳ báo cáo",IF(AND(G1645&lt;&gt;"",COUNTIF(D.2[Tên khách hàng],G1645)=0),"Tên KH chưa khai báo trong DSKH",IF(AND(H1645&lt;&gt;"",COUNTIF(D.1[Tên sản phẩm],H1645)=0),"SP này chưa khai báo trong DSSP",""))))</f>
        <v/>
      </c>
      <c r="AB1645" s="28" t="str">
        <f t="shared" ca="1" si="302"/>
        <v/>
      </c>
      <c r="AC1645" s="29" t="str">
        <f>IF(OR(H1645="",S1645=""),"",S1645-(SUM(L1645,M1645)*INDEX(#REF!,MATCH(H1645,D.1[Tên sản phẩm],0))))</f>
        <v/>
      </c>
    </row>
    <row r="1646" spans="2:29" ht="27.75" customHeight="1">
      <c r="B1646" s="69">
        <f t="shared" si="303"/>
        <v>1643</v>
      </c>
      <c r="C1646" s="49" t="str">
        <f t="shared" ca="1" si="304"/>
        <v/>
      </c>
      <c r="D1646" s="50" t="str">
        <f t="shared" ca="1" si="305"/>
        <v/>
      </c>
      <c r="E1646" s="51" t="str">
        <f t="shared" ca="1" si="306"/>
        <v/>
      </c>
      <c r="F1646" s="51"/>
      <c r="G1646" s="52" t="str">
        <f t="shared" ca="1" si="307"/>
        <v/>
      </c>
      <c r="H1646" s="53"/>
      <c r="I1646" s="54" t="str">
        <f>IF(H1646="","",INDEX(D.1[Quy cách],MATCH(H1646,D.1[Tên sản phẩm],0)))</f>
        <v/>
      </c>
      <c r="J1646" s="20" t="str">
        <f>IF(H1646="","",INDEX(D.1[ĐVT],MATCH(H1646,D.1[Tên sản phẩm],0)))</f>
        <v/>
      </c>
      <c r="K1646" s="56" t="str">
        <f>IF(H1646="","",INDEX(#REF!,MATCH(H1646,D.1[Tên sản phẩm],0)))</f>
        <v/>
      </c>
      <c r="L1646" s="56"/>
      <c r="M1646" s="53"/>
      <c r="N1646" s="53"/>
      <c r="O1646" s="53"/>
      <c r="P1646" s="57" t="str">
        <f t="shared" si="308"/>
        <v/>
      </c>
      <c r="Q1646" s="58"/>
      <c r="R1646" s="56" t="str">
        <f t="shared" si="301"/>
        <v/>
      </c>
      <c r="S1646" s="57" t="str">
        <f t="shared" si="309"/>
        <v/>
      </c>
      <c r="T1646" s="58" t="str">
        <f t="shared" ca="1" si="310"/>
        <v/>
      </c>
      <c r="U1646" s="57" t="str">
        <f t="shared" si="311"/>
        <v/>
      </c>
      <c r="V1646" s="57" t="str">
        <f ca="1">IF(AND(C1646&lt;&gt;"",C1646&lt;&gt;OFFSET(C1646,1,0)),SUMIFS([Giá có thuế],[Số ĐK],C1646),"")</f>
        <v/>
      </c>
      <c r="W1646" s="53"/>
      <c r="X1646" s="55" t="str">
        <f>IF(W1646="","",'Thông Tin Chung'!#REF!)</f>
        <v/>
      </c>
      <c r="Y1646" s="57" t="str">
        <f t="shared" ca="1" si="312"/>
        <v/>
      </c>
      <c r="Z1646" s="59"/>
      <c r="AA1646" s="49" t="str">
        <f ca="1">IF(C1646="","",IF(OR(D1646&lt;NgayBatDau,D1646&gt;NgayKetThuc),"Ngày tháng phải nằm trong kỳ báo cáo",IF(AND(G1646&lt;&gt;"",COUNTIF(D.2[Tên khách hàng],G1646)=0),"Tên KH chưa khai báo trong DSKH",IF(AND(H1646&lt;&gt;"",COUNTIF(D.1[Tên sản phẩm],H1646)=0),"SP này chưa khai báo trong DSSP",""))))</f>
        <v/>
      </c>
      <c r="AB1646" s="28" t="str">
        <f t="shared" ca="1" si="302"/>
        <v/>
      </c>
      <c r="AC1646" s="29" t="str">
        <f>IF(OR(H1646="",S1646=""),"",S1646-(SUM(L1646,M1646)*INDEX(#REF!,MATCH(H1646,D.1[Tên sản phẩm],0))))</f>
        <v/>
      </c>
    </row>
    <row r="1647" spans="2:29" ht="27.75" customHeight="1">
      <c r="B1647" s="69">
        <f t="shared" si="303"/>
        <v>1644</v>
      </c>
      <c r="C1647" s="49" t="str">
        <f t="shared" ca="1" si="304"/>
        <v/>
      </c>
      <c r="D1647" s="50" t="str">
        <f t="shared" ca="1" si="305"/>
        <v/>
      </c>
      <c r="E1647" s="51" t="str">
        <f t="shared" ca="1" si="306"/>
        <v/>
      </c>
      <c r="F1647" s="51"/>
      <c r="G1647" s="52" t="str">
        <f t="shared" ca="1" si="307"/>
        <v/>
      </c>
      <c r="H1647" s="53"/>
      <c r="I1647" s="54" t="str">
        <f>IF(H1647="","",INDEX(D.1[Quy cách],MATCH(H1647,D.1[Tên sản phẩm],0)))</f>
        <v/>
      </c>
      <c r="J1647" s="20" t="str">
        <f>IF(H1647="","",INDEX(D.1[ĐVT],MATCH(H1647,D.1[Tên sản phẩm],0)))</f>
        <v/>
      </c>
      <c r="K1647" s="56" t="str">
        <f>IF(H1647="","",INDEX(#REF!,MATCH(H1647,D.1[Tên sản phẩm],0)))</f>
        <v/>
      </c>
      <c r="L1647" s="56"/>
      <c r="M1647" s="53"/>
      <c r="N1647" s="53"/>
      <c r="O1647" s="53"/>
      <c r="P1647" s="57" t="str">
        <f t="shared" si="308"/>
        <v/>
      </c>
      <c r="Q1647" s="58"/>
      <c r="R1647" s="56" t="str">
        <f t="shared" si="301"/>
        <v/>
      </c>
      <c r="S1647" s="57" t="str">
        <f t="shared" si="309"/>
        <v/>
      </c>
      <c r="T1647" s="58" t="str">
        <f t="shared" ca="1" si="310"/>
        <v/>
      </c>
      <c r="U1647" s="57" t="str">
        <f t="shared" si="311"/>
        <v/>
      </c>
      <c r="V1647" s="57" t="str">
        <f ca="1">IF(AND(C1647&lt;&gt;"",C1647&lt;&gt;OFFSET(C1647,1,0)),SUMIFS([Giá có thuế],[Số ĐK],C1647),"")</f>
        <v/>
      </c>
      <c r="W1647" s="53"/>
      <c r="X1647" s="55" t="str">
        <f>IF(W1647="","",'Thông Tin Chung'!#REF!)</f>
        <v/>
      </c>
      <c r="Y1647" s="57" t="str">
        <f t="shared" ca="1" si="312"/>
        <v/>
      </c>
      <c r="Z1647" s="59"/>
      <c r="AA1647" s="49" t="str">
        <f ca="1">IF(C1647="","",IF(OR(D1647&lt;NgayBatDau,D1647&gt;NgayKetThuc),"Ngày tháng phải nằm trong kỳ báo cáo",IF(AND(G1647&lt;&gt;"",COUNTIF(D.2[Tên khách hàng],G1647)=0),"Tên KH chưa khai báo trong DSKH",IF(AND(H1647&lt;&gt;"",COUNTIF(D.1[Tên sản phẩm],H1647)=0),"SP này chưa khai báo trong DSSP",""))))</f>
        <v/>
      </c>
      <c r="AB1647" s="28" t="str">
        <f t="shared" ca="1" si="302"/>
        <v/>
      </c>
      <c r="AC1647" s="29" t="str">
        <f>IF(OR(H1647="",S1647=""),"",S1647-(SUM(L1647,M1647)*INDEX(#REF!,MATCH(H1647,D.1[Tên sản phẩm],0))))</f>
        <v/>
      </c>
    </row>
    <row r="1648" spans="2:29" ht="27.75" customHeight="1">
      <c r="B1648" s="69">
        <f t="shared" si="303"/>
        <v>1645</v>
      </c>
      <c r="C1648" s="49" t="str">
        <f t="shared" ca="1" si="304"/>
        <v/>
      </c>
      <c r="D1648" s="50" t="str">
        <f t="shared" ca="1" si="305"/>
        <v/>
      </c>
      <c r="E1648" s="51" t="str">
        <f t="shared" ca="1" si="306"/>
        <v/>
      </c>
      <c r="F1648" s="51"/>
      <c r="G1648" s="52" t="str">
        <f t="shared" ca="1" si="307"/>
        <v/>
      </c>
      <c r="H1648" s="53"/>
      <c r="I1648" s="54" t="str">
        <f>IF(H1648="","",INDEX(D.1[Quy cách],MATCH(H1648,D.1[Tên sản phẩm],0)))</f>
        <v/>
      </c>
      <c r="J1648" s="20" t="str">
        <f>IF(H1648="","",INDEX(D.1[ĐVT],MATCH(H1648,D.1[Tên sản phẩm],0)))</f>
        <v/>
      </c>
      <c r="K1648" s="56" t="str">
        <f>IF(H1648="","",INDEX(#REF!,MATCH(H1648,D.1[Tên sản phẩm],0)))</f>
        <v/>
      </c>
      <c r="L1648" s="56"/>
      <c r="M1648" s="53"/>
      <c r="N1648" s="53"/>
      <c r="O1648" s="53"/>
      <c r="P1648" s="57" t="str">
        <f t="shared" si="308"/>
        <v/>
      </c>
      <c r="Q1648" s="58"/>
      <c r="R1648" s="56" t="str">
        <f t="shared" si="301"/>
        <v/>
      </c>
      <c r="S1648" s="57" t="str">
        <f t="shared" si="309"/>
        <v/>
      </c>
      <c r="T1648" s="58" t="str">
        <f t="shared" ca="1" si="310"/>
        <v/>
      </c>
      <c r="U1648" s="57" t="str">
        <f t="shared" si="311"/>
        <v/>
      </c>
      <c r="V1648" s="57" t="str">
        <f ca="1">IF(AND(C1648&lt;&gt;"",C1648&lt;&gt;OFFSET(C1648,1,0)),SUMIFS([Giá có thuế],[Số ĐK],C1648),"")</f>
        <v/>
      </c>
      <c r="W1648" s="53"/>
      <c r="X1648" s="55" t="str">
        <f>IF(W1648="","",'Thông Tin Chung'!#REF!)</f>
        <v/>
      </c>
      <c r="Y1648" s="57" t="str">
        <f t="shared" ca="1" si="312"/>
        <v/>
      </c>
      <c r="Z1648" s="59"/>
      <c r="AA1648" s="49" t="str">
        <f ca="1">IF(C1648="","",IF(OR(D1648&lt;NgayBatDau,D1648&gt;NgayKetThuc),"Ngày tháng phải nằm trong kỳ báo cáo",IF(AND(G1648&lt;&gt;"",COUNTIF(D.2[Tên khách hàng],G1648)=0),"Tên KH chưa khai báo trong DSKH",IF(AND(H1648&lt;&gt;"",COUNTIF(D.1[Tên sản phẩm],H1648)=0),"SP này chưa khai báo trong DSSP",""))))</f>
        <v/>
      </c>
      <c r="AB1648" s="28" t="str">
        <f t="shared" ca="1" si="302"/>
        <v/>
      </c>
      <c r="AC1648" s="29" t="str">
        <f>IF(OR(H1648="",S1648=""),"",S1648-(SUM(L1648,M1648)*INDEX(#REF!,MATCH(H1648,D.1[Tên sản phẩm],0))))</f>
        <v/>
      </c>
    </row>
    <row r="1649" spans="2:29" ht="27.75" customHeight="1">
      <c r="B1649" s="69">
        <f t="shared" si="303"/>
        <v>1646</v>
      </c>
      <c r="C1649" s="49" t="str">
        <f t="shared" ca="1" si="304"/>
        <v/>
      </c>
      <c r="D1649" s="50" t="str">
        <f t="shared" ca="1" si="305"/>
        <v/>
      </c>
      <c r="E1649" s="51" t="str">
        <f t="shared" ca="1" si="306"/>
        <v/>
      </c>
      <c r="F1649" s="51"/>
      <c r="G1649" s="52" t="str">
        <f t="shared" ca="1" si="307"/>
        <v/>
      </c>
      <c r="H1649" s="53"/>
      <c r="I1649" s="54" t="str">
        <f>IF(H1649="","",INDEX(D.1[Quy cách],MATCH(H1649,D.1[Tên sản phẩm],0)))</f>
        <v/>
      </c>
      <c r="J1649" s="20" t="str">
        <f>IF(H1649="","",INDEX(D.1[ĐVT],MATCH(H1649,D.1[Tên sản phẩm],0)))</f>
        <v/>
      </c>
      <c r="K1649" s="56" t="str">
        <f>IF(H1649="","",INDEX(#REF!,MATCH(H1649,D.1[Tên sản phẩm],0)))</f>
        <v/>
      </c>
      <c r="L1649" s="56"/>
      <c r="M1649" s="53"/>
      <c r="N1649" s="53"/>
      <c r="O1649" s="53"/>
      <c r="P1649" s="57" t="str">
        <f t="shared" si="308"/>
        <v/>
      </c>
      <c r="Q1649" s="58"/>
      <c r="R1649" s="56" t="str">
        <f t="shared" si="301"/>
        <v/>
      </c>
      <c r="S1649" s="57" t="str">
        <f t="shared" si="309"/>
        <v/>
      </c>
      <c r="T1649" s="58" t="str">
        <f t="shared" ca="1" si="310"/>
        <v/>
      </c>
      <c r="U1649" s="57" t="str">
        <f t="shared" si="311"/>
        <v/>
      </c>
      <c r="V1649" s="57" t="str">
        <f ca="1">IF(AND(C1649&lt;&gt;"",C1649&lt;&gt;OFFSET(C1649,1,0)),SUMIFS([Giá có thuế],[Số ĐK],C1649),"")</f>
        <v/>
      </c>
      <c r="W1649" s="53"/>
      <c r="X1649" s="55" t="str">
        <f>IF(W1649="","",'Thông Tin Chung'!#REF!)</f>
        <v/>
      </c>
      <c r="Y1649" s="57" t="str">
        <f t="shared" ca="1" si="312"/>
        <v/>
      </c>
      <c r="Z1649" s="59"/>
      <c r="AA1649" s="49" t="str">
        <f ca="1">IF(C1649="","",IF(OR(D1649&lt;NgayBatDau,D1649&gt;NgayKetThuc),"Ngày tháng phải nằm trong kỳ báo cáo",IF(AND(G1649&lt;&gt;"",COUNTIF(D.2[Tên khách hàng],G1649)=0),"Tên KH chưa khai báo trong DSKH",IF(AND(H1649&lt;&gt;"",COUNTIF(D.1[Tên sản phẩm],H1649)=0),"SP này chưa khai báo trong DSSP",""))))</f>
        <v/>
      </c>
      <c r="AB1649" s="28" t="str">
        <f t="shared" ca="1" si="302"/>
        <v/>
      </c>
      <c r="AC1649" s="29" t="str">
        <f>IF(OR(H1649="",S1649=""),"",S1649-(SUM(L1649,M1649)*INDEX(#REF!,MATCH(H1649,D.1[Tên sản phẩm],0))))</f>
        <v/>
      </c>
    </row>
    <row r="1650" spans="2:29" ht="27.75" customHeight="1">
      <c r="B1650" s="69">
        <f t="shared" si="303"/>
        <v>1647</v>
      </c>
      <c r="C1650" s="49" t="str">
        <f t="shared" ca="1" si="304"/>
        <v/>
      </c>
      <c r="D1650" s="50" t="str">
        <f t="shared" ca="1" si="305"/>
        <v/>
      </c>
      <c r="E1650" s="51" t="str">
        <f t="shared" ca="1" si="306"/>
        <v/>
      </c>
      <c r="F1650" s="51"/>
      <c r="G1650" s="52" t="str">
        <f t="shared" ca="1" si="307"/>
        <v/>
      </c>
      <c r="H1650" s="53"/>
      <c r="I1650" s="54" t="str">
        <f>IF(H1650="","",INDEX(D.1[Quy cách],MATCH(H1650,D.1[Tên sản phẩm],0)))</f>
        <v/>
      </c>
      <c r="J1650" s="20" t="str">
        <f>IF(H1650="","",INDEX(D.1[ĐVT],MATCH(H1650,D.1[Tên sản phẩm],0)))</f>
        <v/>
      </c>
      <c r="K1650" s="56" t="str">
        <f>IF(H1650="","",INDEX(#REF!,MATCH(H1650,D.1[Tên sản phẩm],0)))</f>
        <v/>
      </c>
      <c r="L1650" s="56"/>
      <c r="M1650" s="53"/>
      <c r="N1650" s="53"/>
      <c r="O1650" s="53"/>
      <c r="P1650" s="57" t="str">
        <f t="shared" si="308"/>
        <v/>
      </c>
      <c r="Q1650" s="58"/>
      <c r="R1650" s="56" t="str">
        <f t="shared" si="301"/>
        <v/>
      </c>
      <c r="S1650" s="57" t="str">
        <f t="shared" si="309"/>
        <v/>
      </c>
      <c r="T1650" s="58" t="str">
        <f t="shared" ca="1" si="310"/>
        <v/>
      </c>
      <c r="U1650" s="57" t="str">
        <f t="shared" si="311"/>
        <v/>
      </c>
      <c r="V1650" s="57" t="str">
        <f ca="1">IF(AND(C1650&lt;&gt;"",C1650&lt;&gt;OFFSET(C1650,1,0)),SUMIFS([Giá có thuế],[Số ĐK],C1650),"")</f>
        <v/>
      </c>
      <c r="W1650" s="53"/>
      <c r="X1650" s="55" t="str">
        <f>IF(W1650="","",'Thông Tin Chung'!#REF!)</f>
        <v/>
      </c>
      <c r="Y1650" s="57" t="str">
        <f t="shared" ca="1" si="312"/>
        <v/>
      </c>
      <c r="Z1650" s="59"/>
      <c r="AA1650" s="49" t="str">
        <f ca="1">IF(C1650="","",IF(OR(D1650&lt;NgayBatDau,D1650&gt;NgayKetThuc),"Ngày tháng phải nằm trong kỳ báo cáo",IF(AND(G1650&lt;&gt;"",COUNTIF(D.2[Tên khách hàng],G1650)=0),"Tên KH chưa khai báo trong DSKH",IF(AND(H1650&lt;&gt;"",COUNTIF(D.1[Tên sản phẩm],H1650)=0),"SP này chưa khai báo trong DSSP",""))))</f>
        <v/>
      </c>
      <c r="AB1650" s="28" t="str">
        <f t="shared" ca="1" si="302"/>
        <v/>
      </c>
      <c r="AC1650" s="29" t="str">
        <f>IF(OR(H1650="",S1650=""),"",S1650-(SUM(L1650,M1650)*INDEX(#REF!,MATCH(H1650,D.1[Tên sản phẩm],0))))</f>
        <v/>
      </c>
    </row>
    <row r="1651" spans="2:29" ht="27.75" customHeight="1">
      <c r="B1651" s="69">
        <f t="shared" si="303"/>
        <v>1648</v>
      </c>
      <c r="C1651" s="49" t="str">
        <f t="shared" ca="1" si="304"/>
        <v/>
      </c>
      <c r="D1651" s="50" t="str">
        <f t="shared" ca="1" si="305"/>
        <v/>
      </c>
      <c r="E1651" s="51" t="str">
        <f t="shared" ca="1" si="306"/>
        <v/>
      </c>
      <c r="F1651" s="51"/>
      <c r="G1651" s="52" t="str">
        <f t="shared" ca="1" si="307"/>
        <v/>
      </c>
      <c r="H1651" s="53"/>
      <c r="I1651" s="54" t="str">
        <f>IF(H1651="","",INDEX(D.1[Quy cách],MATCH(H1651,D.1[Tên sản phẩm],0)))</f>
        <v/>
      </c>
      <c r="J1651" s="20" t="str">
        <f>IF(H1651="","",INDEX(D.1[ĐVT],MATCH(H1651,D.1[Tên sản phẩm],0)))</f>
        <v/>
      </c>
      <c r="K1651" s="56" t="str">
        <f>IF(H1651="","",INDEX(#REF!,MATCH(H1651,D.1[Tên sản phẩm],0)))</f>
        <v/>
      </c>
      <c r="L1651" s="56"/>
      <c r="M1651" s="53"/>
      <c r="N1651" s="53"/>
      <c r="O1651" s="53"/>
      <c r="P1651" s="57" t="str">
        <f t="shared" si="308"/>
        <v/>
      </c>
      <c r="Q1651" s="58"/>
      <c r="R1651" s="56" t="str">
        <f t="shared" si="301"/>
        <v/>
      </c>
      <c r="S1651" s="57" t="str">
        <f t="shared" si="309"/>
        <v/>
      </c>
      <c r="T1651" s="58" t="str">
        <f t="shared" ca="1" si="310"/>
        <v/>
      </c>
      <c r="U1651" s="57" t="str">
        <f t="shared" si="311"/>
        <v/>
      </c>
      <c r="V1651" s="57" t="str">
        <f ca="1">IF(AND(C1651&lt;&gt;"",C1651&lt;&gt;OFFSET(C1651,1,0)),SUMIFS([Giá có thuế],[Số ĐK],C1651),"")</f>
        <v/>
      </c>
      <c r="W1651" s="53"/>
      <c r="X1651" s="55" t="str">
        <f>IF(W1651="","",'Thông Tin Chung'!#REF!)</f>
        <v/>
      </c>
      <c r="Y1651" s="57" t="str">
        <f t="shared" ca="1" si="312"/>
        <v/>
      </c>
      <c r="Z1651" s="59"/>
      <c r="AA1651" s="49" t="str">
        <f ca="1">IF(C1651="","",IF(OR(D1651&lt;NgayBatDau,D1651&gt;NgayKetThuc),"Ngày tháng phải nằm trong kỳ báo cáo",IF(AND(G1651&lt;&gt;"",COUNTIF(D.2[Tên khách hàng],G1651)=0),"Tên KH chưa khai báo trong DSKH",IF(AND(H1651&lt;&gt;"",COUNTIF(D.1[Tên sản phẩm],H1651)=0),"SP này chưa khai báo trong DSSP",""))))</f>
        <v/>
      </c>
      <c r="AB1651" s="28" t="str">
        <f t="shared" ca="1" si="302"/>
        <v/>
      </c>
      <c r="AC1651" s="29" t="str">
        <f>IF(OR(H1651="",S1651=""),"",S1651-(SUM(L1651,M1651)*INDEX(#REF!,MATCH(H1651,D.1[Tên sản phẩm],0))))</f>
        <v/>
      </c>
    </row>
    <row r="1652" spans="2:29" ht="27.75" customHeight="1">
      <c r="B1652" s="69">
        <f t="shared" si="303"/>
        <v>1649</v>
      </c>
      <c r="C1652" s="49" t="str">
        <f t="shared" ca="1" si="304"/>
        <v/>
      </c>
      <c r="D1652" s="50" t="str">
        <f t="shared" ca="1" si="305"/>
        <v/>
      </c>
      <c r="E1652" s="51" t="str">
        <f t="shared" ca="1" si="306"/>
        <v/>
      </c>
      <c r="F1652" s="51"/>
      <c r="G1652" s="52" t="str">
        <f t="shared" ca="1" si="307"/>
        <v/>
      </c>
      <c r="H1652" s="53"/>
      <c r="I1652" s="54" t="str">
        <f>IF(H1652="","",INDEX(D.1[Quy cách],MATCH(H1652,D.1[Tên sản phẩm],0)))</f>
        <v/>
      </c>
      <c r="J1652" s="20" t="str">
        <f>IF(H1652="","",INDEX(D.1[ĐVT],MATCH(H1652,D.1[Tên sản phẩm],0)))</f>
        <v/>
      </c>
      <c r="K1652" s="56" t="str">
        <f>IF(H1652="","",INDEX(#REF!,MATCH(H1652,D.1[Tên sản phẩm],0)))</f>
        <v/>
      </c>
      <c r="L1652" s="56"/>
      <c r="M1652" s="53"/>
      <c r="N1652" s="53"/>
      <c r="O1652" s="53"/>
      <c r="P1652" s="57" t="str">
        <f t="shared" si="308"/>
        <v/>
      </c>
      <c r="Q1652" s="58"/>
      <c r="R1652" s="56" t="str">
        <f t="shared" si="301"/>
        <v/>
      </c>
      <c r="S1652" s="57" t="str">
        <f t="shared" si="309"/>
        <v/>
      </c>
      <c r="T1652" s="58" t="str">
        <f t="shared" ca="1" si="310"/>
        <v/>
      </c>
      <c r="U1652" s="57" t="str">
        <f t="shared" si="311"/>
        <v/>
      </c>
      <c r="V1652" s="57" t="str">
        <f ca="1">IF(AND(C1652&lt;&gt;"",C1652&lt;&gt;OFFSET(C1652,1,0)),SUMIFS([Giá có thuế],[Số ĐK],C1652),"")</f>
        <v/>
      </c>
      <c r="W1652" s="53"/>
      <c r="X1652" s="55" t="str">
        <f>IF(W1652="","",'Thông Tin Chung'!#REF!)</f>
        <v/>
      </c>
      <c r="Y1652" s="57" t="str">
        <f t="shared" ca="1" si="312"/>
        <v/>
      </c>
      <c r="Z1652" s="59"/>
      <c r="AA1652" s="49" t="str">
        <f ca="1">IF(C1652="","",IF(OR(D1652&lt;NgayBatDau,D1652&gt;NgayKetThuc),"Ngày tháng phải nằm trong kỳ báo cáo",IF(AND(G1652&lt;&gt;"",COUNTIF(D.2[Tên khách hàng],G1652)=0),"Tên KH chưa khai báo trong DSKH",IF(AND(H1652&lt;&gt;"",COUNTIF(D.1[Tên sản phẩm],H1652)=0),"SP này chưa khai báo trong DSSP",""))))</f>
        <v/>
      </c>
      <c r="AB1652" s="28" t="str">
        <f t="shared" ca="1" si="302"/>
        <v/>
      </c>
      <c r="AC1652" s="29" t="str">
        <f>IF(OR(H1652="",S1652=""),"",S1652-(SUM(L1652,M1652)*INDEX(#REF!,MATCH(H1652,D.1[Tên sản phẩm],0))))</f>
        <v/>
      </c>
    </row>
    <row r="1653" spans="2:29" ht="27.75" customHeight="1">
      <c r="B1653" s="69">
        <f t="shared" si="303"/>
        <v>1650</v>
      </c>
      <c r="C1653" s="49" t="str">
        <f t="shared" ca="1" si="304"/>
        <v/>
      </c>
      <c r="D1653" s="50" t="str">
        <f t="shared" ca="1" si="305"/>
        <v/>
      </c>
      <c r="E1653" s="51" t="str">
        <f t="shared" ca="1" si="306"/>
        <v/>
      </c>
      <c r="F1653" s="51"/>
      <c r="G1653" s="52" t="str">
        <f t="shared" ca="1" si="307"/>
        <v/>
      </c>
      <c r="H1653" s="53"/>
      <c r="I1653" s="54" t="str">
        <f>IF(H1653="","",INDEX(D.1[Quy cách],MATCH(H1653,D.1[Tên sản phẩm],0)))</f>
        <v/>
      </c>
      <c r="J1653" s="20" t="str">
        <f>IF(H1653="","",INDEX(D.1[ĐVT],MATCH(H1653,D.1[Tên sản phẩm],0)))</f>
        <v/>
      </c>
      <c r="K1653" s="56" t="str">
        <f>IF(H1653="","",INDEX(#REF!,MATCH(H1653,D.1[Tên sản phẩm],0)))</f>
        <v/>
      </c>
      <c r="L1653" s="56"/>
      <c r="M1653" s="53"/>
      <c r="N1653" s="53"/>
      <c r="O1653" s="53"/>
      <c r="P1653" s="57" t="str">
        <f t="shared" si="308"/>
        <v/>
      </c>
      <c r="Q1653" s="58"/>
      <c r="R1653" s="56" t="str">
        <f t="shared" si="301"/>
        <v/>
      </c>
      <c r="S1653" s="57" t="str">
        <f t="shared" si="309"/>
        <v/>
      </c>
      <c r="T1653" s="58" t="str">
        <f t="shared" ca="1" si="310"/>
        <v/>
      </c>
      <c r="U1653" s="57" t="str">
        <f t="shared" si="311"/>
        <v/>
      </c>
      <c r="V1653" s="57" t="str">
        <f ca="1">IF(AND(C1653&lt;&gt;"",C1653&lt;&gt;OFFSET(C1653,1,0)),SUMIFS([Giá có thuế],[Số ĐK],C1653),"")</f>
        <v/>
      </c>
      <c r="W1653" s="53"/>
      <c r="X1653" s="55" t="str">
        <f>IF(W1653="","",'Thông Tin Chung'!#REF!)</f>
        <v/>
      </c>
      <c r="Y1653" s="57" t="str">
        <f t="shared" ca="1" si="312"/>
        <v/>
      </c>
      <c r="Z1653" s="59"/>
      <c r="AA1653" s="49" t="str">
        <f ca="1">IF(C1653="","",IF(OR(D1653&lt;NgayBatDau,D1653&gt;NgayKetThuc),"Ngày tháng phải nằm trong kỳ báo cáo",IF(AND(G1653&lt;&gt;"",COUNTIF(D.2[Tên khách hàng],G1653)=0),"Tên KH chưa khai báo trong DSKH",IF(AND(H1653&lt;&gt;"",COUNTIF(D.1[Tên sản phẩm],H1653)=0),"SP này chưa khai báo trong DSSP",""))))</f>
        <v/>
      </c>
      <c r="AB1653" s="28" t="str">
        <f t="shared" ca="1" si="302"/>
        <v/>
      </c>
      <c r="AC1653" s="29" t="str">
        <f>IF(OR(H1653="",S1653=""),"",S1653-(SUM(L1653,M1653)*INDEX(#REF!,MATCH(H1653,D.1[Tên sản phẩm],0))))</f>
        <v/>
      </c>
    </row>
    <row r="1654" spans="2:29" ht="27.75" customHeight="1">
      <c r="B1654" s="69">
        <f t="shared" si="303"/>
        <v>1651</v>
      </c>
      <c r="C1654" s="49" t="str">
        <f t="shared" ca="1" si="304"/>
        <v/>
      </c>
      <c r="D1654" s="50" t="str">
        <f t="shared" ca="1" si="305"/>
        <v/>
      </c>
      <c r="E1654" s="51" t="str">
        <f t="shared" ca="1" si="306"/>
        <v/>
      </c>
      <c r="F1654" s="51"/>
      <c r="G1654" s="52" t="str">
        <f t="shared" ca="1" si="307"/>
        <v/>
      </c>
      <c r="H1654" s="53"/>
      <c r="I1654" s="54" t="str">
        <f>IF(H1654="","",INDEX(D.1[Quy cách],MATCH(H1654,D.1[Tên sản phẩm],0)))</f>
        <v/>
      </c>
      <c r="J1654" s="20" t="str">
        <f>IF(H1654="","",INDEX(D.1[ĐVT],MATCH(H1654,D.1[Tên sản phẩm],0)))</f>
        <v/>
      </c>
      <c r="K1654" s="56" t="str">
        <f>IF(H1654="","",INDEX(#REF!,MATCH(H1654,D.1[Tên sản phẩm],0)))</f>
        <v/>
      </c>
      <c r="L1654" s="56"/>
      <c r="M1654" s="53"/>
      <c r="N1654" s="53"/>
      <c r="O1654" s="53"/>
      <c r="P1654" s="57" t="str">
        <f t="shared" si="308"/>
        <v/>
      </c>
      <c r="Q1654" s="58"/>
      <c r="R1654" s="56" t="str">
        <f t="shared" si="301"/>
        <v/>
      </c>
      <c r="S1654" s="57" t="str">
        <f t="shared" si="309"/>
        <v/>
      </c>
      <c r="T1654" s="58" t="str">
        <f t="shared" ca="1" si="310"/>
        <v/>
      </c>
      <c r="U1654" s="57" t="str">
        <f t="shared" si="311"/>
        <v/>
      </c>
      <c r="V1654" s="57" t="str">
        <f ca="1">IF(AND(C1654&lt;&gt;"",C1654&lt;&gt;OFFSET(C1654,1,0)),SUMIFS([Giá có thuế],[Số ĐK],C1654),"")</f>
        <v/>
      </c>
      <c r="W1654" s="53"/>
      <c r="X1654" s="55" t="str">
        <f>IF(W1654="","",'Thông Tin Chung'!#REF!)</f>
        <v/>
      </c>
      <c r="Y1654" s="57" t="str">
        <f t="shared" ca="1" si="312"/>
        <v/>
      </c>
      <c r="Z1654" s="59"/>
      <c r="AA1654" s="49" t="str">
        <f ca="1">IF(C1654="","",IF(OR(D1654&lt;NgayBatDau,D1654&gt;NgayKetThuc),"Ngày tháng phải nằm trong kỳ báo cáo",IF(AND(G1654&lt;&gt;"",COUNTIF(D.2[Tên khách hàng],G1654)=0),"Tên KH chưa khai báo trong DSKH",IF(AND(H1654&lt;&gt;"",COUNTIF(D.1[Tên sản phẩm],H1654)=0),"SP này chưa khai báo trong DSSP",""))))</f>
        <v/>
      </c>
      <c r="AB1654" s="28" t="str">
        <f t="shared" ca="1" si="302"/>
        <v/>
      </c>
      <c r="AC1654" s="29" t="str">
        <f>IF(OR(H1654="",S1654=""),"",S1654-(SUM(L1654,M1654)*INDEX(#REF!,MATCH(H1654,D.1[Tên sản phẩm],0))))</f>
        <v/>
      </c>
    </row>
    <row r="1655" spans="2:29" ht="27.75" customHeight="1">
      <c r="B1655" s="69">
        <f t="shared" si="303"/>
        <v>1652</v>
      </c>
      <c r="C1655" s="49" t="str">
        <f t="shared" ca="1" si="304"/>
        <v/>
      </c>
      <c r="D1655" s="50" t="str">
        <f t="shared" ca="1" si="305"/>
        <v/>
      </c>
      <c r="E1655" s="51" t="str">
        <f t="shared" ca="1" si="306"/>
        <v/>
      </c>
      <c r="F1655" s="51"/>
      <c r="G1655" s="52" t="str">
        <f t="shared" ca="1" si="307"/>
        <v/>
      </c>
      <c r="H1655" s="53"/>
      <c r="I1655" s="54" t="str">
        <f>IF(H1655="","",INDEX(D.1[Quy cách],MATCH(H1655,D.1[Tên sản phẩm],0)))</f>
        <v/>
      </c>
      <c r="J1655" s="20" t="str">
        <f>IF(H1655="","",INDEX(D.1[ĐVT],MATCH(H1655,D.1[Tên sản phẩm],0)))</f>
        <v/>
      </c>
      <c r="K1655" s="56" t="str">
        <f>IF(H1655="","",INDEX(#REF!,MATCH(H1655,D.1[Tên sản phẩm],0)))</f>
        <v/>
      </c>
      <c r="L1655" s="56"/>
      <c r="M1655" s="53"/>
      <c r="N1655" s="53"/>
      <c r="O1655" s="53"/>
      <c r="P1655" s="57" t="str">
        <f t="shared" si="308"/>
        <v/>
      </c>
      <c r="Q1655" s="58"/>
      <c r="R1655" s="56" t="str">
        <f t="shared" si="301"/>
        <v/>
      </c>
      <c r="S1655" s="57" t="str">
        <f t="shared" si="309"/>
        <v/>
      </c>
      <c r="T1655" s="58" t="str">
        <f t="shared" ca="1" si="310"/>
        <v/>
      </c>
      <c r="U1655" s="57" t="str">
        <f t="shared" si="311"/>
        <v/>
      </c>
      <c r="V1655" s="57" t="str">
        <f ca="1">IF(AND(C1655&lt;&gt;"",C1655&lt;&gt;OFFSET(C1655,1,0)),SUMIFS([Giá có thuế],[Số ĐK],C1655),"")</f>
        <v/>
      </c>
      <c r="W1655" s="53"/>
      <c r="X1655" s="55" t="str">
        <f>IF(W1655="","",'Thông Tin Chung'!#REF!)</f>
        <v/>
      </c>
      <c r="Y1655" s="57" t="str">
        <f t="shared" ca="1" si="312"/>
        <v/>
      </c>
      <c r="Z1655" s="59"/>
      <c r="AA1655" s="49" t="str">
        <f ca="1">IF(C1655="","",IF(OR(D1655&lt;NgayBatDau,D1655&gt;NgayKetThuc),"Ngày tháng phải nằm trong kỳ báo cáo",IF(AND(G1655&lt;&gt;"",COUNTIF(D.2[Tên khách hàng],G1655)=0),"Tên KH chưa khai báo trong DSKH",IF(AND(H1655&lt;&gt;"",COUNTIF(D.1[Tên sản phẩm],H1655)=0),"SP này chưa khai báo trong DSSP",""))))</f>
        <v/>
      </c>
      <c r="AB1655" s="28" t="str">
        <f t="shared" ca="1" si="302"/>
        <v/>
      </c>
      <c r="AC1655" s="29" t="str">
        <f>IF(OR(H1655="",S1655=""),"",S1655-(SUM(L1655,M1655)*INDEX(#REF!,MATCH(H1655,D.1[Tên sản phẩm],0))))</f>
        <v/>
      </c>
    </row>
    <row r="1656" spans="2:29" ht="27.75" customHeight="1">
      <c r="B1656" s="69">
        <f t="shared" si="303"/>
        <v>1653</v>
      </c>
      <c r="C1656" s="49" t="str">
        <f t="shared" ca="1" si="304"/>
        <v/>
      </c>
      <c r="D1656" s="50" t="str">
        <f t="shared" ca="1" si="305"/>
        <v/>
      </c>
      <c r="E1656" s="51" t="str">
        <f t="shared" ca="1" si="306"/>
        <v/>
      </c>
      <c r="F1656" s="51"/>
      <c r="G1656" s="52" t="str">
        <f t="shared" ca="1" si="307"/>
        <v/>
      </c>
      <c r="H1656" s="53"/>
      <c r="I1656" s="54" t="str">
        <f>IF(H1656="","",INDEX(D.1[Quy cách],MATCH(H1656,D.1[Tên sản phẩm],0)))</f>
        <v/>
      </c>
      <c r="J1656" s="20" t="str">
        <f>IF(H1656="","",INDEX(D.1[ĐVT],MATCH(H1656,D.1[Tên sản phẩm],0)))</f>
        <v/>
      </c>
      <c r="K1656" s="56" t="str">
        <f>IF(H1656="","",INDEX(#REF!,MATCH(H1656,D.1[Tên sản phẩm],0)))</f>
        <v/>
      </c>
      <c r="L1656" s="56"/>
      <c r="M1656" s="53"/>
      <c r="N1656" s="53"/>
      <c r="O1656" s="53"/>
      <c r="P1656" s="57" t="str">
        <f t="shared" si="308"/>
        <v/>
      </c>
      <c r="Q1656" s="58"/>
      <c r="R1656" s="56" t="str">
        <f t="shared" si="301"/>
        <v/>
      </c>
      <c r="S1656" s="57" t="str">
        <f t="shared" si="309"/>
        <v/>
      </c>
      <c r="T1656" s="58" t="str">
        <f t="shared" ca="1" si="310"/>
        <v/>
      </c>
      <c r="U1656" s="57" t="str">
        <f t="shared" si="311"/>
        <v/>
      </c>
      <c r="V1656" s="57" t="str">
        <f ca="1">IF(AND(C1656&lt;&gt;"",C1656&lt;&gt;OFFSET(C1656,1,0)),SUMIFS([Giá có thuế],[Số ĐK],C1656),"")</f>
        <v/>
      </c>
      <c r="W1656" s="53"/>
      <c r="X1656" s="55" t="str">
        <f>IF(W1656="","",'Thông Tin Chung'!#REF!)</f>
        <v/>
      </c>
      <c r="Y1656" s="57" t="str">
        <f t="shared" ca="1" si="312"/>
        <v/>
      </c>
      <c r="Z1656" s="59"/>
      <c r="AA1656" s="49" t="str">
        <f ca="1">IF(C1656="","",IF(OR(D1656&lt;NgayBatDau,D1656&gt;NgayKetThuc),"Ngày tháng phải nằm trong kỳ báo cáo",IF(AND(G1656&lt;&gt;"",COUNTIF(D.2[Tên khách hàng],G1656)=0),"Tên KH chưa khai báo trong DSKH",IF(AND(H1656&lt;&gt;"",COUNTIF(D.1[Tên sản phẩm],H1656)=0),"SP này chưa khai báo trong DSSP",""))))</f>
        <v/>
      </c>
      <c r="AB1656" s="28" t="str">
        <f t="shared" ca="1" si="302"/>
        <v/>
      </c>
      <c r="AC1656" s="29" t="str">
        <f>IF(OR(H1656="",S1656=""),"",S1656-(SUM(L1656,M1656)*INDEX(#REF!,MATCH(H1656,D.1[Tên sản phẩm],0))))</f>
        <v/>
      </c>
    </row>
    <row r="1657" spans="2:29" ht="27.75" customHeight="1">
      <c r="B1657" s="69">
        <f t="shared" si="303"/>
        <v>1654</v>
      </c>
      <c r="C1657" s="49" t="str">
        <f t="shared" ca="1" si="304"/>
        <v/>
      </c>
      <c r="D1657" s="50" t="str">
        <f t="shared" ca="1" si="305"/>
        <v/>
      </c>
      <c r="E1657" s="51" t="str">
        <f t="shared" ca="1" si="306"/>
        <v/>
      </c>
      <c r="F1657" s="51"/>
      <c r="G1657" s="52" t="str">
        <f t="shared" ca="1" si="307"/>
        <v/>
      </c>
      <c r="H1657" s="53"/>
      <c r="I1657" s="54" t="str">
        <f>IF(H1657="","",INDEX(D.1[Quy cách],MATCH(H1657,D.1[Tên sản phẩm],0)))</f>
        <v/>
      </c>
      <c r="J1657" s="20" t="str">
        <f>IF(H1657="","",INDEX(D.1[ĐVT],MATCH(H1657,D.1[Tên sản phẩm],0)))</f>
        <v/>
      </c>
      <c r="K1657" s="56" t="str">
        <f>IF(H1657="","",INDEX(#REF!,MATCH(H1657,D.1[Tên sản phẩm],0)))</f>
        <v/>
      </c>
      <c r="L1657" s="56"/>
      <c r="M1657" s="53"/>
      <c r="N1657" s="53"/>
      <c r="O1657" s="53"/>
      <c r="P1657" s="57" t="str">
        <f t="shared" si="308"/>
        <v/>
      </c>
      <c r="Q1657" s="58"/>
      <c r="R1657" s="56" t="str">
        <f t="shared" si="301"/>
        <v/>
      </c>
      <c r="S1657" s="57" t="str">
        <f t="shared" si="309"/>
        <v/>
      </c>
      <c r="T1657" s="58" t="str">
        <f t="shared" ca="1" si="310"/>
        <v/>
      </c>
      <c r="U1657" s="57" t="str">
        <f t="shared" si="311"/>
        <v/>
      </c>
      <c r="V1657" s="57" t="str">
        <f ca="1">IF(AND(C1657&lt;&gt;"",C1657&lt;&gt;OFFSET(C1657,1,0)),SUMIFS([Giá có thuế],[Số ĐK],C1657),"")</f>
        <v/>
      </c>
      <c r="W1657" s="53"/>
      <c r="X1657" s="55" t="str">
        <f>IF(W1657="","",'Thông Tin Chung'!#REF!)</f>
        <v/>
      </c>
      <c r="Y1657" s="57" t="str">
        <f t="shared" ca="1" si="312"/>
        <v/>
      </c>
      <c r="Z1657" s="59"/>
      <c r="AA1657" s="49" t="str">
        <f ca="1">IF(C1657="","",IF(OR(D1657&lt;NgayBatDau,D1657&gt;NgayKetThuc),"Ngày tháng phải nằm trong kỳ báo cáo",IF(AND(G1657&lt;&gt;"",COUNTIF(D.2[Tên khách hàng],G1657)=0),"Tên KH chưa khai báo trong DSKH",IF(AND(H1657&lt;&gt;"",COUNTIF(D.1[Tên sản phẩm],H1657)=0),"SP này chưa khai báo trong DSSP",""))))</f>
        <v/>
      </c>
      <c r="AB1657" s="28" t="str">
        <f t="shared" ca="1" si="302"/>
        <v/>
      </c>
      <c r="AC1657" s="29" t="str">
        <f>IF(OR(H1657="",S1657=""),"",S1657-(SUM(L1657,M1657)*INDEX(#REF!,MATCH(H1657,D.1[Tên sản phẩm],0))))</f>
        <v/>
      </c>
    </row>
    <row r="1658" spans="2:29" ht="27.75" customHeight="1">
      <c r="B1658" s="69">
        <f t="shared" si="303"/>
        <v>1655</v>
      </c>
      <c r="C1658" s="49" t="str">
        <f t="shared" ca="1" si="304"/>
        <v/>
      </c>
      <c r="D1658" s="50" t="str">
        <f t="shared" ca="1" si="305"/>
        <v/>
      </c>
      <c r="E1658" s="51" t="str">
        <f t="shared" ca="1" si="306"/>
        <v/>
      </c>
      <c r="F1658" s="51"/>
      <c r="G1658" s="52" t="str">
        <f t="shared" ca="1" si="307"/>
        <v/>
      </c>
      <c r="H1658" s="53"/>
      <c r="I1658" s="54" t="str">
        <f>IF(H1658="","",INDEX(D.1[Quy cách],MATCH(H1658,D.1[Tên sản phẩm],0)))</f>
        <v/>
      </c>
      <c r="J1658" s="20" t="str">
        <f>IF(H1658="","",INDEX(D.1[ĐVT],MATCH(H1658,D.1[Tên sản phẩm],0)))</f>
        <v/>
      </c>
      <c r="K1658" s="56" t="str">
        <f>IF(H1658="","",INDEX(#REF!,MATCH(H1658,D.1[Tên sản phẩm],0)))</f>
        <v/>
      </c>
      <c r="L1658" s="56"/>
      <c r="M1658" s="53"/>
      <c r="N1658" s="53"/>
      <c r="O1658" s="53"/>
      <c r="P1658" s="57" t="str">
        <f t="shared" si="308"/>
        <v/>
      </c>
      <c r="Q1658" s="58"/>
      <c r="R1658" s="56" t="str">
        <f t="shared" si="301"/>
        <v/>
      </c>
      <c r="S1658" s="57" t="str">
        <f t="shared" si="309"/>
        <v/>
      </c>
      <c r="T1658" s="58" t="str">
        <f t="shared" ca="1" si="310"/>
        <v/>
      </c>
      <c r="U1658" s="57" t="str">
        <f t="shared" si="311"/>
        <v/>
      </c>
      <c r="V1658" s="57" t="str">
        <f ca="1">IF(AND(C1658&lt;&gt;"",C1658&lt;&gt;OFFSET(C1658,1,0)),SUMIFS([Giá có thuế],[Số ĐK],C1658),"")</f>
        <v/>
      </c>
      <c r="W1658" s="53"/>
      <c r="X1658" s="55" t="str">
        <f>IF(W1658="","",'Thông Tin Chung'!#REF!)</f>
        <v/>
      </c>
      <c r="Y1658" s="57" t="str">
        <f t="shared" ca="1" si="312"/>
        <v/>
      </c>
      <c r="Z1658" s="59"/>
      <c r="AA1658" s="49" t="str">
        <f ca="1">IF(C1658="","",IF(OR(D1658&lt;NgayBatDau,D1658&gt;NgayKetThuc),"Ngày tháng phải nằm trong kỳ báo cáo",IF(AND(G1658&lt;&gt;"",COUNTIF(D.2[Tên khách hàng],G1658)=0),"Tên KH chưa khai báo trong DSKH",IF(AND(H1658&lt;&gt;"",COUNTIF(D.1[Tên sản phẩm],H1658)=0),"SP này chưa khai báo trong DSSP",""))))</f>
        <v/>
      </c>
      <c r="AB1658" s="28" t="str">
        <f t="shared" ca="1" si="302"/>
        <v/>
      </c>
      <c r="AC1658" s="29" t="str">
        <f>IF(OR(H1658="",S1658=""),"",S1658-(SUM(L1658,M1658)*INDEX(#REF!,MATCH(H1658,D.1[Tên sản phẩm],0))))</f>
        <v/>
      </c>
    </row>
    <row r="1659" spans="2:29" ht="27.75" customHeight="1">
      <c r="B1659" s="69">
        <f t="shared" si="303"/>
        <v>1656</v>
      </c>
      <c r="C1659" s="49" t="str">
        <f t="shared" ca="1" si="304"/>
        <v/>
      </c>
      <c r="D1659" s="50" t="str">
        <f t="shared" ca="1" si="305"/>
        <v/>
      </c>
      <c r="E1659" s="51" t="str">
        <f t="shared" ca="1" si="306"/>
        <v/>
      </c>
      <c r="F1659" s="51"/>
      <c r="G1659" s="52" t="str">
        <f t="shared" ca="1" si="307"/>
        <v/>
      </c>
      <c r="H1659" s="53"/>
      <c r="I1659" s="54" t="str">
        <f>IF(H1659="","",INDEX(D.1[Quy cách],MATCH(H1659,D.1[Tên sản phẩm],0)))</f>
        <v/>
      </c>
      <c r="J1659" s="20" t="str">
        <f>IF(H1659="","",INDEX(D.1[ĐVT],MATCH(H1659,D.1[Tên sản phẩm],0)))</f>
        <v/>
      </c>
      <c r="K1659" s="56" t="str">
        <f>IF(H1659="","",INDEX(#REF!,MATCH(H1659,D.1[Tên sản phẩm],0)))</f>
        <v/>
      </c>
      <c r="L1659" s="56"/>
      <c r="M1659" s="53"/>
      <c r="N1659" s="53"/>
      <c r="O1659" s="53"/>
      <c r="P1659" s="57" t="str">
        <f t="shared" si="308"/>
        <v/>
      </c>
      <c r="Q1659" s="58"/>
      <c r="R1659" s="56" t="str">
        <f t="shared" si="301"/>
        <v/>
      </c>
      <c r="S1659" s="57" t="str">
        <f t="shared" si="309"/>
        <v/>
      </c>
      <c r="T1659" s="58" t="str">
        <f t="shared" ca="1" si="310"/>
        <v/>
      </c>
      <c r="U1659" s="57" t="str">
        <f t="shared" si="311"/>
        <v/>
      </c>
      <c r="V1659" s="57" t="str">
        <f ca="1">IF(AND(C1659&lt;&gt;"",C1659&lt;&gt;OFFSET(C1659,1,0)),SUMIFS([Giá có thuế],[Số ĐK],C1659),"")</f>
        <v/>
      </c>
      <c r="W1659" s="53"/>
      <c r="X1659" s="55" t="str">
        <f>IF(W1659="","",'Thông Tin Chung'!#REF!)</f>
        <v/>
      </c>
      <c r="Y1659" s="57" t="str">
        <f t="shared" ca="1" si="312"/>
        <v/>
      </c>
      <c r="Z1659" s="59"/>
      <c r="AA1659" s="49" t="str">
        <f ca="1">IF(C1659="","",IF(OR(D1659&lt;NgayBatDau,D1659&gt;NgayKetThuc),"Ngày tháng phải nằm trong kỳ báo cáo",IF(AND(G1659&lt;&gt;"",COUNTIF(D.2[Tên khách hàng],G1659)=0),"Tên KH chưa khai báo trong DSKH",IF(AND(H1659&lt;&gt;"",COUNTIF(D.1[Tên sản phẩm],H1659)=0),"SP này chưa khai báo trong DSSP",""))))</f>
        <v/>
      </c>
      <c r="AB1659" s="28" t="str">
        <f t="shared" ca="1" si="302"/>
        <v/>
      </c>
      <c r="AC1659" s="29" t="str">
        <f>IF(OR(H1659="",S1659=""),"",S1659-(SUM(L1659,M1659)*INDEX(#REF!,MATCH(H1659,D.1[Tên sản phẩm],0))))</f>
        <v/>
      </c>
    </row>
    <row r="1660" spans="2:29" ht="27.75" customHeight="1">
      <c r="B1660" s="69">
        <f t="shared" si="303"/>
        <v>1657</v>
      </c>
      <c r="C1660" s="49" t="str">
        <f t="shared" ca="1" si="304"/>
        <v/>
      </c>
      <c r="D1660" s="50" t="str">
        <f t="shared" ca="1" si="305"/>
        <v/>
      </c>
      <c r="E1660" s="51" t="str">
        <f t="shared" ca="1" si="306"/>
        <v/>
      </c>
      <c r="F1660" s="51"/>
      <c r="G1660" s="52" t="str">
        <f t="shared" ca="1" si="307"/>
        <v/>
      </c>
      <c r="H1660" s="53"/>
      <c r="I1660" s="54" t="str">
        <f>IF(H1660="","",INDEX(D.1[Quy cách],MATCH(H1660,D.1[Tên sản phẩm],0)))</f>
        <v/>
      </c>
      <c r="J1660" s="20" t="str">
        <f>IF(H1660="","",INDEX(D.1[ĐVT],MATCH(H1660,D.1[Tên sản phẩm],0)))</f>
        <v/>
      </c>
      <c r="K1660" s="56" t="str">
        <f>IF(H1660="","",INDEX(#REF!,MATCH(H1660,D.1[Tên sản phẩm],0)))</f>
        <v/>
      </c>
      <c r="L1660" s="56"/>
      <c r="M1660" s="53"/>
      <c r="N1660" s="53"/>
      <c r="O1660" s="53"/>
      <c r="P1660" s="57" t="str">
        <f t="shared" si="308"/>
        <v/>
      </c>
      <c r="Q1660" s="58"/>
      <c r="R1660" s="56" t="str">
        <f t="shared" si="301"/>
        <v/>
      </c>
      <c r="S1660" s="57" t="str">
        <f t="shared" si="309"/>
        <v/>
      </c>
      <c r="T1660" s="58" t="str">
        <f t="shared" ca="1" si="310"/>
        <v/>
      </c>
      <c r="U1660" s="57" t="str">
        <f t="shared" si="311"/>
        <v/>
      </c>
      <c r="V1660" s="57" t="str">
        <f ca="1">IF(AND(C1660&lt;&gt;"",C1660&lt;&gt;OFFSET(C1660,1,0)),SUMIFS([Giá có thuế],[Số ĐK],C1660),"")</f>
        <v/>
      </c>
      <c r="W1660" s="53"/>
      <c r="X1660" s="55" t="str">
        <f>IF(W1660="","",'Thông Tin Chung'!#REF!)</f>
        <v/>
      </c>
      <c r="Y1660" s="57" t="str">
        <f t="shared" ca="1" si="312"/>
        <v/>
      </c>
      <c r="Z1660" s="59"/>
      <c r="AA1660" s="49" t="str">
        <f ca="1">IF(C1660="","",IF(OR(D1660&lt;NgayBatDau,D1660&gt;NgayKetThuc),"Ngày tháng phải nằm trong kỳ báo cáo",IF(AND(G1660&lt;&gt;"",COUNTIF(D.2[Tên khách hàng],G1660)=0),"Tên KH chưa khai báo trong DSKH",IF(AND(H1660&lt;&gt;"",COUNTIF(D.1[Tên sản phẩm],H1660)=0),"SP này chưa khai báo trong DSSP",""))))</f>
        <v/>
      </c>
      <c r="AB1660" s="28" t="str">
        <f t="shared" ca="1" si="302"/>
        <v/>
      </c>
      <c r="AC1660" s="29" t="str">
        <f>IF(OR(H1660="",S1660=""),"",S1660-(SUM(L1660,M1660)*INDEX(#REF!,MATCH(H1660,D.1[Tên sản phẩm],0))))</f>
        <v/>
      </c>
    </row>
    <row r="1661" spans="2:29" ht="27.75" customHeight="1">
      <c r="B1661" s="69">
        <f t="shared" si="303"/>
        <v>1658</v>
      </c>
      <c r="C1661" s="49" t="str">
        <f t="shared" ca="1" si="304"/>
        <v/>
      </c>
      <c r="D1661" s="50" t="str">
        <f t="shared" ca="1" si="305"/>
        <v/>
      </c>
      <c r="E1661" s="51" t="str">
        <f t="shared" ca="1" si="306"/>
        <v/>
      </c>
      <c r="F1661" s="51"/>
      <c r="G1661" s="52" t="str">
        <f t="shared" ca="1" si="307"/>
        <v/>
      </c>
      <c r="H1661" s="53"/>
      <c r="I1661" s="54" t="str">
        <f>IF(H1661="","",INDEX(D.1[Quy cách],MATCH(H1661,D.1[Tên sản phẩm],0)))</f>
        <v/>
      </c>
      <c r="J1661" s="20" t="str">
        <f>IF(H1661="","",INDEX(D.1[ĐVT],MATCH(H1661,D.1[Tên sản phẩm],0)))</f>
        <v/>
      </c>
      <c r="K1661" s="56" t="str">
        <f>IF(H1661="","",INDEX(#REF!,MATCH(H1661,D.1[Tên sản phẩm],0)))</f>
        <v/>
      </c>
      <c r="L1661" s="56"/>
      <c r="M1661" s="53"/>
      <c r="N1661" s="53"/>
      <c r="O1661" s="53"/>
      <c r="P1661" s="57" t="str">
        <f t="shared" si="308"/>
        <v/>
      </c>
      <c r="Q1661" s="58"/>
      <c r="R1661" s="56" t="str">
        <f t="shared" si="301"/>
        <v/>
      </c>
      <c r="S1661" s="57" t="str">
        <f t="shared" si="309"/>
        <v/>
      </c>
      <c r="T1661" s="58" t="str">
        <f t="shared" ca="1" si="310"/>
        <v/>
      </c>
      <c r="U1661" s="57" t="str">
        <f t="shared" si="311"/>
        <v/>
      </c>
      <c r="V1661" s="57" t="str">
        <f ca="1">IF(AND(C1661&lt;&gt;"",C1661&lt;&gt;OFFSET(C1661,1,0)),SUMIFS([Giá có thuế],[Số ĐK],C1661),"")</f>
        <v/>
      </c>
      <c r="W1661" s="53"/>
      <c r="X1661" s="55" t="str">
        <f>IF(W1661="","",'Thông Tin Chung'!#REF!)</f>
        <v/>
      </c>
      <c r="Y1661" s="57" t="str">
        <f t="shared" ca="1" si="312"/>
        <v/>
      </c>
      <c r="Z1661" s="59"/>
      <c r="AA1661" s="49" t="str">
        <f ca="1">IF(C1661="","",IF(OR(D1661&lt;NgayBatDau,D1661&gt;NgayKetThuc),"Ngày tháng phải nằm trong kỳ báo cáo",IF(AND(G1661&lt;&gt;"",COUNTIF(D.2[Tên khách hàng],G1661)=0),"Tên KH chưa khai báo trong DSKH",IF(AND(H1661&lt;&gt;"",COUNTIF(D.1[Tên sản phẩm],H1661)=0),"SP này chưa khai báo trong DSSP",""))))</f>
        <v/>
      </c>
      <c r="AB1661" s="28" t="str">
        <f t="shared" ca="1" si="302"/>
        <v/>
      </c>
      <c r="AC1661" s="29" t="str">
        <f>IF(OR(H1661="",S1661=""),"",S1661-(SUM(L1661,M1661)*INDEX(#REF!,MATCH(H1661,D.1[Tên sản phẩm],0))))</f>
        <v/>
      </c>
    </row>
    <row r="1662" spans="2:29" ht="27.75" customHeight="1">
      <c r="B1662" s="69">
        <f t="shared" si="303"/>
        <v>1659</v>
      </c>
      <c r="C1662" s="49" t="str">
        <f t="shared" ca="1" si="304"/>
        <v/>
      </c>
      <c r="D1662" s="50" t="str">
        <f t="shared" ca="1" si="305"/>
        <v/>
      </c>
      <c r="E1662" s="51" t="str">
        <f t="shared" ca="1" si="306"/>
        <v/>
      </c>
      <c r="F1662" s="51"/>
      <c r="G1662" s="52" t="str">
        <f t="shared" ca="1" si="307"/>
        <v/>
      </c>
      <c r="H1662" s="53"/>
      <c r="I1662" s="54" t="str">
        <f>IF(H1662="","",INDEX(D.1[Quy cách],MATCH(H1662,D.1[Tên sản phẩm],0)))</f>
        <v/>
      </c>
      <c r="J1662" s="20" t="str">
        <f>IF(H1662="","",INDEX(D.1[ĐVT],MATCH(H1662,D.1[Tên sản phẩm],0)))</f>
        <v/>
      </c>
      <c r="K1662" s="56" t="str">
        <f>IF(H1662="","",INDEX(#REF!,MATCH(H1662,D.1[Tên sản phẩm],0)))</f>
        <v/>
      </c>
      <c r="L1662" s="56"/>
      <c r="M1662" s="53"/>
      <c r="N1662" s="53"/>
      <c r="O1662" s="53"/>
      <c r="P1662" s="57" t="str">
        <f t="shared" si="308"/>
        <v/>
      </c>
      <c r="Q1662" s="58"/>
      <c r="R1662" s="56" t="str">
        <f t="shared" si="301"/>
        <v/>
      </c>
      <c r="S1662" s="57" t="str">
        <f t="shared" si="309"/>
        <v/>
      </c>
      <c r="T1662" s="58" t="str">
        <f t="shared" ca="1" si="310"/>
        <v/>
      </c>
      <c r="U1662" s="57" t="str">
        <f t="shared" si="311"/>
        <v/>
      </c>
      <c r="V1662" s="57" t="str">
        <f ca="1">IF(AND(C1662&lt;&gt;"",C1662&lt;&gt;OFFSET(C1662,1,0)),SUMIFS([Giá có thuế],[Số ĐK],C1662),"")</f>
        <v/>
      </c>
      <c r="W1662" s="53"/>
      <c r="X1662" s="55" t="str">
        <f>IF(W1662="","",'Thông Tin Chung'!#REF!)</f>
        <v/>
      </c>
      <c r="Y1662" s="57" t="str">
        <f t="shared" ca="1" si="312"/>
        <v/>
      </c>
      <c r="Z1662" s="59"/>
      <c r="AA1662" s="49" t="str">
        <f ca="1">IF(C1662="","",IF(OR(D1662&lt;NgayBatDau,D1662&gt;NgayKetThuc),"Ngày tháng phải nằm trong kỳ báo cáo",IF(AND(G1662&lt;&gt;"",COUNTIF(D.2[Tên khách hàng],G1662)=0),"Tên KH chưa khai báo trong DSKH",IF(AND(H1662&lt;&gt;"",COUNTIF(D.1[Tên sản phẩm],H1662)=0),"SP này chưa khai báo trong DSSP",""))))</f>
        <v/>
      </c>
      <c r="AB1662" s="28" t="str">
        <f t="shared" ca="1" si="302"/>
        <v/>
      </c>
      <c r="AC1662" s="29" t="str">
        <f>IF(OR(H1662="",S1662=""),"",S1662-(SUM(L1662,M1662)*INDEX(#REF!,MATCH(H1662,D.1[Tên sản phẩm],0))))</f>
        <v/>
      </c>
    </row>
    <row r="1663" spans="2:29" ht="27.75" customHeight="1">
      <c r="B1663" s="69">
        <f t="shared" si="303"/>
        <v>1660</v>
      </c>
      <c r="C1663" s="49" t="str">
        <f t="shared" ca="1" si="304"/>
        <v/>
      </c>
      <c r="D1663" s="50" t="str">
        <f t="shared" ca="1" si="305"/>
        <v/>
      </c>
      <c r="E1663" s="51" t="str">
        <f t="shared" ca="1" si="306"/>
        <v/>
      </c>
      <c r="F1663" s="51"/>
      <c r="G1663" s="52" t="str">
        <f t="shared" ca="1" si="307"/>
        <v/>
      </c>
      <c r="H1663" s="53"/>
      <c r="I1663" s="54" t="str">
        <f>IF(H1663="","",INDEX(D.1[Quy cách],MATCH(H1663,D.1[Tên sản phẩm],0)))</f>
        <v/>
      </c>
      <c r="J1663" s="20" t="str">
        <f>IF(H1663="","",INDEX(D.1[ĐVT],MATCH(H1663,D.1[Tên sản phẩm],0)))</f>
        <v/>
      </c>
      <c r="K1663" s="56" t="str">
        <f>IF(H1663="","",INDEX(#REF!,MATCH(H1663,D.1[Tên sản phẩm],0)))</f>
        <v/>
      </c>
      <c r="L1663" s="56"/>
      <c r="M1663" s="53"/>
      <c r="N1663" s="53"/>
      <c r="O1663" s="53"/>
      <c r="P1663" s="57" t="str">
        <f t="shared" si="308"/>
        <v/>
      </c>
      <c r="Q1663" s="58"/>
      <c r="R1663" s="56" t="str">
        <f t="shared" si="301"/>
        <v/>
      </c>
      <c r="S1663" s="57" t="str">
        <f t="shared" si="309"/>
        <v/>
      </c>
      <c r="T1663" s="58" t="str">
        <f t="shared" ca="1" si="310"/>
        <v/>
      </c>
      <c r="U1663" s="57" t="str">
        <f t="shared" si="311"/>
        <v/>
      </c>
      <c r="V1663" s="57" t="str">
        <f ca="1">IF(AND(C1663&lt;&gt;"",C1663&lt;&gt;OFFSET(C1663,1,0)),SUMIFS([Giá có thuế],[Số ĐK],C1663),"")</f>
        <v/>
      </c>
      <c r="W1663" s="53"/>
      <c r="X1663" s="55" t="str">
        <f>IF(W1663="","",'Thông Tin Chung'!#REF!)</f>
        <v/>
      </c>
      <c r="Y1663" s="57" t="str">
        <f t="shared" ca="1" si="312"/>
        <v/>
      </c>
      <c r="Z1663" s="59"/>
      <c r="AA1663" s="49" t="str">
        <f ca="1">IF(C1663="","",IF(OR(D1663&lt;NgayBatDau,D1663&gt;NgayKetThuc),"Ngày tháng phải nằm trong kỳ báo cáo",IF(AND(G1663&lt;&gt;"",COUNTIF(D.2[Tên khách hàng],G1663)=0),"Tên KH chưa khai báo trong DSKH",IF(AND(H1663&lt;&gt;"",COUNTIF(D.1[Tên sản phẩm],H1663)=0),"SP này chưa khai báo trong DSSP",""))))</f>
        <v/>
      </c>
      <c r="AB1663" s="28" t="str">
        <f t="shared" ca="1" si="302"/>
        <v/>
      </c>
      <c r="AC1663" s="29" t="str">
        <f>IF(OR(H1663="",S1663=""),"",S1663-(SUM(L1663,M1663)*INDEX(#REF!,MATCH(H1663,D.1[Tên sản phẩm],0))))</f>
        <v/>
      </c>
    </row>
    <row r="1664" spans="2:29" ht="27.75" customHeight="1">
      <c r="B1664" s="69">
        <f t="shared" si="303"/>
        <v>1661</v>
      </c>
      <c r="C1664" s="49" t="str">
        <f t="shared" ca="1" si="304"/>
        <v/>
      </c>
      <c r="D1664" s="50" t="str">
        <f t="shared" ca="1" si="305"/>
        <v/>
      </c>
      <c r="E1664" s="51" t="str">
        <f t="shared" ca="1" si="306"/>
        <v/>
      </c>
      <c r="F1664" s="51"/>
      <c r="G1664" s="52" t="str">
        <f t="shared" ca="1" si="307"/>
        <v/>
      </c>
      <c r="H1664" s="53"/>
      <c r="I1664" s="54" t="str">
        <f>IF(H1664="","",INDEX(D.1[Quy cách],MATCH(H1664,D.1[Tên sản phẩm],0)))</f>
        <v/>
      </c>
      <c r="J1664" s="20" t="str">
        <f>IF(H1664="","",INDEX(D.1[ĐVT],MATCH(H1664,D.1[Tên sản phẩm],0)))</f>
        <v/>
      </c>
      <c r="K1664" s="56" t="str">
        <f>IF(H1664="","",INDEX(#REF!,MATCH(H1664,D.1[Tên sản phẩm],0)))</f>
        <v/>
      </c>
      <c r="L1664" s="56"/>
      <c r="M1664" s="53"/>
      <c r="N1664" s="53"/>
      <c r="O1664" s="53"/>
      <c r="P1664" s="57" t="str">
        <f t="shared" si="308"/>
        <v/>
      </c>
      <c r="Q1664" s="58"/>
      <c r="R1664" s="56" t="str">
        <f t="shared" si="301"/>
        <v/>
      </c>
      <c r="S1664" s="57" t="str">
        <f t="shared" si="309"/>
        <v/>
      </c>
      <c r="T1664" s="58" t="str">
        <f t="shared" ca="1" si="310"/>
        <v/>
      </c>
      <c r="U1664" s="57" t="str">
        <f t="shared" si="311"/>
        <v/>
      </c>
      <c r="V1664" s="57" t="str">
        <f ca="1">IF(AND(C1664&lt;&gt;"",C1664&lt;&gt;OFFSET(C1664,1,0)),SUMIFS([Giá có thuế],[Số ĐK],C1664),"")</f>
        <v/>
      </c>
      <c r="W1664" s="53"/>
      <c r="X1664" s="55" t="str">
        <f>IF(W1664="","",'Thông Tin Chung'!#REF!)</f>
        <v/>
      </c>
      <c r="Y1664" s="57" t="str">
        <f t="shared" ca="1" si="312"/>
        <v/>
      </c>
      <c r="Z1664" s="59"/>
      <c r="AA1664" s="49" t="str">
        <f ca="1">IF(C1664="","",IF(OR(D1664&lt;NgayBatDau,D1664&gt;NgayKetThuc),"Ngày tháng phải nằm trong kỳ báo cáo",IF(AND(G1664&lt;&gt;"",COUNTIF(D.2[Tên khách hàng],G1664)=0),"Tên KH chưa khai báo trong DSKH",IF(AND(H1664&lt;&gt;"",COUNTIF(D.1[Tên sản phẩm],H1664)=0),"SP này chưa khai báo trong DSSP",""))))</f>
        <v/>
      </c>
      <c r="AB1664" s="28" t="str">
        <f t="shared" ca="1" si="302"/>
        <v/>
      </c>
      <c r="AC1664" s="29" t="str">
        <f>IF(OR(H1664="",S1664=""),"",S1664-(SUM(L1664,M1664)*INDEX(#REF!,MATCH(H1664,D.1[Tên sản phẩm],0))))</f>
        <v/>
      </c>
    </row>
    <row r="1665" spans="2:29" ht="27.75" customHeight="1">
      <c r="B1665" s="69">
        <f t="shared" si="303"/>
        <v>1662</v>
      </c>
      <c r="C1665" s="49" t="str">
        <f t="shared" ca="1" si="304"/>
        <v/>
      </c>
      <c r="D1665" s="50" t="str">
        <f t="shared" ca="1" si="305"/>
        <v/>
      </c>
      <c r="E1665" s="51" t="str">
        <f t="shared" ca="1" si="306"/>
        <v/>
      </c>
      <c r="F1665" s="51"/>
      <c r="G1665" s="52" t="str">
        <f t="shared" ca="1" si="307"/>
        <v/>
      </c>
      <c r="H1665" s="53"/>
      <c r="I1665" s="54" t="str">
        <f>IF(H1665="","",INDEX(D.1[Quy cách],MATCH(H1665,D.1[Tên sản phẩm],0)))</f>
        <v/>
      </c>
      <c r="J1665" s="20" t="str">
        <f>IF(H1665="","",INDEX(D.1[ĐVT],MATCH(H1665,D.1[Tên sản phẩm],0)))</f>
        <v/>
      </c>
      <c r="K1665" s="56" t="str">
        <f>IF(H1665="","",INDEX(#REF!,MATCH(H1665,D.1[Tên sản phẩm],0)))</f>
        <v/>
      </c>
      <c r="L1665" s="56"/>
      <c r="M1665" s="53"/>
      <c r="N1665" s="53"/>
      <c r="O1665" s="53"/>
      <c r="P1665" s="57" t="str">
        <f t="shared" si="308"/>
        <v/>
      </c>
      <c r="Q1665" s="58"/>
      <c r="R1665" s="56" t="str">
        <f t="shared" si="301"/>
        <v/>
      </c>
      <c r="S1665" s="57" t="str">
        <f t="shared" si="309"/>
        <v/>
      </c>
      <c r="T1665" s="58" t="str">
        <f t="shared" ca="1" si="310"/>
        <v/>
      </c>
      <c r="U1665" s="57" t="str">
        <f t="shared" si="311"/>
        <v/>
      </c>
      <c r="V1665" s="57" t="str">
        <f ca="1">IF(AND(C1665&lt;&gt;"",C1665&lt;&gt;OFFSET(C1665,1,0)),SUMIFS([Giá có thuế],[Số ĐK],C1665),"")</f>
        <v/>
      </c>
      <c r="W1665" s="53"/>
      <c r="X1665" s="55" t="str">
        <f>IF(W1665="","",'Thông Tin Chung'!#REF!)</f>
        <v/>
      </c>
      <c r="Y1665" s="57" t="str">
        <f t="shared" ca="1" si="312"/>
        <v/>
      </c>
      <c r="Z1665" s="59"/>
      <c r="AA1665" s="49" t="str">
        <f ca="1">IF(C1665="","",IF(OR(D1665&lt;NgayBatDau,D1665&gt;NgayKetThuc),"Ngày tháng phải nằm trong kỳ báo cáo",IF(AND(G1665&lt;&gt;"",COUNTIF(D.2[Tên khách hàng],G1665)=0),"Tên KH chưa khai báo trong DSKH",IF(AND(H1665&lt;&gt;"",COUNTIF(D.1[Tên sản phẩm],H1665)=0),"SP này chưa khai báo trong DSSP",""))))</f>
        <v/>
      </c>
      <c r="AB1665" s="28" t="str">
        <f t="shared" ca="1" si="302"/>
        <v/>
      </c>
      <c r="AC1665" s="29" t="str">
        <f>IF(OR(H1665="",S1665=""),"",S1665-(SUM(L1665,M1665)*INDEX(#REF!,MATCH(H1665,D.1[Tên sản phẩm],0))))</f>
        <v/>
      </c>
    </row>
    <row r="1666" spans="2:29" ht="27.75" customHeight="1">
      <c r="B1666" s="69">
        <f t="shared" si="303"/>
        <v>1663</v>
      </c>
      <c r="C1666" s="49" t="str">
        <f t="shared" ca="1" si="304"/>
        <v/>
      </c>
      <c r="D1666" s="50" t="str">
        <f t="shared" ca="1" si="305"/>
        <v/>
      </c>
      <c r="E1666" s="51" t="str">
        <f t="shared" ca="1" si="306"/>
        <v/>
      </c>
      <c r="F1666" s="51"/>
      <c r="G1666" s="52" t="str">
        <f t="shared" ca="1" si="307"/>
        <v/>
      </c>
      <c r="H1666" s="53"/>
      <c r="I1666" s="54" t="str">
        <f>IF(H1666="","",INDEX(D.1[Quy cách],MATCH(H1666,D.1[Tên sản phẩm],0)))</f>
        <v/>
      </c>
      <c r="J1666" s="20" t="str">
        <f>IF(H1666="","",INDEX(D.1[ĐVT],MATCH(H1666,D.1[Tên sản phẩm],0)))</f>
        <v/>
      </c>
      <c r="K1666" s="56" t="str">
        <f>IF(H1666="","",INDEX(#REF!,MATCH(H1666,D.1[Tên sản phẩm],0)))</f>
        <v/>
      </c>
      <c r="L1666" s="56"/>
      <c r="M1666" s="53"/>
      <c r="N1666" s="53"/>
      <c r="O1666" s="53"/>
      <c r="P1666" s="57" t="str">
        <f t="shared" si="308"/>
        <v/>
      </c>
      <c r="Q1666" s="58"/>
      <c r="R1666" s="56" t="str">
        <f t="shared" si="301"/>
        <v/>
      </c>
      <c r="S1666" s="57" t="str">
        <f t="shared" si="309"/>
        <v/>
      </c>
      <c r="T1666" s="58" t="str">
        <f t="shared" ca="1" si="310"/>
        <v/>
      </c>
      <c r="U1666" s="57" t="str">
        <f t="shared" si="311"/>
        <v/>
      </c>
      <c r="V1666" s="57" t="str">
        <f ca="1">IF(AND(C1666&lt;&gt;"",C1666&lt;&gt;OFFSET(C1666,1,0)),SUMIFS([Giá có thuế],[Số ĐK],C1666),"")</f>
        <v/>
      </c>
      <c r="W1666" s="53"/>
      <c r="X1666" s="55" t="str">
        <f>IF(W1666="","",'Thông Tin Chung'!#REF!)</f>
        <v/>
      </c>
      <c r="Y1666" s="57" t="str">
        <f t="shared" ca="1" si="312"/>
        <v/>
      </c>
      <c r="Z1666" s="59"/>
      <c r="AA1666" s="49" t="str">
        <f ca="1">IF(C1666="","",IF(OR(D1666&lt;NgayBatDau,D1666&gt;NgayKetThuc),"Ngày tháng phải nằm trong kỳ báo cáo",IF(AND(G1666&lt;&gt;"",COUNTIF(D.2[Tên khách hàng],G1666)=0),"Tên KH chưa khai báo trong DSKH",IF(AND(H1666&lt;&gt;"",COUNTIF(D.1[Tên sản phẩm],H1666)=0),"SP này chưa khai báo trong DSSP",""))))</f>
        <v/>
      </c>
      <c r="AB1666" s="28" t="str">
        <f t="shared" ca="1" si="302"/>
        <v/>
      </c>
      <c r="AC1666" s="29" t="str">
        <f>IF(OR(H1666="",S1666=""),"",S1666-(SUM(L1666,M1666)*INDEX(#REF!,MATCH(H1666,D.1[Tên sản phẩm],0))))</f>
        <v/>
      </c>
    </row>
    <row r="1667" spans="2:29" ht="27.75" customHeight="1">
      <c r="B1667" s="69">
        <f t="shared" si="303"/>
        <v>1664</v>
      </c>
      <c r="C1667" s="49" t="str">
        <f t="shared" ca="1" si="304"/>
        <v/>
      </c>
      <c r="D1667" s="50" t="str">
        <f t="shared" ca="1" si="305"/>
        <v/>
      </c>
      <c r="E1667" s="51" t="str">
        <f t="shared" ca="1" si="306"/>
        <v/>
      </c>
      <c r="F1667" s="51"/>
      <c r="G1667" s="52" t="str">
        <f t="shared" ca="1" si="307"/>
        <v/>
      </c>
      <c r="H1667" s="53"/>
      <c r="I1667" s="54" t="str">
        <f>IF(H1667="","",INDEX(D.1[Quy cách],MATCH(H1667,D.1[Tên sản phẩm],0)))</f>
        <v/>
      </c>
      <c r="J1667" s="20" t="str">
        <f>IF(H1667="","",INDEX(D.1[ĐVT],MATCH(H1667,D.1[Tên sản phẩm],0)))</f>
        <v/>
      </c>
      <c r="K1667" s="56" t="str">
        <f>IF(H1667="","",INDEX(#REF!,MATCH(H1667,D.1[Tên sản phẩm],0)))</f>
        <v/>
      </c>
      <c r="L1667" s="56"/>
      <c r="M1667" s="53"/>
      <c r="N1667" s="53"/>
      <c r="O1667" s="53"/>
      <c r="P1667" s="57" t="str">
        <f t="shared" si="308"/>
        <v/>
      </c>
      <c r="Q1667" s="58"/>
      <c r="R1667" s="56" t="str">
        <f t="shared" ref="R1667:R1730" si="313">IF(P1667="","",P1667*SUM(Q1667))</f>
        <v/>
      </c>
      <c r="S1667" s="57" t="str">
        <f t="shared" si="309"/>
        <v/>
      </c>
      <c r="T1667" s="58" t="str">
        <f t="shared" ca="1" si="310"/>
        <v/>
      </c>
      <c r="U1667" s="57" t="str">
        <f t="shared" si="311"/>
        <v/>
      </c>
      <c r="V1667" s="57" t="str">
        <f ca="1">IF(AND(C1667&lt;&gt;"",C1667&lt;&gt;OFFSET(C1667,1,0)),SUMIFS([Giá có thuế],[Số ĐK],C1667),"")</f>
        <v/>
      </c>
      <c r="W1667" s="53"/>
      <c r="X1667" s="55" t="str">
        <f>IF(W1667="","",'Thông Tin Chung'!#REF!)</f>
        <v/>
      </c>
      <c r="Y1667" s="57" t="str">
        <f t="shared" ca="1" si="312"/>
        <v/>
      </c>
      <c r="Z1667" s="59"/>
      <c r="AA1667" s="49" t="str">
        <f ca="1">IF(C1667="","",IF(OR(D1667&lt;NgayBatDau,D1667&gt;NgayKetThuc),"Ngày tháng phải nằm trong kỳ báo cáo",IF(AND(G1667&lt;&gt;"",COUNTIF(D.2[Tên khách hàng],G1667)=0),"Tên KH chưa khai báo trong DSKH",IF(AND(H1667&lt;&gt;"",COUNTIF(D.1[Tên sản phẩm],H1667)=0),"SP này chưa khai báo trong DSSP",""))))</f>
        <v/>
      </c>
      <c r="AB1667" s="28" t="str">
        <f t="shared" ref="AB1667:AB1730" ca="1" si="314">IF(D1667="","",MONTH(D1667))</f>
        <v/>
      </c>
      <c r="AC1667" s="29" t="str">
        <f>IF(OR(H1667="",S1667=""),"",S1667-(SUM(L1667,M1667)*INDEX(#REF!,MATCH(H1667,D.1[Tên sản phẩm],0))))</f>
        <v/>
      </c>
    </row>
    <row r="1668" spans="2:29" ht="27.75" customHeight="1">
      <c r="B1668" s="69">
        <f t="shared" ref="B1668:B1731" si="315">ROW(A1668)-3</f>
        <v>1665</v>
      </c>
      <c r="C1668" s="49" t="str">
        <f t="shared" ref="C1668:C1731" ca="1" si="316">IF(AND(D1668="",E1668="",G1668=""),"",IF(AND(D1668=OFFSET(D1668,-1,0),E1668=OFFSET(E1668,-1,0),G1668=OFFSET(G1668,-1,0)),OFFSET(B1668,-1,1),B1668))</f>
        <v/>
      </c>
      <c r="D1668" s="50" t="str">
        <f t="shared" ref="D1668:D1731" ca="1" si="317">IF(AND($H1668&lt;&gt;"",B1668&lt;&gt;1),OFFSET(C1668,-1,1),"")</f>
        <v/>
      </c>
      <c r="E1668" s="51" t="str">
        <f t="shared" ref="E1668:E1731" ca="1" si="318">IF(AND($H1668&lt;&gt;"",B1668&lt;&gt;1),OFFSET(D1668,-1,1),"")</f>
        <v/>
      </c>
      <c r="F1668" s="51"/>
      <c r="G1668" s="52" t="str">
        <f t="shared" ref="G1668:G1731" ca="1" si="319">IF(AND($H1668&lt;&gt;"",B1668&lt;&gt;1),OFFSET(F1668,-1,1),"")</f>
        <v/>
      </c>
      <c r="H1668" s="53"/>
      <c r="I1668" s="54" t="str">
        <f>IF(H1668="","",INDEX(D.1[Quy cách],MATCH(H1668,D.1[Tên sản phẩm],0)))</f>
        <v/>
      </c>
      <c r="J1668" s="20" t="str">
        <f>IF(H1668="","",INDEX(D.1[ĐVT],MATCH(H1668,D.1[Tên sản phẩm],0)))</f>
        <v/>
      </c>
      <c r="K1668" s="56" t="str">
        <f>IF(H1668="","",INDEX(#REF!,MATCH(H1668,D.1[Tên sản phẩm],0)))</f>
        <v/>
      </c>
      <c r="L1668" s="56"/>
      <c r="M1668" s="53"/>
      <c r="N1668" s="53"/>
      <c r="O1668" s="53"/>
      <c r="P1668" s="57" t="str">
        <f t="shared" ref="P1668:P1731" si="320">IF(AND(K1668&lt;&gt;"",L1668&lt;&gt;""),K1668*L1668,IF(AND(N1668&lt;&gt;"",O1668&lt;&gt;""),N1668*O1668,""))</f>
        <v/>
      </c>
      <c r="Q1668" s="58"/>
      <c r="R1668" s="56" t="str">
        <f t="shared" si="313"/>
        <v/>
      </c>
      <c r="S1668" s="57" t="str">
        <f t="shared" ref="S1668:S1731" si="321">IF(P1668="","",P1668-SUM(R1668))</f>
        <v/>
      </c>
      <c r="T1668" s="58" t="str">
        <f t="shared" ref="T1668:T1731" ca="1" si="322">IF(AND(S1668&lt;&gt;"",C1668=OFFSET(C1668,-1,0)),OFFSET(S1668,-1,1),"")</f>
        <v/>
      </c>
      <c r="U1668" s="57" t="str">
        <f t="shared" ref="U1668:U1731" si="323">IF(S1668="","",S1668*SUM(1,T1668))</f>
        <v/>
      </c>
      <c r="V1668" s="57" t="str">
        <f ca="1">IF(AND(C1668&lt;&gt;"",C1668&lt;&gt;OFFSET(C1668,1,0)),SUMIFS([Giá có thuế],[Số ĐK],C1668),"")</f>
        <v/>
      </c>
      <c r="W1668" s="53"/>
      <c r="X1668" s="55" t="str">
        <f>IF(W1668="","",'Thông Tin Chung'!#REF!)</f>
        <v/>
      </c>
      <c r="Y1668" s="57" t="str">
        <f t="shared" ref="Y1668:Y1731" ca="1" si="324">IF(AND(V1668&lt;&gt;"",W1668&lt;&gt;"",V1668&lt;&gt;0),V1668-W1668,"")</f>
        <v/>
      </c>
      <c r="Z1668" s="59"/>
      <c r="AA1668" s="49" t="str">
        <f ca="1">IF(C1668="","",IF(OR(D1668&lt;NgayBatDau,D1668&gt;NgayKetThuc),"Ngày tháng phải nằm trong kỳ báo cáo",IF(AND(G1668&lt;&gt;"",COUNTIF(D.2[Tên khách hàng],G1668)=0),"Tên KH chưa khai báo trong DSKH",IF(AND(H1668&lt;&gt;"",COUNTIF(D.1[Tên sản phẩm],H1668)=0),"SP này chưa khai báo trong DSSP",""))))</f>
        <v/>
      </c>
      <c r="AB1668" s="28" t="str">
        <f t="shared" ca="1" si="314"/>
        <v/>
      </c>
      <c r="AC1668" s="29" t="str">
        <f>IF(OR(H1668="",S1668=""),"",S1668-(SUM(L1668,M1668)*INDEX(#REF!,MATCH(H1668,D.1[Tên sản phẩm],0))))</f>
        <v/>
      </c>
    </row>
    <row r="1669" spans="2:29" ht="27.75" customHeight="1">
      <c r="B1669" s="69">
        <f t="shared" si="315"/>
        <v>1666</v>
      </c>
      <c r="C1669" s="49" t="str">
        <f t="shared" ca="1" si="316"/>
        <v/>
      </c>
      <c r="D1669" s="50" t="str">
        <f t="shared" ca="1" si="317"/>
        <v/>
      </c>
      <c r="E1669" s="51" t="str">
        <f t="shared" ca="1" si="318"/>
        <v/>
      </c>
      <c r="F1669" s="51"/>
      <c r="G1669" s="52" t="str">
        <f t="shared" ca="1" si="319"/>
        <v/>
      </c>
      <c r="H1669" s="53"/>
      <c r="I1669" s="54" t="str">
        <f>IF(H1669="","",INDEX(D.1[Quy cách],MATCH(H1669,D.1[Tên sản phẩm],0)))</f>
        <v/>
      </c>
      <c r="J1669" s="20" t="str">
        <f>IF(H1669="","",INDEX(D.1[ĐVT],MATCH(H1669,D.1[Tên sản phẩm],0)))</f>
        <v/>
      </c>
      <c r="K1669" s="56" t="str">
        <f>IF(H1669="","",INDEX(#REF!,MATCH(H1669,D.1[Tên sản phẩm],0)))</f>
        <v/>
      </c>
      <c r="L1669" s="56"/>
      <c r="M1669" s="53"/>
      <c r="N1669" s="53"/>
      <c r="O1669" s="53"/>
      <c r="P1669" s="57" t="str">
        <f t="shared" si="320"/>
        <v/>
      </c>
      <c r="Q1669" s="58"/>
      <c r="R1669" s="56" t="str">
        <f t="shared" si="313"/>
        <v/>
      </c>
      <c r="S1669" s="57" t="str">
        <f t="shared" si="321"/>
        <v/>
      </c>
      <c r="T1669" s="58" t="str">
        <f t="shared" ca="1" si="322"/>
        <v/>
      </c>
      <c r="U1669" s="57" t="str">
        <f t="shared" si="323"/>
        <v/>
      </c>
      <c r="V1669" s="57" t="str">
        <f ca="1">IF(AND(C1669&lt;&gt;"",C1669&lt;&gt;OFFSET(C1669,1,0)),SUMIFS([Giá có thuế],[Số ĐK],C1669),"")</f>
        <v/>
      </c>
      <c r="W1669" s="53"/>
      <c r="X1669" s="55" t="str">
        <f>IF(W1669="","",'Thông Tin Chung'!#REF!)</f>
        <v/>
      </c>
      <c r="Y1669" s="57" t="str">
        <f t="shared" ca="1" si="324"/>
        <v/>
      </c>
      <c r="Z1669" s="59"/>
      <c r="AA1669" s="49" t="str">
        <f ca="1">IF(C1669="","",IF(OR(D1669&lt;NgayBatDau,D1669&gt;NgayKetThuc),"Ngày tháng phải nằm trong kỳ báo cáo",IF(AND(G1669&lt;&gt;"",COUNTIF(D.2[Tên khách hàng],G1669)=0),"Tên KH chưa khai báo trong DSKH",IF(AND(H1669&lt;&gt;"",COUNTIF(D.1[Tên sản phẩm],H1669)=0),"SP này chưa khai báo trong DSSP",""))))</f>
        <v/>
      </c>
      <c r="AB1669" s="28" t="str">
        <f t="shared" ca="1" si="314"/>
        <v/>
      </c>
      <c r="AC1669" s="29" t="str">
        <f>IF(OR(H1669="",S1669=""),"",S1669-(SUM(L1669,M1669)*INDEX(#REF!,MATCH(H1669,D.1[Tên sản phẩm],0))))</f>
        <v/>
      </c>
    </row>
    <row r="1670" spans="2:29" ht="27.75" customHeight="1">
      <c r="B1670" s="69">
        <f t="shared" si="315"/>
        <v>1667</v>
      </c>
      <c r="C1670" s="49" t="str">
        <f t="shared" ca="1" si="316"/>
        <v/>
      </c>
      <c r="D1670" s="50" t="str">
        <f t="shared" ca="1" si="317"/>
        <v/>
      </c>
      <c r="E1670" s="51" t="str">
        <f t="shared" ca="1" si="318"/>
        <v/>
      </c>
      <c r="F1670" s="51"/>
      <c r="G1670" s="52" t="str">
        <f t="shared" ca="1" si="319"/>
        <v/>
      </c>
      <c r="H1670" s="53"/>
      <c r="I1670" s="54" t="str">
        <f>IF(H1670="","",INDEX(D.1[Quy cách],MATCH(H1670,D.1[Tên sản phẩm],0)))</f>
        <v/>
      </c>
      <c r="J1670" s="20" t="str">
        <f>IF(H1670="","",INDEX(D.1[ĐVT],MATCH(H1670,D.1[Tên sản phẩm],0)))</f>
        <v/>
      </c>
      <c r="K1670" s="56" t="str">
        <f>IF(H1670="","",INDEX(#REF!,MATCH(H1670,D.1[Tên sản phẩm],0)))</f>
        <v/>
      </c>
      <c r="L1670" s="56"/>
      <c r="M1670" s="53"/>
      <c r="N1670" s="53"/>
      <c r="O1670" s="53"/>
      <c r="P1670" s="57" t="str">
        <f t="shared" si="320"/>
        <v/>
      </c>
      <c r="Q1670" s="58"/>
      <c r="R1670" s="56" t="str">
        <f t="shared" si="313"/>
        <v/>
      </c>
      <c r="S1670" s="57" t="str">
        <f t="shared" si="321"/>
        <v/>
      </c>
      <c r="T1670" s="58" t="str">
        <f t="shared" ca="1" si="322"/>
        <v/>
      </c>
      <c r="U1670" s="57" t="str">
        <f t="shared" si="323"/>
        <v/>
      </c>
      <c r="V1670" s="57" t="str">
        <f ca="1">IF(AND(C1670&lt;&gt;"",C1670&lt;&gt;OFFSET(C1670,1,0)),SUMIFS([Giá có thuế],[Số ĐK],C1670),"")</f>
        <v/>
      </c>
      <c r="W1670" s="53"/>
      <c r="X1670" s="55" t="str">
        <f>IF(W1670="","",'Thông Tin Chung'!#REF!)</f>
        <v/>
      </c>
      <c r="Y1670" s="57" t="str">
        <f t="shared" ca="1" si="324"/>
        <v/>
      </c>
      <c r="Z1670" s="59"/>
      <c r="AA1670" s="49" t="str">
        <f ca="1">IF(C1670="","",IF(OR(D1670&lt;NgayBatDau,D1670&gt;NgayKetThuc),"Ngày tháng phải nằm trong kỳ báo cáo",IF(AND(G1670&lt;&gt;"",COUNTIF(D.2[Tên khách hàng],G1670)=0),"Tên KH chưa khai báo trong DSKH",IF(AND(H1670&lt;&gt;"",COUNTIF(D.1[Tên sản phẩm],H1670)=0),"SP này chưa khai báo trong DSSP",""))))</f>
        <v/>
      </c>
      <c r="AB1670" s="28" t="str">
        <f t="shared" ca="1" si="314"/>
        <v/>
      </c>
      <c r="AC1670" s="29" t="str">
        <f>IF(OR(H1670="",S1670=""),"",S1670-(SUM(L1670,M1670)*INDEX(#REF!,MATCH(H1670,D.1[Tên sản phẩm],0))))</f>
        <v/>
      </c>
    </row>
    <row r="1671" spans="2:29" ht="27.75" customHeight="1">
      <c r="B1671" s="69">
        <f t="shared" si="315"/>
        <v>1668</v>
      </c>
      <c r="C1671" s="49" t="str">
        <f t="shared" ca="1" si="316"/>
        <v/>
      </c>
      <c r="D1671" s="50" t="str">
        <f t="shared" ca="1" si="317"/>
        <v/>
      </c>
      <c r="E1671" s="51" t="str">
        <f t="shared" ca="1" si="318"/>
        <v/>
      </c>
      <c r="F1671" s="51"/>
      <c r="G1671" s="52" t="str">
        <f t="shared" ca="1" si="319"/>
        <v/>
      </c>
      <c r="H1671" s="53"/>
      <c r="I1671" s="54" t="str">
        <f>IF(H1671="","",INDEX(D.1[Quy cách],MATCH(H1671,D.1[Tên sản phẩm],0)))</f>
        <v/>
      </c>
      <c r="J1671" s="20" t="str">
        <f>IF(H1671="","",INDEX(D.1[ĐVT],MATCH(H1671,D.1[Tên sản phẩm],0)))</f>
        <v/>
      </c>
      <c r="K1671" s="56" t="str">
        <f>IF(H1671="","",INDEX(#REF!,MATCH(H1671,D.1[Tên sản phẩm],0)))</f>
        <v/>
      </c>
      <c r="L1671" s="56"/>
      <c r="M1671" s="53"/>
      <c r="N1671" s="53"/>
      <c r="O1671" s="53"/>
      <c r="P1671" s="57" t="str">
        <f t="shared" si="320"/>
        <v/>
      </c>
      <c r="Q1671" s="58"/>
      <c r="R1671" s="56" t="str">
        <f t="shared" si="313"/>
        <v/>
      </c>
      <c r="S1671" s="57" t="str">
        <f t="shared" si="321"/>
        <v/>
      </c>
      <c r="T1671" s="58" t="str">
        <f t="shared" ca="1" si="322"/>
        <v/>
      </c>
      <c r="U1671" s="57" t="str">
        <f t="shared" si="323"/>
        <v/>
      </c>
      <c r="V1671" s="57" t="str">
        <f ca="1">IF(AND(C1671&lt;&gt;"",C1671&lt;&gt;OFFSET(C1671,1,0)),SUMIFS([Giá có thuế],[Số ĐK],C1671),"")</f>
        <v/>
      </c>
      <c r="W1671" s="53"/>
      <c r="X1671" s="55" t="str">
        <f>IF(W1671="","",'Thông Tin Chung'!#REF!)</f>
        <v/>
      </c>
      <c r="Y1671" s="57" t="str">
        <f t="shared" ca="1" si="324"/>
        <v/>
      </c>
      <c r="Z1671" s="59"/>
      <c r="AA1671" s="49" t="str">
        <f ca="1">IF(C1671="","",IF(OR(D1671&lt;NgayBatDau,D1671&gt;NgayKetThuc),"Ngày tháng phải nằm trong kỳ báo cáo",IF(AND(G1671&lt;&gt;"",COUNTIF(D.2[Tên khách hàng],G1671)=0),"Tên KH chưa khai báo trong DSKH",IF(AND(H1671&lt;&gt;"",COUNTIF(D.1[Tên sản phẩm],H1671)=0),"SP này chưa khai báo trong DSSP",""))))</f>
        <v/>
      </c>
      <c r="AB1671" s="28" t="str">
        <f t="shared" ca="1" si="314"/>
        <v/>
      </c>
      <c r="AC1671" s="29" t="str">
        <f>IF(OR(H1671="",S1671=""),"",S1671-(SUM(L1671,M1671)*INDEX(#REF!,MATCH(H1671,D.1[Tên sản phẩm],0))))</f>
        <v/>
      </c>
    </row>
    <row r="1672" spans="2:29" ht="27.75" customHeight="1">
      <c r="B1672" s="69">
        <f t="shared" si="315"/>
        <v>1669</v>
      </c>
      <c r="C1672" s="49" t="str">
        <f t="shared" ca="1" si="316"/>
        <v/>
      </c>
      <c r="D1672" s="50" t="str">
        <f t="shared" ca="1" si="317"/>
        <v/>
      </c>
      <c r="E1672" s="51" t="str">
        <f t="shared" ca="1" si="318"/>
        <v/>
      </c>
      <c r="F1672" s="51"/>
      <c r="G1672" s="52" t="str">
        <f t="shared" ca="1" si="319"/>
        <v/>
      </c>
      <c r="H1672" s="53"/>
      <c r="I1672" s="54" t="str">
        <f>IF(H1672="","",INDEX(D.1[Quy cách],MATCH(H1672,D.1[Tên sản phẩm],0)))</f>
        <v/>
      </c>
      <c r="J1672" s="20" t="str">
        <f>IF(H1672="","",INDEX(D.1[ĐVT],MATCH(H1672,D.1[Tên sản phẩm],0)))</f>
        <v/>
      </c>
      <c r="K1672" s="56" t="str">
        <f>IF(H1672="","",INDEX(#REF!,MATCH(H1672,D.1[Tên sản phẩm],0)))</f>
        <v/>
      </c>
      <c r="L1672" s="56"/>
      <c r="M1672" s="53"/>
      <c r="N1672" s="53"/>
      <c r="O1672" s="53"/>
      <c r="P1672" s="57" t="str">
        <f t="shared" si="320"/>
        <v/>
      </c>
      <c r="Q1672" s="58"/>
      <c r="R1672" s="56" t="str">
        <f t="shared" si="313"/>
        <v/>
      </c>
      <c r="S1672" s="57" t="str">
        <f t="shared" si="321"/>
        <v/>
      </c>
      <c r="T1672" s="58" t="str">
        <f t="shared" ca="1" si="322"/>
        <v/>
      </c>
      <c r="U1672" s="57" t="str">
        <f t="shared" si="323"/>
        <v/>
      </c>
      <c r="V1672" s="57" t="str">
        <f ca="1">IF(AND(C1672&lt;&gt;"",C1672&lt;&gt;OFFSET(C1672,1,0)),SUMIFS([Giá có thuế],[Số ĐK],C1672),"")</f>
        <v/>
      </c>
      <c r="W1672" s="53"/>
      <c r="X1672" s="55" t="str">
        <f>IF(W1672="","",'Thông Tin Chung'!#REF!)</f>
        <v/>
      </c>
      <c r="Y1672" s="57" t="str">
        <f t="shared" ca="1" si="324"/>
        <v/>
      </c>
      <c r="Z1672" s="59"/>
      <c r="AA1672" s="49" t="str">
        <f ca="1">IF(C1672="","",IF(OR(D1672&lt;NgayBatDau,D1672&gt;NgayKetThuc),"Ngày tháng phải nằm trong kỳ báo cáo",IF(AND(G1672&lt;&gt;"",COUNTIF(D.2[Tên khách hàng],G1672)=0),"Tên KH chưa khai báo trong DSKH",IF(AND(H1672&lt;&gt;"",COUNTIF(D.1[Tên sản phẩm],H1672)=0),"SP này chưa khai báo trong DSSP",""))))</f>
        <v/>
      </c>
      <c r="AB1672" s="28" t="str">
        <f t="shared" ca="1" si="314"/>
        <v/>
      </c>
      <c r="AC1672" s="29" t="str">
        <f>IF(OR(H1672="",S1672=""),"",S1672-(SUM(L1672,M1672)*INDEX(#REF!,MATCH(H1672,D.1[Tên sản phẩm],0))))</f>
        <v/>
      </c>
    </row>
    <row r="1673" spans="2:29" ht="27.75" customHeight="1">
      <c r="B1673" s="69">
        <f t="shared" si="315"/>
        <v>1670</v>
      </c>
      <c r="C1673" s="49" t="str">
        <f t="shared" ca="1" si="316"/>
        <v/>
      </c>
      <c r="D1673" s="50" t="str">
        <f t="shared" ca="1" si="317"/>
        <v/>
      </c>
      <c r="E1673" s="51" t="str">
        <f t="shared" ca="1" si="318"/>
        <v/>
      </c>
      <c r="F1673" s="51"/>
      <c r="G1673" s="52" t="str">
        <f t="shared" ca="1" si="319"/>
        <v/>
      </c>
      <c r="H1673" s="53"/>
      <c r="I1673" s="54" t="str">
        <f>IF(H1673="","",INDEX(D.1[Quy cách],MATCH(H1673,D.1[Tên sản phẩm],0)))</f>
        <v/>
      </c>
      <c r="J1673" s="20" t="str">
        <f>IF(H1673="","",INDEX(D.1[ĐVT],MATCH(H1673,D.1[Tên sản phẩm],0)))</f>
        <v/>
      </c>
      <c r="K1673" s="56" t="str">
        <f>IF(H1673="","",INDEX(#REF!,MATCH(H1673,D.1[Tên sản phẩm],0)))</f>
        <v/>
      </c>
      <c r="L1673" s="56"/>
      <c r="M1673" s="53"/>
      <c r="N1673" s="53"/>
      <c r="O1673" s="53"/>
      <c r="P1673" s="57" t="str">
        <f t="shared" si="320"/>
        <v/>
      </c>
      <c r="Q1673" s="58"/>
      <c r="R1673" s="56" t="str">
        <f t="shared" si="313"/>
        <v/>
      </c>
      <c r="S1673" s="57" t="str">
        <f t="shared" si="321"/>
        <v/>
      </c>
      <c r="T1673" s="58" t="str">
        <f t="shared" ca="1" si="322"/>
        <v/>
      </c>
      <c r="U1673" s="57" t="str">
        <f t="shared" si="323"/>
        <v/>
      </c>
      <c r="V1673" s="57" t="str">
        <f ca="1">IF(AND(C1673&lt;&gt;"",C1673&lt;&gt;OFFSET(C1673,1,0)),SUMIFS([Giá có thuế],[Số ĐK],C1673),"")</f>
        <v/>
      </c>
      <c r="W1673" s="53"/>
      <c r="X1673" s="55" t="str">
        <f>IF(W1673="","",'Thông Tin Chung'!#REF!)</f>
        <v/>
      </c>
      <c r="Y1673" s="57" t="str">
        <f t="shared" ca="1" si="324"/>
        <v/>
      </c>
      <c r="Z1673" s="59"/>
      <c r="AA1673" s="49" t="str">
        <f ca="1">IF(C1673="","",IF(OR(D1673&lt;NgayBatDau,D1673&gt;NgayKetThuc),"Ngày tháng phải nằm trong kỳ báo cáo",IF(AND(G1673&lt;&gt;"",COUNTIF(D.2[Tên khách hàng],G1673)=0),"Tên KH chưa khai báo trong DSKH",IF(AND(H1673&lt;&gt;"",COUNTIF(D.1[Tên sản phẩm],H1673)=0),"SP này chưa khai báo trong DSSP",""))))</f>
        <v/>
      </c>
      <c r="AB1673" s="28" t="str">
        <f t="shared" ca="1" si="314"/>
        <v/>
      </c>
      <c r="AC1673" s="29" t="str">
        <f>IF(OR(H1673="",S1673=""),"",S1673-(SUM(L1673,M1673)*INDEX(#REF!,MATCH(H1673,D.1[Tên sản phẩm],0))))</f>
        <v/>
      </c>
    </row>
    <row r="1674" spans="2:29" ht="27.75" customHeight="1">
      <c r="B1674" s="69">
        <f t="shared" si="315"/>
        <v>1671</v>
      </c>
      <c r="C1674" s="49" t="str">
        <f t="shared" ca="1" si="316"/>
        <v/>
      </c>
      <c r="D1674" s="50" t="str">
        <f t="shared" ca="1" si="317"/>
        <v/>
      </c>
      <c r="E1674" s="51" t="str">
        <f t="shared" ca="1" si="318"/>
        <v/>
      </c>
      <c r="F1674" s="51"/>
      <c r="G1674" s="52" t="str">
        <f t="shared" ca="1" si="319"/>
        <v/>
      </c>
      <c r="H1674" s="53"/>
      <c r="I1674" s="54" t="str">
        <f>IF(H1674="","",INDEX(D.1[Quy cách],MATCH(H1674,D.1[Tên sản phẩm],0)))</f>
        <v/>
      </c>
      <c r="J1674" s="20" t="str">
        <f>IF(H1674="","",INDEX(D.1[ĐVT],MATCH(H1674,D.1[Tên sản phẩm],0)))</f>
        <v/>
      </c>
      <c r="K1674" s="56" t="str">
        <f>IF(H1674="","",INDEX(#REF!,MATCH(H1674,D.1[Tên sản phẩm],0)))</f>
        <v/>
      </c>
      <c r="L1674" s="56"/>
      <c r="M1674" s="53"/>
      <c r="N1674" s="53"/>
      <c r="O1674" s="53"/>
      <c r="P1674" s="57" t="str">
        <f t="shared" si="320"/>
        <v/>
      </c>
      <c r="Q1674" s="58"/>
      <c r="R1674" s="56" t="str">
        <f t="shared" si="313"/>
        <v/>
      </c>
      <c r="S1674" s="57" t="str">
        <f t="shared" si="321"/>
        <v/>
      </c>
      <c r="T1674" s="58" t="str">
        <f t="shared" ca="1" si="322"/>
        <v/>
      </c>
      <c r="U1674" s="57" t="str">
        <f t="shared" si="323"/>
        <v/>
      </c>
      <c r="V1674" s="57" t="str">
        <f ca="1">IF(AND(C1674&lt;&gt;"",C1674&lt;&gt;OFFSET(C1674,1,0)),SUMIFS([Giá có thuế],[Số ĐK],C1674),"")</f>
        <v/>
      </c>
      <c r="W1674" s="53"/>
      <c r="X1674" s="55" t="str">
        <f>IF(W1674="","",'Thông Tin Chung'!#REF!)</f>
        <v/>
      </c>
      <c r="Y1674" s="57" t="str">
        <f t="shared" ca="1" si="324"/>
        <v/>
      </c>
      <c r="Z1674" s="59"/>
      <c r="AA1674" s="49" t="str">
        <f ca="1">IF(C1674="","",IF(OR(D1674&lt;NgayBatDau,D1674&gt;NgayKetThuc),"Ngày tháng phải nằm trong kỳ báo cáo",IF(AND(G1674&lt;&gt;"",COUNTIF(D.2[Tên khách hàng],G1674)=0),"Tên KH chưa khai báo trong DSKH",IF(AND(H1674&lt;&gt;"",COUNTIF(D.1[Tên sản phẩm],H1674)=0),"SP này chưa khai báo trong DSSP",""))))</f>
        <v/>
      </c>
      <c r="AB1674" s="28" t="str">
        <f t="shared" ca="1" si="314"/>
        <v/>
      </c>
      <c r="AC1674" s="29" t="str">
        <f>IF(OR(H1674="",S1674=""),"",S1674-(SUM(L1674,M1674)*INDEX(#REF!,MATCH(H1674,D.1[Tên sản phẩm],0))))</f>
        <v/>
      </c>
    </row>
    <row r="1675" spans="2:29" ht="27.75" customHeight="1">
      <c r="B1675" s="69">
        <f t="shared" si="315"/>
        <v>1672</v>
      </c>
      <c r="C1675" s="49" t="str">
        <f t="shared" ca="1" si="316"/>
        <v/>
      </c>
      <c r="D1675" s="50" t="str">
        <f t="shared" ca="1" si="317"/>
        <v/>
      </c>
      <c r="E1675" s="51" t="str">
        <f t="shared" ca="1" si="318"/>
        <v/>
      </c>
      <c r="F1675" s="51"/>
      <c r="G1675" s="52" t="str">
        <f t="shared" ca="1" si="319"/>
        <v/>
      </c>
      <c r="H1675" s="53"/>
      <c r="I1675" s="54" t="str">
        <f>IF(H1675="","",INDEX(D.1[Quy cách],MATCH(H1675,D.1[Tên sản phẩm],0)))</f>
        <v/>
      </c>
      <c r="J1675" s="20" t="str">
        <f>IF(H1675="","",INDEX(D.1[ĐVT],MATCH(H1675,D.1[Tên sản phẩm],0)))</f>
        <v/>
      </c>
      <c r="K1675" s="56" t="str">
        <f>IF(H1675="","",INDEX(#REF!,MATCH(H1675,D.1[Tên sản phẩm],0)))</f>
        <v/>
      </c>
      <c r="L1675" s="56"/>
      <c r="M1675" s="53"/>
      <c r="N1675" s="53"/>
      <c r="O1675" s="53"/>
      <c r="P1675" s="57" t="str">
        <f t="shared" si="320"/>
        <v/>
      </c>
      <c r="Q1675" s="58"/>
      <c r="R1675" s="56" t="str">
        <f t="shared" si="313"/>
        <v/>
      </c>
      <c r="S1675" s="57" t="str">
        <f t="shared" si="321"/>
        <v/>
      </c>
      <c r="T1675" s="58" t="str">
        <f t="shared" ca="1" si="322"/>
        <v/>
      </c>
      <c r="U1675" s="57" t="str">
        <f t="shared" si="323"/>
        <v/>
      </c>
      <c r="V1675" s="57" t="str">
        <f ca="1">IF(AND(C1675&lt;&gt;"",C1675&lt;&gt;OFFSET(C1675,1,0)),SUMIFS([Giá có thuế],[Số ĐK],C1675),"")</f>
        <v/>
      </c>
      <c r="W1675" s="53"/>
      <c r="X1675" s="55" t="str">
        <f>IF(W1675="","",'Thông Tin Chung'!#REF!)</f>
        <v/>
      </c>
      <c r="Y1675" s="57" t="str">
        <f t="shared" ca="1" si="324"/>
        <v/>
      </c>
      <c r="Z1675" s="59"/>
      <c r="AA1675" s="49" t="str">
        <f ca="1">IF(C1675="","",IF(OR(D1675&lt;NgayBatDau,D1675&gt;NgayKetThuc),"Ngày tháng phải nằm trong kỳ báo cáo",IF(AND(G1675&lt;&gt;"",COUNTIF(D.2[Tên khách hàng],G1675)=0),"Tên KH chưa khai báo trong DSKH",IF(AND(H1675&lt;&gt;"",COUNTIF(D.1[Tên sản phẩm],H1675)=0),"SP này chưa khai báo trong DSSP",""))))</f>
        <v/>
      </c>
      <c r="AB1675" s="28" t="str">
        <f t="shared" ca="1" si="314"/>
        <v/>
      </c>
      <c r="AC1675" s="29" t="str">
        <f>IF(OR(H1675="",S1675=""),"",S1675-(SUM(L1675,M1675)*INDEX(#REF!,MATCH(H1675,D.1[Tên sản phẩm],0))))</f>
        <v/>
      </c>
    </row>
    <row r="1676" spans="2:29" ht="27.75" customHeight="1">
      <c r="B1676" s="69">
        <f t="shared" si="315"/>
        <v>1673</v>
      </c>
      <c r="C1676" s="49" t="str">
        <f t="shared" ca="1" si="316"/>
        <v/>
      </c>
      <c r="D1676" s="50" t="str">
        <f t="shared" ca="1" si="317"/>
        <v/>
      </c>
      <c r="E1676" s="51" t="str">
        <f t="shared" ca="1" si="318"/>
        <v/>
      </c>
      <c r="F1676" s="51"/>
      <c r="G1676" s="52" t="str">
        <f t="shared" ca="1" si="319"/>
        <v/>
      </c>
      <c r="H1676" s="53"/>
      <c r="I1676" s="54" t="str">
        <f>IF(H1676="","",INDEX(D.1[Quy cách],MATCH(H1676,D.1[Tên sản phẩm],0)))</f>
        <v/>
      </c>
      <c r="J1676" s="20" t="str">
        <f>IF(H1676="","",INDEX(D.1[ĐVT],MATCH(H1676,D.1[Tên sản phẩm],0)))</f>
        <v/>
      </c>
      <c r="K1676" s="56" t="str">
        <f>IF(H1676="","",INDEX(#REF!,MATCH(H1676,D.1[Tên sản phẩm],0)))</f>
        <v/>
      </c>
      <c r="L1676" s="56"/>
      <c r="M1676" s="53"/>
      <c r="N1676" s="53"/>
      <c r="O1676" s="53"/>
      <c r="P1676" s="57" t="str">
        <f t="shared" si="320"/>
        <v/>
      </c>
      <c r="Q1676" s="58"/>
      <c r="R1676" s="56" t="str">
        <f t="shared" si="313"/>
        <v/>
      </c>
      <c r="S1676" s="57" t="str">
        <f t="shared" si="321"/>
        <v/>
      </c>
      <c r="T1676" s="58" t="str">
        <f t="shared" ca="1" si="322"/>
        <v/>
      </c>
      <c r="U1676" s="57" t="str">
        <f t="shared" si="323"/>
        <v/>
      </c>
      <c r="V1676" s="57" t="str">
        <f ca="1">IF(AND(C1676&lt;&gt;"",C1676&lt;&gt;OFFSET(C1676,1,0)),SUMIFS([Giá có thuế],[Số ĐK],C1676),"")</f>
        <v/>
      </c>
      <c r="W1676" s="53"/>
      <c r="X1676" s="55" t="str">
        <f>IF(W1676="","",'Thông Tin Chung'!#REF!)</f>
        <v/>
      </c>
      <c r="Y1676" s="57" t="str">
        <f t="shared" ca="1" si="324"/>
        <v/>
      </c>
      <c r="Z1676" s="59"/>
      <c r="AA1676" s="49" t="str">
        <f ca="1">IF(C1676="","",IF(OR(D1676&lt;NgayBatDau,D1676&gt;NgayKetThuc),"Ngày tháng phải nằm trong kỳ báo cáo",IF(AND(G1676&lt;&gt;"",COUNTIF(D.2[Tên khách hàng],G1676)=0),"Tên KH chưa khai báo trong DSKH",IF(AND(H1676&lt;&gt;"",COUNTIF(D.1[Tên sản phẩm],H1676)=0),"SP này chưa khai báo trong DSSP",""))))</f>
        <v/>
      </c>
      <c r="AB1676" s="28" t="str">
        <f t="shared" ca="1" si="314"/>
        <v/>
      </c>
      <c r="AC1676" s="29" t="str">
        <f>IF(OR(H1676="",S1676=""),"",S1676-(SUM(L1676,M1676)*INDEX(#REF!,MATCH(H1676,D.1[Tên sản phẩm],0))))</f>
        <v/>
      </c>
    </row>
    <row r="1677" spans="2:29" ht="27.75" customHeight="1">
      <c r="B1677" s="69">
        <f t="shared" si="315"/>
        <v>1674</v>
      </c>
      <c r="C1677" s="49" t="str">
        <f t="shared" ca="1" si="316"/>
        <v/>
      </c>
      <c r="D1677" s="50" t="str">
        <f t="shared" ca="1" si="317"/>
        <v/>
      </c>
      <c r="E1677" s="51" t="str">
        <f t="shared" ca="1" si="318"/>
        <v/>
      </c>
      <c r="F1677" s="51"/>
      <c r="G1677" s="52" t="str">
        <f t="shared" ca="1" si="319"/>
        <v/>
      </c>
      <c r="H1677" s="53"/>
      <c r="I1677" s="54" t="str">
        <f>IF(H1677="","",INDEX(D.1[Quy cách],MATCH(H1677,D.1[Tên sản phẩm],0)))</f>
        <v/>
      </c>
      <c r="J1677" s="20" t="str">
        <f>IF(H1677="","",INDEX(D.1[ĐVT],MATCH(H1677,D.1[Tên sản phẩm],0)))</f>
        <v/>
      </c>
      <c r="K1677" s="56" t="str">
        <f>IF(H1677="","",INDEX(#REF!,MATCH(H1677,D.1[Tên sản phẩm],0)))</f>
        <v/>
      </c>
      <c r="L1677" s="56"/>
      <c r="M1677" s="53"/>
      <c r="N1677" s="53"/>
      <c r="O1677" s="53"/>
      <c r="P1677" s="57" t="str">
        <f t="shared" si="320"/>
        <v/>
      </c>
      <c r="Q1677" s="58"/>
      <c r="R1677" s="56" t="str">
        <f t="shared" si="313"/>
        <v/>
      </c>
      <c r="S1677" s="57" t="str">
        <f t="shared" si="321"/>
        <v/>
      </c>
      <c r="T1677" s="58" t="str">
        <f t="shared" ca="1" si="322"/>
        <v/>
      </c>
      <c r="U1677" s="57" t="str">
        <f t="shared" si="323"/>
        <v/>
      </c>
      <c r="V1677" s="57" t="str">
        <f ca="1">IF(AND(C1677&lt;&gt;"",C1677&lt;&gt;OFFSET(C1677,1,0)),SUMIFS([Giá có thuế],[Số ĐK],C1677),"")</f>
        <v/>
      </c>
      <c r="W1677" s="53"/>
      <c r="X1677" s="55" t="str">
        <f>IF(W1677="","",'Thông Tin Chung'!#REF!)</f>
        <v/>
      </c>
      <c r="Y1677" s="57" t="str">
        <f t="shared" ca="1" si="324"/>
        <v/>
      </c>
      <c r="Z1677" s="59"/>
      <c r="AA1677" s="49" t="str">
        <f ca="1">IF(C1677="","",IF(OR(D1677&lt;NgayBatDau,D1677&gt;NgayKetThuc),"Ngày tháng phải nằm trong kỳ báo cáo",IF(AND(G1677&lt;&gt;"",COUNTIF(D.2[Tên khách hàng],G1677)=0),"Tên KH chưa khai báo trong DSKH",IF(AND(H1677&lt;&gt;"",COUNTIF(D.1[Tên sản phẩm],H1677)=0),"SP này chưa khai báo trong DSSP",""))))</f>
        <v/>
      </c>
      <c r="AB1677" s="28" t="str">
        <f t="shared" ca="1" si="314"/>
        <v/>
      </c>
      <c r="AC1677" s="29" t="str">
        <f>IF(OR(H1677="",S1677=""),"",S1677-(SUM(L1677,M1677)*INDEX(#REF!,MATCH(H1677,D.1[Tên sản phẩm],0))))</f>
        <v/>
      </c>
    </row>
    <row r="1678" spans="2:29" ht="27.75" customHeight="1">
      <c r="B1678" s="69">
        <f t="shared" si="315"/>
        <v>1675</v>
      </c>
      <c r="C1678" s="49" t="str">
        <f t="shared" ca="1" si="316"/>
        <v/>
      </c>
      <c r="D1678" s="50" t="str">
        <f t="shared" ca="1" si="317"/>
        <v/>
      </c>
      <c r="E1678" s="51" t="str">
        <f t="shared" ca="1" si="318"/>
        <v/>
      </c>
      <c r="F1678" s="51"/>
      <c r="G1678" s="52" t="str">
        <f t="shared" ca="1" si="319"/>
        <v/>
      </c>
      <c r="H1678" s="53"/>
      <c r="I1678" s="54" t="str">
        <f>IF(H1678="","",INDEX(D.1[Quy cách],MATCH(H1678,D.1[Tên sản phẩm],0)))</f>
        <v/>
      </c>
      <c r="J1678" s="20" t="str">
        <f>IF(H1678="","",INDEX(D.1[ĐVT],MATCH(H1678,D.1[Tên sản phẩm],0)))</f>
        <v/>
      </c>
      <c r="K1678" s="56" t="str">
        <f>IF(H1678="","",INDEX(#REF!,MATCH(H1678,D.1[Tên sản phẩm],0)))</f>
        <v/>
      </c>
      <c r="L1678" s="56"/>
      <c r="M1678" s="53"/>
      <c r="N1678" s="53"/>
      <c r="O1678" s="53"/>
      <c r="P1678" s="57" t="str">
        <f t="shared" si="320"/>
        <v/>
      </c>
      <c r="Q1678" s="58"/>
      <c r="R1678" s="56" t="str">
        <f t="shared" si="313"/>
        <v/>
      </c>
      <c r="S1678" s="57" t="str">
        <f t="shared" si="321"/>
        <v/>
      </c>
      <c r="T1678" s="58" t="str">
        <f t="shared" ca="1" si="322"/>
        <v/>
      </c>
      <c r="U1678" s="57" t="str">
        <f t="shared" si="323"/>
        <v/>
      </c>
      <c r="V1678" s="57" t="str">
        <f ca="1">IF(AND(C1678&lt;&gt;"",C1678&lt;&gt;OFFSET(C1678,1,0)),SUMIFS([Giá có thuế],[Số ĐK],C1678),"")</f>
        <v/>
      </c>
      <c r="W1678" s="53"/>
      <c r="X1678" s="55" t="str">
        <f>IF(W1678="","",'Thông Tin Chung'!#REF!)</f>
        <v/>
      </c>
      <c r="Y1678" s="57" t="str">
        <f t="shared" ca="1" si="324"/>
        <v/>
      </c>
      <c r="Z1678" s="59"/>
      <c r="AA1678" s="49" t="str">
        <f ca="1">IF(C1678="","",IF(OR(D1678&lt;NgayBatDau,D1678&gt;NgayKetThuc),"Ngày tháng phải nằm trong kỳ báo cáo",IF(AND(G1678&lt;&gt;"",COUNTIF(D.2[Tên khách hàng],G1678)=0),"Tên KH chưa khai báo trong DSKH",IF(AND(H1678&lt;&gt;"",COUNTIF(D.1[Tên sản phẩm],H1678)=0),"SP này chưa khai báo trong DSSP",""))))</f>
        <v/>
      </c>
      <c r="AB1678" s="28" t="str">
        <f t="shared" ca="1" si="314"/>
        <v/>
      </c>
      <c r="AC1678" s="29" t="str">
        <f>IF(OR(H1678="",S1678=""),"",S1678-(SUM(L1678,M1678)*INDEX(#REF!,MATCH(H1678,D.1[Tên sản phẩm],0))))</f>
        <v/>
      </c>
    </row>
    <row r="1679" spans="2:29" ht="27.75" customHeight="1">
      <c r="B1679" s="69">
        <f t="shared" si="315"/>
        <v>1676</v>
      </c>
      <c r="C1679" s="49" t="str">
        <f t="shared" ca="1" si="316"/>
        <v/>
      </c>
      <c r="D1679" s="50" t="str">
        <f t="shared" ca="1" si="317"/>
        <v/>
      </c>
      <c r="E1679" s="51" t="str">
        <f t="shared" ca="1" si="318"/>
        <v/>
      </c>
      <c r="F1679" s="51"/>
      <c r="G1679" s="52" t="str">
        <f t="shared" ca="1" si="319"/>
        <v/>
      </c>
      <c r="H1679" s="53"/>
      <c r="I1679" s="54" t="str">
        <f>IF(H1679="","",INDEX(D.1[Quy cách],MATCH(H1679,D.1[Tên sản phẩm],0)))</f>
        <v/>
      </c>
      <c r="J1679" s="20" t="str">
        <f>IF(H1679="","",INDEX(D.1[ĐVT],MATCH(H1679,D.1[Tên sản phẩm],0)))</f>
        <v/>
      </c>
      <c r="K1679" s="56" t="str">
        <f>IF(H1679="","",INDEX(#REF!,MATCH(H1679,D.1[Tên sản phẩm],0)))</f>
        <v/>
      </c>
      <c r="L1679" s="56"/>
      <c r="M1679" s="53"/>
      <c r="N1679" s="53"/>
      <c r="O1679" s="53"/>
      <c r="P1679" s="57" t="str">
        <f t="shared" si="320"/>
        <v/>
      </c>
      <c r="Q1679" s="58"/>
      <c r="R1679" s="56" t="str">
        <f t="shared" si="313"/>
        <v/>
      </c>
      <c r="S1679" s="57" t="str">
        <f t="shared" si="321"/>
        <v/>
      </c>
      <c r="T1679" s="58" t="str">
        <f t="shared" ca="1" si="322"/>
        <v/>
      </c>
      <c r="U1679" s="57" t="str">
        <f t="shared" si="323"/>
        <v/>
      </c>
      <c r="V1679" s="57" t="str">
        <f ca="1">IF(AND(C1679&lt;&gt;"",C1679&lt;&gt;OFFSET(C1679,1,0)),SUMIFS([Giá có thuế],[Số ĐK],C1679),"")</f>
        <v/>
      </c>
      <c r="W1679" s="53"/>
      <c r="X1679" s="55" t="str">
        <f>IF(W1679="","",'Thông Tin Chung'!#REF!)</f>
        <v/>
      </c>
      <c r="Y1679" s="57" t="str">
        <f t="shared" ca="1" si="324"/>
        <v/>
      </c>
      <c r="Z1679" s="59"/>
      <c r="AA1679" s="49" t="str">
        <f ca="1">IF(C1679="","",IF(OR(D1679&lt;NgayBatDau,D1679&gt;NgayKetThuc),"Ngày tháng phải nằm trong kỳ báo cáo",IF(AND(G1679&lt;&gt;"",COUNTIF(D.2[Tên khách hàng],G1679)=0),"Tên KH chưa khai báo trong DSKH",IF(AND(H1679&lt;&gt;"",COUNTIF(D.1[Tên sản phẩm],H1679)=0),"SP này chưa khai báo trong DSSP",""))))</f>
        <v/>
      </c>
      <c r="AB1679" s="28" t="str">
        <f t="shared" ca="1" si="314"/>
        <v/>
      </c>
      <c r="AC1679" s="29" t="str">
        <f>IF(OR(H1679="",S1679=""),"",S1679-(SUM(L1679,M1679)*INDEX(#REF!,MATCH(H1679,D.1[Tên sản phẩm],0))))</f>
        <v/>
      </c>
    </row>
    <row r="1680" spans="2:29" ht="27.75" customHeight="1">
      <c r="B1680" s="69">
        <f t="shared" si="315"/>
        <v>1677</v>
      </c>
      <c r="C1680" s="49" t="str">
        <f t="shared" ca="1" si="316"/>
        <v/>
      </c>
      <c r="D1680" s="50" t="str">
        <f t="shared" ca="1" si="317"/>
        <v/>
      </c>
      <c r="E1680" s="51" t="str">
        <f t="shared" ca="1" si="318"/>
        <v/>
      </c>
      <c r="F1680" s="51"/>
      <c r="G1680" s="52" t="str">
        <f t="shared" ca="1" si="319"/>
        <v/>
      </c>
      <c r="H1680" s="53"/>
      <c r="I1680" s="54" t="str">
        <f>IF(H1680="","",INDEX(D.1[Quy cách],MATCH(H1680,D.1[Tên sản phẩm],0)))</f>
        <v/>
      </c>
      <c r="J1680" s="20" t="str">
        <f>IF(H1680="","",INDEX(D.1[ĐVT],MATCH(H1680,D.1[Tên sản phẩm],0)))</f>
        <v/>
      </c>
      <c r="K1680" s="56" t="str">
        <f>IF(H1680="","",INDEX(#REF!,MATCH(H1680,D.1[Tên sản phẩm],0)))</f>
        <v/>
      </c>
      <c r="L1680" s="56"/>
      <c r="M1680" s="53"/>
      <c r="N1680" s="53"/>
      <c r="O1680" s="53"/>
      <c r="P1680" s="57" t="str">
        <f t="shared" si="320"/>
        <v/>
      </c>
      <c r="Q1680" s="58"/>
      <c r="R1680" s="56" t="str">
        <f t="shared" si="313"/>
        <v/>
      </c>
      <c r="S1680" s="57" t="str">
        <f t="shared" si="321"/>
        <v/>
      </c>
      <c r="T1680" s="58" t="str">
        <f t="shared" ca="1" si="322"/>
        <v/>
      </c>
      <c r="U1680" s="57" t="str">
        <f t="shared" si="323"/>
        <v/>
      </c>
      <c r="V1680" s="57" t="str">
        <f ca="1">IF(AND(C1680&lt;&gt;"",C1680&lt;&gt;OFFSET(C1680,1,0)),SUMIFS([Giá có thuế],[Số ĐK],C1680),"")</f>
        <v/>
      </c>
      <c r="W1680" s="53"/>
      <c r="X1680" s="55" t="str">
        <f>IF(W1680="","",'Thông Tin Chung'!#REF!)</f>
        <v/>
      </c>
      <c r="Y1680" s="57" t="str">
        <f t="shared" ca="1" si="324"/>
        <v/>
      </c>
      <c r="Z1680" s="59"/>
      <c r="AA1680" s="49" t="str">
        <f ca="1">IF(C1680="","",IF(OR(D1680&lt;NgayBatDau,D1680&gt;NgayKetThuc),"Ngày tháng phải nằm trong kỳ báo cáo",IF(AND(G1680&lt;&gt;"",COUNTIF(D.2[Tên khách hàng],G1680)=0),"Tên KH chưa khai báo trong DSKH",IF(AND(H1680&lt;&gt;"",COUNTIF(D.1[Tên sản phẩm],H1680)=0),"SP này chưa khai báo trong DSSP",""))))</f>
        <v/>
      </c>
      <c r="AB1680" s="28" t="str">
        <f t="shared" ca="1" si="314"/>
        <v/>
      </c>
      <c r="AC1680" s="29" t="str">
        <f>IF(OR(H1680="",S1680=""),"",S1680-(SUM(L1680,M1680)*INDEX(#REF!,MATCH(H1680,D.1[Tên sản phẩm],0))))</f>
        <v/>
      </c>
    </row>
    <row r="1681" spans="2:29" ht="27.75" customHeight="1">
      <c r="B1681" s="69">
        <f t="shared" si="315"/>
        <v>1678</v>
      </c>
      <c r="C1681" s="49" t="str">
        <f t="shared" ca="1" si="316"/>
        <v/>
      </c>
      <c r="D1681" s="50" t="str">
        <f t="shared" ca="1" si="317"/>
        <v/>
      </c>
      <c r="E1681" s="51" t="str">
        <f t="shared" ca="1" si="318"/>
        <v/>
      </c>
      <c r="F1681" s="51"/>
      <c r="G1681" s="52" t="str">
        <f t="shared" ca="1" si="319"/>
        <v/>
      </c>
      <c r="H1681" s="53"/>
      <c r="I1681" s="54" t="str">
        <f>IF(H1681="","",INDEX(D.1[Quy cách],MATCH(H1681,D.1[Tên sản phẩm],0)))</f>
        <v/>
      </c>
      <c r="J1681" s="20" t="str">
        <f>IF(H1681="","",INDEX(D.1[ĐVT],MATCH(H1681,D.1[Tên sản phẩm],0)))</f>
        <v/>
      </c>
      <c r="K1681" s="56" t="str">
        <f>IF(H1681="","",INDEX(#REF!,MATCH(H1681,D.1[Tên sản phẩm],0)))</f>
        <v/>
      </c>
      <c r="L1681" s="56"/>
      <c r="M1681" s="53"/>
      <c r="N1681" s="53"/>
      <c r="O1681" s="53"/>
      <c r="P1681" s="57" t="str">
        <f t="shared" si="320"/>
        <v/>
      </c>
      <c r="Q1681" s="58"/>
      <c r="R1681" s="56" t="str">
        <f t="shared" si="313"/>
        <v/>
      </c>
      <c r="S1681" s="57" t="str">
        <f t="shared" si="321"/>
        <v/>
      </c>
      <c r="T1681" s="58" t="str">
        <f t="shared" ca="1" si="322"/>
        <v/>
      </c>
      <c r="U1681" s="57" t="str">
        <f t="shared" si="323"/>
        <v/>
      </c>
      <c r="V1681" s="57" t="str">
        <f ca="1">IF(AND(C1681&lt;&gt;"",C1681&lt;&gt;OFFSET(C1681,1,0)),SUMIFS([Giá có thuế],[Số ĐK],C1681),"")</f>
        <v/>
      </c>
      <c r="W1681" s="53"/>
      <c r="X1681" s="55" t="str">
        <f>IF(W1681="","",'Thông Tin Chung'!#REF!)</f>
        <v/>
      </c>
      <c r="Y1681" s="57" t="str">
        <f t="shared" ca="1" si="324"/>
        <v/>
      </c>
      <c r="Z1681" s="59"/>
      <c r="AA1681" s="49" t="str">
        <f ca="1">IF(C1681="","",IF(OR(D1681&lt;NgayBatDau,D1681&gt;NgayKetThuc),"Ngày tháng phải nằm trong kỳ báo cáo",IF(AND(G1681&lt;&gt;"",COUNTIF(D.2[Tên khách hàng],G1681)=0),"Tên KH chưa khai báo trong DSKH",IF(AND(H1681&lt;&gt;"",COUNTIF(D.1[Tên sản phẩm],H1681)=0),"SP này chưa khai báo trong DSSP",""))))</f>
        <v/>
      </c>
      <c r="AB1681" s="28" t="str">
        <f t="shared" ca="1" si="314"/>
        <v/>
      </c>
      <c r="AC1681" s="29" t="str">
        <f>IF(OR(H1681="",S1681=""),"",S1681-(SUM(L1681,M1681)*INDEX(#REF!,MATCH(H1681,D.1[Tên sản phẩm],0))))</f>
        <v/>
      </c>
    </row>
    <row r="1682" spans="2:29" ht="27.75" customHeight="1">
      <c r="B1682" s="69">
        <f t="shared" si="315"/>
        <v>1679</v>
      </c>
      <c r="C1682" s="49" t="str">
        <f t="shared" ca="1" si="316"/>
        <v/>
      </c>
      <c r="D1682" s="50" t="str">
        <f t="shared" ca="1" si="317"/>
        <v/>
      </c>
      <c r="E1682" s="51" t="str">
        <f t="shared" ca="1" si="318"/>
        <v/>
      </c>
      <c r="F1682" s="51"/>
      <c r="G1682" s="52" t="str">
        <f t="shared" ca="1" si="319"/>
        <v/>
      </c>
      <c r="H1682" s="53"/>
      <c r="I1682" s="54" t="str">
        <f>IF(H1682="","",INDEX(D.1[Quy cách],MATCH(H1682,D.1[Tên sản phẩm],0)))</f>
        <v/>
      </c>
      <c r="J1682" s="20" t="str">
        <f>IF(H1682="","",INDEX(D.1[ĐVT],MATCH(H1682,D.1[Tên sản phẩm],0)))</f>
        <v/>
      </c>
      <c r="K1682" s="56" t="str">
        <f>IF(H1682="","",INDEX(#REF!,MATCH(H1682,D.1[Tên sản phẩm],0)))</f>
        <v/>
      </c>
      <c r="L1682" s="56"/>
      <c r="M1682" s="53"/>
      <c r="N1682" s="53"/>
      <c r="O1682" s="53"/>
      <c r="P1682" s="57" t="str">
        <f t="shared" si="320"/>
        <v/>
      </c>
      <c r="Q1682" s="58"/>
      <c r="R1682" s="56" t="str">
        <f t="shared" si="313"/>
        <v/>
      </c>
      <c r="S1682" s="57" t="str">
        <f t="shared" si="321"/>
        <v/>
      </c>
      <c r="T1682" s="58" t="str">
        <f t="shared" ca="1" si="322"/>
        <v/>
      </c>
      <c r="U1682" s="57" t="str">
        <f t="shared" si="323"/>
        <v/>
      </c>
      <c r="V1682" s="57" t="str">
        <f ca="1">IF(AND(C1682&lt;&gt;"",C1682&lt;&gt;OFFSET(C1682,1,0)),SUMIFS([Giá có thuế],[Số ĐK],C1682),"")</f>
        <v/>
      </c>
      <c r="W1682" s="53"/>
      <c r="X1682" s="55" t="str">
        <f>IF(W1682="","",'Thông Tin Chung'!#REF!)</f>
        <v/>
      </c>
      <c r="Y1682" s="57" t="str">
        <f t="shared" ca="1" si="324"/>
        <v/>
      </c>
      <c r="Z1682" s="59"/>
      <c r="AA1682" s="49" t="str">
        <f ca="1">IF(C1682="","",IF(OR(D1682&lt;NgayBatDau,D1682&gt;NgayKetThuc),"Ngày tháng phải nằm trong kỳ báo cáo",IF(AND(G1682&lt;&gt;"",COUNTIF(D.2[Tên khách hàng],G1682)=0),"Tên KH chưa khai báo trong DSKH",IF(AND(H1682&lt;&gt;"",COUNTIF(D.1[Tên sản phẩm],H1682)=0),"SP này chưa khai báo trong DSSP",""))))</f>
        <v/>
      </c>
      <c r="AB1682" s="28" t="str">
        <f t="shared" ca="1" si="314"/>
        <v/>
      </c>
      <c r="AC1682" s="29" t="str">
        <f>IF(OR(H1682="",S1682=""),"",S1682-(SUM(L1682,M1682)*INDEX(#REF!,MATCH(H1682,D.1[Tên sản phẩm],0))))</f>
        <v/>
      </c>
    </row>
    <row r="1683" spans="2:29" ht="27.75" customHeight="1">
      <c r="B1683" s="69">
        <f t="shared" si="315"/>
        <v>1680</v>
      </c>
      <c r="C1683" s="49" t="str">
        <f t="shared" ca="1" si="316"/>
        <v/>
      </c>
      <c r="D1683" s="50" t="str">
        <f t="shared" ca="1" si="317"/>
        <v/>
      </c>
      <c r="E1683" s="51" t="str">
        <f t="shared" ca="1" si="318"/>
        <v/>
      </c>
      <c r="F1683" s="51"/>
      <c r="G1683" s="52" t="str">
        <f t="shared" ca="1" si="319"/>
        <v/>
      </c>
      <c r="H1683" s="53"/>
      <c r="I1683" s="54" t="str">
        <f>IF(H1683="","",INDEX(D.1[Quy cách],MATCH(H1683,D.1[Tên sản phẩm],0)))</f>
        <v/>
      </c>
      <c r="J1683" s="20" t="str">
        <f>IF(H1683="","",INDEX(D.1[ĐVT],MATCH(H1683,D.1[Tên sản phẩm],0)))</f>
        <v/>
      </c>
      <c r="K1683" s="56" t="str">
        <f>IF(H1683="","",INDEX(#REF!,MATCH(H1683,D.1[Tên sản phẩm],0)))</f>
        <v/>
      </c>
      <c r="L1683" s="56"/>
      <c r="M1683" s="53"/>
      <c r="N1683" s="53"/>
      <c r="O1683" s="53"/>
      <c r="P1683" s="57" t="str">
        <f t="shared" si="320"/>
        <v/>
      </c>
      <c r="Q1683" s="58"/>
      <c r="R1683" s="56" t="str">
        <f t="shared" si="313"/>
        <v/>
      </c>
      <c r="S1683" s="57" t="str">
        <f t="shared" si="321"/>
        <v/>
      </c>
      <c r="T1683" s="58" t="str">
        <f t="shared" ca="1" si="322"/>
        <v/>
      </c>
      <c r="U1683" s="57" t="str">
        <f t="shared" si="323"/>
        <v/>
      </c>
      <c r="V1683" s="57" t="str">
        <f ca="1">IF(AND(C1683&lt;&gt;"",C1683&lt;&gt;OFFSET(C1683,1,0)),SUMIFS([Giá có thuế],[Số ĐK],C1683),"")</f>
        <v/>
      </c>
      <c r="W1683" s="53"/>
      <c r="X1683" s="55" t="str">
        <f>IF(W1683="","",'Thông Tin Chung'!#REF!)</f>
        <v/>
      </c>
      <c r="Y1683" s="57" t="str">
        <f t="shared" ca="1" si="324"/>
        <v/>
      </c>
      <c r="Z1683" s="59"/>
      <c r="AA1683" s="49" t="str">
        <f ca="1">IF(C1683="","",IF(OR(D1683&lt;NgayBatDau,D1683&gt;NgayKetThuc),"Ngày tháng phải nằm trong kỳ báo cáo",IF(AND(G1683&lt;&gt;"",COUNTIF(D.2[Tên khách hàng],G1683)=0),"Tên KH chưa khai báo trong DSKH",IF(AND(H1683&lt;&gt;"",COUNTIF(D.1[Tên sản phẩm],H1683)=0),"SP này chưa khai báo trong DSSP",""))))</f>
        <v/>
      </c>
      <c r="AB1683" s="28" t="str">
        <f t="shared" ca="1" si="314"/>
        <v/>
      </c>
      <c r="AC1683" s="29" t="str">
        <f>IF(OR(H1683="",S1683=""),"",S1683-(SUM(L1683,M1683)*INDEX(#REF!,MATCH(H1683,D.1[Tên sản phẩm],0))))</f>
        <v/>
      </c>
    </row>
    <row r="1684" spans="2:29" ht="27.75" customHeight="1">
      <c r="B1684" s="69">
        <f t="shared" si="315"/>
        <v>1681</v>
      </c>
      <c r="C1684" s="49" t="str">
        <f t="shared" ca="1" si="316"/>
        <v/>
      </c>
      <c r="D1684" s="50" t="str">
        <f t="shared" ca="1" si="317"/>
        <v/>
      </c>
      <c r="E1684" s="51" t="str">
        <f t="shared" ca="1" si="318"/>
        <v/>
      </c>
      <c r="F1684" s="51"/>
      <c r="G1684" s="52" t="str">
        <f t="shared" ca="1" si="319"/>
        <v/>
      </c>
      <c r="H1684" s="53"/>
      <c r="I1684" s="54" t="str">
        <f>IF(H1684="","",INDEX(D.1[Quy cách],MATCH(H1684,D.1[Tên sản phẩm],0)))</f>
        <v/>
      </c>
      <c r="J1684" s="20" t="str">
        <f>IF(H1684="","",INDEX(D.1[ĐVT],MATCH(H1684,D.1[Tên sản phẩm],0)))</f>
        <v/>
      </c>
      <c r="K1684" s="56" t="str">
        <f>IF(H1684="","",INDEX(#REF!,MATCH(H1684,D.1[Tên sản phẩm],0)))</f>
        <v/>
      </c>
      <c r="L1684" s="56"/>
      <c r="M1684" s="53"/>
      <c r="N1684" s="53"/>
      <c r="O1684" s="53"/>
      <c r="P1684" s="57" t="str">
        <f t="shared" si="320"/>
        <v/>
      </c>
      <c r="Q1684" s="58"/>
      <c r="R1684" s="56" t="str">
        <f t="shared" si="313"/>
        <v/>
      </c>
      <c r="S1684" s="57" t="str">
        <f t="shared" si="321"/>
        <v/>
      </c>
      <c r="T1684" s="58" t="str">
        <f t="shared" ca="1" si="322"/>
        <v/>
      </c>
      <c r="U1684" s="57" t="str">
        <f t="shared" si="323"/>
        <v/>
      </c>
      <c r="V1684" s="57" t="str">
        <f ca="1">IF(AND(C1684&lt;&gt;"",C1684&lt;&gt;OFFSET(C1684,1,0)),SUMIFS([Giá có thuế],[Số ĐK],C1684),"")</f>
        <v/>
      </c>
      <c r="W1684" s="53"/>
      <c r="X1684" s="55" t="str">
        <f>IF(W1684="","",'Thông Tin Chung'!#REF!)</f>
        <v/>
      </c>
      <c r="Y1684" s="57" t="str">
        <f t="shared" ca="1" si="324"/>
        <v/>
      </c>
      <c r="Z1684" s="59"/>
      <c r="AA1684" s="49" t="str">
        <f ca="1">IF(C1684="","",IF(OR(D1684&lt;NgayBatDau,D1684&gt;NgayKetThuc),"Ngày tháng phải nằm trong kỳ báo cáo",IF(AND(G1684&lt;&gt;"",COUNTIF(D.2[Tên khách hàng],G1684)=0),"Tên KH chưa khai báo trong DSKH",IF(AND(H1684&lt;&gt;"",COUNTIF(D.1[Tên sản phẩm],H1684)=0),"SP này chưa khai báo trong DSSP",""))))</f>
        <v/>
      </c>
      <c r="AB1684" s="28" t="str">
        <f t="shared" ca="1" si="314"/>
        <v/>
      </c>
      <c r="AC1684" s="29" t="str">
        <f>IF(OR(H1684="",S1684=""),"",S1684-(SUM(L1684,M1684)*INDEX(#REF!,MATCH(H1684,D.1[Tên sản phẩm],0))))</f>
        <v/>
      </c>
    </row>
    <row r="1685" spans="2:29" ht="27.75" customHeight="1">
      <c r="B1685" s="69">
        <f t="shared" si="315"/>
        <v>1682</v>
      </c>
      <c r="C1685" s="49" t="str">
        <f t="shared" ca="1" si="316"/>
        <v/>
      </c>
      <c r="D1685" s="50" t="str">
        <f t="shared" ca="1" si="317"/>
        <v/>
      </c>
      <c r="E1685" s="51" t="str">
        <f t="shared" ca="1" si="318"/>
        <v/>
      </c>
      <c r="F1685" s="51"/>
      <c r="G1685" s="52" t="str">
        <f t="shared" ca="1" si="319"/>
        <v/>
      </c>
      <c r="H1685" s="53"/>
      <c r="I1685" s="54" t="str">
        <f>IF(H1685="","",INDEX(D.1[Quy cách],MATCH(H1685,D.1[Tên sản phẩm],0)))</f>
        <v/>
      </c>
      <c r="J1685" s="20" t="str">
        <f>IF(H1685="","",INDEX(D.1[ĐVT],MATCH(H1685,D.1[Tên sản phẩm],0)))</f>
        <v/>
      </c>
      <c r="K1685" s="56" t="str">
        <f>IF(H1685="","",INDEX(#REF!,MATCH(H1685,D.1[Tên sản phẩm],0)))</f>
        <v/>
      </c>
      <c r="L1685" s="56"/>
      <c r="M1685" s="53"/>
      <c r="N1685" s="53"/>
      <c r="O1685" s="53"/>
      <c r="P1685" s="57" t="str">
        <f t="shared" si="320"/>
        <v/>
      </c>
      <c r="Q1685" s="58"/>
      <c r="R1685" s="56" t="str">
        <f t="shared" si="313"/>
        <v/>
      </c>
      <c r="S1685" s="57" t="str">
        <f t="shared" si="321"/>
        <v/>
      </c>
      <c r="T1685" s="58" t="str">
        <f t="shared" ca="1" si="322"/>
        <v/>
      </c>
      <c r="U1685" s="57" t="str">
        <f t="shared" si="323"/>
        <v/>
      </c>
      <c r="V1685" s="57" t="str">
        <f ca="1">IF(AND(C1685&lt;&gt;"",C1685&lt;&gt;OFFSET(C1685,1,0)),SUMIFS([Giá có thuế],[Số ĐK],C1685),"")</f>
        <v/>
      </c>
      <c r="W1685" s="53"/>
      <c r="X1685" s="55" t="str">
        <f>IF(W1685="","",'Thông Tin Chung'!#REF!)</f>
        <v/>
      </c>
      <c r="Y1685" s="57" t="str">
        <f t="shared" ca="1" si="324"/>
        <v/>
      </c>
      <c r="Z1685" s="59"/>
      <c r="AA1685" s="49" t="str">
        <f ca="1">IF(C1685="","",IF(OR(D1685&lt;NgayBatDau,D1685&gt;NgayKetThuc),"Ngày tháng phải nằm trong kỳ báo cáo",IF(AND(G1685&lt;&gt;"",COUNTIF(D.2[Tên khách hàng],G1685)=0),"Tên KH chưa khai báo trong DSKH",IF(AND(H1685&lt;&gt;"",COUNTIF(D.1[Tên sản phẩm],H1685)=0),"SP này chưa khai báo trong DSSP",""))))</f>
        <v/>
      </c>
      <c r="AB1685" s="28" t="str">
        <f t="shared" ca="1" si="314"/>
        <v/>
      </c>
      <c r="AC1685" s="29" t="str">
        <f>IF(OR(H1685="",S1685=""),"",S1685-(SUM(L1685,M1685)*INDEX(#REF!,MATCH(H1685,D.1[Tên sản phẩm],0))))</f>
        <v/>
      </c>
    </row>
    <row r="1686" spans="2:29" ht="27.75" customHeight="1">
      <c r="B1686" s="69">
        <f t="shared" si="315"/>
        <v>1683</v>
      </c>
      <c r="C1686" s="49" t="str">
        <f t="shared" ca="1" si="316"/>
        <v/>
      </c>
      <c r="D1686" s="50" t="str">
        <f t="shared" ca="1" si="317"/>
        <v/>
      </c>
      <c r="E1686" s="51" t="str">
        <f t="shared" ca="1" si="318"/>
        <v/>
      </c>
      <c r="F1686" s="51"/>
      <c r="G1686" s="52" t="str">
        <f t="shared" ca="1" si="319"/>
        <v/>
      </c>
      <c r="H1686" s="53"/>
      <c r="I1686" s="54" t="str">
        <f>IF(H1686="","",INDEX(D.1[Quy cách],MATCH(H1686,D.1[Tên sản phẩm],0)))</f>
        <v/>
      </c>
      <c r="J1686" s="20" t="str">
        <f>IF(H1686="","",INDEX(D.1[ĐVT],MATCH(H1686,D.1[Tên sản phẩm],0)))</f>
        <v/>
      </c>
      <c r="K1686" s="56" t="str">
        <f>IF(H1686="","",INDEX(#REF!,MATCH(H1686,D.1[Tên sản phẩm],0)))</f>
        <v/>
      </c>
      <c r="L1686" s="56"/>
      <c r="M1686" s="53"/>
      <c r="N1686" s="53"/>
      <c r="O1686" s="53"/>
      <c r="P1686" s="57" t="str">
        <f t="shared" si="320"/>
        <v/>
      </c>
      <c r="Q1686" s="58"/>
      <c r="R1686" s="56" t="str">
        <f t="shared" si="313"/>
        <v/>
      </c>
      <c r="S1686" s="57" t="str">
        <f t="shared" si="321"/>
        <v/>
      </c>
      <c r="T1686" s="58" t="str">
        <f t="shared" ca="1" si="322"/>
        <v/>
      </c>
      <c r="U1686" s="57" t="str">
        <f t="shared" si="323"/>
        <v/>
      </c>
      <c r="V1686" s="57" t="str">
        <f ca="1">IF(AND(C1686&lt;&gt;"",C1686&lt;&gt;OFFSET(C1686,1,0)),SUMIFS([Giá có thuế],[Số ĐK],C1686),"")</f>
        <v/>
      </c>
      <c r="W1686" s="53"/>
      <c r="X1686" s="55" t="str">
        <f>IF(W1686="","",'Thông Tin Chung'!#REF!)</f>
        <v/>
      </c>
      <c r="Y1686" s="57" t="str">
        <f t="shared" ca="1" si="324"/>
        <v/>
      </c>
      <c r="Z1686" s="59"/>
      <c r="AA1686" s="49" t="str">
        <f ca="1">IF(C1686="","",IF(OR(D1686&lt;NgayBatDau,D1686&gt;NgayKetThuc),"Ngày tháng phải nằm trong kỳ báo cáo",IF(AND(G1686&lt;&gt;"",COUNTIF(D.2[Tên khách hàng],G1686)=0),"Tên KH chưa khai báo trong DSKH",IF(AND(H1686&lt;&gt;"",COUNTIF(D.1[Tên sản phẩm],H1686)=0),"SP này chưa khai báo trong DSSP",""))))</f>
        <v/>
      </c>
      <c r="AB1686" s="28" t="str">
        <f t="shared" ca="1" si="314"/>
        <v/>
      </c>
      <c r="AC1686" s="29" t="str">
        <f>IF(OR(H1686="",S1686=""),"",S1686-(SUM(L1686,M1686)*INDEX(#REF!,MATCH(H1686,D.1[Tên sản phẩm],0))))</f>
        <v/>
      </c>
    </row>
    <row r="1687" spans="2:29" ht="27.75" customHeight="1">
      <c r="B1687" s="69">
        <f t="shared" si="315"/>
        <v>1684</v>
      </c>
      <c r="C1687" s="49" t="str">
        <f t="shared" ca="1" si="316"/>
        <v/>
      </c>
      <c r="D1687" s="50" t="str">
        <f t="shared" ca="1" si="317"/>
        <v/>
      </c>
      <c r="E1687" s="51" t="str">
        <f t="shared" ca="1" si="318"/>
        <v/>
      </c>
      <c r="F1687" s="51"/>
      <c r="G1687" s="52" t="str">
        <f t="shared" ca="1" si="319"/>
        <v/>
      </c>
      <c r="H1687" s="53"/>
      <c r="I1687" s="54" t="str">
        <f>IF(H1687="","",INDEX(D.1[Quy cách],MATCH(H1687,D.1[Tên sản phẩm],0)))</f>
        <v/>
      </c>
      <c r="J1687" s="20" t="str">
        <f>IF(H1687="","",INDEX(D.1[ĐVT],MATCH(H1687,D.1[Tên sản phẩm],0)))</f>
        <v/>
      </c>
      <c r="K1687" s="56" t="str">
        <f>IF(H1687="","",INDEX(#REF!,MATCH(H1687,D.1[Tên sản phẩm],0)))</f>
        <v/>
      </c>
      <c r="L1687" s="56"/>
      <c r="M1687" s="53"/>
      <c r="N1687" s="53"/>
      <c r="O1687" s="53"/>
      <c r="P1687" s="57" t="str">
        <f t="shared" si="320"/>
        <v/>
      </c>
      <c r="Q1687" s="58"/>
      <c r="R1687" s="56" t="str">
        <f t="shared" si="313"/>
        <v/>
      </c>
      <c r="S1687" s="57" t="str">
        <f t="shared" si="321"/>
        <v/>
      </c>
      <c r="T1687" s="58" t="str">
        <f t="shared" ca="1" si="322"/>
        <v/>
      </c>
      <c r="U1687" s="57" t="str">
        <f t="shared" si="323"/>
        <v/>
      </c>
      <c r="V1687" s="57" t="str">
        <f ca="1">IF(AND(C1687&lt;&gt;"",C1687&lt;&gt;OFFSET(C1687,1,0)),SUMIFS([Giá có thuế],[Số ĐK],C1687),"")</f>
        <v/>
      </c>
      <c r="W1687" s="53"/>
      <c r="X1687" s="55" t="str">
        <f>IF(W1687="","",'Thông Tin Chung'!#REF!)</f>
        <v/>
      </c>
      <c r="Y1687" s="57" t="str">
        <f t="shared" ca="1" si="324"/>
        <v/>
      </c>
      <c r="Z1687" s="59"/>
      <c r="AA1687" s="49" t="str">
        <f ca="1">IF(C1687="","",IF(OR(D1687&lt;NgayBatDau,D1687&gt;NgayKetThuc),"Ngày tháng phải nằm trong kỳ báo cáo",IF(AND(G1687&lt;&gt;"",COUNTIF(D.2[Tên khách hàng],G1687)=0),"Tên KH chưa khai báo trong DSKH",IF(AND(H1687&lt;&gt;"",COUNTIF(D.1[Tên sản phẩm],H1687)=0),"SP này chưa khai báo trong DSSP",""))))</f>
        <v/>
      </c>
      <c r="AB1687" s="28" t="str">
        <f t="shared" ca="1" si="314"/>
        <v/>
      </c>
      <c r="AC1687" s="29" t="str">
        <f>IF(OR(H1687="",S1687=""),"",S1687-(SUM(L1687,M1687)*INDEX(#REF!,MATCH(H1687,D.1[Tên sản phẩm],0))))</f>
        <v/>
      </c>
    </row>
    <row r="1688" spans="2:29" ht="27.75" customHeight="1">
      <c r="B1688" s="69">
        <f t="shared" si="315"/>
        <v>1685</v>
      </c>
      <c r="C1688" s="49" t="str">
        <f t="shared" ca="1" si="316"/>
        <v/>
      </c>
      <c r="D1688" s="50" t="str">
        <f t="shared" ca="1" si="317"/>
        <v/>
      </c>
      <c r="E1688" s="51" t="str">
        <f t="shared" ca="1" si="318"/>
        <v/>
      </c>
      <c r="F1688" s="51"/>
      <c r="G1688" s="52" t="str">
        <f t="shared" ca="1" si="319"/>
        <v/>
      </c>
      <c r="H1688" s="53"/>
      <c r="I1688" s="54" t="str">
        <f>IF(H1688="","",INDEX(D.1[Quy cách],MATCH(H1688,D.1[Tên sản phẩm],0)))</f>
        <v/>
      </c>
      <c r="J1688" s="20" t="str">
        <f>IF(H1688="","",INDEX(D.1[ĐVT],MATCH(H1688,D.1[Tên sản phẩm],0)))</f>
        <v/>
      </c>
      <c r="K1688" s="56" t="str">
        <f>IF(H1688="","",INDEX(#REF!,MATCH(H1688,D.1[Tên sản phẩm],0)))</f>
        <v/>
      </c>
      <c r="L1688" s="56"/>
      <c r="M1688" s="53"/>
      <c r="N1688" s="53"/>
      <c r="O1688" s="53"/>
      <c r="P1688" s="57" t="str">
        <f t="shared" si="320"/>
        <v/>
      </c>
      <c r="Q1688" s="58"/>
      <c r="R1688" s="56" t="str">
        <f t="shared" si="313"/>
        <v/>
      </c>
      <c r="S1688" s="57" t="str">
        <f t="shared" si="321"/>
        <v/>
      </c>
      <c r="T1688" s="58" t="str">
        <f t="shared" ca="1" si="322"/>
        <v/>
      </c>
      <c r="U1688" s="57" t="str">
        <f t="shared" si="323"/>
        <v/>
      </c>
      <c r="V1688" s="57" t="str">
        <f ca="1">IF(AND(C1688&lt;&gt;"",C1688&lt;&gt;OFFSET(C1688,1,0)),SUMIFS([Giá có thuế],[Số ĐK],C1688),"")</f>
        <v/>
      </c>
      <c r="W1688" s="53"/>
      <c r="X1688" s="55" t="str">
        <f>IF(W1688="","",'Thông Tin Chung'!#REF!)</f>
        <v/>
      </c>
      <c r="Y1688" s="57" t="str">
        <f t="shared" ca="1" si="324"/>
        <v/>
      </c>
      <c r="Z1688" s="59"/>
      <c r="AA1688" s="49" t="str">
        <f ca="1">IF(C1688="","",IF(OR(D1688&lt;NgayBatDau,D1688&gt;NgayKetThuc),"Ngày tháng phải nằm trong kỳ báo cáo",IF(AND(G1688&lt;&gt;"",COUNTIF(D.2[Tên khách hàng],G1688)=0),"Tên KH chưa khai báo trong DSKH",IF(AND(H1688&lt;&gt;"",COUNTIF(D.1[Tên sản phẩm],H1688)=0),"SP này chưa khai báo trong DSSP",""))))</f>
        <v/>
      </c>
      <c r="AB1688" s="28" t="str">
        <f t="shared" ca="1" si="314"/>
        <v/>
      </c>
      <c r="AC1688" s="29" t="str">
        <f>IF(OR(H1688="",S1688=""),"",S1688-(SUM(L1688,M1688)*INDEX(#REF!,MATCH(H1688,D.1[Tên sản phẩm],0))))</f>
        <v/>
      </c>
    </row>
    <row r="1689" spans="2:29" ht="27.75" customHeight="1">
      <c r="B1689" s="69">
        <f t="shared" si="315"/>
        <v>1686</v>
      </c>
      <c r="C1689" s="49" t="str">
        <f t="shared" ca="1" si="316"/>
        <v/>
      </c>
      <c r="D1689" s="50" t="str">
        <f t="shared" ca="1" si="317"/>
        <v/>
      </c>
      <c r="E1689" s="51" t="str">
        <f t="shared" ca="1" si="318"/>
        <v/>
      </c>
      <c r="F1689" s="51"/>
      <c r="G1689" s="52" t="str">
        <f t="shared" ca="1" si="319"/>
        <v/>
      </c>
      <c r="H1689" s="53"/>
      <c r="I1689" s="54" t="str">
        <f>IF(H1689="","",INDEX(D.1[Quy cách],MATCH(H1689,D.1[Tên sản phẩm],0)))</f>
        <v/>
      </c>
      <c r="J1689" s="20" t="str">
        <f>IF(H1689="","",INDEX(D.1[ĐVT],MATCH(H1689,D.1[Tên sản phẩm],0)))</f>
        <v/>
      </c>
      <c r="K1689" s="56" t="str">
        <f>IF(H1689="","",INDEX(#REF!,MATCH(H1689,D.1[Tên sản phẩm],0)))</f>
        <v/>
      </c>
      <c r="L1689" s="56"/>
      <c r="M1689" s="53"/>
      <c r="N1689" s="53"/>
      <c r="O1689" s="53"/>
      <c r="P1689" s="57" t="str">
        <f t="shared" si="320"/>
        <v/>
      </c>
      <c r="Q1689" s="58"/>
      <c r="R1689" s="56" t="str">
        <f t="shared" si="313"/>
        <v/>
      </c>
      <c r="S1689" s="57" t="str">
        <f t="shared" si="321"/>
        <v/>
      </c>
      <c r="T1689" s="58" t="str">
        <f t="shared" ca="1" si="322"/>
        <v/>
      </c>
      <c r="U1689" s="57" t="str">
        <f t="shared" si="323"/>
        <v/>
      </c>
      <c r="V1689" s="57" t="str">
        <f ca="1">IF(AND(C1689&lt;&gt;"",C1689&lt;&gt;OFFSET(C1689,1,0)),SUMIFS([Giá có thuế],[Số ĐK],C1689),"")</f>
        <v/>
      </c>
      <c r="W1689" s="53"/>
      <c r="X1689" s="55" t="str">
        <f>IF(W1689="","",'Thông Tin Chung'!#REF!)</f>
        <v/>
      </c>
      <c r="Y1689" s="57" t="str">
        <f t="shared" ca="1" si="324"/>
        <v/>
      </c>
      <c r="Z1689" s="59"/>
      <c r="AA1689" s="49" t="str">
        <f ca="1">IF(C1689="","",IF(OR(D1689&lt;NgayBatDau,D1689&gt;NgayKetThuc),"Ngày tháng phải nằm trong kỳ báo cáo",IF(AND(G1689&lt;&gt;"",COUNTIF(D.2[Tên khách hàng],G1689)=0),"Tên KH chưa khai báo trong DSKH",IF(AND(H1689&lt;&gt;"",COUNTIF(D.1[Tên sản phẩm],H1689)=0),"SP này chưa khai báo trong DSSP",""))))</f>
        <v/>
      </c>
      <c r="AB1689" s="28" t="str">
        <f t="shared" ca="1" si="314"/>
        <v/>
      </c>
      <c r="AC1689" s="29" t="str">
        <f>IF(OR(H1689="",S1689=""),"",S1689-(SUM(L1689,M1689)*INDEX(#REF!,MATCH(H1689,D.1[Tên sản phẩm],0))))</f>
        <v/>
      </c>
    </row>
    <row r="1690" spans="2:29" ht="27.75" customHeight="1">
      <c r="B1690" s="69">
        <f t="shared" si="315"/>
        <v>1687</v>
      </c>
      <c r="C1690" s="49" t="str">
        <f t="shared" ca="1" si="316"/>
        <v/>
      </c>
      <c r="D1690" s="50" t="str">
        <f t="shared" ca="1" si="317"/>
        <v/>
      </c>
      <c r="E1690" s="51" t="str">
        <f t="shared" ca="1" si="318"/>
        <v/>
      </c>
      <c r="F1690" s="51"/>
      <c r="G1690" s="52" t="str">
        <f t="shared" ca="1" si="319"/>
        <v/>
      </c>
      <c r="H1690" s="53"/>
      <c r="I1690" s="54" t="str">
        <f>IF(H1690="","",INDEX(D.1[Quy cách],MATCH(H1690,D.1[Tên sản phẩm],0)))</f>
        <v/>
      </c>
      <c r="J1690" s="20" t="str">
        <f>IF(H1690="","",INDEX(D.1[ĐVT],MATCH(H1690,D.1[Tên sản phẩm],0)))</f>
        <v/>
      </c>
      <c r="K1690" s="56" t="str">
        <f>IF(H1690="","",INDEX(#REF!,MATCH(H1690,D.1[Tên sản phẩm],0)))</f>
        <v/>
      </c>
      <c r="L1690" s="56"/>
      <c r="M1690" s="53"/>
      <c r="N1690" s="53"/>
      <c r="O1690" s="53"/>
      <c r="P1690" s="57" t="str">
        <f t="shared" si="320"/>
        <v/>
      </c>
      <c r="Q1690" s="58"/>
      <c r="R1690" s="56" t="str">
        <f t="shared" si="313"/>
        <v/>
      </c>
      <c r="S1690" s="57" t="str">
        <f t="shared" si="321"/>
        <v/>
      </c>
      <c r="T1690" s="58" t="str">
        <f t="shared" ca="1" si="322"/>
        <v/>
      </c>
      <c r="U1690" s="57" t="str">
        <f t="shared" si="323"/>
        <v/>
      </c>
      <c r="V1690" s="57" t="str">
        <f ca="1">IF(AND(C1690&lt;&gt;"",C1690&lt;&gt;OFFSET(C1690,1,0)),SUMIFS([Giá có thuế],[Số ĐK],C1690),"")</f>
        <v/>
      </c>
      <c r="W1690" s="53"/>
      <c r="X1690" s="55" t="str">
        <f>IF(W1690="","",'Thông Tin Chung'!#REF!)</f>
        <v/>
      </c>
      <c r="Y1690" s="57" t="str">
        <f t="shared" ca="1" si="324"/>
        <v/>
      </c>
      <c r="Z1690" s="59"/>
      <c r="AA1690" s="49" t="str">
        <f ca="1">IF(C1690="","",IF(OR(D1690&lt;NgayBatDau,D1690&gt;NgayKetThuc),"Ngày tháng phải nằm trong kỳ báo cáo",IF(AND(G1690&lt;&gt;"",COUNTIF(D.2[Tên khách hàng],G1690)=0),"Tên KH chưa khai báo trong DSKH",IF(AND(H1690&lt;&gt;"",COUNTIF(D.1[Tên sản phẩm],H1690)=0),"SP này chưa khai báo trong DSSP",""))))</f>
        <v/>
      </c>
      <c r="AB1690" s="28" t="str">
        <f t="shared" ca="1" si="314"/>
        <v/>
      </c>
      <c r="AC1690" s="29" t="str">
        <f>IF(OR(H1690="",S1690=""),"",S1690-(SUM(L1690,M1690)*INDEX(#REF!,MATCH(H1690,D.1[Tên sản phẩm],0))))</f>
        <v/>
      </c>
    </row>
    <row r="1691" spans="2:29" ht="27.75" customHeight="1">
      <c r="B1691" s="69">
        <f t="shared" si="315"/>
        <v>1688</v>
      </c>
      <c r="C1691" s="49" t="str">
        <f t="shared" ca="1" si="316"/>
        <v/>
      </c>
      <c r="D1691" s="50" t="str">
        <f t="shared" ca="1" si="317"/>
        <v/>
      </c>
      <c r="E1691" s="51" t="str">
        <f t="shared" ca="1" si="318"/>
        <v/>
      </c>
      <c r="F1691" s="51"/>
      <c r="G1691" s="52" t="str">
        <f t="shared" ca="1" si="319"/>
        <v/>
      </c>
      <c r="H1691" s="53"/>
      <c r="I1691" s="54" t="str">
        <f>IF(H1691="","",INDEX(D.1[Quy cách],MATCH(H1691,D.1[Tên sản phẩm],0)))</f>
        <v/>
      </c>
      <c r="J1691" s="20" t="str">
        <f>IF(H1691="","",INDEX(D.1[ĐVT],MATCH(H1691,D.1[Tên sản phẩm],0)))</f>
        <v/>
      </c>
      <c r="K1691" s="56" t="str">
        <f>IF(H1691="","",INDEX(#REF!,MATCH(H1691,D.1[Tên sản phẩm],0)))</f>
        <v/>
      </c>
      <c r="L1691" s="56"/>
      <c r="M1691" s="53"/>
      <c r="N1691" s="53"/>
      <c r="O1691" s="53"/>
      <c r="P1691" s="57" t="str">
        <f t="shared" si="320"/>
        <v/>
      </c>
      <c r="Q1691" s="58"/>
      <c r="R1691" s="56" t="str">
        <f t="shared" si="313"/>
        <v/>
      </c>
      <c r="S1691" s="57" t="str">
        <f t="shared" si="321"/>
        <v/>
      </c>
      <c r="T1691" s="58" t="str">
        <f t="shared" ca="1" si="322"/>
        <v/>
      </c>
      <c r="U1691" s="57" t="str">
        <f t="shared" si="323"/>
        <v/>
      </c>
      <c r="V1691" s="57" t="str">
        <f ca="1">IF(AND(C1691&lt;&gt;"",C1691&lt;&gt;OFFSET(C1691,1,0)),SUMIFS([Giá có thuế],[Số ĐK],C1691),"")</f>
        <v/>
      </c>
      <c r="W1691" s="53"/>
      <c r="X1691" s="55" t="str">
        <f>IF(W1691="","",'Thông Tin Chung'!#REF!)</f>
        <v/>
      </c>
      <c r="Y1691" s="57" t="str">
        <f t="shared" ca="1" si="324"/>
        <v/>
      </c>
      <c r="Z1691" s="59"/>
      <c r="AA1691" s="49" t="str">
        <f ca="1">IF(C1691="","",IF(OR(D1691&lt;NgayBatDau,D1691&gt;NgayKetThuc),"Ngày tháng phải nằm trong kỳ báo cáo",IF(AND(G1691&lt;&gt;"",COUNTIF(D.2[Tên khách hàng],G1691)=0),"Tên KH chưa khai báo trong DSKH",IF(AND(H1691&lt;&gt;"",COUNTIF(D.1[Tên sản phẩm],H1691)=0),"SP này chưa khai báo trong DSSP",""))))</f>
        <v/>
      </c>
      <c r="AB1691" s="28" t="str">
        <f t="shared" ca="1" si="314"/>
        <v/>
      </c>
      <c r="AC1691" s="29" t="str">
        <f>IF(OR(H1691="",S1691=""),"",S1691-(SUM(L1691,M1691)*INDEX(#REF!,MATCH(H1691,D.1[Tên sản phẩm],0))))</f>
        <v/>
      </c>
    </row>
    <row r="1692" spans="2:29" ht="27.75" customHeight="1">
      <c r="B1692" s="69">
        <f t="shared" si="315"/>
        <v>1689</v>
      </c>
      <c r="C1692" s="49" t="str">
        <f t="shared" ca="1" si="316"/>
        <v/>
      </c>
      <c r="D1692" s="50" t="str">
        <f t="shared" ca="1" si="317"/>
        <v/>
      </c>
      <c r="E1692" s="51" t="str">
        <f t="shared" ca="1" si="318"/>
        <v/>
      </c>
      <c r="F1692" s="51"/>
      <c r="G1692" s="52" t="str">
        <f t="shared" ca="1" si="319"/>
        <v/>
      </c>
      <c r="H1692" s="53"/>
      <c r="I1692" s="54" t="str">
        <f>IF(H1692="","",INDEX(D.1[Quy cách],MATCH(H1692,D.1[Tên sản phẩm],0)))</f>
        <v/>
      </c>
      <c r="J1692" s="20" t="str">
        <f>IF(H1692="","",INDEX(D.1[ĐVT],MATCH(H1692,D.1[Tên sản phẩm],0)))</f>
        <v/>
      </c>
      <c r="K1692" s="56" t="str">
        <f>IF(H1692="","",INDEX(#REF!,MATCH(H1692,D.1[Tên sản phẩm],0)))</f>
        <v/>
      </c>
      <c r="L1692" s="56"/>
      <c r="M1692" s="53"/>
      <c r="N1692" s="53"/>
      <c r="O1692" s="53"/>
      <c r="P1692" s="57" t="str">
        <f t="shared" si="320"/>
        <v/>
      </c>
      <c r="Q1692" s="58"/>
      <c r="R1692" s="56" t="str">
        <f t="shared" si="313"/>
        <v/>
      </c>
      <c r="S1692" s="57" t="str">
        <f t="shared" si="321"/>
        <v/>
      </c>
      <c r="T1692" s="58" t="str">
        <f t="shared" ca="1" si="322"/>
        <v/>
      </c>
      <c r="U1692" s="57" t="str">
        <f t="shared" si="323"/>
        <v/>
      </c>
      <c r="V1692" s="57" t="str">
        <f ca="1">IF(AND(C1692&lt;&gt;"",C1692&lt;&gt;OFFSET(C1692,1,0)),SUMIFS([Giá có thuế],[Số ĐK],C1692),"")</f>
        <v/>
      </c>
      <c r="W1692" s="53"/>
      <c r="X1692" s="55" t="str">
        <f>IF(W1692="","",'Thông Tin Chung'!#REF!)</f>
        <v/>
      </c>
      <c r="Y1692" s="57" t="str">
        <f t="shared" ca="1" si="324"/>
        <v/>
      </c>
      <c r="Z1692" s="59"/>
      <c r="AA1692" s="49" t="str">
        <f ca="1">IF(C1692="","",IF(OR(D1692&lt;NgayBatDau,D1692&gt;NgayKetThuc),"Ngày tháng phải nằm trong kỳ báo cáo",IF(AND(G1692&lt;&gt;"",COUNTIF(D.2[Tên khách hàng],G1692)=0),"Tên KH chưa khai báo trong DSKH",IF(AND(H1692&lt;&gt;"",COUNTIF(D.1[Tên sản phẩm],H1692)=0),"SP này chưa khai báo trong DSSP",""))))</f>
        <v/>
      </c>
      <c r="AB1692" s="28" t="str">
        <f t="shared" ca="1" si="314"/>
        <v/>
      </c>
      <c r="AC1692" s="29" t="str">
        <f>IF(OR(H1692="",S1692=""),"",S1692-(SUM(L1692,M1692)*INDEX(#REF!,MATCH(H1692,D.1[Tên sản phẩm],0))))</f>
        <v/>
      </c>
    </row>
    <row r="1693" spans="2:29" ht="27.75" customHeight="1">
      <c r="B1693" s="69">
        <f t="shared" si="315"/>
        <v>1690</v>
      </c>
      <c r="C1693" s="49" t="str">
        <f t="shared" ca="1" si="316"/>
        <v/>
      </c>
      <c r="D1693" s="50" t="str">
        <f t="shared" ca="1" si="317"/>
        <v/>
      </c>
      <c r="E1693" s="51" t="str">
        <f t="shared" ca="1" si="318"/>
        <v/>
      </c>
      <c r="F1693" s="51"/>
      <c r="G1693" s="52" t="str">
        <f t="shared" ca="1" si="319"/>
        <v/>
      </c>
      <c r="H1693" s="53"/>
      <c r="I1693" s="54" t="str">
        <f>IF(H1693="","",INDEX(D.1[Quy cách],MATCH(H1693,D.1[Tên sản phẩm],0)))</f>
        <v/>
      </c>
      <c r="J1693" s="20" t="str">
        <f>IF(H1693="","",INDEX(D.1[ĐVT],MATCH(H1693,D.1[Tên sản phẩm],0)))</f>
        <v/>
      </c>
      <c r="K1693" s="56" t="str">
        <f>IF(H1693="","",INDEX(#REF!,MATCH(H1693,D.1[Tên sản phẩm],0)))</f>
        <v/>
      </c>
      <c r="L1693" s="56"/>
      <c r="M1693" s="53"/>
      <c r="N1693" s="53"/>
      <c r="O1693" s="53"/>
      <c r="P1693" s="57" t="str">
        <f t="shared" si="320"/>
        <v/>
      </c>
      <c r="Q1693" s="58"/>
      <c r="R1693" s="56" t="str">
        <f t="shared" si="313"/>
        <v/>
      </c>
      <c r="S1693" s="57" t="str">
        <f t="shared" si="321"/>
        <v/>
      </c>
      <c r="T1693" s="58" t="str">
        <f t="shared" ca="1" si="322"/>
        <v/>
      </c>
      <c r="U1693" s="57" t="str">
        <f t="shared" si="323"/>
        <v/>
      </c>
      <c r="V1693" s="57" t="str">
        <f ca="1">IF(AND(C1693&lt;&gt;"",C1693&lt;&gt;OFFSET(C1693,1,0)),SUMIFS([Giá có thuế],[Số ĐK],C1693),"")</f>
        <v/>
      </c>
      <c r="W1693" s="53"/>
      <c r="X1693" s="55" t="str">
        <f>IF(W1693="","",'Thông Tin Chung'!#REF!)</f>
        <v/>
      </c>
      <c r="Y1693" s="57" t="str">
        <f t="shared" ca="1" si="324"/>
        <v/>
      </c>
      <c r="Z1693" s="59"/>
      <c r="AA1693" s="49" t="str">
        <f ca="1">IF(C1693="","",IF(OR(D1693&lt;NgayBatDau,D1693&gt;NgayKetThuc),"Ngày tháng phải nằm trong kỳ báo cáo",IF(AND(G1693&lt;&gt;"",COUNTIF(D.2[Tên khách hàng],G1693)=0),"Tên KH chưa khai báo trong DSKH",IF(AND(H1693&lt;&gt;"",COUNTIF(D.1[Tên sản phẩm],H1693)=0),"SP này chưa khai báo trong DSSP",""))))</f>
        <v/>
      </c>
      <c r="AB1693" s="28" t="str">
        <f t="shared" ca="1" si="314"/>
        <v/>
      </c>
      <c r="AC1693" s="29" t="str">
        <f>IF(OR(H1693="",S1693=""),"",S1693-(SUM(L1693,M1693)*INDEX(#REF!,MATCH(H1693,D.1[Tên sản phẩm],0))))</f>
        <v/>
      </c>
    </row>
    <row r="1694" spans="2:29" ht="27.75" customHeight="1">
      <c r="B1694" s="69">
        <f t="shared" si="315"/>
        <v>1691</v>
      </c>
      <c r="C1694" s="49" t="str">
        <f t="shared" ca="1" si="316"/>
        <v/>
      </c>
      <c r="D1694" s="50" t="str">
        <f t="shared" ca="1" si="317"/>
        <v/>
      </c>
      <c r="E1694" s="51" t="str">
        <f t="shared" ca="1" si="318"/>
        <v/>
      </c>
      <c r="F1694" s="51"/>
      <c r="G1694" s="52" t="str">
        <f t="shared" ca="1" si="319"/>
        <v/>
      </c>
      <c r="H1694" s="53"/>
      <c r="I1694" s="54" t="str">
        <f>IF(H1694="","",INDEX(D.1[Quy cách],MATCH(H1694,D.1[Tên sản phẩm],0)))</f>
        <v/>
      </c>
      <c r="J1694" s="20" t="str">
        <f>IF(H1694="","",INDEX(D.1[ĐVT],MATCH(H1694,D.1[Tên sản phẩm],0)))</f>
        <v/>
      </c>
      <c r="K1694" s="56" t="str">
        <f>IF(H1694="","",INDEX(#REF!,MATCH(H1694,D.1[Tên sản phẩm],0)))</f>
        <v/>
      </c>
      <c r="L1694" s="56"/>
      <c r="M1694" s="53"/>
      <c r="N1694" s="53"/>
      <c r="O1694" s="53"/>
      <c r="P1694" s="57" t="str">
        <f t="shared" si="320"/>
        <v/>
      </c>
      <c r="Q1694" s="58"/>
      <c r="R1694" s="56" t="str">
        <f t="shared" si="313"/>
        <v/>
      </c>
      <c r="S1694" s="57" t="str">
        <f t="shared" si="321"/>
        <v/>
      </c>
      <c r="T1694" s="58" t="str">
        <f t="shared" ca="1" si="322"/>
        <v/>
      </c>
      <c r="U1694" s="57" t="str">
        <f t="shared" si="323"/>
        <v/>
      </c>
      <c r="V1694" s="57" t="str">
        <f ca="1">IF(AND(C1694&lt;&gt;"",C1694&lt;&gt;OFFSET(C1694,1,0)),SUMIFS([Giá có thuế],[Số ĐK],C1694),"")</f>
        <v/>
      </c>
      <c r="W1694" s="53"/>
      <c r="X1694" s="55" t="str">
        <f>IF(W1694="","",'Thông Tin Chung'!#REF!)</f>
        <v/>
      </c>
      <c r="Y1694" s="57" t="str">
        <f t="shared" ca="1" si="324"/>
        <v/>
      </c>
      <c r="Z1694" s="59"/>
      <c r="AA1694" s="49" t="str">
        <f ca="1">IF(C1694="","",IF(OR(D1694&lt;NgayBatDau,D1694&gt;NgayKetThuc),"Ngày tháng phải nằm trong kỳ báo cáo",IF(AND(G1694&lt;&gt;"",COUNTIF(D.2[Tên khách hàng],G1694)=0),"Tên KH chưa khai báo trong DSKH",IF(AND(H1694&lt;&gt;"",COUNTIF(D.1[Tên sản phẩm],H1694)=0),"SP này chưa khai báo trong DSSP",""))))</f>
        <v/>
      </c>
      <c r="AB1694" s="28" t="str">
        <f t="shared" ca="1" si="314"/>
        <v/>
      </c>
      <c r="AC1694" s="29" t="str">
        <f>IF(OR(H1694="",S1694=""),"",S1694-(SUM(L1694,M1694)*INDEX(#REF!,MATCH(H1694,D.1[Tên sản phẩm],0))))</f>
        <v/>
      </c>
    </row>
    <row r="1695" spans="2:29" ht="27.75" customHeight="1">
      <c r="B1695" s="69">
        <f t="shared" si="315"/>
        <v>1692</v>
      </c>
      <c r="C1695" s="49" t="str">
        <f t="shared" ca="1" si="316"/>
        <v/>
      </c>
      <c r="D1695" s="50" t="str">
        <f t="shared" ca="1" si="317"/>
        <v/>
      </c>
      <c r="E1695" s="51" t="str">
        <f t="shared" ca="1" si="318"/>
        <v/>
      </c>
      <c r="F1695" s="51"/>
      <c r="G1695" s="52" t="str">
        <f t="shared" ca="1" si="319"/>
        <v/>
      </c>
      <c r="H1695" s="53"/>
      <c r="I1695" s="54" t="str">
        <f>IF(H1695="","",INDEX(D.1[Quy cách],MATCH(H1695,D.1[Tên sản phẩm],0)))</f>
        <v/>
      </c>
      <c r="J1695" s="20" t="str">
        <f>IF(H1695="","",INDEX(D.1[ĐVT],MATCH(H1695,D.1[Tên sản phẩm],0)))</f>
        <v/>
      </c>
      <c r="K1695" s="56" t="str">
        <f>IF(H1695="","",INDEX(#REF!,MATCH(H1695,D.1[Tên sản phẩm],0)))</f>
        <v/>
      </c>
      <c r="L1695" s="56"/>
      <c r="M1695" s="53"/>
      <c r="N1695" s="53"/>
      <c r="O1695" s="53"/>
      <c r="P1695" s="57" t="str">
        <f t="shared" si="320"/>
        <v/>
      </c>
      <c r="Q1695" s="58"/>
      <c r="R1695" s="56" t="str">
        <f t="shared" si="313"/>
        <v/>
      </c>
      <c r="S1695" s="57" t="str">
        <f t="shared" si="321"/>
        <v/>
      </c>
      <c r="T1695" s="58" t="str">
        <f t="shared" ca="1" si="322"/>
        <v/>
      </c>
      <c r="U1695" s="57" t="str">
        <f t="shared" si="323"/>
        <v/>
      </c>
      <c r="V1695" s="57" t="str">
        <f ca="1">IF(AND(C1695&lt;&gt;"",C1695&lt;&gt;OFFSET(C1695,1,0)),SUMIFS([Giá có thuế],[Số ĐK],C1695),"")</f>
        <v/>
      </c>
      <c r="W1695" s="53"/>
      <c r="X1695" s="55" t="str">
        <f>IF(W1695="","",'Thông Tin Chung'!#REF!)</f>
        <v/>
      </c>
      <c r="Y1695" s="57" t="str">
        <f t="shared" ca="1" si="324"/>
        <v/>
      </c>
      <c r="Z1695" s="59"/>
      <c r="AA1695" s="49" t="str">
        <f ca="1">IF(C1695="","",IF(OR(D1695&lt;NgayBatDau,D1695&gt;NgayKetThuc),"Ngày tháng phải nằm trong kỳ báo cáo",IF(AND(G1695&lt;&gt;"",COUNTIF(D.2[Tên khách hàng],G1695)=0),"Tên KH chưa khai báo trong DSKH",IF(AND(H1695&lt;&gt;"",COUNTIF(D.1[Tên sản phẩm],H1695)=0),"SP này chưa khai báo trong DSSP",""))))</f>
        <v/>
      </c>
      <c r="AB1695" s="28" t="str">
        <f t="shared" ca="1" si="314"/>
        <v/>
      </c>
      <c r="AC1695" s="29" t="str">
        <f>IF(OR(H1695="",S1695=""),"",S1695-(SUM(L1695,M1695)*INDEX(#REF!,MATCH(H1695,D.1[Tên sản phẩm],0))))</f>
        <v/>
      </c>
    </row>
    <row r="1696" spans="2:29" ht="27.75" customHeight="1">
      <c r="B1696" s="69">
        <f t="shared" si="315"/>
        <v>1693</v>
      </c>
      <c r="C1696" s="49" t="str">
        <f t="shared" ca="1" si="316"/>
        <v/>
      </c>
      <c r="D1696" s="50" t="str">
        <f t="shared" ca="1" si="317"/>
        <v/>
      </c>
      <c r="E1696" s="51" t="str">
        <f t="shared" ca="1" si="318"/>
        <v/>
      </c>
      <c r="F1696" s="51"/>
      <c r="G1696" s="52" t="str">
        <f t="shared" ca="1" si="319"/>
        <v/>
      </c>
      <c r="H1696" s="53"/>
      <c r="I1696" s="54" t="str">
        <f>IF(H1696="","",INDEX(D.1[Quy cách],MATCH(H1696,D.1[Tên sản phẩm],0)))</f>
        <v/>
      </c>
      <c r="J1696" s="20" t="str">
        <f>IF(H1696="","",INDEX(D.1[ĐVT],MATCH(H1696,D.1[Tên sản phẩm],0)))</f>
        <v/>
      </c>
      <c r="K1696" s="56" t="str">
        <f>IF(H1696="","",INDEX(#REF!,MATCH(H1696,D.1[Tên sản phẩm],0)))</f>
        <v/>
      </c>
      <c r="L1696" s="56"/>
      <c r="M1696" s="53"/>
      <c r="N1696" s="53"/>
      <c r="O1696" s="53"/>
      <c r="P1696" s="57" t="str">
        <f t="shared" si="320"/>
        <v/>
      </c>
      <c r="Q1696" s="58"/>
      <c r="R1696" s="56" t="str">
        <f t="shared" si="313"/>
        <v/>
      </c>
      <c r="S1696" s="57" t="str">
        <f t="shared" si="321"/>
        <v/>
      </c>
      <c r="T1696" s="58" t="str">
        <f t="shared" ca="1" si="322"/>
        <v/>
      </c>
      <c r="U1696" s="57" t="str">
        <f t="shared" si="323"/>
        <v/>
      </c>
      <c r="V1696" s="57" t="str">
        <f ca="1">IF(AND(C1696&lt;&gt;"",C1696&lt;&gt;OFFSET(C1696,1,0)),SUMIFS([Giá có thuế],[Số ĐK],C1696),"")</f>
        <v/>
      </c>
      <c r="W1696" s="53"/>
      <c r="X1696" s="55" t="str">
        <f>IF(W1696="","",'Thông Tin Chung'!#REF!)</f>
        <v/>
      </c>
      <c r="Y1696" s="57" t="str">
        <f t="shared" ca="1" si="324"/>
        <v/>
      </c>
      <c r="Z1696" s="59"/>
      <c r="AA1696" s="49" t="str">
        <f ca="1">IF(C1696="","",IF(OR(D1696&lt;NgayBatDau,D1696&gt;NgayKetThuc),"Ngày tháng phải nằm trong kỳ báo cáo",IF(AND(G1696&lt;&gt;"",COUNTIF(D.2[Tên khách hàng],G1696)=0),"Tên KH chưa khai báo trong DSKH",IF(AND(H1696&lt;&gt;"",COUNTIF(D.1[Tên sản phẩm],H1696)=0),"SP này chưa khai báo trong DSSP",""))))</f>
        <v/>
      </c>
      <c r="AB1696" s="28" t="str">
        <f t="shared" ca="1" si="314"/>
        <v/>
      </c>
      <c r="AC1696" s="29" t="str">
        <f>IF(OR(H1696="",S1696=""),"",S1696-(SUM(L1696,M1696)*INDEX(#REF!,MATCH(H1696,D.1[Tên sản phẩm],0))))</f>
        <v/>
      </c>
    </row>
    <row r="1697" spans="2:29" ht="27.75" customHeight="1">
      <c r="B1697" s="69">
        <f t="shared" si="315"/>
        <v>1694</v>
      </c>
      <c r="C1697" s="49" t="str">
        <f t="shared" ca="1" si="316"/>
        <v/>
      </c>
      <c r="D1697" s="50" t="str">
        <f t="shared" ca="1" si="317"/>
        <v/>
      </c>
      <c r="E1697" s="51" t="str">
        <f t="shared" ca="1" si="318"/>
        <v/>
      </c>
      <c r="F1697" s="51"/>
      <c r="G1697" s="52" t="str">
        <f t="shared" ca="1" si="319"/>
        <v/>
      </c>
      <c r="H1697" s="53"/>
      <c r="I1697" s="54" t="str">
        <f>IF(H1697="","",INDEX(D.1[Quy cách],MATCH(H1697,D.1[Tên sản phẩm],0)))</f>
        <v/>
      </c>
      <c r="J1697" s="20" t="str">
        <f>IF(H1697="","",INDEX(D.1[ĐVT],MATCH(H1697,D.1[Tên sản phẩm],0)))</f>
        <v/>
      </c>
      <c r="K1697" s="56" t="str">
        <f>IF(H1697="","",INDEX(#REF!,MATCH(H1697,D.1[Tên sản phẩm],0)))</f>
        <v/>
      </c>
      <c r="L1697" s="56"/>
      <c r="M1697" s="53"/>
      <c r="N1697" s="53"/>
      <c r="O1697" s="53"/>
      <c r="P1697" s="57" t="str">
        <f t="shared" si="320"/>
        <v/>
      </c>
      <c r="Q1697" s="58"/>
      <c r="R1697" s="56" t="str">
        <f t="shared" si="313"/>
        <v/>
      </c>
      <c r="S1697" s="57" t="str">
        <f t="shared" si="321"/>
        <v/>
      </c>
      <c r="T1697" s="58" t="str">
        <f t="shared" ca="1" si="322"/>
        <v/>
      </c>
      <c r="U1697" s="57" t="str">
        <f t="shared" si="323"/>
        <v/>
      </c>
      <c r="V1697" s="57" t="str">
        <f ca="1">IF(AND(C1697&lt;&gt;"",C1697&lt;&gt;OFFSET(C1697,1,0)),SUMIFS([Giá có thuế],[Số ĐK],C1697),"")</f>
        <v/>
      </c>
      <c r="W1697" s="53"/>
      <c r="X1697" s="55" t="str">
        <f>IF(W1697="","",'Thông Tin Chung'!#REF!)</f>
        <v/>
      </c>
      <c r="Y1697" s="57" t="str">
        <f t="shared" ca="1" si="324"/>
        <v/>
      </c>
      <c r="Z1697" s="59"/>
      <c r="AA1697" s="49" t="str">
        <f ca="1">IF(C1697="","",IF(OR(D1697&lt;NgayBatDau,D1697&gt;NgayKetThuc),"Ngày tháng phải nằm trong kỳ báo cáo",IF(AND(G1697&lt;&gt;"",COUNTIF(D.2[Tên khách hàng],G1697)=0),"Tên KH chưa khai báo trong DSKH",IF(AND(H1697&lt;&gt;"",COUNTIF(D.1[Tên sản phẩm],H1697)=0),"SP này chưa khai báo trong DSSP",""))))</f>
        <v/>
      </c>
      <c r="AB1697" s="28" t="str">
        <f t="shared" ca="1" si="314"/>
        <v/>
      </c>
      <c r="AC1697" s="29" t="str">
        <f>IF(OR(H1697="",S1697=""),"",S1697-(SUM(L1697,M1697)*INDEX(#REF!,MATCH(H1697,D.1[Tên sản phẩm],0))))</f>
        <v/>
      </c>
    </row>
    <row r="1698" spans="2:29" ht="27.75" customHeight="1">
      <c r="B1698" s="69">
        <f t="shared" si="315"/>
        <v>1695</v>
      </c>
      <c r="C1698" s="49" t="str">
        <f t="shared" ca="1" si="316"/>
        <v/>
      </c>
      <c r="D1698" s="50" t="str">
        <f t="shared" ca="1" si="317"/>
        <v/>
      </c>
      <c r="E1698" s="51" t="str">
        <f t="shared" ca="1" si="318"/>
        <v/>
      </c>
      <c r="F1698" s="51"/>
      <c r="G1698" s="52" t="str">
        <f t="shared" ca="1" si="319"/>
        <v/>
      </c>
      <c r="H1698" s="53"/>
      <c r="I1698" s="54" t="str">
        <f>IF(H1698="","",INDEX(D.1[Quy cách],MATCH(H1698,D.1[Tên sản phẩm],0)))</f>
        <v/>
      </c>
      <c r="J1698" s="20" t="str">
        <f>IF(H1698="","",INDEX(D.1[ĐVT],MATCH(H1698,D.1[Tên sản phẩm],0)))</f>
        <v/>
      </c>
      <c r="K1698" s="56" t="str">
        <f>IF(H1698="","",INDEX(#REF!,MATCH(H1698,D.1[Tên sản phẩm],0)))</f>
        <v/>
      </c>
      <c r="L1698" s="56"/>
      <c r="M1698" s="53"/>
      <c r="N1698" s="53"/>
      <c r="O1698" s="53"/>
      <c r="P1698" s="57" t="str">
        <f t="shared" si="320"/>
        <v/>
      </c>
      <c r="Q1698" s="58"/>
      <c r="R1698" s="56" t="str">
        <f t="shared" si="313"/>
        <v/>
      </c>
      <c r="S1698" s="57" t="str">
        <f t="shared" si="321"/>
        <v/>
      </c>
      <c r="T1698" s="58" t="str">
        <f t="shared" ca="1" si="322"/>
        <v/>
      </c>
      <c r="U1698" s="57" t="str">
        <f t="shared" si="323"/>
        <v/>
      </c>
      <c r="V1698" s="57" t="str">
        <f ca="1">IF(AND(C1698&lt;&gt;"",C1698&lt;&gt;OFFSET(C1698,1,0)),SUMIFS([Giá có thuế],[Số ĐK],C1698),"")</f>
        <v/>
      </c>
      <c r="W1698" s="53"/>
      <c r="X1698" s="55" t="str">
        <f>IF(W1698="","",'Thông Tin Chung'!#REF!)</f>
        <v/>
      </c>
      <c r="Y1698" s="57" t="str">
        <f t="shared" ca="1" si="324"/>
        <v/>
      </c>
      <c r="Z1698" s="59"/>
      <c r="AA1698" s="49" t="str">
        <f ca="1">IF(C1698="","",IF(OR(D1698&lt;NgayBatDau,D1698&gt;NgayKetThuc),"Ngày tháng phải nằm trong kỳ báo cáo",IF(AND(G1698&lt;&gt;"",COUNTIF(D.2[Tên khách hàng],G1698)=0),"Tên KH chưa khai báo trong DSKH",IF(AND(H1698&lt;&gt;"",COUNTIF(D.1[Tên sản phẩm],H1698)=0),"SP này chưa khai báo trong DSSP",""))))</f>
        <v/>
      </c>
      <c r="AB1698" s="28" t="str">
        <f t="shared" ca="1" si="314"/>
        <v/>
      </c>
      <c r="AC1698" s="29" t="str">
        <f>IF(OR(H1698="",S1698=""),"",S1698-(SUM(L1698,M1698)*INDEX(#REF!,MATCH(H1698,D.1[Tên sản phẩm],0))))</f>
        <v/>
      </c>
    </row>
    <row r="1699" spans="2:29" ht="27.75" customHeight="1">
      <c r="B1699" s="69">
        <f t="shared" si="315"/>
        <v>1696</v>
      </c>
      <c r="C1699" s="49" t="str">
        <f t="shared" ca="1" si="316"/>
        <v/>
      </c>
      <c r="D1699" s="50" t="str">
        <f t="shared" ca="1" si="317"/>
        <v/>
      </c>
      <c r="E1699" s="51" t="str">
        <f t="shared" ca="1" si="318"/>
        <v/>
      </c>
      <c r="F1699" s="51"/>
      <c r="G1699" s="52" t="str">
        <f t="shared" ca="1" si="319"/>
        <v/>
      </c>
      <c r="H1699" s="53"/>
      <c r="I1699" s="54" t="str">
        <f>IF(H1699="","",INDEX(D.1[Quy cách],MATCH(H1699,D.1[Tên sản phẩm],0)))</f>
        <v/>
      </c>
      <c r="J1699" s="20" t="str">
        <f>IF(H1699="","",INDEX(D.1[ĐVT],MATCH(H1699,D.1[Tên sản phẩm],0)))</f>
        <v/>
      </c>
      <c r="K1699" s="56" t="str">
        <f>IF(H1699="","",INDEX(#REF!,MATCH(H1699,D.1[Tên sản phẩm],0)))</f>
        <v/>
      </c>
      <c r="L1699" s="56"/>
      <c r="M1699" s="53"/>
      <c r="N1699" s="53"/>
      <c r="O1699" s="53"/>
      <c r="P1699" s="57" t="str">
        <f t="shared" si="320"/>
        <v/>
      </c>
      <c r="Q1699" s="58"/>
      <c r="R1699" s="56" t="str">
        <f t="shared" si="313"/>
        <v/>
      </c>
      <c r="S1699" s="57" t="str">
        <f t="shared" si="321"/>
        <v/>
      </c>
      <c r="T1699" s="58" t="str">
        <f t="shared" ca="1" si="322"/>
        <v/>
      </c>
      <c r="U1699" s="57" t="str">
        <f t="shared" si="323"/>
        <v/>
      </c>
      <c r="V1699" s="57" t="str">
        <f ca="1">IF(AND(C1699&lt;&gt;"",C1699&lt;&gt;OFFSET(C1699,1,0)),SUMIFS([Giá có thuế],[Số ĐK],C1699),"")</f>
        <v/>
      </c>
      <c r="W1699" s="53"/>
      <c r="X1699" s="55" t="str">
        <f>IF(W1699="","",'Thông Tin Chung'!#REF!)</f>
        <v/>
      </c>
      <c r="Y1699" s="57" t="str">
        <f t="shared" ca="1" si="324"/>
        <v/>
      </c>
      <c r="Z1699" s="59"/>
      <c r="AA1699" s="49" t="str">
        <f ca="1">IF(C1699="","",IF(OR(D1699&lt;NgayBatDau,D1699&gt;NgayKetThuc),"Ngày tháng phải nằm trong kỳ báo cáo",IF(AND(G1699&lt;&gt;"",COUNTIF(D.2[Tên khách hàng],G1699)=0),"Tên KH chưa khai báo trong DSKH",IF(AND(H1699&lt;&gt;"",COUNTIF(D.1[Tên sản phẩm],H1699)=0),"SP này chưa khai báo trong DSSP",""))))</f>
        <v/>
      </c>
      <c r="AB1699" s="28" t="str">
        <f t="shared" ca="1" si="314"/>
        <v/>
      </c>
      <c r="AC1699" s="29" t="str">
        <f>IF(OR(H1699="",S1699=""),"",S1699-(SUM(L1699,M1699)*INDEX(#REF!,MATCH(H1699,D.1[Tên sản phẩm],0))))</f>
        <v/>
      </c>
    </row>
    <row r="1700" spans="2:29" ht="27.75" customHeight="1">
      <c r="B1700" s="69">
        <f t="shared" si="315"/>
        <v>1697</v>
      </c>
      <c r="C1700" s="49" t="str">
        <f t="shared" ca="1" si="316"/>
        <v/>
      </c>
      <c r="D1700" s="50" t="str">
        <f t="shared" ca="1" si="317"/>
        <v/>
      </c>
      <c r="E1700" s="51" t="str">
        <f t="shared" ca="1" si="318"/>
        <v/>
      </c>
      <c r="F1700" s="51"/>
      <c r="G1700" s="52" t="str">
        <f t="shared" ca="1" si="319"/>
        <v/>
      </c>
      <c r="H1700" s="53"/>
      <c r="I1700" s="54" t="str">
        <f>IF(H1700="","",INDEX(D.1[Quy cách],MATCH(H1700,D.1[Tên sản phẩm],0)))</f>
        <v/>
      </c>
      <c r="J1700" s="20" t="str">
        <f>IF(H1700="","",INDEX(D.1[ĐVT],MATCH(H1700,D.1[Tên sản phẩm],0)))</f>
        <v/>
      </c>
      <c r="K1700" s="56" t="str">
        <f>IF(H1700="","",INDEX(#REF!,MATCH(H1700,D.1[Tên sản phẩm],0)))</f>
        <v/>
      </c>
      <c r="L1700" s="56"/>
      <c r="M1700" s="53"/>
      <c r="N1700" s="53"/>
      <c r="O1700" s="53"/>
      <c r="P1700" s="57" t="str">
        <f t="shared" si="320"/>
        <v/>
      </c>
      <c r="Q1700" s="58"/>
      <c r="R1700" s="56" t="str">
        <f t="shared" si="313"/>
        <v/>
      </c>
      <c r="S1700" s="57" t="str">
        <f t="shared" si="321"/>
        <v/>
      </c>
      <c r="T1700" s="58" t="str">
        <f t="shared" ca="1" si="322"/>
        <v/>
      </c>
      <c r="U1700" s="57" t="str">
        <f t="shared" si="323"/>
        <v/>
      </c>
      <c r="V1700" s="57" t="str">
        <f ca="1">IF(AND(C1700&lt;&gt;"",C1700&lt;&gt;OFFSET(C1700,1,0)),SUMIFS([Giá có thuế],[Số ĐK],C1700),"")</f>
        <v/>
      </c>
      <c r="W1700" s="53"/>
      <c r="X1700" s="55" t="str">
        <f>IF(W1700="","",'Thông Tin Chung'!#REF!)</f>
        <v/>
      </c>
      <c r="Y1700" s="57" t="str">
        <f t="shared" ca="1" si="324"/>
        <v/>
      </c>
      <c r="Z1700" s="59"/>
      <c r="AA1700" s="49" t="str">
        <f ca="1">IF(C1700="","",IF(OR(D1700&lt;NgayBatDau,D1700&gt;NgayKetThuc),"Ngày tháng phải nằm trong kỳ báo cáo",IF(AND(G1700&lt;&gt;"",COUNTIF(D.2[Tên khách hàng],G1700)=0),"Tên KH chưa khai báo trong DSKH",IF(AND(H1700&lt;&gt;"",COUNTIF(D.1[Tên sản phẩm],H1700)=0),"SP này chưa khai báo trong DSSP",""))))</f>
        <v/>
      </c>
      <c r="AB1700" s="28" t="str">
        <f t="shared" ca="1" si="314"/>
        <v/>
      </c>
      <c r="AC1700" s="29" t="str">
        <f>IF(OR(H1700="",S1700=""),"",S1700-(SUM(L1700,M1700)*INDEX(#REF!,MATCH(H1700,D.1[Tên sản phẩm],0))))</f>
        <v/>
      </c>
    </row>
    <row r="1701" spans="2:29" ht="27.75" customHeight="1">
      <c r="B1701" s="69">
        <f t="shared" si="315"/>
        <v>1698</v>
      </c>
      <c r="C1701" s="49" t="str">
        <f t="shared" ca="1" si="316"/>
        <v/>
      </c>
      <c r="D1701" s="50" t="str">
        <f t="shared" ca="1" si="317"/>
        <v/>
      </c>
      <c r="E1701" s="51" t="str">
        <f t="shared" ca="1" si="318"/>
        <v/>
      </c>
      <c r="F1701" s="51"/>
      <c r="G1701" s="52" t="str">
        <f t="shared" ca="1" si="319"/>
        <v/>
      </c>
      <c r="H1701" s="53"/>
      <c r="I1701" s="54" t="str">
        <f>IF(H1701="","",INDEX(D.1[Quy cách],MATCH(H1701,D.1[Tên sản phẩm],0)))</f>
        <v/>
      </c>
      <c r="J1701" s="20" t="str">
        <f>IF(H1701="","",INDEX(D.1[ĐVT],MATCH(H1701,D.1[Tên sản phẩm],0)))</f>
        <v/>
      </c>
      <c r="K1701" s="56" t="str">
        <f>IF(H1701="","",INDEX(#REF!,MATCH(H1701,D.1[Tên sản phẩm],0)))</f>
        <v/>
      </c>
      <c r="L1701" s="56"/>
      <c r="M1701" s="53"/>
      <c r="N1701" s="53"/>
      <c r="O1701" s="53"/>
      <c r="P1701" s="57" t="str">
        <f t="shared" si="320"/>
        <v/>
      </c>
      <c r="Q1701" s="58"/>
      <c r="R1701" s="56" t="str">
        <f t="shared" si="313"/>
        <v/>
      </c>
      <c r="S1701" s="57" t="str">
        <f t="shared" si="321"/>
        <v/>
      </c>
      <c r="T1701" s="58" t="str">
        <f t="shared" ca="1" si="322"/>
        <v/>
      </c>
      <c r="U1701" s="57" t="str">
        <f t="shared" si="323"/>
        <v/>
      </c>
      <c r="V1701" s="57" t="str">
        <f ca="1">IF(AND(C1701&lt;&gt;"",C1701&lt;&gt;OFFSET(C1701,1,0)),SUMIFS([Giá có thuế],[Số ĐK],C1701),"")</f>
        <v/>
      </c>
      <c r="W1701" s="53"/>
      <c r="X1701" s="55" t="str">
        <f>IF(W1701="","",'Thông Tin Chung'!#REF!)</f>
        <v/>
      </c>
      <c r="Y1701" s="57" t="str">
        <f t="shared" ca="1" si="324"/>
        <v/>
      </c>
      <c r="Z1701" s="59"/>
      <c r="AA1701" s="49" t="str">
        <f ca="1">IF(C1701="","",IF(OR(D1701&lt;NgayBatDau,D1701&gt;NgayKetThuc),"Ngày tháng phải nằm trong kỳ báo cáo",IF(AND(G1701&lt;&gt;"",COUNTIF(D.2[Tên khách hàng],G1701)=0),"Tên KH chưa khai báo trong DSKH",IF(AND(H1701&lt;&gt;"",COUNTIF(D.1[Tên sản phẩm],H1701)=0),"SP này chưa khai báo trong DSSP",""))))</f>
        <v/>
      </c>
      <c r="AB1701" s="28" t="str">
        <f t="shared" ca="1" si="314"/>
        <v/>
      </c>
      <c r="AC1701" s="29" t="str">
        <f>IF(OR(H1701="",S1701=""),"",S1701-(SUM(L1701,M1701)*INDEX(#REF!,MATCH(H1701,D.1[Tên sản phẩm],0))))</f>
        <v/>
      </c>
    </row>
    <row r="1702" spans="2:29" ht="27.75" customHeight="1">
      <c r="B1702" s="69">
        <f t="shared" si="315"/>
        <v>1699</v>
      </c>
      <c r="C1702" s="49" t="str">
        <f t="shared" ca="1" si="316"/>
        <v/>
      </c>
      <c r="D1702" s="50" t="str">
        <f t="shared" ca="1" si="317"/>
        <v/>
      </c>
      <c r="E1702" s="51" t="str">
        <f t="shared" ca="1" si="318"/>
        <v/>
      </c>
      <c r="F1702" s="51"/>
      <c r="G1702" s="52" t="str">
        <f t="shared" ca="1" si="319"/>
        <v/>
      </c>
      <c r="H1702" s="53"/>
      <c r="I1702" s="54" t="str">
        <f>IF(H1702="","",INDEX(D.1[Quy cách],MATCH(H1702,D.1[Tên sản phẩm],0)))</f>
        <v/>
      </c>
      <c r="J1702" s="20" t="str">
        <f>IF(H1702="","",INDEX(D.1[ĐVT],MATCH(H1702,D.1[Tên sản phẩm],0)))</f>
        <v/>
      </c>
      <c r="K1702" s="56" t="str">
        <f>IF(H1702="","",INDEX(#REF!,MATCH(H1702,D.1[Tên sản phẩm],0)))</f>
        <v/>
      </c>
      <c r="L1702" s="56"/>
      <c r="M1702" s="53"/>
      <c r="N1702" s="53"/>
      <c r="O1702" s="53"/>
      <c r="P1702" s="57" t="str">
        <f t="shared" si="320"/>
        <v/>
      </c>
      <c r="Q1702" s="58"/>
      <c r="R1702" s="56" t="str">
        <f t="shared" si="313"/>
        <v/>
      </c>
      <c r="S1702" s="57" t="str">
        <f t="shared" si="321"/>
        <v/>
      </c>
      <c r="T1702" s="58" t="str">
        <f t="shared" ca="1" si="322"/>
        <v/>
      </c>
      <c r="U1702" s="57" t="str">
        <f t="shared" si="323"/>
        <v/>
      </c>
      <c r="V1702" s="57" t="str">
        <f ca="1">IF(AND(C1702&lt;&gt;"",C1702&lt;&gt;OFFSET(C1702,1,0)),SUMIFS([Giá có thuế],[Số ĐK],C1702),"")</f>
        <v/>
      </c>
      <c r="W1702" s="53"/>
      <c r="X1702" s="55" t="str">
        <f>IF(W1702="","",'Thông Tin Chung'!#REF!)</f>
        <v/>
      </c>
      <c r="Y1702" s="57" t="str">
        <f t="shared" ca="1" si="324"/>
        <v/>
      </c>
      <c r="Z1702" s="59"/>
      <c r="AA1702" s="49" t="str">
        <f ca="1">IF(C1702="","",IF(OR(D1702&lt;NgayBatDau,D1702&gt;NgayKetThuc),"Ngày tháng phải nằm trong kỳ báo cáo",IF(AND(G1702&lt;&gt;"",COUNTIF(D.2[Tên khách hàng],G1702)=0),"Tên KH chưa khai báo trong DSKH",IF(AND(H1702&lt;&gt;"",COUNTIF(D.1[Tên sản phẩm],H1702)=0),"SP này chưa khai báo trong DSSP",""))))</f>
        <v/>
      </c>
      <c r="AB1702" s="28" t="str">
        <f t="shared" ca="1" si="314"/>
        <v/>
      </c>
      <c r="AC1702" s="29" t="str">
        <f>IF(OR(H1702="",S1702=""),"",S1702-(SUM(L1702,M1702)*INDEX(#REF!,MATCH(H1702,D.1[Tên sản phẩm],0))))</f>
        <v/>
      </c>
    </row>
    <row r="1703" spans="2:29" ht="27.75" customHeight="1">
      <c r="B1703" s="69">
        <f t="shared" si="315"/>
        <v>1700</v>
      </c>
      <c r="C1703" s="49" t="str">
        <f t="shared" ca="1" si="316"/>
        <v/>
      </c>
      <c r="D1703" s="50" t="str">
        <f t="shared" ca="1" si="317"/>
        <v/>
      </c>
      <c r="E1703" s="51" t="str">
        <f t="shared" ca="1" si="318"/>
        <v/>
      </c>
      <c r="F1703" s="51"/>
      <c r="G1703" s="52" t="str">
        <f t="shared" ca="1" si="319"/>
        <v/>
      </c>
      <c r="H1703" s="53"/>
      <c r="I1703" s="54" t="str">
        <f>IF(H1703="","",INDEX(D.1[Quy cách],MATCH(H1703,D.1[Tên sản phẩm],0)))</f>
        <v/>
      </c>
      <c r="J1703" s="20" t="str">
        <f>IF(H1703="","",INDEX(D.1[ĐVT],MATCH(H1703,D.1[Tên sản phẩm],0)))</f>
        <v/>
      </c>
      <c r="K1703" s="56" t="str">
        <f>IF(H1703="","",INDEX(#REF!,MATCH(H1703,D.1[Tên sản phẩm],0)))</f>
        <v/>
      </c>
      <c r="L1703" s="56"/>
      <c r="M1703" s="53"/>
      <c r="N1703" s="53"/>
      <c r="O1703" s="53"/>
      <c r="P1703" s="57" t="str">
        <f t="shared" si="320"/>
        <v/>
      </c>
      <c r="Q1703" s="58"/>
      <c r="R1703" s="56" t="str">
        <f t="shared" si="313"/>
        <v/>
      </c>
      <c r="S1703" s="57" t="str">
        <f t="shared" si="321"/>
        <v/>
      </c>
      <c r="T1703" s="58" t="str">
        <f t="shared" ca="1" si="322"/>
        <v/>
      </c>
      <c r="U1703" s="57" t="str">
        <f t="shared" si="323"/>
        <v/>
      </c>
      <c r="V1703" s="57" t="str">
        <f ca="1">IF(AND(C1703&lt;&gt;"",C1703&lt;&gt;OFFSET(C1703,1,0)),SUMIFS([Giá có thuế],[Số ĐK],C1703),"")</f>
        <v/>
      </c>
      <c r="W1703" s="53"/>
      <c r="X1703" s="55" t="str">
        <f>IF(W1703="","",'Thông Tin Chung'!#REF!)</f>
        <v/>
      </c>
      <c r="Y1703" s="57" t="str">
        <f t="shared" ca="1" si="324"/>
        <v/>
      </c>
      <c r="Z1703" s="59"/>
      <c r="AA1703" s="49" t="str">
        <f ca="1">IF(C1703="","",IF(OR(D1703&lt;NgayBatDau,D1703&gt;NgayKetThuc),"Ngày tháng phải nằm trong kỳ báo cáo",IF(AND(G1703&lt;&gt;"",COUNTIF(D.2[Tên khách hàng],G1703)=0),"Tên KH chưa khai báo trong DSKH",IF(AND(H1703&lt;&gt;"",COUNTIF(D.1[Tên sản phẩm],H1703)=0),"SP này chưa khai báo trong DSSP",""))))</f>
        <v/>
      </c>
      <c r="AB1703" s="28" t="str">
        <f t="shared" ca="1" si="314"/>
        <v/>
      </c>
      <c r="AC1703" s="29" t="str">
        <f>IF(OR(H1703="",S1703=""),"",S1703-(SUM(L1703,M1703)*INDEX(#REF!,MATCH(H1703,D.1[Tên sản phẩm],0))))</f>
        <v/>
      </c>
    </row>
    <row r="1704" spans="2:29" ht="27.75" customHeight="1">
      <c r="B1704" s="69">
        <f t="shared" si="315"/>
        <v>1701</v>
      </c>
      <c r="C1704" s="49" t="str">
        <f t="shared" ca="1" si="316"/>
        <v/>
      </c>
      <c r="D1704" s="50" t="str">
        <f t="shared" ca="1" si="317"/>
        <v/>
      </c>
      <c r="E1704" s="51" t="str">
        <f t="shared" ca="1" si="318"/>
        <v/>
      </c>
      <c r="F1704" s="51"/>
      <c r="G1704" s="52" t="str">
        <f t="shared" ca="1" si="319"/>
        <v/>
      </c>
      <c r="H1704" s="53"/>
      <c r="I1704" s="54" t="str">
        <f>IF(H1704="","",INDEX(D.1[Quy cách],MATCH(H1704,D.1[Tên sản phẩm],0)))</f>
        <v/>
      </c>
      <c r="J1704" s="20" t="str">
        <f>IF(H1704="","",INDEX(D.1[ĐVT],MATCH(H1704,D.1[Tên sản phẩm],0)))</f>
        <v/>
      </c>
      <c r="K1704" s="56" t="str">
        <f>IF(H1704="","",INDEX(#REF!,MATCH(H1704,D.1[Tên sản phẩm],0)))</f>
        <v/>
      </c>
      <c r="L1704" s="56"/>
      <c r="M1704" s="53"/>
      <c r="N1704" s="53"/>
      <c r="O1704" s="53"/>
      <c r="P1704" s="57" t="str">
        <f t="shared" si="320"/>
        <v/>
      </c>
      <c r="Q1704" s="58"/>
      <c r="R1704" s="56" t="str">
        <f t="shared" si="313"/>
        <v/>
      </c>
      <c r="S1704" s="57" t="str">
        <f t="shared" si="321"/>
        <v/>
      </c>
      <c r="T1704" s="58" t="str">
        <f t="shared" ca="1" si="322"/>
        <v/>
      </c>
      <c r="U1704" s="57" t="str">
        <f t="shared" si="323"/>
        <v/>
      </c>
      <c r="V1704" s="57" t="str">
        <f ca="1">IF(AND(C1704&lt;&gt;"",C1704&lt;&gt;OFFSET(C1704,1,0)),SUMIFS([Giá có thuế],[Số ĐK],C1704),"")</f>
        <v/>
      </c>
      <c r="W1704" s="53"/>
      <c r="X1704" s="55" t="str">
        <f>IF(W1704="","",'Thông Tin Chung'!#REF!)</f>
        <v/>
      </c>
      <c r="Y1704" s="57" t="str">
        <f t="shared" ca="1" si="324"/>
        <v/>
      </c>
      <c r="Z1704" s="59"/>
      <c r="AA1704" s="49" t="str">
        <f ca="1">IF(C1704="","",IF(OR(D1704&lt;NgayBatDau,D1704&gt;NgayKetThuc),"Ngày tháng phải nằm trong kỳ báo cáo",IF(AND(G1704&lt;&gt;"",COUNTIF(D.2[Tên khách hàng],G1704)=0),"Tên KH chưa khai báo trong DSKH",IF(AND(H1704&lt;&gt;"",COUNTIF(D.1[Tên sản phẩm],H1704)=0),"SP này chưa khai báo trong DSSP",""))))</f>
        <v/>
      </c>
      <c r="AB1704" s="28" t="str">
        <f t="shared" ca="1" si="314"/>
        <v/>
      </c>
      <c r="AC1704" s="29" t="str">
        <f>IF(OR(H1704="",S1704=""),"",S1704-(SUM(L1704,M1704)*INDEX(#REF!,MATCH(H1704,D.1[Tên sản phẩm],0))))</f>
        <v/>
      </c>
    </row>
    <row r="1705" spans="2:29" ht="27.75" customHeight="1">
      <c r="B1705" s="69">
        <f t="shared" si="315"/>
        <v>1702</v>
      </c>
      <c r="C1705" s="49" t="str">
        <f t="shared" ca="1" si="316"/>
        <v/>
      </c>
      <c r="D1705" s="50" t="str">
        <f t="shared" ca="1" si="317"/>
        <v/>
      </c>
      <c r="E1705" s="51" t="str">
        <f t="shared" ca="1" si="318"/>
        <v/>
      </c>
      <c r="F1705" s="51"/>
      <c r="G1705" s="52" t="str">
        <f t="shared" ca="1" si="319"/>
        <v/>
      </c>
      <c r="H1705" s="53"/>
      <c r="I1705" s="54" t="str">
        <f>IF(H1705="","",INDEX(D.1[Quy cách],MATCH(H1705,D.1[Tên sản phẩm],0)))</f>
        <v/>
      </c>
      <c r="J1705" s="20" t="str">
        <f>IF(H1705="","",INDEX(D.1[ĐVT],MATCH(H1705,D.1[Tên sản phẩm],0)))</f>
        <v/>
      </c>
      <c r="K1705" s="56" t="str">
        <f>IF(H1705="","",INDEX(#REF!,MATCH(H1705,D.1[Tên sản phẩm],0)))</f>
        <v/>
      </c>
      <c r="L1705" s="56"/>
      <c r="M1705" s="53"/>
      <c r="N1705" s="53"/>
      <c r="O1705" s="53"/>
      <c r="P1705" s="57" t="str">
        <f t="shared" si="320"/>
        <v/>
      </c>
      <c r="Q1705" s="58"/>
      <c r="R1705" s="56" t="str">
        <f t="shared" si="313"/>
        <v/>
      </c>
      <c r="S1705" s="57" t="str">
        <f t="shared" si="321"/>
        <v/>
      </c>
      <c r="T1705" s="58" t="str">
        <f t="shared" ca="1" si="322"/>
        <v/>
      </c>
      <c r="U1705" s="57" t="str">
        <f t="shared" si="323"/>
        <v/>
      </c>
      <c r="V1705" s="57" t="str">
        <f ca="1">IF(AND(C1705&lt;&gt;"",C1705&lt;&gt;OFFSET(C1705,1,0)),SUMIFS([Giá có thuế],[Số ĐK],C1705),"")</f>
        <v/>
      </c>
      <c r="W1705" s="53"/>
      <c r="X1705" s="55" t="str">
        <f>IF(W1705="","",'Thông Tin Chung'!#REF!)</f>
        <v/>
      </c>
      <c r="Y1705" s="57" t="str">
        <f t="shared" ca="1" si="324"/>
        <v/>
      </c>
      <c r="Z1705" s="59"/>
      <c r="AA1705" s="49" t="str">
        <f ca="1">IF(C1705="","",IF(OR(D1705&lt;NgayBatDau,D1705&gt;NgayKetThuc),"Ngày tháng phải nằm trong kỳ báo cáo",IF(AND(G1705&lt;&gt;"",COUNTIF(D.2[Tên khách hàng],G1705)=0),"Tên KH chưa khai báo trong DSKH",IF(AND(H1705&lt;&gt;"",COUNTIF(D.1[Tên sản phẩm],H1705)=0),"SP này chưa khai báo trong DSSP",""))))</f>
        <v/>
      </c>
      <c r="AB1705" s="28" t="str">
        <f t="shared" ca="1" si="314"/>
        <v/>
      </c>
      <c r="AC1705" s="29" t="str">
        <f>IF(OR(H1705="",S1705=""),"",S1705-(SUM(L1705,M1705)*INDEX(#REF!,MATCH(H1705,D.1[Tên sản phẩm],0))))</f>
        <v/>
      </c>
    </row>
    <row r="1706" spans="2:29" ht="27.75" customHeight="1">
      <c r="B1706" s="69">
        <f t="shared" si="315"/>
        <v>1703</v>
      </c>
      <c r="C1706" s="49" t="str">
        <f t="shared" ca="1" si="316"/>
        <v/>
      </c>
      <c r="D1706" s="50" t="str">
        <f t="shared" ca="1" si="317"/>
        <v/>
      </c>
      <c r="E1706" s="51" t="str">
        <f t="shared" ca="1" si="318"/>
        <v/>
      </c>
      <c r="F1706" s="51"/>
      <c r="G1706" s="52" t="str">
        <f t="shared" ca="1" si="319"/>
        <v/>
      </c>
      <c r="H1706" s="53"/>
      <c r="I1706" s="54" t="str">
        <f>IF(H1706="","",INDEX(D.1[Quy cách],MATCH(H1706,D.1[Tên sản phẩm],0)))</f>
        <v/>
      </c>
      <c r="J1706" s="20" t="str">
        <f>IF(H1706="","",INDEX(D.1[ĐVT],MATCH(H1706,D.1[Tên sản phẩm],0)))</f>
        <v/>
      </c>
      <c r="K1706" s="56" t="str">
        <f>IF(H1706="","",INDEX(#REF!,MATCH(H1706,D.1[Tên sản phẩm],0)))</f>
        <v/>
      </c>
      <c r="L1706" s="56"/>
      <c r="M1706" s="53"/>
      <c r="N1706" s="53"/>
      <c r="O1706" s="53"/>
      <c r="P1706" s="57" t="str">
        <f t="shared" si="320"/>
        <v/>
      </c>
      <c r="Q1706" s="58"/>
      <c r="R1706" s="56" t="str">
        <f t="shared" si="313"/>
        <v/>
      </c>
      <c r="S1706" s="57" t="str">
        <f t="shared" si="321"/>
        <v/>
      </c>
      <c r="T1706" s="58" t="str">
        <f t="shared" ca="1" si="322"/>
        <v/>
      </c>
      <c r="U1706" s="57" t="str">
        <f t="shared" si="323"/>
        <v/>
      </c>
      <c r="V1706" s="57" t="str">
        <f ca="1">IF(AND(C1706&lt;&gt;"",C1706&lt;&gt;OFFSET(C1706,1,0)),SUMIFS([Giá có thuế],[Số ĐK],C1706),"")</f>
        <v/>
      </c>
      <c r="W1706" s="53"/>
      <c r="X1706" s="55" t="str">
        <f>IF(W1706="","",'Thông Tin Chung'!#REF!)</f>
        <v/>
      </c>
      <c r="Y1706" s="57" t="str">
        <f t="shared" ca="1" si="324"/>
        <v/>
      </c>
      <c r="Z1706" s="59"/>
      <c r="AA1706" s="49" t="str">
        <f ca="1">IF(C1706="","",IF(OR(D1706&lt;NgayBatDau,D1706&gt;NgayKetThuc),"Ngày tháng phải nằm trong kỳ báo cáo",IF(AND(G1706&lt;&gt;"",COUNTIF(D.2[Tên khách hàng],G1706)=0),"Tên KH chưa khai báo trong DSKH",IF(AND(H1706&lt;&gt;"",COUNTIF(D.1[Tên sản phẩm],H1706)=0),"SP này chưa khai báo trong DSSP",""))))</f>
        <v/>
      </c>
      <c r="AB1706" s="28" t="str">
        <f t="shared" ca="1" si="314"/>
        <v/>
      </c>
      <c r="AC1706" s="29" t="str">
        <f>IF(OR(H1706="",S1706=""),"",S1706-(SUM(L1706,M1706)*INDEX(#REF!,MATCH(H1706,D.1[Tên sản phẩm],0))))</f>
        <v/>
      </c>
    </row>
    <row r="1707" spans="2:29" ht="27.75" customHeight="1">
      <c r="B1707" s="69">
        <f t="shared" si="315"/>
        <v>1704</v>
      </c>
      <c r="C1707" s="49" t="str">
        <f t="shared" ca="1" si="316"/>
        <v/>
      </c>
      <c r="D1707" s="50" t="str">
        <f t="shared" ca="1" si="317"/>
        <v/>
      </c>
      <c r="E1707" s="51" t="str">
        <f t="shared" ca="1" si="318"/>
        <v/>
      </c>
      <c r="F1707" s="51"/>
      <c r="G1707" s="52" t="str">
        <f t="shared" ca="1" si="319"/>
        <v/>
      </c>
      <c r="H1707" s="53"/>
      <c r="I1707" s="54" t="str">
        <f>IF(H1707="","",INDEX(D.1[Quy cách],MATCH(H1707,D.1[Tên sản phẩm],0)))</f>
        <v/>
      </c>
      <c r="J1707" s="20" t="str">
        <f>IF(H1707="","",INDEX(D.1[ĐVT],MATCH(H1707,D.1[Tên sản phẩm],0)))</f>
        <v/>
      </c>
      <c r="K1707" s="56" t="str">
        <f>IF(H1707="","",INDEX(#REF!,MATCH(H1707,D.1[Tên sản phẩm],0)))</f>
        <v/>
      </c>
      <c r="L1707" s="56"/>
      <c r="M1707" s="53"/>
      <c r="N1707" s="53"/>
      <c r="O1707" s="53"/>
      <c r="P1707" s="57" t="str">
        <f t="shared" si="320"/>
        <v/>
      </c>
      <c r="Q1707" s="58"/>
      <c r="R1707" s="56" t="str">
        <f t="shared" si="313"/>
        <v/>
      </c>
      <c r="S1707" s="57" t="str">
        <f t="shared" si="321"/>
        <v/>
      </c>
      <c r="T1707" s="58" t="str">
        <f t="shared" ca="1" si="322"/>
        <v/>
      </c>
      <c r="U1707" s="57" t="str">
        <f t="shared" si="323"/>
        <v/>
      </c>
      <c r="V1707" s="57" t="str">
        <f ca="1">IF(AND(C1707&lt;&gt;"",C1707&lt;&gt;OFFSET(C1707,1,0)),SUMIFS([Giá có thuế],[Số ĐK],C1707),"")</f>
        <v/>
      </c>
      <c r="W1707" s="53"/>
      <c r="X1707" s="55" t="str">
        <f>IF(W1707="","",'Thông Tin Chung'!#REF!)</f>
        <v/>
      </c>
      <c r="Y1707" s="57" t="str">
        <f t="shared" ca="1" si="324"/>
        <v/>
      </c>
      <c r="Z1707" s="59"/>
      <c r="AA1707" s="49" t="str">
        <f ca="1">IF(C1707="","",IF(OR(D1707&lt;NgayBatDau,D1707&gt;NgayKetThuc),"Ngày tháng phải nằm trong kỳ báo cáo",IF(AND(G1707&lt;&gt;"",COUNTIF(D.2[Tên khách hàng],G1707)=0),"Tên KH chưa khai báo trong DSKH",IF(AND(H1707&lt;&gt;"",COUNTIF(D.1[Tên sản phẩm],H1707)=0),"SP này chưa khai báo trong DSSP",""))))</f>
        <v/>
      </c>
      <c r="AB1707" s="28" t="str">
        <f t="shared" ca="1" si="314"/>
        <v/>
      </c>
      <c r="AC1707" s="29" t="str">
        <f>IF(OR(H1707="",S1707=""),"",S1707-(SUM(L1707,M1707)*INDEX(#REF!,MATCH(H1707,D.1[Tên sản phẩm],0))))</f>
        <v/>
      </c>
    </row>
    <row r="1708" spans="2:29" ht="27.75" customHeight="1">
      <c r="B1708" s="69">
        <f t="shared" si="315"/>
        <v>1705</v>
      </c>
      <c r="C1708" s="49" t="str">
        <f t="shared" ca="1" si="316"/>
        <v/>
      </c>
      <c r="D1708" s="50" t="str">
        <f t="shared" ca="1" si="317"/>
        <v/>
      </c>
      <c r="E1708" s="51" t="str">
        <f t="shared" ca="1" si="318"/>
        <v/>
      </c>
      <c r="F1708" s="51"/>
      <c r="G1708" s="52" t="str">
        <f t="shared" ca="1" si="319"/>
        <v/>
      </c>
      <c r="H1708" s="53"/>
      <c r="I1708" s="54" t="str">
        <f>IF(H1708="","",INDEX(D.1[Quy cách],MATCH(H1708,D.1[Tên sản phẩm],0)))</f>
        <v/>
      </c>
      <c r="J1708" s="20" t="str">
        <f>IF(H1708="","",INDEX(D.1[ĐVT],MATCH(H1708,D.1[Tên sản phẩm],0)))</f>
        <v/>
      </c>
      <c r="K1708" s="56" t="str">
        <f>IF(H1708="","",INDEX(#REF!,MATCH(H1708,D.1[Tên sản phẩm],0)))</f>
        <v/>
      </c>
      <c r="L1708" s="56"/>
      <c r="M1708" s="53"/>
      <c r="N1708" s="53"/>
      <c r="O1708" s="53"/>
      <c r="P1708" s="57" t="str">
        <f t="shared" si="320"/>
        <v/>
      </c>
      <c r="Q1708" s="58"/>
      <c r="R1708" s="56" t="str">
        <f t="shared" si="313"/>
        <v/>
      </c>
      <c r="S1708" s="57" t="str">
        <f t="shared" si="321"/>
        <v/>
      </c>
      <c r="T1708" s="58" t="str">
        <f t="shared" ca="1" si="322"/>
        <v/>
      </c>
      <c r="U1708" s="57" t="str">
        <f t="shared" si="323"/>
        <v/>
      </c>
      <c r="V1708" s="57" t="str">
        <f ca="1">IF(AND(C1708&lt;&gt;"",C1708&lt;&gt;OFFSET(C1708,1,0)),SUMIFS([Giá có thuế],[Số ĐK],C1708),"")</f>
        <v/>
      </c>
      <c r="W1708" s="53"/>
      <c r="X1708" s="55" t="str">
        <f>IF(W1708="","",'Thông Tin Chung'!#REF!)</f>
        <v/>
      </c>
      <c r="Y1708" s="57" t="str">
        <f t="shared" ca="1" si="324"/>
        <v/>
      </c>
      <c r="Z1708" s="59"/>
      <c r="AA1708" s="49" t="str">
        <f ca="1">IF(C1708="","",IF(OR(D1708&lt;NgayBatDau,D1708&gt;NgayKetThuc),"Ngày tháng phải nằm trong kỳ báo cáo",IF(AND(G1708&lt;&gt;"",COUNTIF(D.2[Tên khách hàng],G1708)=0),"Tên KH chưa khai báo trong DSKH",IF(AND(H1708&lt;&gt;"",COUNTIF(D.1[Tên sản phẩm],H1708)=0),"SP này chưa khai báo trong DSSP",""))))</f>
        <v/>
      </c>
      <c r="AB1708" s="28" t="str">
        <f t="shared" ca="1" si="314"/>
        <v/>
      </c>
      <c r="AC1708" s="29" t="str">
        <f>IF(OR(H1708="",S1708=""),"",S1708-(SUM(L1708,M1708)*INDEX(#REF!,MATCH(H1708,D.1[Tên sản phẩm],0))))</f>
        <v/>
      </c>
    </row>
    <row r="1709" spans="2:29" ht="27.75" customHeight="1">
      <c r="B1709" s="69">
        <f t="shared" si="315"/>
        <v>1706</v>
      </c>
      <c r="C1709" s="49" t="str">
        <f t="shared" ca="1" si="316"/>
        <v/>
      </c>
      <c r="D1709" s="50" t="str">
        <f t="shared" ca="1" si="317"/>
        <v/>
      </c>
      <c r="E1709" s="51" t="str">
        <f t="shared" ca="1" si="318"/>
        <v/>
      </c>
      <c r="F1709" s="51"/>
      <c r="G1709" s="52" t="str">
        <f t="shared" ca="1" si="319"/>
        <v/>
      </c>
      <c r="H1709" s="53"/>
      <c r="I1709" s="54" t="str">
        <f>IF(H1709="","",INDEX(D.1[Quy cách],MATCH(H1709,D.1[Tên sản phẩm],0)))</f>
        <v/>
      </c>
      <c r="J1709" s="20" t="str">
        <f>IF(H1709="","",INDEX(D.1[ĐVT],MATCH(H1709,D.1[Tên sản phẩm],0)))</f>
        <v/>
      </c>
      <c r="K1709" s="56" t="str">
        <f>IF(H1709="","",INDEX(#REF!,MATCH(H1709,D.1[Tên sản phẩm],0)))</f>
        <v/>
      </c>
      <c r="L1709" s="56"/>
      <c r="M1709" s="53"/>
      <c r="N1709" s="53"/>
      <c r="O1709" s="53"/>
      <c r="P1709" s="57" t="str">
        <f t="shared" si="320"/>
        <v/>
      </c>
      <c r="Q1709" s="58"/>
      <c r="R1709" s="56" t="str">
        <f t="shared" si="313"/>
        <v/>
      </c>
      <c r="S1709" s="57" t="str">
        <f t="shared" si="321"/>
        <v/>
      </c>
      <c r="T1709" s="58" t="str">
        <f t="shared" ca="1" si="322"/>
        <v/>
      </c>
      <c r="U1709" s="57" t="str">
        <f t="shared" si="323"/>
        <v/>
      </c>
      <c r="V1709" s="57" t="str">
        <f ca="1">IF(AND(C1709&lt;&gt;"",C1709&lt;&gt;OFFSET(C1709,1,0)),SUMIFS([Giá có thuế],[Số ĐK],C1709),"")</f>
        <v/>
      </c>
      <c r="W1709" s="53"/>
      <c r="X1709" s="55" t="str">
        <f>IF(W1709="","",'Thông Tin Chung'!#REF!)</f>
        <v/>
      </c>
      <c r="Y1709" s="57" t="str">
        <f t="shared" ca="1" si="324"/>
        <v/>
      </c>
      <c r="Z1709" s="59"/>
      <c r="AA1709" s="49" t="str">
        <f ca="1">IF(C1709="","",IF(OR(D1709&lt;NgayBatDau,D1709&gt;NgayKetThuc),"Ngày tháng phải nằm trong kỳ báo cáo",IF(AND(G1709&lt;&gt;"",COUNTIF(D.2[Tên khách hàng],G1709)=0),"Tên KH chưa khai báo trong DSKH",IF(AND(H1709&lt;&gt;"",COUNTIF(D.1[Tên sản phẩm],H1709)=0),"SP này chưa khai báo trong DSSP",""))))</f>
        <v/>
      </c>
      <c r="AB1709" s="28" t="str">
        <f t="shared" ca="1" si="314"/>
        <v/>
      </c>
      <c r="AC1709" s="29" t="str">
        <f>IF(OR(H1709="",S1709=""),"",S1709-(SUM(L1709,M1709)*INDEX(#REF!,MATCH(H1709,D.1[Tên sản phẩm],0))))</f>
        <v/>
      </c>
    </row>
    <row r="1710" spans="2:29" ht="27.75" customHeight="1">
      <c r="B1710" s="69">
        <f t="shared" si="315"/>
        <v>1707</v>
      </c>
      <c r="C1710" s="49" t="str">
        <f t="shared" ca="1" si="316"/>
        <v/>
      </c>
      <c r="D1710" s="50" t="str">
        <f t="shared" ca="1" si="317"/>
        <v/>
      </c>
      <c r="E1710" s="51" t="str">
        <f t="shared" ca="1" si="318"/>
        <v/>
      </c>
      <c r="F1710" s="51"/>
      <c r="G1710" s="52" t="str">
        <f t="shared" ca="1" si="319"/>
        <v/>
      </c>
      <c r="H1710" s="53"/>
      <c r="I1710" s="54" t="str">
        <f>IF(H1710="","",INDEX(D.1[Quy cách],MATCH(H1710,D.1[Tên sản phẩm],0)))</f>
        <v/>
      </c>
      <c r="J1710" s="20" t="str">
        <f>IF(H1710="","",INDEX(D.1[ĐVT],MATCH(H1710,D.1[Tên sản phẩm],0)))</f>
        <v/>
      </c>
      <c r="K1710" s="56" t="str">
        <f>IF(H1710="","",INDEX(#REF!,MATCH(H1710,D.1[Tên sản phẩm],0)))</f>
        <v/>
      </c>
      <c r="L1710" s="56"/>
      <c r="M1710" s="53"/>
      <c r="N1710" s="53"/>
      <c r="O1710" s="53"/>
      <c r="P1710" s="57" t="str">
        <f t="shared" si="320"/>
        <v/>
      </c>
      <c r="Q1710" s="58"/>
      <c r="R1710" s="56" t="str">
        <f t="shared" si="313"/>
        <v/>
      </c>
      <c r="S1710" s="57" t="str">
        <f t="shared" si="321"/>
        <v/>
      </c>
      <c r="T1710" s="58" t="str">
        <f t="shared" ca="1" si="322"/>
        <v/>
      </c>
      <c r="U1710" s="57" t="str">
        <f t="shared" si="323"/>
        <v/>
      </c>
      <c r="V1710" s="57" t="str">
        <f ca="1">IF(AND(C1710&lt;&gt;"",C1710&lt;&gt;OFFSET(C1710,1,0)),SUMIFS([Giá có thuế],[Số ĐK],C1710),"")</f>
        <v/>
      </c>
      <c r="W1710" s="53"/>
      <c r="X1710" s="55" t="str">
        <f>IF(W1710="","",'Thông Tin Chung'!#REF!)</f>
        <v/>
      </c>
      <c r="Y1710" s="57" t="str">
        <f t="shared" ca="1" si="324"/>
        <v/>
      </c>
      <c r="Z1710" s="59"/>
      <c r="AA1710" s="49" t="str">
        <f ca="1">IF(C1710="","",IF(OR(D1710&lt;NgayBatDau,D1710&gt;NgayKetThuc),"Ngày tháng phải nằm trong kỳ báo cáo",IF(AND(G1710&lt;&gt;"",COUNTIF(D.2[Tên khách hàng],G1710)=0),"Tên KH chưa khai báo trong DSKH",IF(AND(H1710&lt;&gt;"",COUNTIF(D.1[Tên sản phẩm],H1710)=0),"SP này chưa khai báo trong DSSP",""))))</f>
        <v/>
      </c>
      <c r="AB1710" s="28" t="str">
        <f t="shared" ca="1" si="314"/>
        <v/>
      </c>
      <c r="AC1710" s="29" t="str">
        <f>IF(OR(H1710="",S1710=""),"",S1710-(SUM(L1710,M1710)*INDEX(#REF!,MATCH(H1710,D.1[Tên sản phẩm],0))))</f>
        <v/>
      </c>
    </row>
    <row r="1711" spans="2:29" ht="27.75" customHeight="1">
      <c r="B1711" s="69">
        <f t="shared" si="315"/>
        <v>1708</v>
      </c>
      <c r="C1711" s="49" t="str">
        <f t="shared" ca="1" si="316"/>
        <v/>
      </c>
      <c r="D1711" s="50" t="str">
        <f t="shared" ca="1" si="317"/>
        <v/>
      </c>
      <c r="E1711" s="51" t="str">
        <f t="shared" ca="1" si="318"/>
        <v/>
      </c>
      <c r="F1711" s="51"/>
      <c r="G1711" s="52" t="str">
        <f t="shared" ca="1" si="319"/>
        <v/>
      </c>
      <c r="H1711" s="53"/>
      <c r="I1711" s="54" t="str">
        <f>IF(H1711="","",INDEX(D.1[Quy cách],MATCH(H1711,D.1[Tên sản phẩm],0)))</f>
        <v/>
      </c>
      <c r="J1711" s="20" t="str">
        <f>IF(H1711="","",INDEX(D.1[ĐVT],MATCH(H1711,D.1[Tên sản phẩm],0)))</f>
        <v/>
      </c>
      <c r="K1711" s="56" t="str">
        <f>IF(H1711="","",INDEX(#REF!,MATCH(H1711,D.1[Tên sản phẩm],0)))</f>
        <v/>
      </c>
      <c r="L1711" s="56"/>
      <c r="M1711" s="53"/>
      <c r="N1711" s="53"/>
      <c r="O1711" s="53"/>
      <c r="P1711" s="57" t="str">
        <f t="shared" si="320"/>
        <v/>
      </c>
      <c r="Q1711" s="58"/>
      <c r="R1711" s="56" t="str">
        <f t="shared" si="313"/>
        <v/>
      </c>
      <c r="S1711" s="57" t="str">
        <f t="shared" si="321"/>
        <v/>
      </c>
      <c r="T1711" s="58" t="str">
        <f t="shared" ca="1" si="322"/>
        <v/>
      </c>
      <c r="U1711" s="57" t="str">
        <f t="shared" si="323"/>
        <v/>
      </c>
      <c r="V1711" s="57" t="str">
        <f ca="1">IF(AND(C1711&lt;&gt;"",C1711&lt;&gt;OFFSET(C1711,1,0)),SUMIFS([Giá có thuế],[Số ĐK],C1711),"")</f>
        <v/>
      </c>
      <c r="W1711" s="53"/>
      <c r="X1711" s="55" t="str">
        <f>IF(W1711="","",'Thông Tin Chung'!#REF!)</f>
        <v/>
      </c>
      <c r="Y1711" s="57" t="str">
        <f t="shared" ca="1" si="324"/>
        <v/>
      </c>
      <c r="Z1711" s="59"/>
      <c r="AA1711" s="49" t="str">
        <f ca="1">IF(C1711="","",IF(OR(D1711&lt;NgayBatDau,D1711&gt;NgayKetThuc),"Ngày tháng phải nằm trong kỳ báo cáo",IF(AND(G1711&lt;&gt;"",COUNTIF(D.2[Tên khách hàng],G1711)=0),"Tên KH chưa khai báo trong DSKH",IF(AND(H1711&lt;&gt;"",COUNTIF(D.1[Tên sản phẩm],H1711)=0),"SP này chưa khai báo trong DSSP",""))))</f>
        <v/>
      </c>
      <c r="AB1711" s="28" t="str">
        <f t="shared" ca="1" si="314"/>
        <v/>
      </c>
      <c r="AC1711" s="29" t="str">
        <f>IF(OR(H1711="",S1711=""),"",S1711-(SUM(L1711,M1711)*INDEX(#REF!,MATCH(H1711,D.1[Tên sản phẩm],0))))</f>
        <v/>
      </c>
    </row>
    <row r="1712" spans="2:29" ht="27.75" customHeight="1">
      <c r="B1712" s="69">
        <f t="shared" si="315"/>
        <v>1709</v>
      </c>
      <c r="C1712" s="49" t="str">
        <f t="shared" ca="1" si="316"/>
        <v/>
      </c>
      <c r="D1712" s="50" t="str">
        <f t="shared" ca="1" si="317"/>
        <v/>
      </c>
      <c r="E1712" s="51" t="str">
        <f t="shared" ca="1" si="318"/>
        <v/>
      </c>
      <c r="F1712" s="51"/>
      <c r="G1712" s="52" t="str">
        <f t="shared" ca="1" si="319"/>
        <v/>
      </c>
      <c r="H1712" s="53"/>
      <c r="I1712" s="54" t="str">
        <f>IF(H1712="","",INDEX(D.1[Quy cách],MATCH(H1712,D.1[Tên sản phẩm],0)))</f>
        <v/>
      </c>
      <c r="J1712" s="20" t="str">
        <f>IF(H1712="","",INDEX(D.1[ĐVT],MATCH(H1712,D.1[Tên sản phẩm],0)))</f>
        <v/>
      </c>
      <c r="K1712" s="56" t="str">
        <f>IF(H1712="","",INDEX(#REF!,MATCH(H1712,D.1[Tên sản phẩm],0)))</f>
        <v/>
      </c>
      <c r="L1712" s="56"/>
      <c r="M1712" s="53"/>
      <c r="N1712" s="53"/>
      <c r="O1712" s="53"/>
      <c r="P1712" s="57" t="str">
        <f t="shared" si="320"/>
        <v/>
      </c>
      <c r="Q1712" s="58"/>
      <c r="R1712" s="56" t="str">
        <f t="shared" si="313"/>
        <v/>
      </c>
      <c r="S1712" s="57" t="str">
        <f t="shared" si="321"/>
        <v/>
      </c>
      <c r="T1712" s="58" t="str">
        <f t="shared" ca="1" si="322"/>
        <v/>
      </c>
      <c r="U1712" s="57" t="str">
        <f t="shared" si="323"/>
        <v/>
      </c>
      <c r="V1712" s="57" t="str">
        <f ca="1">IF(AND(C1712&lt;&gt;"",C1712&lt;&gt;OFFSET(C1712,1,0)),SUMIFS([Giá có thuế],[Số ĐK],C1712),"")</f>
        <v/>
      </c>
      <c r="W1712" s="53"/>
      <c r="X1712" s="55" t="str">
        <f>IF(W1712="","",'Thông Tin Chung'!#REF!)</f>
        <v/>
      </c>
      <c r="Y1712" s="57" t="str">
        <f t="shared" ca="1" si="324"/>
        <v/>
      </c>
      <c r="Z1712" s="59"/>
      <c r="AA1712" s="49" t="str">
        <f ca="1">IF(C1712="","",IF(OR(D1712&lt;NgayBatDau,D1712&gt;NgayKetThuc),"Ngày tháng phải nằm trong kỳ báo cáo",IF(AND(G1712&lt;&gt;"",COUNTIF(D.2[Tên khách hàng],G1712)=0),"Tên KH chưa khai báo trong DSKH",IF(AND(H1712&lt;&gt;"",COUNTIF(D.1[Tên sản phẩm],H1712)=0),"SP này chưa khai báo trong DSSP",""))))</f>
        <v/>
      </c>
      <c r="AB1712" s="28" t="str">
        <f t="shared" ca="1" si="314"/>
        <v/>
      </c>
      <c r="AC1712" s="29" t="str">
        <f>IF(OR(H1712="",S1712=""),"",S1712-(SUM(L1712,M1712)*INDEX(#REF!,MATCH(H1712,D.1[Tên sản phẩm],0))))</f>
        <v/>
      </c>
    </row>
    <row r="1713" spans="2:29" ht="27.75" customHeight="1">
      <c r="B1713" s="69">
        <f t="shared" si="315"/>
        <v>1710</v>
      </c>
      <c r="C1713" s="49" t="str">
        <f t="shared" ca="1" si="316"/>
        <v/>
      </c>
      <c r="D1713" s="50" t="str">
        <f t="shared" ca="1" si="317"/>
        <v/>
      </c>
      <c r="E1713" s="51" t="str">
        <f t="shared" ca="1" si="318"/>
        <v/>
      </c>
      <c r="F1713" s="51"/>
      <c r="G1713" s="52" t="str">
        <f t="shared" ca="1" si="319"/>
        <v/>
      </c>
      <c r="H1713" s="53"/>
      <c r="I1713" s="54" t="str">
        <f>IF(H1713="","",INDEX(D.1[Quy cách],MATCH(H1713,D.1[Tên sản phẩm],0)))</f>
        <v/>
      </c>
      <c r="J1713" s="20" t="str">
        <f>IF(H1713="","",INDEX(D.1[ĐVT],MATCH(H1713,D.1[Tên sản phẩm],0)))</f>
        <v/>
      </c>
      <c r="K1713" s="56" t="str">
        <f>IF(H1713="","",INDEX(#REF!,MATCH(H1713,D.1[Tên sản phẩm],0)))</f>
        <v/>
      </c>
      <c r="L1713" s="56"/>
      <c r="M1713" s="53"/>
      <c r="N1713" s="53"/>
      <c r="O1713" s="53"/>
      <c r="P1713" s="57" t="str">
        <f t="shared" si="320"/>
        <v/>
      </c>
      <c r="Q1713" s="58"/>
      <c r="R1713" s="56" t="str">
        <f t="shared" si="313"/>
        <v/>
      </c>
      <c r="S1713" s="57" t="str">
        <f t="shared" si="321"/>
        <v/>
      </c>
      <c r="T1713" s="58" t="str">
        <f t="shared" ca="1" si="322"/>
        <v/>
      </c>
      <c r="U1713" s="57" t="str">
        <f t="shared" si="323"/>
        <v/>
      </c>
      <c r="V1713" s="57" t="str">
        <f ca="1">IF(AND(C1713&lt;&gt;"",C1713&lt;&gt;OFFSET(C1713,1,0)),SUMIFS([Giá có thuế],[Số ĐK],C1713),"")</f>
        <v/>
      </c>
      <c r="W1713" s="53"/>
      <c r="X1713" s="55" t="str">
        <f>IF(W1713="","",'Thông Tin Chung'!#REF!)</f>
        <v/>
      </c>
      <c r="Y1713" s="57" t="str">
        <f t="shared" ca="1" si="324"/>
        <v/>
      </c>
      <c r="Z1713" s="59"/>
      <c r="AA1713" s="49" t="str">
        <f ca="1">IF(C1713="","",IF(OR(D1713&lt;NgayBatDau,D1713&gt;NgayKetThuc),"Ngày tháng phải nằm trong kỳ báo cáo",IF(AND(G1713&lt;&gt;"",COUNTIF(D.2[Tên khách hàng],G1713)=0),"Tên KH chưa khai báo trong DSKH",IF(AND(H1713&lt;&gt;"",COUNTIF(D.1[Tên sản phẩm],H1713)=0),"SP này chưa khai báo trong DSSP",""))))</f>
        <v/>
      </c>
      <c r="AB1713" s="28" t="str">
        <f t="shared" ca="1" si="314"/>
        <v/>
      </c>
      <c r="AC1713" s="29" t="str">
        <f>IF(OR(H1713="",S1713=""),"",S1713-(SUM(L1713,M1713)*INDEX(#REF!,MATCH(H1713,D.1[Tên sản phẩm],0))))</f>
        <v/>
      </c>
    </row>
    <row r="1714" spans="2:29" ht="27.75" customHeight="1">
      <c r="B1714" s="69">
        <f t="shared" si="315"/>
        <v>1711</v>
      </c>
      <c r="C1714" s="49" t="str">
        <f t="shared" ca="1" si="316"/>
        <v/>
      </c>
      <c r="D1714" s="50" t="str">
        <f t="shared" ca="1" si="317"/>
        <v/>
      </c>
      <c r="E1714" s="51" t="str">
        <f t="shared" ca="1" si="318"/>
        <v/>
      </c>
      <c r="F1714" s="51"/>
      <c r="G1714" s="52" t="str">
        <f t="shared" ca="1" si="319"/>
        <v/>
      </c>
      <c r="H1714" s="53"/>
      <c r="I1714" s="54" t="str">
        <f>IF(H1714="","",INDEX(D.1[Quy cách],MATCH(H1714,D.1[Tên sản phẩm],0)))</f>
        <v/>
      </c>
      <c r="J1714" s="20" t="str">
        <f>IF(H1714="","",INDEX(D.1[ĐVT],MATCH(H1714,D.1[Tên sản phẩm],0)))</f>
        <v/>
      </c>
      <c r="K1714" s="56" t="str">
        <f>IF(H1714="","",INDEX(#REF!,MATCH(H1714,D.1[Tên sản phẩm],0)))</f>
        <v/>
      </c>
      <c r="L1714" s="56"/>
      <c r="M1714" s="53"/>
      <c r="N1714" s="53"/>
      <c r="O1714" s="53"/>
      <c r="P1714" s="57" t="str">
        <f t="shared" si="320"/>
        <v/>
      </c>
      <c r="Q1714" s="58"/>
      <c r="R1714" s="56" t="str">
        <f t="shared" si="313"/>
        <v/>
      </c>
      <c r="S1714" s="57" t="str">
        <f t="shared" si="321"/>
        <v/>
      </c>
      <c r="T1714" s="58" t="str">
        <f t="shared" ca="1" si="322"/>
        <v/>
      </c>
      <c r="U1714" s="57" t="str">
        <f t="shared" si="323"/>
        <v/>
      </c>
      <c r="V1714" s="57" t="str">
        <f ca="1">IF(AND(C1714&lt;&gt;"",C1714&lt;&gt;OFFSET(C1714,1,0)),SUMIFS([Giá có thuế],[Số ĐK],C1714),"")</f>
        <v/>
      </c>
      <c r="W1714" s="53"/>
      <c r="X1714" s="55" t="str">
        <f>IF(W1714="","",'Thông Tin Chung'!#REF!)</f>
        <v/>
      </c>
      <c r="Y1714" s="57" t="str">
        <f t="shared" ca="1" si="324"/>
        <v/>
      </c>
      <c r="Z1714" s="59"/>
      <c r="AA1714" s="49" t="str">
        <f ca="1">IF(C1714="","",IF(OR(D1714&lt;NgayBatDau,D1714&gt;NgayKetThuc),"Ngày tháng phải nằm trong kỳ báo cáo",IF(AND(G1714&lt;&gt;"",COUNTIF(D.2[Tên khách hàng],G1714)=0),"Tên KH chưa khai báo trong DSKH",IF(AND(H1714&lt;&gt;"",COUNTIF(D.1[Tên sản phẩm],H1714)=0),"SP này chưa khai báo trong DSSP",""))))</f>
        <v/>
      </c>
      <c r="AB1714" s="28" t="str">
        <f t="shared" ca="1" si="314"/>
        <v/>
      </c>
      <c r="AC1714" s="29" t="str">
        <f>IF(OR(H1714="",S1714=""),"",S1714-(SUM(L1714,M1714)*INDEX(#REF!,MATCH(H1714,D.1[Tên sản phẩm],0))))</f>
        <v/>
      </c>
    </row>
    <row r="1715" spans="2:29" ht="27.75" customHeight="1">
      <c r="B1715" s="69">
        <f t="shared" si="315"/>
        <v>1712</v>
      </c>
      <c r="C1715" s="49" t="str">
        <f t="shared" ca="1" si="316"/>
        <v/>
      </c>
      <c r="D1715" s="50" t="str">
        <f t="shared" ca="1" si="317"/>
        <v/>
      </c>
      <c r="E1715" s="51" t="str">
        <f t="shared" ca="1" si="318"/>
        <v/>
      </c>
      <c r="F1715" s="51"/>
      <c r="G1715" s="52" t="str">
        <f t="shared" ca="1" si="319"/>
        <v/>
      </c>
      <c r="H1715" s="53"/>
      <c r="I1715" s="54" t="str">
        <f>IF(H1715="","",INDEX(D.1[Quy cách],MATCH(H1715,D.1[Tên sản phẩm],0)))</f>
        <v/>
      </c>
      <c r="J1715" s="20" t="str">
        <f>IF(H1715="","",INDEX(D.1[ĐVT],MATCH(H1715,D.1[Tên sản phẩm],0)))</f>
        <v/>
      </c>
      <c r="K1715" s="56" t="str">
        <f>IF(H1715="","",INDEX(#REF!,MATCH(H1715,D.1[Tên sản phẩm],0)))</f>
        <v/>
      </c>
      <c r="L1715" s="56"/>
      <c r="M1715" s="53"/>
      <c r="N1715" s="53"/>
      <c r="O1715" s="53"/>
      <c r="P1715" s="57" t="str">
        <f t="shared" si="320"/>
        <v/>
      </c>
      <c r="Q1715" s="58"/>
      <c r="R1715" s="56" t="str">
        <f t="shared" si="313"/>
        <v/>
      </c>
      <c r="S1715" s="57" t="str">
        <f t="shared" si="321"/>
        <v/>
      </c>
      <c r="T1715" s="58" t="str">
        <f t="shared" ca="1" si="322"/>
        <v/>
      </c>
      <c r="U1715" s="57" t="str">
        <f t="shared" si="323"/>
        <v/>
      </c>
      <c r="V1715" s="57" t="str">
        <f ca="1">IF(AND(C1715&lt;&gt;"",C1715&lt;&gt;OFFSET(C1715,1,0)),SUMIFS([Giá có thuế],[Số ĐK],C1715),"")</f>
        <v/>
      </c>
      <c r="W1715" s="53"/>
      <c r="X1715" s="55" t="str">
        <f>IF(W1715="","",'Thông Tin Chung'!#REF!)</f>
        <v/>
      </c>
      <c r="Y1715" s="57" t="str">
        <f t="shared" ca="1" si="324"/>
        <v/>
      </c>
      <c r="Z1715" s="59"/>
      <c r="AA1715" s="49" t="str">
        <f ca="1">IF(C1715="","",IF(OR(D1715&lt;NgayBatDau,D1715&gt;NgayKetThuc),"Ngày tháng phải nằm trong kỳ báo cáo",IF(AND(G1715&lt;&gt;"",COUNTIF(D.2[Tên khách hàng],G1715)=0),"Tên KH chưa khai báo trong DSKH",IF(AND(H1715&lt;&gt;"",COUNTIF(D.1[Tên sản phẩm],H1715)=0),"SP này chưa khai báo trong DSSP",""))))</f>
        <v/>
      </c>
      <c r="AB1715" s="28" t="str">
        <f t="shared" ca="1" si="314"/>
        <v/>
      </c>
      <c r="AC1715" s="29" t="str">
        <f>IF(OR(H1715="",S1715=""),"",S1715-(SUM(L1715,M1715)*INDEX(#REF!,MATCH(H1715,D.1[Tên sản phẩm],0))))</f>
        <v/>
      </c>
    </row>
    <row r="1716" spans="2:29" ht="27.75" customHeight="1">
      <c r="B1716" s="69">
        <f t="shared" si="315"/>
        <v>1713</v>
      </c>
      <c r="C1716" s="49" t="str">
        <f t="shared" ca="1" si="316"/>
        <v/>
      </c>
      <c r="D1716" s="50" t="str">
        <f t="shared" ca="1" si="317"/>
        <v/>
      </c>
      <c r="E1716" s="51" t="str">
        <f t="shared" ca="1" si="318"/>
        <v/>
      </c>
      <c r="F1716" s="51"/>
      <c r="G1716" s="52" t="str">
        <f t="shared" ca="1" si="319"/>
        <v/>
      </c>
      <c r="H1716" s="53"/>
      <c r="I1716" s="54" t="str">
        <f>IF(H1716="","",INDEX(D.1[Quy cách],MATCH(H1716,D.1[Tên sản phẩm],0)))</f>
        <v/>
      </c>
      <c r="J1716" s="20" t="str">
        <f>IF(H1716="","",INDEX(D.1[ĐVT],MATCH(H1716,D.1[Tên sản phẩm],0)))</f>
        <v/>
      </c>
      <c r="K1716" s="56" t="str">
        <f>IF(H1716="","",INDEX(#REF!,MATCH(H1716,D.1[Tên sản phẩm],0)))</f>
        <v/>
      </c>
      <c r="L1716" s="56"/>
      <c r="M1716" s="53"/>
      <c r="N1716" s="53"/>
      <c r="O1716" s="53"/>
      <c r="P1716" s="57" t="str">
        <f t="shared" si="320"/>
        <v/>
      </c>
      <c r="Q1716" s="58"/>
      <c r="R1716" s="56" t="str">
        <f t="shared" si="313"/>
        <v/>
      </c>
      <c r="S1716" s="57" t="str">
        <f t="shared" si="321"/>
        <v/>
      </c>
      <c r="T1716" s="58" t="str">
        <f t="shared" ca="1" si="322"/>
        <v/>
      </c>
      <c r="U1716" s="57" t="str">
        <f t="shared" si="323"/>
        <v/>
      </c>
      <c r="V1716" s="57" t="str">
        <f ca="1">IF(AND(C1716&lt;&gt;"",C1716&lt;&gt;OFFSET(C1716,1,0)),SUMIFS([Giá có thuế],[Số ĐK],C1716),"")</f>
        <v/>
      </c>
      <c r="W1716" s="53"/>
      <c r="X1716" s="55" t="str">
        <f>IF(W1716="","",'Thông Tin Chung'!#REF!)</f>
        <v/>
      </c>
      <c r="Y1716" s="57" t="str">
        <f t="shared" ca="1" si="324"/>
        <v/>
      </c>
      <c r="Z1716" s="59"/>
      <c r="AA1716" s="49" t="str">
        <f ca="1">IF(C1716="","",IF(OR(D1716&lt;NgayBatDau,D1716&gt;NgayKetThuc),"Ngày tháng phải nằm trong kỳ báo cáo",IF(AND(G1716&lt;&gt;"",COUNTIF(D.2[Tên khách hàng],G1716)=0),"Tên KH chưa khai báo trong DSKH",IF(AND(H1716&lt;&gt;"",COUNTIF(D.1[Tên sản phẩm],H1716)=0),"SP này chưa khai báo trong DSSP",""))))</f>
        <v/>
      </c>
      <c r="AB1716" s="28" t="str">
        <f t="shared" ca="1" si="314"/>
        <v/>
      </c>
      <c r="AC1716" s="29" t="str">
        <f>IF(OR(H1716="",S1716=""),"",S1716-(SUM(L1716,M1716)*INDEX(#REF!,MATCH(H1716,D.1[Tên sản phẩm],0))))</f>
        <v/>
      </c>
    </row>
    <row r="1717" spans="2:29" ht="27.75" customHeight="1">
      <c r="B1717" s="69">
        <f t="shared" si="315"/>
        <v>1714</v>
      </c>
      <c r="C1717" s="49" t="str">
        <f t="shared" ca="1" si="316"/>
        <v/>
      </c>
      <c r="D1717" s="50" t="str">
        <f t="shared" ca="1" si="317"/>
        <v/>
      </c>
      <c r="E1717" s="51" t="str">
        <f t="shared" ca="1" si="318"/>
        <v/>
      </c>
      <c r="F1717" s="51"/>
      <c r="G1717" s="52" t="str">
        <f t="shared" ca="1" si="319"/>
        <v/>
      </c>
      <c r="H1717" s="53"/>
      <c r="I1717" s="54" t="str">
        <f>IF(H1717="","",INDEX(D.1[Quy cách],MATCH(H1717,D.1[Tên sản phẩm],0)))</f>
        <v/>
      </c>
      <c r="J1717" s="20" t="str">
        <f>IF(H1717="","",INDEX(D.1[ĐVT],MATCH(H1717,D.1[Tên sản phẩm],0)))</f>
        <v/>
      </c>
      <c r="K1717" s="56" t="str">
        <f>IF(H1717="","",INDEX(#REF!,MATCH(H1717,D.1[Tên sản phẩm],0)))</f>
        <v/>
      </c>
      <c r="L1717" s="56"/>
      <c r="M1717" s="53"/>
      <c r="N1717" s="53"/>
      <c r="O1717" s="53"/>
      <c r="P1717" s="57" t="str">
        <f t="shared" si="320"/>
        <v/>
      </c>
      <c r="Q1717" s="58"/>
      <c r="R1717" s="56" t="str">
        <f t="shared" si="313"/>
        <v/>
      </c>
      <c r="S1717" s="57" t="str">
        <f t="shared" si="321"/>
        <v/>
      </c>
      <c r="T1717" s="58" t="str">
        <f t="shared" ca="1" si="322"/>
        <v/>
      </c>
      <c r="U1717" s="57" t="str">
        <f t="shared" si="323"/>
        <v/>
      </c>
      <c r="V1717" s="57" t="str">
        <f ca="1">IF(AND(C1717&lt;&gt;"",C1717&lt;&gt;OFFSET(C1717,1,0)),SUMIFS([Giá có thuế],[Số ĐK],C1717),"")</f>
        <v/>
      </c>
      <c r="W1717" s="53"/>
      <c r="X1717" s="55" t="str">
        <f>IF(W1717="","",'Thông Tin Chung'!#REF!)</f>
        <v/>
      </c>
      <c r="Y1717" s="57" t="str">
        <f t="shared" ca="1" si="324"/>
        <v/>
      </c>
      <c r="Z1717" s="59"/>
      <c r="AA1717" s="49" t="str">
        <f ca="1">IF(C1717="","",IF(OR(D1717&lt;NgayBatDau,D1717&gt;NgayKetThuc),"Ngày tháng phải nằm trong kỳ báo cáo",IF(AND(G1717&lt;&gt;"",COUNTIF(D.2[Tên khách hàng],G1717)=0),"Tên KH chưa khai báo trong DSKH",IF(AND(H1717&lt;&gt;"",COUNTIF(D.1[Tên sản phẩm],H1717)=0),"SP này chưa khai báo trong DSSP",""))))</f>
        <v/>
      </c>
      <c r="AB1717" s="28" t="str">
        <f t="shared" ca="1" si="314"/>
        <v/>
      </c>
      <c r="AC1717" s="29" t="str">
        <f>IF(OR(H1717="",S1717=""),"",S1717-(SUM(L1717,M1717)*INDEX(#REF!,MATCH(H1717,D.1[Tên sản phẩm],0))))</f>
        <v/>
      </c>
    </row>
    <row r="1718" spans="2:29" ht="27.75" customHeight="1">
      <c r="B1718" s="69">
        <f t="shared" si="315"/>
        <v>1715</v>
      </c>
      <c r="C1718" s="49" t="str">
        <f t="shared" ca="1" si="316"/>
        <v/>
      </c>
      <c r="D1718" s="50" t="str">
        <f t="shared" ca="1" si="317"/>
        <v/>
      </c>
      <c r="E1718" s="51" t="str">
        <f t="shared" ca="1" si="318"/>
        <v/>
      </c>
      <c r="F1718" s="51"/>
      <c r="G1718" s="52" t="str">
        <f t="shared" ca="1" si="319"/>
        <v/>
      </c>
      <c r="H1718" s="53"/>
      <c r="I1718" s="54" t="str">
        <f>IF(H1718="","",INDEX(D.1[Quy cách],MATCH(H1718,D.1[Tên sản phẩm],0)))</f>
        <v/>
      </c>
      <c r="J1718" s="20" t="str">
        <f>IF(H1718="","",INDEX(D.1[ĐVT],MATCH(H1718,D.1[Tên sản phẩm],0)))</f>
        <v/>
      </c>
      <c r="K1718" s="56" t="str">
        <f>IF(H1718="","",INDEX(#REF!,MATCH(H1718,D.1[Tên sản phẩm],0)))</f>
        <v/>
      </c>
      <c r="L1718" s="56"/>
      <c r="M1718" s="53"/>
      <c r="N1718" s="53"/>
      <c r="O1718" s="53"/>
      <c r="P1718" s="57" t="str">
        <f t="shared" si="320"/>
        <v/>
      </c>
      <c r="Q1718" s="58"/>
      <c r="R1718" s="56" t="str">
        <f t="shared" si="313"/>
        <v/>
      </c>
      <c r="S1718" s="57" t="str">
        <f t="shared" si="321"/>
        <v/>
      </c>
      <c r="T1718" s="58" t="str">
        <f t="shared" ca="1" si="322"/>
        <v/>
      </c>
      <c r="U1718" s="57" t="str">
        <f t="shared" si="323"/>
        <v/>
      </c>
      <c r="V1718" s="57" t="str">
        <f ca="1">IF(AND(C1718&lt;&gt;"",C1718&lt;&gt;OFFSET(C1718,1,0)),SUMIFS([Giá có thuế],[Số ĐK],C1718),"")</f>
        <v/>
      </c>
      <c r="W1718" s="53"/>
      <c r="X1718" s="55" t="str">
        <f>IF(W1718="","",'Thông Tin Chung'!#REF!)</f>
        <v/>
      </c>
      <c r="Y1718" s="57" t="str">
        <f t="shared" ca="1" si="324"/>
        <v/>
      </c>
      <c r="Z1718" s="59"/>
      <c r="AA1718" s="49" t="str">
        <f ca="1">IF(C1718="","",IF(OR(D1718&lt;NgayBatDau,D1718&gt;NgayKetThuc),"Ngày tháng phải nằm trong kỳ báo cáo",IF(AND(G1718&lt;&gt;"",COUNTIF(D.2[Tên khách hàng],G1718)=0),"Tên KH chưa khai báo trong DSKH",IF(AND(H1718&lt;&gt;"",COUNTIF(D.1[Tên sản phẩm],H1718)=0),"SP này chưa khai báo trong DSSP",""))))</f>
        <v/>
      </c>
      <c r="AB1718" s="28" t="str">
        <f t="shared" ca="1" si="314"/>
        <v/>
      </c>
      <c r="AC1718" s="29" t="str">
        <f>IF(OR(H1718="",S1718=""),"",S1718-(SUM(L1718,M1718)*INDEX(#REF!,MATCH(H1718,D.1[Tên sản phẩm],0))))</f>
        <v/>
      </c>
    </row>
    <row r="1719" spans="2:29" ht="27.75" customHeight="1">
      <c r="B1719" s="69">
        <f t="shared" si="315"/>
        <v>1716</v>
      </c>
      <c r="C1719" s="49" t="str">
        <f t="shared" ca="1" si="316"/>
        <v/>
      </c>
      <c r="D1719" s="50" t="str">
        <f t="shared" ca="1" si="317"/>
        <v/>
      </c>
      <c r="E1719" s="51" t="str">
        <f t="shared" ca="1" si="318"/>
        <v/>
      </c>
      <c r="F1719" s="51"/>
      <c r="G1719" s="52" t="str">
        <f t="shared" ca="1" si="319"/>
        <v/>
      </c>
      <c r="H1719" s="53"/>
      <c r="I1719" s="54" t="str">
        <f>IF(H1719="","",INDEX(D.1[Quy cách],MATCH(H1719,D.1[Tên sản phẩm],0)))</f>
        <v/>
      </c>
      <c r="J1719" s="20" t="str">
        <f>IF(H1719="","",INDEX(D.1[ĐVT],MATCH(H1719,D.1[Tên sản phẩm],0)))</f>
        <v/>
      </c>
      <c r="K1719" s="56" t="str">
        <f>IF(H1719="","",INDEX(#REF!,MATCH(H1719,D.1[Tên sản phẩm],0)))</f>
        <v/>
      </c>
      <c r="L1719" s="56"/>
      <c r="M1719" s="53"/>
      <c r="N1719" s="53"/>
      <c r="O1719" s="53"/>
      <c r="P1719" s="57" t="str">
        <f t="shared" si="320"/>
        <v/>
      </c>
      <c r="Q1719" s="58"/>
      <c r="R1719" s="56" t="str">
        <f t="shared" si="313"/>
        <v/>
      </c>
      <c r="S1719" s="57" t="str">
        <f t="shared" si="321"/>
        <v/>
      </c>
      <c r="T1719" s="58" t="str">
        <f t="shared" ca="1" si="322"/>
        <v/>
      </c>
      <c r="U1719" s="57" t="str">
        <f t="shared" si="323"/>
        <v/>
      </c>
      <c r="V1719" s="57" t="str">
        <f ca="1">IF(AND(C1719&lt;&gt;"",C1719&lt;&gt;OFFSET(C1719,1,0)),SUMIFS([Giá có thuế],[Số ĐK],C1719),"")</f>
        <v/>
      </c>
      <c r="W1719" s="53"/>
      <c r="X1719" s="55" t="str">
        <f>IF(W1719="","",'Thông Tin Chung'!#REF!)</f>
        <v/>
      </c>
      <c r="Y1719" s="57" t="str">
        <f t="shared" ca="1" si="324"/>
        <v/>
      </c>
      <c r="Z1719" s="59"/>
      <c r="AA1719" s="49" t="str">
        <f ca="1">IF(C1719="","",IF(OR(D1719&lt;NgayBatDau,D1719&gt;NgayKetThuc),"Ngày tháng phải nằm trong kỳ báo cáo",IF(AND(G1719&lt;&gt;"",COUNTIF(D.2[Tên khách hàng],G1719)=0),"Tên KH chưa khai báo trong DSKH",IF(AND(H1719&lt;&gt;"",COUNTIF(D.1[Tên sản phẩm],H1719)=0),"SP này chưa khai báo trong DSSP",""))))</f>
        <v/>
      </c>
      <c r="AB1719" s="28" t="str">
        <f t="shared" ca="1" si="314"/>
        <v/>
      </c>
      <c r="AC1719" s="29" t="str">
        <f>IF(OR(H1719="",S1719=""),"",S1719-(SUM(L1719,M1719)*INDEX(#REF!,MATCH(H1719,D.1[Tên sản phẩm],0))))</f>
        <v/>
      </c>
    </row>
    <row r="1720" spans="2:29" ht="27.75" customHeight="1">
      <c r="B1720" s="69">
        <f t="shared" si="315"/>
        <v>1717</v>
      </c>
      <c r="C1720" s="49" t="str">
        <f t="shared" ca="1" si="316"/>
        <v/>
      </c>
      <c r="D1720" s="50" t="str">
        <f t="shared" ca="1" si="317"/>
        <v/>
      </c>
      <c r="E1720" s="51" t="str">
        <f t="shared" ca="1" si="318"/>
        <v/>
      </c>
      <c r="F1720" s="51"/>
      <c r="G1720" s="52" t="str">
        <f t="shared" ca="1" si="319"/>
        <v/>
      </c>
      <c r="H1720" s="53"/>
      <c r="I1720" s="54" t="str">
        <f>IF(H1720="","",INDEX(D.1[Quy cách],MATCH(H1720,D.1[Tên sản phẩm],0)))</f>
        <v/>
      </c>
      <c r="J1720" s="20" t="str">
        <f>IF(H1720="","",INDEX(D.1[ĐVT],MATCH(H1720,D.1[Tên sản phẩm],0)))</f>
        <v/>
      </c>
      <c r="K1720" s="56" t="str">
        <f>IF(H1720="","",INDEX(#REF!,MATCH(H1720,D.1[Tên sản phẩm],0)))</f>
        <v/>
      </c>
      <c r="L1720" s="56"/>
      <c r="M1720" s="53"/>
      <c r="N1720" s="53"/>
      <c r="O1720" s="53"/>
      <c r="P1720" s="57" t="str">
        <f t="shared" si="320"/>
        <v/>
      </c>
      <c r="Q1720" s="58"/>
      <c r="R1720" s="56" t="str">
        <f t="shared" si="313"/>
        <v/>
      </c>
      <c r="S1720" s="57" t="str">
        <f t="shared" si="321"/>
        <v/>
      </c>
      <c r="T1720" s="58" t="str">
        <f t="shared" ca="1" si="322"/>
        <v/>
      </c>
      <c r="U1720" s="57" t="str">
        <f t="shared" si="323"/>
        <v/>
      </c>
      <c r="V1720" s="57" t="str">
        <f ca="1">IF(AND(C1720&lt;&gt;"",C1720&lt;&gt;OFFSET(C1720,1,0)),SUMIFS([Giá có thuế],[Số ĐK],C1720),"")</f>
        <v/>
      </c>
      <c r="W1720" s="53"/>
      <c r="X1720" s="55" t="str">
        <f>IF(W1720="","",'Thông Tin Chung'!#REF!)</f>
        <v/>
      </c>
      <c r="Y1720" s="57" t="str">
        <f t="shared" ca="1" si="324"/>
        <v/>
      </c>
      <c r="Z1720" s="59"/>
      <c r="AA1720" s="49" t="str">
        <f ca="1">IF(C1720="","",IF(OR(D1720&lt;NgayBatDau,D1720&gt;NgayKetThuc),"Ngày tháng phải nằm trong kỳ báo cáo",IF(AND(G1720&lt;&gt;"",COUNTIF(D.2[Tên khách hàng],G1720)=0),"Tên KH chưa khai báo trong DSKH",IF(AND(H1720&lt;&gt;"",COUNTIF(D.1[Tên sản phẩm],H1720)=0),"SP này chưa khai báo trong DSSP",""))))</f>
        <v/>
      </c>
      <c r="AB1720" s="28" t="str">
        <f t="shared" ca="1" si="314"/>
        <v/>
      </c>
      <c r="AC1720" s="29" t="str">
        <f>IF(OR(H1720="",S1720=""),"",S1720-(SUM(L1720,M1720)*INDEX(#REF!,MATCH(H1720,D.1[Tên sản phẩm],0))))</f>
        <v/>
      </c>
    </row>
    <row r="1721" spans="2:29" ht="27.75" customHeight="1">
      <c r="B1721" s="69">
        <f t="shared" si="315"/>
        <v>1718</v>
      </c>
      <c r="C1721" s="49" t="str">
        <f t="shared" ca="1" si="316"/>
        <v/>
      </c>
      <c r="D1721" s="50" t="str">
        <f t="shared" ca="1" si="317"/>
        <v/>
      </c>
      <c r="E1721" s="51" t="str">
        <f t="shared" ca="1" si="318"/>
        <v/>
      </c>
      <c r="F1721" s="51"/>
      <c r="G1721" s="52" t="str">
        <f t="shared" ca="1" si="319"/>
        <v/>
      </c>
      <c r="H1721" s="53"/>
      <c r="I1721" s="54" t="str">
        <f>IF(H1721="","",INDEX(D.1[Quy cách],MATCH(H1721,D.1[Tên sản phẩm],0)))</f>
        <v/>
      </c>
      <c r="J1721" s="20" t="str">
        <f>IF(H1721="","",INDEX(D.1[ĐVT],MATCH(H1721,D.1[Tên sản phẩm],0)))</f>
        <v/>
      </c>
      <c r="K1721" s="56" t="str">
        <f>IF(H1721="","",INDEX(#REF!,MATCH(H1721,D.1[Tên sản phẩm],0)))</f>
        <v/>
      </c>
      <c r="L1721" s="56"/>
      <c r="M1721" s="53"/>
      <c r="N1721" s="53"/>
      <c r="O1721" s="53"/>
      <c r="P1721" s="57" t="str">
        <f t="shared" si="320"/>
        <v/>
      </c>
      <c r="Q1721" s="58"/>
      <c r="R1721" s="56" t="str">
        <f t="shared" si="313"/>
        <v/>
      </c>
      <c r="S1721" s="57" t="str">
        <f t="shared" si="321"/>
        <v/>
      </c>
      <c r="T1721" s="58" t="str">
        <f t="shared" ca="1" si="322"/>
        <v/>
      </c>
      <c r="U1721" s="57" t="str">
        <f t="shared" si="323"/>
        <v/>
      </c>
      <c r="V1721" s="57" t="str">
        <f ca="1">IF(AND(C1721&lt;&gt;"",C1721&lt;&gt;OFFSET(C1721,1,0)),SUMIFS([Giá có thuế],[Số ĐK],C1721),"")</f>
        <v/>
      </c>
      <c r="W1721" s="53"/>
      <c r="X1721" s="55" t="str">
        <f>IF(W1721="","",'Thông Tin Chung'!#REF!)</f>
        <v/>
      </c>
      <c r="Y1721" s="57" t="str">
        <f t="shared" ca="1" si="324"/>
        <v/>
      </c>
      <c r="Z1721" s="59"/>
      <c r="AA1721" s="49" t="str">
        <f ca="1">IF(C1721="","",IF(OR(D1721&lt;NgayBatDau,D1721&gt;NgayKetThuc),"Ngày tháng phải nằm trong kỳ báo cáo",IF(AND(G1721&lt;&gt;"",COUNTIF(D.2[Tên khách hàng],G1721)=0),"Tên KH chưa khai báo trong DSKH",IF(AND(H1721&lt;&gt;"",COUNTIF(D.1[Tên sản phẩm],H1721)=0),"SP này chưa khai báo trong DSSP",""))))</f>
        <v/>
      </c>
      <c r="AB1721" s="28" t="str">
        <f t="shared" ca="1" si="314"/>
        <v/>
      </c>
      <c r="AC1721" s="29" t="str">
        <f>IF(OR(H1721="",S1721=""),"",S1721-(SUM(L1721,M1721)*INDEX(#REF!,MATCH(H1721,D.1[Tên sản phẩm],0))))</f>
        <v/>
      </c>
    </row>
    <row r="1722" spans="2:29" ht="27.75" customHeight="1">
      <c r="B1722" s="69">
        <f t="shared" si="315"/>
        <v>1719</v>
      </c>
      <c r="C1722" s="49" t="str">
        <f t="shared" ca="1" si="316"/>
        <v/>
      </c>
      <c r="D1722" s="50" t="str">
        <f t="shared" ca="1" si="317"/>
        <v/>
      </c>
      <c r="E1722" s="51" t="str">
        <f t="shared" ca="1" si="318"/>
        <v/>
      </c>
      <c r="F1722" s="51"/>
      <c r="G1722" s="52" t="str">
        <f t="shared" ca="1" si="319"/>
        <v/>
      </c>
      <c r="H1722" s="53"/>
      <c r="I1722" s="54" t="str">
        <f>IF(H1722="","",INDEX(D.1[Quy cách],MATCH(H1722,D.1[Tên sản phẩm],0)))</f>
        <v/>
      </c>
      <c r="J1722" s="20" t="str">
        <f>IF(H1722="","",INDEX(D.1[ĐVT],MATCH(H1722,D.1[Tên sản phẩm],0)))</f>
        <v/>
      </c>
      <c r="K1722" s="56" t="str">
        <f>IF(H1722="","",INDEX(#REF!,MATCH(H1722,D.1[Tên sản phẩm],0)))</f>
        <v/>
      </c>
      <c r="L1722" s="56"/>
      <c r="M1722" s="53"/>
      <c r="N1722" s="53"/>
      <c r="O1722" s="53"/>
      <c r="P1722" s="57" t="str">
        <f t="shared" si="320"/>
        <v/>
      </c>
      <c r="Q1722" s="58"/>
      <c r="R1722" s="56" t="str">
        <f t="shared" si="313"/>
        <v/>
      </c>
      <c r="S1722" s="57" t="str">
        <f t="shared" si="321"/>
        <v/>
      </c>
      <c r="T1722" s="58" t="str">
        <f t="shared" ca="1" si="322"/>
        <v/>
      </c>
      <c r="U1722" s="57" t="str">
        <f t="shared" si="323"/>
        <v/>
      </c>
      <c r="V1722" s="57" t="str">
        <f ca="1">IF(AND(C1722&lt;&gt;"",C1722&lt;&gt;OFFSET(C1722,1,0)),SUMIFS([Giá có thuế],[Số ĐK],C1722),"")</f>
        <v/>
      </c>
      <c r="W1722" s="53"/>
      <c r="X1722" s="55" t="str">
        <f>IF(W1722="","",'Thông Tin Chung'!#REF!)</f>
        <v/>
      </c>
      <c r="Y1722" s="57" t="str">
        <f t="shared" ca="1" si="324"/>
        <v/>
      </c>
      <c r="Z1722" s="59"/>
      <c r="AA1722" s="49" t="str">
        <f ca="1">IF(C1722="","",IF(OR(D1722&lt;NgayBatDau,D1722&gt;NgayKetThuc),"Ngày tháng phải nằm trong kỳ báo cáo",IF(AND(G1722&lt;&gt;"",COUNTIF(D.2[Tên khách hàng],G1722)=0),"Tên KH chưa khai báo trong DSKH",IF(AND(H1722&lt;&gt;"",COUNTIF(D.1[Tên sản phẩm],H1722)=0),"SP này chưa khai báo trong DSSP",""))))</f>
        <v/>
      </c>
      <c r="AB1722" s="28" t="str">
        <f t="shared" ca="1" si="314"/>
        <v/>
      </c>
      <c r="AC1722" s="29" t="str">
        <f>IF(OR(H1722="",S1722=""),"",S1722-(SUM(L1722,M1722)*INDEX(#REF!,MATCH(H1722,D.1[Tên sản phẩm],0))))</f>
        <v/>
      </c>
    </row>
    <row r="1723" spans="2:29" ht="27.75" customHeight="1">
      <c r="B1723" s="69">
        <f t="shared" si="315"/>
        <v>1720</v>
      </c>
      <c r="C1723" s="49" t="str">
        <f t="shared" ca="1" si="316"/>
        <v/>
      </c>
      <c r="D1723" s="50" t="str">
        <f t="shared" ca="1" si="317"/>
        <v/>
      </c>
      <c r="E1723" s="51" t="str">
        <f t="shared" ca="1" si="318"/>
        <v/>
      </c>
      <c r="F1723" s="51"/>
      <c r="G1723" s="52" t="str">
        <f t="shared" ca="1" si="319"/>
        <v/>
      </c>
      <c r="H1723" s="53"/>
      <c r="I1723" s="54" t="str">
        <f>IF(H1723="","",INDEX(D.1[Quy cách],MATCH(H1723,D.1[Tên sản phẩm],0)))</f>
        <v/>
      </c>
      <c r="J1723" s="20" t="str">
        <f>IF(H1723="","",INDEX(D.1[ĐVT],MATCH(H1723,D.1[Tên sản phẩm],0)))</f>
        <v/>
      </c>
      <c r="K1723" s="56" t="str">
        <f>IF(H1723="","",INDEX(#REF!,MATCH(H1723,D.1[Tên sản phẩm],0)))</f>
        <v/>
      </c>
      <c r="L1723" s="56"/>
      <c r="M1723" s="53"/>
      <c r="N1723" s="53"/>
      <c r="O1723" s="53"/>
      <c r="P1723" s="57" t="str">
        <f t="shared" si="320"/>
        <v/>
      </c>
      <c r="Q1723" s="58"/>
      <c r="R1723" s="56" t="str">
        <f t="shared" si="313"/>
        <v/>
      </c>
      <c r="S1723" s="57" t="str">
        <f t="shared" si="321"/>
        <v/>
      </c>
      <c r="T1723" s="58" t="str">
        <f t="shared" ca="1" si="322"/>
        <v/>
      </c>
      <c r="U1723" s="57" t="str">
        <f t="shared" si="323"/>
        <v/>
      </c>
      <c r="V1723" s="57" t="str">
        <f ca="1">IF(AND(C1723&lt;&gt;"",C1723&lt;&gt;OFFSET(C1723,1,0)),SUMIFS([Giá có thuế],[Số ĐK],C1723),"")</f>
        <v/>
      </c>
      <c r="W1723" s="53"/>
      <c r="X1723" s="55" t="str">
        <f>IF(W1723="","",'Thông Tin Chung'!#REF!)</f>
        <v/>
      </c>
      <c r="Y1723" s="57" t="str">
        <f t="shared" ca="1" si="324"/>
        <v/>
      </c>
      <c r="Z1723" s="59"/>
      <c r="AA1723" s="49" t="str">
        <f ca="1">IF(C1723="","",IF(OR(D1723&lt;NgayBatDau,D1723&gt;NgayKetThuc),"Ngày tháng phải nằm trong kỳ báo cáo",IF(AND(G1723&lt;&gt;"",COUNTIF(D.2[Tên khách hàng],G1723)=0),"Tên KH chưa khai báo trong DSKH",IF(AND(H1723&lt;&gt;"",COUNTIF(D.1[Tên sản phẩm],H1723)=0),"SP này chưa khai báo trong DSSP",""))))</f>
        <v/>
      </c>
      <c r="AB1723" s="28" t="str">
        <f t="shared" ca="1" si="314"/>
        <v/>
      </c>
      <c r="AC1723" s="29" t="str">
        <f>IF(OR(H1723="",S1723=""),"",S1723-(SUM(L1723,M1723)*INDEX(#REF!,MATCH(H1723,D.1[Tên sản phẩm],0))))</f>
        <v/>
      </c>
    </row>
    <row r="1724" spans="2:29" ht="27.75" customHeight="1">
      <c r="B1724" s="69">
        <f t="shared" si="315"/>
        <v>1721</v>
      </c>
      <c r="C1724" s="49" t="str">
        <f t="shared" ca="1" si="316"/>
        <v/>
      </c>
      <c r="D1724" s="50" t="str">
        <f t="shared" ca="1" si="317"/>
        <v/>
      </c>
      <c r="E1724" s="51" t="str">
        <f t="shared" ca="1" si="318"/>
        <v/>
      </c>
      <c r="F1724" s="51"/>
      <c r="G1724" s="52" t="str">
        <f t="shared" ca="1" si="319"/>
        <v/>
      </c>
      <c r="H1724" s="53"/>
      <c r="I1724" s="54" t="str">
        <f>IF(H1724="","",INDEX(D.1[Quy cách],MATCH(H1724,D.1[Tên sản phẩm],0)))</f>
        <v/>
      </c>
      <c r="J1724" s="20" t="str">
        <f>IF(H1724="","",INDEX(D.1[ĐVT],MATCH(H1724,D.1[Tên sản phẩm],0)))</f>
        <v/>
      </c>
      <c r="K1724" s="56" t="str">
        <f>IF(H1724="","",INDEX(#REF!,MATCH(H1724,D.1[Tên sản phẩm],0)))</f>
        <v/>
      </c>
      <c r="L1724" s="56"/>
      <c r="M1724" s="53"/>
      <c r="N1724" s="53"/>
      <c r="O1724" s="53"/>
      <c r="P1724" s="57" t="str">
        <f t="shared" si="320"/>
        <v/>
      </c>
      <c r="Q1724" s="58"/>
      <c r="R1724" s="56" t="str">
        <f t="shared" si="313"/>
        <v/>
      </c>
      <c r="S1724" s="57" t="str">
        <f t="shared" si="321"/>
        <v/>
      </c>
      <c r="T1724" s="58" t="str">
        <f t="shared" ca="1" si="322"/>
        <v/>
      </c>
      <c r="U1724" s="57" t="str">
        <f t="shared" si="323"/>
        <v/>
      </c>
      <c r="V1724" s="57" t="str">
        <f ca="1">IF(AND(C1724&lt;&gt;"",C1724&lt;&gt;OFFSET(C1724,1,0)),SUMIFS([Giá có thuế],[Số ĐK],C1724),"")</f>
        <v/>
      </c>
      <c r="W1724" s="53"/>
      <c r="X1724" s="55" t="str">
        <f>IF(W1724="","",'Thông Tin Chung'!#REF!)</f>
        <v/>
      </c>
      <c r="Y1724" s="57" t="str">
        <f t="shared" ca="1" si="324"/>
        <v/>
      </c>
      <c r="Z1724" s="59"/>
      <c r="AA1724" s="49" t="str">
        <f ca="1">IF(C1724="","",IF(OR(D1724&lt;NgayBatDau,D1724&gt;NgayKetThuc),"Ngày tháng phải nằm trong kỳ báo cáo",IF(AND(G1724&lt;&gt;"",COUNTIF(D.2[Tên khách hàng],G1724)=0),"Tên KH chưa khai báo trong DSKH",IF(AND(H1724&lt;&gt;"",COUNTIF(D.1[Tên sản phẩm],H1724)=0),"SP này chưa khai báo trong DSSP",""))))</f>
        <v/>
      </c>
      <c r="AB1724" s="28" t="str">
        <f t="shared" ca="1" si="314"/>
        <v/>
      </c>
      <c r="AC1724" s="29" t="str">
        <f>IF(OR(H1724="",S1724=""),"",S1724-(SUM(L1724,M1724)*INDEX(#REF!,MATCH(H1724,D.1[Tên sản phẩm],0))))</f>
        <v/>
      </c>
    </row>
    <row r="1725" spans="2:29" ht="27.75" customHeight="1">
      <c r="B1725" s="69">
        <f t="shared" si="315"/>
        <v>1722</v>
      </c>
      <c r="C1725" s="49" t="str">
        <f t="shared" ca="1" si="316"/>
        <v/>
      </c>
      <c r="D1725" s="50" t="str">
        <f t="shared" ca="1" si="317"/>
        <v/>
      </c>
      <c r="E1725" s="51" t="str">
        <f t="shared" ca="1" si="318"/>
        <v/>
      </c>
      <c r="F1725" s="51"/>
      <c r="G1725" s="52" t="str">
        <f t="shared" ca="1" si="319"/>
        <v/>
      </c>
      <c r="H1725" s="53"/>
      <c r="I1725" s="54" t="str">
        <f>IF(H1725="","",INDEX(D.1[Quy cách],MATCH(H1725,D.1[Tên sản phẩm],0)))</f>
        <v/>
      </c>
      <c r="J1725" s="20" t="str">
        <f>IF(H1725="","",INDEX(D.1[ĐVT],MATCH(H1725,D.1[Tên sản phẩm],0)))</f>
        <v/>
      </c>
      <c r="K1725" s="56" t="str">
        <f>IF(H1725="","",INDEX(#REF!,MATCH(H1725,D.1[Tên sản phẩm],0)))</f>
        <v/>
      </c>
      <c r="L1725" s="56"/>
      <c r="M1725" s="53"/>
      <c r="N1725" s="53"/>
      <c r="O1725" s="53"/>
      <c r="P1725" s="57" t="str">
        <f t="shared" si="320"/>
        <v/>
      </c>
      <c r="Q1725" s="58"/>
      <c r="R1725" s="56" t="str">
        <f t="shared" si="313"/>
        <v/>
      </c>
      <c r="S1725" s="57" t="str">
        <f t="shared" si="321"/>
        <v/>
      </c>
      <c r="T1725" s="58" t="str">
        <f t="shared" ca="1" si="322"/>
        <v/>
      </c>
      <c r="U1725" s="57" t="str">
        <f t="shared" si="323"/>
        <v/>
      </c>
      <c r="V1725" s="57" t="str">
        <f ca="1">IF(AND(C1725&lt;&gt;"",C1725&lt;&gt;OFFSET(C1725,1,0)),SUMIFS([Giá có thuế],[Số ĐK],C1725),"")</f>
        <v/>
      </c>
      <c r="W1725" s="53"/>
      <c r="X1725" s="55" t="str">
        <f>IF(W1725="","",'Thông Tin Chung'!#REF!)</f>
        <v/>
      </c>
      <c r="Y1725" s="57" t="str">
        <f t="shared" ca="1" si="324"/>
        <v/>
      </c>
      <c r="Z1725" s="59"/>
      <c r="AA1725" s="49" t="str">
        <f ca="1">IF(C1725="","",IF(OR(D1725&lt;NgayBatDau,D1725&gt;NgayKetThuc),"Ngày tháng phải nằm trong kỳ báo cáo",IF(AND(G1725&lt;&gt;"",COUNTIF(D.2[Tên khách hàng],G1725)=0),"Tên KH chưa khai báo trong DSKH",IF(AND(H1725&lt;&gt;"",COUNTIF(D.1[Tên sản phẩm],H1725)=0),"SP này chưa khai báo trong DSSP",""))))</f>
        <v/>
      </c>
      <c r="AB1725" s="28" t="str">
        <f t="shared" ca="1" si="314"/>
        <v/>
      </c>
      <c r="AC1725" s="29" t="str">
        <f>IF(OR(H1725="",S1725=""),"",S1725-(SUM(L1725,M1725)*INDEX(#REF!,MATCH(H1725,D.1[Tên sản phẩm],0))))</f>
        <v/>
      </c>
    </row>
    <row r="1726" spans="2:29" ht="27.75" customHeight="1">
      <c r="B1726" s="69">
        <f t="shared" si="315"/>
        <v>1723</v>
      </c>
      <c r="C1726" s="49" t="str">
        <f t="shared" ca="1" si="316"/>
        <v/>
      </c>
      <c r="D1726" s="50" t="str">
        <f t="shared" ca="1" si="317"/>
        <v/>
      </c>
      <c r="E1726" s="51" t="str">
        <f t="shared" ca="1" si="318"/>
        <v/>
      </c>
      <c r="F1726" s="51"/>
      <c r="G1726" s="52" t="str">
        <f t="shared" ca="1" si="319"/>
        <v/>
      </c>
      <c r="H1726" s="53"/>
      <c r="I1726" s="54" t="str">
        <f>IF(H1726="","",INDEX(D.1[Quy cách],MATCH(H1726,D.1[Tên sản phẩm],0)))</f>
        <v/>
      </c>
      <c r="J1726" s="20" t="str">
        <f>IF(H1726="","",INDEX(D.1[ĐVT],MATCH(H1726,D.1[Tên sản phẩm],0)))</f>
        <v/>
      </c>
      <c r="K1726" s="56" t="str">
        <f>IF(H1726="","",INDEX(#REF!,MATCH(H1726,D.1[Tên sản phẩm],0)))</f>
        <v/>
      </c>
      <c r="L1726" s="56"/>
      <c r="M1726" s="53"/>
      <c r="N1726" s="53"/>
      <c r="O1726" s="53"/>
      <c r="P1726" s="57" t="str">
        <f t="shared" si="320"/>
        <v/>
      </c>
      <c r="Q1726" s="58"/>
      <c r="R1726" s="56" t="str">
        <f t="shared" si="313"/>
        <v/>
      </c>
      <c r="S1726" s="57" t="str">
        <f t="shared" si="321"/>
        <v/>
      </c>
      <c r="T1726" s="58" t="str">
        <f t="shared" ca="1" si="322"/>
        <v/>
      </c>
      <c r="U1726" s="57" t="str">
        <f t="shared" si="323"/>
        <v/>
      </c>
      <c r="V1726" s="57" t="str">
        <f ca="1">IF(AND(C1726&lt;&gt;"",C1726&lt;&gt;OFFSET(C1726,1,0)),SUMIFS([Giá có thuế],[Số ĐK],C1726),"")</f>
        <v/>
      </c>
      <c r="W1726" s="53"/>
      <c r="X1726" s="55" t="str">
        <f>IF(W1726="","",'Thông Tin Chung'!#REF!)</f>
        <v/>
      </c>
      <c r="Y1726" s="57" t="str">
        <f t="shared" ca="1" si="324"/>
        <v/>
      </c>
      <c r="Z1726" s="59"/>
      <c r="AA1726" s="49" t="str">
        <f ca="1">IF(C1726="","",IF(OR(D1726&lt;NgayBatDau,D1726&gt;NgayKetThuc),"Ngày tháng phải nằm trong kỳ báo cáo",IF(AND(G1726&lt;&gt;"",COUNTIF(D.2[Tên khách hàng],G1726)=0),"Tên KH chưa khai báo trong DSKH",IF(AND(H1726&lt;&gt;"",COUNTIF(D.1[Tên sản phẩm],H1726)=0),"SP này chưa khai báo trong DSSP",""))))</f>
        <v/>
      </c>
      <c r="AB1726" s="28" t="str">
        <f t="shared" ca="1" si="314"/>
        <v/>
      </c>
      <c r="AC1726" s="29" t="str">
        <f>IF(OR(H1726="",S1726=""),"",S1726-(SUM(L1726,M1726)*INDEX(#REF!,MATCH(H1726,D.1[Tên sản phẩm],0))))</f>
        <v/>
      </c>
    </row>
    <row r="1727" spans="2:29" ht="27.75" customHeight="1">
      <c r="B1727" s="69">
        <f t="shared" si="315"/>
        <v>1724</v>
      </c>
      <c r="C1727" s="49" t="str">
        <f t="shared" ca="1" si="316"/>
        <v/>
      </c>
      <c r="D1727" s="50" t="str">
        <f t="shared" ca="1" si="317"/>
        <v/>
      </c>
      <c r="E1727" s="51" t="str">
        <f t="shared" ca="1" si="318"/>
        <v/>
      </c>
      <c r="F1727" s="51"/>
      <c r="G1727" s="52" t="str">
        <f t="shared" ca="1" si="319"/>
        <v/>
      </c>
      <c r="H1727" s="53"/>
      <c r="I1727" s="54" t="str">
        <f>IF(H1727="","",INDEX(D.1[Quy cách],MATCH(H1727,D.1[Tên sản phẩm],0)))</f>
        <v/>
      </c>
      <c r="J1727" s="20" t="str">
        <f>IF(H1727="","",INDEX(D.1[ĐVT],MATCH(H1727,D.1[Tên sản phẩm],0)))</f>
        <v/>
      </c>
      <c r="K1727" s="56" t="str">
        <f>IF(H1727="","",INDEX(#REF!,MATCH(H1727,D.1[Tên sản phẩm],0)))</f>
        <v/>
      </c>
      <c r="L1727" s="56"/>
      <c r="M1727" s="53"/>
      <c r="N1727" s="53"/>
      <c r="O1727" s="53"/>
      <c r="P1727" s="57" t="str">
        <f t="shared" si="320"/>
        <v/>
      </c>
      <c r="Q1727" s="58"/>
      <c r="R1727" s="56" t="str">
        <f t="shared" si="313"/>
        <v/>
      </c>
      <c r="S1727" s="57" t="str">
        <f t="shared" si="321"/>
        <v/>
      </c>
      <c r="T1727" s="58" t="str">
        <f t="shared" ca="1" si="322"/>
        <v/>
      </c>
      <c r="U1727" s="57" t="str">
        <f t="shared" si="323"/>
        <v/>
      </c>
      <c r="V1727" s="57" t="str">
        <f ca="1">IF(AND(C1727&lt;&gt;"",C1727&lt;&gt;OFFSET(C1727,1,0)),SUMIFS([Giá có thuế],[Số ĐK],C1727),"")</f>
        <v/>
      </c>
      <c r="W1727" s="53"/>
      <c r="X1727" s="55" t="str">
        <f>IF(W1727="","",'Thông Tin Chung'!#REF!)</f>
        <v/>
      </c>
      <c r="Y1727" s="57" t="str">
        <f t="shared" ca="1" si="324"/>
        <v/>
      </c>
      <c r="Z1727" s="59"/>
      <c r="AA1727" s="49" t="str">
        <f ca="1">IF(C1727="","",IF(OR(D1727&lt;NgayBatDau,D1727&gt;NgayKetThuc),"Ngày tháng phải nằm trong kỳ báo cáo",IF(AND(G1727&lt;&gt;"",COUNTIF(D.2[Tên khách hàng],G1727)=0),"Tên KH chưa khai báo trong DSKH",IF(AND(H1727&lt;&gt;"",COUNTIF(D.1[Tên sản phẩm],H1727)=0),"SP này chưa khai báo trong DSSP",""))))</f>
        <v/>
      </c>
      <c r="AB1727" s="28" t="str">
        <f t="shared" ca="1" si="314"/>
        <v/>
      </c>
      <c r="AC1727" s="29" t="str">
        <f>IF(OR(H1727="",S1727=""),"",S1727-(SUM(L1727,M1727)*INDEX(#REF!,MATCH(H1727,D.1[Tên sản phẩm],0))))</f>
        <v/>
      </c>
    </row>
    <row r="1728" spans="2:29" ht="27.75" customHeight="1">
      <c r="B1728" s="69">
        <f t="shared" si="315"/>
        <v>1725</v>
      </c>
      <c r="C1728" s="49" t="str">
        <f t="shared" ca="1" si="316"/>
        <v/>
      </c>
      <c r="D1728" s="50" t="str">
        <f t="shared" ca="1" si="317"/>
        <v/>
      </c>
      <c r="E1728" s="51" t="str">
        <f t="shared" ca="1" si="318"/>
        <v/>
      </c>
      <c r="F1728" s="51"/>
      <c r="G1728" s="52" t="str">
        <f t="shared" ca="1" si="319"/>
        <v/>
      </c>
      <c r="H1728" s="53"/>
      <c r="I1728" s="54" t="str">
        <f>IF(H1728="","",INDEX(D.1[Quy cách],MATCH(H1728,D.1[Tên sản phẩm],0)))</f>
        <v/>
      </c>
      <c r="J1728" s="20" t="str">
        <f>IF(H1728="","",INDEX(D.1[ĐVT],MATCH(H1728,D.1[Tên sản phẩm],0)))</f>
        <v/>
      </c>
      <c r="K1728" s="56" t="str">
        <f>IF(H1728="","",INDEX(#REF!,MATCH(H1728,D.1[Tên sản phẩm],0)))</f>
        <v/>
      </c>
      <c r="L1728" s="56"/>
      <c r="M1728" s="53"/>
      <c r="N1728" s="53"/>
      <c r="O1728" s="53"/>
      <c r="P1728" s="57" t="str">
        <f t="shared" si="320"/>
        <v/>
      </c>
      <c r="Q1728" s="58"/>
      <c r="R1728" s="56" t="str">
        <f t="shared" si="313"/>
        <v/>
      </c>
      <c r="S1728" s="57" t="str">
        <f t="shared" si="321"/>
        <v/>
      </c>
      <c r="T1728" s="58" t="str">
        <f t="shared" ca="1" si="322"/>
        <v/>
      </c>
      <c r="U1728" s="57" t="str">
        <f t="shared" si="323"/>
        <v/>
      </c>
      <c r="V1728" s="57" t="str">
        <f ca="1">IF(AND(C1728&lt;&gt;"",C1728&lt;&gt;OFFSET(C1728,1,0)),SUMIFS([Giá có thuế],[Số ĐK],C1728),"")</f>
        <v/>
      </c>
      <c r="W1728" s="53"/>
      <c r="X1728" s="55" t="str">
        <f>IF(W1728="","",'Thông Tin Chung'!#REF!)</f>
        <v/>
      </c>
      <c r="Y1728" s="57" t="str">
        <f t="shared" ca="1" si="324"/>
        <v/>
      </c>
      <c r="Z1728" s="59"/>
      <c r="AA1728" s="49" t="str">
        <f ca="1">IF(C1728="","",IF(OR(D1728&lt;NgayBatDau,D1728&gt;NgayKetThuc),"Ngày tháng phải nằm trong kỳ báo cáo",IF(AND(G1728&lt;&gt;"",COUNTIF(D.2[Tên khách hàng],G1728)=0),"Tên KH chưa khai báo trong DSKH",IF(AND(H1728&lt;&gt;"",COUNTIF(D.1[Tên sản phẩm],H1728)=0),"SP này chưa khai báo trong DSSP",""))))</f>
        <v/>
      </c>
      <c r="AB1728" s="28" t="str">
        <f t="shared" ca="1" si="314"/>
        <v/>
      </c>
      <c r="AC1728" s="29" t="str">
        <f>IF(OR(H1728="",S1728=""),"",S1728-(SUM(L1728,M1728)*INDEX(#REF!,MATCH(H1728,D.1[Tên sản phẩm],0))))</f>
        <v/>
      </c>
    </row>
    <row r="1729" spans="2:29" ht="27.75" customHeight="1">
      <c r="B1729" s="69">
        <f t="shared" si="315"/>
        <v>1726</v>
      </c>
      <c r="C1729" s="49" t="str">
        <f t="shared" ca="1" si="316"/>
        <v/>
      </c>
      <c r="D1729" s="50" t="str">
        <f t="shared" ca="1" si="317"/>
        <v/>
      </c>
      <c r="E1729" s="51" t="str">
        <f t="shared" ca="1" si="318"/>
        <v/>
      </c>
      <c r="F1729" s="51"/>
      <c r="G1729" s="52" t="str">
        <f t="shared" ca="1" si="319"/>
        <v/>
      </c>
      <c r="H1729" s="53"/>
      <c r="I1729" s="54" t="str">
        <f>IF(H1729="","",INDEX(D.1[Quy cách],MATCH(H1729,D.1[Tên sản phẩm],0)))</f>
        <v/>
      </c>
      <c r="J1729" s="20" t="str">
        <f>IF(H1729="","",INDEX(D.1[ĐVT],MATCH(H1729,D.1[Tên sản phẩm],0)))</f>
        <v/>
      </c>
      <c r="K1729" s="56" t="str">
        <f>IF(H1729="","",INDEX(#REF!,MATCH(H1729,D.1[Tên sản phẩm],0)))</f>
        <v/>
      </c>
      <c r="L1729" s="56"/>
      <c r="M1729" s="53"/>
      <c r="N1729" s="53"/>
      <c r="O1729" s="53"/>
      <c r="P1729" s="57" t="str">
        <f t="shared" si="320"/>
        <v/>
      </c>
      <c r="Q1729" s="58"/>
      <c r="R1729" s="56" t="str">
        <f t="shared" si="313"/>
        <v/>
      </c>
      <c r="S1729" s="57" t="str">
        <f t="shared" si="321"/>
        <v/>
      </c>
      <c r="T1729" s="58" t="str">
        <f t="shared" ca="1" si="322"/>
        <v/>
      </c>
      <c r="U1729" s="57" t="str">
        <f t="shared" si="323"/>
        <v/>
      </c>
      <c r="V1729" s="57" t="str">
        <f ca="1">IF(AND(C1729&lt;&gt;"",C1729&lt;&gt;OFFSET(C1729,1,0)),SUMIFS([Giá có thuế],[Số ĐK],C1729),"")</f>
        <v/>
      </c>
      <c r="W1729" s="53"/>
      <c r="X1729" s="55" t="str">
        <f>IF(W1729="","",'Thông Tin Chung'!#REF!)</f>
        <v/>
      </c>
      <c r="Y1729" s="57" t="str">
        <f t="shared" ca="1" si="324"/>
        <v/>
      </c>
      <c r="Z1729" s="59"/>
      <c r="AA1729" s="49" t="str">
        <f ca="1">IF(C1729="","",IF(OR(D1729&lt;NgayBatDau,D1729&gt;NgayKetThuc),"Ngày tháng phải nằm trong kỳ báo cáo",IF(AND(G1729&lt;&gt;"",COUNTIF(D.2[Tên khách hàng],G1729)=0),"Tên KH chưa khai báo trong DSKH",IF(AND(H1729&lt;&gt;"",COUNTIF(D.1[Tên sản phẩm],H1729)=0),"SP này chưa khai báo trong DSSP",""))))</f>
        <v/>
      </c>
      <c r="AB1729" s="28" t="str">
        <f t="shared" ca="1" si="314"/>
        <v/>
      </c>
      <c r="AC1729" s="29" t="str">
        <f>IF(OR(H1729="",S1729=""),"",S1729-(SUM(L1729,M1729)*INDEX(#REF!,MATCH(H1729,D.1[Tên sản phẩm],0))))</f>
        <v/>
      </c>
    </row>
    <row r="1730" spans="2:29" ht="27.75" customHeight="1">
      <c r="B1730" s="69">
        <f t="shared" si="315"/>
        <v>1727</v>
      </c>
      <c r="C1730" s="49" t="str">
        <f t="shared" ca="1" si="316"/>
        <v/>
      </c>
      <c r="D1730" s="50" t="str">
        <f t="shared" ca="1" si="317"/>
        <v/>
      </c>
      <c r="E1730" s="51" t="str">
        <f t="shared" ca="1" si="318"/>
        <v/>
      </c>
      <c r="F1730" s="51"/>
      <c r="G1730" s="52" t="str">
        <f t="shared" ca="1" si="319"/>
        <v/>
      </c>
      <c r="H1730" s="53"/>
      <c r="I1730" s="54" t="str">
        <f>IF(H1730="","",INDEX(D.1[Quy cách],MATCH(H1730,D.1[Tên sản phẩm],0)))</f>
        <v/>
      </c>
      <c r="J1730" s="20" t="str">
        <f>IF(H1730="","",INDEX(D.1[ĐVT],MATCH(H1730,D.1[Tên sản phẩm],0)))</f>
        <v/>
      </c>
      <c r="K1730" s="56" t="str">
        <f>IF(H1730="","",INDEX(#REF!,MATCH(H1730,D.1[Tên sản phẩm],0)))</f>
        <v/>
      </c>
      <c r="L1730" s="56"/>
      <c r="M1730" s="53"/>
      <c r="N1730" s="53"/>
      <c r="O1730" s="53"/>
      <c r="P1730" s="57" t="str">
        <f t="shared" si="320"/>
        <v/>
      </c>
      <c r="Q1730" s="58"/>
      <c r="R1730" s="56" t="str">
        <f t="shared" si="313"/>
        <v/>
      </c>
      <c r="S1730" s="57" t="str">
        <f t="shared" si="321"/>
        <v/>
      </c>
      <c r="T1730" s="58" t="str">
        <f t="shared" ca="1" si="322"/>
        <v/>
      </c>
      <c r="U1730" s="57" t="str">
        <f t="shared" si="323"/>
        <v/>
      </c>
      <c r="V1730" s="57" t="str">
        <f ca="1">IF(AND(C1730&lt;&gt;"",C1730&lt;&gt;OFFSET(C1730,1,0)),SUMIFS([Giá có thuế],[Số ĐK],C1730),"")</f>
        <v/>
      </c>
      <c r="W1730" s="53"/>
      <c r="X1730" s="55" t="str">
        <f>IF(W1730="","",'Thông Tin Chung'!#REF!)</f>
        <v/>
      </c>
      <c r="Y1730" s="57" t="str">
        <f t="shared" ca="1" si="324"/>
        <v/>
      </c>
      <c r="Z1730" s="59"/>
      <c r="AA1730" s="49" t="str">
        <f ca="1">IF(C1730="","",IF(OR(D1730&lt;NgayBatDau,D1730&gt;NgayKetThuc),"Ngày tháng phải nằm trong kỳ báo cáo",IF(AND(G1730&lt;&gt;"",COUNTIF(D.2[Tên khách hàng],G1730)=0),"Tên KH chưa khai báo trong DSKH",IF(AND(H1730&lt;&gt;"",COUNTIF(D.1[Tên sản phẩm],H1730)=0),"SP này chưa khai báo trong DSSP",""))))</f>
        <v/>
      </c>
      <c r="AB1730" s="28" t="str">
        <f t="shared" ca="1" si="314"/>
        <v/>
      </c>
      <c r="AC1730" s="29" t="str">
        <f>IF(OR(H1730="",S1730=""),"",S1730-(SUM(L1730,M1730)*INDEX(#REF!,MATCH(H1730,D.1[Tên sản phẩm],0))))</f>
        <v/>
      </c>
    </row>
    <row r="1731" spans="2:29" ht="27.75" customHeight="1">
      <c r="B1731" s="69">
        <f t="shared" si="315"/>
        <v>1728</v>
      </c>
      <c r="C1731" s="49" t="str">
        <f t="shared" ca="1" si="316"/>
        <v/>
      </c>
      <c r="D1731" s="50" t="str">
        <f t="shared" ca="1" si="317"/>
        <v/>
      </c>
      <c r="E1731" s="51" t="str">
        <f t="shared" ca="1" si="318"/>
        <v/>
      </c>
      <c r="F1731" s="51"/>
      <c r="G1731" s="52" t="str">
        <f t="shared" ca="1" si="319"/>
        <v/>
      </c>
      <c r="H1731" s="53"/>
      <c r="I1731" s="54" t="str">
        <f>IF(H1731="","",INDEX(D.1[Quy cách],MATCH(H1731,D.1[Tên sản phẩm],0)))</f>
        <v/>
      </c>
      <c r="J1731" s="20" t="str">
        <f>IF(H1731="","",INDEX(D.1[ĐVT],MATCH(H1731,D.1[Tên sản phẩm],0)))</f>
        <v/>
      </c>
      <c r="K1731" s="56" t="str">
        <f>IF(H1731="","",INDEX(#REF!,MATCH(H1731,D.1[Tên sản phẩm],0)))</f>
        <v/>
      </c>
      <c r="L1731" s="56"/>
      <c r="M1731" s="53"/>
      <c r="N1731" s="53"/>
      <c r="O1731" s="53"/>
      <c r="P1731" s="57" t="str">
        <f t="shared" si="320"/>
        <v/>
      </c>
      <c r="Q1731" s="58"/>
      <c r="R1731" s="56" t="str">
        <f t="shared" ref="R1731:R1794" si="325">IF(P1731="","",P1731*SUM(Q1731))</f>
        <v/>
      </c>
      <c r="S1731" s="57" t="str">
        <f t="shared" si="321"/>
        <v/>
      </c>
      <c r="T1731" s="58" t="str">
        <f t="shared" ca="1" si="322"/>
        <v/>
      </c>
      <c r="U1731" s="57" t="str">
        <f t="shared" si="323"/>
        <v/>
      </c>
      <c r="V1731" s="57" t="str">
        <f ca="1">IF(AND(C1731&lt;&gt;"",C1731&lt;&gt;OFFSET(C1731,1,0)),SUMIFS([Giá có thuế],[Số ĐK],C1731),"")</f>
        <v/>
      </c>
      <c r="W1731" s="53"/>
      <c r="X1731" s="55" t="str">
        <f>IF(W1731="","",'Thông Tin Chung'!#REF!)</f>
        <v/>
      </c>
      <c r="Y1731" s="57" t="str">
        <f t="shared" ca="1" si="324"/>
        <v/>
      </c>
      <c r="Z1731" s="59"/>
      <c r="AA1731" s="49" t="str">
        <f ca="1">IF(C1731="","",IF(OR(D1731&lt;NgayBatDau,D1731&gt;NgayKetThuc),"Ngày tháng phải nằm trong kỳ báo cáo",IF(AND(G1731&lt;&gt;"",COUNTIF(D.2[Tên khách hàng],G1731)=0),"Tên KH chưa khai báo trong DSKH",IF(AND(H1731&lt;&gt;"",COUNTIF(D.1[Tên sản phẩm],H1731)=0),"SP này chưa khai báo trong DSSP",""))))</f>
        <v/>
      </c>
      <c r="AB1731" s="28" t="str">
        <f t="shared" ref="AB1731:AB1794" ca="1" si="326">IF(D1731="","",MONTH(D1731))</f>
        <v/>
      </c>
      <c r="AC1731" s="29" t="str">
        <f>IF(OR(H1731="",S1731=""),"",S1731-(SUM(L1731,M1731)*INDEX(#REF!,MATCH(H1731,D.1[Tên sản phẩm],0))))</f>
        <v/>
      </c>
    </row>
    <row r="1732" spans="2:29" ht="27.75" customHeight="1">
      <c r="B1732" s="69">
        <f t="shared" ref="B1732:B1795" si="327">ROW(A1732)-3</f>
        <v>1729</v>
      </c>
      <c r="C1732" s="49" t="str">
        <f t="shared" ref="C1732:C1795" ca="1" si="328">IF(AND(D1732="",E1732="",G1732=""),"",IF(AND(D1732=OFFSET(D1732,-1,0),E1732=OFFSET(E1732,-1,0),G1732=OFFSET(G1732,-1,0)),OFFSET(B1732,-1,1),B1732))</f>
        <v/>
      </c>
      <c r="D1732" s="50" t="str">
        <f t="shared" ref="D1732:D1795" ca="1" si="329">IF(AND($H1732&lt;&gt;"",B1732&lt;&gt;1),OFFSET(C1732,-1,1),"")</f>
        <v/>
      </c>
      <c r="E1732" s="51" t="str">
        <f t="shared" ref="E1732:E1795" ca="1" si="330">IF(AND($H1732&lt;&gt;"",B1732&lt;&gt;1),OFFSET(D1732,-1,1),"")</f>
        <v/>
      </c>
      <c r="F1732" s="51"/>
      <c r="G1732" s="52" t="str">
        <f t="shared" ref="G1732:G1795" ca="1" si="331">IF(AND($H1732&lt;&gt;"",B1732&lt;&gt;1),OFFSET(F1732,-1,1),"")</f>
        <v/>
      </c>
      <c r="H1732" s="53"/>
      <c r="I1732" s="54" t="str">
        <f>IF(H1732="","",INDEX(D.1[Quy cách],MATCH(H1732,D.1[Tên sản phẩm],0)))</f>
        <v/>
      </c>
      <c r="J1732" s="20" t="str">
        <f>IF(H1732="","",INDEX(D.1[ĐVT],MATCH(H1732,D.1[Tên sản phẩm],0)))</f>
        <v/>
      </c>
      <c r="K1732" s="56" t="str">
        <f>IF(H1732="","",INDEX(#REF!,MATCH(H1732,D.1[Tên sản phẩm],0)))</f>
        <v/>
      </c>
      <c r="L1732" s="56"/>
      <c r="M1732" s="53"/>
      <c r="N1732" s="53"/>
      <c r="O1732" s="53"/>
      <c r="P1732" s="57" t="str">
        <f t="shared" ref="P1732:P1795" si="332">IF(AND(K1732&lt;&gt;"",L1732&lt;&gt;""),K1732*L1732,IF(AND(N1732&lt;&gt;"",O1732&lt;&gt;""),N1732*O1732,""))</f>
        <v/>
      </c>
      <c r="Q1732" s="58"/>
      <c r="R1732" s="56" t="str">
        <f t="shared" si="325"/>
        <v/>
      </c>
      <c r="S1732" s="57" t="str">
        <f t="shared" ref="S1732:S1795" si="333">IF(P1732="","",P1732-SUM(R1732))</f>
        <v/>
      </c>
      <c r="T1732" s="58" t="str">
        <f t="shared" ref="T1732:T1795" ca="1" si="334">IF(AND(S1732&lt;&gt;"",C1732=OFFSET(C1732,-1,0)),OFFSET(S1732,-1,1),"")</f>
        <v/>
      </c>
      <c r="U1732" s="57" t="str">
        <f t="shared" ref="U1732:U1795" si="335">IF(S1732="","",S1732*SUM(1,T1732))</f>
        <v/>
      </c>
      <c r="V1732" s="57" t="str">
        <f ca="1">IF(AND(C1732&lt;&gt;"",C1732&lt;&gt;OFFSET(C1732,1,0)),SUMIFS([Giá có thuế],[Số ĐK],C1732),"")</f>
        <v/>
      </c>
      <c r="W1732" s="53"/>
      <c r="X1732" s="55" t="str">
        <f>IF(W1732="","",'Thông Tin Chung'!#REF!)</f>
        <v/>
      </c>
      <c r="Y1732" s="57" t="str">
        <f t="shared" ref="Y1732:Y1795" ca="1" si="336">IF(AND(V1732&lt;&gt;"",W1732&lt;&gt;"",V1732&lt;&gt;0),V1732-W1732,"")</f>
        <v/>
      </c>
      <c r="Z1732" s="59"/>
      <c r="AA1732" s="49" t="str">
        <f ca="1">IF(C1732="","",IF(OR(D1732&lt;NgayBatDau,D1732&gt;NgayKetThuc),"Ngày tháng phải nằm trong kỳ báo cáo",IF(AND(G1732&lt;&gt;"",COUNTIF(D.2[Tên khách hàng],G1732)=0),"Tên KH chưa khai báo trong DSKH",IF(AND(H1732&lt;&gt;"",COUNTIF(D.1[Tên sản phẩm],H1732)=0),"SP này chưa khai báo trong DSSP",""))))</f>
        <v/>
      </c>
      <c r="AB1732" s="28" t="str">
        <f t="shared" ca="1" si="326"/>
        <v/>
      </c>
      <c r="AC1732" s="29" t="str">
        <f>IF(OR(H1732="",S1732=""),"",S1732-(SUM(L1732,M1732)*INDEX(#REF!,MATCH(H1732,D.1[Tên sản phẩm],0))))</f>
        <v/>
      </c>
    </row>
    <row r="1733" spans="2:29" ht="27.75" customHeight="1">
      <c r="B1733" s="69">
        <f t="shared" si="327"/>
        <v>1730</v>
      </c>
      <c r="C1733" s="49" t="str">
        <f t="shared" ca="1" si="328"/>
        <v/>
      </c>
      <c r="D1733" s="50" t="str">
        <f t="shared" ca="1" si="329"/>
        <v/>
      </c>
      <c r="E1733" s="51" t="str">
        <f t="shared" ca="1" si="330"/>
        <v/>
      </c>
      <c r="F1733" s="51"/>
      <c r="G1733" s="52" t="str">
        <f t="shared" ca="1" si="331"/>
        <v/>
      </c>
      <c r="H1733" s="53"/>
      <c r="I1733" s="54" t="str">
        <f>IF(H1733="","",INDEX(D.1[Quy cách],MATCH(H1733,D.1[Tên sản phẩm],0)))</f>
        <v/>
      </c>
      <c r="J1733" s="20" t="str">
        <f>IF(H1733="","",INDEX(D.1[ĐVT],MATCH(H1733,D.1[Tên sản phẩm],0)))</f>
        <v/>
      </c>
      <c r="K1733" s="56" t="str">
        <f>IF(H1733="","",INDEX(#REF!,MATCH(H1733,D.1[Tên sản phẩm],0)))</f>
        <v/>
      </c>
      <c r="L1733" s="56"/>
      <c r="M1733" s="53"/>
      <c r="N1733" s="53"/>
      <c r="O1733" s="53"/>
      <c r="P1733" s="57" t="str">
        <f t="shared" si="332"/>
        <v/>
      </c>
      <c r="Q1733" s="58"/>
      <c r="R1733" s="56" t="str">
        <f t="shared" si="325"/>
        <v/>
      </c>
      <c r="S1733" s="57" t="str">
        <f t="shared" si="333"/>
        <v/>
      </c>
      <c r="T1733" s="58" t="str">
        <f t="shared" ca="1" si="334"/>
        <v/>
      </c>
      <c r="U1733" s="57" t="str">
        <f t="shared" si="335"/>
        <v/>
      </c>
      <c r="V1733" s="57" t="str">
        <f ca="1">IF(AND(C1733&lt;&gt;"",C1733&lt;&gt;OFFSET(C1733,1,0)),SUMIFS([Giá có thuế],[Số ĐK],C1733),"")</f>
        <v/>
      </c>
      <c r="W1733" s="53"/>
      <c r="X1733" s="55" t="str">
        <f>IF(W1733="","",'Thông Tin Chung'!#REF!)</f>
        <v/>
      </c>
      <c r="Y1733" s="57" t="str">
        <f t="shared" ca="1" si="336"/>
        <v/>
      </c>
      <c r="Z1733" s="59"/>
      <c r="AA1733" s="49" t="str">
        <f ca="1">IF(C1733="","",IF(OR(D1733&lt;NgayBatDau,D1733&gt;NgayKetThuc),"Ngày tháng phải nằm trong kỳ báo cáo",IF(AND(G1733&lt;&gt;"",COUNTIF(D.2[Tên khách hàng],G1733)=0),"Tên KH chưa khai báo trong DSKH",IF(AND(H1733&lt;&gt;"",COUNTIF(D.1[Tên sản phẩm],H1733)=0),"SP này chưa khai báo trong DSSP",""))))</f>
        <v/>
      </c>
      <c r="AB1733" s="28" t="str">
        <f t="shared" ca="1" si="326"/>
        <v/>
      </c>
      <c r="AC1733" s="29" t="str">
        <f>IF(OR(H1733="",S1733=""),"",S1733-(SUM(L1733,M1733)*INDEX(#REF!,MATCH(H1733,D.1[Tên sản phẩm],0))))</f>
        <v/>
      </c>
    </row>
    <row r="1734" spans="2:29" ht="27.75" customHeight="1">
      <c r="B1734" s="69">
        <f t="shared" si="327"/>
        <v>1731</v>
      </c>
      <c r="C1734" s="49" t="str">
        <f t="shared" ca="1" si="328"/>
        <v/>
      </c>
      <c r="D1734" s="50" t="str">
        <f t="shared" ca="1" si="329"/>
        <v/>
      </c>
      <c r="E1734" s="51" t="str">
        <f t="shared" ca="1" si="330"/>
        <v/>
      </c>
      <c r="F1734" s="51"/>
      <c r="G1734" s="52" t="str">
        <f t="shared" ca="1" si="331"/>
        <v/>
      </c>
      <c r="H1734" s="53"/>
      <c r="I1734" s="54" t="str">
        <f>IF(H1734="","",INDEX(D.1[Quy cách],MATCH(H1734,D.1[Tên sản phẩm],0)))</f>
        <v/>
      </c>
      <c r="J1734" s="20" t="str">
        <f>IF(H1734="","",INDEX(D.1[ĐVT],MATCH(H1734,D.1[Tên sản phẩm],0)))</f>
        <v/>
      </c>
      <c r="K1734" s="56" t="str">
        <f>IF(H1734="","",INDEX(#REF!,MATCH(H1734,D.1[Tên sản phẩm],0)))</f>
        <v/>
      </c>
      <c r="L1734" s="56"/>
      <c r="M1734" s="53"/>
      <c r="N1734" s="53"/>
      <c r="O1734" s="53"/>
      <c r="P1734" s="57" t="str">
        <f t="shared" si="332"/>
        <v/>
      </c>
      <c r="Q1734" s="58"/>
      <c r="R1734" s="56" t="str">
        <f t="shared" si="325"/>
        <v/>
      </c>
      <c r="S1734" s="57" t="str">
        <f t="shared" si="333"/>
        <v/>
      </c>
      <c r="T1734" s="58" t="str">
        <f t="shared" ca="1" si="334"/>
        <v/>
      </c>
      <c r="U1734" s="57" t="str">
        <f t="shared" si="335"/>
        <v/>
      </c>
      <c r="V1734" s="57" t="str">
        <f ca="1">IF(AND(C1734&lt;&gt;"",C1734&lt;&gt;OFFSET(C1734,1,0)),SUMIFS([Giá có thuế],[Số ĐK],C1734),"")</f>
        <v/>
      </c>
      <c r="W1734" s="53"/>
      <c r="X1734" s="55" t="str">
        <f>IF(W1734="","",'Thông Tin Chung'!#REF!)</f>
        <v/>
      </c>
      <c r="Y1734" s="57" t="str">
        <f t="shared" ca="1" si="336"/>
        <v/>
      </c>
      <c r="Z1734" s="59"/>
      <c r="AA1734" s="49" t="str">
        <f ca="1">IF(C1734="","",IF(OR(D1734&lt;NgayBatDau,D1734&gt;NgayKetThuc),"Ngày tháng phải nằm trong kỳ báo cáo",IF(AND(G1734&lt;&gt;"",COUNTIF(D.2[Tên khách hàng],G1734)=0),"Tên KH chưa khai báo trong DSKH",IF(AND(H1734&lt;&gt;"",COUNTIF(D.1[Tên sản phẩm],H1734)=0),"SP này chưa khai báo trong DSSP",""))))</f>
        <v/>
      </c>
      <c r="AB1734" s="28" t="str">
        <f t="shared" ca="1" si="326"/>
        <v/>
      </c>
      <c r="AC1734" s="29" t="str">
        <f>IF(OR(H1734="",S1734=""),"",S1734-(SUM(L1734,M1734)*INDEX(#REF!,MATCH(H1734,D.1[Tên sản phẩm],0))))</f>
        <v/>
      </c>
    </row>
    <row r="1735" spans="2:29" ht="27.75" customHeight="1">
      <c r="B1735" s="69">
        <f t="shared" si="327"/>
        <v>1732</v>
      </c>
      <c r="C1735" s="49" t="str">
        <f t="shared" ca="1" si="328"/>
        <v/>
      </c>
      <c r="D1735" s="50" t="str">
        <f t="shared" ca="1" si="329"/>
        <v/>
      </c>
      <c r="E1735" s="51" t="str">
        <f t="shared" ca="1" si="330"/>
        <v/>
      </c>
      <c r="F1735" s="51"/>
      <c r="G1735" s="52" t="str">
        <f t="shared" ca="1" si="331"/>
        <v/>
      </c>
      <c r="H1735" s="53"/>
      <c r="I1735" s="54" t="str">
        <f>IF(H1735="","",INDEX(D.1[Quy cách],MATCH(H1735,D.1[Tên sản phẩm],0)))</f>
        <v/>
      </c>
      <c r="J1735" s="20" t="str">
        <f>IF(H1735="","",INDEX(D.1[ĐVT],MATCH(H1735,D.1[Tên sản phẩm],0)))</f>
        <v/>
      </c>
      <c r="K1735" s="56" t="str">
        <f>IF(H1735="","",INDEX(#REF!,MATCH(H1735,D.1[Tên sản phẩm],0)))</f>
        <v/>
      </c>
      <c r="L1735" s="56"/>
      <c r="M1735" s="53"/>
      <c r="N1735" s="53"/>
      <c r="O1735" s="53"/>
      <c r="P1735" s="57" t="str">
        <f t="shared" si="332"/>
        <v/>
      </c>
      <c r="Q1735" s="58"/>
      <c r="R1735" s="56" t="str">
        <f t="shared" si="325"/>
        <v/>
      </c>
      <c r="S1735" s="57" t="str">
        <f t="shared" si="333"/>
        <v/>
      </c>
      <c r="T1735" s="58" t="str">
        <f t="shared" ca="1" si="334"/>
        <v/>
      </c>
      <c r="U1735" s="57" t="str">
        <f t="shared" si="335"/>
        <v/>
      </c>
      <c r="V1735" s="57" t="str">
        <f ca="1">IF(AND(C1735&lt;&gt;"",C1735&lt;&gt;OFFSET(C1735,1,0)),SUMIFS([Giá có thuế],[Số ĐK],C1735),"")</f>
        <v/>
      </c>
      <c r="W1735" s="53"/>
      <c r="X1735" s="55" t="str">
        <f>IF(W1735="","",'Thông Tin Chung'!#REF!)</f>
        <v/>
      </c>
      <c r="Y1735" s="57" t="str">
        <f t="shared" ca="1" si="336"/>
        <v/>
      </c>
      <c r="Z1735" s="59"/>
      <c r="AA1735" s="49" t="str">
        <f ca="1">IF(C1735="","",IF(OR(D1735&lt;NgayBatDau,D1735&gt;NgayKetThuc),"Ngày tháng phải nằm trong kỳ báo cáo",IF(AND(G1735&lt;&gt;"",COUNTIF(D.2[Tên khách hàng],G1735)=0),"Tên KH chưa khai báo trong DSKH",IF(AND(H1735&lt;&gt;"",COUNTIF(D.1[Tên sản phẩm],H1735)=0),"SP này chưa khai báo trong DSSP",""))))</f>
        <v/>
      </c>
      <c r="AB1735" s="28" t="str">
        <f t="shared" ca="1" si="326"/>
        <v/>
      </c>
      <c r="AC1735" s="29" t="str">
        <f>IF(OR(H1735="",S1735=""),"",S1735-(SUM(L1735,M1735)*INDEX(#REF!,MATCH(H1735,D.1[Tên sản phẩm],0))))</f>
        <v/>
      </c>
    </row>
    <row r="1736" spans="2:29" ht="27.75" customHeight="1">
      <c r="B1736" s="69">
        <f t="shared" si="327"/>
        <v>1733</v>
      </c>
      <c r="C1736" s="49" t="str">
        <f t="shared" ca="1" si="328"/>
        <v/>
      </c>
      <c r="D1736" s="50" t="str">
        <f t="shared" ca="1" si="329"/>
        <v/>
      </c>
      <c r="E1736" s="51" t="str">
        <f t="shared" ca="1" si="330"/>
        <v/>
      </c>
      <c r="F1736" s="51"/>
      <c r="G1736" s="52" t="str">
        <f t="shared" ca="1" si="331"/>
        <v/>
      </c>
      <c r="H1736" s="53"/>
      <c r="I1736" s="54" t="str">
        <f>IF(H1736="","",INDEX(D.1[Quy cách],MATCH(H1736,D.1[Tên sản phẩm],0)))</f>
        <v/>
      </c>
      <c r="J1736" s="20" t="str">
        <f>IF(H1736="","",INDEX(D.1[ĐVT],MATCH(H1736,D.1[Tên sản phẩm],0)))</f>
        <v/>
      </c>
      <c r="K1736" s="56" t="str">
        <f>IF(H1736="","",INDEX(#REF!,MATCH(H1736,D.1[Tên sản phẩm],0)))</f>
        <v/>
      </c>
      <c r="L1736" s="56"/>
      <c r="M1736" s="53"/>
      <c r="N1736" s="53"/>
      <c r="O1736" s="53"/>
      <c r="P1736" s="57" t="str">
        <f t="shared" si="332"/>
        <v/>
      </c>
      <c r="Q1736" s="58"/>
      <c r="R1736" s="56" t="str">
        <f t="shared" si="325"/>
        <v/>
      </c>
      <c r="S1736" s="57" t="str">
        <f t="shared" si="333"/>
        <v/>
      </c>
      <c r="T1736" s="58" t="str">
        <f t="shared" ca="1" si="334"/>
        <v/>
      </c>
      <c r="U1736" s="57" t="str">
        <f t="shared" si="335"/>
        <v/>
      </c>
      <c r="V1736" s="57" t="str">
        <f ca="1">IF(AND(C1736&lt;&gt;"",C1736&lt;&gt;OFFSET(C1736,1,0)),SUMIFS([Giá có thuế],[Số ĐK],C1736),"")</f>
        <v/>
      </c>
      <c r="W1736" s="53"/>
      <c r="X1736" s="55" t="str">
        <f>IF(W1736="","",'Thông Tin Chung'!#REF!)</f>
        <v/>
      </c>
      <c r="Y1736" s="57" t="str">
        <f t="shared" ca="1" si="336"/>
        <v/>
      </c>
      <c r="Z1736" s="59"/>
      <c r="AA1736" s="49" t="str">
        <f ca="1">IF(C1736="","",IF(OR(D1736&lt;NgayBatDau,D1736&gt;NgayKetThuc),"Ngày tháng phải nằm trong kỳ báo cáo",IF(AND(G1736&lt;&gt;"",COUNTIF(D.2[Tên khách hàng],G1736)=0),"Tên KH chưa khai báo trong DSKH",IF(AND(H1736&lt;&gt;"",COUNTIF(D.1[Tên sản phẩm],H1736)=0),"SP này chưa khai báo trong DSSP",""))))</f>
        <v/>
      </c>
      <c r="AB1736" s="28" t="str">
        <f t="shared" ca="1" si="326"/>
        <v/>
      </c>
      <c r="AC1736" s="29" t="str">
        <f>IF(OR(H1736="",S1736=""),"",S1736-(SUM(L1736,M1736)*INDEX(#REF!,MATCH(H1736,D.1[Tên sản phẩm],0))))</f>
        <v/>
      </c>
    </row>
    <row r="1737" spans="2:29" ht="27.75" customHeight="1">
      <c r="B1737" s="69">
        <f t="shared" si="327"/>
        <v>1734</v>
      </c>
      <c r="C1737" s="49" t="str">
        <f t="shared" ca="1" si="328"/>
        <v/>
      </c>
      <c r="D1737" s="50" t="str">
        <f t="shared" ca="1" si="329"/>
        <v/>
      </c>
      <c r="E1737" s="51" t="str">
        <f t="shared" ca="1" si="330"/>
        <v/>
      </c>
      <c r="F1737" s="51"/>
      <c r="G1737" s="52" t="str">
        <f t="shared" ca="1" si="331"/>
        <v/>
      </c>
      <c r="H1737" s="53"/>
      <c r="I1737" s="54" t="str">
        <f>IF(H1737="","",INDEX(D.1[Quy cách],MATCH(H1737,D.1[Tên sản phẩm],0)))</f>
        <v/>
      </c>
      <c r="J1737" s="20" t="str">
        <f>IF(H1737="","",INDEX(D.1[ĐVT],MATCH(H1737,D.1[Tên sản phẩm],0)))</f>
        <v/>
      </c>
      <c r="K1737" s="56" t="str">
        <f>IF(H1737="","",INDEX(#REF!,MATCH(H1737,D.1[Tên sản phẩm],0)))</f>
        <v/>
      </c>
      <c r="L1737" s="56"/>
      <c r="M1737" s="53"/>
      <c r="N1737" s="53"/>
      <c r="O1737" s="53"/>
      <c r="P1737" s="57" t="str">
        <f t="shared" si="332"/>
        <v/>
      </c>
      <c r="Q1737" s="58"/>
      <c r="R1737" s="56" t="str">
        <f t="shared" si="325"/>
        <v/>
      </c>
      <c r="S1737" s="57" t="str">
        <f t="shared" si="333"/>
        <v/>
      </c>
      <c r="T1737" s="58" t="str">
        <f t="shared" ca="1" si="334"/>
        <v/>
      </c>
      <c r="U1737" s="57" t="str">
        <f t="shared" si="335"/>
        <v/>
      </c>
      <c r="V1737" s="57" t="str">
        <f ca="1">IF(AND(C1737&lt;&gt;"",C1737&lt;&gt;OFFSET(C1737,1,0)),SUMIFS([Giá có thuế],[Số ĐK],C1737),"")</f>
        <v/>
      </c>
      <c r="W1737" s="53"/>
      <c r="X1737" s="55" t="str">
        <f>IF(W1737="","",'Thông Tin Chung'!#REF!)</f>
        <v/>
      </c>
      <c r="Y1737" s="57" t="str">
        <f t="shared" ca="1" si="336"/>
        <v/>
      </c>
      <c r="Z1737" s="59"/>
      <c r="AA1737" s="49" t="str">
        <f ca="1">IF(C1737="","",IF(OR(D1737&lt;NgayBatDau,D1737&gt;NgayKetThuc),"Ngày tháng phải nằm trong kỳ báo cáo",IF(AND(G1737&lt;&gt;"",COUNTIF(D.2[Tên khách hàng],G1737)=0),"Tên KH chưa khai báo trong DSKH",IF(AND(H1737&lt;&gt;"",COUNTIF(D.1[Tên sản phẩm],H1737)=0),"SP này chưa khai báo trong DSSP",""))))</f>
        <v/>
      </c>
      <c r="AB1737" s="28" t="str">
        <f t="shared" ca="1" si="326"/>
        <v/>
      </c>
      <c r="AC1737" s="29" t="str">
        <f>IF(OR(H1737="",S1737=""),"",S1737-(SUM(L1737,M1737)*INDEX(#REF!,MATCH(H1737,D.1[Tên sản phẩm],0))))</f>
        <v/>
      </c>
    </row>
    <row r="1738" spans="2:29" ht="27.75" customHeight="1">
      <c r="B1738" s="69">
        <f t="shared" si="327"/>
        <v>1735</v>
      </c>
      <c r="C1738" s="49" t="str">
        <f t="shared" ca="1" si="328"/>
        <v/>
      </c>
      <c r="D1738" s="50" t="str">
        <f t="shared" ca="1" si="329"/>
        <v/>
      </c>
      <c r="E1738" s="51" t="str">
        <f t="shared" ca="1" si="330"/>
        <v/>
      </c>
      <c r="F1738" s="51"/>
      <c r="G1738" s="52" t="str">
        <f t="shared" ca="1" si="331"/>
        <v/>
      </c>
      <c r="H1738" s="53"/>
      <c r="I1738" s="54" t="str">
        <f>IF(H1738="","",INDEX(D.1[Quy cách],MATCH(H1738,D.1[Tên sản phẩm],0)))</f>
        <v/>
      </c>
      <c r="J1738" s="20" t="str">
        <f>IF(H1738="","",INDEX(D.1[ĐVT],MATCH(H1738,D.1[Tên sản phẩm],0)))</f>
        <v/>
      </c>
      <c r="K1738" s="56" t="str">
        <f>IF(H1738="","",INDEX(#REF!,MATCH(H1738,D.1[Tên sản phẩm],0)))</f>
        <v/>
      </c>
      <c r="L1738" s="56"/>
      <c r="M1738" s="53"/>
      <c r="N1738" s="53"/>
      <c r="O1738" s="53"/>
      <c r="P1738" s="57" t="str">
        <f t="shared" si="332"/>
        <v/>
      </c>
      <c r="Q1738" s="58"/>
      <c r="R1738" s="56" t="str">
        <f t="shared" si="325"/>
        <v/>
      </c>
      <c r="S1738" s="57" t="str">
        <f t="shared" si="333"/>
        <v/>
      </c>
      <c r="T1738" s="58" t="str">
        <f t="shared" ca="1" si="334"/>
        <v/>
      </c>
      <c r="U1738" s="57" t="str">
        <f t="shared" si="335"/>
        <v/>
      </c>
      <c r="V1738" s="57" t="str">
        <f ca="1">IF(AND(C1738&lt;&gt;"",C1738&lt;&gt;OFFSET(C1738,1,0)),SUMIFS([Giá có thuế],[Số ĐK],C1738),"")</f>
        <v/>
      </c>
      <c r="W1738" s="53"/>
      <c r="X1738" s="55" t="str">
        <f>IF(W1738="","",'Thông Tin Chung'!#REF!)</f>
        <v/>
      </c>
      <c r="Y1738" s="57" t="str">
        <f t="shared" ca="1" si="336"/>
        <v/>
      </c>
      <c r="Z1738" s="59"/>
      <c r="AA1738" s="49" t="str">
        <f ca="1">IF(C1738="","",IF(OR(D1738&lt;NgayBatDau,D1738&gt;NgayKetThuc),"Ngày tháng phải nằm trong kỳ báo cáo",IF(AND(G1738&lt;&gt;"",COUNTIF(D.2[Tên khách hàng],G1738)=0),"Tên KH chưa khai báo trong DSKH",IF(AND(H1738&lt;&gt;"",COUNTIF(D.1[Tên sản phẩm],H1738)=0),"SP này chưa khai báo trong DSSP",""))))</f>
        <v/>
      </c>
      <c r="AB1738" s="28" t="str">
        <f t="shared" ca="1" si="326"/>
        <v/>
      </c>
      <c r="AC1738" s="29" t="str">
        <f>IF(OR(H1738="",S1738=""),"",S1738-(SUM(L1738,M1738)*INDEX(#REF!,MATCH(H1738,D.1[Tên sản phẩm],0))))</f>
        <v/>
      </c>
    </row>
    <row r="1739" spans="2:29" ht="27.75" customHeight="1">
      <c r="B1739" s="69">
        <f t="shared" si="327"/>
        <v>1736</v>
      </c>
      <c r="C1739" s="49" t="str">
        <f t="shared" ca="1" si="328"/>
        <v/>
      </c>
      <c r="D1739" s="50" t="str">
        <f t="shared" ca="1" si="329"/>
        <v/>
      </c>
      <c r="E1739" s="51" t="str">
        <f t="shared" ca="1" si="330"/>
        <v/>
      </c>
      <c r="F1739" s="51"/>
      <c r="G1739" s="52" t="str">
        <f t="shared" ca="1" si="331"/>
        <v/>
      </c>
      <c r="H1739" s="53"/>
      <c r="I1739" s="54" t="str">
        <f>IF(H1739="","",INDEX(D.1[Quy cách],MATCH(H1739,D.1[Tên sản phẩm],0)))</f>
        <v/>
      </c>
      <c r="J1739" s="20" t="str">
        <f>IF(H1739="","",INDEX(D.1[ĐVT],MATCH(H1739,D.1[Tên sản phẩm],0)))</f>
        <v/>
      </c>
      <c r="K1739" s="56" t="str">
        <f>IF(H1739="","",INDEX(#REF!,MATCH(H1739,D.1[Tên sản phẩm],0)))</f>
        <v/>
      </c>
      <c r="L1739" s="56"/>
      <c r="M1739" s="53"/>
      <c r="N1739" s="53"/>
      <c r="O1739" s="53"/>
      <c r="P1739" s="57" t="str">
        <f t="shared" si="332"/>
        <v/>
      </c>
      <c r="Q1739" s="58"/>
      <c r="R1739" s="56" t="str">
        <f t="shared" si="325"/>
        <v/>
      </c>
      <c r="S1739" s="57" t="str">
        <f t="shared" si="333"/>
        <v/>
      </c>
      <c r="T1739" s="58" t="str">
        <f t="shared" ca="1" si="334"/>
        <v/>
      </c>
      <c r="U1739" s="57" t="str">
        <f t="shared" si="335"/>
        <v/>
      </c>
      <c r="V1739" s="57" t="str">
        <f ca="1">IF(AND(C1739&lt;&gt;"",C1739&lt;&gt;OFFSET(C1739,1,0)),SUMIFS([Giá có thuế],[Số ĐK],C1739),"")</f>
        <v/>
      </c>
      <c r="W1739" s="53"/>
      <c r="X1739" s="55" t="str">
        <f>IF(W1739="","",'Thông Tin Chung'!#REF!)</f>
        <v/>
      </c>
      <c r="Y1739" s="57" t="str">
        <f t="shared" ca="1" si="336"/>
        <v/>
      </c>
      <c r="Z1739" s="59"/>
      <c r="AA1739" s="49" t="str">
        <f ca="1">IF(C1739="","",IF(OR(D1739&lt;NgayBatDau,D1739&gt;NgayKetThuc),"Ngày tháng phải nằm trong kỳ báo cáo",IF(AND(G1739&lt;&gt;"",COUNTIF(D.2[Tên khách hàng],G1739)=0),"Tên KH chưa khai báo trong DSKH",IF(AND(H1739&lt;&gt;"",COUNTIF(D.1[Tên sản phẩm],H1739)=0),"SP này chưa khai báo trong DSSP",""))))</f>
        <v/>
      </c>
      <c r="AB1739" s="28" t="str">
        <f t="shared" ca="1" si="326"/>
        <v/>
      </c>
      <c r="AC1739" s="29" t="str">
        <f>IF(OR(H1739="",S1739=""),"",S1739-(SUM(L1739,M1739)*INDEX(#REF!,MATCH(H1739,D.1[Tên sản phẩm],0))))</f>
        <v/>
      </c>
    </row>
    <row r="1740" spans="2:29" ht="27.75" customHeight="1">
      <c r="B1740" s="69">
        <f t="shared" si="327"/>
        <v>1737</v>
      </c>
      <c r="C1740" s="49" t="str">
        <f t="shared" ca="1" si="328"/>
        <v/>
      </c>
      <c r="D1740" s="50" t="str">
        <f t="shared" ca="1" si="329"/>
        <v/>
      </c>
      <c r="E1740" s="51" t="str">
        <f t="shared" ca="1" si="330"/>
        <v/>
      </c>
      <c r="F1740" s="51"/>
      <c r="G1740" s="52" t="str">
        <f t="shared" ca="1" si="331"/>
        <v/>
      </c>
      <c r="H1740" s="53"/>
      <c r="I1740" s="54" t="str">
        <f>IF(H1740="","",INDEX(D.1[Quy cách],MATCH(H1740,D.1[Tên sản phẩm],0)))</f>
        <v/>
      </c>
      <c r="J1740" s="20" t="str">
        <f>IF(H1740="","",INDEX(D.1[ĐVT],MATCH(H1740,D.1[Tên sản phẩm],0)))</f>
        <v/>
      </c>
      <c r="K1740" s="56" t="str">
        <f>IF(H1740="","",INDEX(#REF!,MATCH(H1740,D.1[Tên sản phẩm],0)))</f>
        <v/>
      </c>
      <c r="L1740" s="56"/>
      <c r="M1740" s="53"/>
      <c r="N1740" s="53"/>
      <c r="O1740" s="53"/>
      <c r="P1740" s="57" t="str">
        <f t="shared" si="332"/>
        <v/>
      </c>
      <c r="Q1740" s="58"/>
      <c r="R1740" s="56" t="str">
        <f t="shared" si="325"/>
        <v/>
      </c>
      <c r="S1740" s="57" t="str">
        <f t="shared" si="333"/>
        <v/>
      </c>
      <c r="T1740" s="58" t="str">
        <f t="shared" ca="1" si="334"/>
        <v/>
      </c>
      <c r="U1740" s="57" t="str">
        <f t="shared" si="335"/>
        <v/>
      </c>
      <c r="V1740" s="57" t="str">
        <f ca="1">IF(AND(C1740&lt;&gt;"",C1740&lt;&gt;OFFSET(C1740,1,0)),SUMIFS([Giá có thuế],[Số ĐK],C1740),"")</f>
        <v/>
      </c>
      <c r="W1740" s="53"/>
      <c r="X1740" s="55" t="str">
        <f>IF(W1740="","",'Thông Tin Chung'!#REF!)</f>
        <v/>
      </c>
      <c r="Y1740" s="57" t="str">
        <f t="shared" ca="1" si="336"/>
        <v/>
      </c>
      <c r="Z1740" s="59"/>
      <c r="AA1740" s="49" t="str">
        <f ca="1">IF(C1740="","",IF(OR(D1740&lt;NgayBatDau,D1740&gt;NgayKetThuc),"Ngày tháng phải nằm trong kỳ báo cáo",IF(AND(G1740&lt;&gt;"",COUNTIF(D.2[Tên khách hàng],G1740)=0),"Tên KH chưa khai báo trong DSKH",IF(AND(H1740&lt;&gt;"",COUNTIF(D.1[Tên sản phẩm],H1740)=0),"SP này chưa khai báo trong DSSP",""))))</f>
        <v/>
      </c>
      <c r="AB1740" s="28" t="str">
        <f t="shared" ca="1" si="326"/>
        <v/>
      </c>
      <c r="AC1740" s="29" t="str">
        <f>IF(OR(H1740="",S1740=""),"",S1740-(SUM(L1740,M1740)*INDEX(#REF!,MATCH(H1740,D.1[Tên sản phẩm],0))))</f>
        <v/>
      </c>
    </row>
    <row r="1741" spans="2:29" ht="27.75" customHeight="1">
      <c r="B1741" s="69">
        <f t="shared" si="327"/>
        <v>1738</v>
      </c>
      <c r="C1741" s="49" t="str">
        <f t="shared" ca="1" si="328"/>
        <v/>
      </c>
      <c r="D1741" s="50" t="str">
        <f t="shared" ca="1" si="329"/>
        <v/>
      </c>
      <c r="E1741" s="51" t="str">
        <f t="shared" ca="1" si="330"/>
        <v/>
      </c>
      <c r="F1741" s="51"/>
      <c r="G1741" s="52" t="str">
        <f t="shared" ca="1" si="331"/>
        <v/>
      </c>
      <c r="H1741" s="53"/>
      <c r="I1741" s="54" t="str">
        <f>IF(H1741="","",INDEX(D.1[Quy cách],MATCH(H1741,D.1[Tên sản phẩm],0)))</f>
        <v/>
      </c>
      <c r="J1741" s="20" t="str">
        <f>IF(H1741="","",INDEX(D.1[ĐVT],MATCH(H1741,D.1[Tên sản phẩm],0)))</f>
        <v/>
      </c>
      <c r="K1741" s="56" t="str">
        <f>IF(H1741="","",INDEX(#REF!,MATCH(H1741,D.1[Tên sản phẩm],0)))</f>
        <v/>
      </c>
      <c r="L1741" s="56"/>
      <c r="M1741" s="53"/>
      <c r="N1741" s="53"/>
      <c r="O1741" s="53"/>
      <c r="P1741" s="57" t="str">
        <f t="shared" si="332"/>
        <v/>
      </c>
      <c r="Q1741" s="58"/>
      <c r="R1741" s="56" t="str">
        <f t="shared" si="325"/>
        <v/>
      </c>
      <c r="S1741" s="57" t="str">
        <f t="shared" si="333"/>
        <v/>
      </c>
      <c r="T1741" s="58" t="str">
        <f t="shared" ca="1" si="334"/>
        <v/>
      </c>
      <c r="U1741" s="57" t="str">
        <f t="shared" si="335"/>
        <v/>
      </c>
      <c r="V1741" s="57" t="str">
        <f ca="1">IF(AND(C1741&lt;&gt;"",C1741&lt;&gt;OFFSET(C1741,1,0)),SUMIFS([Giá có thuế],[Số ĐK],C1741),"")</f>
        <v/>
      </c>
      <c r="W1741" s="53"/>
      <c r="X1741" s="55" t="str">
        <f>IF(W1741="","",'Thông Tin Chung'!#REF!)</f>
        <v/>
      </c>
      <c r="Y1741" s="57" t="str">
        <f t="shared" ca="1" si="336"/>
        <v/>
      </c>
      <c r="Z1741" s="59"/>
      <c r="AA1741" s="49" t="str">
        <f ca="1">IF(C1741="","",IF(OR(D1741&lt;NgayBatDau,D1741&gt;NgayKetThuc),"Ngày tháng phải nằm trong kỳ báo cáo",IF(AND(G1741&lt;&gt;"",COUNTIF(D.2[Tên khách hàng],G1741)=0),"Tên KH chưa khai báo trong DSKH",IF(AND(H1741&lt;&gt;"",COUNTIF(D.1[Tên sản phẩm],H1741)=0),"SP này chưa khai báo trong DSSP",""))))</f>
        <v/>
      </c>
      <c r="AB1741" s="28" t="str">
        <f t="shared" ca="1" si="326"/>
        <v/>
      </c>
      <c r="AC1741" s="29" t="str">
        <f>IF(OR(H1741="",S1741=""),"",S1741-(SUM(L1741,M1741)*INDEX(#REF!,MATCH(H1741,D.1[Tên sản phẩm],0))))</f>
        <v/>
      </c>
    </row>
    <row r="1742" spans="2:29" ht="27.75" customHeight="1">
      <c r="B1742" s="69">
        <f t="shared" si="327"/>
        <v>1739</v>
      </c>
      <c r="C1742" s="49" t="str">
        <f t="shared" ca="1" si="328"/>
        <v/>
      </c>
      <c r="D1742" s="50" t="str">
        <f t="shared" ca="1" si="329"/>
        <v/>
      </c>
      <c r="E1742" s="51" t="str">
        <f t="shared" ca="1" si="330"/>
        <v/>
      </c>
      <c r="F1742" s="51"/>
      <c r="G1742" s="52" t="str">
        <f t="shared" ca="1" si="331"/>
        <v/>
      </c>
      <c r="H1742" s="53"/>
      <c r="I1742" s="54" t="str">
        <f>IF(H1742="","",INDEX(D.1[Quy cách],MATCH(H1742,D.1[Tên sản phẩm],0)))</f>
        <v/>
      </c>
      <c r="J1742" s="20" t="str">
        <f>IF(H1742="","",INDEX(D.1[ĐVT],MATCH(H1742,D.1[Tên sản phẩm],0)))</f>
        <v/>
      </c>
      <c r="K1742" s="56" t="str">
        <f>IF(H1742="","",INDEX(#REF!,MATCH(H1742,D.1[Tên sản phẩm],0)))</f>
        <v/>
      </c>
      <c r="L1742" s="56"/>
      <c r="M1742" s="53"/>
      <c r="N1742" s="53"/>
      <c r="O1742" s="53"/>
      <c r="P1742" s="57" t="str">
        <f t="shared" si="332"/>
        <v/>
      </c>
      <c r="Q1742" s="58"/>
      <c r="R1742" s="56" t="str">
        <f t="shared" si="325"/>
        <v/>
      </c>
      <c r="S1742" s="57" t="str">
        <f t="shared" si="333"/>
        <v/>
      </c>
      <c r="T1742" s="58" t="str">
        <f t="shared" ca="1" si="334"/>
        <v/>
      </c>
      <c r="U1742" s="57" t="str">
        <f t="shared" si="335"/>
        <v/>
      </c>
      <c r="V1742" s="57" t="str">
        <f ca="1">IF(AND(C1742&lt;&gt;"",C1742&lt;&gt;OFFSET(C1742,1,0)),SUMIFS([Giá có thuế],[Số ĐK],C1742),"")</f>
        <v/>
      </c>
      <c r="W1742" s="53"/>
      <c r="X1742" s="55" t="str">
        <f>IF(W1742="","",'Thông Tin Chung'!#REF!)</f>
        <v/>
      </c>
      <c r="Y1742" s="57" t="str">
        <f t="shared" ca="1" si="336"/>
        <v/>
      </c>
      <c r="Z1742" s="59"/>
      <c r="AA1742" s="49" t="str">
        <f ca="1">IF(C1742="","",IF(OR(D1742&lt;NgayBatDau,D1742&gt;NgayKetThuc),"Ngày tháng phải nằm trong kỳ báo cáo",IF(AND(G1742&lt;&gt;"",COUNTIF(D.2[Tên khách hàng],G1742)=0),"Tên KH chưa khai báo trong DSKH",IF(AND(H1742&lt;&gt;"",COUNTIF(D.1[Tên sản phẩm],H1742)=0),"SP này chưa khai báo trong DSSP",""))))</f>
        <v/>
      </c>
      <c r="AB1742" s="28" t="str">
        <f t="shared" ca="1" si="326"/>
        <v/>
      </c>
      <c r="AC1742" s="29" t="str">
        <f>IF(OR(H1742="",S1742=""),"",S1742-(SUM(L1742,M1742)*INDEX(#REF!,MATCH(H1742,D.1[Tên sản phẩm],0))))</f>
        <v/>
      </c>
    </row>
    <row r="1743" spans="2:29" ht="27.75" customHeight="1">
      <c r="B1743" s="69">
        <f t="shared" si="327"/>
        <v>1740</v>
      </c>
      <c r="C1743" s="49" t="str">
        <f t="shared" ca="1" si="328"/>
        <v/>
      </c>
      <c r="D1743" s="50" t="str">
        <f t="shared" ca="1" si="329"/>
        <v/>
      </c>
      <c r="E1743" s="51" t="str">
        <f t="shared" ca="1" si="330"/>
        <v/>
      </c>
      <c r="F1743" s="51"/>
      <c r="G1743" s="52" t="str">
        <f t="shared" ca="1" si="331"/>
        <v/>
      </c>
      <c r="H1743" s="53"/>
      <c r="I1743" s="54" t="str">
        <f>IF(H1743="","",INDEX(D.1[Quy cách],MATCH(H1743,D.1[Tên sản phẩm],0)))</f>
        <v/>
      </c>
      <c r="J1743" s="20" t="str">
        <f>IF(H1743="","",INDEX(D.1[ĐVT],MATCH(H1743,D.1[Tên sản phẩm],0)))</f>
        <v/>
      </c>
      <c r="K1743" s="56" t="str">
        <f>IF(H1743="","",INDEX(#REF!,MATCH(H1743,D.1[Tên sản phẩm],0)))</f>
        <v/>
      </c>
      <c r="L1743" s="56"/>
      <c r="M1743" s="53"/>
      <c r="N1743" s="53"/>
      <c r="O1743" s="53"/>
      <c r="P1743" s="57" t="str">
        <f t="shared" si="332"/>
        <v/>
      </c>
      <c r="Q1743" s="58"/>
      <c r="R1743" s="56" t="str">
        <f t="shared" si="325"/>
        <v/>
      </c>
      <c r="S1743" s="57" t="str">
        <f t="shared" si="333"/>
        <v/>
      </c>
      <c r="T1743" s="58" t="str">
        <f t="shared" ca="1" si="334"/>
        <v/>
      </c>
      <c r="U1743" s="57" t="str">
        <f t="shared" si="335"/>
        <v/>
      </c>
      <c r="V1743" s="57" t="str">
        <f ca="1">IF(AND(C1743&lt;&gt;"",C1743&lt;&gt;OFFSET(C1743,1,0)),SUMIFS([Giá có thuế],[Số ĐK],C1743),"")</f>
        <v/>
      </c>
      <c r="W1743" s="53"/>
      <c r="X1743" s="55" t="str">
        <f>IF(W1743="","",'Thông Tin Chung'!#REF!)</f>
        <v/>
      </c>
      <c r="Y1743" s="57" t="str">
        <f t="shared" ca="1" si="336"/>
        <v/>
      </c>
      <c r="Z1743" s="59"/>
      <c r="AA1743" s="49" t="str">
        <f ca="1">IF(C1743="","",IF(OR(D1743&lt;NgayBatDau,D1743&gt;NgayKetThuc),"Ngày tháng phải nằm trong kỳ báo cáo",IF(AND(G1743&lt;&gt;"",COUNTIF(D.2[Tên khách hàng],G1743)=0),"Tên KH chưa khai báo trong DSKH",IF(AND(H1743&lt;&gt;"",COUNTIF(D.1[Tên sản phẩm],H1743)=0),"SP này chưa khai báo trong DSSP",""))))</f>
        <v/>
      </c>
      <c r="AB1743" s="28" t="str">
        <f t="shared" ca="1" si="326"/>
        <v/>
      </c>
      <c r="AC1743" s="29" t="str">
        <f>IF(OR(H1743="",S1743=""),"",S1743-(SUM(L1743,M1743)*INDEX(#REF!,MATCH(H1743,D.1[Tên sản phẩm],0))))</f>
        <v/>
      </c>
    </row>
    <row r="1744" spans="2:29" ht="27.75" customHeight="1">
      <c r="B1744" s="69">
        <f t="shared" si="327"/>
        <v>1741</v>
      </c>
      <c r="C1744" s="49" t="str">
        <f t="shared" ca="1" si="328"/>
        <v/>
      </c>
      <c r="D1744" s="50" t="str">
        <f t="shared" ca="1" si="329"/>
        <v/>
      </c>
      <c r="E1744" s="51" t="str">
        <f t="shared" ca="1" si="330"/>
        <v/>
      </c>
      <c r="F1744" s="51"/>
      <c r="G1744" s="52" t="str">
        <f t="shared" ca="1" si="331"/>
        <v/>
      </c>
      <c r="H1744" s="53"/>
      <c r="I1744" s="54" t="str">
        <f>IF(H1744="","",INDEX(D.1[Quy cách],MATCH(H1744,D.1[Tên sản phẩm],0)))</f>
        <v/>
      </c>
      <c r="J1744" s="20" t="str">
        <f>IF(H1744="","",INDEX(D.1[ĐVT],MATCH(H1744,D.1[Tên sản phẩm],0)))</f>
        <v/>
      </c>
      <c r="K1744" s="56" t="str">
        <f>IF(H1744="","",INDEX(#REF!,MATCH(H1744,D.1[Tên sản phẩm],0)))</f>
        <v/>
      </c>
      <c r="L1744" s="56"/>
      <c r="M1744" s="53"/>
      <c r="N1744" s="53"/>
      <c r="O1744" s="53"/>
      <c r="P1744" s="57" t="str">
        <f t="shared" si="332"/>
        <v/>
      </c>
      <c r="Q1744" s="58"/>
      <c r="R1744" s="56" t="str">
        <f t="shared" si="325"/>
        <v/>
      </c>
      <c r="S1744" s="57" t="str">
        <f t="shared" si="333"/>
        <v/>
      </c>
      <c r="T1744" s="58" t="str">
        <f t="shared" ca="1" si="334"/>
        <v/>
      </c>
      <c r="U1744" s="57" t="str">
        <f t="shared" si="335"/>
        <v/>
      </c>
      <c r="V1744" s="57" t="str">
        <f ca="1">IF(AND(C1744&lt;&gt;"",C1744&lt;&gt;OFFSET(C1744,1,0)),SUMIFS([Giá có thuế],[Số ĐK],C1744),"")</f>
        <v/>
      </c>
      <c r="W1744" s="53"/>
      <c r="X1744" s="55" t="str">
        <f>IF(W1744="","",'Thông Tin Chung'!#REF!)</f>
        <v/>
      </c>
      <c r="Y1744" s="57" t="str">
        <f t="shared" ca="1" si="336"/>
        <v/>
      </c>
      <c r="Z1744" s="59"/>
      <c r="AA1744" s="49" t="str">
        <f ca="1">IF(C1744="","",IF(OR(D1744&lt;NgayBatDau,D1744&gt;NgayKetThuc),"Ngày tháng phải nằm trong kỳ báo cáo",IF(AND(G1744&lt;&gt;"",COUNTIF(D.2[Tên khách hàng],G1744)=0),"Tên KH chưa khai báo trong DSKH",IF(AND(H1744&lt;&gt;"",COUNTIF(D.1[Tên sản phẩm],H1744)=0),"SP này chưa khai báo trong DSSP",""))))</f>
        <v/>
      </c>
      <c r="AB1744" s="28" t="str">
        <f t="shared" ca="1" si="326"/>
        <v/>
      </c>
      <c r="AC1744" s="29" t="str">
        <f>IF(OR(H1744="",S1744=""),"",S1744-(SUM(L1744,M1744)*INDEX(#REF!,MATCH(H1744,D.1[Tên sản phẩm],0))))</f>
        <v/>
      </c>
    </row>
    <row r="1745" spans="2:29" ht="27.75" customHeight="1">
      <c r="B1745" s="69">
        <f t="shared" si="327"/>
        <v>1742</v>
      </c>
      <c r="C1745" s="49" t="str">
        <f t="shared" ca="1" si="328"/>
        <v/>
      </c>
      <c r="D1745" s="50" t="str">
        <f t="shared" ca="1" si="329"/>
        <v/>
      </c>
      <c r="E1745" s="51" t="str">
        <f t="shared" ca="1" si="330"/>
        <v/>
      </c>
      <c r="F1745" s="51"/>
      <c r="G1745" s="52" t="str">
        <f t="shared" ca="1" si="331"/>
        <v/>
      </c>
      <c r="H1745" s="53"/>
      <c r="I1745" s="54" t="str">
        <f>IF(H1745="","",INDEX(D.1[Quy cách],MATCH(H1745,D.1[Tên sản phẩm],0)))</f>
        <v/>
      </c>
      <c r="J1745" s="20" t="str">
        <f>IF(H1745="","",INDEX(D.1[ĐVT],MATCH(H1745,D.1[Tên sản phẩm],0)))</f>
        <v/>
      </c>
      <c r="K1745" s="56" t="str">
        <f>IF(H1745="","",INDEX(#REF!,MATCH(H1745,D.1[Tên sản phẩm],0)))</f>
        <v/>
      </c>
      <c r="L1745" s="56"/>
      <c r="M1745" s="53"/>
      <c r="N1745" s="53"/>
      <c r="O1745" s="53"/>
      <c r="P1745" s="57" t="str">
        <f t="shared" si="332"/>
        <v/>
      </c>
      <c r="Q1745" s="58"/>
      <c r="R1745" s="56" t="str">
        <f t="shared" si="325"/>
        <v/>
      </c>
      <c r="S1745" s="57" t="str">
        <f t="shared" si="333"/>
        <v/>
      </c>
      <c r="T1745" s="58" t="str">
        <f t="shared" ca="1" si="334"/>
        <v/>
      </c>
      <c r="U1745" s="57" t="str">
        <f t="shared" si="335"/>
        <v/>
      </c>
      <c r="V1745" s="57" t="str">
        <f ca="1">IF(AND(C1745&lt;&gt;"",C1745&lt;&gt;OFFSET(C1745,1,0)),SUMIFS([Giá có thuế],[Số ĐK],C1745),"")</f>
        <v/>
      </c>
      <c r="W1745" s="53"/>
      <c r="X1745" s="55" t="str">
        <f>IF(W1745="","",'Thông Tin Chung'!#REF!)</f>
        <v/>
      </c>
      <c r="Y1745" s="57" t="str">
        <f t="shared" ca="1" si="336"/>
        <v/>
      </c>
      <c r="Z1745" s="59"/>
      <c r="AA1745" s="49" t="str">
        <f ca="1">IF(C1745="","",IF(OR(D1745&lt;NgayBatDau,D1745&gt;NgayKetThuc),"Ngày tháng phải nằm trong kỳ báo cáo",IF(AND(G1745&lt;&gt;"",COUNTIF(D.2[Tên khách hàng],G1745)=0),"Tên KH chưa khai báo trong DSKH",IF(AND(H1745&lt;&gt;"",COUNTIF(D.1[Tên sản phẩm],H1745)=0),"SP này chưa khai báo trong DSSP",""))))</f>
        <v/>
      </c>
      <c r="AB1745" s="28" t="str">
        <f t="shared" ca="1" si="326"/>
        <v/>
      </c>
      <c r="AC1745" s="29" t="str">
        <f>IF(OR(H1745="",S1745=""),"",S1745-(SUM(L1745,M1745)*INDEX(#REF!,MATCH(H1745,D.1[Tên sản phẩm],0))))</f>
        <v/>
      </c>
    </row>
    <row r="1746" spans="2:29" ht="27.75" customHeight="1">
      <c r="B1746" s="69">
        <f t="shared" si="327"/>
        <v>1743</v>
      </c>
      <c r="C1746" s="49" t="str">
        <f t="shared" ca="1" si="328"/>
        <v/>
      </c>
      <c r="D1746" s="50" t="str">
        <f t="shared" ca="1" si="329"/>
        <v/>
      </c>
      <c r="E1746" s="51" t="str">
        <f t="shared" ca="1" si="330"/>
        <v/>
      </c>
      <c r="F1746" s="51"/>
      <c r="G1746" s="52" t="str">
        <f t="shared" ca="1" si="331"/>
        <v/>
      </c>
      <c r="H1746" s="53"/>
      <c r="I1746" s="54" t="str">
        <f>IF(H1746="","",INDEX(D.1[Quy cách],MATCH(H1746,D.1[Tên sản phẩm],0)))</f>
        <v/>
      </c>
      <c r="J1746" s="20" t="str">
        <f>IF(H1746="","",INDEX(D.1[ĐVT],MATCH(H1746,D.1[Tên sản phẩm],0)))</f>
        <v/>
      </c>
      <c r="K1746" s="56" t="str">
        <f>IF(H1746="","",INDEX(#REF!,MATCH(H1746,D.1[Tên sản phẩm],0)))</f>
        <v/>
      </c>
      <c r="L1746" s="56"/>
      <c r="M1746" s="53"/>
      <c r="N1746" s="53"/>
      <c r="O1746" s="53"/>
      <c r="P1746" s="57" t="str">
        <f t="shared" si="332"/>
        <v/>
      </c>
      <c r="Q1746" s="58"/>
      <c r="R1746" s="56" t="str">
        <f t="shared" si="325"/>
        <v/>
      </c>
      <c r="S1746" s="57" t="str">
        <f t="shared" si="333"/>
        <v/>
      </c>
      <c r="T1746" s="58" t="str">
        <f t="shared" ca="1" si="334"/>
        <v/>
      </c>
      <c r="U1746" s="57" t="str">
        <f t="shared" si="335"/>
        <v/>
      </c>
      <c r="V1746" s="57" t="str">
        <f ca="1">IF(AND(C1746&lt;&gt;"",C1746&lt;&gt;OFFSET(C1746,1,0)),SUMIFS([Giá có thuế],[Số ĐK],C1746),"")</f>
        <v/>
      </c>
      <c r="W1746" s="53"/>
      <c r="X1746" s="55" t="str">
        <f>IF(W1746="","",'Thông Tin Chung'!#REF!)</f>
        <v/>
      </c>
      <c r="Y1746" s="57" t="str">
        <f t="shared" ca="1" si="336"/>
        <v/>
      </c>
      <c r="Z1746" s="59"/>
      <c r="AA1746" s="49" t="str">
        <f ca="1">IF(C1746="","",IF(OR(D1746&lt;NgayBatDau,D1746&gt;NgayKetThuc),"Ngày tháng phải nằm trong kỳ báo cáo",IF(AND(G1746&lt;&gt;"",COUNTIF(D.2[Tên khách hàng],G1746)=0),"Tên KH chưa khai báo trong DSKH",IF(AND(H1746&lt;&gt;"",COUNTIF(D.1[Tên sản phẩm],H1746)=0),"SP này chưa khai báo trong DSSP",""))))</f>
        <v/>
      </c>
      <c r="AB1746" s="28" t="str">
        <f t="shared" ca="1" si="326"/>
        <v/>
      </c>
      <c r="AC1746" s="29" t="str">
        <f>IF(OR(H1746="",S1746=""),"",S1746-(SUM(L1746,M1746)*INDEX(#REF!,MATCH(H1746,D.1[Tên sản phẩm],0))))</f>
        <v/>
      </c>
    </row>
    <row r="1747" spans="2:29" ht="27.75" customHeight="1">
      <c r="B1747" s="69">
        <f t="shared" si="327"/>
        <v>1744</v>
      </c>
      <c r="C1747" s="49" t="str">
        <f t="shared" ca="1" si="328"/>
        <v/>
      </c>
      <c r="D1747" s="50" t="str">
        <f t="shared" ca="1" si="329"/>
        <v/>
      </c>
      <c r="E1747" s="51" t="str">
        <f t="shared" ca="1" si="330"/>
        <v/>
      </c>
      <c r="F1747" s="51"/>
      <c r="G1747" s="52" t="str">
        <f t="shared" ca="1" si="331"/>
        <v/>
      </c>
      <c r="H1747" s="53"/>
      <c r="I1747" s="54" t="str">
        <f>IF(H1747="","",INDEX(D.1[Quy cách],MATCH(H1747,D.1[Tên sản phẩm],0)))</f>
        <v/>
      </c>
      <c r="J1747" s="20" t="str">
        <f>IF(H1747="","",INDEX(D.1[ĐVT],MATCH(H1747,D.1[Tên sản phẩm],0)))</f>
        <v/>
      </c>
      <c r="K1747" s="56" t="str">
        <f>IF(H1747="","",INDEX(#REF!,MATCH(H1747,D.1[Tên sản phẩm],0)))</f>
        <v/>
      </c>
      <c r="L1747" s="56"/>
      <c r="M1747" s="53"/>
      <c r="N1747" s="53"/>
      <c r="O1747" s="53"/>
      <c r="P1747" s="57" t="str">
        <f t="shared" si="332"/>
        <v/>
      </c>
      <c r="Q1747" s="58"/>
      <c r="R1747" s="56" t="str">
        <f t="shared" si="325"/>
        <v/>
      </c>
      <c r="S1747" s="57" t="str">
        <f t="shared" si="333"/>
        <v/>
      </c>
      <c r="T1747" s="58" t="str">
        <f t="shared" ca="1" si="334"/>
        <v/>
      </c>
      <c r="U1747" s="57" t="str">
        <f t="shared" si="335"/>
        <v/>
      </c>
      <c r="V1747" s="57" t="str">
        <f ca="1">IF(AND(C1747&lt;&gt;"",C1747&lt;&gt;OFFSET(C1747,1,0)),SUMIFS([Giá có thuế],[Số ĐK],C1747),"")</f>
        <v/>
      </c>
      <c r="W1747" s="53"/>
      <c r="X1747" s="55" t="str">
        <f>IF(W1747="","",'Thông Tin Chung'!#REF!)</f>
        <v/>
      </c>
      <c r="Y1747" s="57" t="str">
        <f t="shared" ca="1" si="336"/>
        <v/>
      </c>
      <c r="Z1747" s="59"/>
      <c r="AA1747" s="49" t="str">
        <f ca="1">IF(C1747="","",IF(OR(D1747&lt;NgayBatDau,D1747&gt;NgayKetThuc),"Ngày tháng phải nằm trong kỳ báo cáo",IF(AND(G1747&lt;&gt;"",COUNTIF(D.2[Tên khách hàng],G1747)=0),"Tên KH chưa khai báo trong DSKH",IF(AND(H1747&lt;&gt;"",COUNTIF(D.1[Tên sản phẩm],H1747)=0),"SP này chưa khai báo trong DSSP",""))))</f>
        <v/>
      </c>
      <c r="AB1747" s="28" t="str">
        <f t="shared" ca="1" si="326"/>
        <v/>
      </c>
      <c r="AC1747" s="29" t="str">
        <f>IF(OR(H1747="",S1747=""),"",S1747-(SUM(L1747,M1747)*INDEX(#REF!,MATCH(H1747,D.1[Tên sản phẩm],0))))</f>
        <v/>
      </c>
    </row>
    <row r="1748" spans="2:29" ht="27.75" customHeight="1">
      <c r="B1748" s="69">
        <f t="shared" si="327"/>
        <v>1745</v>
      </c>
      <c r="C1748" s="49" t="str">
        <f t="shared" ca="1" si="328"/>
        <v/>
      </c>
      <c r="D1748" s="50" t="str">
        <f t="shared" ca="1" si="329"/>
        <v/>
      </c>
      <c r="E1748" s="51" t="str">
        <f t="shared" ca="1" si="330"/>
        <v/>
      </c>
      <c r="F1748" s="51"/>
      <c r="G1748" s="52" t="str">
        <f t="shared" ca="1" si="331"/>
        <v/>
      </c>
      <c r="H1748" s="53"/>
      <c r="I1748" s="54" t="str">
        <f>IF(H1748="","",INDEX(D.1[Quy cách],MATCH(H1748,D.1[Tên sản phẩm],0)))</f>
        <v/>
      </c>
      <c r="J1748" s="20" t="str">
        <f>IF(H1748="","",INDEX(D.1[ĐVT],MATCH(H1748,D.1[Tên sản phẩm],0)))</f>
        <v/>
      </c>
      <c r="K1748" s="56" t="str">
        <f>IF(H1748="","",INDEX(#REF!,MATCH(H1748,D.1[Tên sản phẩm],0)))</f>
        <v/>
      </c>
      <c r="L1748" s="56"/>
      <c r="M1748" s="53"/>
      <c r="N1748" s="53"/>
      <c r="O1748" s="53"/>
      <c r="P1748" s="57" t="str">
        <f t="shared" si="332"/>
        <v/>
      </c>
      <c r="Q1748" s="58"/>
      <c r="R1748" s="56" t="str">
        <f t="shared" si="325"/>
        <v/>
      </c>
      <c r="S1748" s="57" t="str">
        <f t="shared" si="333"/>
        <v/>
      </c>
      <c r="T1748" s="58" t="str">
        <f t="shared" ca="1" si="334"/>
        <v/>
      </c>
      <c r="U1748" s="57" t="str">
        <f t="shared" si="335"/>
        <v/>
      </c>
      <c r="V1748" s="57" t="str">
        <f ca="1">IF(AND(C1748&lt;&gt;"",C1748&lt;&gt;OFFSET(C1748,1,0)),SUMIFS([Giá có thuế],[Số ĐK],C1748),"")</f>
        <v/>
      </c>
      <c r="W1748" s="53"/>
      <c r="X1748" s="55" t="str">
        <f>IF(W1748="","",'Thông Tin Chung'!#REF!)</f>
        <v/>
      </c>
      <c r="Y1748" s="57" t="str">
        <f t="shared" ca="1" si="336"/>
        <v/>
      </c>
      <c r="Z1748" s="59"/>
      <c r="AA1748" s="49" t="str">
        <f ca="1">IF(C1748="","",IF(OR(D1748&lt;NgayBatDau,D1748&gt;NgayKetThuc),"Ngày tháng phải nằm trong kỳ báo cáo",IF(AND(G1748&lt;&gt;"",COUNTIF(D.2[Tên khách hàng],G1748)=0),"Tên KH chưa khai báo trong DSKH",IF(AND(H1748&lt;&gt;"",COUNTIF(D.1[Tên sản phẩm],H1748)=0),"SP này chưa khai báo trong DSSP",""))))</f>
        <v/>
      </c>
      <c r="AB1748" s="28" t="str">
        <f t="shared" ca="1" si="326"/>
        <v/>
      </c>
      <c r="AC1748" s="29" t="str">
        <f>IF(OR(H1748="",S1748=""),"",S1748-(SUM(L1748,M1748)*INDEX(#REF!,MATCH(H1748,D.1[Tên sản phẩm],0))))</f>
        <v/>
      </c>
    </row>
    <row r="1749" spans="2:29" ht="27.75" customHeight="1">
      <c r="B1749" s="69">
        <f t="shared" si="327"/>
        <v>1746</v>
      </c>
      <c r="C1749" s="49" t="str">
        <f t="shared" ca="1" si="328"/>
        <v/>
      </c>
      <c r="D1749" s="50" t="str">
        <f t="shared" ca="1" si="329"/>
        <v/>
      </c>
      <c r="E1749" s="51" t="str">
        <f t="shared" ca="1" si="330"/>
        <v/>
      </c>
      <c r="F1749" s="51"/>
      <c r="G1749" s="52" t="str">
        <f t="shared" ca="1" si="331"/>
        <v/>
      </c>
      <c r="H1749" s="53"/>
      <c r="I1749" s="54" t="str">
        <f>IF(H1749="","",INDEX(D.1[Quy cách],MATCH(H1749,D.1[Tên sản phẩm],0)))</f>
        <v/>
      </c>
      <c r="J1749" s="20" t="str">
        <f>IF(H1749="","",INDEX(D.1[ĐVT],MATCH(H1749,D.1[Tên sản phẩm],0)))</f>
        <v/>
      </c>
      <c r="K1749" s="56" t="str">
        <f>IF(H1749="","",INDEX(#REF!,MATCH(H1749,D.1[Tên sản phẩm],0)))</f>
        <v/>
      </c>
      <c r="L1749" s="56"/>
      <c r="M1749" s="53"/>
      <c r="N1749" s="53"/>
      <c r="O1749" s="53"/>
      <c r="P1749" s="57" t="str">
        <f t="shared" si="332"/>
        <v/>
      </c>
      <c r="Q1749" s="58"/>
      <c r="R1749" s="56" t="str">
        <f t="shared" si="325"/>
        <v/>
      </c>
      <c r="S1749" s="57" t="str">
        <f t="shared" si="333"/>
        <v/>
      </c>
      <c r="T1749" s="58" t="str">
        <f t="shared" ca="1" si="334"/>
        <v/>
      </c>
      <c r="U1749" s="57" t="str">
        <f t="shared" si="335"/>
        <v/>
      </c>
      <c r="V1749" s="57" t="str">
        <f ca="1">IF(AND(C1749&lt;&gt;"",C1749&lt;&gt;OFFSET(C1749,1,0)),SUMIFS([Giá có thuế],[Số ĐK],C1749),"")</f>
        <v/>
      </c>
      <c r="W1749" s="53"/>
      <c r="X1749" s="55" t="str">
        <f>IF(W1749="","",'Thông Tin Chung'!#REF!)</f>
        <v/>
      </c>
      <c r="Y1749" s="57" t="str">
        <f t="shared" ca="1" si="336"/>
        <v/>
      </c>
      <c r="Z1749" s="59"/>
      <c r="AA1749" s="49" t="str">
        <f ca="1">IF(C1749="","",IF(OR(D1749&lt;NgayBatDau,D1749&gt;NgayKetThuc),"Ngày tháng phải nằm trong kỳ báo cáo",IF(AND(G1749&lt;&gt;"",COUNTIF(D.2[Tên khách hàng],G1749)=0),"Tên KH chưa khai báo trong DSKH",IF(AND(H1749&lt;&gt;"",COUNTIF(D.1[Tên sản phẩm],H1749)=0),"SP này chưa khai báo trong DSSP",""))))</f>
        <v/>
      </c>
      <c r="AB1749" s="28" t="str">
        <f t="shared" ca="1" si="326"/>
        <v/>
      </c>
      <c r="AC1749" s="29" t="str">
        <f>IF(OR(H1749="",S1749=""),"",S1749-(SUM(L1749,M1749)*INDEX(#REF!,MATCH(H1749,D.1[Tên sản phẩm],0))))</f>
        <v/>
      </c>
    </row>
    <row r="1750" spans="2:29" ht="27.75" customHeight="1">
      <c r="B1750" s="69">
        <f t="shared" si="327"/>
        <v>1747</v>
      </c>
      <c r="C1750" s="49" t="str">
        <f t="shared" ca="1" si="328"/>
        <v/>
      </c>
      <c r="D1750" s="50" t="str">
        <f t="shared" ca="1" si="329"/>
        <v/>
      </c>
      <c r="E1750" s="51" t="str">
        <f t="shared" ca="1" si="330"/>
        <v/>
      </c>
      <c r="F1750" s="51"/>
      <c r="G1750" s="52" t="str">
        <f t="shared" ca="1" si="331"/>
        <v/>
      </c>
      <c r="H1750" s="53"/>
      <c r="I1750" s="54" t="str">
        <f>IF(H1750="","",INDEX(D.1[Quy cách],MATCH(H1750,D.1[Tên sản phẩm],0)))</f>
        <v/>
      </c>
      <c r="J1750" s="20" t="str">
        <f>IF(H1750="","",INDEX(D.1[ĐVT],MATCH(H1750,D.1[Tên sản phẩm],0)))</f>
        <v/>
      </c>
      <c r="K1750" s="56" t="str">
        <f>IF(H1750="","",INDEX(#REF!,MATCH(H1750,D.1[Tên sản phẩm],0)))</f>
        <v/>
      </c>
      <c r="L1750" s="56"/>
      <c r="M1750" s="53"/>
      <c r="N1750" s="53"/>
      <c r="O1750" s="53"/>
      <c r="P1750" s="57" t="str">
        <f t="shared" si="332"/>
        <v/>
      </c>
      <c r="Q1750" s="58"/>
      <c r="R1750" s="56" t="str">
        <f t="shared" si="325"/>
        <v/>
      </c>
      <c r="S1750" s="57" t="str">
        <f t="shared" si="333"/>
        <v/>
      </c>
      <c r="T1750" s="58" t="str">
        <f t="shared" ca="1" si="334"/>
        <v/>
      </c>
      <c r="U1750" s="57" t="str">
        <f t="shared" si="335"/>
        <v/>
      </c>
      <c r="V1750" s="57" t="str">
        <f ca="1">IF(AND(C1750&lt;&gt;"",C1750&lt;&gt;OFFSET(C1750,1,0)),SUMIFS([Giá có thuế],[Số ĐK],C1750),"")</f>
        <v/>
      </c>
      <c r="W1750" s="53"/>
      <c r="X1750" s="55" t="str">
        <f>IF(W1750="","",'Thông Tin Chung'!#REF!)</f>
        <v/>
      </c>
      <c r="Y1750" s="57" t="str">
        <f t="shared" ca="1" si="336"/>
        <v/>
      </c>
      <c r="Z1750" s="59"/>
      <c r="AA1750" s="49" t="str">
        <f ca="1">IF(C1750="","",IF(OR(D1750&lt;NgayBatDau,D1750&gt;NgayKetThuc),"Ngày tháng phải nằm trong kỳ báo cáo",IF(AND(G1750&lt;&gt;"",COUNTIF(D.2[Tên khách hàng],G1750)=0),"Tên KH chưa khai báo trong DSKH",IF(AND(H1750&lt;&gt;"",COUNTIF(D.1[Tên sản phẩm],H1750)=0),"SP này chưa khai báo trong DSSP",""))))</f>
        <v/>
      </c>
      <c r="AB1750" s="28" t="str">
        <f t="shared" ca="1" si="326"/>
        <v/>
      </c>
      <c r="AC1750" s="29" t="str">
        <f>IF(OR(H1750="",S1750=""),"",S1750-(SUM(L1750,M1750)*INDEX(#REF!,MATCH(H1750,D.1[Tên sản phẩm],0))))</f>
        <v/>
      </c>
    </row>
    <row r="1751" spans="2:29" ht="27.75" customHeight="1">
      <c r="B1751" s="69">
        <f t="shared" si="327"/>
        <v>1748</v>
      </c>
      <c r="C1751" s="49" t="str">
        <f t="shared" ca="1" si="328"/>
        <v/>
      </c>
      <c r="D1751" s="50" t="str">
        <f t="shared" ca="1" si="329"/>
        <v/>
      </c>
      <c r="E1751" s="51" t="str">
        <f t="shared" ca="1" si="330"/>
        <v/>
      </c>
      <c r="F1751" s="51"/>
      <c r="G1751" s="52" t="str">
        <f t="shared" ca="1" si="331"/>
        <v/>
      </c>
      <c r="H1751" s="53"/>
      <c r="I1751" s="54" t="str">
        <f>IF(H1751="","",INDEX(D.1[Quy cách],MATCH(H1751,D.1[Tên sản phẩm],0)))</f>
        <v/>
      </c>
      <c r="J1751" s="20" t="str">
        <f>IF(H1751="","",INDEX(D.1[ĐVT],MATCH(H1751,D.1[Tên sản phẩm],0)))</f>
        <v/>
      </c>
      <c r="K1751" s="56" t="str">
        <f>IF(H1751="","",INDEX(#REF!,MATCH(H1751,D.1[Tên sản phẩm],0)))</f>
        <v/>
      </c>
      <c r="L1751" s="56"/>
      <c r="M1751" s="53"/>
      <c r="N1751" s="53"/>
      <c r="O1751" s="53"/>
      <c r="P1751" s="57" t="str">
        <f t="shared" si="332"/>
        <v/>
      </c>
      <c r="Q1751" s="58"/>
      <c r="R1751" s="56" t="str">
        <f t="shared" si="325"/>
        <v/>
      </c>
      <c r="S1751" s="57" t="str">
        <f t="shared" si="333"/>
        <v/>
      </c>
      <c r="T1751" s="58" t="str">
        <f t="shared" ca="1" si="334"/>
        <v/>
      </c>
      <c r="U1751" s="57" t="str">
        <f t="shared" si="335"/>
        <v/>
      </c>
      <c r="V1751" s="57" t="str">
        <f ca="1">IF(AND(C1751&lt;&gt;"",C1751&lt;&gt;OFFSET(C1751,1,0)),SUMIFS([Giá có thuế],[Số ĐK],C1751),"")</f>
        <v/>
      </c>
      <c r="W1751" s="53"/>
      <c r="X1751" s="55" t="str">
        <f>IF(W1751="","",'Thông Tin Chung'!#REF!)</f>
        <v/>
      </c>
      <c r="Y1751" s="57" t="str">
        <f t="shared" ca="1" si="336"/>
        <v/>
      </c>
      <c r="Z1751" s="59"/>
      <c r="AA1751" s="49" t="str">
        <f ca="1">IF(C1751="","",IF(OR(D1751&lt;NgayBatDau,D1751&gt;NgayKetThuc),"Ngày tháng phải nằm trong kỳ báo cáo",IF(AND(G1751&lt;&gt;"",COUNTIF(D.2[Tên khách hàng],G1751)=0),"Tên KH chưa khai báo trong DSKH",IF(AND(H1751&lt;&gt;"",COUNTIF(D.1[Tên sản phẩm],H1751)=0),"SP này chưa khai báo trong DSSP",""))))</f>
        <v/>
      </c>
      <c r="AB1751" s="28" t="str">
        <f t="shared" ca="1" si="326"/>
        <v/>
      </c>
      <c r="AC1751" s="29" t="str">
        <f>IF(OR(H1751="",S1751=""),"",S1751-(SUM(L1751,M1751)*INDEX(#REF!,MATCH(H1751,D.1[Tên sản phẩm],0))))</f>
        <v/>
      </c>
    </row>
    <row r="1752" spans="2:29" ht="27.75" customHeight="1">
      <c r="B1752" s="69">
        <f t="shared" si="327"/>
        <v>1749</v>
      </c>
      <c r="C1752" s="49" t="str">
        <f t="shared" ca="1" si="328"/>
        <v/>
      </c>
      <c r="D1752" s="50" t="str">
        <f t="shared" ca="1" si="329"/>
        <v/>
      </c>
      <c r="E1752" s="51" t="str">
        <f t="shared" ca="1" si="330"/>
        <v/>
      </c>
      <c r="F1752" s="51"/>
      <c r="G1752" s="52" t="str">
        <f t="shared" ca="1" si="331"/>
        <v/>
      </c>
      <c r="H1752" s="53"/>
      <c r="I1752" s="54" t="str">
        <f>IF(H1752="","",INDEX(D.1[Quy cách],MATCH(H1752,D.1[Tên sản phẩm],0)))</f>
        <v/>
      </c>
      <c r="J1752" s="20" t="str">
        <f>IF(H1752="","",INDEX(D.1[ĐVT],MATCH(H1752,D.1[Tên sản phẩm],0)))</f>
        <v/>
      </c>
      <c r="K1752" s="56" t="str">
        <f>IF(H1752="","",INDEX(#REF!,MATCH(H1752,D.1[Tên sản phẩm],0)))</f>
        <v/>
      </c>
      <c r="L1752" s="56"/>
      <c r="M1752" s="53"/>
      <c r="N1752" s="53"/>
      <c r="O1752" s="53"/>
      <c r="P1752" s="57" t="str">
        <f t="shared" si="332"/>
        <v/>
      </c>
      <c r="Q1752" s="58"/>
      <c r="R1752" s="56" t="str">
        <f t="shared" si="325"/>
        <v/>
      </c>
      <c r="S1752" s="57" t="str">
        <f t="shared" si="333"/>
        <v/>
      </c>
      <c r="T1752" s="58" t="str">
        <f t="shared" ca="1" si="334"/>
        <v/>
      </c>
      <c r="U1752" s="57" t="str">
        <f t="shared" si="335"/>
        <v/>
      </c>
      <c r="V1752" s="57" t="str">
        <f ca="1">IF(AND(C1752&lt;&gt;"",C1752&lt;&gt;OFFSET(C1752,1,0)),SUMIFS([Giá có thuế],[Số ĐK],C1752),"")</f>
        <v/>
      </c>
      <c r="W1752" s="53"/>
      <c r="X1752" s="55" t="str">
        <f>IF(W1752="","",'Thông Tin Chung'!#REF!)</f>
        <v/>
      </c>
      <c r="Y1752" s="57" t="str">
        <f t="shared" ca="1" si="336"/>
        <v/>
      </c>
      <c r="Z1752" s="59"/>
      <c r="AA1752" s="49" t="str">
        <f ca="1">IF(C1752="","",IF(OR(D1752&lt;NgayBatDau,D1752&gt;NgayKetThuc),"Ngày tháng phải nằm trong kỳ báo cáo",IF(AND(G1752&lt;&gt;"",COUNTIF(D.2[Tên khách hàng],G1752)=0),"Tên KH chưa khai báo trong DSKH",IF(AND(H1752&lt;&gt;"",COUNTIF(D.1[Tên sản phẩm],H1752)=0),"SP này chưa khai báo trong DSSP",""))))</f>
        <v/>
      </c>
      <c r="AB1752" s="28" t="str">
        <f t="shared" ca="1" si="326"/>
        <v/>
      </c>
      <c r="AC1752" s="29" t="str">
        <f>IF(OR(H1752="",S1752=""),"",S1752-(SUM(L1752,M1752)*INDEX(#REF!,MATCH(H1752,D.1[Tên sản phẩm],0))))</f>
        <v/>
      </c>
    </row>
    <row r="1753" spans="2:29" ht="27.75" customHeight="1">
      <c r="B1753" s="69">
        <f t="shared" si="327"/>
        <v>1750</v>
      </c>
      <c r="C1753" s="49" t="str">
        <f t="shared" ca="1" si="328"/>
        <v/>
      </c>
      <c r="D1753" s="50" t="str">
        <f t="shared" ca="1" si="329"/>
        <v/>
      </c>
      <c r="E1753" s="51" t="str">
        <f t="shared" ca="1" si="330"/>
        <v/>
      </c>
      <c r="F1753" s="51"/>
      <c r="G1753" s="52" t="str">
        <f t="shared" ca="1" si="331"/>
        <v/>
      </c>
      <c r="H1753" s="53"/>
      <c r="I1753" s="54" t="str">
        <f>IF(H1753="","",INDEX(D.1[Quy cách],MATCH(H1753,D.1[Tên sản phẩm],0)))</f>
        <v/>
      </c>
      <c r="J1753" s="20" t="str">
        <f>IF(H1753="","",INDEX(D.1[ĐVT],MATCH(H1753,D.1[Tên sản phẩm],0)))</f>
        <v/>
      </c>
      <c r="K1753" s="56" t="str">
        <f>IF(H1753="","",INDEX(#REF!,MATCH(H1753,D.1[Tên sản phẩm],0)))</f>
        <v/>
      </c>
      <c r="L1753" s="56"/>
      <c r="M1753" s="53"/>
      <c r="N1753" s="53"/>
      <c r="O1753" s="53"/>
      <c r="P1753" s="57" t="str">
        <f t="shared" si="332"/>
        <v/>
      </c>
      <c r="Q1753" s="58"/>
      <c r="R1753" s="56" t="str">
        <f t="shared" si="325"/>
        <v/>
      </c>
      <c r="S1753" s="57" t="str">
        <f t="shared" si="333"/>
        <v/>
      </c>
      <c r="T1753" s="58" t="str">
        <f t="shared" ca="1" si="334"/>
        <v/>
      </c>
      <c r="U1753" s="57" t="str">
        <f t="shared" si="335"/>
        <v/>
      </c>
      <c r="V1753" s="57" t="str">
        <f ca="1">IF(AND(C1753&lt;&gt;"",C1753&lt;&gt;OFFSET(C1753,1,0)),SUMIFS([Giá có thuế],[Số ĐK],C1753),"")</f>
        <v/>
      </c>
      <c r="W1753" s="53"/>
      <c r="X1753" s="55" t="str">
        <f>IF(W1753="","",'Thông Tin Chung'!#REF!)</f>
        <v/>
      </c>
      <c r="Y1753" s="57" t="str">
        <f t="shared" ca="1" si="336"/>
        <v/>
      </c>
      <c r="Z1753" s="59"/>
      <c r="AA1753" s="49" t="str">
        <f ca="1">IF(C1753="","",IF(OR(D1753&lt;NgayBatDau,D1753&gt;NgayKetThuc),"Ngày tháng phải nằm trong kỳ báo cáo",IF(AND(G1753&lt;&gt;"",COUNTIF(D.2[Tên khách hàng],G1753)=0),"Tên KH chưa khai báo trong DSKH",IF(AND(H1753&lt;&gt;"",COUNTIF(D.1[Tên sản phẩm],H1753)=0),"SP này chưa khai báo trong DSSP",""))))</f>
        <v/>
      </c>
      <c r="AB1753" s="28" t="str">
        <f t="shared" ca="1" si="326"/>
        <v/>
      </c>
      <c r="AC1753" s="29" t="str">
        <f>IF(OR(H1753="",S1753=""),"",S1753-(SUM(L1753,M1753)*INDEX(#REF!,MATCH(H1753,D.1[Tên sản phẩm],0))))</f>
        <v/>
      </c>
    </row>
    <row r="1754" spans="2:29" ht="27.75" customHeight="1">
      <c r="B1754" s="69">
        <f t="shared" si="327"/>
        <v>1751</v>
      </c>
      <c r="C1754" s="49" t="str">
        <f t="shared" ca="1" si="328"/>
        <v/>
      </c>
      <c r="D1754" s="50" t="str">
        <f t="shared" ca="1" si="329"/>
        <v/>
      </c>
      <c r="E1754" s="51" t="str">
        <f t="shared" ca="1" si="330"/>
        <v/>
      </c>
      <c r="F1754" s="51"/>
      <c r="G1754" s="52" t="str">
        <f t="shared" ca="1" si="331"/>
        <v/>
      </c>
      <c r="H1754" s="53"/>
      <c r="I1754" s="54" t="str">
        <f>IF(H1754="","",INDEX(D.1[Quy cách],MATCH(H1754,D.1[Tên sản phẩm],0)))</f>
        <v/>
      </c>
      <c r="J1754" s="20" t="str">
        <f>IF(H1754="","",INDEX(D.1[ĐVT],MATCH(H1754,D.1[Tên sản phẩm],0)))</f>
        <v/>
      </c>
      <c r="K1754" s="56" t="str">
        <f>IF(H1754="","",INDEX(#REF!,MATCH(H1754,D.1[Tên sản phẩm],0)))</f>
        <v/>
      </c>
      <c r="L1754" s="56"/>
      <c r="M1754" s="53"/>
      <c r="N1754" s="53"/>
      <c r="O1754" s="53"/>
      <c r="P1754" s="57" t="str">
        <f t="shared" si="332"/>
        <v/>
      </c>
      <c r="Q1754" s="58"/>
      <c r="R1754" s="56" t="str">
        <f t="shared" si="325"/>
        <v/>
      </c>
      <c r="S1754" s="57" t="str">
        <f t="shared" si="333"/>
        <v/>
      </c>
      <c r="T1754" s="58" t="str">
        <f t="shared" ca="1" si="334"/>
        <v/>
      </c>
      <c r="U1754" s="57" t="str">
        <f t="shared" si="335"/>
        <v/>
      </c>
      <c r="V1754" s="57" t="str">
        <f ca="1">IF(AND(C1754&lt;&gt;"",C1754&lt;&gt;OFFSET(C1754,1,0)),SUMIFS([Giá có thuế],[Số ĐK],C1754),"")</f>
        <v/>
      </c>
      <c r="W1754" s="53"/>
      <c r="X1754" s="55" t="str">
        <f>IF(W1754="","",'Thông Tin Chung'!#REF!)</f>
        <v/>
      </c>
      <c r="Y1754" s="57" t="str">
        <f t="shared" ca="1" si="336"/>
        <v/>
      </c>
      <c r="Z1754" s="59"/>
      <c r="AA1754" s="49" t="str">
        <f ca="1">IF(C1754="","",IF(OR(D1754&lt;NgayBatDau,D1754&gt;NgayKetThuc),"Ngày tháng phải nằm trong kỳ báo cáo",IF(AND(G1754&lt;&gt;"",COUNTIF(D.2[Tên khách hàng],G1754)=0),"Tên KH chưa khai báo trong DSKH",IF(AND(H1754&lt;&gt;"",COUNTIF(D.1[Tên sản phẩm],H1754)=0),"SP này chưa khai báo trong DSSP",""))))</f>
        <v/>
      </c>
      <c r="AB1754" s="28" t="str">
        <f t="shared" ca="1" si="326"/>
        <v/>
      </c>
      <c r="AC1754" s="29" t="str">
        <f>IF(OR(H1754="",S1754=""),"",S1754-(SUM(L1754,M1754)*INDEX(#REF!,MATCH(H1754,D.1[Tên sản phẩm],0))))</f>
        <v/>
      </c>
    </row>
    <row r="1755" spans="2:29" ht="27.75" customHeight="1">
      <c r="B1755" s="69">
        <f t="shared" si="327"/>
        <v>1752</v>
      </c>
      <c r="C1755" s="49" t="str">
        <f t="shared" ca="1" si="328"/>
        <v/>
      </c>
      <c r="D1755" s="50" t="str">
        <f t="shared" ca="1" si="329"/>
        <v/>
      </c>
      <c r="E1755" s="51" t="str">
        <f t="shared" ca="1" si="330"/>
        <v/>
      </c>
      <c r="F1755" s="51"/>
      <c r="G1755" s="52" t="str">
        <f t="shared" ca="1" si="331"/>
        <v/>
      </c>
      <c r="H1755" s="53"/>
      <c r="I1755" s="54" t="str">
        <f>IF(H1755="","",INDEX(D.1[Quy cách],MATCH(H1755,D.1[Tên sản phẩm],0)))</f>
        <v/>
      </c>
      <c r="J1755" s="20" t="str">
        <f>IF(H1755="","",INDEX(D.1[ĐVT],MATCH(H1755,D.1[Tên sản phẩm],0)))</f>
        <v/>
      </c>
      <c r="K1755" s="56" t="str">
        <f>IF(H1755="","",INDEX(#REF!,MATCH(H1755,D.1[Tên sản phẩm],0)))</f>
        <v/>
      </c>
      <c r="L1755" s="56"/>
      <c r="M1755" s="53"/>
      <c r="N1755" s="53"/>
      <c r="O1755" s="53"/>
      <c r="P1755" s="57" t="str">
        <f t="shared" si="332"/>
        <v/>
      </c>
      <c r="Q1755" s="58"/>
      <c r="R1755" s="56" t="str">
        <f t="shared" si="325"/>
        <v/>
      </c>
      <c r="S1755" s="57" t="str">
        <f t="shared" si="333"/>
        <v/>
      </c>
      <c r="T1755" s="58" t="str">
        <f t="shared" ca="1" si="334"/>
        <v/>
      </c>
      <c r="U1755" s="57" t="str">
        <f t="shared" si="335"/>
        <v/>
      </c>
      <c r="V1755" s="57" t="str">
        <f ca="1">IF(AND(C1755&lt;&gt;"",C1755&lt;&gt;OFFSET(C1755,1,0)),SUMIFS([Giá có thuế],[Số ĐK],C1755),"")</f>
        <v/>
      </c>
      <c r="W1755" s="53"/>
      <c r="X1755" s="55" t="str">
        <f>IF(W1755="","",'Thông Tin Chung'!#REF!)</f>
        <v/>
      </c>
      <c r="Y1755" s="57" t="str">
        <f t="shared" ca="1" si="336"/>
        <v/>
      </c>
      <c r="Z1755" s="59"/>
      <c r="AA1755" s="49" t="str">
        <f ca="1">IF(C1755="","",IF(OR(D1755&lt;NgayBatDau,D1755&gt;NgayKetThuc),"Ngày tháng phải nằm trong kỳ báo cáo",IF(AND(G1755&lt;&gt;"",COUNTIF(D.2[Tên khách hàng],G1755)=0),"Tên KH chưa khai báo trong DSKH",IF(AND(H1755&lt;&gt;"",COUNTIF(D.1[Tên sản phẩm],H1755)=0),"SP này chưa khai báo trong DSSP",""))))</f>
        <v/>
      </c>
      <c r="AB1755" s="28" t="str">
        <f t="shared" ca="1" si="326"/>
        <v/>
      </c>
      <c r="AC1755" s="29" t="str">
        <f>IF(OR(H1755="",S1755=""),"",S1755-(SUM(L1755,M1755)*INDEX(#REF!,MATCH(H1755,D.1[Tên sản phẩm],0))))</f>
        <v/>
      </c>
    </row>
    <row r="1756" spans="2:29" ht="27.75" customHeight="1">
      <c r="B1756" s="69">
        <f t="shared" si="327"/>
        <v>1753</v>
      </c>
      <c r="C1756" s="49" t="str">
        <f t="shared" ca="1" si="328"/>
        <v/>
      </c>
      <c r="D1756" s="50" t="str">
        <f t="shared" ca="1" si="329"/>
        <v/>
      </c>
      <c r="E1756" s="51" t="str">
        <f t="shared" ca="1" si="330"/>
        <v/>
      </c>
      <c r="F1756" s="51"/>
      <c r="G1756" s="52" t="str">
        <f t="shared" ca="1" si="331"/>
        <v/>
      </c>
      <c r="H1756" s="53"/>
      <c r="I1756" s="54" t="str">
        <f>IF(H1756="","",INDEX(D.1[Quy cách],MATCH(H1756,D.1[Tên sản phẩm],0)))</f>
        <v/>
      </c>
      <c r="J1756" s="20" t="str">
        <f>IF(H1756="","",INDEX(D.1[ĐVT],MATCH(H1756,D.1[Tên sản phẩm],0)))</f>
        <v/>
      </c>
      <c r="K1756" s="56" t="str">
        <f>IF(H1756="","",INDEX(#REF!,MATCH(H1756,D.1[Tên sản phẩm],0)))</f>
        <v/>
      </c>
      <c r="L1756" s="56"/>
      <c r="M1756" s="53"/>
      <c r="N1756" s="53"/>
      <c r="O1756" s="53"/>
      <c r="P1756" s="57" t="str">
        <f t="shared" si="332"/>
        <v/>
      </c>
      <c r="Q1756" s="58"/>
      <c r="R1756" s="56" t="str">
        <f t="shared" si="325"/>
        <v/>
      </c>
      <c r="S1756" s="57" t="str">
        <f t="shared" si="333"/>
        <v/>
      </c>
      <c r="T1756" s="58" t="str">
        <f t="shared" ca="1" si="334"/>
        <v/>
      </c>
      <c r="U1756" s="57" t="str">
        <f t="shared" si="335"/>
        <v/>
      </c>
      <c r="V1756" s="57" t="str">
        <f ca="1">IF(AND(C1756&lt;&gt;"",C1756&lt;&gt;OFFSET(C1756,1,0)),SUMIFS([Giá có thuế],[Số ĐK],C1756),"")</f>
        <v/>
      </c>
      <c r="W1756" s="53"/>
      <c r="X1756" s="55" t="str">
        <f>IF(W1756="","",'Thông Tin Chung'!#REF!)</f>
        <v/>
      </c>
      <c r="Y1756" s="57" t="str">
        <f t="shared" ca="1" si="336"/>
        <v/>
      </c>
      <c r="Z1756" s="59"/>
      <c r="AA1756" s="49" t="str">
        <f ca="1">IF(C1756="","",IF(OR(D1756&lt;NgayBatDau,D1756&gt;NgayKetThuc),"Ngày tháng phải nằm trong kỳ báo cáo",IF(AND(G1756&lt;&gt;"",COUNTIF(D.2[Tên khách hàng],G1756)=0),"Tên KH chưa khai báo trong DSKH",IF(AND(H1756&lt;&gt;"",COUNTIF(D.1[Tên sản phẩm],H1756)=0),"SP này chưa khai báo trong DSSP",""))))</f>
        <v/>
      </c>
      <c r="AB1756" s="28" t="str">
        <f t="shared" ca="1" si="326"/>
        <v/>
      </c>
      <c r="AC1756" s="29" t="str">
        <f>IF(OR(H1756="",S1756=""),"",S1756-(SUM(L1756,M1756)*INDEX(#REF!,MATCH(H1756,D.1[Tên sản phẩm],0))))</f>
        <v/>
      </c>
    </row>
    <row r="1757" spans="2:29" ht="27.75" customHeight="1">
      <c r="B1757" s="69">
        <f t="shared" si="327"/>
        <v>1754</v>
      </c>
      <c r="C1757" s="49" t="str">
        <f t="shared" ca="1" si="328"/>
        <v/>
      </c>
      <c r="D1757" s="50" t="str">
        <f t="shared" ca="1" si="329"/>
        <v/>
      </c>
      <c r="E1757" s="51" t="str">
        <f t="shared" ca="1" si="330"/>
        <v/>
      </c>
      <c r="F1757" s="51"/>
      <c r="G1757" s="52" t="str">
        <f t="shared" ca="1" si="331"/>
        <v/>
      </c>
      <c r="H1757" s="53"/>
      <c r="I1757" s="54" t="str">
        <f>IF(H1757="","",INDEX(D.1[Quy cách],MATCH(H1757,D.1[Tên sản phẩm],0)))</f>
        <v/>
      </c>
      <c r="J1757" s="20" t="str">
        <f>IF(H1757="","",INDEX(D.1[ĐVT],MATCH(H1757,D.1[Tên sản phẩm],0)))</f>
        <v/>
      </c>
      <c r="K1757" s="56" t="str">
        <f>IF(H1757="","",INDEX(#REF!,MATCH(H1757,D.1[Tên sản phẩm],0)))</f>
        <v/>
      </c>
      <c r="L1757" s="56"/>
      <c r="M1757" s="53"/>
      <c r="N1757" s="53"/>
      <c r="O1757" s="53"/>
      <c r="P1757" s="57" t="str">
        <f t="shared" si="332"/>
        <v/>
      </c>
      <c r="Q1757" s="58"/>
      <c r="R1757" s="56" t="str">
        <f t="shared" si="325"/>
        <v/>
      </c>
      <c r="S1757" s="57" t="str">
        <f t="shared" si="333"/>
        <v/>
      </c>
      <c r="T1757" s="58" t="str">
        <f t="shared" ca="1" si="334"/>
        <v/>
      </c>
      <c r="U1757" s="57" t="str">
        <f t="shared" si="335"/>
        <v/>
      </c>
      <c r="V1757" s="57" t="str">
        <f ca="1">IF(AND(C1757&lt;&gt;"",C1757&lt;&gt;OFFSET(C1757,1,0)),SUMIFS([Giá có thuế],[Số ĐK],C1757),"")</f>
        <v/>
      </c>
      <c r="W1757" s="53"/>
      <c r="X1757" s="55" t="str">
        <f>IF(W1757="","",'Thông Tin Chung'!#REF!)</f>
        <v/>
      </c>
      <c r="Y1757" s="57" t="str">
        <f t="shared" ca="1" si="336"/>
        <v/>
      </c>
      <c r="Z1757" s="59"/>
      <c r="AA1757" s="49" t="str">
        <f ca="1">IF(C1757="","",IF(OR(D1757&lt;NgayBatDau,D1757&gt;NgayKetThuc),"Ngày tháng phải nằm trong kỳ báo cáo",IF(AND(G1757&lt;&gt;"",COUNTIF(D.2[Tên khách hàng],G1757)=0),"Tên KH chưa khai báo trong DSKH",IF(AND(H1757&lt;&gt;"",COUNTIF(D.1[Tên sản phẩm],H1757)=0),"SP này chưa khai báo trong DSSP",""))))</f>
        <v/>
      </c>
      <c r="AB1757" s="28" t="str">
        <f t="shared" ca="1" si="326"/>
        <v/>
      </c>
      <c r="AC1757" s="29" t="str">
        <f>IF(OR(H1757="",S1757=""),"",S1757-(SUM(L1757,M1757)*INDEX(#REF!,MATCH(H1757,D.1[Tên sản phẩm],0))))</f>
        <v/>
      </c>
    </row>
    <row r="1758" spans="2:29" ht="27.75" customHeight="1">
      <c r="B1758" s="69">
        <f t="shared" si="327"/>
        <v>1755</v>
      </c>
      <c r="C1758" s="49" t="str">
        <f t="shared" ca="1" si="328"/>
        <v/>
      </c>
      <c r="D1758" s="50" t="str">
        <f t="shared" ca="1" si="329"/>
        <v/>
      </c>
      <c r="E1758" s="51" t="str">
        <f t="shared" ca="1" si="330"/>
        <v/>
      </c>
      <c r="F1758" s="51"/>
      <c r="G1758" s="52" t="str">
        <f t="shared" ca="1" si="331"/>
        <v/>
      </c>
      <c r="H1758" s="53"/>
      <c r="I1758" s="54" t="str">
        <f>IF(H1758="","",INDEX(D.1[Quy cách],MATCH(H1758,D.1[Tên sản phẩm],0)))</f>
        <v/>
      </c>
      <c r="J1758" s="20" t="str">
        <f>IF(H1758="","",INDEX(D.1[ĐVT],MATCH(H1758,D.1[Tên sản phẩm],0)))</f>
        <v/>
      </c>
      <c r="K1758" s="56" t="str">
        <f>IF(H1758="","",INDEX(#REF!,MATCH(H1758,D.1[Tên sản phẩm],0)))</f>
        <v/>
      </c>
      <c r="L1758" s="56"/>
      <c r="M1758" s="53"/>
      <c r="N1758" s="53"/>
      <c r="O1758" s="53"/>
      <c r="P1758" s="57" t="str">
        <f t="shared" si="332"/>
        <v/>
      </c>
      <c r="Q1758" s="58"/>
      <c r="R1758" s="56" t="str">
        <f t="shared" si="325"/>
        <v/>
      </c>
      <c r="S1758" s="57" t="str">
        <f t="shared" si="333"/>
        <v/>
      </c>
      <c r="T1758" s="58" t="str">
        <f t="shared" ca="1" si="334"/>
        <v/>
      </c>
      <c r="U1758" s="57" t="str">
        <f t="shared" si="335"/>
        <v/>
      </c>
      <c r="V1758" s="57" t="str">
        <f ca="1">IF(AND(C1758&lt;&gt;"",C1758&lt;&gt;OFFSET(C1758,1,0)),SUMIFS([Giá có thuế],[Số ĐK],C1758),"")</f>
        <v/>
      </c>
      <c r="W1758" s="53"/>
      <c r="X1758" s="55" t="str">
        <f>IF(W1758="","",'Thông Tin Chung'!#REF!)</f>
        <v/>
      </c>
      <c r="Y1758" s="57" t="str">
        <f t="shared" ca="1" si="336"/>
        <v/>
      </c>
      <c r="Z1758" s="59"/>
      <c r="AA1758" s="49" t="str">
        <f ca="1">IF(C1758="","",IF(OR(D1758&lt;NgayBatDau,D1758&gt;NgayKetThuc),"Ngày tháng phải nằm trong kỳ báo cáo",IF(AND(G1758&lt;&gt;"",COUNTIF(D.2[Tên khách hàng],G1758)=0),"Tên KH chưa khai báo trong DSKH",IF(AND(H1758&lt;&gt;"",COUNTIF(D.1[Tên sản phẩm],H1758)=0),"SP này chưa khai báo trong DSSP",""))))</f>
        <v/>
      </c>
      <c r="AB1758" s="28" t="str">
        <f t="shared" ca="1" si="326"/>
        <v/>
      </c>
      <c r="AC1758" s="29" t="str">
        <f>IF(OR(H1758="",S1758=""),"",S1758-(SUM(L1758,M1758)*INDEX(#REF!,MATCH(H1758,D.1[Tên sản phẩm],0))))</f>
        <v/>
      </c>
    </row>
    <row r="1759" spans="2:29" ht="27.75" customHeight="1">
      <c r="B1759" s="69">
        <f t="shared" si="327"/>
        <v>1756</v>
      </c>
      <c r="C1759" s="49" t="str">
        <f t="shared" ca="1" si="328"/>
        <v/>
      </c>
      <c r="D1759" s="50" t="str">
        <f t="shared" ca="1" si="329"/>
        <v/>
      </c>
      <c r="E1759" s="51" t="str">
        <f t="shared" ca="1" si="330"/>
        <v/>
      </c>
      <c r="F1759" s="51"/>
      <c r="G1759" s="52" t="str">
        <f t="shared" ca="1" si="331"/>
        <v/>
      </c>
      <c r="H1759" s="53"/>
      <c r="I1759" s="54" t="str">
        <f>IF(H1759="","",INDEX(D.1[Quy cách],MATCH(H1759,D.1[Tên sản phẩm],0)))</f>
        <v/>
      </c>
      <c r="J1759" s="20" t="str">
        <f>IF(H1759="","",INDEX(D.1[ĐVT],MATCH(H1759,D.1[Tên sản phẩm],0)))</f>
        <v/>
      </c>
      <c r="K1759" s="56" t="str">
        <f>IF(H1759="","",INDEX(#REF!,MATCH(H1759,D.1[Tên sản phẩm],0)))</f>
        <v/>
      </c>
      <c r="L1759" s="56"/>
      <c r="M1759" s="53"/>
      <c r="N1759" s="53"/>
      <c r="O1759" s="53"/>
      <c r="P1759" s="57" t="str">
        <f t="shared" si="332"/>
        <v/>
      </c>
      <c r="Q1759" s="58"/>
      <c r="R1759" s="56" t="str">
        <f t="shared" si="325"/>
        <v/>
      </c>
      <c r="S1759" s="57" t="str">
        <f t="shared" si="333"/>
        <v/>
      </c>
      <c r="T1759" s="58" t="str">
        <f t="shared" ca="1" si="334"/>
        <v/>
      </c>
      <c r="U1759" s="57" t="str">
        <f t="shared" si="335"/>
        <v/>
      </c>
      <c r="V1759" s="57" t="str">
        <f ca="1">IF(AND(C1759&lt;&gt;"",C1759&lt;&gt;OFFSET(C1759,1,0)),SUMIFS([Giá có thuế],[Số ĐK],C1759),"")</f>
        <v/>
      </c>
      <c r="W1759" s="53"/>
      <c r="X1759" s="55" t="str">
        <f>IF(W1759="","",'Thông Tin Chung'!#REF!)</f>
        <v/>
      </c>
      <c r="Y1759" s="57" t="str">
        <f t="shared" ca="1" si="336"/>
        <v/>
      </c>
      <c r="Z1759" s="59"/>
      <c r="AA1759" s="49" t="str">
        <f ca="1">IF(C1759="","",IF(OR(D1759&lt;NgayBatDau,D1759&gt;NgayKetThuc),"Ngày tháng phải nằm trong kỳ báo cáo",IF(AND(G1759&lt;&gt;"",COUNTIF(D.2[Tên khách hàng],G1759)=0),"Tên KH chưa khai báo trong DSKH",IF(AND(H1759&lt;&gt;"",COUNTIF(D.1[Tên sản phẩm],H1759)=0),"SP này chưa khai báo trong DSSP",""))))</f>
        <v/>
      </c>
      <c r="AB1759" s="28" t="str">
        <f t="shared" ca="1" si="326"/>
        <v/>
      </c>
      <c r="AC1759" s="29" t="str">
        <f>IF(OR(H1759="",S1759=""),"",S1759-(SUM(L1759,M1759)*INDEX(#REF!,MATCH(H1759,D.1[Tên sản phẩm],0))))</f>
        <v/>
      </c>
    </row>
    <row r="1760" spans="2:29" ht="27.75" customHeight="1">
      <c r="B1760" s="69">
        <f t="shared" si="327"/>
        <v>1757</v>
      </c>
      <c r="C1760" s="49" t="str">
        <f t="shared" ca="1" si="328"/>
        <v/>
      </c>
      <c r="D1760" s="50" t="str">
        <f t="shared" ca="1" si="329"/>
        <v/>
      </c>
      <c r="E1760" s="51" t="str">
        <f t="shared" ca="1" si="330"/>
        <v/>
      </c>
      <c r="F1760" s="51"/>
      <c r="G1760" s="52" t="str">
        <f t="shared" ca="1" si="331"/>
        <v/>
      </c>
      <c r="H1760" s="53"/>
      <c r="I1760" s="54" t="str">
        <f>IF(H1760="","",INDEX(D.1[Quy cách],MATCH(H1760,D.1[Tên sản phẩm],0)))</f>
        <v/>
      </c>
      <c r="J1760" s="20" t="str">
        <f>IF(H1760="","",INDEX(D.1[ĐVT],MATCH(H1760,D.1[Tên sản phẩm],0)))</f>
        <v/>
      </c>
      <c r="K1760" s="56" t="str">
        <f>IF(H1760="","",INDEX(#REF!,MATCH(H1760,D.1[Tên sản phẩm],0)))</f>
        <v/>
      </c>
      <c r="L1760" s="56"/>
      <c r="M1760" s="53"/>
      <c r="N1760" s="53"/>
      <c r="O1760" s="53"/>
      <c r="P1760" s="57" t="str">
        <f t="shared" si="332"/>
        <v/>
      </c>
      <c r="Q1760" s="58"/>
      <c r="R1760" s="56" t="str">
        <f t="shared" si="325"/>
        <v/>
      </c>
      <c r="S1760" s="57" t="str">
        <f t="shared" si="333"/>
        <v/>
      </c>
      <c r="T1760" s="58" t="str">
        <f t="shared" ca="1" si="334"/>
        <v/>
      </c>
      <c r="U1760" s="57" t="str">
        <f t="shared" si="335"/>
        <v/>
      </c>
      <c r="V1760" s="57" t="str">
        <f ca="1">IF(AND(C1760&lt;&gt;"",C1760&lt;&gt;OFFSET(C1760,1,0)),SUMIFS([Giá có thuế],[Số ĐK],C1760),"")</f>
        <v/>
      </c>
      <c r="W1760" s="53"/>
      <c r="X1760" s="55" t="str">
        <f>IF(W1760="","",'Thông Tin Chung'!#REF!)</f>
        <v/>
      </c>
      <c r="Y1760" s="57" t="str">
        <f t="shared" ca="1" si="336"/>
        <v/>
      </c>
      <c r="Z1760" s="59"/>
      <c r="AA1760" s="49" t="str">
        <f ca="1">IF(C1760="","",IF(OR(D1760&lt;NgayBatDau,D1760&gt;NgayKetThuc),"Ngày tháng phải nằm trong kỳ báo cáo",IF(AND(G1760&lt;&gt;"",COUNTIF(D.2[Tên khách hàng],G1760)=0),"Tên KH chưa khai báo trong DSKH",IF(AND(H1760&lt;&gt;"",COUNTIF(D.1[Tên sản phẩm],H1760)=0),"SP này chưa khai báo trong DSSP",""))))</f>
        <v/>
      </c>
      <c r="AB1760" s="28" t="str">
        <f t="shared" ca="1" si="326"/>
        <v/>
      </c>
      <c r="AC1760" s="29" t="str">
        <f>IF(OR(H1760="",S1760=""),"",S1760-(SUM(L1760,M1760)*INDEX(#REF!,MATCH(H1760,D.1[Tên sản phẩm],0))))</f>
        <v/>
      </c>
    </row>
    <row r="1761" spans="2:29" ht="27.75" customHeight="1">
      <c r="B1761" s="69">
        <f t="shared" si="327"/>
        <v>1758</v>
      </c>
      <c r="C1761" s="49" t="str">
        <f t="shared" ca="1" si="328"/>
        <v/>
      </c>
      <c r="D1761" s="50" t="str">
        <f t="shared" ca="1" si="329"/>
        <v/>
      </c>
      <c r="E1761" s="51" t="str">
        <f t="shared" ca="1" si="330"/>
        <v/>
      </c>
      <c r="F1761" s="51"/>
      <c r="G1761" s="52" t="str">
        <f t="shared" ca="1" si="331"/>
        <v/>
      </c>
      <c r="H1761" s="53"/>
      <c r="I1761" s="54" t="str">
        <f>IF(H1761="","",INDEX(D.1[Quy cách],MATCH(H1761,D.1[Tên sản phẩm],0)))</f>
        <v/>
      </c>
      <c r="J1761" s="20" t="str">
        <f>IF(H1761="","",INDEX(D.1[ĐVT],MATCH(H1761,D.1[Tên sản phẩm],0)))</f>
        <v/>
      </c>
      <c r="K1761" s="56" t="str">
        <f>IF(H1761="","",INDEX(#REF!,MATCH(H1761,D.1[Tên sản phẩm],0)))</f>
        <v/>
      </c>
      <c r="L1761" s="56"/>
      <c r="M1761" s="53"/>
      <c r="N1761" s="53"/>
      <c r="O1761" s="53"/>
      <c r="P1761" s="57" t="str">
        <f t="shared" si="332"/>
        <v/>
      </c>
      <c r="Q1761" s="58"/>
      <c r="R1761" s="56" t="str">
        <f t="shared" si="325"/>
        <v/>
      </c>
      <c r="S1761" s="57" t="str">
        <f t="shared" si="333"/>
        <v/>
      </c>
      <c r="T1761" s="58" t="str">
        <f t="shared" ca="1" si="334"/>
        <v/>
      </c>
      <c r="U1761" s="57" t="str">
        <f t="shared" si="335"/>
        <v/>
      </c>
      <c r="V1761" s="57" t="str">
        <f ca="1">IF(AND(C1761&lt;&gt;"",C1761&lt;&gt;OFFSET(C1761,1,0)),SUMIFS([Giá có thuế],[Số ĐK],C1761),"")</f>
        <v/>
      </c>
      <c r="W1761" s="53"/>
      <c r="X1761" s="55" t="str">
        <f>IF(W1761="","",'Thông Tin Chung'!#REF!)</f>
        <v/>
      </c>
      <c r="Y1761" s="57" t="str">
        <f t="shared" ca="1" si="336"/>
        <v/>
      </c>
      <c r="Z1761" s="59"/>
      <c r="AA1761" s="49" t="str">
        <f ca="1">IF(C1761="","",IF(OR(D1761&lt;NgayBatDau,D1761&gt;NgayKetThuc),"Ngày tháng phải nằm trong kỳ báo cáo",IF(AND(G1761&lt;&gt;"",COUNTIF(D.2[Tên khách hàng],G1761)=0),"Tên KH chưa khai báo trong DSKH",IF(AND(H1761&lt;&gt;"",COUNTIF(D.1[Tên sản phẩm],H1761)=0),"SP này chưa khai báo trong DSSP",""))))</f>
        <v/>
      </c>
      <c r="AB1761" s="28" t="str">
        <f t="shared" ca="1" si="326"/>
        <v/>
      </c>
      <c r="AC1761" s="29" t="str">
        <f>IF(OR(H1761="",S1761=""),"",S1761-(SUM(L1761,M1761)*INDEX(#REF!,MATCH(H1761,D.1[Tên sản phẩm],0))))</f>
        <v/>
      </c>
    </row>
    <row r="1762" spans="2:29" ht="27.75" customHeight="1">
      <c r="B1762" s="69">
        <f t="shared" si="327"/>
        <v>1759</v>
      </c>
      <c r="C1762" s="49" t="str">
        <f t="shared" ca="1" si="328"/>
        <v/>
      </c>
      <c r="D1762" s="50" t="str">
        <f t="shared" ca="1" si="329"/>
        <v/>
      </c>
      <c r="E1762" s="51" t="str">
        <f t="shared" ca="1" si="330"/>
        <v/>
      </c>
      <c r="F1762" s="51"/>
      <c r="G1762" s="52" t="str">
        <f t="shared" ca="1" si="331"/>
        <v/>
      </c>
      <c r="H1762" s="53"/>
      <c r="I1762" s="54" t="str">
        <f>IF(H1762="","",INDEX(D.1[Quy cách],MATCH(H1762,D.1[Tên sản phẩm],0)))</f>
        <v/>
      </c>
      <c r="J1762" s="20" t="str">
        <f>IF(H1762="","",INDEX(D.1[ĐVT],MATCH(H1762,D.1[Tên sản phẩm],0)))</f>
        <v/>
      </c>
      <c r="K1762" s="56" t="str">
        <f>IF(H1762="","",INDEX(#REF!,MATCH(H1762,D.1[Tên sản phẩm],0)))</f>
        <v/>
      </c>
      <c r="L1762" s="56"/>
      <c r="M1762" s="53"/>
      <c r="N1762" s="53"/>
      <c r="O1762" s="53"/>
      <c r="P1762" s="57" t="str">
        <f t="shared" si="332"/>
        <v/>
      </c>
      <c r="Q1762" s="58"/>
      <c r="R1762" s="56" t="str">
        <f t="shared" si="325"/>
        <v/>
      </c>
      <c r="S1762" s="57" t="str">
        <f t="shared" si="333"/>
        <v/>
      </c>
      <c r="T1762" s="58" t="str">
        <f t="shared" ca="1" si="334"/>
        <v/>
      </c>
      <c r="U1762" s="57" t="str">
        <f t="shared" si="335"/>
        <v/>
      </c>
      <c r="V1762" s="57" t="str">
        <f ca="1">IF(AND(C1762&lt;&gt;"",C1762&lt;&gt;OFFSET(C1762,1,0)),SUMIFS([Giá có thuế],[Số ĐK],C1762),"")</f>
        <v/>
      </c>
      <c r="W1762" s="53"/>
      <c r="X1762" s="55" t="str">
        <f>IF(W1762="","",'Thông Tin Chung'!#REF!)</f>
        <v/>
      </c>
      <c r="Y1762" s="57" t="str">
        <f t="shared" ca="1" si="336"/>
        <v/>
      </c>
      <c r="Z1762" s="59"/>
      <c r="AA1762" s="49" t="str">
        <f ca="1">IF(C1762="","",IF(OR(D1762&lt;NgayBatDau,D1762&gt;NgayKetThuc),"Ngày tháng phải nằm trong kỳ báo cáo",IF(AND(G1762&lt;&gt;"",COUNTIF(D.2[Tên khách hàng],G1762)=0),"Tên KH chưa khai báo trong DSKH",IF(AND(H1762&lt;&gt;"",COUNTIF(D.1[Tên sản phẩm],H1762)=0),"SP này chưa khai báo trong DSSP",""))))</f>
        <v/>
      </c>
      <c r="AB1762" s="28" t="str">
        <f t="shared" ca="1" si="326"/>
        <v/>
      </c>
      <c r="AC1762" s="29" t="str">
        <f>IF(OR(H1762="",S1762=""),"",S1762-(SUM(L1762,M1762)*INDEX(#REF!,MATCH(H1762,D.1[Tên sản phẩm],0))))</f>
        <v/>
      </c>
    </row>
    <row r="1763" spans="2:29" ht="27.75" customHeight="1">
      <c r="B1763" s="69">
        <f t="shared" si="327"/>
        <v>1760</v>
      </c>
      <c r="C1763" s="49" t="str">
        <f t="shared" ca="1" si="328"/>
        <v/>
      </c>
      <c r="D1763" s="50" t="str">
        <f t="shared" ca="1" si="329"/>
        <v/>
      </c>
      <c r="E1763" s="51" t="str">
        <f t="shared" ca="1" si="330"/>
        <v/>
      </c>
      <c r="F1763" s="51"/>
      <c r="G1763" s="52" t="str">
        <f t="shared" ca="1" si="331"/>
        <v/>
      </c>
      <c r="H1763" s="53"/>
      <c r="I1763" s="54" t="str">
        <f>IF(H1763="","",INDEX(D.1[Quy cách],MATCH(H1763,D.1[Tên sản phẩm],0)))</f>
        <v/>
      </c>
      <c r="J1763" s="20" t="str">
        <f>IF(H1763="","",INDEX(D.1[ĐVT],MATCH(H1763,D.1[Tên sản phẩm],0)))</f>
        <v/>
      </c>
      <c r="K1763" s="56" t="str">
        <f>IF(H1763="","",INDEX(#REF!,MATCH(H1763,D.1[Tên sản phẩm],0)))</f>
        <v/>
      </c>
      <c r="L1763" s="56"/>
      <c r="M1763" s="53"/>
      <c r="N1763" s="53"/>
      <c r="O1763" s="53"/>
      <c r="P1763" s="57" t="str">
        <f t="shared" si="332"/>
        <v/>
      </c>
      <c r="Q1763" s="58"/>
      <c r="R1763" s="56" t="str">
        <f t="shared" si="325"/>
        <v/>
      </c>
      <c r="S1763" s="57" t="str">
        <f t="shared" si="333"/>
        <v/>
      </c>
      <c r="T1763" s="58" t="str">
        <f t="shared" ca="1" si="334"/>
        <v/>
      </c>
      <c r="U1763" s="57" t="str">
        <f t="shared" si="335"/>
        <v/>
      </c>
      <c r="V1763" s="57" t="str">
        <f ca="1">IF(AND(C1763&lt;&gt;"",C1763&lt;&gt;OFFSET(C1763,1,0)),SUMIFS([Giá có thuế],[Số ĐK],C1763),"")</f>
        <v/>
      </c>
      <c r="W1763" s="53"/>
      <c r="X1763" s="55" t="str">
        <f>IF(W1763="","",'Thông Tin Chung'!#REF!)</f>
        <v/>
      </c>
      <c r="Y1763" s="57" t="str">
        <f t="shared" ca="1" si="336"/>
        <v/>
      </c>
      <c r="Z1763" s="59"/>
      <c r="AA1763" s="49" t="str">
        <f ca="1">IF(C1763="","",IF(OR(D1763&lt;NgayBatDau,D1763&gt;NgayKetThuc),"Ngày tháng phải nằm trong kỳ báo cáo",IF(AND(G1763&lt;&gt;"",COUNTIF(D.2[Tên khách hàng],G1763)=0),"Tên KH chưa khai báo trong DSKH",IF(AND(H1763&lt;&gt;"",COUNTIF(D.1[Tên sản phẩm],H1763)=0),"SP này chưa khai báo trong DSSP",""))))</f>
        <v/>
      </c>
      <c r="AB1763" s="28" t="str">
        <f t="shared" ca="1" si="326"/>
        <v/>
      </c>
      <c r="AC1763" s="29" t="str">
        <f>IF(OR(H1763="",S1763=""),"",S1763-(SUM(L1763,M1763)*INDEX(#REF!,MATCH(H1763,D.1[Tên sản phẩm],0))))</f>
        <v/>
      </c>
    </row>
    <row r="1764" spans="2:29" ht="27.75" customHeight="1">
      <c r="B1764" s="69">
        <f t="shared" si="327"/>
        <v>1761</v>
      </c>
      <c r="C1764" s="49" t="str">
        <f t="shared" ca="1" si="328"/>
        <v/>
      </c>
      <c r="D1764" s="50" t="str">
        <f t="shared" ca="1" si="329"/>
        <v/>
      </c>
      <c r="E1764" s="51" t="str">
        <f t="shared" ca="1" si="330"/>
        <v/>
      </c>
      <c r="F1764" s="51"/>
      <c r="G1764" s="52" t="str">
        <f t="shared" ca="1" si="331"/>
        <v/>
      </c>
      <c r="H1764" s="53"/>
      <c r="I1764" s="54" t="str">
        <f>IF(H1764="","",INDEX(D.1[Quy cách],MATCH(H1764,D.1[Tên sản phẩm],0)))</f>
        <v/>
      </c>
      <c r="J1764" s="20" t="str">
        <f>IF(H1764="","",INDEX(D.1[ĐVT],MATCH(H1764,D.1[Tên sản phẩm],0)))</f>
        <v/>
      </c>
      <c r="K1764" s="56" t="str">
        <f>IF(H1764="","",INDEX(#REF!,MATCH(H1764,D.1[Tên sản phẩm],0)))</f>
        <v/>
      </c>
      <c r="L1764" s="56"/>
      <c r="M1764" s="53"/>
      <c r="N1764" s="53"/>
      <c r="O1764" s="53"/>
      <c r="P1764" s="57" t="str">
        <f t="shared" si="332"/>
        <v/>
      </c>
      <c r="Q1764" s="58"/>
      <c r="R1764" s="56" t="str">
        <f t="shared" si="325"/>
        <v/>
      </c>
      <c r="S1764" s="57" t="str">
        <f t="shared" si="333"/>
        <v/>
      </c>
      <c r="T1764" s="58" t="str">
        <f t="shared" ca="1" si="334"/>
        <v/>
      </c>
      <c r="U1764" s="57" t="str">
        <f t="shared" si="335"/>
        <v/>
      </c>
      <c r="V1764" s="57" t="str">
        <f ca="1">IF(AND(C1764&lt;&gt;"",C1764&lt;&gt;OFFSET(C1764,1,0)),SUMIFS([Giá có thuế],[Số ĐK],C1764),"")</f>
        <v/>
      </c>
      <c r="W1764" s="53"/>
      <c r="X1764" s="55" t="str">
        <f>IF(W1764="","",'Thông Tin Chung'!#REF!)</f>
        <v/>
      </c>
      <c r="Y1764" s="57" t="str">
        <f t="shared" ca="1" si="336"/>
        <v/>
      </c>
      <c r="Z1764" s="59"/>
      <c r="AA1764" s="49" t="str">
        <f ca="1">IF(C1764="","",IF(OR(D1764&lt;NgayBatDau,D1764&gt;NgayKetThuc),"Ngày tháng phải nằm trong kỳ báo cáo",IF(AND(G1764&lt;&gt;"",COUNTIF(D.2[Tên khách hàng],G1764)=0),"Tên KH chưa khai báo trong DSKH",IF(AND(H1764&lt;&gt;"",COUNTIF(D.1[Tên sản phẩm],H1764)=0),"SP này chưa khai báo trong DSSP",""))))</f>
        <v/>
      </c>
      <c r="AB1764" s="28" t="str">
        <f t="shared" ca="1" si="326"/>
        <v/>
      </c>
      <c r="AC1764" s="29" t="str">
        <f>IF(OR(H1764="",S1764=""),"",S1764-(SUM(L1764,M1764)*INDEX(#REF!,MATCH(H1764,D.1[Tên sản phẩm],0))))</f>
        <v/>
      </c>
    </row>
    <row r="1765" spans="2:29" ht="27.75" customHeight="1">
      <c r="B1765" s="69">
        <f t="shared" si="327"/>
        <v>1762</v>
      </c>
      <c r="C1765" s="49" t="str">
        <f t="shared" ca="1" si="328"/>
        <v/>
      </c>
      <c r="D1765" s="50" t="str">
        <f t="shared" ca="1" si="329"/>
        <v/>
      </c>
      <c r="E1765" s="51" t="str">
        <f t="shared" ca="1" si="330"/>
        <v/>
      </c>
      <c r="F1765" s="51"/>
      <c r="G1765" s="52" t="str">
        <f t="shared" ca="1" si="331"/>
        <v/>
      </c>
      <c r="H1765" s="53"/>
      <c r="I1765" s="54" t="str">
        <f>IF(H1765="","",INDEX(D.1[Quy cách],MATCH(H1765,D.1[Tên sản phẩm],0)))</f>
        <v/>
      </c>
      <c r="J1765" s="20" t="str">
        <f>IF(H1765="","",INDEX(D.1[ĐVT],MATCH(H1765,D.1[Tên sản phẩm],0)))</f>
        <v/>
      </c>
      <c r="K1765" s="56" t="str">
        <f>IF(H1765="","",INDEX(#REF!,MATCH(H1765,D.1[Tên sản phẩm],0)))</f>
        <v/>
      </c>
      <c r="L1765" s="56"/>
      <c r="M1765" s="53"/>
      <c r="N1765" s="53"/>
      <c r="O1765" s="53"/>
      <c r="P1765" s="57" t="str">
        <f t="shared" si="332"/>
        <v/>
      </c>
      <c r="Q1765" s="58"/>
      <c r="R1765" s="56" t="str">
        <f t="shared" si="325"/>
        <v/>
      </c>
      <c r="S1765" s="57" t="str">
        <f t="shared" si="333"/>
        <v/>
      </c>
      <c r="T1765" s="58" t="str">
        <f t="shared" ca="1" si="334"/>
        <v/>
      </c>
      <c r="U1765" s="57" t="str">
        <f t="shared" si="335"/>
        <v/>
      </c>
      <c r="V1765" s="57" t="str">
        <f ca="1">IF(AND(C1765&lt;&gt;"",C1765&lt;&gt;OFFSET(C1765,1,0)),SUMIFS([Giá có thuế],[Số ĐK],C1765),"")</f>
        <v/>
      </c>
      <c r="W1765" s="53"/>
      <c r="X1765" s="55" t="str">
        <f>IF(W1765="","",'Thông Tin Chung'!#REF!)</f>
        <v/>
      </c>
      <c r="Y1765" s="57" t="str">
        <f t="shared" ca="1" si="336"/>
        <v/>
      </c>
      <c r="Z1765" s="59"/>
      <c r="AA1765" s="49" t="str">
        <f ca="1">IF(C1765="","",IF(OR(D1765&lt;NgayBatDau,D1765&gt;NgayKetThuc),"Ngày tháng phải nằm trong kỳ báo cáo",IF(AND(G1765&lt;&gt;"",COUNTIF(D.2[Tên khách hàng],G1765)=0),"Tên KH chưa khai báo trong DSKH",IF(AND(H1765&lt;&gt;"",COUNTIF(D.1[Tên sản phẩm],H1765)=0),"SP này chưa khai báo trong DSSP",""))))</f>
        <v/>
      </c>
      <c r="AB1765" s="28" t="str">
        <f t="shared" ca="1" si="326"/>
        <v/>
      </c>
      <c r="AC1765" s="29" t="str">
        <f>IF(OR(H1765="",S1765=""),"",S1765-(SUM(L1765,M1765)*INDEX(#REF!,MATCH(H1765,D.1[Tên sản phẩm],0))))</f>
        <v/>
      </c>
    </row>
    <row r="1766" spans="2:29" ht="27.75" customHeight="1">
      <c r="B1766" s="69">
        <f t="shared" si="327"/>
        <v>1763</v>
      </c>
      <c r="C1766" s="49" t="str">
        <f t="shared" ca="1" si="328"/>
        <v/>
      </c>
      <c r="D1766" s="50" t="str">
        <f t="shared" ca="1" si="329"/>
        <v/>
      </c>
      <c r="E1766" s="51" t="str">
        <f t="shared" ca="1" si="330"/>
        <v/>
      </c>
      <c r="F1766" s="51"/>
      <c r="G1766" s="52" t="str">
        <f t="shared" ca="1" si="331"/>
        <v/>
      </c>
      <c r="H1766" s="53"/>
      <c r="I1766" s="54" t="str">
        <f>IF(H1766="","",INDEX(D.1[Quy cách],MATCH(H1766,D.1[Tên sản phẩm],0)))</f>
        <v/>
      </c>
      <c r="J1766" s="20" t="str">
        <f>IF(H1766="","",INDEX(D.1[ĐVT],MATCH(H1766,D.1[Tên sản phẩm],0)))</f>
        <v/>
      </c>
      <c r="K1766" s="56" t="str">
        <f>IF(H1766="","",INDEX(#REF!,MATCH(H1766,D.1[Tên sản phẩm],0)))</f>
        <v/>
      </c>
      <c r="L1766" s="56"/>
      <c r="M1766" s="53"/>
      <c r="N1766" s="53"/>
      <c r="O1766" s="53"/>
      <c r="P1766" s="57" t="str">
        <f t="shared" si="332"/>
        <v/>
      </c>
      <c r="Q1766" s="58"/>
      <c r="R1766" s="56" t="str">
        <f t="shared" si="325"/>
        <v/>
      </c>
      <c r="S1766" s="57" t="str">
        <f t="shared" si="333"/>
        <v/>
      </c>
      <c r="T1766" s="58" t="str">
        <f t="shared" ca="1" si="334"/>
        <v/>
      </c>
      <c r="U1766" s="57" t="str">
        <f t="shared" si="335"/>
        <v/>
      </c>
      <c r="V1766" s="57" t="str">
        <f ca="1">IF(AND(C1766&lt;&gt;"",C1766&lt;&gt;OFFSET(C1766,1,0)),SUMIFS([Giá có thuế],[Số ĐK],C1766),"")</f>
        <v/>
      </c>
      <c r="W1766" s="53"/>
      <c r="X1766" s="55" t="str">
        <f>IF(W1766="","",'Thông Tin Chung'!#REF!)</f>
        <v/>
      </c>
      <c r="Y1766" s="57" t="str">
        <f t="shared" ca="1" si="336"/>
        <v/>
      </c>
      <c r="Z1766" s="59"/>
      <c r="AA1766" s="49" t="str">
        <f ca="1">IF(C1766="","",IF(OR(D1766&lt;NgayBatDau,D1766&gt;NgayKetThuc),"Ngày tháng phải nằm trong kỳ báo cáo",IF(AND(G1766&lt;&gt;"",COUNTIF(D.2[Tên khách hàng],G1766)=0),"Tên KH chưa khai báo trong DSKH",IF(AND(H1766&lt;&gt;"",COUNTIF(D.1[Tên sản phẩm],H1766)=0),"SP này chưa khai báo trong DSSP",""))))</f>
        <v/>
      </c>
      <c r="AB1766" s="28" t="str">
        <f t="shared" ca="1" si="326"/>
        <v/>
      </c>
      <c r="AC1766" s="29" t="str">
        <f>IF(OR(H1766="",S1766=""),"",S1766-(SUM(L1766,M1766)*INDEX(#REF!,MATCH(H1766,D.1[Tên sản phẩm],0))))</f>
        <v/>
      </c>
    </row>
    <row r="1767" spans="2:29" ht="27.75" customHeight="1">
      <c r="B1767" s="69">
        <f t="shared" si="327"/>
        <v>1764</v>
      </c>
      <c r="C1767" s="49" t="str">
        <f t="shared" ca="1" si="328"/>
        <v/>
      </c>
      <c r="D1767" s="50" t="str">
        <f t="shared" ca="1" si="329"/>
        <v/>
      </c>
      <c r="E1767" s="51" t="str">
        <f t="shared" ca="1" si="330"/>
        <v/>
      </c>
      <c r="F1767" s="51"/>
      <c r="G1767" s="52" t="str">
        <f t="shared" ca="1" si="331"/>
        <v/>
      </c>
      <c r="H1767" s="53"/>
      <c r="I1767" s="54" t="str">
        <f>IF(H1767="","",INDEX(D.1[Quy cách],MATCH(H1767,D.1[Tên sản phẩm],0)))</f>
        <v/>
      </c>
      <c r="J1767" s="20" t="str">
        <f>IF(H1767="","",INDEX(D.1[ĐVT],MATCH(H1767,D.1[Tên sản phẩm],0)))</f>
        <v/>
      </c>
      <c r="K1767" s="56" t="str">
        <f>IF(H1767="","",INDEX(#REF!,MATCH(H1767,D.1[Tên sản phẩm],0)))</f>
        <v/>
      </c>
      <c r="L1767" s="56"/>
      <c r="M1767" s="53"/>
      <c r="N1767" s="53"/>
      <c r="O1767" s="53"/>
      <c r="P1767" s="57" t="str">
        <f t="shared" si="332"/>
        <v/>
      </c>
      <c r="Q1767" s="58"/>
      <c r="R1767" s="56" t="str">
        <f t="shared" si="325"/>
        <v/>
      </c>
      <c r="S1767" s="57" t="str">
        <f t="shared" si="333"/>
        <v/>
      </c>
      <c r="T1767" s="58" t="str">
        <f t="shared" ca="1" si="334"/>
        <v/>
      </c>
      <c r="U1767" s="57" t="str">
        <f t="shared" si="335"/>
        <v/>
      </c>
      <c r="V1767" s="57" t="str">
        <f ca="1">IF(AND(C1767&lt;&gt;"",C1767&lt;&gt;OFFSET(C1767,1,0)),SUMIFS([Giá có thuế],[Số ĐK],C1767),"")</f>
        <v/>
      </c>
      <c r="W1767" s="53"/>
      <c r="X1767" s="55" t="str">
        <f>IF(W1767="","",'Thông Tin Chung'!#REF!)</f>
        <v/>
      </c>
      <c r="Y1767" s="57" t="str">
        <f t="shared" ca="1" si="336"/>
        <v/>
      </c>
      <c r="Z1767" s="59"/>
      <c r="AA1767" s="49" t="str">
        <f ca="1">IF(C1767="","",IF(OR(D1767&lt;NgayBatDau,D1767&gt;NgayKetThuc),"Ngày tháng phải nằm trong kỳ báo cáo",IF(AND(G1767&lt;&gt;"",COUNTIF(D.2[Tên khách hàng],G1767)=0),"Tên KH chưa khai báo trong DSKH",IF(AND(H1767&lt;&gt;"",COUNTIF(D.1[Tên sản phẩm],H1767)=0),"SP này chưa khai báo trong DSSP",""))))</f>
        <v/>
      </c>
      <c r="AB1767" s="28" t="str">
        <f t="shared" ca="1" si="326"/>
        <v/>
      </c>
      <c r="AC1767" s="29" t="str">
        <f>IF(OR(H1767="",S1767=""),"",S1767-(SUM(L1767,M1767)*INDEX(#REF!,MATCH(H1767,D.1[Tên sản phẩm],0))))</f>
        <v/>
      </c>
    </row>
    <row r="1768" spans="2:29" ht="27.75" customHeight="1">
      <c r="B1768" s="69">
        <f t="shared" si="327"/>
        <v>1765</v>
      </c>
      <c r="C1768" s="49" t="str">
        <f t="shared" ca="1" si="328"/>
        <v/>
      </c>
      <c r="D1768" s="50" t="str">
        <f t="shared" ca="1" si="329"/>
        <v/>
      </c>
      <c r="E1768" s="51" t="str">
        <f t="shared" ca="1" si="330"/>
        <v/>
      </c>
      <c r="F1768" s="51"/>
      <c r="G1768" s="52" t="str">
        <f t="shared" ca="1" si="331"/>
        <v/>
      </c>
      <c r="H1768" s="53"/>
      <c r="I1768" s="54" t="str">
        <f>IF(H1768="","",INDEX(D.1[Quy cách],MATCH(H1768,D.1[Tên sản phẩm],0)))</f>
        <v/>
      </c>
      <c r="J1768" s="20" t="str">
        <f>IF(H1768="","",INDEX(D.1[ĐVT],MATCH(H1768,D.1[Tên sản phẩm],0)))</f>
        <v/>
      </c>
      <c r="K1768" s="56" t="str">
        <f>IF(H1768="","",INDEX(#REF!,MATCH(H1768,D.1[Tên sản phẩm],0)))</f>
        <v/>
      </c>
      <c r="L1768" s="56"/>
      <c r="M1768" s="53"/>
      <c r="N1768" s="53"/>
      <c r="O1768" s="53"/>
      <c r="P1768" s="57" t="str">
        <f t="shared" si="332"/>
        <v/>
      </c>
      <c r="Q1768" s="58"/>
      <c r="R1768" s="56" t="str">
        <f t="shared" si="325"/>
        <v/>
      </c>
      <c r="S1768" s="57" t="str">
        <f t="shared" si="333"/>
        <v/>
      </c>
      <c r="T1768" s="58" t="str">
        <f t="shared" ca="1" si="334"/>
        <v/>
      </c>
      <c r="U1768" s="57" t="str">
        <f t="shared" si="335"/>
        <v/>
      </c>
      <c r="V1768" s="57" t="str">
        <f ca="1">IF(AND(C1768&lt;&gt;"",C1768&lt;&gt;OFFSET(C1768,1,0)),SUMIFS([Giá có thuế],[Số ĐK],C1768),"")</f>
        <v/>
      </c>
      <c r="W1768" s="53"/>
      <c r="X1768" s="55" t="str">
        <f>IF(W1768="","",'Thông Tin Chung'!#REF!)</f>
        <v/>
      </c>
      <c r="Y1768" s="57" t="str">
        <f t="shared" ca="1" si="336"/>
        <v/>
      </c>
      <c r="Z1768" s="59"/>
      <c r="AA1768" s="49" t="str">
        <f ca="1">IF(C1768="","",IF(OR(D1768&lt;NgayBatDau,D1768&gt;NgayKetThuc),"Ngày tháng phải nằm trong kỳ báo cáo",IF(AND(G1768&lt;&gt;"",COUNTIF(D.2[Tên khách hàng],G1768)=0),"Tên KH chưa khai báo trong DSKH",IF(AND(H1768&lt;&gt;"",COUNTIF(D.1[Tên sản phẩm],H1768)=0),"SP này chưa khai báo trong DSSP",""))))</f>
        <v/>
      </c>
      <c r="AB1768" s="28" t="str">
        <f t="shared" ca="1" si="326"/>
        <v/>
      </c>
      <c r="AC1768" s="29" t="str">
        <f>IF(OR(H1768="",S1768=""),"",S1768-(SUM(L1768,M1768)*INDEX(#REF!,MATCH(H1768,D.1[Tên sản phẩm],0))))</f>
        <v/>
      </c>
    </row>
    <row r="1769" spans="2:29" ht="27.75" customHeight="1">
      <c r="B1769" s="69">
        <f t="shared" si="327"/>
        <v>1766</v>
      </c>
      <c r="C1769" s="49" t="str">
        <f t="shared" ca="1" si="328"/>
        <v/>
      </c>
      <c r="D1769" s="50" t="str">
        <f t="shared" ca="1" si="329"/>
        <v/>
      </c>
      <c r="E1769" s="51" t="str">
        <f t="shared" ca="1" si="330"/>
        <v/>
      </c>
      <c r="F1769" s="51"/>
      <c r="G1769" s="52" t="str">
        <f t="shared" ca="1" si="331"/>
        <v/>
      </c>
      <c r="H1769" s="53"/>
      <c r="I1769" s="54" t="str">
        <f>IF(H1769="","",INDEX(D.1[Quy cách],MATCH(H1769,D.1[Tên sản phẩm],0)))</f>
        <v/>
      </c>
      <c r="J1769" s="20" t="str">
        <f>IF(H1769="","",INDEX(D.1[ĐVT],MATCH(H1769,D.1[Tên sản phẩm],0)))</f>
        <v/>
      </c>
      <c r="K1769" s="56" t="str">
        <f>IF(H1769="","",INDEX(#REF!,MATCH(H1769,D.1[Tên sản phẩm],0)))</f>
        <v/>
      </c>
      <c r="L1769" s="56"/>
      <c r="M1769" s="53"/>
      <c r="N1769" s="53"/>
      <c r="O1769" s="53"/>
      <c r="P1769" s="57" t="str">
        <f t="shared" si="332"/>
        <v/>
      </c>
      <c r="Q1769" s="58"/>
      <c r="R1769" s="56" t="str">
        <f t="shared" si="325"/>
        <v/>
      </c>
      <c r="S1769" s="57" t="str">
        <f t="shared" si="333"/>
        <v/>
      </c>
      <c r="T1769" s="58" t="str">
        <f t="shared" ca="1" si="334"/>
        <v/>
      </c>
      <c r="U1769" s="57" t="str">
        <f t="shared" si="335"/>
        <v/>
      </c>
      <c r="V1769" s="57" t="str">
        <f ca="1">IF(AND(C1769&lt;&gt;"",C1769&lt;&gt;OFFSET(C1769,1,0)),SUMIFS([Giá có thuế],[Số ĐK],C1769),"")</f>
        <v/>
      </c>
      <c r="W1769" s="53"/>
      <c r="X1769" s="55" t="str">
        <f>IF(W1769="","",'Thông Tin Chung'!#REF!)</f>
        <v/>
      </c>
      <c r="Y1769" s="57" t="str">
        <f t="shared" ca="1" si="336"/>
        <v/>
      </c>
      <c r="Z1769" s="59"/>
      <c r="AA1769" s="49" t="str">
        <f ca="1">IF(C1769="","",IF(OR(D1769&lt;NgayBatDau,D1769&gt;NgayKetThuc),"Ngày tháng phải nằm trong kỳ báo cáo",IF(AND(G1769&lt;&gt;"",COUNTIF(D.2[Tên khách hàng],G1769)=0),"Tên KH chưa khai báo trong DSKH",IF(AND(H1769&lt;&gt;"",COUNTIF(D.1[Tên sản phẩm],H1769)=0),"SP này chưa khai báo trong DSSP",""))))</f>
        <v/>
      </c>
      <c r="AB1769" s="28" t="str">
        <f t="shared" ca="1" si="326"/>
        <v/>
      </c>
      <c r="AC1769" s="29" t="str">
        <f>IF(OR(H1769="",S1769=""),"",S1769-(SUM(L1769,M1769)*INDEX(#REF!,MATCH(H1769,D.1[Tên sản phẩm],0))))</f>
        <v/>
      </c>
    </row>
    <row r="1770" spans="2:29" ht="27.75" customHeight="1">
      <c r="B1770" s="69">
        <f t="shared" si="327"/>
        <v>1767</v>
      </c>
      <c r="C1770" s="49" t="str">
        <f t="shared" ca="1" si="328"/>
        <v/>
      </c>
      <c r="D1770" s="50" t="str">
        <f t="shared" ca="1" si="329"/>
        <v/>
      </c>
      <c r="E1770" s="51" t="str">
        <f t="shared" ca="1" si="330"/>
        <v/>
      </c>
      <c r="F1770" s="51"/>
      <c r="G1770" s="52" t="str">
        <f t="shared" ca="1" si="331"/>
        <v/>
      </c>
      <c r="H1770" s="53"/>
      <c r="I1770" s="54" t="str">
        <f>IF(H1770="","",INDEX(D.1[Quy cách],MATCH(H1770,D.1[Tên sản phẩm],0)))</f>
        <v/>
      </c>
      <c r="J1770" s="20" t="str">
        <f>IF(H1770="","",INDEX(D.1[ĐVT],MATCH(H1770,D.1[Tên sản phẩm],0)))</f>
        <v/>
      </c>
      <c r="K1770" s="56" t="str">
        <f>IF(H1770="","",INDEX(#REF!,MATCH(H1770,D.1[Tên sản phẩm],0)))</f>
        <v/>
      </c>
      <c r="L1770" s="56"/>
      <c r="M1770" s="53"/>
      <c r="N1770" s="53"/>
      <c r="O1770" s="53"/>
      <c r="P1770" s="57" t="str">
        <f t="shared" si="332"/>
        <v/>
      </c>
      <c r="Q1770" s="58"/>
      <c r="R1770" s="56" t="str">
        <f t="shared" si="325"/>
        <v/>
      </c>
      <c r="S1770" s="57" t="str">
        <f t="shared" si="333"/>
        <v/>
      </c>
      <c r="T1770" s="58" t="str">
        <f t="shared" ca="1" si="334"/>
        <v/>
      </c>
      <c r="U1770" s="57" t="str">
        <f t="shared" si="335"/>
        <v/>
      </c>
      <c r="V1770" s="57" t="str">
        <f ca="1">IF(AND(C1770&lt;&gt;"",C1770&lt;&gt;OFFSET(C1770,1,0)),SUMIFS([Giá có thuế],[Số ĐK],C1770),"")</f>
        <v/>
      </c>
      <c r="W1770" s="53"/>
      <c r="X1770" s="55" t="str">
        <f>IF(W1770="","",'Thông Tin Chung'!#REF!)</f>
        <v/>
      </c>
      <c r="Y1770" s="57" t="str">
        <f t="shared" ca="1" si="336"/>
        <v/>
      </c>
      <c r="Z1770" s="59"/>
      <c r="AA1770" s="49" t="str">
        <f ca="1">IF(C1770="","",IF(OR(D1770&lt;NgayBatDau,D1770&gt;NgayKetThuc),"Ngày tháng phải nằm trong kỳ báo cáo",IF(AND(G1770&lt;&gt;"",COUNTIF(D.2[Tên khách hàng],G1770)=0),"Tên KH chưa khai báo trong DSKH",IF(AND(H1770&lt;&gt;"",COUNTIF(D.1[Tên sản phẩm],H1770)=0),"SP này chưa khai báo trong DSSP",""))))</f>
        <v/>
      </c>
      <c r="AB1770" s="28" t="str">
        <f t="shared" ca="1" si="326"/>
        <v/>
      </c>
      <c r="AC1770" s="29" t="str">
        <f>IF(OR(H1770="",S1770=""),"",S1770-(SUM(L1770,M1770)*INDEX(#REF!,MATCH(H1770,D.1[Tên sản phẩm],0))))</f>
        <v/>
      </c>
    </row>
    <row r="1771" spans="2:29" ht="27.75" customHeight="1">
      <c r="B1771" s="69">
        <f t="shared" si="327"/>
        <v>1768</v>
      </c>
      <c r="C1771" s="49" t="str">
        <f t="shared" ca="1" si="328"/>
        <v/>
      </c>
      <c r="D1771" s="50" t="str">
        <f t="shared" ca="1" si="329"/>
        <v/>
      </c>
      <c r="E1771" s="51" t="str">
        <f t="shared" ca="1" si="330"/>
        <v/>
      </c>
      <c r="F1771" s="51"/>
      <c r="G1771" s="52" t="str">
        <f t="shared" ca="1" si="331"/>
        <v/>
      </c>
      <c r="H1771" s="53"/>
      <c r="I1771" s="54" t="str">
        <f>IF(H1771="","",INDEX(D.1[Quy cách],MATCH(H1771,D.1[Tên sản phẩm],0)))</f>
        <v/>
      </c>
      <c r="J1771" s="20" t="str">
        <f>IF(H1771="","",INDEX(D.1[ĐVT],MATCH(H1771,D.1[Tên sản phẩm],0)))</f>
        <v/>
      </c>
      <c r="K1771" s="56" t="str">
        <f>IF(H1771="","",INDEX(#REF!,MATCH(H1771,D.1[Tên sản phẩm],0)))</f>
        <v/>
      </c>
      <c r="L1771" s="56"/>
      <c r="M1771" s="53"/>
      <c r="N1771" s="53"/>
      <c r="O1771" s="53"/>
      <c r="P1771" s="57" t="str">
        <f t="shared" si="332"/>
        <v/>
      </c>
      <c r="Q1771" s="58"/>
      <c r="R1771" s="56" t="str">
        <f t="shared" si="325"/>
        <v/>
      </c>
      <c r="S1771" s="57" t="str">
        <f t="shared" si="333"/>
        <v/>
      </c>
      <c r="T1771" s="58" t="str">
        <f t="shared" ca="1" si="334"/>
        <v/>
      </c>
      <c r="U1771" s="57" t="str">
        <f t="shared" si="335"/>
        <v/>
      </c>
      <c r="V1771" s="57" t="str">
        <f ca="1">IF(AND(C1771&lt;&gt;"",C1771&lt;&gt;OFFSET(C1771,1,0)),SUMIFS([Giá có thuế],[Số ĐK],C1771),"")</f>
        <v/>
      </c>
      <c r="W1771" s="53"/>
      <c r="X1771" s="55" t="str">
        <f>IF(W1771="","",'Thông Tin Chung'!#REF!)</f>
        <v/>
      </c>
      <c r="Y1771" s="57" t="str">
        <f t="shared" ca="1" si="336"/>
        <v/>
      </c>
      <c r="Z1771" s="59"/>
      <c r="AA1771" s="49" t="str">
        <f ca="1">IF(C1771="","",IF(OR(D1771&lt;NgayBatDau,D1771&gt;NgayKetThuc),"Ngày tháng phải nằm trong kỳ báo cáo",IF(AND(G1771&lt;&gt;"",COUNTIF(D.2[Tên khách hàng],G1771)=0),"Tên KH chưa khai báo trong DSKH",IF(AND(H1771&lt;&gt;"",COUNTIF(D.1[Tên sản phẩm],H1771)=0),"SP này chưa khai báo trong DSSP",""))))</f>
        <v/>
      </c>
      <c r="AB1771" s="28" t="str">
        <f t="shared" ca="1" si="326"/>
        <v/>
      </c>
      <c r="AC1771" s="29" t="str">
        <f>IF(OR(H1771="",S1771=""),"",S1771-(SUM(L1771,M1771)*INDEX(#REF!,MATCH(H1771,D.1[Tên sản phẩm],0))))</f>
        <v/>
      </c>
    </row>
    <row r="1772" spans="2:29" ht="27.75" customHeight="1">
      <c r="B1772" s="69">
        <f t="shared" si="327"/>
        <v>1769</v>
      </c>
      <c r="C1772" s="49" t="str">
        <f t="shared" ca="1" si="328"/>
        <v/>
      </c>
      <c r="D1772" s="50" t="str">
        <f t="shared" ca="1" si="329"/>
        <v/>
      </c>
      <c r="E1772" s="51" t="str">
        <f t="shared" ca="1" si="330"/>
        <v/>
      </c>
      <c r="F1772" s="51"/>
      <c r="G1772" s="52" t="str">
        <f t="shared" ca="1" si="331"/>
        <v/>
      </c>
      <c r="H1772" s="53"/>
      <c r="I1772" s="54" t="str">
        <f>IF(H1772="","",INDEX(D.1[Quy cách],MATCH(H1772,D.1[Tên sản phẩm],0)))</f>
        <v/>
      </c>
      <c r="J1772" s="20" t="str">
        <f>IF(H1772="","",INDEX(D.1[ĐVT],MATCH(H1772,D.1[Tên sản phẩm],0)))</f>
        <v/>
      </c>
      <c r="K1772" s="56" t="str">
        <f>IF(H1772="","",INDEX(#REF!,MATCH(H1772,D.1[Tên sản phẩm],0)))</f>
        <v/>
      </c>
      <c r="L1772" s="56"/>
      <c r="M1772" s="53"/>
      <c r="N1772" s="53"/>
      <c r="O1772" s="53"/>
      <c r="P1772" s="57" t="str">
        <f t="shared" si="332"/>
        <v/>
      </c>
      <c r="Q1772" s="58"/>
      <c r="R1772" s="56" t="str">
        <f t="shared" si="325"/>
        <v/>
      </c>
      <c r="S1772" s="57" t="str">
        <f t="shared" si="333"/>
        <v/>
      </c>
      <c r="T1772" s="58" t="str">
        <f t="shared" ca="1" si="334"/>
        <v/>
      </c>
      <c r="U1772" s="57" t="str">
        <f t="shared" si="335"/>
        <v/>
      </c>
      <c r="V1772" s="57" t="str">
        <f ca="1">IF(AND(C1772&lt;&gt;"",C1772&lt;&gt;OFFSET(C1772,1,0)),SUMIFS([Giá có thuế],[Số ĐK],C1772),"")</f>
        <v/>
      </c>
      <c r="W1772" s="53"/>
      <c r="X1772" s="55" t="str">
        <f>IF(W1772="","",'Thông Tin Chung'!#REF!)</f>
        <v/>
      </c>
      <c r="Y1772" s="57" t="str">
        <f t="shared" ca="1" si="336"/>
        <v/>
      </c>
      <c r="Z1772" s="59"/>
      <c r="AA1772" s="49" t="str">
        <f ca="1">IF(C1772="","",IF(OR(D1772&lt;NgayBatDau,D1772&gt;NgayKetThuc),"Ngày tháng phải nằm trong kỳ báo cáo",IF(AND(G1772&lt;&gt;"",COUNTIF(D.2[Tên khách hàng],G1772)=0),"Tên KH chưa khai báo trong DSKH",IF(AND(H1772&lt;&gt;"",COUNTIF(D.1[Tên sản phẩm],H1772)=0),"SP này chưa khai báo trong DSSP",""))))</f>
        <v/>
      </c>
      <c r="AB1772" s="28" t="str">
        <f t="shared" ca="1" si="326"/>
        <v/>
      </c>
      <c r="AC1772" s="29" t="str">
        <f>IF(OR(H1772="",S1772=""),"",S1772-(SUM(L1772,M1772)*INDEX(#REF!,MATCH(H1772,D.1[Tên sản phẩm],0))))</f>
        <v/>
      </c>
    </row>
    <row r="1773" spans="2:29" ht="27.75" customHeight="1">
      <c r="B1773" s="69">
        <f t="shared" si="327"/>
        <v>1770</v>
      </c>
      <c r="C1773" s="49" t="str">
        <f t="shared" ca="1" si="328"/>
        <v/>
      </c>
      <c r="D1773" s="50" t="str">
        <f t="shared" ca="1" si="329"/>
        <v/>
      </c>
      <c r="E1773" s="51" t="str">
        <f t="shared" ca="1" si="330"/>
        <v/>
      </c>
      <c r="F1773" s="51"/>
      <c r="G1773" s="52" t="str">
        <f t="shared" ca="1" si="331"/>
        <v/>
      </c>
      <c r="H1773" s="53"/>
      <c r="I1773" s="54" t="str">
        <f>IF(H1773="","",INDEX(D.1[Quy cách],MATCH(H1773,D.1[Tên sản phẩm],0)))</f>
        <v/>
      </c>
      <c r="J1773" s="20" t="str">
        <f>IF(H1773="","",INDEX(D.1[ĐVT],MATCH(H1773,D.1[Tên sản phẩm],0)))</f>
        <v/>
      </c>
      <c r="K1773" s="56" t="str">
        <f>IF(H1773="","",INDEX(#REF!,MATCH(H1773,D.1[Tên sản phẩm],0)))</f>
        <v/>
      </c>
      <c r="L1773" s="56"/>
      <c r="M1773" s="53"/>
      <c r="N1773" s="53"/>
      <c r="O1773" s="53"/>
      <c r="P1773" s="57" t="str">
        <f t="shared" si="332"/>
        <v/>
      </c>
      <c r="Q1773" s="58"/>
      <c r="R1773" s="56" t="str">
        <f t="shared" si="325"/>
        <v/>
      </c>
      <c r="S1773" s="57" t="str">
        <f t="shared" si="333"/>
        <v/>
      </c>
      <c r="T1773" s="58" t="str">
        <f t="shared" ca="1" si="334"/>
        <v/>
      </c>
      <c r="U1773" s="57" t="str">
        <f t="shared" si="335"/>
        <v/>
      </c>
      <c r="V1773" s="57" t="str">
        <f ca="1">IF(AND(C1773&lt;&gt;"",C1773&lt;&gt;OFFSET(C1773,1,0)),SUMIFS([Giá có thuế],[Số ĐK],C1773),"")</f>
        <v/>
      </c>
      <c r="W1773" s="53"/>
      <c r="X1773" s="55" t="str">
        <f>IF(W1773="","",'Thông Tin Chung'!#REF!)</f>
        <v/>
      </c>
      <c r="Y1773" s="57" t="str">
        <f t="shared" ca="1" si="336"/>
        <v/>
      </c>
      <c r="Z1773" s="59"/>
      <c r="AA1773" s="49" t="str">
        <f ca="1">IF(C1773="","",IF(OR(D1773&lt;NgayBatDau,D1773&gt;NgayKetThuc),"Ngày tháng phải nằm trong kỳ báo cáo",IF(AND(G1773&lt;&gt;"",COUNTIF(D.2[Tên khách hàng],G1773)=0),"Tên KH chưa khai báo trong DSKH",IF(AND(H1773&lt;&gt;"",COUNTIF(D.1[Tên sản phẩm],H1773)=0),"SP này chưa khai báo trong DSSP",""))))</f>
        <v/>
      </c>
      <c r="AB1773" s="28" t="str">
        <f t="shared" ca="1" si="326"/>
        <v/>
      </c>
      <c r="AC1773" s="29" t="str">
        <f>IF(OR(H1773="",S1773=""),"",S1773-(SUM(L1773,M1773)*INDEX(#REF!,MATCH(H1773,D.1[Tên sản phẩm],0))))</f>
        <v/>
      </c>
    </row>
    <row r="1774" spans="2:29" ht="27.75" customHeight="1">
      <c r="B1774" s="69">
        <f t="shared" si="327"/>
        <v>1771</v>
      </c>
      <c r="C1774" s="49" t="str">
        <f t="shared" ca="1" si="328"/>
        <v/>
      </c>
      <c r="D1774" s="50" t="str">
        <f t="shared" ca="1" si="329"/>
        <v/>
      </c>
      <c r="E1774" s="51" t="str">
        <f t="shared" ca="1" si="330"/>
        <v/>
      </c>
      <c r="F1774" s="51"/>
      <c r="G1774" s="52" t="str">
        <f t="shared" ca="1" si="331"/>
        <v/>
      </c>
      <c r="H1774" s="53"/>
      <c r="I1774" s="54" t="str">
        <f>IF(H1774="","",INDEX(D.1[Quy cách],MATCH(H1774,D.1[Tên sản phẩm],0)))</f>
        <v/>
      </c>
      <c r="J1774" s="20" t="str">
        <f>IF(H1774="","",INDEX(D.1[ĐVT],MATCH(H1774,D.1[Tên sản phẩm],0)))</f>
        <v/>
      </c>
      <c r="K1774" s="56" t="str">
        <f>IF(H1774="","",INDEX(#REF!,MATCH(H1774,D.1[Tên sản phẩm],0)))</f>
        <v/>
      </c>
      <c r="L1774" s="56"/>
      <c r="M1774" s="53"/>
      <c r="N1774" s="53"/>
      <c r="O1774" s="53"/>
      <c r="P1774" s="57" t="str">
        <f t="shared" si="332"/>
        <v/>
      </c>
      <c r="Q1774" s="58"/>
      <c r="R1774" s="56" t="str">
        <f t="shared" si="325"/>
        <v/>
      </c>
      <c r="S1774" s="57" t="str">
        <f t="shared" si="333"/>
        <v/>
      </c>
      <c r="T1774" s="58" t="str">
        <f t="shared" ca="1" si="334"/>
        <v/>
      </c>
      <c r="U1774" s="57" t="str">
        <f t="shared" si="335"/>
        <v/>
      </c>
      <c r="V1774" s="57" t="str">
        <f ca="1">IF(AND(C1774&lt;&gt;"",C1774&lt;&gt;OFFSET(C1774,1,0)),SUMIFS([Giá có thuế],[Số ĐK],C1774),"")</f>
        <v/>
      </c>
      <c r="W1774" s="53"/>
      <c r="X1774" s="55" t="str">
        <f>IF(W1774="","",'Thông Tin Chung'!#REF!)</f>
        <v/>
      </c>
      <c r="Y1774" s="57" t="str">
        <f t="shared" ca="1" si="336"/>
        <v/>
      </c>
      <c r="Z1774" s="59"/>
      <c r="AA1774" s="49" t="str">
        <f ca="1">IF(C1774="","",IF(OR(D1774&lt;NgayBatDau,D1774&gt;NgayKetThuc),"Ngày tháng phải nằm trong kỳ báo cáo",IF(AND(G1774&lt;&gt;"",COUNTIF(D.2[Tên khách hàng],G1774)=0),"Tên KH chưa khai báo trong DSKH",IF(AND(H1774&lt;&gt;"",COUNTIF(D.1[Tên sản phẩm],H1774)=0),"SP này chưa khai báo trong DSSP",""))))</f>
        <v/>
      </c>
      <c r="AB1774" s="28" t="str">
        <f t="shared" ca="1" si="326"/>
        <v/>
      </c>
      <c r="AC1774" s="29" t="str">
        <f>IF(OR(H1774="",S1774=""),"",S1774-(SUM(L1774,M1774)*INDEX(#REF!,MATCH(H1774,D.1[Tên sản phẩm],0))))</f>
        <v/>
      </c>
    </row>
    <row r="1775" spans="2:29" ht="27.75" customHeight="1">
      <c r="B1775" s="69">
        <f t="shared" si="327"/>
        <v>1772</v>
      </c>
      <c r="C1775" s="49" t="str">
        <f t="shared" ca="1" si="328"/>
        <v/>
      </c>
      <c r="D1775" s="50" t="str">
        <f t="shared" ca="1" si="329"/>
        <v/>
      </c>
      <c r="E1775" s="51" t="str">
        <f t="shared" ca="1" si="330"/>
        <v/>
      </c>
      <c r="F1775" s="51"/>
      <c r="G1775" s="52" t="str">
        <f t="shared" ca="1" si="331"/>
        <v/>
      </c>
      <c r="H1775" s="53"/>
      <c r="I1775" s="54" t="str">
        <f>IF(H1775="","",INDEX(D.1[Quy cách],MATCH(H1775,D.1[Tên sản phẩm],0)))</f>
        <v/>
      </c>
      <c r="J1775" s="20" t="str">
        <f>IF(H1775="","",INDEX(D.1[ĐVT],MATCH(H1775,D.1[Tên sản phẩm],0)))</f>
        <v/>
      </c>
      <c r="K1775" s="56" t="str">
        <f>IF(H1775="","",INDEX(#REF!,MATCH(H1775,D.1[Tên sản phẩm],0)))</f>
        <v/>
      </c>
      <c r="L1775" s="56"/>
      <c r="M1775" s="53"/>
      <c r="N1775" s="53"/>
      <c r="O1775" s="53"/>
      <c r="P1775" s="57" t="str">
        <f t="shared" si="332"/>
        <v/>
      </c>
      <c r="Q1775" s="58"/>
      <c r="R1775" s="56" t="str">
        <f t="shared" si="325"/>
        <v/>
      </c>
      <c r="S1775" s="57" t="str">
        <f t="shared" si="333"/>
        <v/>
      </c>
      <c r="T1775" s="58" t="str">
        <f t="shared" ca="1" si="334"/>
        <v/>
      </c>
      <c r="U1775" s="57" t="str">
        <f t="shared" si="335"/>
        <v/>
      </c>
      <c r="V1775" s="57" t="str">
        <f ca="1">IF(AND(C1775&lt;&gt;"",C1775&lt;&gt;OFFSET(C1775,1,0)),SUMIFS([Giá có thuế],[Số ĐK],C1775),"")</f>
        <v/>
      </c>
      <c r="W1775" s="53"/>
      <c r="X1775" s="55" t="str">
        <f>IF(W1775="","",'Thông Tin Chung'!#REF!)</f>
        <v/>
      </c>
      <c r="Y1775" s="57" t="str">
        <f t="shared" ca="1" si="336"/>
        <v/>
      </c>
      <c r="Z1775" s="59"/>
      <c r="AA1775" s="49" t="str">
        <f ca="1">IF(C1775="","",IF(OR(D1775&lt;NgayBatDau,D1775&gt;NgayKetThuc),"Ngày tháng phải nằm trong kỳ báo cáo",IF(AND(G1775&lt;&gt;"",COUNTIF(D.2[Tên khách hàng],G1775)=0),"Tên KH chưa khai báo trong DSKH",IF(AND(H1775&lt;&gt;"",COUNTIF(D.1[Tên sản phẩm],H1775)=0),"SP này chưa khai báo trong DSSP",""))))</f>
        <v/>
      </c>
      <c r="AB1775" s="28" t="str">
        <f t="shared" ca="1" si="326"/>
        <v/>
      </c>
      <c r="AC1775" s="29" t="str">
        <f>IF(OR(H1775="",S1775=""),"",S1775-(SUM(L1775,M1775)*INDEX(#REF!,MATCH(H1775,D.1[Tên sản phẩm],0))))</f>
        <v/>
      </c>
    </row>
    <row r="1776" spans="2:29" ht="27.75" customHeight="1">
      <c r="B1776" s="69">
        <f t="shared" si="327"/>
        <v>1773</v>
      </c>
      <c r="C1776" s="49" t="str">
        <f t="shared" ca="1" si="328"/>
        <v/>
      </c>
      <c r="D1776" s="50" t="str">
        <f t="shared" ca="1" si="329"/>
        <v/>
      </c>
      <c r="E1776" s="51" t="str">
        <f t="shared" ca="1" si="330"/>
        <v/>
      </c>
      <c r="F1776" s="51"/>
      <c r="G1776" s="52" t="str">
        <f t="shared" ca="1" si="331"/>
        <v/>
      </c>
      <c r="H1776" s="53"/>
      <c r="I1776" s="54" t="str">
        <f>IF(H1776="","",INDEX(D.1[Quy cách],MATCH(H1776,D.1[Tên sản phẩm],0)))</f>
        <v/>
      </c>
      <c r="J1776" s="20" t="str">
        <f>IF(H1776="","",INDEX(D.1[ĐVT],MATCH(H1776,D.1[Tên sản phẩm],0)))</f>
        <v/>
      </c>
      <c r="K1776" s="56" t="str">
        <f>IF(H1776="","",INDEX(#REF!,MATCH(H1776,D.1[Tên sản phẩm],0)))</f>
        <v/>
      </c>
      <c r="L1776" s="56"/>
      <c r="M1776" s="53"/>
      <c r="N1776" s="53"/>
      <c r="O1776" s="53"/>
      <c r="P1776" s="57" t="str">
        <f t="shared" si="332"/>
        <v/>
      </c>
      <c r="Q1776" s="58"/>
      <c r="R1776" s="56" t="str">
        <f t="shared" si="325"/>
        <v/>
      </c>
      <c r="S1776" s="57" t="str">
        <f t="shared" si="333"/>
        <v/>
      </c>
      <c r="T1776" s="58" t="str">
        <f t="shared" ca="1" si="334"/>
        <v/>
      </c>
      <c r="U1776" s="57" t="str">
        <f t="shared" si="335"/>
        <v/>
      </c>
      <c r="V1776" s="57" t="str">
        <f ca="1">IF(AND(C1776&lt;&gt;"",C1776&lt;&gt;OFFSET(C1776,1,0)),SUMIFS([Giá có thuế],[Số ĐK],C1776),"")</f>
        <v/>
      </c>
      <c r="W1776" s="53"/>
      <c r="X1776" s="55" t="str">
        <f>IF(W1776="","",'Thông Tin Chung'!#REF!)</f>
        <v/>
      </c>
      <c r="Y1776" s="57" t="str">
        <f t="shared" ca="1" si="336"/>
        <v/>
      </c>
      <c r="Z1776" s="59"/>
      <c r="AA1776" s="49" t="str">
        <f ca="1">IF(C1776="","",IF(OR(D1776&lt;NgayBatDau,D1776&gt;NgayKetThuc),"Ngày tháng phải nằm trong kỳ báo cáo",IF(AND(G1776&lt;&gt;"",COUNTIF(D.2[Tên khách hàng],G1776)=0),"Tên KH chưa khai báo trong DSKH",IF(AND(H1776&lt;&gt;"",COUNTIF(D.1[Tên sản phẩm],H1776)=0),"SP này chưa khai báo trong DSSP",""))))</f>
        <v/>
      </c>
      <c r="AB1776" s="28" t="str">
        <f t="shared" ca="1" si="326"/>
        <v/>
      </c>
      <c r="AC1776" s="29" t="str">
        <f>IF(OR(H1776="",S1776=""),"",S1776-(SUM(L1776,M1776)*INDEX(#REF!,MATCH(H1776,D.1[Tên sản phẩm],0))))</f>
        <v/>
      </c>
    </row>
    <row r="1777" spans="2:29" ht="27.75" customHeight="1">
      <c r="B1777" s="69">
        <f t="shared" si="327"/>
        <v>1774</v>
      </c>
      <c r="C1777" s="49" t="str">
        <f t="shared" ca="1" si="328"/>
        <v/>
      </c>
      <c r="D1777" s="50" t="str">
        <f t="shared" ca="1" si="329"/>
        <v/>
      </c>
      <c r="E1777" s="51" t="str">
        <f t="shared" ca="1" si="330"/>
        <v/>
      </c>
      <c r="F1777" s="51"/>
      <c r="G1777" s="52" t="str">
        <f t="shared" ca="1" si="331"/>
        <v/>
      </c>
      <c r="H1777" s="53"/>
      <c r="I1777" s="54" t="str">
        <f>IF(H1777="","",INDEX(D.1[Quy cách],MATCH(H1777,D.1[Tên sản phẩm],0)))</f>
        <v/>
      </c>
      <c r="J1777" s="20" t="str">
        <f>IF(H1777="","",INDEX(D.1[ĐVT],MATCH(H1777,D.1[Tên sản phẩm],0)))</f>
        <v/>
      </c>
      <c r="K1777" s="56" t="str">
        <f>IF(H1777="","",INDEX(#REF!,MATCH(H1777,D.1[Tên sản phẩm],0)))</f>
        <v/>
      </c>
      <c r="L1777" s="56"/>
      <c r="M1777" s="53"/>
      <c r="N1777" s="53"/>
      <c r="O1777" s="53"/>
      <c r="P1777" s="57" t="str">
        <f t="shared" si="332"/>
        <v/>
      </c>
      <c r="Q1777" s="58"/>
      <c r="R1777" s="56" t="str">
        <f t="shared" si="325"/>
        <v/>
      </c>
      <c r="S1777" s="57" t="str">
        <f t="shared" si="333"/>
        <v/>
      </c>
      <c r="T1777" s="58" t="str">
        <f t="shared" ca="1" si="334"/>
        <v/>
      </c>
      <c r="U1777" s="57" t="str">
        <f t="shared" si="335"/>
        <v/>
      </c>
      <c r="V1777" s="57" t="str">
        <f ca="1">IF(AND(C1777&lt;&gt;"",C1777&lt;&gt;OFFSET(C1777,1,0)),SUMIFS([Giá có thuế],[Số ĐK],C1777),"")</f>
        <v/>
      </c>
      <c r="W1777" s="53"/>
      <c r="X1777" s="55" t="str">
        <f>IF(W1777="","",'Thông Tin Chung'!#REF!)</f>
        <v/>
      </c>
      <c r="Y1777" s="57" t="str">
        <f t="shared" ca="1" si="336"/>
        <v/>
      </c>
      <c r="Z1777" s="59"/>
      <c r="AA1777" s="49" t="str">
        <f ca="1">IF(C1777="","",IF(OR(D1777&lt;NgayBatDau,D1777&gt;NgayKetThuc),"Ngày tháng phải nằm trong kỳ báo cáo",IF(AND(G1777&lt;&gt;"",COUNTIF(D.2[Tên khách hàng],G1777)=0),"Tên KH chưa khai báo trong DSKH",IF(AND(H1777&lt;&gt;"",COUNTIF(D.1[Tên sản phẩm],H1777)=0),"SP này chưa khai báo trong DSSP",""))))</f>
        <v/>
      </c>
      <c r="AB1777" s="28" t="str">
        <f t="shared" ca="1" si="326"/>
        <v/>
      </c>
      <c r="AC1777" s="29" t="str">
        <f>IF(OR(H1777="",S1777=""),"",S1777-(SUM(L1777,M1777)*INDEX(#REF!,MATCH(H1777,D.1[Tên sản phẩm],0))))</f>
        <v/>
      </c>
    </row>
    <row r="1778" spans="2:29" ht="27.75" customHeight="1">
      <c r="B1778" s="69">
        <f t="shared" si="327"/>
        <v>1775</v>
      </c>
      <c r="C1778" s="49" t="str">
        <f t="shared" ca="1" si="328"/>
        <v/>
      </c>
      <c r="D1778" s="50" t="str">
        <f t="shared" ca="1" si="329"/>
        <v/>
      </c>
      <c r="E1778" s="51" t="str">
        <f t="shared" ca="1" si="330"/>
        <v/>
      </c>
      <c r="F1778" s="51"/>
      <c r="G1778" s="52" t="str">
        <f t="shared" ca="1" si="331"/>
        <v/>
      </c>
      <c r="H1778" s="53"/>
      <c r="I1778" s="54" t="str">
        <f>IF(H1778="","",INDEX(D.1[Quy cách],MATCH(H1778,D.1[Tên sản phẩm],0)))</f>
        <v/>
      </c>
      <c r="J1778" s="20" t="str">
        <f>IF(H1778="","",INDEX(D.1[ĐVT],MATCH(H1778,D.1[Tên sản phẩm],0)))</f>
        <v/>
      </c>
      <c r="K1778" s="56" t="str">
        <f>IF(H1778="","",INDEX(#REF!,MATCH(H1778,D.1[Tên sản phẩm],0)))</f>
        <v/>
      </c>
      <c r="L1778" s="56"/>
      <c r="M1778" s="53"/>
      <c r="N1778" s="53"/>
      <c r="O1778" s="53"/>
      <c r="P1778" s="57" t="str">
        <f t="shared" si="332"/>
        <v/>
      </c>
      <c r="Q1778" s="58"/>
      <c r="R1778" s="56" t="str">
        <f t="shared" si="325"/>
        <v/>
      </c>
      <c r="S1778" s="57" t="str">
        <f t="shared" si="333"/>
        <v/>
      </c>
      <c r="T1778" s="58" t="str">
        <f t="shared" ca="1" si="334"/>
        <v/>
      </c>
      <c r="U1778" s="57" t="str">
        <f t="shared" si="335"/>
        <v/>
      </c>
      <c r="V1778" s="57" t="str">
        <f ca="1">IF(AND(C1778&lt;&gt;"",C1778&lt;&gt;OFFSET(C1778,1,0)),SUMIFS([Giá có thuế],[Số ĐK],C1778),"")</f>
        <v/>
      </c>
      <c r="W1778" s="53"/>
      <c r="X1778" s="55" t="str">
        <f>IF(W1778="","",'Thông Tin Chung'!#REF!)</f>
        <v/>
      </c>
      <c r="Y1778" s="57" t="str">
        <f t="shared" ca="1" si="336"/>
        <v/>
      </c>
      <c r="Z1778" s="59"/>
      <c r="AA1778" s="49" t="str">
        <f ca="1">IF(C1778="","",IF(OR(D1778&lt;NgayBatDau,D1778&gt;NgayKetThuc),"Ngày tháng phải nằm trong kỳ báo cáo",IF(AND(G1778&lt;&gt;"",COUNTIF(D.2[Tên khách hàng],G1778)=0),"Tên KH chưa khai báo trong DSKH",IF(AND(H1778&lt;&gt;"",COUNTIF(D.1[Tên sản phẩm],H1778)=0),"SP này chưa khai báo trong DSSP",""))))</f>
        <v/>
      </c>
      <c r="AB1778" s="28" t="str">
        <f t="shared" ca="1" si="326"/>
        <v/>
      </c>
      <c r="AC1778" s="29" t="str">
        <f>IF(OR(H1778="",S1778=""),"",S1778-(SUM(L1778,M1778)*INDEX(#REF!,MATCH(H1778,D.1[Tên sản phẩm],0))))</f>
        <v/>
      </c>
    </row>
    <row r="1779" spans="2:29" ht="27.75" customHeight="1">
      <c r="B1779" s="69">
        <f t="shared" si="327"/>
        <v>1776</v>
      </c>
      <c r="C1779" s="49" t="str">
        <f t="shared" ca="1" si="328"/>
        <v/>
      </c>
      <c r="D1779" s="50" t="str">
        <f t="shared" ca="1" si="329"/>
        <v/>
      </c>
      <c r="E1779" s="51" t="str">
        <f t="shared" ca="1" si="330"/>
        <v/>
      </c>
      <c r="F1779" s="51"/>
      <c r="G1779" s="52" t="str">
        <f t="shared" ca="1" si="331"/>
        <v/>
      </c>
      <c r="H1779" s="53"/>
      <c r="I1779" s="54" t="str">
        <f>IF(H1779="","",INDEX(D.1[Quy cách],MATCH(H1779,D.1[Tên sản phẩm],0)))</f>
        <v/>
      </c>
      <c r="J1779" s="20" t="str">
        <f>IF(H1779="","",INDEX(D.1[ĐVT],MATCH(H1779,D.1[Tên sản phẩm],0)))</f>
        <v/>
      </c>
      <c r="K1779" s="56" t="str">
        <f>IF(H1779="","",INDEX(#REF!,MATCH(H1779,D.1[Tên sản phẩm],0)))</f>
        <v/>
      </c>
      <c r="L1779" s="56"/>
      <c r="M1779" s="53"/>
      <c r="N1779" s="53"/>
      <c r="O1779" s="53"/>
      <c r="P1779" s="57" t="str">
        <f t="shared" si="332"/>
        <v/>
      </c>
      <c r="Q1779" s="58"/>
      <c r="R1779" s="56" t="str">
        <f t="shared" si="325"/>
        <v/>
      </c>
      <c r="S1779" s="57" t="str">
        <f t="shared" si="333"/>
        <v/>
      </c>
      <c r="T1779" s="58" t="str">
        <f t="shared" ca="1" si="334"/>
        <v/>
      </c>
      <c r="U1779" s="57" t="str">
        <f t="shared" si="335"/>
        <v/>
      </c>
      <c r="V1779" s="57" t="str">
        <f ca="1">IF(AND(C1779&lt;&gt;"",C1779&lt;&gt;OFFSET(C1779,1,0)),SUMIFS([Giá có thuế],[Số ĐK],C1779),"")</f>
        <v/>
      </c>
      <c r="W1779" s="53"/>
      <c r="X1779" s="55" t="str">
        <f>IF(W1779="","",'Thông Tin Chung'!#REF!)</f>
        <v/>
      </c>
      <c r="Y1779" s="57" t="str">
        <f t="shared" ca="1" si="336"/>
        <v/>
      </c>
      <c r="Z1779" s="59"/>
      <c r="AA1779" s="49" t="str">
        <f ca="1">IF(C1779="","",IF(OR(D1779&lt;NgayBatDau,D1779&gt;NgayKetThuc),"Ngày tháng phải nằm trong kỳ báo cáo",IF(AND(G1779&lt;&gt;"",COUNTIF(D.2[Tên khách hàng],G1779)=0),"Tên KH chưa khai báo trong DSKH",IF(AND(H1779&lt;&gt;"",COUNTIF(D.1[Tên sản phẩm],H1779)=0),"SP này chưa khai báo trong DSSP",""))))</f>
        <v/>
      </c>
      <c r="AB1779" s="28" t="str">
        <f t="shared" ca="1" si="326"/>
        <v/>
      </c>
      <c r="AC1779" s="29" t="str">
        <f>IF(OR(H1779="",S1779=""),"",S1779-(SUM(L1779,M1779)*INDEX(#REF!,MATCH(H1779,D.1[Tên sản phẩm],0))))</f>
        <v/>
      </c>
    </row>
    <row r="1780" spans="2:29" ht="27.75" customHeight="1">
      <c r="B1780" s="69">
        <f t="shared" si="327"/>
        <v>1777</v>
      </c>
      <c r="C1780" s="49" t="str">
        <f t="shared" ca="1" si="328"/>
        <v/>
      </c>
      <c r="D1780" s="50" t="str">
        <f t="shared" ca="1" si="329"/>
        <v/>
      </c>
      <c r="E1780" s="51" t="str">
        <f t="shared" ca="1" si="330"/>
        <v/>
      </c>
      <c r="F1780" s="51"/>
      <c r="G1780" s="52" t="str">
        <f t="shared" ca="1" si="331"/>
        <v/>
      </c>
      <c r="H1780" s="53"/>
      <c r="I1780" s="54" t="str">
        <f>IF(H1780="","",INDEX(D.1[Quy cách],MATCH(H1780,D.1[Tên sản phẩm],0)))</f>
        <v/>
      </c>
      <c r="J1780" s="20" t="str">
        <f>IF(H1780="","",INDEX(D.1[ĐVT],MATCH(H1780,D.1[Tên sản phẩm],0)))</f>
        <v/>
      </c>
      <c r="K1780" s="56" t="str">
        <f>IF(H1780="","",INDEX(#REF!,MATCH(H1780,D.1[Tên sản phẩm],0)))</f>
        <v/>
      </c>
      <c r="L1780" s="56"/>
      <c r="M1780" s="53"/>
      <c r="N1780" s="53"/>
      <c r="O1780" s="53"/>
      <c r="P1780" s="57" t="str">
        <f t="shared" si="332"/>
        <v/>
      </c>
      <c r="Q1780" s="58"/>
      <c r="R1780" s="56" t="str">
        <f t="shared" si="325"/>
        <v/>
      </c>
      <c r="S1780" s="57" t="str">
        <f t="shared" si="333"/>
        <v/>
      </c>
      <c r="T1780" s="58" t="str">
        <f t="shared" ca="1" si="334"/>
        <v/>
      </c>
      <c r="U1780" s="57" t="str">
        <f t="shared" si="335"/>
        <v/>
      </c>
      <c r="V1780" s="57" t="str">
        <f ca="1">IF(AND(C1780&lt;&gt;"",C1780&lt;&gt;OFFSET(C1780,1,0)),SUMIFS([Giá có thuế],[Số ĐK],C1780),"")</f>
        <v/>
      </c>
      <c r="W1780" s="53"/>
      <c r="X1780" s="55" t="str">
        <f>IF(W1780="","",'Thông Tin Chung'!#REF!)</f>
        <v/>
      </c>
      <c r="Y1780" s="57" t="str">
        <f t="shared" ca="1" si="336"/>
        <v/>
      </c>
      <c r="Z1780" s="59"/>
      <c r="AA1780" s="49" t="str">
        <f ca="1">IF(C1780="","",IF(OR(D1780&lt;NgayBatDau,D1780&gt;NgayKetThuc),"Ngày tháng phải nằm trong kỳ báo cáo",IF(AND(G1780&lt;&gt;"",COUNTIF(D.2[Tên khách hàng],G1780)=0),"Tên KH chưa khai báo trong DSKH",IF(AND(H1780&lt;&gt;"",COUNTIF(D.1[Tên sản phẩm],H1780)=0),"SP này chưa khai báo trong DSSP",""))))</f>
        <v/>
      </c>
      <c r="AB1780" s="28" t="str">
        <f t="shared" ca="1" si="326"/>
        <v/>
      </c>
      <c r="AC1780" s="29" t="str">
        <f>IF(OR(H1780="",S1780=""),"",S1780-(SUM(L1780,M1780)*INDEX(#REF!,MATCH(H1780,D.1[Tên sản phẩm],0))))</f>
        <v/>
      </c>
    </row>
    <row r="1781" spans="2:29" ht="27.75" customHeight="1">
      <c r="B1781" s="69">
        <f t="shared" si="327"/>
        <v>1778</v>
      </c>
      <c r="C1781" s="49" t="str">
        <f t="shared" ca="1" si="328"/>
        <v/>
      </c>
      <c r="D1781" s="50" t="str">
        <f t="shared" ca="1" si="329"/>
        <v/>
      </c>
      <c r="E1781" s="51" t="str">
        <f t="shared" ca="1" si="330"/>
        <v/>
      </c>
      <c r="F1781" s="51"/>
      <c r="G1781" s="52" t="str">
        <f t="shared" ca="1" si="331"/>
        <v/>
      </c>
      <c r="H1781" s="53"/>
      <c r="I1781" s="54" t="str">
        <f>IF(H1781="","",INDEX(D.1[Quy cách],MATCH(H1781,D.1[Tên sản phẩm],0)))</f>
        <v/>
      </c>
      <c r="J1781" s="20" t="str">
        <f>IF(H1781="","",INDEX(D.1[ĐVT],MATCH(H1781,D.1[Tên sản phẩm],0)))</f>
        <v/>
      </c>
      <c r="K1781" s="56" t="str">
        <f>IF(H1781="","",INDEX(#REF!,MATCH(H1781,D.1[Tên sản phẩm],0)))</f>
        <v/>
      </c>
      <c r="L1781" s="56"/>
      <c r="M1781" s="53"/>
      <c r="N1781" s="53"/>
      <c r="O1781" s="53"/>
      <c r="P1781" s="57" t="str">
        <f t="shared" si="332"/>
        <v/>
      </c>
      <c r="Q1781" s="58"/>
      <c r="R1781" s="56" t="str">
        <f t="shared" si="325"/>
        <v/>
      </c>
      <c r="S1781" s="57" t="str">
        <f t="shared" si="333"/>
        <v/>
      </c>
      <c r="T1781" s="58" t="str">
        <f t="shared" ca="1" si="334"/>
        <v/>
      </c>
      <c r="U1781" s="57" t="str">
        <f t="shared" si="335"/>
        <v/>
      </c>
      <c r="V1781" s="57" t="str">
        <f ca="1">IF(AND(C1781&lt;&gt;"",C1781&lt;&gt;OFFSET(C1781,1,0)),SUMIFS([Giá có thuế],[Số ĐK],C1781),"")</f>
        <v/>
      </c>
      <c r="W1781" s="53"/>
      <c r="X1781" s="55" t="str">
        <f>IF(W1781="","",'Thông Tin Chung'!#REF!)</f>
        <v/>
      </c>
      <c r="Y1781" s="57" t="str">
        <f t="shared" ca="1" si="336"/>
        <v/>
      </c>
      <c r="Z1781" s="59"/>
      <c r="AA1781" s="49" t="str">
        <f ca="1">IF(C1781="","",IF(OR(D1781&lt;NgayBatDau,D1781&gt;NgayKetThuc),"Ngày tháng phải nằm trong kỳ báo cáo",IF(AND(G1781&lt;&gt;"",COUNTIF(D.2[Tên khách hàng],G1781)=0),"Tên KH chưa khai báo trong DSKH",IF(AND(H1781&lt;&gt;"",COUNTIF(D.1[Tên sản phẩm],H1781)=0),"SP này chưa khai báo trong DSSP",""))))</f>
        <v/>
      </c>
      <c r="AB1781" s="28" t="str">
        <f t="shared" ca="1" si="326"/>
        <v/>
      </c>
      <c r="AC1781" s="29" t="str">
        <f>IF(OR(H1781="",S1781=""),"",S1781-(SUM(L1781,M1781)*INDEX(#REF!,MATCH(H1781,D.1[Tên sản phẩm],0))))</f>
        <v/>
      </c>
    </row>
    <row r="1782" spans="2:29" ht="27.75" customHeight="1">
      <c r="B1782" s="69">
        <f t="shared" si="327"/>
        <v>1779</v>
      </c>
      <c r="C1782" s="49" t="str">
        <f t="shared" ca="1" si="328"/>
        <v/>
      </c>
      <c r="D1782" s="50" t="str">
        <f t="shared" ca="1" si="329"/>
        <v/>
      </c>
      <c r="E1782" s="51" t="str">
        <f t="shared" ca="1" si="330"/>
        <v/>
      </c>
      <c r="F1782" s="51"/>
      <c r="G1782" s="52" t="str">
        <f t="shared" ca="1" si="331"/>
        <v/>
      </c>
      <c r="H1782" s="53"/>
      <c r="I1782" s="54" t="str">
        <f>IF(H1782="","",INDEX(D.1[Quy cách],MATCH(H1782,D.1[Tên sản phẩm],0)))</f>
        <v/>
      </c>
      <c r="J1782" s="20" t="str">
        <f>IF(H1782="","",INDEX(D.1[ĐVT],MATCH(H1782,D.1[Tên sản phẩm],0)))</f>
        <v/>
      </c>
      <c r="K1782" s="56" t="str">
        <f>IF(H1782="","",INDEX(#REF!,MATCH(H1782,D.1[Tên sản phẩm],0)))</f>
        <v/>
      </c>
      <c r="L1782" s="56"/>
      <c r="M1782" s="53"/>
      <c r="N1782" s="53"/>
      <c r="O1782" s="53"/>
      <c r="P1782" s="57" t="str">
        <f t="shared" si="332"/>
        <v/>
      </c>
      <c r="Q1782" s="58"/>
      <c r="R1782" s="56" t="str">
        <f t="shared" si="325"/>
        <v/>
      </c>
      <c r="S1782" s="57" t="str">
        <f t="shared" si="333"/>
        <v/>
      </c>
      <c r="T1782" s="58" t="str">
        <f t="shared" ca="1" si="334"/>
        <v/>
      </c>
      <c r="U1782" s="57" t="str">
        <f t="shared" si="335"/>
        <v/>
      </c>
      <c r="V1782" s="57" t="str">
        <f ca="1">IF(AND(C1782&lt;&gt;"",C1782&lt;&gt;OFFSET(C1782,1,0)),SUMIFS([Giá có thuế],[Số ĐK],C1782),"")</f>
        <v/>
      </c>
      <c r="W1782" s="53"/>
      <c r="X1782" s="55" t="str">
        <f>IF(W1782="","",'Thông Tin Chung'!#REF!)</f>
        <v/>
      </c>
      <c r="Y1782" s="57" t="str">
        <f t="shared" ca="1" si="336"/>
        <v/>
      </c>
      <c r="Z1782" s="59"/>
      <c r="AA1782" s="49" t="str">
        <f ca="1">IF(C1782="","",IF(OR(D1782&lt;NgayBatDau,D1782&gt;NgayKetThuc),"Ngày tháng phải nằm trong kỳ báo cáo",IF(AND(G1782&lt;&gt;"",COUNTIF(D.2[Tên khách hàng],G1782)=0),"Tên KH chưa khai báo trong DSKH",IF(AND(H1782&lt;&gt;"",COUNTIF(D.1[Tên sản phẩm],H1782)=0),"SP này chưa khai báo trong DSSP",""))))</f>
        <v/>
      </c>
      <c r="AB1782" s="28" t="str">
        <f t="shared" ca="1" si="326"/>
        <v/>
      </c>
      <c r="AC1782" s="29" t="str">
        <f>IF(OR(H1782="",S1782=""),"",S1782-(SUM(L1782,M1782)*INDEX(#REF!,MATCH(H1782,D.1[Tên sản phẩm],0))))</f>
        <v/>
      </c>
    </row>
    <row r="1783" spans="2:29" ht="27.75" customHeight="1">
      <c r="B1783" s="69">
        <f t="shared" si="327"/>
        <v>1780</v>
      </c>
      <c r="C1783" s="49" t="str">
        <f t="shared" ca="1" si="328"/>
        <v/>
      </c>
      <c r="D1783" s="50" t="str">
        <f t="shared" ca="1" si="329"/>
        <v/>
      </c>
      <c r="E1783" s="51" t="str">
        <f t="shared" ca="1" si="330"/>
        <v/>
      </c>
      <c r="F1783" s="51"/>
      <c r="G1783" s="52" t="str">
        <f t="shared" ca="1" si="331"/>
        <v/>
      </c>
      <c r="H1783" s="53"/>
      <c r="I1783" s="54" t="str">
        <f>IF(H1783="","",INDEX(D.1[Quy cách],MATCH(H1783,D.1[Tên sản phẩm],0)))</f>
        <v/>
      </c>
      <c r="J1783" s="20" t="str">
        <f>IF(H1783="","",INDEX(D.1[ĐVT],MATCH(H1783,D.1[Tên sản phẩm],0)))</f>
        <v/>
      </c>
      <c r="K1783" s="56" t="str">
        <f>IF(H1783="","",INDEX(#REF!,MATCH(H1783,D.1[Tên sản phẩm],0)))</f>
        <v/>
      </c>
      <c r="L1783" s="56"/>
      <c r="M1783" s="53"/>
      <c r="N1783" s="53"/>
      <c r="O1783" s="53"/>
      <c r="P1783" s="57" t="str">
        <f t="shared" si="332"/>
        <v/>
      </c>
      <c r="Q1783" s="58"/>
      <c r="R1783" s="56" t="str">
        <f t="shared" si="325"/>
        <v/>
      </c>
      <c r="S1783" s="57" t="str">
        <f t="shared" si="333"/>
        <v/>
      </c>
      <c r="T1783" s="58" t="str">
        <f t="shared" ca="1" si="334"/>
        <v/>
      </c>
      <c r="U1783" s="57" t="str">
        <f t="shared" si="335"/>
        <v/>
      </c>
      <c r="V1783" s="57" t="str">
        <f ca="1">IF(AND(C1783&lt;&gt;"",C1783&lt;&gt;OFFSET(C1783,1,0)),SUMIFS([Giá có thuế],[Số ĐK],C1783),"")</f>
        <v/>
      </c>
      <c r="W1783" s="53"/>
      <c r="X1783" s="55" t="str">
        <f>IF(W1783="","",'Thông Tin Chung'!#REF!)</f>
        <v/>
      </c>
      <c r="Y1783" s="57" t="str">
        <f t="shared" ca="1" si="336"/>
        <v/>
      </c>
      <c r="Z1783" s="59"/>
      <c r="AA1783" s="49" t="str">
        <f ca="1">IF(C1783="","",IF(OR(D1783&lt;NgayBatDau,D1783&gt;NgayKetThuc),"Ngày tháng phải nằm trong kỳ báo cáo",IF(AND(G1783&lt;&gt;"",COUNTIF(D.2[Tên khách hàng],G1783)=0),"Tên KH chưa khai báo trong DSKH",IF(AND(H1783&lt;&gt;"",COUNTIF(D.1[Tên sản phẩm],H1783)=0),"SP này chưa khai báo trong DSSP",""))))</f>
        <v/>
      </c>
      <c r="AB1783" s="28" t="str">
        <f t="shared" ca="1" si="326"/>
        <v/>
      </c>
      <c r="AC1783" s="29" t="str">
        <f>IF(OR(H1783="",S1783=""),"",S1783-(SUM(L1783,M1783)*INDEX(#REF!,MATCH(H1783,D.1[Tên sản phẩm],0))))</f>
        <v/>
      </c>
    </row>
    <row r="1784" spans="2:29" ht="27.75" customHeight="1">
      <c r="B1784" s="69">
        <f t="shared" si="327"/>
        <v>1781</v>
      </c>
      <c r="C1784" s="49" t="str">
        <f t="shared" ca="1" si="328"/>
        <v/>
      </c>
      <c r="D1784" s="50" t="str">
        <f t="shared" ca="1" si="329"/>
        <v/>
      </c>
      <c r="E1784" s="51" t="str">
        <f t="shared" ca="1" si="330"/>
        <v/>
      </c>
      <c r="F1784" s="51"/>
      <c r="G1784" s="52" t="str">
        <f t="shared" ca="1" si="331"/>
        <v/>
      </c>
      <c r="H1784" s="53"/>
      <c r="I1784" s="54" t="str">
        <f>IF(H1784="","",INDEX(D.1[Quy cách],MATCH(H1784,D.1[Tên sản phẩm],0)))</f>
        <v/>
      </c>
      <c r="J1784" s="20" t="str">
        <f>IF(H1784="","",INDEX(D.1[ĐVT],MATCH(H1784,D.1[Tên sản phẩm],0)))</f>
        <v/>
      </c>
      <c r="K1784" s="56" t="str">
        <f>IF(H1784="","",INDEX(#REF!,MATCH(H1784,D.1[Tên sản phẩm],0)))</f>
        <v/>
      </c>
      <c r="L1784" s="56"/>
      <c r="M1784" s="53"/>
      <c r="N1784" s="53"/>
      <c r="O1784" s="53"/>
      <c r="P1784" s="57" t="str">
        <f t="shared" si="332"/>
        <v/>
      </c>
      <c r="Q1784" s="58"/>
      <c r="R1784" s="56" t="str">
        <f t="shared" si="325"/>
        <v/>
      </c>
      <c r="S1784" s="57" t="str">
        <f t="shared" si="333"/>
        <v/>
      </c>
      <c r="T1784" s="58" t="str">
        <f t="shared" ca="1" si="334"/>
        <v/>
      </c>
      <c r="U1784" s="57" t="str">
        <f t="shared" si="335"/>
        <v/>
      </c>
      <c r="V1784" s="57" t="str">
        <f ca="1">IF(AND(C1784&lt;&gt;"",C1784&lt;&gt;OFFSET(C1784,1,0)),SUMIFS([Giá có thuế],[Số ĐK],C1784),"")</f>
        <v/>
      </c>
      <c r="W1784" s="53"/>
      <c r="X1784" s="55" t="str">
        <f>IF(W1784="","",'Thông Tin Chung'!#REF!)</f>
        <v/>
      </c>
      <c r="Y1784" s="57" t="str">
        <f t="shared" ca="1" si="336"/>
        <v/>
      </c>
      <c r="Z1784" s="59"/>
      <c r="AA1784" s="49" t="str">
        <f ca="1">IF(C1784="","",IF(OR(D1784&lt;NgayBatDau,D1784&gt;NgayKetThuc),"Ngày tháng phải nằm trong kỳ báo cáo",IF(AND(G1784&lt;&gt;"",COUNTIF(D.2[Tên khách hàng],G1784)=0),"Tên KH chưa khai báo trong DSKH",IF(AND(H1784&lt;&gt;"",COUNTIF(D.1[Tên sản phẩm],H1784)=0),"SP này chưa khai báo trong DSSP",""))))</f>
        <v/>
      </c>
      <c r="AB1784" s="28" t="str">
        <f t="shared" ca="1" si="326"/>
        <v/>
      </c>
      <c r="AC1784" s="29" t="str">
        <f>IF(OR(H1784="",S1784=""),"",S1784-(SUM(L1784,M1784)*INDEX(#REF!,MATCH(H1784,D.1[Tên sản phẩm],0))))</f>
        <v/>
      </c>
    </row>
    <row r="1785" spans="2:29" ht="27.75" customHeight="1">
      <c r="B1785" s="69">
        <f t="shared" si="327"/>
        <v>1782</v>
      </c>
      <c r="C1785" s="49" t="str">
        <f t="shared" ca="1" si="328"/>
        <v/>
      </c>
      <c r="D1785" s="50" t="str">
        <f t="shared" ca="1" si="329"/>
        <v/>
      </c>
      <c r="E1785" s="51" t="str">
        <f t="shared" ca="1" si="330"/>
        <v/>
      </c>
      <c r="F1785" s="51"/>
      <c r="G1785" s="52" t="str">
        <f t="shared" ca="1" si="331"/>
        <v/>
      </c>
      <c r="H1785" s="53"/>
      <c r="I1785" s="54" t="str">
        <f>IF(H1785="","",INDEX(D.1[Quy cách],MATCH(H1785,D.1[Tên sản phẩm],0)))</f>
        <v/>
      </c>
      <c r="J1785" s="20" t="str">
        <f>IF(H1785="","",INDEX(D.1[ĐVT],MATCH(H1785,D.1[Tên sản phẩm],0)))</f>
        <v/>
      </c>
      <c r="K1785" s="56" t="str">
        <f>IF(H1785="","",INDEX(#REF!,MATCH(H1785,D.1[Tên sản phẩm],0)))</f>
        <v/>
      </c>
      <c r="L1785" s="56"/>
      <c r="M1785" s="53"/>
      <c r="N1785" s="53"/>
      <c r="O1785" s="53"/>
      <c r="P1785" s="57" t="str">
        <f t="shared" si="332"/>
        <v/>
      </c>
      <c r="Q1785" s="58"/>
      <c r="R1785" s="56" t="str">
        <f t="shared" si="325"/>
        <v/>
      </c>
      <c r="S1785" s="57" t="str">
        <f t="shared" si="333"/>
        <v/>
      </c>
      <c r="T1785" s="58" t="str">
        <f t="shared" ca="1" si="334"/>
        <v/>
      </c>
      <c r="U1785" s="57" t="str">
        <f t="shared" si="335"/>
        <v/>
      </c>
      <c r="V1785" s="57" t="str">
        <f ca="1">IF(AND(C1785&lt;&gt;"",C1785&lt;&gt;OFFSET(C1785,1,0)),SUMIFS([Giá có thuế],[Số ĐK],C1785),"")</f>
        <v/>
      </c>
      <c r="W1785" s="53"/>
      <c r="X1785" s="55" t="str">
        <f>IF(W1785="","",'Thông Tin Chung'!#REF!)</f>
        <v/>
      </c>
      <c r="Y1785" s="57" t="str">
        <f t="shared" ca="1" si="336"/>
        <v/>
      </c>
      <c r="Z1785" s="59"/>
      <c r="AA1785" s="49" t="str">
        <f ca="1">IF(C1785="","",IF(OR(D1785&lt;NgayBatDau,D1785&gt;NgayKetThuc),"Ngày tháng phải nằm trong kỳ báo cáo",IF(AND(G1785&lt;&gt;"",COUNTIF(D.2[Tên khách hàng],G1785)=0),"Tên KH chưa khai báo trong DSKH",IF(AND(H1785&lt;&gt;"",COUNTIF(D.1[Tên sản phẩm],H1785)=0),"SP này chưa khai báo trong DSSP",""))))</f>
        <v/>
      </c>
      <c r="AB1785" s="28" t="str">
        <f t="shared" ca="1" si="326"/>
        <v/>
      </c>
      <c r="AC1785" s="29" t="str">
        <f>IF(OR(H1785="",S1785=""),"",S1785-(SUM(L1785,M1785)*INDEX(#REF!,MATCH(H1785,D.1[Tên sản phẩm],0))))</f>
        <v/>
      </c>
    </row>
    <row r="1786" spans="2:29" ht="27.75" customHeight="1">
      <c r="B1786" s="69">
        <f t="shared" si="327"/>
        <v>1783</v>
      </c>
      <c r="C1786" s="49" t="str">
        <f t="shared" ca="1" si="328"/>
        <v/>
      </c>
      <c r="D1786" s="50" t="str">
        <f t="shared" ca="1" si="329"/>
        <v/>
      </c>
      <c r="E1786" s="51" t="str">
        <f t="shared" ca="1" si="330"/>
        <v/>
      </c>
      <c r="F1786" s="51"/>
      <c r="G1786" s="52" t="str">
        <f t="shared" ca="1" si="331"/>
        <v/>
      </c>
      <c r="H1786" s="53"/>
      <c r="I1786" s="54" t="str">
        <f>IF(H1786="","",INDEX(D.1[Quy cách],MATCH(H1786,D.1[Tên sản phẩm],0)))</f>
        <v/>
      </c>
      <c r="J1786" s="20" t="str">
        <f>IF(H1786="","",INDEX(D.1[ĐVT],MATCH(H1786,D.1[Tên sản phẩm],0)))</f>
        <v/>
      </c>
      <c r="K1786" s="56" t="str">
        <f>IF(H1786="","",INDEX(#REF!,MATCH(H1786,D.1[Tên sản phẩm],0)))</f>
        <v/>
      </c>
      <c r="L1786" s="56"/>
      <c r="M1786" s="53"/>
      <c r="N1786" s="53"/>
      <c r="O1786" s="53"/>
      <c r="P1786" s="57" t="str">
        <f t="shared" si="332"/>
        <v/>
      </c>
      <c r="Q1786" s="58"/>
      <c r="R1786" s="56" t="str">
        <f t="shared" si="325"/>
        <v/>
      </c>
      <c r="S1786" s="57" t="str">
        <f t="shared" si="333"/>
        <v/>
      </c>
      <c r="T1786" s="58" t="str">
        <f t="shared" ca="1" si="334"/>
        <v/>
      </c>
      <c r="U1786" s="57" t="str">
        <f t="shared" si="335"/>
        <v/>
      </c>
      <c r="V1786" s="57" t="str">
        <f ca="1">IF(AND(C1786&lt;&gt;"",C1786&lt;&gt;OFFSET(C1786,1,0)),SUMIFS([Giá có thuế],[Số ĐK],C1786),"")</f>
        <v/>
      </c>
      <c r="W1786" s="53"/>
      <c r="X1786" s="55" t="str">
        <f>IF(W1786="","",'Thông Tin Chung'!#REF!)</f>
        <v/>
      </c>
      <c r="Y1786" s="57" t="str">
        <f t="shared" ca="1" si="336"/>
        <v/>
      </c>
      <c r="Z1786" s="59"/>
      <c r="AA1786" s="49" t="str">
        <f ca="1">IF(C1786="","",IF(OR(D1786&lt;NgayBatDau,D1786&gt;NgayKetThuc),"Ngày tháng phải nằm trong kỳ báo cáo",IF(AND(G1786&lt;&gt;"",COUNTIF(D.2[Tên khách hàng],G1786)=0),"Tên KH chưa khai báo trong DSKH",IF(AND(H1786&lt;&gt;"",COUNTIF(D.1[Tên sản phẩm],H1786)=0),"SP này chưa khai báo trong DSSP",""))))</f>
        <v/>
      </c>
      <c r="AB1786" s="28" t="str">
        <f t="shared" ca="1" si="326"/>
        <v/>
      </c>
      <c r="AC1786" s="29" t="str">
        <f>IF(OR(H1786="",S1786=""),"",S1786-(SUM(L1786,M1786)*INDEX(#REF!,MATCH(H1786,D.1[Tên sản phẩm],0))))</f>
        <v/>
      </c>
    </row>
    <row r="1787" spans="2:29" ht="27.75" customHeight="1">
      <c r="B1787" s="69">
        <f t="shared" si="327"/>
        <v>1784</v>
      </c>
      <c r="C1787" s="49" t="str">
        <f t="shared" ca="1" si="328"/>
        <v/>
      </c>
      <c r="D1787" s="50" t="str">
        <f t="shared" ca="1" si="329"/>
        <v/>
      </c>
      <c r="E1787" s="51" t="str">
        <f t="shared" ca="1" si="330"/>
        <v/>
      </c>
      <c r="F1787" s="51"/>
      <c r="G1787" s="52" t="str">
        <f t="shared" ca="1" si="331"/>
        <v/>
      </c>
      <c r="H1787" s="53"/>
      <c r="I1787" s="54" t="str">
        <f>IF(H1787="","",INDEX(D.1[Quy cách],MATCH(H1787,D.1[Tên sản phẩm],0)))</f>
        <v/>
      </c>
      <c r="J1787" s="20" t="str">
        <f>IF(H1787="","",INDEX(D.1[ĐVT],MATCH(H1787,D.1[Tên sản phẩm],0)))</f>
        <v/>
      </c>
      <c r="K1787" s="56" t="str">
        <f>IF(H1787="","",INDEX(#REF!,MATCH(H1787,D.1[Tên sản phẩm],0)))</f>
        <v/>
      </c>
      <c r="L1787" s="56"/>
      <c r="M1787" s="53"/>
      <c r="N1787" s="53"/>
      <c r="O1787" s="53"/>
      <c r="P1787" s="57" t="str">
        <f t="shared" si="332"/>
        <v/>
      </c>
      <c r="Q1787" s="58"/>
      <c r="R1787" s="56" t="str">
        <f t="shared" si="325"/>
        <v/>
      </c>
      <c r="S1787" s="57" t="str">
        <f t="shared" si="333"/>
        <v/>
      </c>
      <c r="T1787" s="58" t="str">
        <f t="shared" ca="1" si="334"/>
        <v/>
      </c>
      <c r="U1787" s="57" t="str">
        <f t="shared" si="335"/>
        <v/>
      </c>
      <c r="V1787" s="57" t="str">
        <f ca="1">IF(AND(C1787&lt;&gt;"",C1787&lt;&gt;OFFSET(C1787,1,0)),SUMIFS([Giá có thuế],[Số ĐK],C1787),"")</f>
        <v/>
      </c>
      <c r="W1787" s="53"/>
      <c r="X1787" s="55" t="str">
        <f>IF(W1787="","",'Thông Tin Chung'!#REF!)</f>
        <v/>
      </c>
      <c r="Y1787" s="57" t="str">
        <f t="shared" ca="1" si="336"/>
        <v/>
      </c>
      <c r="Z1787" s="59"/>
      <c r="AA1787" s="49" t="str">
        <f ca="1">IF(C1787="","",IF(OR(D1787&lt;NgayBatDau,D1787&gt;NgayKetThuc),"Ngày tháng phải nằm trong kỳ báo cáo",IF(AND(G1787&lt;&gt;"",COUNTIF(D.2[Tên khách hàng],G1787)=0),"Tên KH chưa khai báo trong DSKH",IF(AND(H1787&lt;&gt;"",COUNTIF(D.1[Tên sản phẩm],H1787)=0),"SP này chưa khai báo trong DSSP",""))))</f>
        <v/>
      </c>
      <c r="AB1787" s="28" t="str">
        <f t="shared" ca="1" si="326"/>
        <v/>
      </c>
      <c r="AC1787" s="29" t="str">
        <f>IF(OR(H1787="",S1787=""),"",S1787-(SUM(L1787,M1787)*INDEX(#REF!,MATCH(H1787,D.1[Tên sản phẩm],0))))</f>
        <v/>
      </c>
    </row>
    <row r="1788" spans="2:29" ht="27.75" customHeight="1">
      <c r="B1788" s="69">
        <f t="shared" si="327"/>
        <v>1785</v>
      </c>
      <c r="C1788" s="49" t="str">
        <f t="shared" ca="1" si="328"/>
        <v/>
      </c>
      <c r="D1788" s="50" t="str">
        <f t="shared" ca="1" si="329"/>
        <v/>
      </c>
      <c r="E1788" s="51" t="str">
        <f t="shared" ca="1" si="330"/>
        <v/>
      </c>
      <c r="F1788" s="51"/>
      <c r="G1788" s="52" t="str">
        <f t="shared" ca="1" si="331"/>
        <v/>
      </c>
      <c r="H1788" s="53"/>
      <c r="I1788" s="54" t="str">
        <f>IF(H1788="","",INDEX(D.1[Quy cách],MATCH(H1788,D.1[Tên sản phẩm],0)))</f>
        <v/>
      </c>
      <c r="J1788" s="20" t="str">
        <f>IF(H1788="","",INDEX(D.1[ĐVT],MATCH(H1788,D.1[Tên sản phẩm],0)))</f>
        <v/>
      </c>
      <c r="K1788" s="56" t="str">
        <f>IF(H1788="","",INDEX(#REF!,MATCH(H1788,D.1[Tên sản phẩm],0)))</f>
        <v/>
      </c>
      <c r="L1788" s="56"/>
      <c r="M1788" s="53"/>
      <c r="N1788" s="53"/>
      <c r="O1788" s="53"/>
      <c r="P1788" s="57" t="str">
        <f t="shared" si="332"/>
        <v/>
      </c>
      <c r="Q1788" s="58"/>
      <c r="R1788" s="56" t="str">
        <f t="shared" si="325"/>
        <v/>
      </c>
      <c r="S1788" s="57" t="str">
        <f t="shared" si="333"/>
        <v/>
      </c>
      <c r="T1788" s="58" t="str">
        <f t="shared" ca="1" si="334"/>
        <v/>
      </c>
      <c r="U1788" s="57" t="str">
        <f t="shared" si="335"/>
        <v/>
      </c>
      <c r="V1788" s="57" t="str">
        <f ca="1">IF(AND(C1788&lt;&gt;"",C1788&lt;&gt;OFFSET(C1788,1,0)),SUMIFS([Giá có thuế],[Số ĐK],C1788),"")</f>
        <v/>
      </c>
      <c r="W1788" s="53"/>
      <c r="X1788" s="55" t="str">
        <f>IF(W1788="","",'Thông Tin Chung'!#REF!)</f>
        <v/>
      </c>
      <c r="Y1788" s="57" t="str">
        <f t="shared" ca="1" si="336"/>
        <v/>
      </c>
      <c r="Z1788" s="59"/>
      <c r="AA1788" s="49" t="str">
        <f ca="1">IF(C1788="","",IF(OR(D1788&lt;NgayBatDau,D1788&gt;NgayKetThuc),"Ngày tháng phải nằm trong kỳ báo cáo",IF(AND(G1788&lt;&gt;"",COUNTIF(D.2[Tên khách hàng],G1788)=0),"Tên KH chưa khai báo trong DSKH",IF(AND(H1788&lt;&gt;"",COUNTIF(D.1[Tên sản phẩm],H1788)=0),"SP này chưa khai báo trong DSSP",""))))</f>
        <v/>
      </c>
      <c r="AB1788" s="28" t="str">
        <f t="shared" ca="1" si="326"/>
        <v/>
      </c>
      <c r="AC1788" s="29" t="str">
        <f>IF(OR(H1788="",S1788=""),"",S1788-(SUM(L1788,M1788)*INDEX(#REF!,MATCH(H1788,D.1[Tên sản phẩm],0))))</f>
        <v/>
      </c>
    </row>
    <row r="1789" spans="2:29" ht="27.75" customHeight="1">
      <c r="B1789" s="69">
        <f t="shared" si="327"/>
        <v>1786</v>
      </c>
      <c r="C1789" s="49" t="str">
        <f t="shared" ca="1" si="328"/>
        <v/>
      </c>
      <c r="D1789" s="50" t="str">
        <f t="shared" ca="1" si="329"/>
        <v/>
      </c>
      <c r="E1789" s="51" t="str">
        <f t="shared" ca="1" si="330"/>
        <v/>
      </c>
      <c r="F1789" s="51"/>
      <c r="G1789" s="52" t="str">
        <f t="shared" ca="1" si="331"/>
        <v/>
      </c>
      <c r="H1789" s="53"/>
      <c r="I1789" s="54" t="str">
        <f>IF(H1789="","",INDEX(D.1[Quy cách],MATCH(H1789,D.1[Tên sản phẩm],0)))</f>
        <v/>
      </c>
      <c r="J1789" s="20" t="str">
        <f>IF(H1789="","",INDEX(D.1[ĐVT],MATCH(H1789,D.1[Tên sản phẩm],0)))</f>
        <v/>
      </c>
      <c r="K1789" s="56" t="str">
        <f>IF(H1789="","",INDEX(#REF!,MATCH(H1789,D.1[Tên sản phẩm],0)))</f>
        <v/>
      </c>
      <c r="L1789" s="56"/>
      <c r="M1789" s="53"/>
      <c r="N1789" s="53"/>
      <c r="O1789" s="53"/>
      <c r="P1789" s="57" t="str">
        <f t="shared" si="332"/>
        <v/>
      </c>
      <c r="Q1789" s="58"/>
      <c r="R1789" s="56" t="str">
        <f t="shared" si="325"/>
        <v/>
      </c>
      <c r="S1789" s="57" t="str">
        <f t="shared" si="333"/>
        <v/>
      </c>
      <c r="T1789" s="58" t="str">
        <f t="shared" ca="1" si="334"/>
        <v/>
      </c>
      <c r="U1789" s="57" t="str">
        <f t="shared" si="335"/>
        <v/>
      </c>
      <c r="V1789" s="57" t="str">
        <f ca="1">IF(AND(C1789&lt;&gt;"",C1789&lt;&gt;OFFSET(C1789,1,0)),SUMIFS([Giá có thuế],[Số ĐK],C1789),"")</f>
        <v/>
      </c>
      <c r="W1789" s="53"/>
      <c r="X1789" s="55" t="str">
        <f>IF(W1789="","",'Thông Tin Chung'!#REF!)</f>
        <v/>
      </c>
      <c r="Y1789" s="57" t="str">
        <f t="shared" ca="1" si="336"/>
        <v/>
      </c>
      <c r="Z1789" s="59"/>
      <c r="AA1789" s="49" t="str">
        <f ca="1">IF(C1789="","",IF(OR(D1789&lt;NgayBatDau,D1789&gt;NgayKetThuc),"Ngày tháng phải nằm trong kỳ báo cáo",IF(AND(G1789&lt;&gt;"",COUNTIF(D.2[Tên khách hàng],G1789)=0),"Tên KH chưa khai báo trong DSKH",IF(AND(H1789&lt;&gt;"",COUNTIF(D.1[Tên sản phẩm],H1789)=0),"SP này chưa khai báo trong DSSP",""))))</f>
        <v/>
      </c>
      <c r="AB1789" s="28" t="str">
        <f t="shared" ca="1" si="326"/>
        <v/>
      </c>
      <c r="AC1789" s="29" t="str">
        <f>IF(OR(H1789="",S1789=""),"",S1789-(SUM(L1789,M1789)*INDEX(#REF!,MATCH(H1789,D.1[Tên sản phẩm],0))))</f>
        <v/>
      </c>
    </row>
    <row r="1790" spans="2:29" ht="27.75" customHeight="1">
      <c r="B1790" s="69">
        <f t="shared" si="327"/>
        <v>1787</v>
      </c>
      <c r="C1790" s="49" t="str">
        <f t="shared" ca="1" si="328"/>
        <v/>
      </c>
      <c r="D1790" s="50" t="str">
        <f t="shared" ca="1" si="329"/>
        <v/>
      </c>
      <c r="E1790" s="51" t="str">
        <f t="shared" ca="1" si="330"/>
        <v/>
      </c>
      <c r="F1790" s="51"/>
      <c r="G1790" s="52" t="str">
        <f t="shared" ca="1" si="331"/>
        <v/>
      </c>
      <c r="H1790" s="53"/>
      <c r="I1790" s="54" t="str">
        <f>IF(H1790="","",INDEX(D.1[Quy cách],MATCH(H1790,D.1[Tên sản phẩm],0)))</f>
        <v/>
      </c>
      <c r="J1790" s="20" t="str">
        <f>IF(H1790="","",INDEX(D.1[ĐVT],MATCH(H1790,D.1[Tên sản phẩm],0)))</f>
        <v/>
      </c>
      <c r="K1790" s="56" t="str">
        <f>IF(H1790="","",INDEX(#REF!,MATCH(H1790,D.1[Tên sản phẩm],0)))</f>
        <v/>
      </c>
      <c r="L1790" s="56"/>
      <c r="M1790" s="53"/>
      <c r="N1790" s="53"/>
      <c r="O1790" s="53"/>
      <c r="P1790" s="57" t="str">
        <f t="shared" si="332"/>
        <v/>
      </c>
      <c r="Q1790" s="58"/>
      <c r="R1790" s="56" t="str">
        <f t="shared" si="325"/>
        <v/>
      </c>
      <c r="S1790" s="57" t="str">
        <f t="shared" si="333"/>
        <v/>
      </c>
      <c r="T1790" s="58" t="str">
        <f t="shared" ca="1" si="334"/>
        <v/>
      </c>
      <c r="U1790" s="57" t="str">
        <f t="shared" si="335"/>
        <v/>
      </c>
      <c r="V1790" s="57" t="str">
        <f ca="1">IF(AND(C1790&lt;&gt;"",C1790&lt;&gt;OFFSET(C1790,1,0)),SUMIFS([Giá có thuế],[Số ĐK],C1790),"")</f>
        <v/>
      </c>
      <c r="W1790" s="53"/>
      <c r="X1790" s="55" t="str">
        <f>IF(W1790="","",'Thông Tin Chung'!#REF!)</f>
        <v/>
      </c>
      <c r="Y1790" s="57" t="str">
        <f t="shared" ca="1" si="336"/>
        <v/>
      </c>
      <c r="Z1790" s="59"/>
      <c r="AA1790" s="49" t="str">
        <f ca="1">IF(C1790="","",IF(OR(D1790&lt;NgayBatDau,D1790&gt;NgayKetThuc),"Ngày tháng phải nằm trong kỳ báo cáo",IF(AND(G1790&lt;&gt;"",COUNTIF(D.2[Tên khách hàng],G1790)=0),"Tên KH chưa khai báo trong DSKH",IF(AND(H1790&lt;&gt;"",COUNTIF(D.1[Tên sản phẩm],H1790)=0),"SP này chưa khai báo trong DSSP",""))))</f>
        <v/>
      </c>
      <c r="AB1790" s="28" t="str">
        <f t="shared" ca="1" si="326"/>
        <v/>
      </c>
      <c r="AC1790" s="29" t="str">
        <f>IF(OR(H1790="",S1790=""),"",S1790-(SUM(L1790,M1790)*INDEX(#REF!,MATCH(H1790,D.1[Tên sản phẩm],0))))</f>
        <v/>
      </c>
    </row>
    <row r="1791" spans="2:29" ht="27.75" customHeight="1">
      <c r="B1791" s="69">
        <f t="shared" si="327"/>
        <v>1788</v>
      </c>
      <c r="C1791" s="49" t="str">
        <f t="shared" ca="1" si="328"/>
        <v/>
      </c>
      <c r="D1791" s="50" t="str">
        <f t="shared" ca="1" si="329"/>
        <v/>
      </c>
      <c r="E1791" s="51" t="str">
        <f t="shared" ca="1" si="330"/>
        <v/>
      </c>
      <c r="F1791" s="51"/>
      <c r="G1791" s="52" t="str">
        <f t="shared" ca="1" si="331"/>
        <v/>
      </c>
      <c r="H1791" s="53"/>
      <c r="I1791" s="54" t="str">
        <f>IF(H1791="","",INDEX(D.1[Quy cách],MATCH(H1791,D.1[Tên sản phẩm],0)))</f>
        <v/>
      </c>
      <c r="J1791" s="20" t="str">
        <f>IF(H1791="","",INDEX(D.1[ĐVT],MATCH(H1791,D.1[Tên sản phẩm],0)))</f>
        <v/>
      </c>
      <c r="K1791" s="56" t="str">
        <f>IF(H1791="","",INDEX(#REF!,MATCH(H1791,D.1[Tên sản phẩm],0)))</f>
        <v/>
      </c>
      <c r="L1791" s="56"/>
      <c r="M1791" s="53"/>
      <c r="N1791" s="53"/>
      <c r="O1791" s="53"/>
      <c r="P1791" s="57" t="str">
        <f t="shared" si="332"/>
        <v/>
      </c>
      <c r="Q1791" s="58"/>
      <c r="R1791" s="56" t="str">
        <f t="shared" si="325"/>
        <v/>
      </c>
      <c r="S1791" s="57" t="str">
        <f t="shared" si="333"/>
        <v/>
      </c>
      <c r="T1791" s="58" t="str">
        <f t="shared" ca="1" si="334"/>
        <v/>
      </c>
      <c r="U1791" s="57" t="str">
        <f t="shared" si="335"/>
        <v/>
      </c>
      <c r="V1791" s="57" t="str">
        <f ca="1">IF(AND(C1791&lt;&gt;"",C1791&lt;&gt;OFFSET(C1791,1,0)),SUMIFS([Giá có thuế],[Số ĐK],C1791),"")</f>
        <v/>
      </c>
      <c r="W1791" s="53"/>
      <c r="X1791" s="55" t="str">
        <f>IF(W1791="","",'Thông Tin Chung'!#REF!)</f>
        <v/>
      </c>
      <c r="Y1791" s="57" t="str">
        <f t="shared" ca="1" si="336"/>
        <v/>
      </c>
      <c r="Z1791" s="59"/>
      <c r="AA1791" s="49" t="str">
        <f ca="1">IF(C1791="","",IF(OR(D1791&lt;NgayBatDau,D1791&gt;NgayKetThuc),"Ngày tháng phải nằm trong kỳ báo cáo",IF(AND(G1791&lt;&gt;"",COUNTIF(D.2[Tên khách hàng],G1791)=0),"Tên KH chưa khai báo trong DSKH",IF(AND(H1791&lt;&gt;"",COUNTIF(D.1[Tên sản phẩm],H1791)=0),"SP này chưa khai báo trong DSSP",""))))</f>
        <v/>
      </c>
      <c r="AB1791" s="28" t="str">
        <f t="shared" ca="1" si="326"/>
        <v/>
      </c>
      <c r="AC1791" s="29" t="str">
        <f>IF(OR(H1791="",S1791=""),"",S1791-(SUM(L1791,M1791)*INDEX(#REF!,MATCH(H1791,D.1[Tên sản phẩm],0))))</f>
        <v/>
      </c>
    </row>
    <row r="1792" spans="2:29" ht="27.75" customHeight="1">
      <c r="B1792" s="69">
        <f t="shared" si="327"/>
        <v>1789</v>
      </c>
      <c r="C1792" s="49" t="str">
        <f t="shared" ca="1" si="328"/>
        <v/>
      </c>
      <c r="D1792" s="50" t="str">
        <f t="shared" ca="1" si="329"/>
        <v/>
      </c>
      <c r="E1792" s="51" t="str">
        <f t="shared" ca="1" si="330"/>
        <v/>
      </c>
      <c r="F1792" s="51"/>
      <c r="G1792" s="52" t="str">
        <f t="shared" ca="1" si="331"/>
        <v/>
      </c>
      <c r="H1792" s="53"/>
      <c r="I1792" s="54" t="str">
        <f>IF(H1792="","",INDEX(D.1[Quy cách],MATCH(H1792,D.1[Tên sản phẩm],0)))</f>
        <v/>
      </c>
      <c r="J1792" s="20" t="str">
        <f>IF(H1792="","",INDEX(D.1[ĐVT],MATCH(H1792,D.1[Tên sản phẩm],0)))</f>
        <v/>
      </c>
      <c r="K1792" s="56" t="str">
        <f>IF(H1792="","",INDEX(#REF!,MATCH(H1792,D.1[Tên sản phẩm],0)))</f>
        <v/>
      </c>
      <c r="L1792" s="56"/>
      <c r="M1792" s="53"/>
      <c r="N1792" s="53"/>
      <c r="O1792" s="53"/>
      <c r="P1792" s="57" t="str">
        <f t="shared" si="332"/>
        <v/>
      </c>
      <c r="Q1792" s="58"/>
      <c r="R1792" s="56" t="str">
        <f t="shared" si="325"/>
        <v/>
      </c>
      <c r="S1792" s="57" t="str">
        <f t="shared" si="333"/>
        <v/>
      </c>
      <c r="T1792" s="58" t="str">
        <f t="shared" ca="1" si="334"/>
        <v/>
      </c>
      <c r="U1792" s="57" t="str">
        <f t="shared" si="335"/>
        <v/>
      </c>
      <c r="V1792" s="57" t="str">
        <f ca="1">IF(AND(C1792&lt;&gt;"",C1792&lt;&gt;OFFSET(C1792,1,0)),SUMIFS([Giá có thuế],[Số ĐK],C1792),"")</f>
        <v/>
      </c>
      <c r="W1792" s="53"/>
      <c r="X1792" s="55" t="str">
        <f>IF(W1792="","",'Thông Tin Chung'!#REF!)</f>
        <v/>
      </c>
      <c r="Y1792" s="57" t="str">
        <f t="shared" ca="1" si="336"/>
        <v/>
      </c>
      <c r="Z1792" s="59"/>
      <c r="AA1792" s="49" t="str">
        <f ca="1">IF(C1792="","",IF(OR(D1792&lt;NgayBatDau,D1792&gt;NgayKetThuc),"Ngày tháng phải nằm trong kỳ báo cáo",IF(AND(G1792&lt;&gt;"",COUNTIF(D.2[Tên khách hàng],G1792)=0),"Tên KH chưa khai báo trong DSKH",IF(AND(H1792&lt;&gt;"",COUNTIF(D.1[Tên sản phẩm],H1792)=0),"SP này chưa khai báo trong DSSP",""))))</f>
        <v/>
      </c>
      <c r="AB1792" s="28" t="str">
        <f t="shared" ca="1" si="326"/>
        <v/>
      </c>
      <c r="AC1792" s="29" t="str">
        <f>IF(OR(H1792="",S1792=""),"",S1792-(SUM(L1792,M1792)*INDEX(#REF!,MATCH(H1792,D.1[Tên sản phẩm],0))))</f>
        <v/>
      </c>
    </row>
    <row r="1793" spans="2:29" ht="27.75" customHeight="1">
      <c r="B1793" s="69">
        <f t="shared" si="327"/>
        <v>1790</v>
      </c>
      <c r="C1793" s="49" t="str">
        <f t="shared" ca="1" si="328"/>
        <v/>
      </c>
      <c r="D1793" s="50" t="str">
        <f t="shared" ca="1" si="329"/>
        <v/>
      </c>
      <c r="E1793" s="51" t="str">
        <f t="shared" ca="1" si="330"/>
        <v/>
      </c>
      <c r="F1793" s="51"/>
      <c r="G1793" s="52" t="str">
        <f t="shared" ca="1" si="331"/>
        <v/>
      </c>
      <c r="H1793" s="53"/>
      <c r="I1793" s="54" t="str">
        <f>IF(H1793="","",INDEX(D.1[Quy cách],MATCH(H1793,D.1[Tên sản phẩm],0)))</f>
        <v/>
      </c>
      <c r="J1793" s="20" t="str">
        <f>IF(H1793="","",INDEX(D.1[ĐVT],MATCH(H1793,D.1[Tên sản phẩm],0)))</f>
        <v/>
      </c>
      <c r="K1793" s="56" t="str">
        <f>IF(H1793="","",INDEX(#REF!,MATCH(H1793,D.1[Tên sản phẩm],0)))</f>
        <v/>
      </c>
      <c r="L1793" s="56"/>
      <c r="M1793" s="53"/>
      <c r="N1793" s="53"/>
      <c r="O1793" s="53"/>
      <c r="P1793" s="57" t="str">
        <f t="shared" si="332"/>
        <v/>
      </c>
      <c r="Q1793" s="58"/>
      <c r="R1793" s="56" t="str">
        <f t="shared" si="325"/>
        <v/>
      </c>
      <c r="S1793" s="57" t="str">
        <f t="shared" si="333"/>
        <v/>
      </c>
      <c r="T1793" s="58" t="str">
        <f t="shared" ca="1" si="334"/>
        <v/>
      </c>
      <c r="U1793" s="57" t="str">
        <f t="shared" si="335"/>
        <v/>
      </c>
      <c r="V1793" s="57" t="str">
        <f ca="1">IF(AND(C1793&lt;&gt;"",C1793&lt;&gt;OFFSET(C1793,1,0)),SUMIFS([Giá có thuế],[Số ĐK],C1793),"")</f>
        <v/>
      </c>
      <c r="W1793" s="53"/>
      <c r="X1793" s="55" t="str">
        <f>IF(W1793="","",'Thông Tin Chung'!#REF!)</f>
        <v/>
      </c>
      <c r="Y1793" s="57" t="str">
        <f t="shared" ca="1" si="336"/>
        <v/>
      </c>
      <c r="Z1793" s="59"/>
      <c r="AA1793" s="49" t="str">
        <f ca="1">IF(C1793="","",IF(OR(D1793&lt;NgayBatDau,D1793&gt;NgayKetThuc),"Ngày tháng phải nằm trong kỳ báo cáo",IF(AND(G1793&lt;&gt;"",COUNTIF(D.2[Tên khách hàng],G1793)=0),"Tên KH chưa khai báo trong DSKH",IF(AND(H1793&lt;&gt;"",COUNTIF(D.1[Tên sản phẩm],H1793)=0),"SP này chưa khai báo trong DSSP",""))))</f>
        <v/>
      </c>
      <c r="AB1793" s="28" t="str">
        <f t="shared" ca="1" si="326"/>
        <v/>
      </c>
      <c r="AC1793" s="29" t="str">
        <f>IF(OR(H1793="",S1793=""),"",S1793-(SUM(L1793,M1793)*INDEX(#REF!,MATCH(H1793,D.1[Tên sản phẩm],0))))</f>
        <v/>
      </c>
    </row>
    <row r="1794" spans="2:29" ht="27.75" customHeight="1">
      <c r="B1794" s="69">
        <f t="shared" si="327"/>
        <v>1791</v>
      </c>
      <c r="C1794" s="49" t="str">
        <f t="shared" ca="1" si="328"/>
        <v/>
      </c>
      <c r="D1794" s="50" t="str">
        <f t="shared" ca="1" si="329"/>
        <v/>
      </c>
      <c r="E1794" s="51" t="str">
        <f t="shared" ca="1" si="330"/>
        <v/>
      </c>
      <c r="F1794" s="51"/>
      <c r="G1794" s="52" t="str">
        <f t="shared" ca="1" si="331"/>
        <v/>
      </c>
      <c r="H1794" s="53"/>
      <c r="I1794" s="54" t="str">
        <f>IF(H1794="","",INDEX(D.1[Quy cách],MATCH(H1794,D.1[Tên sản phẩm],0)))</f>
        <v/>
      </c>
      <c r="J1794" s="20" t="str">
        <f>IF(H1794="","",INDEX(D.1[ĐVT],MATCH(H1794,D.1[Tên sản phẩm],0)))</f>
        <v/>
      </c>
      <c r="K1794" s="56" t="str">
        <f>IF(H1794="","",INDEX(#REF!,MATCH(H1794,D.1[Tên sản phẩm],0)))</f>
        <v/>
      </c>
      <c r="L1794" s="56"/>
      <c r="M1794" s="53"/>
      <c r="N1794" s="53"/>
      <c r="O1794" s="53"/>
      <c r="P1794" s="57" t="str">
        <f t="shared" si="332"/>
        <v/>
      </c>
      <c r="Q1794" s="58"/>
      <c r="R1794" s="56" t="str">
        <f t="shared" si="325"/>
        <v/>
      </c>
      <c r="S1794" s="57" t="str">
        <f t="shared" si="333"/>
        <v/>
      </c>
      <c r="T1794" s="58" t="str">
        <f t="shared" ca="1" si="334"/>
        <v/>
      </c>
      <c r="U1794" s="57" t="str">
        <f t="shared" si="335"/>
        <v/>
      </c>
      <c r="V1794" s="57" t="str">
        <f ca="1">IF(AND(C1794&lt;&gt;"",C1794&lt;&gt;OFFSET(C1794,1,0)),SUMIFS([Giá có thuế],[Số ĐK],C1794),"")</f>
        <v/>
      </c>
      <c r="W1794" s="53"/>
      <c r="X1794" s="55" t="str">
        <f>IF(W1794="","",'Thông Tin Chung'!#REF!)</f>
        <v/>
      </c>
      <c r="Y1794" s="57" t="str">
        <f t="shared" ca="1" si="336"/>
        <v/>
      </c>
      <c r="Z1794" s="59"/>
      <c r="AA1794" s="49" t="str">
        <f ca="1">IF(C1794="","",IF(OR(D1794&lt;NgayBatDau,D1794&gt;NgayKetThuc),"Ngày tháng phải nằm trong kỳ báo cáo",IF(AND(G1794&lt;&gt;"",COUNTIF(D.2[Tên khách hàng],G1794)=0),"Tên KH chưa khai báo trong DSKH",IF(AND(H1794&lt;&gt;"",COUNTIF(D.1[Tên sản phẩm],H1794)=0),"SP này chưa khai báo trong DSSP",""))))</f>
        <v/>
      </c>
      <c r="AB1794" s="28" t="str">
        <f t="shared" ca="1" si="326"/>
        <v/>
      </c>
      <c r="AC1794" s="29" t="str">
        <f>IF(OR(H1794="",S1794=""),"",S1794-(SUM(L1794,M1794)*INDEX(#REF!,MATCH(H1794,D.1[Tên sản phẩm],0))))</f>
        <v/>
      </c>
    </row>
    <row r="1795" spans="2:29" ht="27.75" customHeight="1">
      <c r="B1795" s="69">
        <f t="shared" si="327"/>
        <v>1792</v>
      </c>
      <c r="C1795" s="49" t="str">
        <f t="shared" ca="1" si="328"/>
        <v/>
      </c>
      <c r="D1795" s="50" t="str">
        <f t="shared" ca="1" si="329"/>
        <v/>
      </c>
      <c r="E1795" s="51" t="str">
        <f t="shared" ca="1" si="330"/>
        <v/>
      </c>
      <c r="F1795" s="51"/>
      <c r="G1795" s="52" t="str">
        <f t="shared" ca="1" si="331"/>
        <v/>
      </c>
      <c r="H1795" s="53"/>
      <c r="I1795" s="54" t="str">
        <f>IF(H1795="","",INDEX(D.1[Quy cách],MATCH(H1795,D.1[Tên sản phẩm],0)))</f>
        <v/>
      </c>
      <c r="J1795" s="20" t="str">
        <f>IF(H1795="","",INDEX(D.1[ĐVT],MATCH(H1795,D.1[Tên sản phẩm],0)))</f>
        <v/>
      </c>
      <c r="K1795" s="56" t="str">
        <f>IF(H1795="","",INDEX(#REF!,MATCH(H1795,D.1[Tên sản phẩm],0)))</f>
        <v/>
      </c>
      <c r="L1795" s="56"/>
      <c r="M1795" s="53"/>
      <c r="N1795" s="53"/>
      <c r="O1795" s="53"/>
      <c r="P1795" s="57" t="str">
        <f t="shared" si="332"/>
        <v/>
      </c>
      <c r="Q1795" s="58"/>
      <c r="R1795" s="56" t="str">
        <f t="shared" ref="R1795:R1858" si="337">IF(P1795="","",P1795*SUM(Q1795))</f>
        <v/>
      </c>
      <c r="S1795" s="57" t="str">
        <f t="shared" si="333"/>
        <v/>
      </c>
      <c r="T1795" s="58" t="str">
        <f t="shared" ca="1" si="334"/>
        <v/>
      </c>
      <c r="U1795" s="57" t="str">
        <f t="shared" si="335"/>
        <v/>
      </c>
      <c r="V1795" s="57" t="str">
        <f ca="1">IF(AND(C1795&lt;&gt;"",C1795&lt;&gt;OFFSET(C1795,1,0)),SUMIFS([Giá có thuế],[Số ĐK],C1795),"")</f>
        <v/>
      </c>
      <c r="W1795" s="53"/>
      <c r="X1795" s="55" t="str">
        <f>IF(W1795="","",'Thông Tin Chung'!#REF!)</f>
        <v/>
      </c>
      <c r="Y1795" s="57" t="str">
        <f t="shared" ca="1" si="336"/>
        <v/>
      </c>
      <c r="Z1795" s="59"/>
      <c r="AA1795" s="49" t="str">
        <f ca="1">IF(C1795="","",IF(OR(D1795&lt;NgayBatDau,D1795&gt;NgayKetThuc),"Ngày tháng phải nằm trong kỳ báo cáo",IF(AND(G1795&lt;&gt;"",COUNTIF(D.2[Tên khách hàng],G1795)=0),"Tên KH chưa khai báo trong DSKH",IF(AND(H1795&lt;&gt;"",COUNTIF(D.1[Tên sản phẩm],H1795)=0),"SP này chưa khai báo trong DSSP",""))))</f>
        <v/>
      </c>
      <c r="AB1795" s="28" t="str">
        <f t="shared" ref="AB1795:AB1858" ca="1" si="338">IF(D1795="","",MONTH(D1795))</f>
        <v/>
      </c>
      <c r="AC1795" s="29" t="str">
        <f>IF(OR(H1795="",S1795=""),"",S1795-(SUM(L1795,M1795)*INDEX(#REF!,MATCH(H1795,D.1[Tên sản phẩm],0))))</f>
        <v/>
      </c>
    </row>
    <row r="1796" spans="2:29" ht="27.75" customHeight="1">
      <c r="B1796" s="69">
        <f t="shared" ref="B1796:B1859" si="339">ROW(A1796)-3</f>
        <v>1793</v>
      </c>
      <c r="C1796" s="49" t="str">
        <f t="shared" ref="C1796:C1859" ca="1" si="340">IF(AND(D1796="",E1796="",G1796=""),"",IF(AND(D1796=OFFSET(D1796,-1,0),E1796=OFFSET(E1796,-1,0),G1796=OFFSET(G1796,-1,0)),OFFSET(B1796,-1,1),B1796))</f>
        <v/>
      </c>
      <c r="D1796" s="50" t="str">
        <f t="shared" ref="D1796:D1859" ca="1" si="341">IF(AND($H1796&lt;&gt;"",B1796&lt;&gt;1),OFFSET(C1796,-1,1),"")</f>
        <v/>
      </c>
      <c r="E1796" s="51" t="str">
        <f t="shared" ref="E1796:E1859" ca="1" si="342">IF(AND($H1796&lt;&gt;"",B1796&lt;&gt;1),OFFSET(D1796,-1,1),"")</f>
        <v/>
      </c>
      <c r="F1796" s="51"/>
      <c r="G1796" s="52" t="str">
        <f t="shared" ref="G1796:G1859" ca="1" si="343">IF(AND($H1796&lt;&gt;"",B1796&lt;&gt;1),OFFSET(F1796,-1,1),"")</f>
        <v/>
      </c>
      <c r="H1796" s="53"/>
      <c r="I1796" s="54" t="str">
        <f>IF(H1796="","",INDEX(D.1[Quy cách],MATCH(H1796,D.1[Tên sản phẩm],0)))</f>
        <v/>
      </c>
      <c r="J1796" s="20" t="str">
        <f>IF(H1796="","",INDEX(D.1[ĐVT],MATCH(H1796,D.1[Tên sản phẩm],0)))</f>
        <v/>
      </c>
      <c r="K1796" s="56" t="str">
        <f>IF(H1796="","",INDEX(#REF!,MATCH(H1796,D.1[Tên sản phẩm],0)))</f>
        <v/>
      </c>
      <c r="L1796" s="56"/>
      <c r="M1796" s="53"/>
      <c r="N1796" s="53"/>
      <c r="O1796" s="53"/>
      <c r="P1796" s="57" t="str">
        <f t="shared" ref="P1796:P1859" si="344">IF(AND(K1796&lt;&gt;"",L1796&lt;&gt;""),K1796*L1796,IF(AND(N1796&lt;&gt;"",O1796&lt;&gt;""),N1796*O1796,""))</f>
        <v/>
      </c>
      <c r="Q1796" s="58"/>
      <c r="R1796" s="56" t="str">
        <f t="shared" si="337"/>
        <v/>
      </c>
      <c r="S1796" s="57" t="str">
        <f t="shared" ref="S1796:S1859" si="345">IF(P1796="","",P1796-SUM(R1796))</f>
        <v/>
      </c>
      <c r="T1796" s="58" t="str">
        <f t="shared" ref="T1796:T1859" ca="1" si="346">IF(AND(S1796&lt;&gt;"",C1796=OFFSET(C1796,-1,0)),OFFSET(S1796,-1,1),"")</f>
        <v/>
      </c>
      <c r="U1796" s="57" t="str">
        <f t="shared" ref="U1796:U1859" si="347">IF(S1796="","",S1796*SUM(1,T1796))</f>
        <v/>
      </c>
      <c r="V1796" s="57" t="str">
        <f ca="1">IF(AND(C1796&lt;&gt;"",C1796&lt;&gt;OFFSET(C1796,1,0)),SUMIFS([Giá có thuế],[Số ĐK],C1796),"")</f>
        <v/>
      </c>
      <c r="W1796" s="53"/>
      <c r="X1796" s="55" t="str">
        <f>IF(W1796="","",'Thông Tin Chung'!#REF!)</f>
        <v/>
      </c>
      <c r="Y1796" s="57" t="str">
        <f t="shared" ref="Y1796:Y1859" ca="1" si="348">IF(AND(V1796&lt;&gt;"",W1796&lt;&gt;"",V1796&lt;&gt;0),V1796-W1796,"")</f>
        <v/>
      </c>
      <c r="Z1796" s="59"/>
      <c r="AA1796" s="49" t="str">
        <f ca="1">IF(C1796="","",IF(OR(D1796&lt;NgayBatDau,D1796&gt;NgayKetThuc),"Ngày tháng phải nằm trong kỳ báo cáo",IF(AND(G1796&lt;&gt;"",COUNTIF(D.2[Tên khách hàng],G1796)=0),"Tên KH chưa khai báo trong DSKH",IF(AND(H1796&lt;&gt;"",COUNTIF(D.1[Tên sản phẩm],H1796)=0),"SP này chưa khai báo trong DSSP",""))))</f>
        <v/>
      </c>
      <c r="AB1796" s="28" t="str">
        <f t="shared" ca="1" si="338"/>
        <v/>
      </c>
      <c r="AC1796" s="29" t="str">
        <f>IF(OR(H1796="",S1796=""),"",S1796-(SUM(L1796,M1796)*INDEX(#REF!,MATCH(H1796,D.1[Tên sản phẩm],0))))</f>
        <v/>
      </c>
    </row>
    <row r="1797" spans="2:29" ht="27.75" customHeight="1">
      <c r="B1797" s="69">
        <f t="shared" si="339"/>
        <v>1794</v>
      </c>
      <c r="C1797" s="49" t="str">
        <f t="shared" ca="1" si="340"/>
        <v/>
      </c>
      <c r="D1797" s="50" t="str">
        <f t="shared" ca="1" si="341"/>
        <v/>
      </c>
      <c r="E1797" s="51" t="str">
        <f t="shared" ca="1" si="342"/>
        <v/>
      </c>
      <c r="F1797" s="51"/>
      <c r="G1797" s="52" t="str">
        <f t="shared" ca="1" si="343"/>
        <v/>
      </c>
      <c r="H1797" s="53"/>
      <c r="I1797" s="54" t="str">
        <f>IF(H1797="","",INDEX(D.1[Quy cách],MATCH(H1797,D.1[Tên sản phẩm],0)))</f>
        <v/>
      </c>
      <c r="J1797" s="20" t="str">
        <f>IF(H1797="","",INDEX(D.1[ĐVT],MATCH(H1797,D.1[Tên sản phẩm],0)))</f>
        <v/>
      </c>
      <c r="K1797" s="56" t="str">
        <f>IF(H1797="","",INDEX(#REF!,MATCH(H1797,D.1[Tên sản phẩm],0)))</f>
        <v/>
      </c>
      <c r="L1797" s="56"/>
      <c r="M1797" s="53"/>
      <c r="N1797" s="53"/>
      <c r="O1797" s="53"/>
      <c r="P1797" s="57" t="str">
        <f t="shared" si="344"/>
        <v/>
      </c>
      <c r="Q1797" s="58"/>
      <c r="R1797" s="56" t="str">
        <f t="shared" si="337"/>
        <v/>
      </c>
      <c r="S1797" s="57" t="str">
        <f t="shared" si="345"/>
        <v/>
      </c>
      <c r="T1797" s="58" t="str">
        <f t="shared" ca="1" si="346"/>
        <v/>
      </c>
      <c r="U1797" s="57" t="str">
        <f t="shared" si="347"/>
        <v/>
      </c>
      <c r="V1797" s="57" t="str">
        <f ca="1">IF(AND(C1797&lt;&gt;"",C1797&lt;&gt;OFFSET(C1797,1,0)),SUMIFS([Giá có thuế],[Số ĐK],C1797),"")</f>
        <v/>
      </c>
      <c r="W1797" s="53"/>
      <c r="X1797" s="55" t="str">
        <f>IF(W1797="","",'Thông Tin Chung'!#REF!)</f>
        <v/>
      </c>
      <c r="Y1797" s="57" t="str">
        <f t="shared" ca="1" si="348"/>
        <v/>
      </c>
      <c r="Z1797" s="59"/>
      <c r="AA1797" s="49" t="str">
        <f ca="1">IF(C1797="","",IF(OR(D1797&lt;NgayBatDau,D1797&gt;NgayKetThuc),"Ngày tháng phải nằm trong kỳ báo cáo",IF(AND(G1797&lt;&gt;"",COUNTIF(D.2[Tên khách hàng],G1797)=0),"Tên KH chưa khai báo trong DSKH",IF(AND(H1797&lt;&gt;"",COUNTIF(D.1[Tên sản phẩm],H1797)=0),"SP này chưa khai báo trong DSSP",""))))</f>
        <v/>
      </c>
      <c r="AB1797" s="28" t="str">
        <f t="shared" ca="1" si="338"/>
        <v/>
      </c>
      <c r="AC1797" s="29" t="str">
        <f>IF(OR(H1797="",S1797=""),"",S1797-(SUM(L1797,M1797)*INDEX(#REF!,MATCH(H1797,D.1[Tên sản phẩm],0))))</f>
        <v/>
      </c>
    </row>
    <row r="1798" spans="2:29" ht="27.75" customHeight="1">
      <c r="B1798" s="69">
        <f t="shared" si="339"/>
        <v>1795</v>
      </c>
      <c r="C1798" s="49" t="str">
        <f t="shared" ca="1" si="340"/>
        <v/>
      </c>
      <c r="D1798" s="50" t="str">
        <f t="shared" ca="1" si="341"/>
        <v/>
      </c>
      <c r="E1798" s="51" t="str">
        <f t="shared" ca="1" si="342"/>
        <v/>
      </c>
      <c r="F1798" s="51"/>
      <c r="G1798" s="52" t="str">
        <f t="shared" ca="1" si="343"/>
        <v/>
      </c>
      <c r="H1798" s="53"/>
      <c r="I1798" s="54" t="str">
        <f>IF(H1798="","",INDEX(D.1[Quy cách],MATCH(H1798,D.1[Tên sản phẩm],0)))</f>
        <v/>
      </c>
      <c r="J1798" s="20" t="str">
        <f>IF(H1798="","",INDEX(D.1[ĐVT],MATCH(H1798,D.1[Tên sản phẩm],0)))</f>
        <v/>
      </c>
      <c r="K1798" s="56" t="str">
        <f>IF(H1798="","",INDEX(#REF!,MATCH(H1798,D.1[Tên sản phẩm],0)))</f>
        <v/>
      </c>
      <c r="L1798" s="56"/>
      <c r="M1798" s="53"/>
      <c r="N1798" s="53"/>
      <c r="O1798" s="53"/>
      <c r="P1798" s="57" t="str">
        <f t="shared" si="344"/>
        <v/>
      </c>
      <c r="Q1798" s="58"/>
      <c r="R1798" s="56" t="str">
        <f t="shared" si="337"/>
        <v/>
      </c>
      <c r="S1798" s="57" t="str">
        <f t="shared" si="345"/>
        <v/>
      </c>
      <c r="T1798" s="58" t="str">
        <f t="shared" ca="1" si="346"/>
        <v/>
      </c>
      <c r="U1798" s="57" t="str">
        <f t="shared" si="347"/>
        <v/>
      </c>
      <c r="V1798" s="57" t="str">
        <f ca="1">IF(AND(C1798&lt;&gt;"",C1798&lt;&gt;OFFSET(C1798,1,0)),SUMIFS([Giá có thuế],[Số ĐK],C1798),"")</f>
        <v/>
      </c>
      <c r="W1798" s="53"/>
      <c r="X1798" s="55" t="str">
        <f>IF(W1798="","",'Thông Tin Chung'!#REF!)</f>
        <v/>
      </c>
      <c r="Y1798" s="57" t="str">
        <f t="shared" ca="1" si="348"/>
        <v/>
      </c>
      <c r="Z1798" s="59"/>
      <c r="AA1798" s="49" t="str">
        <f ca="1">IF(C1798="","",IF(OR(D1798&lt;NgayBatDau,D1798&gt;NgayKetThuc),"Ngày tháng phải nằm trong kỳ báo cáo",IF(AND(G1798&lt;&gt;"",COUNTIF(D.2[Tên khách hàng],G1798)=0),"Tên KH chưa khai báo trong DSKH",IF(AND(H1798&lt;&gt;"",COUNTIF(D.1[Tên sản phẩm],H1798)=0),"SP này chưa khai báo trong DSSP",""))))</f>
        <v/>
      </c>
      <c r="AB1798" s="28" t="str">
        <f t="shared" ca="1" si="338"/>
        <v/>
      </c>
      <c r="AC1798" s="29" t="str">
        <f>IF(OR(H1798="",S1798=""),"",S1798-(SUM(L1798,M1798)*INDEX(#REF!,MATCH(H1798,D.1[Tên sản phẩm],0))))</f>
        <v/>
      </c>
    </row>
    <row r="1799" spans="2:29" ht="27.75" customHeight="1">
      <c r="B1799" s="69">
        <f t="shared" si="339"/>
        <v>1796</v>
      </c>
      <c r="C1799" s="49" t="str">
        <f t="shared" ca="1" si="340"/>
        <v/>
      </c>
      <c r="D1799" s="50" t="str">
        <f t="shared" ca="1" si="341"/>
        <v/>
      </c>
      <c r="E1799" s="51" t="str">
        <f t="shared" ca="1" si="342"/>
        <v/>
      </c>
      <c r="F1799" s="51"/>
      <c r="G1799" s="52" t="str">
        <f t="shared" ca="1" si="343"/>
        <v/>
      </c>
      <c r="H1799" s="53"/>
      <c r="I1799" s="54" t="str">
        <f>IF(H1799="","",INDEX(D.1[Quy cách],MATCH(H1799,D.1[Tên sản phẩm],0)))</f>
        <v/>
      </c>
      <c r="J1799" s="20" t="str">
        <f>IF(H1799="","",INDEX(D.1[ĐVT],MATCH(H1799,D.1[Tên sản phẩm],0)))</f>
        <v/>
      </c>
      <c r="K1799" s="56" t="str">
        <f>IF(H1799="","",INDEX(#REF!,MATCH(H1799,D.1[Tên sản phẩm],0)))</f>
        <v/>
      </c>
      <c r="L1799" s="56"/>
      <c r="M1799" s="53"/>
      <c r="N1799" s="53"/>
      <c r="O1799" s="53"/>
      <c r="P1799" s="57" t="str">
        <f t="shared" si="344"/>
        <v/>
      </c>
      <c r="Q1799" s="58"/>
      <c r="R1799" s="56" t="str">
        <f t="shared" si="337"/>
        <v/>
      </c>
      <c r="S1799" s="57" t="str">
        <f t="shared" si="345"/>
        <v/>
      </c>
      <c r="T1799" s="58" t="str">
        <f t="shared" ca="1" si="346"/>
        <v/>
      </c>
      <c r="U1799" s="57" t="str">
        <f t="shared" si="347"/>
        <v/>
      </c>
      <c r="V1799" s="57" t="str">
        <f ca="1">IF(AND(C1799&lt;&gt;"",C1799&lt;&gt;OFFSET(C1799,1,0)),SUMIFS([Giá có thuế],[Số ĐK],C1799),"")</f>
        <v/>
      </c>
      <c r="W1799" s="53"/>
      <c r="X1799" s="55" t="str">
        <f>IF(W1799="","",'Thông Tin Chung'!#REF!)</f>
        <v/>
      </c>
      <c r="Y1799" s="57" t="str">
        <f t="shared" ca="1" si="348"/>
        <v/>
      </c>
      <c r="Z1799" s="59"/>
      <c r="AA1799" s="49" t="str">
        <f ca="1">IF(C1799="","",IF(OR(D1799&lt;NgayBatDau,D1799&gt;NgayKetThuc),"Ngày tháng phải nằm trong kỳ báo cáo",IF(AND(G1799&lt;&gt;"",COUNTIF(D.2[Tên khách hàng],G1799)=0),"Tên KH chưa khai báo trong DSKH",IF(AND(H1799&lt;&gt;"",COUNTIF(D.1[Tên sản phẩm],H1799)=0),"SP này chưa khai báo trong DSSP",""))))</f>
        <v/>
      </c>
      <c r="AB1799" s="28" t="str">
        <f t="shared" ca="1" si="338"/>
        <v/>
      </c>
      <c r="AC1799" s="29" t="str">
        <f>IF(OR(H1799="",S1799=""),"",S1799-(SUM(L1799,M1799)*INDEX(#REF!,MATCH(H1799,D.1[Tên sản phẩm],0))))</f>
        <v/>
      </c>
    </row>
    <row r="1800" spans="2:29" ht="27.75" customHeight="1">
      <c r="B1800" s="69">
        <f t="shared" si="339"/>
        <v>1797</v>
      </c>
      <c r="C1800" s="49" t="str">
        <f t="shared" ca="1" si="340"/>
        <v/>
      </c>
      <c r="D1800" s="50" t="str">
        <f t="shared" ca="1" si="341"/>
        <v/>
      </c>
      <c r="E1800" s="51" t="str">
        <f t="shared" ca="1" si="342"/>
        <v/>
      </c>
      <c r="F1800" s="51"/>
      <c r="G1800" s="52" t="str">
        <f t="shared" ca="1" si="343"/>
        <v/>
      </c>
      <c r="H1800" s="53"/>
      <c r="I1800" s="54" t="str">
        <f>IF(H1800="","",INDEX(D.1[Quy cách],MATCH(H1800,D.1[Tên sản phẩm],0)))</f>
        <v/>
      </c>
      <c r="J1800" s="20" t="str">
        <f>IF(H1800="","",INDEX(D.1[ĐVT],MATCH(H1800,D.1[Tên sản phẩm],0)))</f>
        <v/>
      </c>
      <c r="K1800" s="56" t="str">
        <f>IF(H1800="","",INDEX(#REF!,MATCH(H1800,D.1[Tên sản phẩm],0)))</f>
        <v/>
      </c>
      <c r="L1800" s="56"/>
      <c r="M1800" s="53"/>
      <c r="N1800" s="53"/>
      <c r="O1800" s="53"/>
      <c r="P1800" s="57" t="str">
        <f t="shared" si="344"/>
        <v/>
      </c>
      <c r="Q1800" s="58"/>
      <c r="R1800" s="56" t="str">
        <f t="shared" si="337"/>
        <v/>
      </c>
      <c r="S1800" s="57" t="str">
        <f t="shared" si="345"/>
        <v/>
      </c>
      <c r="T1800" s="58" t="str">
        <f t="shared" ca="1" si="346"/>
        <v/>
      </c>
      <c r="U1800" s="57" t="str">
        <f t="shared" si="347"/>
        <v/>
      </c>
      <c r="V1800" s="57" t="str">
        <f ca="1">IF(AND(C1800&lt;&gt;"",C1800&lt;&gt;OFFSET(C1800,1,0)),SUMIFS([Giá có thuế],[Số ĐK],C1800),"")</f>
        <v/>
      </c>
      <c r="W1800" s="53"/>
      <c r="X1800" s="55" t="str">
        <f>IF(W1800="","",'Thông Tin Chung'!#REF!)</f>
        <v/>
      </c>
      <c r="Y1800" s="57" t="str">
        <f t="shared" ca="1" si="348"/>
        <v/>
      </c>
      <c r="Z1800" s="59"/>
      <c r="AA1800" s="49" t="str">
        <f ca="1">IF(C1800="","",IF(OR(D1800&lt;NgayBatDau,D1800&gt;NgayKetThuc),"Ngày tháng phải nằm trong kỳ báo cáo",IF(AND(G1800&lt;&gt;"",COUNTIF(D.2[Tên khách hàng],G1800)=0),"Tên KH chưa khai báo trong DSKH",IF(AND(H1800&lt;&gt;"",COUNTIF(D.1[Tên sản phẩm],H1800)=0),"SP này chưa khai báo trong DSSP",""))))</f>
        <v/>
      </c>
      <c r="AB1800" s="28" t="str">
        <f t="shared" ca="1" si="338"/>
        <v/>
      </c>
      <c r="AC1800" s="29" t="str">
        <f>IF(OR(H1800="",S1800=""),"",S1800-(SUM(L1800,M1800)*INDEX(#REF!,MATCH(H1800,D.1[Tên sản phẩm],0))))</f>
        <v/>
      </c>
    </row>
    <row r="1801" spans="2:29" ht="27.75" customHeight="1">
      <c r="B1801" s="69">
        <f t="shared" si="339"/>
        <v>1798</v>
      </c>
      <c r="C1801" s="49" t="str">
        <f t="shared" ca="1" si="340"/>
        <v/>
      </c>
      <c r="D1801" s="50" t="str">
        <f t="shared" ca="1" si="341"/>
        <v/>
      </c>
      <c r="E1801" s="51" t="str">
        <f t="shared" ca="1" si="342"/>
        <v/>
      </c>
      <c r="F1801" s="51"/>
      <c r="G1801" s="52" t="str">
        <f t="shared" ca="1" si="343"/>
        <v/>
      </c>
      <c r="H1801" s="53"/>
      <c r="I1801" s="54" t="str">
        <f>IF(H1801="","",INDEX(D.1[Quy cách],MATCH(H1801,D.1[Tên sản phẩm],0)))</f>
        <v/>
      </c>
      <c r="J1801" s="20" t="str">
        <f>IF(H1801="","",INDEX(D.1[ĐVT],MATCH(H1801,D.1[Tên sản phẩm],0)))</f>
        <v/>
      </c>
      <c r="K1801" s="56" t="str">
        <f>IF(H1801="","",INDEX(#REF!,MATCH(H1801,D.1[Tên sản phẩm],0)))</f>
        <v/>
      </c>
      <c r="L1801" s="56"/>
      <c r="M1801" s="53"/>
      <c r="N1801" s="53"/>
      <c r="O1801" s="53"/>
      <c r="P1801" s="57" t="str">
        <f t="shared" si="344"/>
        <v/>
      </c>
      <c r="Q1801" s="58"/>
      <c r="R1801" s="56" t="str">
        <f t="shared" si="337"/>
        <v/>
      </c>
      <c r="S1801" s="57" t="str">
        <f t="shared" si="345"/>
        <v/>
      </c>
      <c r="T1801" s="58" t="str">
        <f t="shared" ca="1" si="346"/>
        <v/>
      </c>
      <c r="U1801" s="57" t="str">
        <f t="shared" si="347"/>
        <v/>
      </c>
      <c r="V1801" s="57" t="str">
        <f ca="1">IF(AND(C1801&lt;&gt;"",C1801&lt;&gt;OFFSET(C1801,1,0)),SUMIFS([Giá có thuế],[Số ĐK],C1801),"")</f>
        <v/>
      </c>
      <c r="W1801" s="53"/>
      <c r="X1801" s="55" t="str">
        <f>IF(W1801="","",'Thông Tin Chung'!#REF!)</f>
        <v/>
      </c>
      <c r="Y1801" s="57" t="str">
        <f t="shared" ca="1" si="348"/>
        <v/>
      </c>
      <c r="Z1801" s="59"/>
      <c r="AA1801" s="49" t="str">
        <f ca="1">IF(C1801="","",IF(OR(D1801&lt;NgayBatDau,D1801&gt;NgayKetThuc),"Ngày tháng phải nằm trong kỳ báo cáo",IF(AND(G1801&lt;&gt;"",COUNTIF(D.2[Tên khách hàng],G1801)=0),"Tên KH chưa khai báo trong DSKH",IF(AND(H1801&lt;&gt;"",COUNTIF(D.1[Tên sản phẩm],H1801)=0),"SP này chưa khai báo trong DSSP",""))))</f>
        <v/>
      </c>
      <c r="AB1801" s="28" t="str">
        <f t="shared" ca="1" si="338"/>
        <v/>
      </c>
      <c r="AC1801" s="29" t="str">
        <f>IF(OR(H1801="",S1801=""),"",S1801-(SUM(L1801,M1801)*INDEX(#REF!,MATCH(H1801,D.1[Tên sản phẩm],0))))</f>
        <v/>
      </c>
    </row>
    <row r="1802" spans="2:29" ht="27.75" customHeight="1">
      <c r="B1802" s="69">
        <f t="shared" si="339"/>
        <v>1799</v>
      </c>
      <c r="C1802" s="49" t="str">
        <f t="shared" ca="1" si="340"/>
        <v/>
      </c>
      <c r="D1802" s="50" t="str">
        <f t="shared" ca="1" si="341"/>
        <v/>
      </c>
      <c r="E1802" s="51" t="str">
        <f t="shared" ca="1" si="342"/>
        <v/>
      </c>
      <c r="F1802" s="51"/>
      <c r="G1802" s="52" t="str">
        <f t="shared" ca="1" si="343"/>
        <v/>
      </c>
      <c r="H1802" s="53"/>
      <c r="I1802" s="54" t="str">
        <f>IF(H1802="","",INDEX(D.1[Quy cách],MATCH(H1802,D.1[Tên sản phẩm],0)))</f>
        <v/>
      </c>
      <c r="J1802" s="20" t="str">
        <f>IF(H1802="","",INDEX(D.1[ĐVT],MATCH(H1802,D.1[Tên sản phẩm],0)))</f>
        <v/>
      </c>
      <c r="K1802" s="56" t="str">
        <f>IF(H1802="","",INDEX(#REF!,MATCH(H1802,D.1[Tên sản phẩm],0)))</f>
        <v/>
      </c>
      <c r="L1802" s="56"/>
      <c r="M1802" s="53"/>
      <c r="N1802" s="53"/>
      <c r="O1802" s="53"/>
      <c r="P1802" s="57" t="str">
        <f t="shared" si="344"/>
        <v/>
      </c>
      <c r="Q1802" s="58"/>
      <c r="R1802" s="56" t="str">
        <f t="shared" si="337"/>
        <v/>
      </c>
      <c r="S1802" s="57" t="str">
        <f t="shared" si="345"/>
        <v/>
      </c>
      <c r="T1802" s="58" t="str">
        <f t="shared" ca="1" si="346"/>
        <v/>
      </c>
      <c r="U1802" s="57" t="str">
        <f t="shared" si="347"/>
        <v/>
      </c>
      <c r="V1802" s="57" t="str">
        <f ca="1">IF(AND(C1802&lt;&gt;"",C1802&lt;&gt;OFFSET(C1802,1,0)),SUMIFS([Giá có thuế],[Số ĐK],C1802),"")</f>
        <v/>
      </c>
      <c r="W1802" s="53"/>
      <c r="X1802" s="55" t="str">
        <f>IF(W1802="","",'Thông Tin Chung'!#REF!)</f>
        <v/>
      </c>
      <c r="Y1802" s="57" t="str">
        <f t="shared" ca="1" si="348"/>
        <v/>
      </c>
      <c r="Z1802" s="59"/>
      <c r="AA1802" s="49" t="str">
        <f ca="1">IF(C1802="","",IF(OR(D1802&lt;NgayBatDau,D1802&gt;NgayKetThuc),"Ngày tháng phải nằm trong kỳ báo cáo",IF(AND(G1802&lt;&gt;"",COUNTIF(D.2[Tên khách hàng],G1802)=0),"Tên KH chưa khai báo trong DSKH",IF(AND(H1802&lt;&gt;"",COUNTIF(D.1[Tên sản phẩm],H1802)=0),"SP này chưa khai báo trong DSSP",""))))</f>
        <v/>
      </c>
      <c r="AB1802" s="28" t="str">
        <f t="shared" ca="1" si="338"/>
        <v/>
      </c>
      <c r="AC1802" s="29" t="str">
        <f>IF(OR(H1802="",S1802=""),"",S1802-(SUM(L1802,M1802)*INDEX(#REF!,MATCH(H1802,D.1[Tên sản phẩm],0))))</f>
        <v/>
      </c>
    </row>
    <row r="1803" spans="2:29" ht="27.75" customHeight="1">
      <c r="B1803" s="69">
        <f t="shared" si="339"/>
        <v>1800</v>
      </c>
      <c r="C1803" s="49" t="str">
        <f t="shared" ca="1" si="340"/>
        <v/>
      </c>
      <c r="D1803" s="50" t="str">
        <f t="shared" ca="1" si="341"/>
        <v/>
      </c>
      <c r="E1803" s="51" t="str">
        <f t="shared" ca="1" si="342"/>
        <v/>
      </c>
      <c r="F1803" s="51"/>
      <c r="G1803" s="52" t="str">
        <f t="shared" ca="1" si="343"/>
        <v/>
      </c>
      <c r="H1803" s="53"/>
      <c r="I1803" s="54" t="str">
        <f>IF(H1803="","",INDEX(D.1[Quy cách],MATCH(H1803,D.1[Tên sản phẩm],0)))</f>
        <v/>
      </c>
      <c r="J1803" s="20" t="str">
        <f>IF(H1803="","",INDEX(D.1[ĐVT],MATCH(H1803,D.1[Tên sản phẩm],0)))</f>
        <v/>
      </c>
      <c r="K1803" s="56" t="str">
        <f>IF(H1803="","",INDEX(#REF!,MATCH(H1803,D.1[Tên sản phẩm],0)))</f>
        <v/>
      </c>
      <c r="L1803" s="56"/>
      <c r="M1803" s="53"/>
      <c r="N1803" s="53"/>
      <c r="O1803" s="53"/>
      <c r="P1803" s="57" t="str">
        <f t="shared" si="344"/>
        <v/>
      </c>
      <c r="Q1803" s="58"/>
      <c r="R1803" s="56" t="str">
        <f t="shared" si="337"/>
        <v/>
      </c>
      <c r="S1803" s="57" t="str">
        <f t="shared" si="345"/>
        <v/>
      </c>
      <c r="T1803" s="58" t="str">
        <f t="shared" ca="1" si="346"/>
        <v/>
      </c>
      <c r="U1803" s="57" t="str">
        <f t="shared" si="347"/>
        <v/>
      </c>
      <c r="V1803" s="57" t="str">
        <f ca="1">IF(AND(C1803&lt;&gt;"",C1803&lt;&gt;OFFSET(C1803,1,0)),SUMIFS([Giá có thuế],[Số ĐK],C1803),"")</f>
        <v/>
      </c>
      <c r="W1803" s="53"/>
      <c r="X1803" s="55" t="str">
        <f>IF(W1803="","",'Thông Tin Chung'!#REF!)</f>
        <v/>
      </c>
      <c r="Y1803" s="57" t="str">
        <f t="shared" ca="1" si="348"/>
        <v/>
      </c>
      <c r="Z1803" s="59"/>
      <c r="AA1803" s="49" t="str">
        <f ca="1">IF(C1803="","",IF(OR(D1803&lt;NgayBatDau,D1803&gt;NgayKetThuc),"Ngày tháng phải nằm trong kỳ báo cáo",IF(AND(G1803&lt;&gt;"",COUNTIF(D.2[Tên khách hàng],G1803)=0),"Tên KH chưa khai báo trong DSKH",IF(AND(H1803&lt;&gt;"",COUNTIF(D.1[Tên sản phẩm],H1803)=0),"SP này chưa khai báo trong DSSP",""))))</f>
        <v/>
      </c>
      <c r="AB1803" s="28" t="str">
        <f t="shared" ca="1" si="338"/>
        <v/>
      </c>
      <c r="AC1803" s="29" t="str">
        <f>IF(OR(H1803="",S1803=""),"",S1803-(SUM(L1803,M1803)*INDEX(#REF!,MATCH(H1803,D.1[Tên sản phẩm],0))))</f>
        <v/>
      </c>
    </row>
    <row r="1804" spans="2:29" ht="27.75" customHeight="1">
      <c r="B1804" s="69">
        <f t="shared" si="339"/>
        <v>1801</v>
      </c>
      <c r="C1804" s="49" t="str">
        <f t="shared" ca="1" si="340"/>
        <v/>
      </c>
      <c r="D1804" s="50" t="str">
        <f t="shared" ca="1" si="341"/>
        <v/>
      </c>
      <c r="E1804" s="51" t="str">
        <f t="shared" ca="1" si="342"/>
        <v/>
      </c>
      <c r="F1804" s="51"/>
      <c r="G1804" s="52" t="str">
        <f t="shared" ca="1" si="343"/>
        <v/>
      </c>
      <c r="H1804" s="53"/>
      <c r="I1804" s="54" t="str">
        <f>IF(H1804="","",INDEX(D.1[Quy cách],MATCH(H1804,D.1[Tên sản phẩm],0)))</f>
        <v/>
      </c>
      <c r="J1804" s="20" t="str">
        <f>IF(H1804="","",INDEX(D.1[ĐVT],MATCH(H1804,D.1[Tên sản phẩm],0)))</f>
        <v/>
      </c>
      <c r="K1804" s="56" t="str">
        <f>IF(H1804="","",INDEX(#REF!,MATCH(H1804,D.1[Tên sản phẩm],0)))</f>
        <v/>
      </c>
      <c r="L1804" s="56"/>
      <c r="M1804" s="53"/>
      <c r="N1804" s="53"/>
      <c r="O1804" s="53"/>
      <c r="P1804" s="57" t="str">
        <f t="shared" si="344"/>
        <v/>
      </c>
      <c r="Q1804" s="58"/>
      <c r="R1804" s="56" t="str">
        <f t="shared" si="337"/>
        <v/>
      </c>
      <c r="S1804" s="57" t="str">
        <f t="shared" si="345"/>
        <v/>
      </c>
      <c r="T1804" s="58" t="str">
        <f t="shared" ca="1" si="346"/>
        <v/>
      </c>
      <c r="U1804" s="57" t="str">
        <f t="shared" si="347"/>
        <v/>
      </c>
      <c r="V1804" s="57" t="str">
        <f ca="1">IF(AND(C1804&lt;&gt;"",C1804&lt;&gt;OFFSET(C1804,1,0)),SUMIFS([Giá có thuế],[Số ĐK],C1804),"")</f>
        <v/>
      </c>
      <c r="W1804" s="53"/>
      <c r="X1804" s="55" t="str">
        <f>IF(W1804="","",'Thông Tin Chung'!#REF!)</f>
        <v/>
      </c>
      <c r="Y1804" s="57" t="str">
        <f t="shared" ca="1" si="348"/>
        <v/>
      </c>
      <c r="Z1804" s="59"/>
      <c r="AA1804" s="49" t="str">
        <f ca="1">IF(C1804="","",IF(OR(D1804&lt;NgayBatDau,D1804&gt;NgayKetThuc),"Ngày tháng phải nằm trong kỳ báo cáo",IF(AND(G1804&lt;&gt;"",COUNTIF(D.2[Tên khách hàng],G1804)=0),"Tên KH chưa khai báo trong DSKH",IF(AND(H1804&lt;&gt;"",COUNTIF(D.1[Tên sản phẩm],H1804)=0),"SP này chưa khai báo trong DSSP",""))))</f>
        <v/>
      </c>
      <c r="AB1804" s="28" t="str">
        <f t="shared" ca="1" si="338"/>
        <v/>
      </c>
      <c r="AC1804" s="29" t="str">
        <f>IF(OR(H1804="",S1804=""),"",S1804-(SUM(L1804,M1804)*INDEX(#REF!,MATCH(H1804,D.1[Tên sản phẩm],0))))</f>
        <v/>
      </c>
    </row>
    <row r="1805" spans="2:29" ht="27.75" customHeight="1">
      <c r="B1805" s="69">
        <f t="shared" si="339"/>
        <v>1802</v>
      </c>
      <c r="C1805" s="49" t="str">
        <f t="shared" ca="1" si="340"/>
        <v/>
      </c>
      <c r="D1805" s="50" t="str">
        <f t="shared" ca="1" si="341"/>
        <v/>
      </c>
      <c r="E1805" s="51" t="str">
        <f t="shared" ca="1" si="342"/>
        <v/>
      </c>
      <c r="F1805" s="51"/>
      <c r="G1805" s="52" t="str">
        <f t="shared" ca="1" si="343"/>
        <v/>
      </c>
      <c r="H1805" s="53"/>
      <c r="I1805" s="54" t="str">
        <f>IF(H1805="","",INDEX(D.1[Quy cách],MATCH(H1805,D.1[Tên sản phẩm],0)))</f>
        <v/>
      </c>
      <c r="J1805" s="20" t="str">
        <f>IF(H1805="","",INDEX(D.1[ĐVT],MATCH(H1805,D.1[Tên sản phẩm],0)))</f>
        <v/>
      </c>
      <c r="K1805" s="56" t="str">
        <f>IF(H1805="","",INDEX(#REF!,MATCH(H1805,D.1[Tên sản phẩm],0)))</f>
        <v/>
      </c>
      <c r="L1805" s="56"/>
      <c r="M1805" s="53"/>
      <c r="N1805" s="53"/>
      <c r="O1805" s="53"/>
      <c r="P1805" s="57" t="str">
        <f t="shared" si="344"/>
        <v/>
      </c>
      <c r="Q1805" s="58"/>
      <c r="R1805" s="56" t="str">
        <f t="shared" si="337"/>
        <v/>
      </c>
      <c r="S1805" s="57" t="str">
        <f t="shared" si="345"/>
        <v/>
      </c>
      <c r="T1805" s="58" t="str">
        <f t="shared" ca="1" si="346"/>
        <v/>
      </c>
      <c r="U1805" s="57" t="str">
        <f t="shared" si="347"/>
        <v/>
      </c>
      <c r="V1805" s="57" t="str">
        <f ca="1">IF(AND(C1805&lt;&gt;"",C1805&lt;&gt;OFFSET(C1805,1,0)),SUMIFS([Giá có thuế],[Số ĐK],C1805),"")</f>
        <v/>
      </c>
      <c r="W1805" s="53"/>
      <c r="X1805" s="55" t="str">
        <f>IF(W1805="","",'Thông Tin Chung'!#REF!)</f>
        <v/>
      </c>
      <c r="Y1805" s="57" t="str">
        <f t="shared" ca="1" si="348"/>
        <v/>
      </c>
      <c r="Z1805" s="59"/>
      <c r="AA1805" s="49" t="str">
        <f ca="1">IF(C1805="","",IF(OR(D1805&lt;NgayBatDau,D1805&gt;NgayKetThuc),"Ngày tháng phải nằm trong kỳ báo cáo",IF(AND(G1805&lt;&gt;"",COUNTIF(D.2[Tên khách hàng],G1805)=0),"Tên KH chưa khai báo trong DSKH",IF(AND(H1805&lt;&gt;"",COUNTIF(D.1[Tên sản phẩm],H1805)=0),"SP này chưa khai báo trong DSSP",""))))</f>
        <v/>
      </c>
      <c r="AB1805" s="28" t="str">
        <f t="shared" ca="1" si="338"/>
        <v/>
      </c>
      <c r="AC1805" s="29" t="str">
        <f>IF(OR(H1805="",S1805=""),"",S1805-(SUM(L1805,M1805)*INDEX(#REF!,MATCH(H1805,D.1[Tên sản phẩm],0))))</f>
        <v/>
      </c>
    </row>
    <row r="1806" spans="2:29" ht="27.75" customHeight="1">
      <c r="B1806" s="69">
        <f t="shared" si="339"/>
        <v>1803</v>
      </c>
      <c r="C1806" s="49" t="str">
        <f t="shared" ca="1" si="340"/>
        <v/>
      </c>
      <c r="D1806" s="50" t="str">
        <f t="shared" ca="1" si="341"/>
        <v/>
      </c>
      <c r="E1806" s="51" t="str">
        <f t="shared" ca="1" si="342"/>
        <v/>
      </c>
      <c r="F1806" s="51"/>
      <c r="G1806" s="52" t="str">
        <f t="shared" ca="1" si="343"/>
        <v/>
      </c>
      <c r="H1806" s="53"/>
      <c r="I1806" s="54" t="str">
        <f>IF(H1806="","",INDEX(D.1[Quy cách],MATCH(H1806,D.1[Tên sản phẩm],0)))</f>
        <v/>
      </c>
      <c r="J1806" s="20" t="str">
        <f>IF(H1806="","",INDEX(D.1[ĐVT],MATCH(H1806,D.1[Tên sản phẩm],0)))</f>
        <v/>
      </c>
      <c r="K1806" s="56" t="str">
        <f>IF(H1806="","",INDEX(#REF!,MATCH(H1806,D.1[Tên sản phẩm],0)))</f>
        <v/>
      </c>
      <c r="L1806" s="56"/>
      <c r="M1806" s="53"/>
      <c r="N1806" s="53"/>
      <c r="O1806" s="53"/>
      <c r="P1806" s="57" t="str">
        <f t="shared" si="344"/>
        <v/>
      </c>
      <c r="Q1806" s="58"/>
      <c r="R1806" s="56" t="str">
        <f t="shared" si="337"/>
        <v/>
      </c>
      <c r="S1806" s="57" t="str">
        <f t="shared" si="345"/>
        <v/>
      </c>
      <c r="T1806" s="58" t="str">
        <f t="shared" ca="1" si="346"/>
        <v/>
      </c>
      <c r="U1806" s="57" t="str">
        <f t="shared" si="347"/>
        <v/>
      </c>
      <c r="V1806" s="57" t="str">
        <f ca="1">IF(AND(C1806&lt;&gt;"",C1806&lt;&gt;OFFSET(C1806,1,0)),SUMIFS([Giá có thuế],[Số ĐK],C1806),"")</f>
        <v/>
      </c>
      <c r="W1806" s="53"/>
      <c r="X1806" s="55" t="str">
        <f>IF(W1806="","",'Thông Tin Chung'!#REF!)</f>
        <v/>
      </c>
      <c r="Y1806" s="57" t="str">
        <f t="shared" ca="1" si="348"/>
        <v/>
      </c>
      <c r="Z1806" s="59"/>
      <c r="AA1806" s="49" t="str">
        <f ca="1">IF(C1806="","",IF(OR(D1806&lt;NgayBatDau,D1806&gt;NgayKetThuc),"Ngày tháng phải nằm trong kỳ báo cáo",IF(AND(G1806&lt;&gt;"",COUNTIF(D.2[Tên khách hàng],G1806)=0),"Tên KH chưa khai báo trong DSKH",IF(AND(H1806&lt;&gt;"",COUNTIF(D.1[Tên sản phẩm],H1806)=0),"SP này chưa khai báo trong DSSP",""))))</f>
        <v/>
      </c>
      <c r="AB1806" s="28" t="str">
        <f t="shared" ca="1" si="338"/>
        <v/>
      </c>
      <c r="AC1806" s="29" t="str">
        <f>IF(OR(H1806="",S1806=""),"",S1806-(SUM(L1806,M1806)*INDEX(#REF!,MATCH(H1806,D.1[Tên sản phẩm],0))))</f>
        <v/>
      </c>
    </row>
    <row r="1807" spans="2:29" ht="27.75" customHeight="1">
      <c r="B1807" s="69">
        <f t="shared" si="339"/>
        <v>1804</v>
      </c>
      <c r="C1807" s="49" t="str">
        <f t="shared" ca="1" si="340"/>
        <v/>
      </c>
      <c r="D1807" s="50" t="str">
        <f t="shared" ca="1" si="341"/>
        <v/>
      </c>
      <c r="E1807" s="51" t="str">
        <f t="shared" ca="1" si="342"/>
        <v/>
      </c>
      <c r="F1807" s="51"/>
      <c r="G1807" s="52" t="str">
        <f t="shared" ca="1" si="343"/>
        <v/>
      </c>
      <c r="H1807" s="53"/>
      <c r="I1807" s="54" t="str">
        <f>IF(H1807="","",INDEX(D.1[Quy cách],MATCH(H1807,D.1[Tên sản phẩm],0)))</f>
        <v/>
      </c>
      <c r="J1807" s="20" t="str">
        <f>IF(H1807="","",INDEX(D.1[ĐVT],MATCH(H1807,D.1[Tên sản phẩm],0)))</f>
        <v/>
      </c>
      <c r="K1807" s="56" t="str">
        <f>IF(H1807="","",INDEX(#REF!,MATCH(H1807,D.1[Tên sản phẩm],0)))</f>
        <v/>
      </c>
      <c r="L1807" s="56"/>
      <c r="M1807" s="53"/>
      <c r="N1807" s="53"/>
      <c r="O1807" s="53"/>
      <c r="P1807" s="57" t="str">
        <f t="shared" si="344"/>
        <v/>
      </c>
      <c r="Q1807" s="58"/>
      <c r="R1807" s="56" t="str">
        <f t="shared" si="337"/>
        <v/>
      </c>
      <c r="S1807" s="57" t="str">
        <f t="shared" si="345"/>
        <v/>
      </c>
      <c r="T1807" s="58" t="str">
        <f t="shared" ca="1" si="346"/>
        <v/>
      </c>
      <c r="U1807" s="57" t="str">
        <f t="shared" si="347"/>
        <v/>
      </c>
      <c r="V1807" s="57" t="str">
        <f ca="1">IF(AND(C1807&lt;&gt;"",C1807&lt;&gt;OFFSET(C1807,1,0)),SUMIFS([Giá có thuế],[Số ĐK],C1807),"")</f>
        <v/>
      </c>
      <c r="W1807" s="53"/>
      <c r="X1807" s="55" t="str">
        <f>IF(W1807="","",'Thông Tin Chung'!#REF!)</f>
        <v/>
      </c>
      <c r="Y1807" s="57" t="str">
        <f t="shared" ca="1" si="348"/>
        <v/>
      </c>
      <c r="Z1807" s="59"/>
      <c r="AA1807" s="49" t="str">
        <f ca="1">IF(C1807="","",IF(OR(D1807&lt;NgayBatDau,D1807&gt;NgayKetThuc),"Ngày tháng phải nằm trong kỳ báo cáo",IF(AND(G1807&lt;&gt;"",COUNTIF(D.2[Tên khách hàng],G1807)=0),"Tên KH chưa khai báo trong DSKH",IF(AND(H1807&lt;&gt;"",COUNTIF(D.1[Tên sản phẩm],H1807)=0),"SP này chưa khai báo trong DSSP",""))))</f>
        <v/>
      </c>
      <c r="AB1807" s="28" t="str">
        <f t="shared" ca="1" si="338"/>
        <v/>
      </c>
      <c r="AC1807" s="29" t="str">
        <f>IF(OR(H1807="",S1807=""),"",S1807-(SUM(L1807,M1807)*INDEX(#REF!,MATCH(H1807,D.1[Tên sản phẩm],0))))</f>
        <v/>
      </c>
    </row>
    <row r="1808" spans="2:29" ht="27.75" customHeight="1">
      <c r="B1808" s="69">
        <f t="shared" si="339"/>
        <v>1805</v>
      </c>
      <c r="C1808" s="49" t="str">
        <f t="shared" ca="1" si="340"/>
        <v/>
      </c>
      <c r="D1808" s="50" t="str">
        <f t="shared" ca="1" si="341"/>
        <v/>
      </c>
      <c r="E1808" s="51" t="str">
        <f t="shared" ca="1" si="342"/>
        <v/>
      </c>
      <c r="F1808" s="51"/>
      <c r="G1808" s="52" t="str">
        <f t="shared" ca="1" si="343"/>
        <v/>
      </c>
      <c r="H1808" s="53"/>
      <c r="I1808" s="54" t="str">
        <f>IF(H1808="","",INDEX(D.1[Quy cách],MATCH(H1808,D.1[Tên sản phẩm],0)))</f>
        <v/>
      </c>
      <c r="J1808" s="20" t="str">
        <f>IF(H1808="","",INDEX(D.1[ĐVT],MATCH(H1808,D.1[Tên sản phẩm],0)))</f>
        <v/>
      </c>
      <c r="K1808" s="56" t="str">
        <f>IF(H1808="","",INDEX(#REF!,MATCH(H1808,D.1[Tên sản phẩm],0)))</f>
        <v/>
      </c>
      <c r="L1808" s="56"/>
      <c r="M1808" s="53"/>
      <c r="N1808" s="53"/>
      <c r="O1808" s="53"/>
      <c r="P1808" s="57" t="str">
        <f t="shared" si="344"/>
        <v/>
      </c>
      <c r="Q1808" s="58"/>
      <c r="R1808" s="56" t="str">
        <f t="shared" si="337"/>
        <v/>
      </c>
      <c r="S1808" s="57" t="str">
        <f t="shared" si="345"/>
        <v/>
      </c>
      <c r="T1808" s="58" t="str">
        <f t="shared" ca="1" si="346"/>
        <v/>
      </c>
      <c r="U1808" s="57" t="str">
        <f t="shared" si="347"/>
        <v/>
      </c>
      <c r="V1808" s="57" t="str">
        <f ca="1">IF(AND(C1808&lt;&gt;"",C1808&lt;&gt;OFFSET(C1808,1,0)),SUMIFS([Giá có thuế],[Số ĐK],C1808),"")</f>
        <v/>
      </c>
      <c r="W1808" s="53"/>
      <c r="X1808" s="55" t="str">
        <f>IF(W1808="","",'Thông Tin Chung'!#REF!)</f>
        <v/>
      </c>
      <c r="Y1808" s="57" t="str">
        <f t="shared" ca="1" si="348"/>
        <v/>
      </c>
      <c r="Z1808" s="59"/>
      <c r="AA1808" s="49" t="str">
        <f ca="1">IF(C1808="","",IF(OR(D1808&lt;NgayBatDau,D1808&gt;NgayKetThuc),"Ngày tháng phải nằm trong kỳ báo cáo",IF(AND(G1808&lt;&gt;"",COUNTIF(D.2[Tên khách hàng],G1808)=0),"Tên KH chưa khai báo trong DSKH",IF(AND(H1808&lt;&gt;"",COUNTIF(D.1[Tên sản phẩm],H1808)=0),"SP này chưa khai báo trong DSSP",""))))</f>
        <v/>
      </c>
      <c r="AB1808" s="28" t="str">
        <f t="shared" ca="1" si="338"/>
        <v/>
      </c>
      <c r="AC1808" s="29" t="str">
        <f>IF(OR(H1808="",S1808=""),"",S1808-(SUM(L1808,M1808)*INDEX(#REF!,MATCH(H1808,D.1[Tên sản phẩm],0))))</f>
        <v/>
      </c>
    </row>
    <row r="1809" spans="2:29" ht="27.75" customHeight="1">
      <c r="B1809" s="69">
        <f t="shared" si="339"/>
        <v>1806</v>
      </c>
      <c r="C1809" s="49" t="str">
        <f t="shared" ca="1" si="340"/>
        <v/>
      </c>
      <c r="D1809" s="50" t="str">
        <f t="shared" ca="1" si="341"/>
        <v/>
      </c>
      <c r="E1809" s="51" t="str">
        <f t="shared" ca="1" si="342"/>
        <v/>
      </c>
      <c r="F1809" s="51"/>
      <c r="G1809" s="52" t="str">
        <f t="shared" ca="1" si="343"/>
        <v/>
      </c>
      <c r="H1809" s="53"/>
      <c r="I1809" s="54" t="str">
        <f>IF(H1809="","",INDEX(D.1[Quy cách],MATCH(H1809,D.1[Tên sản phẩm],0)))</f>
        <v/>
      </c>
      <c r="J1809" s="20" t="str">
        <f>IF(H1809="","",INDEX(D.1[ĐVT],MATCH(H1809,D.1[Tên sản phẩm],0)))</f>
        <v/>
      </c>
      <c r="K1809" s="56" t="str">
        <f>IF(H1809="","",INDEX(#REF!,MATCH(H1809,D.1[Tên sản phẩm],0)))</f>
        <v/>
      </c>
      <c r="L1809" s="56"/>
      <c r="M1809" s="53"/>
      <c r="N1809" s="53"/>
      <c r="O1809" s="53"/>
      <c r="P1809" s="57" t="str">
        <f t="shared" si="344"/>
        <v/>
      </c>
      <c r="Q1809" s="58"/>
      <c r="R1809" s="56" t="str">
        <f t="shared" si="337"/>
        <v/>
      </c>
      <c r="S1809" s="57" t="str">
        <f t="shared" si="345"/>
        <v/>
      </c>
      <c r="T1809" s="58" t="str">
        <f t="shared" ca="1" si="346"/>
        <v/>
      </c>
      <c r="U1809" s="57" t="str">
        <f t="shared" si="347"/>
        <v/>
      </c>
      <c r="V1809" s="57" t="str">
        <f ca="1">IF(AND(C1809&lt;&gt;"",C1809&lt;&gt;OFFSET(C1809,1,0)),SUMIFS([Giá có thuế],[Số ĐK],C1809),"")</f>
        <v/>
      </c>
      <c r="W1809" s="53"/>
      <c r="X1809" s="55" t="str">
        <f>IF(W1809="","",'Thông Tin Chung'!#REF!)</f>
        <v/>
      </c>
      <c r="Y1809" s="57" t="str">
        <f t="shared" ca="1" si="348"/>
        <v/>
      </c>
      <c r="Z1809" s="59"/>
      <c r="AA1809" s="49" t="str">
        <f ca="1">IF(C1809="","",IF(OR(D1809&lt;NgayBatDau,D1809&gt;NgayKetThuc),"Ngày tháng phải nằm trong kỳ báo cáo",IF(AND(G1809&lt;&gt;"",COUNTIF(D.2[Tên khách hàng],G1809)=0),"Tên KH chưa khai báo trong DSKH",IF(AND(H1809&lt;&gt;"",COUNTIF(D.1[Tên sản phẩm],H1809)=0),"SP này chưa khai báo trong DSSP",""))))</f>
        <v/>
      </c>
      <c r="AB1809" s="28" t="str">
        <f t="shared" ca="1" si="338"/>
        <v/>
      </c>
      <c r="AC1809" s="29" t="str">
        <f>IF(OR(H1809="",S1809=""),"",S1809-(SUM(L1809,M1809)*INDEX(#REF!,MATCH(H1809,D.1[Tên sản phẩm],0))))</f>
        <v/>
      </c>
    </row>
    <row r="1810" spans="2:29" ht="27.75" customHeight="1">
      <c r="B1810" s="69">
        <f t="shared" si="339"/>
        <v>1807</v>
      </c>
      <c r="C1810" s="49" t="str">
        <f t="shared" ca="1" si="340"/>
        <v/>
      </c>
      <c r="D1810" s="50" t="str">
        <f t="shared" ca="1" si="341"/>
        <v/>
      </c>
      <c r="E1810" s="51" t="str">
        <f t="shared" ca="1" si="342"/>
        <v/>
      </c>
      <c r="F1810" s="51"/>
      <c r="G1810" s="52" t="str">
        <f t="shared" ca="1" si="343"/>
        <v/>
      </c>
      <c r="H1810" s="53"/>
      <c r="I1810" s="54" t="str">
        <f>IF(H1810="","",INDEX(D.1[Quy cách],MATCH(H1810,D.1[Tên sản phẩm],0)))</f>
        <v/>
      </c>
      <c r="J1810" s="20" t="str">
        <f>IF(H1810="","",INDEX(D.1[ĐVT],MATCH(H1810,D.1[Tên sản phẩm],0)))</f>
        <v/>
      </c>
      <c r="K1810" s="56" t="str">
        <f>IF(H1810="","",INDEX(#REF!,MATCH(H1810,D.1[Tên sản phẩm],0)))</f>
        <v/>
      </c>
      <c r="L1810" s="56"/>
      <c r="M1810" s="53"/>
      <c r="N1810" s="53"/>
      <c r="O1810" s="53"/>
      <c r="P1810" s="57" t="str">
        <f t="shared" si="344"/>
        <v/>
      </c>
      <c r="Q1810" s="58"/>
      <c r="R1810" s="56" t="str">
        <f t="shared" si="337"/>
        <v/>
      </c>
      <c r="S1810" s="57" t="str">
        <f t="shared" si="345"/>
        <v/>
      </c>
      <c r="T1810" s="58" t="str">
        <f t="shared" ca="1" si="346"/>
        <v/>
      </c>
      <c r="U1810" s="57" t="str">
        <f t="shared" si="347"/>
        <v/>
      </c>
      <c r="V1810" s="57" t="str">
        <f ca="1">IF(AND(C1810&lt;&gt;"",C1810&lt;&gt;OFFSET(C1810,1,0)),SUMIFS([Giá có thuế],[Số ĐK],C1810),"")</f>
        <v/>
      </c>
      <c r="W1810" s="53"/>
      <c r="X1810" s="55" t="str">
        <f>IF(W1810="","",'Thông Tin Chung'!#REF!)</f>
        <v/>
      </c>
      <c r="Y1810" s="57" t="str">
        <f t="shared" ca="1" si="348"/>
        <v/>
      </c>
      <c r="Z1810" s="59"/>
      <c r="AA1810" s="49" t="str">
        <f ca="1">IF(C1810="","",IF(OR(D1810&lt;NgayBatDau,D1810&gt;NgayKetThuc),"Ngày tháng phải nằm trong kỳ báo cáo",IF(AND(G1810&lt;&gt;"",COUNTIF(D.2[Tên khách hàng],G1810)=0),"Tên KH chưa khai báo trong DSKH",IF(AND(H1810&lt;&gt;"",COUNTIF(D.1[Tên sản phẩm],H1810)=0),"SP này chưa khai báo trong DSSP",""))))</f>
        <v/>
      </c>
      <c r="AB1810" s="28" t="str">
        <f t="shared" ca="1" si="338"/>
        <v/>
      </c>
      <c r="AC1810" s="29" t="str">
        <f>IF(OR(H1810="",S1810=""),"",S1810-(SUM(L1810,M1810)*INDEX(#REF!,MATCH(H1810,D.1[Tên sản phẩm],0))))</f>
        <v/>
      </c>
    </row>
    <row r="1811" spans="2:29" ht="27.75" customHeight="1">
      <c r="B1811" s="69">
        <f t="shared" si="339"/>
        <v>1808</v>
      </c>
      <c r="C1811" s="49" t="str">
        <f t="shared" ca="1" si="340"/>
        <v/>
      </c>
      <c r="D1811" s="50" t="str">
        <f t="shared" ca="1" si="341"/>
        <v/>
      </c>
      <c r="E1811" s="51" t="str">
        <f t="shared" ca="1" si="342"/>
        <v/>
      </c>
      <c r="F1811" s="51"/>
      <c r="G1811" s="52" t="str">
        <f t="shared" ca="1" si="343"/>
        <v/>
      </c>
      <c r="H1811" s="53"/>
      <c r="I1811" s="54" t="str">
        <f>IF(H1811="","",INDEX(D.1[Quy cách],MATCH(H1811,D.1[Tên sản phẩm],0)))</f>
        <v/>
      </c>
      <c r="J1811" s="20" t="str">
        <f>IF(H1811="","",INDEX(D.1[ĐVT],MATCH(H1811,D.1[Tên sản phẩm],0)))</f>
        <v/>
      </c>
      <c r="K1811" s="56" t="str">
        <f>IF(H1811="","",INDEX(#REF!,MATCH(H1811,D.1[Tên sản phẩm],0)))</f>
        <v/>
      </c>
      <c r="L1811" s="56"/>
      <c r="M1811" s="53"/>
      <c r="N1811" s="53"/>
      <c r="O1811" s="53"/>
      <c r="P1811" s="57" t="str">
        <f t="shared" si="344"/>
        <v/>
      </c>
      <c r="Q1811" s="58"/>
      <c r="R1811" s="56" t="str">
        <f t="shared" si="337"/>
        <v/>
      </c>
      <c r="S1811" s="57" t="str">
        <f t="shared" si="345"/>
        <v/>
      </c>
      <c r="T1811" s="58" t="str">
        <f t="shared" ca="1" si="346"/>
        <v/>
      </c>
      <c r="U1811" s="57" t="str">
        <f t="shared" si="347"/>
        <v/>
      </c>
      <c r="V1811" s="57" t="str">
        <f ca="1">IF(AND(C1811&lt;&gt;"",C1811&lt;&gt;OFFSET(C1811,1,0)),SUMIFS([Giá có thuế],[Số ĐK],C1811),"")</f>
        <v/>
      </c>
      <c r="W1811" s="53"/>
      <c r="X1811" s="55" t="str">
        <f>IF(W1811="","",'Thông Tin Chung'!#REF!)</f>
        <v/>
      </c>
      <c r="Y1811" s="57" t="str">
        <f t="shared" ca="1" si="348"/>
        <v/>
      </c>
      <c r="Z1811" s="59"/>
      <c r="AA1811" s="49" t="str">
        <f ca="1">IF(C1811="","",IF(OR(D1811&lt;NgayBatDau,D1811&gt;NgayKetThuc),"Ngày tháng phải nằm trong kỳ báo cáo",IF(AND(G1811&lt;&gt;"",COUNTIF(D.2[Tên khách hàng],G1811)=0),"Tên KH chưa khai báo trong DSKH",IF(AND(H1811&lt;&gt;"",COUNTIF(D.1[Tên sản phẩm],H1811)=0),"SP này chưa khai báo trong DSSP",""))))</f>
        <v/>
      </c>
      <c r="AB1811" s="28" t="str">
        <f t="shared" ca="1" si="338"/>
        <v/>
      </c>
      <c r="AC1811" s="29" t="str">
        <f>IF(OR(H1811="",S1811=""),"",S1811-(SUM(L1811,M1811)*INDEX(#REF!,MATCH(H1811,D.1[Tên sản phẩm],0))))</f>
        <v/>
      </c>
    </row>
    <row r="1812" spans="2:29" ht="27.75" customHeight="1">
      <c r="B1812" s="69">
        <f t="shared" si="339"/>
        <v>1809</v>
      </c>
      <c r="C1812" s="49" t="str">
        <f t="shared" ca="1" si="340"/>
        <v/>
      </c>
      <c r="D1812" s="50" t="str">
        <f t="shared" ca="1" si="341"/>
        <v/>
      </c>
      <c r="E1812" s="51" t="str">
        <f t="shared" ca="1" si="342"/>
        <v/>
      </c>
      <c r="F1812" s="51"/>
      <c r="G1812" s="52" t="str">
        <f t="shared" ca="1" si="343"/>
        <v/>
      </c>
      <c r="H1812" s="53"/>
      <c r="I1812" s="54" t="str">
        <f>IF(H1812="","",INDEX(D.1[Quy cách],MATCH(H1812,D.1[Tên sản phẩm],0)))</f>
        <v/>
      </c>
      <c r="J1812" s="20" t="str">
        <f>IF(H1812="","",INDEX(D.1[ĐVT],MATCH(H1812,D.1[Tên sản phẩm],0)))</f>
        <v/>
      </c>
      <c r="K1812" s="56" t="str">
        <f>IF(H1812="","",INDEX(#REF!,MATCH(H1812,D.1[Tên sản phẩm],0)))</f>
        <v/>
      </c>
      <c r="L1812" s="56"/>
      <c r="M1812" s="53"/>
      <c r="N1812" s="53"/>
      <c r="O1812" s="53"/>
      <c r="P1812" s="57" t="str">
        <f t="shared" si="344"/>
        <v/>
      </c>
      <c r="Q1812" s="58"/>
      <c r="R1812" s="56" t="str">
        <f t="shared" si="337"/>
        <v/>
      </c>
      <c r="S1812" s="57" t="str">
        <f t="shared" si="345"/>
        <v/>
      </c>
      <c r="T1812" s="58" t="str">
        <f t="shared" ca="1" si="346"/>
        <v/>
      </c>
      <c r="U1812" s="57" t="str">
        <f t="shared" si="347"/>
        <v/>
      </c>
      <c r="V1812" s="57" t="str">
        <f ca="1">IF(AND(C1812&lt;&gt;"",C1812&lt;&gt;OFFSET(C1812,1,0)),SUMIFS([Giá có thuế],[Số ĐK],C1812),"")</f>
        <v/>
      </c>
      <c r="W1812" s="53"/>
      <c r="X1812" s="55" t="str">
        <f>IF(W1812="","",'Thông Tin Chung'!#REF!)</f>
        <v/>
      </c>
      <c r="Y1812" s="57" t="str">
        <f t="shared" ca="1" si="348"/>
        <v/>
      </c>
      <c r="Z1812" s="59"/>
      <c r="AA1812" s="49" t="str">
        <f ca="1">IF(C1812="","",IF(OR(D1812&lt;NgayBatDau,D1812&gt;NgayKetThuc),"Ngày tháng phải nằm trong kỳ báo cáo",IF(AND(G1812&lt;&gt;"",COUNTIF(D.2[Tên khách hàng],G1812)=0),"Tên KH chưa khai báo trong DSKH",IF(AND(H1812&lt;&gt;"",COUNTIF(D.1[Tên sản phẩm],H1812)=0),"SP này chưa khai báo trong DSSP",""))))</f>
        <v/>
      </c>
      <c r="AB1812" s="28" t="str">
        <f t="shared" ca="1" si="338"/>
        <v/>
      </c>
      <c r="AC1812" s="29" t="str">
        <f>IF(OR(H1812="",S1812=""),"",S1812-(SUM(L1812,M1812)*INDEX(#REF!,MATCH(H1812,D.1[Tên sản phẩm],0))))</f>
        <v/>
      </c>
    </row>
    <row r="1813" spans="2:29" ht="27.75" customHeight="1">
      <c r="B1813" s="69">
        <f t="shared" si="339"/>
        <v>1810</v>
      </c>
      <c r="C1813" s="49" t="str">
        <f t="shared" ca="1" si="340"/>
        <v/>
      </c>
      <c r="D1813" s="50" t="str">
        <f t="shared" ca="1" si="341"/>
        <v/>
      </c>
      <c r="E1813" s="51" t="str">
        <f t="shared" ca="1" si="342"/>
        <v/>
      </c>
      <c r="F1813" s="51"/>
      <c r="G1813" s="52" t="str">
        <f t="shared" ca="1" si="343"/>
        <v/>
      </c>
      <c r="H1813" s="53"/>
      <c r="I1813" s="54" t="str">
        <f>IF(H1813="","",INDEX(D.1[Quy cách],MATCH(H1813,D.1[Tên sản phẩm],0)))</f>
        <v/>
      </c>
      <c r="J1813" s="20" t="str">
        <f>IF(H1813="","",INDEX(D.1[ĐVT],MATCH(H1813,D.1[Tên sản phẩm],0)))</f>
        <v/>
      </c>
      <c r="K1813" s="56" t="str">
        <f>IF(H1813="","",INDEX(#REF!,MATCH(H1813,D.1[Tên sản phẩm],0)))</f>
        <v/>
      </c>
      <c r="L1813" s="56"/>
      <c r="M1813" s="53"/>
      <c r="N1813" s="53"/>
      <c r="O1813" s="53"/>
      <c r="P1813" s="57" t="str">
        <f t="shared" si="344"/>
        <v/>
      </c>
      <c r="Q1813" s="58"/>
      <c r="R1813" s="56" t="str">
        <f t="shared" si="337"/>
        <v/>
      </c>
      <c r="S1813" s="57" t="str">
        <f t="shared" si="345"/>
        <v/>
      </c>
      <c r="T1813" s="58" t="str">
        <f t="shared" ca="1" si="346"/>
        <v/>
      </c>
      <c r="U1813" s="57" t="str">
        <f t="shared" si="347"/>
        <v/>
      </c>
      <c r="V1813" s="57" t="str">
        <f ca="1">IF(AND(C1813&lt;&gt;"",C1813&lt;&gt;OFFSET(C1813,1,0)),SUMIFS([Giá có thuế],[Số ĐK],C1813),"")</f>
        <v/>
      </c>
      <c r="W1813" s="53"/>
      <c r="X1813" s="55" t="str">
        <f>IF(W1813="","",'Thông Tin Chung'!#REF!)</f>
        <v/>
      </c>
      <c r="Y1813" s="57" t="str">
        <f t="shared" ca="1" si="348"/>
        <v/>
      </c>
      <c r="Z1813" s="59"/>
      <c r="AA1813" s="49" t="str">
        <f ca="1">IF(C1813="","",IF(OR(D1813&lt;NgayBatDau,D1813&gt;NgayKetThuc),"Ngày tháng phải nằm trong kỳ báo cáo",IF(AND(G1813&lt;&gt;"",COUNTIF(D.2[Tên khách hàng],G1813)=0),"Tên KH chưa khai báo trong DSKH",IF(AND(H1813&lt;&gt;"",COUNTIF(D.1[Tên sản phẩm],H1813)=0),"SP này chưa khai báo trong DSSP",""))))</f>
        <v/>
      </c>
      <c r="AB1813" s="28" t="str">
        <f t="shared" ca="1" si="338"/>
        <v/>
      </c>
      <c r="AC1813" s="29" t="str">
        <f>IF(OR(H1813="",S1813=""),"",S1813-(SUM(L1813,M1813)*INDEX(#REF!,MATCH(H1813,D.1[Tên sản phẩm],0))))</f>
        <v/>
      </c>
    </row>
    <row r="1814" spans="2:29" ht="27.75" customHeight="1">
      <c r="B1814" s="69">
        <f t="shared" si="339"/>
        <v>1811</v>
      </c>
      <c r="C1814" s="49" t="str">
        <f t="shared" ca="1" si="340"/>
        <v/>
      </c>
      <c r="D1814" s="50" t="str">
        <f t="shared" ca="1" si="341"/>
        <v/>
      </c>
      <c r="E1814" s="51" t="str">
        <f t="shared" ca="1" si="342"/>
        <v/>
      </c>
      <c r="F1814" s="51"/>
      <c r="G1814" s="52" t="str">
        <f t="shared" ca="1" si="343"/>
        <v/>
      </c>
      <c r="H1814" s="53"/>
      <c r="I1814" s="54" t="str">
        <f>IF(H1814="","",INDEX(D.1[Quy cách],MATCH(H1814,D.1[Tên sản phẩm],0)))</f>
        <v/>
      </c>
      <c r="J1814" s="20" t="str">
        <f>IF(H1814="","",INDEX(D.1[ĐVT],MATCH(H1814,D.1[Tên sản phẩm],0)))</f>
        <v/>
      </c>
      <c r="K1814" s="56" t="str">
        <f>IF(H1814="","",INDEX(#REF!,MATCH(H1814,D.1[Tên sản phẩm],0)))</f>
        <v/>
      </c>
      <c r="L1814" s="56"/>
      <c r="M1814" s="53"/>
      <c r="N1814" s="53"/>
      <c r="O1814" s="53"/>
      <c r="P1814" s="57" t="str">
        <f t="shared" si="344"/>
        <v/>
      </c>
      <c r="Q1814" s="58"/>
      <c r="R1814" s="56" t="str">
        <f t="shared" si="337"/>
        <v/>
      </c>
      <c r="S1814" s="57" t="str">
        <f t="shared" si="345"/>
        <v/>
      </c>
      <c r="T1814" s="58" t="str">
        <f t="shared" ca="1" si="346"/>
        <v/>
      </c>
      <c r="U1814" s="57" t="str">
        <f t="shared" si="347"/>
        <v/>
      </c>
      <c r="V1814" s="57" t="str">
        <f ca="1">IF(AND(C1814&lt;&gt;"",C1814&lt;&gt;OFFSET(C1814,1,0)),SUMIFS([Giá có thuế],[Số ĐK],C1814),"")</f>
        <v/>
      </c>
      <c r="W1814" s="53"/>
      <c r="X1814" s="55" t="str">
        <f>IF(W1814="","",'Thông Tin Chung'!#REF!)</f>
        <v/>
      </c>
      <c r="Y1814" s="57" t="str">
        <f t="shared" ca="1" si="348"/>
        <v/>
      </c>
      <c r="Z1814" s="59"/>
      <c r="AA1814" s="49" t="str">
        <f ca="1">IF(C1814="","",IF(OR(D1814&lt;NgayBatDau,D1814&gt;NgayKetThuc),"Ngày tháng phải nằm trong kỳ báo cáo",IF(AND(G1814&lt;&gt;"",COUNTIF(D.2[Tên khách hàng],G1814)=0),"Tên KH chưa khai báo trong DSKH",IF(AND(H1814&lt;&gt;"",COUNTIF(D.1[Tên sản phẩm],H1814)=0),"SP này chưa khai báo trong DSSP",""))))</f>
        <v/>
      </c>
      <c r="AB1814" s="28" t="str">
        <f t="shared" ca="1" si="338"/>
        <v/>
      </c>
      <c r="AC1814" s="29" t="str">
        <f>IF(OR(H1814="",S1814=""),"",S1814-(SUM(L1814,M1814)*INDEX(#REF!,MATCH(H1814,D.1[Tên sản phẩm],0))))</f>
        <v/>
      </c>
    </row>
    <row r="1815" spans="2:29" ht="27.75" customHeight="1">
      <c r="B1815" s="69">
        <f t="shared" si="339"/>
        <v>1812</v>
      </c>
      <c r="C1815" s="49" t="str">
        <f t="shared" ca="1" si="340"/>
        <v/>
      </c>
      <c r="D1815" s="50" t="str">
        <f t="shared" ca="1" si="341"/>
        <v/>
      </c>
      <c r="E1815" s="51" t="str">
        <f t="shared" ca="1" si="342"/>
        <v/>
      </c>
      <c r="F1815" s="51"/>
      <c r="G1815" s="52" t="str">
        <f t="shared" ca="1" si="343"/>
        <v/>
      </c>
      <c r="H1815" s="53"/>
      <c r="I1815" s="54" t="str">
        <f>IF(H1815="","",INDEX(D.1[Quy cách],MATCH(H1815,D.1[Tên sản phẩm],0)))</f>
        <v/>
      </c>
      <c r="J1815" s="20" t="str">
        <f>IF(H1815="","",INDEX(D.1[ĐVT],MATCH(H1815,D.1[Tên sản phẩm],0)))</f>
        <v/>
      </c>
      <c r="K1815" s="56" t="str">
        <f>IF(H1815="","",INDEX(#REF!,MATCH(H1815,D.1[Tên sản phẩm],0)))</f>
        <v/>
      </c>
      <c r="L1815" s="56"/>
      <c r="M1815" s="53"/>
      <c r="N1815" s="53"/>
      <c r="O1815" s="53"/>
      <c r="P1815" s="57" t="str">
        <f t="shared" si="344"/>
        <v/>
      </c>
      <c r="Q1815" s="58"/>
      <c r="R1815" s="56" t="str">
        <f t="shared" si="337"/>
        <v/>
      </c>
      <c r="S1815" s="57" t="str">
        <f t="shared" si="345"/>
        <v/>
      </c>
      <c r="T1815" s="58" t="str">
        <f t="shared" ca="1" si="346"/>
        <v/>
      </c>
      <c r="U1815" s="57" t="str">
        <f t="shared" si="347"/>
        <v/>
      </c>
      <c r="V1815" s="57" t="str">
        <f ca="1">IF(AND(C1815&lt;&gt;"",C1815&lt;&gt;OFFSET(C1815,1,0)),SUMIFS([Giá có thuế],[Số ĐK],C1815),"")</f>
        <v/>
      </c>
      <c r="W1815" s="53"/>
      <c r="X1815" s="55" t="str">
        <f>IF(W1815="","",'Thông Tin Chung'!#REF!)</f>
        <v/>
      </c>
      <c r="Y1815" s="57" t="str">
        <f t="shared" ca="1" si="348"/>
        <v/>
      </c>
      <c r="Z1815" s="59"/>
      <c r="AA1815" s="49" t="str">
        <f ca="1">IF(C1815="","",IF(OR(D1815&lt;NgayBatDau,D1815&gt;NgayKetThuc),"Ngày tháng phải nằm trong kỳ báo cáo",IF(AND(G1815&lt;&gt;"",COUNTIF(D.2[Tên khách hàng],G1815)=0),"Tên KH chưa khai báo trong DSKH",IF(AND(H1815&lt;&gt;"",COUNTIF(D.1[Tên sản phẩm],H1815)=0),"SP này chưa khai báo trong DSSP",""))))</f>
        <v/>
      </c>
      <c r="AB1815" s="28" t="str">
        <f t="shared" ca="1" si="338"/>
        <v/>
      </c>
      <c r="AC1815" s="29" t="str">
        <f>IF(OR(H1815="",S1815=""),"",S1815-(SUM(L1815,M1815)*INDEX(#REF!,MATCH(H1815,D.1[Tên sản phẩm],0))))</f>
        <v/>
      </c>
    </row>
    <row r="1816" spans="2:29" ht="27.75" customHeight="1">
      <c r="B1816" s="69">
        <f t="shared" si="339"/>
        <v>1813</v>
      </c>
      <c r="C1816" s="49" t="str">
        <f t="shared" ca="1" si="340"/>
        <v/>
      </c>
      <c r="D1816" s="50" t="str">
        <f t="shared" ca="1" si="341"/>
        <v/>
      </c>
      <c r="E1816" s="51" t="str">
        <f t="shared" ca="1" si="342"/>
        <v/>
      </c>
      <c r="F1816" s="51"/>
      <c r="G1816" s="52" t="str">
        <f t="shared" ca="1" si="343"/>
        <v/>
      </c>
      <c r="H1816" s="53"/>
      <c r="I1816" s="54" t="str">
        <f>IF(H1816="","",INDEX(D.1[Quy cách],MATCH(H1816,D.1[Tên sản phẩm],0)))</f>
        <v/>
      </c>
      <c r="J1816" s="20" t="str">
        <f>IF(H1816="","",INDEX(D.1[ĐVT],MATCH(H1816,D.1[Tên sản phẩm],0)))</f>
        <v/>
      </c>
      <c r="K1816" s="56" t="str">
        <f>IF(H1816="","",INDEX(#REF!,MATCH(H1816,D.1[Tên sản phẩm],0)))</f>
        <v/>
      </c>
      <c r="L1816" s="56"/>
      <c r="M1816" s="53"/>
      <c r="N1816" s="53"/>
      <c r="O1816" s="53"/>
      <c r="P1816" s="57" t="str">
        <f t="shared" si="344"/>
        <v/>
      </c>
      <c r="Q1816" s="58"/>
      <c r="R1816" s="56" t="str">
        <f t="shared" si="337"/>
        <v/>
      </c>
      <c r="S1816" s="57" t="str">
        <f t="shared" si="345"/>
        <v/>
      </c>
      <c r="T1816" s="58" t="str">
        <f t="shared" ca="1" si="346"/>
        <v/>
      </c>
      <c r="U1816" s="57" t="str">
        <f t="shared" si="347"/>
        <v/>
      </c>
      <c r="V1816" s="57" t="str">
        <f ca="1">IF(AND(C1816&lt;&gt;"",C1816&lt;&gt;OFFSET(C1816,1,0)),SUMIFS([Giá có thuế],[Số ĐK],C1816),"")</f>
        <v/>
      </c>
      <c r="W1816" s="53"/>
      <c r="X1816" s="55" t="str">
        <f>IF(W1816="","",'Thông Tin Chung'!#REF!)</f>
        <v/>
      </c>
      <c r="Y1816" s="57" t="str">
        <f t="shared" ca="1" si="348"/>
        <v/>
      </c>
      <c r="Z1816" s="59"/>
      <c r="AA1816" s="49" t="str">
        <f ca="1">IF(C1816="","",IF(OR(D1816&lt;NgayBatDau,D1816&gt;NgayKetThuc),"Ngày tháng phải nằm trong kỳ báo cáo",IF(AND(G1816&lt;&gt;"",COUNTIF(D.2[Tên khách hàng],G1816)=0),"Tên KH chưa khai báo trong DSKH",IF(AND(H1816&lt;&gt;"",COUNTIF(D.1[Tên sản phẩm],H1816)=0),"SP này chưa khai báo trong DSSP",""))))</f>
        <v/>
      </c>
      <c r="AB1816" s="28" t="str">
        <f t="shared" ca="1" si="338"/>
        <v/>
      </c>
      <c r="AC1816" s="29" t="str">
        <f>IF(OR(H1816="",S1816=""),"",S1816-(SUM(L1816,M1816)*INDEX(#REF!,MATCH(H1816,D.1[Tên sản phẩm],0))))</f>
        <v/>
      </c>
    </row>
    <row r="1817" spans="2:29" ht="27.75" customHeight="1">
      <c r="B1817" s="69">
        <f t="shared" si="339"/>
        <v>1814</v>
      </c>
      <c r="C1817" s="49" t="str">
        <f t="shared" ca="1" si="340"/>
        <v/>
      </c>
      <c r="D1817" s="50" t="str">
        <f t="shared" ca="1" si="341"/>
        <v/>
      </c>
      <c r="E1817" s="51" t="str">
        <f t="shared" ca="1" si="342"/>
        <v/>
      </c>
      <c r="F1817" s="51"/>
      <c r="G1817" s="52" t="str">
        <f t="shared" ca="1" si="343"/>
        <v/>
      </c>
      <c r="H1817" s="53"/>
      <c r="I1817" s="54" t="str">
        <f>IF(H1817="","",INDEX(D.1[Quy cách],MATCH(H1817,D.1[Tên sản phẩm],0)))</f>
        <v/>
      </c>
      <c r="J1817" s="20" t="str">
        <f>IF(H1817="","",INDEX(D.1[ĐVT],MATCH(H1817,D.1[Tên sản phẩm],0)))</f>
        <v/>
      </c>
      <c r="K1817" s="56" t="str">
        <f>IF(H1817="","",INDEX(#REF!,MATCH(H1817,D.1[Tên sản phẩm],0)))</f>
        <v/>
      </c>
      <c r="L1817" s="56"/>
      <c r="M1817" s="53"/>
      <c r="N1817" s="53"/>
      <c r="O1817" s="53"/>
      <c r="P1817" s="57" t="str">
        <f t="shared" si="344"/>
        <v/>
      </c>
      <c r="Q1817" s="58"/>
      <c r="R1817" s="56" t="str">
        <f t="shared" si="337"/>
        <v/>
      </c>
      <c r="S1817" s="57" t="str">
        <f t="shared" si="345"/>
        <v/>
      </c>
      <c r="T1817" s="58" t="str">
        <f t="shared" ca="1" si="346"/>
        <v/>
      </c>
      <c r="U1817" s="57" t="str">
        <f t="shared" si="347"/>
        <v/>
      </c>
      <c r="V1817" s="57" t="str">
        <f ca="1">IF(AND(C1817&lt;&gt;"",C1817&lt;&gt;OFFSET(C1817,1,0)),SUMIFS([Giá có thuế],[Số ĐK],C1817),"")</f>
        <v/>
      </c>
      <c r="W1817" s="53"/>
      <c r="X1817" s="55" t="str">
        <f>IF(W1817="","",'Thông Tin Chung'!#REF!)</f>
        <v/>
      </c>
      <c r="Y1817" s="57" t="str">
        <f t="shared" ca="1" si="348"/>
        <v/>
      </c>
      <c r="Z1817" s="59"/>
      <c r="AA1817" s="49" t="str">
        <f ca="1">IF(C1817="","",IF(OR(D1817&lt;NgayBatDau,D1817&gt;NgayKetThuc),"Ngày tháng phải nằm trong kỳ báo cáo",IF(AND(G1817&lt;&gt;"",COUNTIF(D.2[Tên khách hàng],G1817)=0),"Tên KH chưa khai báo trong DSKH",IF(AND(H1817&lt;&gt;"",COUNTIF(D.1[Tên sản phẩm],H1817)=0),"SP này chưa khai báo trong DSSP",""))))</f>
        <v/>
      </c>
      <c r="AB1817" s="28" t="str">
        <f t="shared" ca="1" si="338"/>
        <v/>
      </c>
      <c r="AC1817" s="29" t="str">
        <f>IF(OR(H1817="",S1817=""),"",S1817-(SUM(L1817,M1817)*INDEX(#REF!,MATCH(H1817,D.1[Tên sản phẩm],0))))</f>
        <v/>
      </c>
    </row>
    <row r="1818" spans="2:29" ht="27.75" customHeight="1">
      <c r="B1818" s="69">
        <f t="shared" si="339"/>
        <v>1815</v>
      </c>
      <c r="C1818" s="49" t="str">
        <f t="shared" ca="1" si="340"/>
        <v/>
      </c>
      <c r="D1818" s="50" t="str">
        <f t="shared" ca="1" si="341"/>
        <v/>
      </c>
      <c r="E1818" s="51" t="str">
        <f t="shared" ca="1" si="342"/>
        <v/>
      </c>
      <c r="F1818" s="51"/>
      <c r="G1818" s="52" t="str">
        <f t="shared" ca="1" si="343"/>
        <v/>
      </c>
      <c r="H1818" s="53"/>
      <c r="I1818" s="54" t="str">
        <f>IF(H1818="","",INDEX(D.1[Quy cách],MATCH(H1818,D.1[Tên sản phẩm],0)))</f>
        <v/>
      </c>
      <c r="J1818" s="20" t="str">
        <f>IF(H1818="","",INDEX(D.1[ĐVT],MATCH(H1818,D.1[Tên sản phẩm],0)))</f>
        <v/>
      </c>
      <c r="K1818" s="56" t="str">
        <f>IF(H1818="","",INDEX(#REF!,MATCH(H1818,D.1[Tên sản phẩm],0)))</f>
        <v/>
      </c>
      <c r="L1818" s="56"/>
      <c r="M1818" s="53"/>
      <c r="N1818" s="53"/>
      <c r="O1818" s="53"/>
      <c r="P1818" s="57" t="str">
        <f t="shared" si="344"/>
        <v/>
      </c>
      <c r="Q1818" s="58"/>
      <c r="R1818" s="56" t="str">
        <f t="shared" si="337"/>
        <v/>
      </c>
      <c r="S1818" s="57" t="str">
        <f t="shared" si="345"/>
        <v/>
      </c>
      <c r="T1818" s="58" t="str">
        <f t="shared" ca="1" si="346"/>
        <v/>
      </c>
      <c r="U1818" s="57" t="str">
        <f t="shared" si="347"/>
        <v/>
      </c>
      <c r="V1818" s="57" t="str">
        <f ca="1">IF(AND(C1818&lt;&gt;"",C1818&lt;&gt;OFFSET(C1818,1,0)),SUMIFS([Giá có thuế],[Số ĐK],C1818),"")</f>
        <v/>
      </c>
      <c r="W1818" s="53"/>
      <c r="X1818" s="55" t="str">
        <f>IF(W1818="","",'Thông Tin Chung'!#REF!)</f>
        <v/>
      </c>
      <c r="Y1818" s="57" t="str">
        <f t="shared" ca="1" si="348"/>
        <v/>
      </c>
      <c r="Z1818" s="59"/>
      <c r="AA1818" s="49" t="str">
        <f ca="1">IF(C1818="","",IF(OR(D1818&lt;NgayBatDau,D1818&gt;NgayKetThuc),"Ngày tháng phải nằm trong kỳ báo cáo",IF(AND(G1818&lt;&gt;"",COUNTIF(D.2[Tên khách hàng],G1818)=0),"Tên KH chưa khai báo trong DSKH",IF(AND(H1818&lt;&gt;"",COUNTIF(D.1[Tên sản phẩm],H1818)=0),"SP này chưa khai báo trong DSSP",""))))</f>
        <v/>
      </c>
      <c r="AB1818" s="28" t="str">
        <f t="shared" ca="1" si="338"/>
        <v/>
      </c>
      <c r="AC1818" s="29" t="str">
        <f>IF(OR(H1818="",S1818=""),"",S1818-(SUM(L1818,M1818)*INDEX(#REF!,MATCH(H1818,D.1[Tên sản phẩm],0))))</f>
        <v/>
      </c>
    </row>
    <row r="1819" spans="2:29" ht="27.75" customHeight="1">
      <c r="B1819" s="69">
        <f t="shared" si="339"/>
        <v>1816</v>
      </c>
      <c r="C1819" s="49" t="str">
        <f t="shared" ca="1" si="340"/>
        <v/>
      </c>
      <c r="D1819" s="50" t="str">
        <f t="shared" ca="1" si="341"/>
        <v/>
      </c>
      <c r="E1819" s="51" t="str">
        <f t="shared" ca="1" si="342"/>
        <v/>
      </c>
      <c r="F1819" s="51"/>
      <c r="G1819" s="52" t="str">
        <f t="shared" ca="1" si="343"/>
        <v/>
      </c>
      <c r="H1819" s="53"/>
      <c r="I1819" s="54" t="str">
        <f>IF(H1819="","",INDEX(D.1[Quy cách],MATCH(H1819,D.1[Tên sản phẩm],0)))</f>
        <v/>
      </c>
      <c r="J1819" s="20" t="str">
        <f>IF(H1819="","",INDEX(D.1[ĐVT],MATCH(H1819,D.1[Tên sản phẩm],0)))</f>
        <v/>
      </c>
      <c r="K1819" s="56" t="str">
        <f>IF(H1819="","",INDEX(#REF!,MATCH(H1819,D.1[Tên sản phẩm],0)))</f>
        <v/>
      </c>
      <c r="L1819" s="56"/>
      <c r="M1819" s="53"/>
      <c r="N1819" s="53"/>
      <c r="O1819" s="53"/>
      <c r="P1819" s="57" t="str">
        <f t="shared" si="344"/>
        <v/>
      </c>
      <c r="Q1819" s="58"/>
      <c r="R1819" s="56" t="str">
        <f t="shared" si="337"/>
        <v/>
      </c>
      <c r="S1819" s="57" t="str">
        <f t="shared" si="345"/>
        <v/>
      </c>
      <c r="T1819" s="58" t="str">
        <f t="shared" ca="1" si="346"/>
        <v/>
      </c>
      <c r="U1819" s="57" t="str">
        <f t="shared" si="347"/>
        <v/>
      </c>
      <c r="V1819" s="57" t="str">
        <f ca="1">IF(AND(C1819&lt;&gt;"",C1819&lt;&gt;OFFSET(C1819,1,0)),SUMIFS([Giá có thuế],[Số ĐK],C1819),"")</f>
        <v/>
      </c>
      <c r="W1819" s="53"/>
      <c r="X1819" s="55" t="str">
        <f>IF(W1819="","",'Thông Tin Chung'!#REF!)</f>
        <v/>
      </c>
      <c r="Y1819" s="57" t="str">
        <f t="shared" ca="1" si="348"/>
        <v/>
      </c>
      <c r="Z1819" s="59"/>
      <c r="AA1819" s="49" t="str">
        <f ca="1">IF(C1819="","",IF(OR(D1819&lt;NgayBatDau,D1819&gt;NgayKetThuc),"Ngày tháng phải nằm trong kỳ báo cáo",IF(AND(G1819&lt;&gt;"",COUNTIF(D.2[Tên khách hàng],G1819)=0),"Tên KH chưa khai báo trong DSKH",IF(AND(H1819&lt;&gt;"",COUNTIF(D.1[Tên sản phẩm],H1819)=0),"SP này chưa khai báo trong DSSP",""))))</f>
        <v/>
      </c>
      <c r="AB1819" s="28" t="str">
        <f t="shared" ca="1" si="338"/>
        <v/>
      </c>
      <c r="AC1819" s="29" t="str">
        <f>IF(OR(H1819="",S1819=""),"",S1819-(SUM(L1819,M1819)*INDEX(#REF!,MATCH(H1819,D.1[Tên sản phẩm],0))))</f>
        <v/>
      </c>
    </row>
    <row r="1820" spans="2:29" ht="27.75" customHeight="1">
      <c r="B1820" s="69">
        <f t="shared" si="339"/>
        <v>1817</v>
      </c>
      <c r="C1820" s="49" t="str">
        <f t="shared" ca="1" si="340"/>
        <v/>
      </c>
      <c r="D1820" s="50" t="str">
        <f t="shared" ca="1" si="341"/>
        <v/>
      </c>
      <c r="E1820" s="51" t="str">
        <f t="shared" ca="1" si="342"/>
        <v/>
      </c>
      <c r="F1820" s="51"/>
      <c r="G1820" s="52" t="str">
        <f t="shared" ca="1" si="343"/>
        <v/>
      </c>
      <c r="H1820" s="53"/>
      <c r="I1820" s="54" t="str">
        <f>IF(H1820="","",INDEX(D.1[Quy cách],MATCH(H1820,D.1[Tên sản phẩm],0)))</f>
        <v/>
      </c>
      <c r="J1820" s="20" t="str">
        <f>IF(H1820="","",INDEX(D.1[ĐVT],MATCH(H1820,D.1[Tên sản phẩm],0)))</f>
        <v/>
      </c>
      <c r="K1820" s="56" t="str">
        <f>IF(H1820="","",INDEX(#REF!,MATCH(H1820,D.1[Tên sản phẩm],0)))</f>
        <v/>
      </c>
      <c r="L1820" s="56"/>
      <c r="M1820" s="53"/>
      <c r="N1820" s="53"/>
      <c r="O1820" s="53"/>
      <c r="P1820" s="57" t="str">
        <f t="shared" si="344"/>
        <v/>
      </c>
      <c r="Q1820" s="58"/>
      <c r="R1820" s="56" t="str">
        <f t="shared" si="337"/>
        <v/>
      </c>
      <c r="S1820" s="57" t="str">
        <f t="shared" si="345"/>
        <v/>
      </c>
      <c r="T1820" s="58" t="str">
        <f t="shared" ca="1" si="346"/>
        <v/>
      </c>
      <c r="U1820" s="57" t="str">
        <f t="shared" si="347"/>
        <v/>
      </c>
      <c r="V1820" s="57" t="str">
        <f ca="1">IF(AND(C1820&lt;&gt;"",C1820&lt;&gt;OFFSET(C1820,1,0)),SUMIFS([Giá có thuế],[Số ĐK],C1820),"")</f>
        <v/>
      </c>
      <c r="W1820" s="53"/>
      <c r="X1820" s="55" t="str">
        <f>IF(W1820="","",'Thông Tin Chung'!#REF!)</f>
        <v/>
      </c>
      <c r="Y1820" s="57" t="str">
        <f t="shared" ca="1" si="348"/>
        <v/>
      </c>
      <c r="Z1820" s="59"/>
      <c r="AA1820" s="49" t="str">
        <f ca="1">IF(C1820="","",IF(OR(D1820&lt;NgayBatDau,D1820&gt;NgayKetThuc),"Ngày tháng phải nằm trong kỳ báo cáo",IF(AND(G1820&lt;&gt;"",COUNTIF(D.2[Tên khách hàng],G1820)=0),"Tên KH chưa khai báo trong DSKH",IF(AND(H1820&lt;&gt;"",COUNTIF(D.1[Tên sản phẩm],H1820)=0),"SP này chưa khai báo trong DSSP",""))))</f>
        <v/>
      </c>
      <c r="AB1820" s="28" t="str">
        <f t="shared" ca="1" si="338"/>
        <v/>
      </c>
      <c r="AC1820" s="29" t="str">
        <f>IF(OR(H1820="",S1820=""),"",S1820-(SUM(L1820,M1820)*INDEX(#REF!,MATCH(H1820,D.1[Tên sản phẩm],0))))</f>
        <v/>
      </c>
    </row>
    <row r="1821" spans="2:29" ht="27.75" customHeight="1">
      <c r="B1821" s="69">
        <f t="shared" si="339"/>
        <v>1818</v>
      </c>
      <c r="C1821" s="49" t="str">
        <f t="shared" ca="1" si="340"/>
        <v/>
      </c>
      <c r="D1821" s="50" t="str">
        <f t="shared" ca="1" si="341"/>
        <v/>
      </c>
      <c r="E1821" s="51" t="str">
        <f t="shared" ca="1" si="342"/>
        <v/>
      </c>
      <c r="F1821" s="51"/>
      <c r="G1821" s="52" t="str">
        <f t="shared" ca="1" si="343"/>
        <v/>
      </c>
      <c r="H1821" s="53"/>
      <c r="I1821" s="54" t="str">
        <f>IF(H1821="","",INDEX(D.1[Quy cách],MATCH(H1821,D.1[Tên sản phẩm],0)))</f>
        <v/>
      </c>
      <c r="J1821" s="20" t="str">
        <f>IF(H1821="","",INDEX(D.1[ĐVT],MATCH(H1821,D.1[Tên sản phẩm],0)))</f>
        <v/>
      </c>
      <c r="K1821" s="56" t="str">
        <f>IF(H1821="","",INDEX(#REF!,MATCH(H1821,D.1[Tên sản phẩm],0)))</f>
        <v/>
      </c>
      <c r="L1821" s="56"/>
      <c r="M1821" s="53"/>
      <c r="N1821" s="53"/>
      <c r="O1821" s="53"/>
      <c r="P1821" s="57" t="str">
        <f t="shared" si="344"/>
        <v/>
      </c>
      <c r="Q1821" s="58"/>
      <c r="R1821" s="56" t="str">
        <f t="shared" si="337"/>
        <v/>
      </c>
      <c r="S1821" s="57" t="str">
        <f t="shared" si="345"/>
        <v/>
      </c>
      <c r="T1821" s="58" t="str">
        <f t="shared" ca="1" si="346"/>
        <v/>
      </c>
      <c r="U1821" s="57" t="str">
        <f t="shared" si="347"/>
        <v/>
      </c>
      <c r="V1821" s="57" t="str">
        <f ca="1">IF(AND(C1821&lt;&gt;"",C1821&lt;&gt;OFFSET(C1821,1,0)),SUMIFS([Giá có thuế],[Số ĐK],C1821),"")</f>
        <v/>
      </c>
      <c r="W1821" s="53"/>
      <c r="X1821" s="55" t="str">
        <f>IF(W1821="","",'Thông Tin Chung'!#REF!)</f>
        <v/>
      </c>
      <c r="Y1821" s="57" t="str">
        <f t="shared" ca="1" si="348"/>
        <v/>
      </c>
      <c r="Z1821" s="59"/>
      <c r="AA1821" s="49" t="str">
        <f ca="1">IF(C1821="","",IF(OR(D1821&lt;NgayBatDau,D1821&gt;NgayKetThuc),"Ngày tháng phải nằm trong kỳ báo cáo",IF(AND(G1821&lt;&gt;"",COUNTIF(D.2[Tên khách hàng],G1821)=0),"Tên KH chưa khai báo trong DSKH",IF(AND(H1821&lt;&gt;"",COUNTIF(D.1[Tên sản phẩm],H1821)=0),"SP này chưa khai báo trong DSSP",""))))</f>
        <v/>
      </c>
      <c r="AB1821" s="28" t="str">
        <f t="shared" ca="1" si="338"/>
        <v/>
      </c>
      <c r="AC1821" s="29" t="str">
        <f>IF(OR(H1821="",S1821=""),"",S1821-(SUM(L1821,M1821)*INDEX(#REF!,MATCH(H1821,D.1[Tên sản phẩm],0))))</f>
        <v/>
      </c>
    </row>
    <row r="1822" spans="2:29" ht="27.75" customHeight="1">
      <c r="B1822" s="69">
        <f t="shared" si="339"/>
        <v>1819</v>
      </c>
      <c r="C1822" s="49" t="str">
        <f t="shared" ca="1" si="340"/>
        <v/>
      </c>
      <c r="D1822" s="50" t="str">
        <f t="shared" ca="1" si="341"/>
        <v/>
      </c>
      <c r="E1822" s="51" t="str">
        <f t="shared" ca="1" si="342"/>
        <v/>
      </c>
      <c r="F1822" s="51"/>
      <c r="G1822" s="52" t="str">
        <f t="shared" ca="1" si="343"/>
        <v/>
      </c>
      <c r="H1822" s="53"/>
      <c r="I1822" s="54" t="str">
        <f>IF(H1822="","",INDEX(D.1[Quy cách],MATCH(H1822,D.1[Tên sản phẩm],0)))</f>
        <v/>
      </c>
      <c r="J1822" s="20" t="str">
        <f>IF(H1822="","",INDEX(D.1[ĐVT],MATCH(H1822,D.1[Tên sản phẩm],0)))</f>
        <v/>
      </c>
      <c r="K1822" s="56" t="str">
        <f>IF(H1822="","",INDEX(#REF!,MATCH(H1822,D.1[Tên sản phẩm],0)))</f>
        <v/>
      </c>
      <c r="L1822" s="56"/>
      <c r="M1822" s="53"/>
      <c r="N1822" s="53"/>
      <c r="O1822" s="53"/>
      <c r="P1822" s="57" t="str">
        <f t="shared" si="344"/>
        <v/>
      </c>
      <c r="Q1822" s="58"/>
      <c r="R1822" s="56" t="str">
        <f t="shared" si="337"/>
        <v/>
      </c>
      <c r="S1822" s="57" t="str">
        <f t="shared" si="345"/>
        <v/>
      </c>
      <c r="T1822" s="58" t="str">
        <f t="shared" ca="1" si="346"/>
        <v/>
      </c>
      <c r="U1822" s="57" t="str">
        <f t="shared" si="347"/>
        <v/>
      </c>
      <c r="V1822" s="57" t="str">
        <f ca="1">IF(AND(C1822&lt;&gt;"",C1822&lt;&gt;OFFSET(C1822,1,0)),SUMIFS([Giá có thuế],[Số ĐK],C1822),"")</f>
        <v/>
      </c>
      <c r="W1822" s="53"/>
      <c r="X1822" s="55" t="str">
        <f>IF(W1822="","",'Thông Tin Chung'!#REF!)</f>
        <v/>
      </c>
      <c r="Y1822" s="57" t="str">
        <f t="shared" ca="1" si="348"/>
        <v/>
      </c>
      <c r="Z1822" s="59"/>
      <c r="AA1822" s="49" t="str">
        <f ca="1">IF(C1822="","",IF(OR(D1822&lt;NgayBatDau,D1822&gt;NgayKetThuc),"Ngày tháng phải nằm trong kỳ báo cáo",IF(AND(G1822&lt;&gt;"",COUNTIF(D.2[Tên khách hàng],G1822)=0),"Tên KH chưa khai báo trong DSKH",IF(AND(H1822&lt;&gt;"",COUNTIF(D.1[Tên sản phẩm],H1822)=0),"SP này chưa khai báo trong DSSP",""))))</f>
        <v/>
      </c>
      <c r="AB1822" s="28" t="str">
        <f t="shared" ca="1" si="338"/>
        <v/>
      </c>
      <c r="AC1822" s="29" t="str">
        <f>IF(OR(H1822="",S1822=""),"",S1822-(SUM(L1822,M1822)*INDEX(#REF!,MATCH(H1822,D.1[Tên sản phẩm],0))))</f>
        <v/>
      </c>
    </row>
    <row r="1823" spans="2:29" ht="27.75" customHeight="1">
      <c r="B1823" s="69">
        <f t="shared" si="339"/>
        <v>1820</v>
      </c>
      <c r="C1823" s="49" t="str">
        <f t="shared" ca="1" si="340"/>
        <v/>
      </c>
      <c r="D1823" s="50" t="str">
        <f t="shared" ca="1" si="341"/>
        <v/>
      </c>
      <c r="E1823" s="51" t="str">
        <f t="shared" ca="1" si="342"/>
        <v/>
      </c>
      <c r="F1823" s="51"/>
      <c r="G1823" s="52" t="str">
        <f t="shared" ca="1" si="343"/>
        <v/>
      </c>
      <c r="H1823" s="53"/>
      <c r="I1823" s="54" t="str">
        <f>IF(H1823="","",INDEX(D.1[Quy cách],MATCH(H1823,D.1[Tên sản phẩm],0)))</f>
        <v/>
      </c>
      <c r="J1823" s="20" t="str">
        <f>IF(H1823="","",INDEX(D.1[ĐVT],MATCH(H1823,D.1[Tên sản phẩm],0)))</f>
        <v/>
      </c>
      <c r="K1823" s="56" t="str">
        <f>IF(H1823="","",INDEX(#REF!,MATCH(H1823,D.1[Tên sản phẩm],0)))</f>
        <v/>
      </c>
      <c r="L1823" s="56"/>
      <c r="M1823" s="53"/>
      <c r="N1823" s="53"/>
      <c r="O1823" s="53"/>
      <c r="P1823" s="57" t="str">
        <f t="shared" si="344"/>
        <v/>
      </c>
      <c r="Q1823" s="58"/>
      <c r="R1823" s="56" t="str">
        <f t="shared" si="337"/>
        <v/>
      </c>
      <c r="S1823" s="57" t="str">
        <f t="shared" si="345"/>
        <v/>
      </c>
      <c r="T1823" s="58" t="str">
        <f t="shared" ca="1" si="346"/>
        <v/>
      </c>
      <c r="U1823" s="57" t="str">
        <f t="shared" si="347"/>
        <v/>
      </c>
      <c r="V1823" s="57" t="str">
        <f ca="1">IF(AND(C1823&lt;&gt;"",C1823&lt;&gt;OFFSET(C1823,1,0)),SUMIFS([Giá có thuế],[Số ĐK],C1823),"")</f>
        <v/>
      </c>
      <c r="W1823" s="53"/>
      <c r="X1823" s="55" t="str">
        <f>IF(W1823="","",'Thông Tin Chung'!#REF!)</f>
        <v/>
      </c>
      <c r="Y1823" s="57" t="str">
        <f t="shared" ca="1" si="348"/>
        <v/>
      </c>
      <c r="Z1823" s="59"/>
      <c r="AA1823" s="49" t="str">
        <f ca="1">IF(C1823="","",IF(OR(D1823&lt;NgayBatDau,D1823&gt;NgayKetThuc),"Ngày tháng phải nằm trong kỳ báo cáo",IF(AND(G1823&lt;&gt;"",COUNTIF(D.2[Tên khách hàng],G1823)=0),"Tên KH chưa khai báo trong DSKH",IF(AND(H1823&lt;&gt;"",COUNTIF(D.1[Tên sản phẩm],H1823)=0),"SP này chưa khai báo trong DSSP",""))))</f>
        <v/>
      </c>
      <c r="AB1823" s="28" t="str">
        <f t="shared" ca="1" si="338"/>
        <v/>
      </c>
      <c r="AC1823" s="29" t="str">
        <f>IF(OR(H1823="",S1823=""),"",S1823-(SUM(L1823,M1823)*INDEX(#REF!,MATCH(H1823,D.1[Tên sản phẩm],0))))</f>
        <v/>
      </c>
    </row>
    <row r="1824" spans="2:29" ht="27.75" customHeight="1">
      <c r="B1824" s="69">
        <f t="shared" si="339"/>
        <v>1821</v>
      </c>
      <c r="C1824" s="49" t="str">
        <f t="shared" ca="1" si="340"/>
        <v/>
      </c>
      <c r="D1824" s="50" t="str">
        <f t="shared" ca="1" si="341"/>
        <v/>
      </c>
      <c r="E1824" s="51" t="str">
        <f t="shared" ca="1" si="342"/>
        <v/>
      </c>
      <c r="F1824" s="51"/>
      <c r="G1824" s="52" t="str">
        <f t="shared" ca="1" si="343"/>
        <v/>
      </c>
      <c r="H1824" s="53"/>
      <c r="I1824" s="54" t="str">
        <f>IF(H1824="","",INDEX(D.1[Quy cách],MATCH(H1824,D.1[Tên sản phẩm],0)))</f>
        <v/>
      </c>
      <c r="J1824" s="20" t="str">
        <f>IF(H1824="","",INDEX(D.1[ĐVT],MATCH(H1824,D.1[Tên sản phẩm],0)))</f>
        <v/>
      </c>
      <c r="K1824" s="56" t="str">
        <f>IF(H1824="","",INDEX(#REF!,MATCH(H1824,D.1[Tên sản phẩm],0)))</f>
        <v/>
      </c>
      <c r="L1824" s="56"/>
      <c r="M1824" s="53"/>
      <c r="N1824" s="53"/>
      <c r="O1824" s="53"/>
      <c r="P1824" s="57" t="str">
        <f t="shared" si="344"/>
        <v/>
      </c>
      <c r="Q1824" s="58"/>
      <c r="R1824" s="56" t="str">
        <f t="shared" si="337"/>
        <v/>
      </c>
      <c r="S1824" s="57" t="str">
        <f t="shared" si="345"/>
        <v/>
      </c>
      <c r="T1824" s="58" t="str">
        <f t="shared" ca="1" si="346"/>
        <v/>
      </c>
      <c r="U1824" s="57" t="str">
        <f t="shared" si="347"/>
        <v/>
      </c>
      <c r="V1824" s="57" t="str">
        <f ca="1">IF(AND(C1824&lt;&gt;"",C1824&lt;&gt;OFFSET(C1824,1,0)),SUMIFS([Giá có thuế],[Số ĐK],C1824),"")</f>
        <v/>
      </c>
      <c r="W1824" s="53"/>
      <c r="X1824" s="55" t="str">
        <f>IF(W1824="","",'Thông Tin Chung'!#REF!)</f>
        <v/>
      </c>
      <c r="Y1824" s="57" t="str">
        <f t="shared" ca="1" si="348"/>
        <v/>
      </c>
      <c r="Z1824" s="59"/>
      <c r="AA1824" s="49" t="str">
        <f ca="1">IF(C1824="","",IF(OR(D1824&lt;NgayBatDau,D1824&gt;NgayKetThuc),"Ngày tháng phải nằm trong kỳ báo cáo",IF(AND(G1824&lt;&gt;"",COUNTIF(D.2[Tên khách hàng],G1824)=0),"Tên KH chưa khai báo trong DSKH",IF(AND(H1824&lt;&gt;"",COUNTIF(D.1[Tên sản phẩm],H1824)=0),"SP này chưa khai báo trong DSSP",""))))</f>
        <v/>
      </c>
      <c r="AB1824" s="28" t="str">
        <f t="shared" ca="1" si="338"/>
        <v/>
      </c>
      <c r="AC1824" s="29" t="str">
        <f>IF(OR(H1824="",S1824=""),"",S1824-(SUM(L1824,M1824)*INDEX(#REF!,MATCH(H1824,D.1[Tên sản phẩm],0))))</f>
        <v/>
      </c>
    </row>
    <row r="1825" spans="2:29" ht="27.75" customHeight="1">
      <c r="B1825" s="69">
        <f t="shared" si="339"/>
        <v>1822</v>
      </c>
      <c r="C1825" s="49" t="str">
        <f t="shared" ca="1" si="340"/>
        <v/>
      </c>
      <c r="D1825" s="50" t="str">
        <f t="shared" ca="1" si="341"/>
        <v/>
      </c>
      <c r="E1825" s="51" t="str">
        <f t="shared" ca="1" si="342"/>
        <v/>
      </c>
      <c r="F1825" s="51"/>
      <c r="G1825" s="52" t="str">
        <f t="shared" ca="1" si="343"/>
        <v/>
      </c>
      <c r="H1825" s="53"/>
      <c r="I1825" s="54" t="str">
        <f>IF(H1825="","",INDEX(D.1[Quy cách],MATCH(H1825,D.1[Tên sản phẩm],0)))</f>
        <v/>
      </c>
      <c r="J1825" s="20" t="str">
        <f>IF(H1825="","",INDEX(D.1[ĐVT],MATCH(H1825,D.1[Tên sản phẩm],0)))</f>
        <v/>
      </c>
      <c r="K1825" s="56" t="str">
        <f>IF(H1825="","",INDEX(#REF!,MATCH(H1825,D.1[Tên sản phẩm],0)))</f>
        <v/>
      </c>
      <c r="L1825" s="56"/>
      <c r="M1825" s="53"/>
      <c r="N1825" s="53"/>
      <c r="O1825" s="53"/>
      <c r="P1825" s="57" t="str">
        <f t="shared" si="344"/>
        <v/>
      </c>
      <c r="Q1825" s="58"/>
      <c r="R1825" s="56" t="str">
        <f t="shared" si="337"/>
        <v/>
      </c>
      <c r="S1825" s="57" t="str">
        <f t="shared" si="345"/>
        <v/>
      </c>
      <c r="T1825" s="58" t="str">
        <f t="shared" ca="1" si="346"/>
        <v/>
      </c>
      <c r="U1825" s="57" t="str">
        <f t="shared" si="347"/>
        <v/>
      </c>
      <c r="V1825" s="57" t="str">
        <f ca="1">IF(AND(C1825&lt;&gt;"",C1825&lt;&gt;OFFSET(C1825,1,0)),SUMIFS([Giá có thuế],[Số ĐK],C1825),"")</f>
        <v/>
      </c>
      <c r="W1825" s="53"/>
      <c r="X1825" s="55" t="str">
        <f>IF(W1825="","",'Thông Tin Chung'!#REF!)</f>
        <v/>
      </c>
      <c r="Y1825" s="57" t="str">
        <f t="shared" ca="1" si="348"/>
        <v/>
      </c>
      <c r="Z1825" s="59"/>
      <c r="AA1825" s="49" t="str">
        <f ca="1">IF(C1825="","",IF(OR(D1825&lt;NgayBatDau,D1825&gt;NgayKetThuc),"Ngày tháng phải nằm trong kỳ báo cáo",IF(AND(G1825&lt;&gt;"",COUNTIF(D.2[Tên khách hàng],G1825)=0),"Tên KH chưa khai báo trong DSKH",IF(AND(H1825&lt;&gt;"",COUNTIF(D.1[Tên sản phẩm],H1825)=0),"SP này chưa khai báo trong DSSP",""))))</f>
        <v/>
      </c>
      <c r="AB1825" s="28" t="str">
        <f t="shared" ca="1" si="338"/>
        <v/>
      </c>
      <c r="AC1825" s="29" t="str">
        <f>IF(OR(H1825="",S1825=""),"",S1825-(SUM(L1825,M1825)*INDEX(#REF!,MATCH(H1825,D.1[Tên sản phẩm],0))))</f>
        <v/>
      </c>
    </row>
    <row r="1826" spans="2:29" ht="27.75" customHeight="1">
      <c r="B1826" s="69">
        <f t="shared" si="339"/>
        <v>1823</v>
      </c>
      <c r="C1826" s="49" t="str">
        <f t="shared" ca="1" si="340"/>
        <v/>
      </c>
      <c r="D1826" s="50" t="str">
        <f t="shared" ca="1" si="341"/>
        <v/>
      </c>
      <c r="E1826" s="51" t="str">
        <f t="shared" ca="1" si="342"/>
        <v/>
      </c>
      <c r="F1826" s="51"/>
      <c r="G1826" s="52" t="str">
        <f t="shared" ca="1" si="343"/>
        <v/>
      </c>
      <c r="H1826" s="53"/>
      <c r="I1826" s="54" t="str">
        <f>IF(H1826="","",INDEX(D.1[Quy cách],MATCH(H1826,D.1[Tên sản phẩm],0)))</f>
        <v/>
      </c>
      <c r="J1826" s="20" t="str">
        <f>IF(H1826="","",INDEX(D.1[ĐVT],MATCH(H1826,D.1[Tên sản phẩm],0)))</f>
        <v/>
      </c>
      <c r="K1826" s="56" t="str">
        <f>IF(H1826="","",INDEX(#REF!,MATCH(H1826,D.1[Tên sản phẩm],0)))</f>
        <v/>
      </c>
      <c r="L1826" s="56"/>
      <c r="M1826" s="53"/>
      <c r="N1826" s="53"/>
      <c r="O1826" s="53"/>
      <c r="P1826" s="57" t="str">
        <f t="shared" si="344"/>
        <v/>
      </c>
      <c r="Q1826" s="58"/>
      <c r="R1826" s="56" t="str">
        <f t="shared" si="337"/>
        <v/>
      </c>
      <c r="S1826" s="57" t="str">
        <f t="shared" si="345"/>
        <v/>
      </c>
      <c r="T1826" s="58" t="str">
        <f t="shared" ca="1" si="346"/>
        <v/>
      </c>
      <c r="U1826" s="57" t="str">
        <f t="shared" si="347"/>
        <v/>
      </c>
      <c r="V1826" s="57" t="str">
        <f ca="1">IF(AND(C1826&lt;&gt;"",C1826&lt;&gt;OFFSET(C1826,1,0)),SUMIFS([Giá có thuế],[Số ĐK],C1826),"")</f>
        <v/>
      </c>
      <c r="W1826" s="53"/>
      <c r="X1826" s="55" t="str">
        <f>IF(W1826="","",'Thông Tin Chung'!#REF!)</f>
        <v/>
      </c>
      <c r="Y1826" s="57" t="str">
        <f t="shared" ca="1" si="348"/>
        <v/>
      </c>
      <c r="Z1826" s="59"/>
      <c r="AA1826" s="49" t="str">
        <f ca="1">IF(C1826="","",IF(OR(D1826&lt;NgayBatDau,D1826&gt;NgayKetThuc),"Ngày tháng phải nằm trong kỳ báo cáo",IF(AND(G1826&lt;&gt;"",COUNTIF(D.2[Tên khách hàng],G1826)=0),"Tên KH chưa khai báo trong DSKH",IF(AND(H1826&lt;&gt;"",COUNTIF(D.1[Tên sản phẩm],H1826)=0),"SP này chưa khai báo trong DSSP",""))))</f>
        <v/>
      </c>
      <c r="AB1826" s="28" t="str">
        <f t="shared" ca="1" si="338"/>
        <v/>
      </c>
      <c r="AC1826" s="29" t="str">
        <f>IF(OR(H1826="",S1826=""),"",S1826-(SUM(L1826,M1826)*INDEX(#REF!,MATCH(H1826,D.1[Tên sản phẩm],0))))</f>
        <v/>
      </c>
    </row>
    <row r="1827" spans="2:29" ht="27.75" customHeight="1">
      <c r="B1827" s="69">
        <f t="shared" si="339"/>
        <v>1824</v>
      </c>
      <c r="C1827" s="49" t="str">
        <f t="shared" ca="1" si="340"/>
        <v/>
      </c>
      <c r="D1827" s="50" t="str">
        <f t="shared" ca="1" si="341"/>
        <v/>
      </c>
      <c r="E1827" s="51" t="str">
        <f t="shared" ca="1" si="342"/>
        <v/>
      </c>
      <c r="F1827" s="51"/>
      <c r="G1827" s="52" t="str">
        <f t="shared" ca="1" si="343"/>
        <v/>
      </c>
      <c r="H1827" s="53"/>
      <c r="I1827" s="54" t="str">
        <f>IF(H1827="","",INDEX(D.1[Quy cách],MATCH(H1827,D.1[Tên sản phẩm],0)))</f>
        <v/>
      </c>
      <c r="J1827" s="20" t="str">
        <f>IF(H1827="","",INDEX(D.1[ĐVT],MATCH(H1827,D.1[Tên sản phẩm],0)))</f>
        <v/>
      </c>
      <c r="K1827" s="56" t="str">
        <f>IF(H1827="","",INDEX(#REF!,MATCH(H1827,D.1[Tên sản phẩm],0)))</f>
        <v/>
      </c>
      <c r="L1827" s="56"/>
      <c r="M1827" s="53"/>
      <c r="N1827" s="53"/>
      <c r="O1827" s="53"/>
      <c r="P1827" s="57" t="str">
        <f t="shared" si="344"/>
        <v/>
      </c>
      <c r="Q1827" s="58"/>
      <c r="R1827" s="56" t="str">
        <f t="shared" si="337"/>
        <v/>
      </c>
      <c r="S1827" s="57" t="str">
        <f t="shared" si="345"/>
        <v/>
      </c>
      <c r="T1827" s="58" t="str">
        <f t="shared" ca="1" si="346"/>
        <v/>
      </c>
      <c r="U1827" s="57" t="str">
        <f t="shared" si="347"/>
        <v/>
      </c>
      <c r="V1827" s="57" t="str">
        <f ca="1">IF(AND(C1827&lt;&gt;"",C1827&lt;&gt;OFFSET(C1827,1,0)),SUMIFS([Giá có thuế],[Số ĐK],C1827),"")</f>
        <v/>
      </c>
      <c r="W1827" s="53"/>
      <c r="X1827" s="55" t="str">
        <f>IF(W1827="","",'Thông Tin Chung'!#REF!)</f>
        <v/>
      </c>
      <c r="Y1827" s="57" t="str">
        <f t="shared" ca="1" si="348"/>
        <v/>
      </c>
      <c r="Z1827" s="59"/>
      <c r="AA1827" s="49" t="str">
        <f ca="1">IF(C1827="","",IF(OR(D1827&lt;NgayBatDau,D1827&gt;NgayKetThuc),"Ngày tháng phải nằm trong kỳ báo cáo",IF(AND(G1827&lt;&gt;"",COUNTIF(D.2[Tên khách hàng],G1827)=0),"Tên KH chưa khai báo trong DSKH",IF(AND(H1827&lt;&gt;"",COUNTIF(D.1[Tên sản phẩm],H1827)=0),"SP này chưa khai báo trong DSSP",""))))</f>
        <v/>
      </c>
      <c r="AB1827" s="28" t="str">
        <f t="shared" ca="1" si="338"/>
        <v/>
      </c>
      <c r="AC1827" s="29" t="str">
        <f>IF(OR(H1827="",S1827=""),"",S1827-(SUM(L1827,M1827)*INDEX(#REF!,MATCH(H1827,D.1[Tên sản phẩm],0))))</f>
        <v/>
      </c>
    </row>
    <row r="1828" spans="2:29" ht="27.75" customHeight="1">
      <c r="B1828" s="69">
        <f t="shared" si="339"/>
        <v>1825</v>
      </c>
      <c r="C1828" s="49" t="str">
        <f t="shared" ca="1" si="340"/>
        <v/>
      </c>
      <c r="D1828" s="50" t="str">
        <f t="shared" ca="1" si="341"/>
        <v/>
      </c>
      <c r="E1828" s="51" t="str">
        <f t="shared" ca="1" si="342"/>
        <v/>
      </c>
      <c r="F1828" s="51"/>
      <c r="G1828" s="52" t="str">
        <f t="shared" ca="1" si="343"/>
        <v/>
      </c>
      <c r="H1828" s="53"/>
      <c r="I1828" s="54" t="str">
        <f>IF(H1828="","",INDEX(D.1[Quy cách],MATCH(H1828,D.1[Tên sản phẩm],0)))</f>
        <v/>
      </c>
      <c r="J1828" s="20" t="str">
        <f>IF(H1828="","",INDEX(D.1[ĐVT],MATCH(H1828,D.1[Tên sản phẩm],0)))</f>
        <v/>
      </c>
      <c r="K1828" s="56" t="str">
        <f>IF(H1828="","",INDEX(#REF!,MATCH(H1828,D.1[Tên sản phẩm],0)))</f>
        <v/>
      </c>
      <c r="L1828" s="56"/>
      <c r="M1828" s="53"/>
      <c r="N1828" s="53"/>
      <c r="O1828" s="53"/>
      <c r="P1828" s="57" t="str">
        <f t="shared" si="344"/>
        <v/>
      </c>
      <c r="Q1828" s="58"/>
      <c r="R1828" s="56" t="str">
        <f t="shared" si="337"/>
        <v/>
      </c>
      <c r="S1828" s="57" t="str">
        <f t="shared" si="345"/>
        <v/>
      </c>
      <c r="T1828" s="58" t="str">
        <f t="shared" ca="1" si="346"/>
        <v/>
      </c>
      <c r="U1828" s="57" t="str">
        <f t="shared" si="347"/>
        <v/>
      </c>
      <c r="V1828" s="57" t="str">
        <f ca="1">IF(AND(C1828&lt;&gt;"",C1828&lt;&gt;OFFSET(C1828,1,0)),SUMIFS([Giá có thuế],[Số ĐK],C1828),"")</f>
        <v/>
      </c>
      <c r="W1828" s="53"/>
      <c r="X1828" s="55" t="str">
        <f>IF(W1828="","",'Thông Tin Chung'!#REF!)</f>
        <v/>
      </c>
      <c r="Y1828" s="57" t="str">
        <f t="shared" ca="1" si="348"/>
        <v/>
      </c>
      <c r="Z1828" s="59"/>
      <c r="AA1828" s="49" t="str">
        <f ca="1">IF(C1828="","",IF(OR(D1828&lt;NgayBatDau,D1828&gt;NgayKetThuc),"Ngày tháng phải nằm trong kỳ báo cáo",IF(AND(G1828&lt;&gt;"",COUNTIF(D.2[Tên khách hàng],G1828)=0),"Tên KH chưa khai báo trong DSKH",IF(AND(H1828&lt;&gt;"",COUNTIF(D.1[Tên sản phẩm],H1828)=0),"SP này chưa khai báo trong DSSP",""))))</f>
        <v/>
      </c>
      <c r="AB1828" s="28" t="str">
        <f t="shared" ca="1" si="338"/>
        <v/>
      </c>
      <c r="AC1828" s="29" t="str">
        <f>IF(OR(H1828="",S1828=""),"",S1828-(SUM(L1828,M1828)*INDEX(#REF!,MATCH(H1828,D.1[Tên sản phẩm],0))))</f>
        <v/>
      </c>
    </row>
    <row r="1829" spans="2:29" ht="27.75" customHeight="1">
      <c r="B1829" s="69">
        <f t="shared" si="339"/>
        <v>1826</v>
      </c>
      <c r="C1829" s="49" t="str">
        <f t="shared" ca="1" si="340"/>
        <v/>
      </c>
      <c r="D1829" s="50" t="str">
        <f t="shared" ca="1" si="341"/>
        <v/>
      </c>
      <c r="E1829" s="51" t="str">
        <f t="shared" ca="1" si="342"/>
        <v/>
      </c>
      <c r="F1829" s="51"/>
      <c r="G1829" s="52" t="str">
        <f t="shared" ca="1" si="343"/>
        <v/>
      </c>
      <c r="H1829" s="53"/>
      <c r="I1829" s="54" t="str">
        <f>IF(H1829="","",INDEX(D.1[Quy cách],MATCH(H1829,D.1[Tên sản phẩm],0)))</f>
        <v/>
      </c>
      <c r="J1829" s="20" t="str">
        <f>IF(H1829="","",INDEX(D.1[ĐVT],MATCH(H1829,D.1[Tên sản phẩm],0)))</f>
        <v/>
      </c>
      <c r="K1829" s="56" t="str">
        <f>IF(H1829="","",INDEX(#REF!,MATCH(H1829,D.1[Tên sản phẩm],0)))</f>
        <v/>
      </c>
      <c r="L1829" s="56"/>
      <c r="M1829" s="53"/>
      <c r="N1829" s="53"/>
      <c r="O1829" s="53"/>
      <c r="P1829" s="57" t="str">
        <f t="shared" si="344"/>
        <v/>
      </c>
      <c r="Q1829" s="58"/>
      <c r="R1829" s="56" t="str">
        <f t="shared" si="337"/>
        <v/>
      </c>
      <c r="S1829" s="57" t="str">
        <f t="shared" si="345"/>
        <v/>
      </c>
      <c r="T1829" s="58" t="str">
        <f t="shared" ca="1" si="346"/>
        <v/>
      </c>
      <c r="U1829" s="57" t="str">
        <f t="shared" si="347"/>
        <v/>
      </c>
      <c r="V1829" s="57" t="str">
        <f ca="1">IF(AND(C1829&lt;&gt;"",C1829&lt;&gt;OFFSET(C1829,1,0)),SUMIFS([Giá có thuế],[Số ĐK],C1829),"")</f>
        <v/>
      </c>
      <c r="W1829" s="53"/>
      <c r="X1829" s="55" t="str">
        <f>IF(W1829="","",'Thông Tin Chung'!#REF!)</f>
        <v/>
      </c>
      <c r="Y1829" s="57" t="str">
        <f t="shared" ca="1" si="348"/>
        <v/>
      </c>
      <c r="Z1829" s="59"/>
      <c r="AA1829" s="49" t="str">
        <f ca="1">IF(C1829="","",IF(OR(D1829&lt;NgayBatDau,D1829&gt;NgayKetThuc),"Ngày tháng phải nằm trong kỳ báo cáo",IF(AND(G1829&lt;&gt;"",COUNTIF(D.2[Tên khách hàng],G1829)=0),"Tên KH chưa khai báo trong DSKH",IF(AND(H1829&lt;&gt;"",COUNTIF(D.1[Tên sản phẩm],H1829)=0),"SP này chưa khai báo trong DSSP",""))))</f>
        <v/>
      </c>
      <c r="AB1829" s="28" t="str">
        <f t="shared" ca="1" si="338"/>
        <v/>
      </c>
      <c r="AC1829" s="29" t="str">
        <f>IF(OR(H1829="",S1829=""),"",S1829-(SUM(L1829,M1829)*INDEX(#REF!,MATCH(H1829,D.1[Tên sản phẩm],0))))</f>
        <v/>
      </c>
    </row>
    <row r="1830" spans="2:29" ht="27.75" customHeight="1">
      <c r="B1830" s="69">
        <f t="shared" si="339"/>
        <v>1827</v>
      </c>
      <c r="C1830" s="49" t="str">
        <f t="shared" ca="1" si="340"/>
        <v/>
      </c>
      <c r="D1830" s="50" t="str">
        <f t="shared" ca="1" si="341"/>
        <v/>
      </c>
      <c r="E1830" s="51" t="str">
        <f t="shared" ca="1" si="342"/>
        <v/>
      </c>
      <c r="F1830" s="51"/>
      <c r="G1830" s="52" t="str">
        <f t="shared" ca="1" si="343"/>
        <v/>
      </c>
      <c r="H1830" s="53"/>
      <c r="I1830" s="54" t="str">
        <f>IF(H1830="","",INDEX(D.1[Quy cách],MATCH(H1830,D.1[Tên sản phẩm],0)))</f>
        <v/>
      </c>
      <c r="J1830" s="20" t="str">
        <f>IF(H1830="","",INDEX(D.1[ĐVT],MATCH(H1830,D.1[Tên sản phẩm],0)))</f>
        <v/>
      </c>
      <c r="K1830" s="56" t="str">
        <f>IF(H1830="","",INDEX(#REF!,MATCH(H1830,D.1[Tên sản phẩm],0)))</f>
        <v/>
      </c>
      <c r="L1830" s="56"/>
      <c r="M1830" s="53"/>
      <c r="N1830" s="53"/>
      <c r="O1830" s="53"/>
      <c r="P1830" s="57" t="str">
        <f t="shared" si="344"/>
        <v/>
      </c>
      <c r="Q1830" s="58"/>
      <c r="R1830" s="56" t="str">
        <f t="shared" si="337"/>
        <v/>
      </c>
      <c r="S1830" s="57" t="str">
        <f t="shared" si="345"/>
        <v/>
      </c>
      <c r="T1830" s="58" t="str">
        <f t="shared" ca="1" si="346"/>
        <v/>
      </c>
      <c r="U1830" s="57" t="str">
        <f t="shared" si="347"/>
        <v/>
      </c>
      <c r="V1830" s="57" t="str">
        <f ca="1">IF(AND(C1830&lt;&gt;"",C1830&lt;&gt;OFFSET(C1830,1,0)),SUMIFS([Giá có thuế],[Số ĐK],C1830),"")</f>
        <v/>
      </c>
      <c r="W1830" s="53"/>
      <c r="X1830" s="55" t="str">
        <f>IF(W1830="","",'Thông Tin Chung'!#REF!)</f>
        <v/>
      </c>
      <c r="Y1830" s="57" t="str">
        <f t="shared" ca="1" si="348"/>
        <v/>
      </c>
      <c r="Z1830" s="59"/>
      <c r="AA1830" s="49" t="str">
        <f ca="1">IF(C1830="","",IF(OR(D1830&lt;NgayBatDau,D1830&gt;NgayKetThuc),"Ngày tháng phải nằm trong kỳ báo cáo",IF(AND(G1830&lt;&gt;"",COUNTIF(D.2[Tên khách hàng],G1830)=0),"Tên KH chưa khai báo trong DSKH",IF(AND(H1830&lt;&gt;"",COUNTIF(D.1[Tên sản phẩm],H1830)=0),"SP này chưa khai báo trong DSSP",""))))</f>
        <v/>
      </c>
      <c r="AB1830" s="28" t="str">
        <f t="shared" ca="1" si="338"/>
        <v/>
      </c>
      <c r="AC1830" s="29" t="str">
        <f>IF(OR(H1830="",S1830=""),"",S1830-(SUM(L1830,M1830)*INDEX(#REF!,MATCH(H1830,D.1[Tên sản phẩm],0))))</f>
        <v/>
      </c>
    </row>
    <row r="1831" spans="2:29" ht="27.75" customHeight="1">
      <c r="B1831" s="69">
        <f t="shared" si="339"/>
        <v>1828</v>
      </c>
      <c r="C1831" s="49" t="str">
        <f t="shared" ca="1" si="340"/>
        <v/>
      </c>
      <c r="D1831" s="50" t="str">
        <f t="shared" ca="1" si="341"/>
        <v/>
      </c>
      <c r="E1831" s="51" t="str">
        <f t="shared" ca="1" si="342"/>
        <v/>
      </c>
      <c r="F1831" s="51"/>
      <c r="G1831" s="52" t="str">
        <f t="shared" ca="1" si="343"/>
        <v/>
      </c>
      <c r="H1831" s="53"/>
      <c r="I1831" s="54" t="str">
        <f>IF(H1831="","",INDEX(D.1[Quy cách],MATCH(H1831,D.1[Tên sản phẩm],0)))</f>
        <v/>
      </c>
      <c r="J1831" s="20" t="str">
        <f>IF(H1831="","",INDEX(D.1[ĐVT],MATCH(H1831,D.1[Tên sản phẩm],0)))</f>
        <v/>
      </c>
      <c r="K1831" s="56" t="str">
        <f>IF(H1831="","",INDEX(#REF!,MATCH(H1831,D.1[Tên sản phẩm],0)))</f>
        <v/>
      </c>
      <c r="L1831" s="56"/>
      <c r="M1831" s="53"/>
      <c r="N1831" s="53"/>
      <c r="O1831" s="53"/>
      <c r="P1831" s="57" t="str">
        <f t="shared" si="344"/>
        <v/>
      </c>
      <c r="Q1831" s="58"/>
      <c r="R1831" s="56" t="str">
        <f t="shared" si="337"/>
        <v/>
      </c>
      <c r="S1831" s="57" t="str">
        <f t="shared" si="345"/>
        <v/>
      </c>
      <c r="T1831" s="58" t="str">
        <f t="shared" ca="1" si="346"/>
        <v/>
      </c>
      <c r="U1831" s="57" t="str">
        <f t="shared" si="347"/>
        <v/>
      </c>
      <c r="V1831" s="57" t="str">
        <f ca="1">IF(AND(C1831&lt;&gt;"",C1831&lt;&gt;OFFSET(C1831,1,0)),SUMIFS([Giá có thuế],[Số ĐK],C1831),"")</f>
        <v/>
      </c>
      <c r="W1831" s="53"/>
      <c r="X1831" s="55" t="str">
        <f>IF(W1831="","",'Thông Tin Chung'!#REF!)</f>
        <v/>
      </c>
      <c r="Y1831" s="57" t="str">
        <f t="shared" ca="1" si="348"/>
        <v/>
      </c>
      <c r="Z1831" s="59"/>
      <c r="AA1831" s="49" t="str">
        <f ca="1">IF(C1831="","",IF(OR(D1831&lt;NgayBatDau,D1831&gt;NgayKetThuc),"Ngày tháng phải nằm trong kỳ báo cáo",IF(AND(G1831&lt;&gt;"",COUNTIF(D.2[Tên khách hàng],G1831)=0),"Tên KH chưa khai báo trong DSKH",IF(AND(H1831&lt;&gt;"",COUNTIF(D.1[Tên sản phẩm],H1831)=0),"SP này chưa khai báo trong DSSP",""))))</f>
        <v/>
      </c>
      <c r="AB1831" s="28" t="str">
        <f t="shared" ca="1" si="338"/>
        <v/>
      </c>
      <c r="AC1831" s="29" t="str">
        <f>IF(OR(H1831="",S1831=""),"",S1831-(SUM(L1831,M1831)*INDEX(#REF!,MATCH(H1831,D.1[Tên sản phẩm],0))))</f>
        <v/>
      </c>
    </row>
    <row r="1832" spans="2:29" ht="27.75" customHeight="1">
      <c r="B1832" s="69">
        <f t="shared" si="339"/>
        <v>1829</v>
      </c>
      <c r="C1832" s="49" t="str">
        <f t="shared" ca="1" si="340"/>
        <v/>
      </c>
      <c r="D1832" s="50" t="str">
        <f t="shared" ca="1" si="341"/>
        <v/>
      </c>
      <c r="E1832" s="51" t="str">
        <f t="shared" ca="1" si="342"/>
        <v/>
      </c>
      <c r="F1832" s="51"/>
      <c r="G1832" s="52" t="str">
        <f t="shared" ca="1" si="343"/>
        <v/>
      </c>
      <c r="H1832" s="53"/>
      <c r="I1832" s="54" t="str">
        <f>IF(H1832="","",INDEX(D.1[Quy cách],MATCH(H1832,D.1[Tên sản phẩm],0)))</f>
        <v/>
      </c>
      <c r="J1832" s="20" t="str">
        <f>IF(H1832="","",INDEX(D.1[ĐVT],MATCH(H1832,D.1[Tên sản phẩm],0)))</f>
        <v/>
      </c>
      <c r="K1832" s="56" t="str">
        <f>IF(H1832="","",INDEX(#REF!,MATCH(H1832,D.1[Tên sản phẩm],0)))</f>
        <v/>
      </c>
      <c r="L1832" s="56"/>
      <c r="M1832" s="53"/>
      <c r="N1832" s="53"/>
      <c r="O1832" s="53"/>
      <c r="P1832" s="57" t="str">
        <f t="shared" si="344"/>
        <v/>
      </c>
      <c r="Q1832" s="58"/>
      <c r="R1832" s="56" t="str">
        <f t="shared" si="337"/>
        <v/>
      </c>
      <c r="S1832" s="57" t="str">
        <f t="shared" si="345"/>
        <v/>
      </c>
      <c r="T1832" s="58" t="str">
        <f t="shared" ca="1" si="346"/>
        <v/>
      </c>
      <c r="U1832" s="57" t="str">
        <f t="shared" si="347"/>
        <v/>
      </c>
      <c r="V1832" s="57" t="str">
        <f ca="1">IF(AND(C1832&lt;&gt;"",C1832&lt;&gt;OFFSET(C1832,1,0)),SUMIFS([Giá có thuế],[Số ĐK],C1832),"")</f>
        <v/>
      </c>
      <c r="W1832" s="53"/>
      <c r="X1832" s="55" t="str">
        <f>IF(W1832="","",'Thông Tin Chung'!#REF!)</f>
        <v/>
      </c>
      <c r="Y1832" s="57" t="str">
        <f t="shared" ca="1" si="348"/>
        <v/>
      </c>
      <c r="Z1832" s="59"/>
      <c r="AA1832" s="49" t="str">
        <f ca="1">IF(C1832="","",IF(OR(D1832&lt;NgayBatDau,D1832&gt;NgayKetThuc),"Ngày tháng phải nằm trong kỳ báo cáo",IF(AND(G1832&lt;&gt;"",COUNTIF(D.2[Tên khách hàng],G1832)=0),"Tên KH chưa khai báo trong DSKH",IF(AND(H1832&lt;&gt;"",COUNTIF(D.1[Tên sản phẩm],H1832)=0),"SP này chưa khai báo trong DSSP",""))))</f>
        <v/>
      </c>
      <c r="AB1832" s="28" t="str">
        <f t="shared" ca="1" si="338"/>
        <v/>
      </c>
      <c r="AC1832" s="29" t="str">
        <f>IF(OR(H1832="",S1832=""),"",S1832-(SUM(L1832,M1832)*INDEX(#REF!,MATCH(H1832,D.1[Tên sản phẩm],0))))</f>
        <v/>
      </c>
    </row>
    <row r="1833" spans="2:29" ht="27.75" customHeight="1">
      <c r="B1833" s="69">
        <f t="shared" si="339"/>
        <v>1830</v>
      </c>
      <c r="C1833" s="49" t="str">
        <f t="shared" ca="1" si="340"/>
        <v/>
      </c>
      <c r="D1833" s="50" t="str">
        <f t="shared" ca="1" si="341"/>
        <v/>
      </c>
      <c r="E1833" s="51" t="str">
        <f t="shared" ca="1" si="342"/>
        <v/>
      </c>
      <c r="F1833" s="51"/>
      <c r="G1833" s="52" t="str">
        <f t="shared" ca="1" si="343"/>
        <v/>
      </c>
      <c r="H1833" s="53"/>
      <c r="I1833" s="54" t="str">
        <f>IF(H1833="","",INDEX(D.1[Quy cách],MATCH(H1833,D.1[Tên sản phẩm],0)))</f>
        <v/>
      </c>
      <c r="J1833" s="20" t="str">
        <f>IF(H1833="","",INDEX(D.1[ĐVT],MATCH(H1833,D.1[Tên sản phẩm],0)))</f>
        <v/>
      </c>
      <c r="K1833" s="56" t="str">
        <f>IF(H1833="","",INDEX(#REF!,MATCH(H1833,D.1[Tên sản phẩm],0)))</f>
        <v/>
      </c>
      <c r="L1833" s="56"/>
      <c r="M1833" s="53"/>
      <c r="N1833" s="53"/>
      <c r="O1833" s="53"/>
      <c r="P1833" s="57" t="str">
        <f t="shared" si="344"/>
        <v/>
      </c>
      <c r="Q1833" s="58"/>
      <c r="R1833" s="56" t="str">
        <f t="shared" si="337"/>
        <v/>
      </c>
      <c r="S1833" s="57" t="str">
        <f t="shared" si="345"/>
        <v/>
      </c>
      <c r="T1833" s="58" t="str">
        <f t="shared" ca="1" si="346"/>
        <v/>
      </c>
      <c r="U1833" s="57" t="str">
        <f t="shared" si="347"/>
        <v/>
      </c>
      <c r="V1833" s="57" t="str">
        <f ca="1">IF(AND(C1833&lt;&gt;"",C1833&lt;&gt;OFFSET(C1833,1,0)),SUMIFS([Giá có thuế],[Số ĐK],C1833),"")</f>
        <v/>
      </c>
      <c r="W1833" s="53"/>
      <c r="X1833" s="55" t="str">
        <f>IF(W1833="","",'Thông Tin Chung'!#REF!)</f>
        <v/>
      </c>
      <c r="Y1833" s="57" t="str">
        <f t="shared" ca="1" si="348"/>
        <v/>
      </c>
      <c r="Z1833" s="59"/>
      <c r="AA1833" s="49" t="str">
        <f ca="1">IF(C1833="","",IF(OR(D1833&lt;NgayBatDau,D1833&gt;NgayKetThuc),"Ngày tháng phải nằm trong kỳ báo cáo",IF(AND(G1833&lt;&gt;"",COUNTIF(D.2[Tên khách hàng],G1833)=0),"Tên KH chưa khai báo trong DSKH",IF(AND(H1833&lt;&gt;"",COUNTIF(D.1[Tên sản phẩm],H1833)=0),"SP này chưa khai báo trong DSSP",""))))</f>
        <v/>
      </c>
      <c r="AB1833" s="28" t="str">
        <f t="shared" ca="1" si="338"/>
        <v/>
      </c>
      <c r="AC1833" s="29" t="str">
        <f>IF(OR(H1833="",S1833=""),"",S1833-(SUM(L1833,M1833)*INDEX(#REF!,MATCH(H1833,D.1[Tên sản phẩm],0))))</f>
        <v/>
      </c>
    </row>
    <row r="1834" spans="2:29" ht="27.75" customHeight="1">
      <c r="B1834" s="69">
        <f t="shared" si="339"/>
        <v>1831</v>
      </c>
      <c r="C1834" s="49" t="str">
        <f t="shared" ca="1" si="340"/>
        <v/>
      </c>
      <c r="D1834" s="50" t="str">
        <f t="shared" ca="1" si="341"/>
        <v/>
      </c>
      <c r="E1834" s="51" t="str">
        <f t="shared" ca="1" si="342"/>
        <v/>
      </c>
      <c r="F1834" s="51"/>
      <c r="G1834" s="52" t="str">
        <f t="shared" ca="1" si="343"/>
        <v/>
      </c>
      <c r="H1834" s="53"/>
      <c r="I1834" s="54" t="str">
        <f>IF(H1834="","",INDEX(D.1[Quy cách],MATCH(H1834,D.1[Tên sản phẩm],0)))</f>
        <v/>
      </c>
      <c r="J1834" s="20" t="str">
        <f>IF(H1834="","",INDEX(D.1[ĐVT],MATCH(H1834,D.1[Tên sản phẩm],0)))</f>
        <v/>
      </c>
      <c r="K1834" s="56" t="str">
        <f>IF(H1834="","",INDEX(#REF!,MATCH(H1834,D.1[Tên sản phẩm],0)))</f>
        <v/>
      </c>
      <c r="L1834" s="56"/>
      <c r="M1834" s="53"/>
      <c r="N1834" s="53"/>
      <c r="O1834" s="53"/>
      <c r="P1834" s="57" t="str">
        <f t="shared" si="344"/>
        <v/>
      </c>
      <c r="Q1834" s="58"/>
      <c r="R1834" s="56" t="str">
        <f t="shared" si="337"/>
        <v/>
      </c>
      <c r="S1834" s="57" t="str">
        <f t="shared" si="345"/>
        <v/>
      </c>
      <c r="T1834" s="58" t="str">
        <f t="shared" ca="1" si="346"/>
        <v/>
      </c>
      <c r="U1834" s="57" t="str">
        <f t="shared" si="347"/>
        <v/>
      </c>
      <c r="V1834" s="57" t="str">
        <f ca="1">IF(AND(C1834&lt;&gt;"",C1834&lt;&gt;OFFSET(C1834,1,0)),SUMIFS([Giá có thuế],[Số ĐK],C1834),"")</f>
        <v/>
      </c>
      <c r="W1834" s="53"/>
      <c r="X1834" s="55" t="str">
        <f>IF(W1834="","",'Thông Tin Chung'!#REF!)</f>
        <v/>
      </c>
      <c r="Y1834" s="57" t="str">
        <f t="shared" ca="1" si="348"/>
        <v/>
      </c>
      <c r="Z1834" s="59"/>
      <c r="AA1834" s="49" t="str">
        <f ca="1">IF(C1834="","",IF(OR(D1834&lt;NgayBatDau,D1834&gt;NgayKetThuc),"Ngày tháng phải nằm trong kỳ báo cáo",IF(AND(G1834&lt;&gt;"",COUNTIF(D.2[Tên khách hàng],G1834)=0),"Tên KH chưa khai báo trong DSKH",IF(AND(H1834&lt;&gt;"",COUNTIF(D.1[Tên sản phẩm],H1834)=0),"SP này chưa khai báo trong DSSP",""))))</f>
        <v/>
      </c>
      <c r="AB1834" s="28" t="str">
        <f t="shared" ca="1" si="338"/>
        <v/>
      </c>
      <c r="AC1834" s="29" t="str">
        <f>IF(OR(H1834="",S1834=""),"",S1834-(SUM(L1834,M1834)*INDEX(#REF!,MATCH(H1834,D.1[Tên sản phẩm],0))))</f>
        <v/>
      </c>
    </row>
    <row r="1835" spans="2:29" ht="27.75" customHeight="1">
      <c r="B1835" s="69">
        <f t="shared" si="339"/>
        <v>1832</v>
      </c>
      <c r="C1835" s="49" t="str">
        <f t="shared" ca="1" si="340"/>
        <v/>
      </c>
      <c r="D1835" s="50" t="str">
        <f t="shared" ca="1" si="341"/>
        <v/>
      </c>
      <c r="E1835" s="51" t="str">
        <f t="shared" ca="1" si="342"/>
        <v/>
      </c>
      <c r="F1835" s="51"/>
      <c r="G1835" s="52" t="str">
        <f t="shared" ca="1" si="343"/>
        <v/>
      </c>
      <c r="H1835" s="53"/>
      <c r="I1835" s="54" t="str">
        <f>IF(H1835="","",INDEX(D.1[Quy cách],MATCH(H1835,D.1[Tên sản phẩm],0)))</f>
        <v/>
      </c>
      <c r="J1835" s="20" t="str">
        <f>IF(H1835="","",INDEX(D.1[ĐVT],MATCH(H1835,D.1[Tên sản phẩm],0)))</f>
        <v/>
      </c>
      <c r="K1835" s="56" t="str">
        <f>IF(H1835="","",INDEX(#REF!,MATCH(H1835,D.1[Tên sản phẩm],0)))</f>
        <v/>
      </c>
      <c r="L1835" s="56"/>
      <c r="M1835" s="53"/>
      <c r="N1835" s="53"/>
      <c r="O1835" s="53"/>
      <c r="P1835" s="57" t="str">
        <f t="shared" si="344"/>
        <v/>
      </c>
      <c r="Q1835" s="58"/>
      <c r="R1835" s="56" t="str">
        <f t="shared" si="337"/>
        <v/>
      </c>
      <c r="S1835" s="57" t="str">
        <f t="shared" si="345"/>
        <v/>
      </c>
      <c r="T1835" s="58" t="str">
        <f t="shared" ca="1" si="346"/>
        <v/>
      </c>
      <c r="U1835" s="57" t="str">
        <f t="shared" si="347"/>
        <v/>
      </c>
      <c r="V1835" s="57" t="str">
        <f ca="1">IF(AND(C1835&lt;&gt;"",C1835&lt;&gt;OFFSET(C1835,1,0)),SUMIFS([Giá có thuế],[Số ĐK],C1835),"")</f>
        <v/>
      </c>
      <c r="W1835" s="53"/>
      <c r="X1835" s="55" t="str">
        <f>IF(W1835="","",'Thông Tin Chung'!#REF!)</f>
        <v/>
      </c>
      <c r="Y1835" s="57" t="str">
        <f t="shared" ca="1" si="348"/>
        <v/>
      </c>
      <c r="Z1835" s="59"/>
      <c r="AA1835" s="49" t="str">
        <f ca="1">IF(C1835="","",IF(OR(D1835&lt;NgayBatDau,D1835&gt;NgayKetThuc),"Ngày tháng phải nằm trong kỳ báo cáo",IF(AND(G1835&lt;&gt;"",COUNTIF(D.2[Tên khách hàng],G1835)=0),"Tên KH chưa khai báo trong DSKH",IF(AND(H1835&lt;&gt;"",COUNTIF(D.1[Tên sản phẩm],H1835)=0),"SP này chưa khai báo trong DSSP",""))))</f>
        <v/>
      </c>
      <c r="AB1835" s="28" t="str">
        <f t="shared" ca="1" si="338"/>
        <v/>
      </c>
      <c r="AC1835" s="29" t="str">
        <f>IF(OR(H1835="",S1835=""),"",S1835-(SUM(L1835,M1835)*INDEX(#REF!,MATCH(H1835,D.1[Tên sản phẩm],0))))</f>
        <v/>
      </c>
    </row>
    <row r="1836" spans="2:29" ht="27.75" customHeight="1">
      <c r="B1836" s="69">
        <f t="shared" si="339"/>
        <v>1833</v>
      </c>
      <c r="C1836" s="49" t="str">
        <f t="shared" ca="1" si="340"/>
        <v/>
      </c>
      <c r="D1836" s="50" t="str">
        <f t="shared" ca="1" si="341"/>
        <v/>
      </c>
      <c r="E1836" s="51" t="str">
        <f t="shared" ca="1" si="342"/>
        <v/>
      </c>
      <c r="F1836" s="51"/>
      <c r="G1836" s="52" t="str">
        <f t="shared" ca="1" si="343"/>
        <v/>
      </c>
      <c r="H1836" s="53"/>
      <c r="I1836" s="54" t="str">
        <f>IF(H1836="","",INDEX(D.1[Quy cách],MATCH(H1836,D.1[Tên sản phẩm],0)))</f>
        <v/>
      </c>
      <c r="J1836" s="20" t="str">
        <f>IF(H1836="","",INDEX(D.1[ĐVT],MATCH(H1836,D.1[Tên sản phẩm],0)))</f>
        <v/>
      </c>
      <c r="K1836" s="56" t="str">
        <f>IF(H1836="","",INDEX(#REF!,MATCH(H1836,D.1[Tên sản phẩm],0)))</f>
        <v/>
      </c>
      <c r="L1836" s="56"/>
      <c r="M1836" s="53"/>
      <c r="N1836" s="53"/>
      <c r="O1836" s="53"/>
      <c r="P1836" s="57" t="str">
        <f t="shared" si="344"/>
        <v/>
      </c>
      <c r="Q1836" s="58"/>
      <c r="R1836" s="56" t="str">
        <f t="shared" si="337"/>
        <v/>
      </c>
      <c r="S1836" s="57" t="str">
        <f t="shared" si="345"/>
        <v/>
      </c>
      <c r="T1836" s="58" t="str">
        <f t="shared" ca="1" si="346"/>
        <v/>
      </c>
      <c r="U1836" s="57" t="str">
        <f t="shared" si="347"/>
        <v/>
      </c>
      <c r="V1836" s="57" t="str">
        <f ca="1">IF(AND(C1836&lt;&gt;"",C1836&lt;&gt;OFFSET(C1836,1,0)),SUMIFS([Giá có thuế],[Số ĐK],C1836),"")</f>
        <v/>
      </c>
      <c r="W1836" s="53"/>
      <c r="X1836" s="55" t="str">
        <f>IF(W1836="","",'Thông Tin Chung'!#REF!)</f>
        <v/>
      </c>
      <c r="Y1836" s="57" t="str">
        <f t="shared" ca="1" si="348"/>
        <v/>
      </c>
      <c r="Z1836" s="59"/>
      <c r="AA1836" s="49" t="str">
        <f ca="1">IF(C1836="","",IF(OR(D1836&lt;NgayBatDau,D1836&gt;NgayKetThuc),"Ngày tháng phải nằm trong kỳ báo cáo",IF(AND(G1836&lt;&gt;"",COUNTIF(D.2[Tên khách hàng],G1836)=0),"Tên KH chưa khai báo trong DSKH",IF(AND(H1836&lt;&gt;"",COUNTIF(D.1[Tên sản phẩm],H1836)=0),"SP này chưa khai báo trong DSSP",""))))</f>
        <v/>
      </c>
      <c r="AB1836" s="28" t="str">
        <f t="shared" ca="1" si="338"/>
        <v/>
      </c>
      <c r="AC1836" s="29" t="str">
        <f>IF(OR(H1836="",S1836=""),"",S1836-(SUM(L1836,M1836)*INDEX(#REF!,MATCH(H1836,D.1[Tên sản phẩm],0))))</f>
        <v/>
      </c>
    </row>
    <row r="1837" spans="2:29" ht="27.75" customHeight="1">
      <c r="B1837" s="69">
        <f t="shared" si="339"/>
        <v>1834</v>
      </c>
      <c r="C1837" s="49" t="str">
        <f t="shared" ca="1" si="340"/>
        <v/>
      </c>
      <c r="D1837" s="50" t="str">
        <f t="shared" ca="1" si="341"/>
        <v/>
      </c>
      <c r="E1837" s="51" t="str">
        <f t="shared" ca="1" si="342"/>
        <v/>
      </c>
      <c r="F1837" s="51"/>
      <c r="G1837" s="52" t="str">
        <f t="shared" ca="1" si="343"/>
        <v/>
      </c>
      <c r="H1837" s="53"/>
      <c r="I1837" s="54" t="str">
        <f>IF(H1837="","",INDEX(D.1[Quy cách],MATCH(H1837,D.1[Tên sản phẩm],0)))</f>
        <v/>
      </c>
      <c r="J1837" s="20" t="str">
        <f>IF(H1837="","",INDEX(D.1[ĐVT],MATCH(H1837,D.1[Tên sản phẩm],0)))</f>
        <v/>
      </c>
      <c r="K1837" s="56" t="str">
        <f>IF(H1837="","",INDEX(#REF!,MATCH(H1837,D.1[Tên sản phẩm],0)))</f>
        <v/>
      </c>
      <c r="L1837" s="56"/>
      <c r="M1837" s="53"/>
      <c r="N1837" s="53"/>
      <c r="O1837" s="53"/>
      <c r="P1837" s="57" t="str">
        <f t="shared" si="344"/>
        <v/>
      </c>
      <c r="Q1837" s="58"/>
      <c r="R1837" s="56" t="str">
        <f t="shared" si="337"/>
        <v/>
      </c>
      <c r="S1837" s="57" t="str">
        <f t="shared" si="345"/>
        <v/>
      </c>
      <c r="T1837" s="58" t="str">
        <f t="shared" ca="1" si="346"/>
        <v/>
      </c>
      <c r="U1837" s="57" t="str">
        <f t="shared" si="347"/>
        <v/>
      </c>
      <c r="V1837" s="57" t="str">
        <f ca="1">IF(AND(C1837&lt;&gt;"",C1837&lt;&gt;OFFSET(C1837,1,0)),SUMIFS([Giá có thuế],[Số ĐK],C1837),"")</f>
        <v/>
      </c>
      <c r="W1837" s="53"/>
      <c r="X1837" s="55" t="str">
        <f>IF(W1837="","",'Thông Tin Chung'!#REF!)</f>
        <v/>
      </c>
      <c r="Y1837" s="57" t="str">
        <f t="shared" ca="1" si="348"/>
        <v/>
      </c>
      <c r="Z1837" s="59"/>
      <c r="AA1837" s="49" t="str">
        <f ca="1">IF(C1837="","",IF(OR(D1837&lt;NgayBatDau,D1837&gt;NgayKetThuc),"Ngày tháng phải nằm trong kỳ báo cáo",IF(AND(G1837&lt;&gt;"",COUNTIF(D.2[Tên khách hàng],G1837)=0),"Tên KH chưa khai báo trong DSKH",IF(AND(H1837&lt;&gt;"",COUNTIF(D.1[Tên sản phẩm],H1837)=0),"SP này chưa khai báo trong DSSP",""))))</f>
        <v/>
      </c>
      <c r="AB1837" s="28" t="str">
        <f t="shared" ca="1" si="338"/>
        <v/>
      </c>
      <c r="AC1837" s="29" t="str">
        <f>IF(OR(H1837="",S1837=""),"",S1837-(SUM(L1837,M1837)*INDEX(#REF!,MATCH(H1837,D.1[Tên sản phẩm],0))))</f>
        <v/>
      </c>
    </row>
    <row r="1838" spans="2:29" ht="27.75" customHeight="1">
      <c r="B1838" s="69">
        <f t="shared" si="339"/>
        <v>1835</v>
      </c>
      <c r="C1838" s="49" t="str">
        <f t="shared" ca="1" si="340"/>
        <v/>
      </c>
      <c r="D1838" s="50" t="str">
        <f t="shared" ca="1" si="341"/>
        <v/>
      </c>
      <c r="E1838" s="51" t="str">
        <f t="shared" ca="1" si="342"/>
        <v/>
      </c>
      <c r="F1838" s="51"/>
      <c r="G1838" s="52" t="str">
        <f t="shared" ca="1" si="343"/>
        <v/>
      </c>
      <c r="H1838" s="53"/>
      <c r="I1838" s="54" t="str">
        <f>IF(H1838="","",INDEX(D.1[Quy cách],MATCH(H1838,D.1[Tên sản phẩm],0)))</f>
        <v/>
      </c>
      <c r="J1838" s="20" t="str">
        <f>IF(H1838="","",INDEX(D.1[ĐVT],MATCH(H1838,D.1[Tên sản phẩm],0)))</f>
        <v/>
      </c>
      <c r="K1838" s="56" t="str">
        <f>IF(H1838="","",INDEX(#REF!,MATCH(H1838,D.1[Tên sản phẩm],0)))</f>
        <v/>
      </c>
      <c r="L1838" s="56"/>
      <c r="M1838" s="53"/>
      <c r="N1838" s="53"/>
      <c r="O1838" s="53"/>
      <c r="P1838" s="57" t="str">
        <f t="shared" si="344"/>
        <v/>
      </c>
      <c r="Q1838" s="58"/>
      <c r="R1838" s="56" t="str">
        <f t="shared" si="337"/>
        <v/>
      </c>
      <c r="S1838" s="57" t="str">
        <f t="shared" si="345"/>
        <v/>
      </c>
      <c r="T1838" s="58" t="str">
        <f t="shared" ca="1" si="346"/>
        <v/>
      </c>
      <c r="U1838" s="57" t="str">
        <f t="shared" si="347"/>
        <v/>
      </c>
      <c r="V1838" s="57" t="str">
        <f ca="1">IF(AND(C1838&lt;&gt;"",C1838&lt;&gt;OFFSET(C1838,1,0)),SUMIFS([Giá có thuế],[Số ĐK],C1838),"")</f>
        <v/>
      </c>
      <c r="W1838" s="53"/>
      <c r="X1838" s="55" t="str">
        <f>IF(W1838="","",'Thông Tin Chung'!#REF!)</f>
        <v/>
      </c>
      <c r="Y1838" s="57" t="str">
        <f t="shared" ca="1" si="348"/>
        <v/>
      </c>
      <c r="Z1838" s="59"/>
      <c r="AA1838" s="49" t="str">
        <f ca="1">IF(C1838="","",IF(OR(D1838&lt;NgayBatDau,D1838&gt;NgayKetThuc),"Ngày tháng phải nằm trong kỳ báo cáo",IF(AND(G1838&lt;&gt;"",COUNTIF(D.2[Tên khách hàng],G1838)=0),"Tên KH chưa khai báo trong DSKH",IF(AND(H1838&lt;&gt;"",COUNTIF(D.1[Tên sản phẩm],H1838)=0),"SP này chưa khai báo trong DSSP",""))))</f>
        <v/>
      </c>
      <c r="AB1838" s="28" t="str">
        <f t="shared" ca="1" si="338"/>
        <v/>
      </c>
      <c r="AC1838" s="29" t="str">
        <f>IF(OR(H1838="",S1838=""),"",S1838-(SUM(L1838,M1838)*INDEX(#REF!,MATCH(H1838,D.1[Tên sản phẩm],0))))</f>
        <v/>
      </c>
    </row>
    <row r="1839" spans="2:29" ht="27.75" customHeight="1">
      <c r="B1839" s="69">
        <f t="shared" si="339"/>
        <v>1836</v>
      </c>
      <c r="C1839" s="49" t="str">
        <f t="shared" ca="1" si="340"/>
        <v/>
      </c>
      <c r="D1839" s="50" t="str">
        <f t="shared" ca="1" si="341"/>
        <v/>
      </c>
      <c r="E1839" s="51" t="str">
        <f t="shared" ca="1" si="342"/>
        <v/>
      </c>
      <c r="F1839" s="51"/>
      <c r="G1839" s="52" t="str">
        <f t="shared" ca="1" si="343"/>
        <v/>
      </c>
      <c r="H1839" s="53"/>
      <c r="I1839" s="54" t="str">
        <f>IF(H1839="","",INDEX(D.1[Quy cách],MATCH(H1839,D.1[Tên sản phẩm],0)))</f>
        <v/>
      </c>
      <c r="J1839" s="20" t="str">
        <f>IF(H1839="","",INDEX(D.1[ĐVT],MATCH(H1839,D.1[Tên sản phẩm],0)))</f>
        <v/>
      </c>
      <c r="K1839" s="56" t="str">
        <f>IF(H1839="","",INDEX(#REF!,MATCH(H1839,D.1[Tên sản phẩm],0)))</f>
        <v/>
      </c>
      <c r="L1839" s="56"/>
      <c r="M1839" s="53"/>
      <c r="N1839" s="53"/>
      <c r="O1839" s="53"/>
      <c r="P1839" s="57" t="str">
        <f t="shared" si="344"/>
        <v/>
      </c>
      <c r="Q1839" s="58"/>
      <c r="R1839" s="56" t="str">
        <f t="shared" si="337"/>
        <v/>
      </c>
      <c r="S1839" s="57" t="str">
        <f t="shared" si="345"/>
        <v/>
      </c>
      <c r="T1839" s="58" t="str">
        <f t="shared" ca="1" si="346"/>
        <v/>
      </c>
      <c r="U1839" s="57" t="str">
        <f t="shared" si="347"/>
        <v/>
      </c>
      <c r="V1839" s="57" t="str">
        <f ca="1">IF(AND(C1839&lt;&gt;"",C1839&lt;&gt;OFFSET(C1839,1,0)),SUMIFS([Giá có thuế],[Số ĐK],C1839),"")</f>
        <v/>
      </c>
      <c r="W1839" s="53"/>
      <c r="X1839" s="55" t="str">
        <f>IF(W1839="","",'Thông Tin Chung'!#REF!)</f>
        <v/>
      </c>
      <c r="Y1839" s="57" t="str">
        <f t="shared" ca="1" si="348"/>
        <v/>
      </c>
      <c r="Z1839" s="59"/>
      <c r="AA1839" s="49" t="str">
        <f ca="1">IF(C1839="","",IF(OR(D1839&lt;NgayBatDau,D1839&gt;NgayKetThuc),"Ngày tháng phải nằm trong kỳ báo cáo",IF(AND(G1839&lt;&gt;"",COUNTIF(D.2[Tên khách hàng],G1839)=0),"Tên KH chưa khai báo trong DSKH",IF(AND(H1839&lt;&gt;"",COUNTIF(D.1[Tên sản phẩm],H1839)=0),"SP này chưa khai báo trong DSSP",""))))</f>
        <v/>
      </c>
      <c r="AB1839" s="28" t="str">
        <f t="shared" ca="1" si="338"/>
        <v/>
      </c>
      <c r="AC1839" s="29" t="str">
        <f>IF(OR(H1839="",S1839=""),"",S1839-(SUM(L1839,M1839)*INDEX(#REF!,MATCH(H1839,D.1[Tên sản phẩm],0))))</f>
        <v/>
      </c>
    </row>
    <row r="1840" spans="2:29" ht="27.75" customHeight="1">
      <c r="B1840" s="69">
        <f t="shared" si="339"/>
        <v>1837</v>
      </c>
      <c r="C1840" s="49" t="str">
        <f t="shared" ca="1" si="340"/>
        <v/>
      </c>
      <c r="D1840" s="50" t="str">
        <f t="shared" ca="1" si="341"/>
        <v/>
      </c>
      <c r="E1840" s="51" t="str">
        <f t="shared" ca="1" si="342"/>
        <v/>
      </c>
      <c r="F1840" s="51"/>
      <c r="G1840" s="52" t="str">
        <f t="shared" ca="1" si="343"/>
        <v/>
      </c>
      <c r="H1840" s="53"/>
      <c r="I1840" s="54" t="str">
        <f>IF(H1840="","",INDEX(D.1[Quy cách],MATCH(H1840,D.1[Tên sản phẩm],0)))</f>
        <v/>
      </c>
      <c r="J1840" s="20" t="str">
        <f>IF(H1840="","",INDEX(D.1[ĐVT],MATCH(H1840,D.1[Tên sản phẩm],0)))</f>
        <v/>
      </c>
      <c r="K1840" s="56" t="str">
        <f>IF(H1840="","",INDEX(#REF!,MATCH(H1840,D.1[Tên sản phẩm],0)))</f>
        <v/>
      </c>
      <c r="L1840" s="56"/>
      <c r="M1840" s="53"/>
      <c r="N1840" s="53"/>
      <c r="O1840" s="53"/>
      <c r="P1840" s="57" t="str">
        <f t="shared" si="344"/>
        <v/>
      </c>
      <c r="Q1840" s="58"/>
      <c r="R1840" s="56" t="str">
        <f t="shared" si="337"/>
        <v/>
      </c>
      <c r="S1840" s="57" t="str">
        <f t="shared" si="345"/>
        <v/>
      </c>
      <c r="T1840" s="58" t="str">
        <f t="shared" ca="1" si="346"/>
        <v/>
      </c>
      <c r="U1840" s="57" t="str">
        <f t="shared" si="347"/>
        <v/>
      </c>
      <c r="V1840" s="57" t="str">
        <f ca="1">IF(AND(C1840&lt;&gt;"",C1840&lt;&gt;OFFSET(C1840,1,0)),SUMIFS([Giá có thuế],[Số ĐK],C1840),"")</f>
        <v/>
      </c>
      <c r="W1840" s="53"/>
      <c r="X1840" s="55" t="str">
        <f>IF(W1840="","",'Thông Tin Chung'!#REF!)</f>
        <v/>
      </c>
      <c r="Y1840" s="57" t="str">
        <f t="shared" ca="1" si="348"/>
        <v/>
      </c>
      <c r="Z1840" s="59"/>
      <c r="AA1840" s="49" t="str">
        <f ca="1">IF(C1840="","",IF(OR(D1840&lt;NgayBatDau,D1840&gt;NgayKetThuc),"Ngày tháng phải nằm trong kỳ báo cáo",IF(AND(G1840&lt;&gt;"",COUNTIF(D.2[Tên khách hàng],G1840)=0),"Tên KH chưa khai báo trong DSKH",IF(AND(H1840&lt;&gt;"",COUNTIF(D.1[Tên sản phẩm],H1840)=0),"SP này chưa khai báo trong DSSP",""))))</f>
        <v/>
      </c>
      <c r="AB1840" s="28" t="str">
        <f t="shared" ca="1" si="338"/>
        <v/>
      </c>
      <c r="AC1840" s="29" t="str">
        <f>IF(OR(H1840="",S1840=""),"",S1840-(SUM(L1840,M1840)*INDEX(#REF!,MATCH(H1840,D.1[Tên sản phẩm],0))))</f>
        <v/>
      </c>
    </row>
    <row r="1841" spans="2:29" ht="27.75" customHeight="1">
      <c r="B1841" s="69">
        <f t="shared" si="339"/>
        <v>1838</v>
      </c>
      <c r="C1841" s="49" t="str">
        <f t="shared" ca="1" si="340"/>
        <v/>
      </c>
      <c r="D1841" s="50" t="str">
        <f t="shared" ca="1" si="341"/>
        <v/>
      </c>
      <c r="E1841" s="51" t="str">
        <f t="shared" ca="1" si="342"/>
        <v/>
      </c>
      <c r="F1841" s="51"/>
      <c r="G1841" s="52" t="str">
        <f t="shared" ca="1" si="343"/>
        <v/>
      </c>
      <c r="H1841" s="53"/>
      <c r="I1841" s="54" t="str">
        <f>IF(H1841="","",INDEX(D.1[Quy cách],MATCH(H1841,D.1[Tên sản phẩm],0)))</f>
        <v/>
      </c>
      <c r="J1841" s="20" t="str">
        <f>IF(H1841="","",INDEX(D.1[ĐVT],MATCH(H1841,D.1[Tên sản phẩm],0)))</f>
        <v/>
      </c>
      <c r="K1841" s="56" t="str">
        <f>IF(H1841="","",INDEX(#REF!,MATCH(H1841,D.1[Tên sản phẩm],0)))</f>
        <v/>
      </c>
      <c r="L1841" s="56"/>
      <c r="M1841" s="53"/>
      <c r="N1841" s="53"/>
      <c r="O1841" s="53"/>
      <c r="P1841" s="57" t="str">
        <f t="shared" si="344"/>
        <v/>
      </c>
      <c r="Q1841" s="58"/>
      <c r="R1841" s="56" t="str">
        <f t="shared" si="337"/>
        <v/>
      </c>
      <c r="S1841" s="57" t="str">
        <f t="shared" si="345"/>
        <v/>
      </c>
      <c r="T1841" s="58" t="str">
        <f t="shared" ca="1" si="346"/>
        <v/>
      </c>
      <c r="U1841" s="57" t="str">
        <f t="shared" si="347"/>
        <v/>
      </c>
      <c r="V1841" s="57" t="str">
        <f ca="1">IF(AND(C1841&lt;&gt;"",C1841&lt;&gt;OFFSET(C1841,1,0)),SUMIFS([Giá có thuế],[Số ĐK],C1841),"")</f>
        <v/>
      </c>
      <c r="W1841" s="53"/>
      <c r="X1841" s="55" t="str">
        <f>IF(W1841="","",'Thông Tin Chung'!#REF!)</f>
        <v/>
      </c>
      <c r="Y1841" s="57" t="str">
        <f t="shared" ca="1" si="348"/>
        <v/>
      </c>
      <c r="Z1841" s="59"/>
      <c r="AA1841" s="49" t="str">
        <f ca="1">IF(C1841="","",IF(OR(D1841&lt;NgayBatDau,D1841&gt;NgayKetThuc),"Ngày tháng phải nằm trong kỳ báo cáo",IF(AND(G1841&lt;&gt;"",COUNTIF(D.2[Tên khách hàng],G1841)=0),"Tên KH chưa khai báo trong DSKH",IF(AND(H1841&lt;&gt;"",COUNTIF(D.1[Tên sản phẩm],H1841)=0),"SP này chưa khai báo trong DSSP",""))))</f>
        <v/>
      </c>
      <c r="AB1841" s="28" t="str">
        <f t="shared" ca="1" si="338"/>
        <v/>
      </c>
      <c r="AC1841" s="29" t="str">
        <f>IF(OR(H1841="",S1841=""),"",S1841-(SUM(L1841,M1841)*INDEX(#REF!,MATCH(H1841,D.1[Tên sản phẩm],0))))</f>
        <v/>
      </c>
    </row>
    <row r="1842" spans="2:29" ht="27.75" customHeight="1">
      <c r="B1842" s="69">
        <f t="shared" si="339"/>
        <v>1839</v>
      </c>
      <c r="C1842" s="49" t="str">
        <f t="shared" ca="1" si="340"/>
        <v/>
      </c>
      <c r="D1842" s="50" t="str">
        <f t="shared" ca="1" si="341"/>
        <v/>
      </c>
      <c r="E1842" s="51" t="str">
        <f t="shared" ca="1" si="342"/>
        <v/>
      </c>
      <c r="F1842" s="51"/>
      <c r="G1842" s="52" t="str">
        <f t="shared" ca="1" si="343"/>
        <v/>
      </c>
      <c r="H1842" s="53"/>
      <c r="I1842" s="54" t="str">
        <f>IF(H1842="","",INDEX(D.1[Quy cách],MATCH(H1842,D.1[Tên sản phẩm],0)))</f>
        <v/>
      </c>
      <c r="J1842" s="20" t="str">
        <f>IF(H1842="","",INDEX(D.1[ĐVT],MATCH(H1842,D.1[Tên sản phẩm],0)))</f>
        <v/>
      </c>
      <c r="K1842" s="56" t="str">
        <f>IF(H1842="","",INDEX(#REF!,MATCH(H1842,D.1[Tên sản phẩm],0)))</f>
        <v/>
      </c>
      <c r="L1842" s="56"/>
      <c r="M1842" s="53"/>
      <c r="N1842" s="53"/>
      <c r="O1842" s="53"/>
      <c r="P1842" s="57" t="str">
        <f t="shared" si="344"/>
        <v/>
      </c>
      <c r="Q1842" s="58"/>
      <c r="R1842" s="56" t="str">
        <f t="shared" si="337"/>
        <v/>
      </c>
      <c r="S1842" s="57" t="str">
        <f t="shared" si="345"/>
        <v/>
      </c>
      <c r="T1842" s="58" t="str">
        <f t="shared" ca="1" si="346"/>
        <v/>
      </c>
      <c r="U1842" s="57" t="str">
        <f t="shared" si="347"/>
        <v/>
      </c>
      <c r="V1842" s="57" t="str">
        <f ca="1">IF(AND(C1842&lt;&gt;"",C1842&lt;&gt;OFFSET(C1842,1,0)),SUMIFS([Giá có thuế],[Số ĐK],C1842),"")</f>
        <v/>
      </c>
      <c r="W1842" s="53"/>
      <c r="X1842" s="55" t="str">
        <f>IF(W1842="","",'Thông Tin Chung'!#REF!)</f>
        <v/>
      </c>
      <c r="Y1842" s="57" t="str">
        <f t="shared" ca="1" si="348"/>
        <v/>
      </c>
      <c r="Z1842" s="59"/>
      <c r="AA1842" s="49" t="str">
        <f ca="1">IF(C1842="","",IF(OR(D1842&lt;NgayBatDau,D1842&gt;NgayKetThuc),"Ngày tháng phải nằm trong kỳ báo cáo",IF(AND(G1842&lt;&gt;"",COUNTIF(D.2[Tên khách hàng],G1842)=0),"Tên KH chưa khai báo trong DSKH",IF(AND(H1842&lt;&gt;"",COUNTIF(D.1[Tên sản phẩm],H1842)=0),"SP này chưa khai báo trong DSSP",""))))</f>
        <v/>
      </c>
      <c r="AB1842" s="28" t="str">
        <f t="shared" ca="1" si="338"/>
        <v/>
      </c>
      <c r="AC1842" s="29" t="str">
        <f>IF(OR(H1842="",S1842=""),"",S1842-(SUM(L1842,M1842)*INDEX(#REF!,MATCH(H1842,D.1[Tên sản phẩm],0))))</f>
        <v/>
      </c>
    </row>
    <row r="1843" spans="2:29" ht="27.75" customHeight="1">
      <c r="B1843" s="69">
        <f t="shared" si="339"/>
        <v>1840</v>
      </c>
      <c r="C1843" s="49" t="str">
        <f t="shared" ca="1" si="340"/>
        <v/>
      </c>
      <c r="D1843" s="50" t="str">
        <f t="shared" ca="1" si="341"/>
        <v/>
      </c>
      <c r="E1843" s="51" t="str">
        <f t="shared" ca="1" si="342"/>
        <v/>
      </c>
      <c r="F1843" s="51"/>
      <c r="G1843" s="52" t="str">
        <f t="shared" ca="1" si="343"/>
        <v/>
      </c>
      <c r="H1843" s="53"/>
      <c r="I1843" s="54" t="str">
        <f>IF(H1843="","",INDEX(D.1[Quy cách],MATCH(H1843,D.1[Tên sản phẩm],0)))</f>
        <v/>
      </c>
      <c r="J1843" s="20" t="str">
        <f>IF(H1843="","",INDEX(D.1[ĐVT],MATCH(H1843,D.1[Tên sản phẩm],0)))</f>
        <v/>
      </c>
      <c r="K1843" s="56" t="str">
        <f>IF(H1843="","",INDEX(#REF!,MATCH(H1843,D.1[Tên sản phẩm],0)))</f>
        <v/>
      </c>
      <c r="L1843" s="56"/>
      <c r="M1843" s="53"/>
      <c r="N1843" s="53"/>
      <c r="O1843" s="53"/>
      <c r="P1843" s="57" t="str">
        <f t="shared" si="344"/>
        <v/>
      </c>
      <c r="Q1843" s="58"/>
      <c r="R1843" s="56" t="str">
        <f t="shared" si="337"/>
        <v/>
      </c>
      <c r="S1843" s="57" t="str">
        <f t="shared" si="345"/>
        <v/>
      </c>
      <c r="T1843" s="58" t="str">
        <f t="shared" ca="1" si="346"/>
        <v/>
      </c>
      <c r="U1843" s="57" t="str">
        <f t="shared" si="347"/>
        <v/>
      </c>
      <c r="V1843" s="57" t="str">
        <f ca="1">IF(AND(C1843&lt;&gt;"",C1843&lt;&gt;OFFSET(C1843,1,0)),SUMIFS([Giá có thuế],[Số ĐK],C1843),"")</f>
        <v/>
      </c>
      <c r="W1843" s="53"/>
      <c r="X1843" s="55" t="str">
        <f>IF(W1843="","",'Thông Tin Chung'!#REF!)</f>
        <v/>
      </c>
      <c r="Y1843" s="57" t="str">
        <f t="shared" ca="1" si="348"/>
        <v/>
      </c>
      <c r="Z1843" s="59"/>
      <c r="AA1843" s="49" t="str">
        <f ca="1">IF(C1843="","",IF(OR(D1843&lt;NgayBatDau,D1843&gt;NgayKetThuc),"Ngày tháng phải nằm trong kỳ báo cáo",IF(AND(G1843&lt;&gt;"",COUNTIF(D.2[Tên khách hàng],G1843)=0),"Tên KH chưa khai báo trong DSKH",IF(AND(H1843&lt;&gt;"",COUNTIF(D.1[Tên sản phẩm],H1843)=0),"SP này chưa khai báo trong DSSP",""))))</f>
        <v/>
      </c>
      <c r="AB1843" s="28" t="str">
        <f t="shared" ca="1" si="338"/>
        <v/>
      </c>
      <c r="AC1843" s="29" t="str">
        <f>IF(OR(H1843="",S1843=""),"",S1843-(SUM(L1843,M1843)*INDEX(#REF!,MATCH(H1843,D.1[Tên sản phẩm],0))))</f>
        <v/>
      </c>
    </row>
    <row r="1844" spans="2:29" ht="27.75" customHeight="1">
      <c r="B1844" s="69">
        <f t="shared" si="339"/>
        <v>1841</v>
      </c>
      <c r="C1844" s="49" t="str">
        <f t="shared" ca="1" si="340"/>
        <v/>
      </c>
      <c r="D1844" s="50" t="str">
        <f t="shared" ca="1" si="341"/>
        <v/>
      </c>
      <c r="E1844" s="51" t="str">
        <f t="shared" ca="1" si="342"/>
        <v/>
      </c>
      <c r="F1844" s="51"/>
      <c r="G1844" s="52" t="str">
        <f t="shared" ca="1" si="343"/>
        <v/>
      </c>
      <c r="H1844" s="53"/>
      <c r="I1844" s="54" t="str">
        <f>IF(H1844="","",INDEX(D.1[Quy cách],MATCH(H1844,D.1[Tên sản phẩm],0)))</f>
        <v/>
      </c>
      <c r="J1844" s="20" t="str">
        <f>IF(H1844="","",INDEX(D.1[ĐVT],MATCH(H1844,D.1[Tên sản phẩm],0)))</f>
        <v/>
      </c>
      <c r="K1844" s="56" t="str">
        <f>IF(H1844="","",INDEX(#REF!,MATCH(H1844,D.1[Tên sản phẩm],0)))</f>
        <v/>
      </c>
      <c r="L1844" s="56"/>
      <c r="M1844" s="53"/>
      <c r="N1844" s="53"/>
      <c r="O1844" s="53"/>
      <c r="P1844" s="57" t="str">
        <f t="shared" si="344"/>
        <v/>
      </c>
      <c r="Q1844" s="58"/>
      <c r="R1844" s="56" t="str">
        <f t="shared" si="337"/>
        <v/>
      </c>
      <c r="S1844" s="57" t="str">
        <f t="shared" si="345"/>
        <v/>
      </c>
      <c r="T1844" s="58" t="str">
        <f t="shared" ca="1" si="346"/>
        <v/>
      </c>
      <c r="U1844" s="57" t="str">
        <f t="shared" si="347"/>
        <v/>
      </c>
      <c r="V1844" s="57" t="str">
        <f ca="1">IF(AND(C1844&lt;&gt;"",C1844&lt;&gt;OFFSET(C1844,1,0)),SUMIFS([Giá có thuế],[Số ĐK],C1844),"")</f>
        <v/>
      </c>
      <c r="W1844" s="53"/>
      <c r="X1844" s="55" t="str">
        <f>IF(W1844="","",'Thông Tin Chung'!#REF!)</f>
        <v/>
      </c>
      <c r="Y1844" s="57" t="str">
        <f t="shared" ca="1" si="348"/>
        <v/>
      </c>
      <c r="Z1844" s="59"/>
      <c r="AA1844" s="49" t="str">
        <f ca="1">IF(C1844="","",IF(OR(D1844&lt;NgayBatDau,D1844&gt;NgayKetThuc),"Ngày tháng phải nằm trong kỳ báo cáo",IF(AND(G1844&lt;&gt;"",COUNTIF(D.2[Tên khách hàng],G1844)=0),"Tên KH chưa khai báo trong DSKH",IF(AND(H1844&lt;&gt;"",COUNTIF(D.1[Tên sản phẩm],H1844)=0),"SP này chưa khai báo trong DSSP",""))))</f>
        <v/>
      </c>
      <c r="AB1844" s="28" t="str">
        <f t="shared" ca="1" si="338"/>
        <v/>
      </c>
      <c r="AC1844" s="29" t="str">
        <f>IF(OR(H1844="",S1844=""),"",S1844-(SUM(L1844,M1844)*INDEX(#REF!,MATCH(H1844,D.1[Tên sản phẩm],0))))</f>
        <v/>
      </c>
    </row>
    <row r="1845" spans="2:29" ht="27.75" customHeight="1">
      <c r="B1845" s="69">
        <f t="shared" si="339"/>
        <v>1842</v>
      </c>
      <c r="C1845" s="49" t="str">
        <f t="shared" ca="1" si="340"/>
        <v/>
      </c>
      <c r="D1845" s="50" t="str">
        <f t="shared" ca="1" si="341"/>
        <v/>
      </c>
      <c r="E1845" s="51" t="str">
        <f t="shared" ca="1" si="342"/>
        <v/>
      </c>
      <c r="F1845" s="51"/>
      <c r="G1845" s="52" t="str">
        <f t="shared" ca="1" si="343"/>
        <v/>
      </c>
      <c r="H1845" s="53"/>
      <c r="I1845" s="54" t="str">
        <f>IF(H1845="","",INDEX(D.1[Quy cách],MATCH(H1845,D.1[Tên sản phẩm],0)))</f>
        <v/>
      </c>
      <c r="J1845" s="20" t="str">
        <f>IF(H1845="","",INDEX(D.1[ĐVT],MATCH(H1845,D.1[Tên sản phẩm],0)))</f>
        <v/>
      </c>
      <c r="K1845" s="56" t="str">
        <f>IF(H1845="","",INDEX(#REF!,MATCH(H1845,D.1[Tên sản phẩm],0)))</f>
        <v/>
      </c>
      <c r="L1845" s="56"/>
      <c r="M1845" s="53"/>
      <c r="N1845" s="53"/>
      <c r="O1845" s="53"/>
      <c r="P1845" s="57" t="str">
        <f t="shared" si="344"/>
        <v/>
      </c>
      <c r="Q1845" s="58"/>
      <c r="R1845" s="56" t="str">
        <f t="shared" si="337"/>
        <v/>
      </c>
      <c r="S1845" s="57" t="str">
        <f t="shared" si="345"/>
        <v/>
      </c>
      <c r="T1845" s="58" t="str">
        <f t="shared" ca="1" si="346"/>
        <v/>
      </c>
      <c r="U1845" s="57" t="str">
        <f t="shared" si="347"/>
        <v/>
      </c>
      <c r="V1845" s="57" t="str">
        <f ca="1">IF(AND(C1845&lt;&gt;"",C1845&lt;&gt;OFFSET(C1845,1,0)),SUMIFS([Giá có thuế],[Số ĐK],C1845),"")</f>
        <v/>
      </c>
      <c r="W1845" s="53"/>
      <c r="X1845" s="55" t="str">
        <f>IF(W1845="","",'Thông Tin Chung'!#REF!)</f>
        <v/>
      </c>
      <c r="Y1845" s="57" t="str">
        <f t="shared" ca="1" si="348"/>
        <v/>
      </c>
      <c r="Z1845" s="59"/>
      <c r="AA1845" s="49" t="str">
        <f ca="1">IF(C1845="","",IF(OR(D1845&lt;NgayBatDau,D1845&gt;NgayKetThuc),"Ngày tháng phải nằm trong kỳ báo cáo",IF(AND(G1845&lt;&gt;"",COUNTIF(D.2[Tên khách hàng],G1845)=0),"Tên KH chưa khai báo trong DSKH",IF(AND(H1845&lt;&gt;"",COUNTIF(D.1[Tên sản phẩm],H1845)=0),"SP này chưa khai báo trong DSSP",""))))</f>
        <v/>
      </c>
      <c r="AB1845" s="28" t="str">
        <f t="shared" ca="1" si="338"/>
        <v/>
      </c>
      <c r="AC1845" s="29" t="str">
        <f>IF(OR(H1845="",S1845=""),"",S1845-(SUM(L1845,M1845)*INDEX(#REF!,MATCH(H1845,D.1[Tên sản phẩm],0))))</f>
        <v/>
      </c>
    </row>
    <row r="1846" spans="2:29" ht="27.75" customHeight="1">
      <c r="B1846" s="69">
        <f t="shared" si="339"/>
        <v>1843</v>
      </c>
      <c r="C1846" s="49" t="str">
        <f t="shared" ca="1" si="340"/>
        <v/>
      </c>
      <c r="D1846" s="50" t="str">
        <f t="shared" ca="1" si="341"/>
        <v/>
      </c>
      <c r="E1846" s="51" t="str">
        <f t="shared" ca="1" si="342"/>
        <v/>
      </c>
      <c r="F1846" s="51"/>
      <c r="G1846" s="52" t="str">
        <f t="shared" ca="1" si="343"/>
        <v/>
      </c>
      <c r="H1846" s="53"/>
      <c r="I1846" s="54" t="str">
        <f>IF(H1846="","",INDEX(D.1[Quy cách],MATCH(H1846,D.1[Tên sản phẩm],0)))</f>
        <v/>
      </c>
      <c r="J1846" s="20" t="str">
        <f>IF(H1846="","",INDEX(D.1[ĐVT],MATCH(H1846,D.1[Tên sản phẩm],0)))</f>
        <v/>
      </c>
      <c r="K1846" s="56" t="str">
        <f>IF(H1846="","",INDEX(#REF!,MATCH(H1846,D.1[Tên sản phẩm],0)))</f>
        <v/>
      </c>
      <c r="L1846" s="56"/>
      <c r="M1846" s="53"/>
      <c r="N1846" s="53"/>
      <c r="O1846" s="53"/>
      <c r="P1846" s="57" t="str">
        <f t="shared" si="344"/>
        <v/>
      </c>
      <c r="Q1846" s="58"/>
      <c r="R1846" s="56" t="str">
        <f t="shared" si="337"/>
        <v/>
      </c>
      <c r="S1846" s="57" t="str">
        <f t="shared" si="345"/>
        <v/>
      </c>
      <c r="T1846" s="58" t="str">
        <f t="shared" ca="1" si="346"/>
        <v/>
      </c>
      <c r="U1846" s="57" t="str">
        <f t="shared" si="347"/>
        <v/>
      </c>
      <c r="V1846" s="57" t="str">
        <f ca="1">IF(AND(C1846&lt;&gt;"",C1846&lt;&gt;OFFSET(C1846,1,0)),SUMIFS([Giá có thuế],[Số ĐK],C1846),"")</f>
        <v/>
      </c>
      <c r="W1846" s="53"/>
      <c r="X1846" s="55" t="str">
        <f>IF(W1846="","",'Thông Tin Chung'!#REF!)</f>
        <v/>
      </c>
      <c r="Y1846" s="57" t="str">
        <f t="shared" ca="1" si="348"/>
        <v/>
      </c>
      <c r="Z1846" s="59"/>
      <c r="AA1846" s="49" t="str">
        <f ca="1">IF(C1846="","",IF(OR(D1846&lt;NgayBatDau,D1846&gt;NgayKetThuc),"Ngày tháng phải nằm trong kỳ báo cáo",IF(AND(G1846&lt;&gt;"",COUNTIF(D.2[Tên khách hàng],G1846)=0),"Tên KH chưa khai báo trong DSKH",IF(AND(H1846&lt;&gt;"",COUNTIF(D.1[Tên sản phẩm],H1846)=0),"SP này chưa khai báo trong DSSP",""))))</f>
        <v/>
      </c>
      <c r="AB1846" s="28" t="str">
        <f t="shared" ca="1" si="338"/>
        <v/>
      </c>
      <c r="AC1846" s="29" t="str">
        <f>IF(OR(H1846="",S1846=""),"",S1846-(SUM(L1846,M1846)*INDEX(#REF!,MATCH(H1846,D.1[Tên sản phẩm],0))))</f>
        <v/>
      </c>
    </row>
    <row r="1847" spans="2:29" ht="27.75" customHeight="1">
      <c r="B1847" s="69">
        <f t="shared" si="339"/>
        <v>1844</v>
      </c>
      <c r="C1847" s="49" t="str">
        <f t="shared" ca="1" si="340"/>
        <v/>
      </c>
      <c r="D1847" s="50" t="str">
        <f t="shared" ca="1" si="341"/>
        <v/>
      </c>
      <c r="E1847" s="51" t="str">
        <f t="shared" ca="1" si="342"/>
        <v/>
      </c>
      <c r="F1847" s="51"/>
      <c r="G1847" s="52" t="str">
        <f t="shared" ca="1" si="343"/>
        <v/>
      </c>
      <c r="H1847" s="53"/>
      <c r="I1847" s="54" t="str">
        <f>IF(H1847="","",INDEX(D.1[Quy cách],MATCH(H1847,D.1[Tên sản phẩm],0)))</f>
        <v/>
      </c>
      <c r="J1847" s="20" t="str">
        <f>IF(H1847="","",INDEX(D.1[ĐVT],MATCH(H1847,D.1[Tên sản phẩm],0)))</f>
        <v/>
      </c>
      <c r="K1847" s="56" t="str">
        <f>IF(H1847="","",INDEX(#REF!,MATCH(H1847,D.1[Tên sản phẩm],0)))</f>
        <v/>
      </c>
      <c r="L1847" s="56"/>
      <c r="M1847" s="53"/>
      <c r="N1847" s="53"/>
      <c r="O1847" s="53"/>
      <c r="P1847" s="57" t="str">
        <f t="shared" si="344"/>
        <v/>
      </c>
      <c r="Q1847" s="58"/>
      <c r="R1847" s="56" t="str">
        <f t="shared" si="337"/>
        <v/>
      </c>
      <c r="S1847" s="57" t="str">
        <f t="shared" si="345"/>
        <v/>
      </c>
      <c r="T1847" s="58" t="str">
        <f t="shared" ca="1" si="346"/>
        <v/>
      </c>
      <c r="U1847" s="57" t="str">
        <f t="shared" si="347"/>
        <v/>
      </c>
      <c r="V1847" s="57" t="str">
        <f ca="1">IF(AND(C1847&lt;&gt;"",C1847&lt;&gt;OFFSET(C1847,1,0)),SUMIFS([Giá có thuế],[Số ĐK],C1847),"")</f>
        <v/>
      </c>
      <c r="W1847" s="53"/>
      <c r="X1847" s="55" t="str">
        <f>IF(W1847="","",'Thông Tin Chung'!#REF!)</f>
        <v/>
      </c>
      <c r="Y1847" s="57" t="str">
        <f t="shared" ca="1" si="348"/>
        <v/>
      </c>
      <c r="Z1847" s="59"/>
      <c r="AA1847" s="49" t="str">
        <f ca="1">IF(C1847="","",IF(OR(D1847&lt;NgayBatDau,D1847&gt;NgayKetThuc),"Ngày tháng phải nằm trong kỳ báo cáo",IF(AND(G1847&lt;&gt;"",COUNTIF(D.2[Tên khách hàng],G1847)=0),"Tên KH chưa khai báo trong DSKH",IF(AND(H1847&lt;&gt;"",COUNTIF(D.1[Tên sản phẩm],H1847)=0),"SP này chưa khai báo trong DSSP",""))))</f>
        <v/>
      </c>
      <c r="AB1847" s="28" t="str">
        <f t="shared" ca="1" si="338"/>
        <v/>
      </c>
      <c r="AC1847" s="29" t="str">
        <f>IF(OR(H1847="",S1847=""),"",S1847-(SUM(L1847,M1847)*INDEX(#REF!,MATCH(H1847,D.1[Tên sản phẩm],0))))</f>
        <v/>
      </c>
    </row>
    <row r="1848" spans="2:29" ht="27.75" customHeight="1">
      <c r="B1848" s="69">
        <f t="shared" si="339"/>
        <v>1845</v>
      </c>
      <c r="C1848" s="49" t="str">
        <f t="shared" ca="1" si="340"/>
        <v/>
      </c>
      <c r="D1848" s="50" t="str">
        <f t="shared" ca="1" si="341"/>
        <v/>
      </c>
      <c r="E1848" s="51" t="str">
        <f t="shared" ca="1" si="342"/>
        <v/>
      </c>
      <c r="F1848" s="51"/>
      <c r="G1848" s="52" t="str">
        <f t="shared" ca="1" si="343"/>
        <v/>
      </c>
      <c r="H1848" s="53"/>
      <c r="I1848" s="54" t="str">
        <f>IF(H1848="","",INDEX(D.1[Quy cách],MATCH(H1848,D.1[Tên sản phẩm],0)))</f>
        <v/>
      </c>
      <c r="J1848" s="20" t="str">
        <f>IF(H1848="","",INDEX(D.1[ĐVT],MATCH(H1848,D.1[Tên sản phẩm],0)))</f>
        <v/>
      </c>
      <c r="K1848" s="56" t="str">
        <f>IF(H1848="","",INDEX(#REF!,MATCH(H1848,D.1[Tên sản phẩm],0)))</f>
        <v/>
      </c>
      <c r="L1848" s="56"/>
      <c r="M1848" s="53"/>
      <c r="N1848" s="53"/>
      <c r="O1848" s="53"/>
      <c r="P1848" s="57" t="str">
        <f t="shared" si="344"/>
        <v/>
      </c>
      <c r="Q1848" s="58"/>
      <c r="R1848" s="56" t="str">
        <f t="shared" si="337"/>
        <v/>
      </c>
      <c r="S1848" s="57" t="str">
        <f t="shared" si="345"/>
        <v/>
      </c>
      <c r="T1848" s="58" t="str">
        <f t="shared" ca="1" si="346"/>
        <v/>
      </c>
      <c r="U1848" s="57" t="str">
        <f t="shared" si="347"/>
        <v/>
      </c>
      <c r="V1848" s="57" t="str">
        <f ca="1">IF(AND(C1848&lt;&gt;"",C1848&lt;&gt;OFFSET(C1848,1,0)),SUMIFS([Giá có thuế],[Số ĐK],C1848),"")</f>
        <v/>
      </c>
      <c r="W1848" s="53"/>
      <c r="X1848" s="55" t="str">
        <f>IF(W1848="","",'Thông Tin Chung'!#REF!)</f>
        <v/>
      </c>
      <c r="Y1848" s="57" t="str">
        <f t="shared" ca="1" si="348"/>
        <v/>
      </c>
      <c r="Z1848" s="59"/>
      <c r="AA1848" s="49" t="str">
        <f ca="1">IF(C1848="","",IF(OR(D1848&lt;NgayBatDau,D1848&gt;NgayKetThuc),"Ngày tháng phải nằm trong kỳ báo cáo",IF(AND(G1848&lt;&gt;"",COUNTIF(D.2[Tên khách hàng],G1848)=0),"Tên KH chưa khai báo trong DSKH",IF(AND(H1848&lt;&gt;"",COUNTIF(D.1[Tên sản phẩm],H1848)=0),"SP này chưa khai báo trong DSSP",""))))</f>
        <v/>
      </c>
      <c r="AB1848" s="28" t="str">
        <f t="shared" ca="1" si="338"/>
        <v/>
      </c>
      <c r="AC1848" s="29" t="str">
        <f>IF(OR(H1848="",S1848=""),"",S1848-(SUM(L1848,M1848)*INDEX(#REF!,MATCH(H1848,D.1[Tên sản phẩm],0))))</f>
        <v/>
      </c>
    </row>
    <row r="1849" spans="2:29" ht="27.75" customHeight="1">
      <c r="B1849" s="69">
        <f t="shared" si="339"/>
        <v>1846</v>
      </c>
      <c r="C1849" s="49" t="str">
        <f t="shared" ca="1" si="340"/>
        <v/>
      </c>
      <c r="D1849" s="50" t="str">
        <f t="shared" ca="1" si="341"/>
        <v/>
      </c>
      <c r="E1849" s="51" t="str">
        <f t="shared" ca="1" si="342"/>
        <v/>
      </c>
      <c r="F1849" s="51"/>
      <c r="G1849" s="52" t="str">
        <f t="shared" ca="1" si="343"/>
        <v/>
      </c>
      <c r="H1849" s="53"/>
      <c r="I1849" s="54" t="str">
        <f>IF(H1849="","",INDEX(D.1[Quy cách],MATCH(H1849,D.1[Tên sản phẩm],0)))</f>
        <v/>
      </c>
      <c r="J1849" s="20" t="str">
        <f>IF(H1849="","",INDEX(D.1[ĐVT],MATCH(H1849,D.1[Tên sản phẩm],0)))</f>
        <v/>
      </c>
      <c r="K1849" s="56" t="str">
        <f>IF(H1849="","",INDEX(#REF!,MATCH(H1849,D.1[Tên sản phẩm],0)))</f>
        <v/>
      </c>
      <c r="L1849" s="56"/>
      <c r="M1849" s="53"/>
      <c r="N1849" s="53"/>
      <c r="O1849" s="53"/>
      <c r="P1849" s="57" t="str">
        <f t="shared" si="344"/>
        <v/>
      </c>
      <c r="Q1849" s="58"/>
      <c r="R1849" s="56" t="str">
        <f t="shared" si="337"/>
        <v/>
      </c>
      <c r="S1849" s="57" t="str">
        <f t="shared" si="345"/>
        <v/>
      </c>
      <c r="T1849" s="58" t="str">
        <f t="shared" ca="1" si="346"/>
        <v/>
      </c>
      <c r="U1849" s="57" t="str">
        <f t="shared" si="347"/>
        <v/>
      </c>
      <c r="V1849" s="57" t="str">
        <f ca="1">IF(AND(C1849&lt;&gt;"",C1849&lt;&gt;OFFSET(C1849,1,0)),SUMIFS([Giá có thuế],[Số ĐK],C1849),"")</f>
        <v/>
      </c>
      <c r="W1849" s="53"/>
      <c r="X1849" s="55" t="str">
        <f>IF(W1849="","",'Thông Tin Chung'!#REF!)</f>
        <v/>
      </c>
      <c r="Y1849" s="57" t="str">
        <f t="shared" ca="1" si="348"/>
        <v/>
      </c>
      <c r="Z1849" s="59"/>
      <c r="AA1849" s="49" t="str">
        <f ca="1">IF(C1849="","",IF(OR(D1849&lt;NgayBatDau,D1849&gt;NgayKetThuc),"Ngày tháng phải nằm trong kỳ báo cáo",IF(AND(G1849&lt;&gt;"",COUNTIF(D.2[Tên khách hàng],G1849)=0),"Tên KH chưa khai báo trong DSKH",IF(AND(H1849&lt;&gt;"",COUNTIF(D.1[Tên sản phẩm],H1849)=0),"SP này chưa khai báo trong DSSP",""))))</f>
        <v/>
      </c>
      <c r="AB1849" s="28" t="str">
        <f t="shared" ca="1" si="338"/>
        <v/>
      </c>
      <c r="AC1849" s="29" t="str">
        <f>IF(OR(H1849="",S1849=""),"",S1849-(SUM(L1849,M1849)*INDEX(#REF!,MATCH(H1849,D.1[Tên sản phẩm],0))))</f>
        <v/>
      </c>
    </row>
    <row r="1850" spans="2:29" ht="27.75" customHeight="1">
      <c r="B1850" s="69">
        <f t="shared" si="339"/>
        <v>1847</v>
      </c>
      <c r="C1850" s="49" t="str">
        <f t="shared" ca="1" si="340"/>
        <v/>
      </c>
      <c r="D1850" s="50" t="str">
        <f t="shared" ca="1" si="341"/>
        <v/>
      </c>
      <c r="E1850" s="51" t="str">
        <f t="shared" ca="1" si="342"/>
        <v/>
      </c>
      <c r="F1850" s="51"/>
      <c r="G1850" s="52" t="str">
        <f t="shared" ca="1" si="343"/>
        <v/>
      </c>
      <c r="H1850" s="53"/>
      <c r="I1850" s="54" t="str">
        <f>IF(H1850="","",INDEX(D.1[Quy cách],MATCH(H1850,D.1[Tên sản phẩm],0)))</f>
        <v/>
      </c>
      <c r="J1850" s="20" t="str">
        <f>IF(H1850="","",INDEX(D.1[ĐVT],MATCH(H1850,D.1[Tên sản phẩm],0)))</f>
        <v/>
      </c>
      <c r="K1850" s="56" t="str">
        <f>IF(H1850="","",INDEX(#REF!,MATCH(H1850,D.1[Tên sản phẩm],0)))</f>
        <v/>
      </c>
      <c r="L1850" s="56"/>
      <c r="M1850" s="53"/>
      <c r="N1850" s="53"/>
      <c r="O1850" s="53"/>
      <c r="P1850" s="57" t="str">
        <f t="shared" si="344"/>
        <v/>
      </c>
      <c r="Q1850" s="58"/>
      <c r="R1850" s="56" t="str">
        <f t="shared" si="337"/>
        <v/>
      </c>
      <c r="S1850" s="57" t="str">
        <f t="shared" si="345"/>
        <v/>
      </c>
      <c r="T1850" s="58" t="str">
        <f t="shared" ca="1" si="346"/>
        <v/>
      </c>
      <c r="U1850" s="57" t="str">
        <f t="shared" si="347"/>
        <v/>
      </c>
      <c r="V1850" s="57" t="str">
        <f ca="1">IF(AND(C1850&lt;&gt;"",C1850&lt;&gt;OFFSET(C1850,1,0)),SUMIFS([Giá có thuế],[Số ĐK],C1850),"")</f>
        <v/>
      </c>
      <c r="W1850" s="53"/>
      <c r="X1850" s="55" t="str">
        <f>IF(W1850="","",'Thông Tin Chung'!#REF!)</f>
        <v/>
      </c>
      <c r="Y1850" s="57" t="str">
        <f t="shared" ca="1" si="348"/>
        <v/>
      </c>
      <c r="Z1850" s="59"/>
      <c r="AA1850" s="49" t="str">
        <f ca="1">IF(C1850="","",IF(OR(D1850&lt;NgayBatDau,D1850&gt;NgayKetThuc),"Ngày tháng phải nằm trong kỳ báo cáo",IF(AND(G1850&lt;&gt;"",COUNTIF(D.2[Tên khách hàng],G1850)=0),"Tên KH chưa khai báo trong DSKH",IF(AND(H1850&lt;&gt;"",COUNTIF(D.1[Tên sản phẩm],H1850)=0),"SP này chưa khai báo trong DSSP",""))))</f>
        <v/>
      </c>
      <c r="AB1850" s="28" t="str">
        <f t="shared" ca="1" si="338"/>
        <v/>
      </c>
      <c r="AC1850" s="29" t="str">
        <f>IF(OR(H1850="",S1850=""),"",S1850-(SUM(L1850,M1850)*INDEX(#REF!,MATCH(H1850,D.1[Tên sản phẩm],0))))</f>
        <v/>
      </c>
    </row>
    <row r="1851" spans="2:29" ht="27.75" customHeight="1">
      <c r="B1851" s="69">
        <f t="shared" si="339"/>
        <v>1848</v>
      </c>
      <c r="C1851" s="49" t="str">
        <f t="shared" ca="1" si="340"/>
        <v/>
      </c>
      <c r="D1851" s="50" t="str">
        <f t="shared" ca="1" si="341"/>
        <v/>
      </c>
      <c r="E1851" s="51" t="str">
        <f t="shared" ca="1" si="342"/>
        <v/>
      </c>
      <c r="F1851" s="51"/>
      <c r="G1851" s="52" t="str">
        <f t="shared" ca="1" si="343"/>
        <v/>
      </c>
      <c r="H1851" s="53"/>
      <c r="I1851" s="54" t="str">
        <f>IF(H1851="","",INDEX(D.1[Quy cách],MATCH(H1851,D.1[Tên sản phẩm],0)))</f>
        <v/>
      </c>
      <c r="J1851" s="20" t="str">
        <f>IF(H1851="","",INDEX(D.1[ĐVT],MATCH(H1851,D.1[Tên sản phẩm],0)))</f>
        <v/>
      </c>
      <c r="K1851" s="56" t="str">
        <f>IF(H1851="","",INDEX(#REF!,MATCH(H1851,D.1[Tên sản phẩm],0)))</f>
        <v/>
      </c>
      <c r="L1851" s="56"/>
      <c r="M1851" s="53"/>
      <c r="N1851" s="53"/>
      <c r="O1851" s="53"/>
      <c r="P1851" s="57" t="str">
        <f t="shared" si="344"/>
        <v/>
      </c>
      <c r="Q1851" s="58"/>
      <c r="R1851" s="56" t="str">
        <f t="shared" si="337"/>
        <v/>
      </c>
      <c r="S1851" s="57" t="str">
        <f t="shared" si="345"/>
        <v/>
      </c>
      <c r="T1851" s="58" t="str">
        <f t="shared" ca="1" si="346"/>
        <v/>
      </c>
      <c r="U1851" s="57" t="str">
        <f t="shared" si="347"/>
        <v/>
      </c>
      <c r="V1851" s="57" t="str">
        <f ca="1">IF(AND(C1851&lt;&gt;"",C1851&lt;&gt;OFFSET(C1851,1,0)),SUMIFS([Giá có thuế],[Số ĐK],C1851),"")</f>
        <v/>
      </c>
      <c r="W1851" s="53"/>
      <c r="X1851" s="55" t="str">
        <f>IF(W1851="","",'Thông Tin Chung'!#REF!)</f>
        <v/>
      </c>
      <c r="Y1851" s="57" t="str">
        <f t="shared" ca="1" si="348"/>
        <v/>
      </c>
      <c r="Z1851" s="59"/>
      <c r="AA1851" s="49" t="str">
        <f ca="1">IF(C1851="","",IF(OR(D1851&lt;NgayBatDau,D1851&gt;NgayKetThuc),"Ngày tháng phải nằm trong kỳ báo cáo",IF(AND(G1851&lt;&gt;"",COUNTIF(D.2[Tên khách hàng],G1851)=0),"Tên KH chưa khai báo trong DSKH",IF(AND(H1851&lt;&gt;"",COUNTIF(D.1[Tên sản phẩm],H1851)=0),"SP này chưa khai báo trong DSSP",""))))</f>
        <v/>
      </c>
      <c r="AB1851" s="28" t="str">
        <f t="shared" ca="1" si="338"/>
        <v/>
      </c>
      <c r="AC1851" s="29" t="str">
        <f>IF(OR(H1851="",S1851=""),"",S1851-(SUM(L1851,M1851)*INDEX(#REF!,MATCH(H1851,D.1[Tên sản phẩm],0))))</f>
        <v/>
      </c>
    </row>
    <row r="1852" spans="2:29" ht="27.75" customHeight="1">
      <c r="B1852" s="69">
        <f t="shared" si="339"/>
        <v>1849</v>
      </c>
      <c r="C1852" s="49" t="str">
        <f t="shared" ca="1" si="340"/>
        <v/>
      </c>
      <c r="D1852" s="50" t="str">
        <f t="shared" ca="1" si="341"/>
        <v/>
      </c>
      <c r="E1852" s="51" t="str">
        <f t="shared" ca="1" si="342"/>
        <v/>
      </c>
      <c r="F1852" s="51"/>
      <c r="G1852" s="52" t="str">
        <f t="shared" ca="1" si="343"/>
        <v/>
      </c>
      <c r="H1852" s="53"/>
      <c r="I1852" s="54" t="str">
        <f>IF(H1852="","",INDEX(D.1[Quy cách],MATCH(H1852,D.1[Tên sản phẩm],0)))</f>
        <v/>
      </c>
      <c r="J1852" s="20" t="str">
        <f>IF(H1852="","",INDEX(D.1[ĐVT],MATCH(H1852,D.1[Tên sản phẩm],0)))</f>
        <v/>
      </c>
      <c r="K1852" s="56" t="str">
        <f>IF(H1852="","",INDEX(#REF!,MATCH(H1852,D.1[Tên sản phẩm],0)))</f>
        <v/>
      </c>
      <c r="L1852" s="56"/>
      <c r="M1852" s="53"/>
      <c r="N1852" s="53"/>
      <c r="O1852" s="53"/>
      <c r="P1852" s="57" t="str">
        <f t="shared" si="344"/>
        <v/>
      </c>
      <c r="Q1852" s="58"/>
      <c r="R1852" s="56" t="str">
        <f t="shared" si="337"/>
        <v/>
      </c>
      <c r="S1852" s="57" t="str">
        <f t="shared" si="345"/>
        <v/>
      </c>
      <c r="T1852" s="58" t="str">
        <f t="shared" ca="1" si="346"/>
        <v/>
      </c>
      <c r="U1852" s="57" t="str">
        <f t="shared" si="347"/>
        <v/>
      </c>
      <c r="V1852" s="57" t="str">
        <f ca="1">IF(AND(C1852&lt;&gt;"",C1852&lt;&gt;OFFSET(C1852,1,0)),SUMIFS([Giá có thuế],[Số ĐK],C1852),"")</f>
        <v/>
      </c>
      <c r="W1852" s="53"/>
      <c r="X1852" s="55" t="str">
        <f>IF(W1852="","",'Thông Tin Chung'!#REF!)</f>
        <v/>
      </c>
      <c r="Y1852" s="57" t="str">
        <f t="shared" ca="1" si="348"/>
        <v/>
      </c>
      <c r="Z1852" s="59"/>
      <c r="AA1852" s="49" t="str">
        <f ca="1">IF(C1852="","",IF(OR(D1852&lt;NgayBatDau,D1852&gt;NgayKetThuc),"Ngày tháng phải nằm trong kỳ báo cáo",IF(AND(G1852&lt;&gt;"",COUNTIF(D.2[Tên khách hàng],G1852)=0),"Tên KH chưa khai báo trong DSKH",IF(AND(H1852&lt;&gt;"",COUNTIF(D.1[Tên sản phẩm],H1852)=0),"SP này chưa khai báo trong DSSP",""))))</f>
        <v/>
      </c>
      <c r="AB1852" s="28" t="str">
        <f t="shared" ca="1" si="338"/>
        <v/>
      </c>
      <c r="AC1852" s="29" t="str">
        <f>IF(OR(H1852="",S1852=""),"",S1852-(SUM(L1852,M1852)*INDEX(#REF!,MATCH(H1852,D.1[Tên sản phẩm],0))))</f>
        <v/>
      </c>
    </row>
    <row r="1853" spans="2:29" ht="27.75" customHeight="1">
      <c r="B1853" s="69">
        <f t="shared" si="339"/>
        <v>1850</v>
      </c>
      <c r="C1853" s="49" t="str">
        <f t="shared" ca="1" si="340"/>
        <v/>
      </c>
      <c r="D1853" s="50" t="str">
        <f t="shared" ca="1" si="341"/>
        <v/>
      </c>
      <c r="E1853" s="51" t="str">
        <f t="shared" ca="1" si="342"/>
        <v/>
      </c>
      <c r="F1853" s="51"/>
      <c r="G1853" s="52" t="str">
        <f t="shared" ca="1" si="343"/>
        <v/>
      </c>
      <c r="H1853" s="53"/>
      <c r="I1853" s="54" t="str">
        <f>IF(H1853="","",INDEX(D.1[Quy cách],MATCH(H1853,D.1[Tên sản phẩm],0)))</f>
        <v/>
      </c>
      <c r="J1853" s="20" t="str">
        <f>IF(H1853="","",INDEX(D.1[ĐVT],MATCH(H1853,D.1[Tên sản phẩm],0)))</f>
        <v/>
      </c>
      <c r="K1853" s="56" t="str">
        <f>IF(H1853="","",INDEX(#REF!,MATCH(H1853,D.1[Tên sản phẩm],0)))</f>
        <v/>
      </c>
      <c r="L1853" s="56"/>
      <c r="M1853" s="53"/>
      <c r="N1853" s="53"/>
      <c r="O1853" s="53"/>
      <c r="P1853" s="57" t="str">
        <f t="shared" si="344"/>
        <v/>
      </c>
      <c r="Q1853" s="58"/>
      <c r="R1853" s="56" t="str">
        <f t="shared" si="337"/>
        <v/>
      </c>
      <c r="S1853" s="57" t="str">
        <f t="shared" si="345"/>
        <v/>
      </c>
      <c r="T1853" s="58" t="str">
        <f t="shared" ca="1" si="346"/>
        <v/>
      </c>
      <c r="U1853" s="57" t="str">
        <f t="shared" si="347"/>
        <v/>
      </c>
      <c r="V1853" s="57" t="str">
        <f ca="1">IF(AND(C1853&lt;&gt;"",C1853&lt;&gt;OFFSET(C1853,1,0)),SUMIFS([Giá có thuế],[Số ĐK],C1853),"")</f>
        <v/>
      </c>
      <c r="W1853" s="53"/>
      <c r="X1853" s="55" t="str">
        <f>IF(W1853="","",'Thông Tin Chung'!#REF!)</f>
        <v/>
      </c>
      <c r="Y1853" s="57" t="str">
        <f t="shared" ca="1" si="348"/>
        <v/>
      </c>
      <c r="Z1853" s="59"/>
      <c r="AA1853" s="49" t="str">
        <f ca="1">IF(C1853="","",IF(OR(D1853&lt;NgayBatDau,D1853&gt;NgayKetThuc),"Ngày tháng phải nằm trong kỳ báo cáo",IF(AND(G1853&lt;&gt;"",COUNTIF(D.2[Tên khách hàng],G1853)=0),"Tên KH chưa khai báo trong DSKH",IF(AND(H1853&lt;&gt;"",COUNTIF(D.1[Tên sản phẩm],H1853)=0),"SP này chưa khai báo trong DSSP",""))))</f>
        <v/>
      </c>
      <c r="AB1853" s="28" t="str">
        <f t="shared" ca="1" si="338"/>
        <v/>
      </c>
      <c r="AC1853" s="29" t="str">
        <f>IF(OR(H1853="",S1853=""),"",S1853-(SUM(L1853,M1853)*INDEX(#REF!,MATCH(H1853,D.1[Tên sản phẩm],0))))</f>
        <v/>
      </c>
    </row>
    <row r="1854" spans="2:29" ht="27.75" customHeight="1">
      <c r="B1854" s="69">
        <f t="shared" si="339"/>
        <v>1851</v>
      </c>
      <c r="C1854" s="49" t="str">
        <f t="shared" ca="1" si="340"/>
        <v/>
      </c>
      <c r="D1854" s="50" t="str">
        <f t="shared" ca="1" si="341"/>
        <v/>
      </c>
      <c r="E1854" s="51" t="str">
        <f t="shared" ca="1" si="342"/>
        <v/>
      </c>
      <c r="F1854" s="51"/>
      <c r="G1854" s="52" t="str">
        <f t="shared" ca="1" si="343"/>
        <v/>
      </c>
      <c r="H1854" s="53"/>
      <c r="I1854" s="54" t="str">
        <f>IF(H1854="","",INDEX(D.1[Quy cách],MATCH(H1854,D.1[Tên sản phẩm],0)))</f>
        <v/>
      </c>
      <c r="J1854" s="20" t="str">
        <f>IF(H1854="","",INDEX(D.1[ĐVT],MATCH(H1854,D.1[Tên sản phẩm],0)))</f>
        <v/>
      </c>
      <c r="K1854" s="56" t="str">
        <f>IF(H1854="","",INDEX(#REF!,MATCH(H1854,D.1[Tên sản phẩm],0)))</f>
        <v/>
      </c>
      <c r="L1854" s="56"/>
      <c r="M1854" s="53"/>
      <c r="N1854" s="53"/>
      <c r="O1854" s="53"/>
      <c r="P1854" s="57" t="str">
        <f t="shared" si="344"/>
        <v/>
      </c>
      <c r="Q1854" s="58"/>
      <c r="R1854" s="56" t="str">
        <f t="shared" si="337"/>
        <v/>
      </c>
      <c r="S1854" s="57" t="str">
        <f t="shared" si="345"/>
        <v/>
      </c>
      <c r="T1854" s="58" t="str">
        <f t="shared" ca="1" si="346"/>
        <v/>
      </c>
      <c r="U1854" s="57" t="str">
        <f t="shared" si="347"/>
        <v/>
      </c>
      <c r="V1854" s="57" t="str">
        <f ca="1">IF(AND(C1854&lt;&gt;"",C1854&lt;&gt;OFFSET(C1854,1,0)),SUMIFS([Giá có thuế],[Số ĐK],C1854),"")</f>
        <v/>
      </c>
      <c r="W1854" s="53"/>
      <c r="X1854" s="55" t="str">
        <f>IF(W1854="","",'Thông Tin Chung'!#REF!)</f>
        <v/>
      </c>
      <c r="Y1854" s="57" t="str">
        <f t="shared" ca="1" si="348"/>
        <v/>
      </c>
      <c r="Z1854" s="59"/>
      <c r="AA1854" s="49" t="str">
        <f ca="1">IF(C1854="","",IF(OR(D1854&lt;NgayBatDau,D1854&gt;NgayKetThuc),"Ngày tháng phải nằm trong kỳ báo cáo",IF(AND(G1854&lt;&gt;"",COUNTIF(D.2[Tên khách hàng],G1854)=0),"Tên KH chưa khai báo trong DSKH",IF(AND(H1854&lt;&gt;"",COUNTIF(D.1[Tên sản phẩm],H1854)=0),"SP này chưa khai báo trong DSSP",""))))</f>
        <v/>
      </c>
      <c r="AB1854" s="28" t="str">
        <f t="shared" ca="1" si="338"/>
        <v/>
      </c>
      <c r="AC1854" s="29" t="str">
        <f>IF(OR(H1854="",S1854=""),"",S1854-(SUM(L1854,M1854)*INDEX(#REF!,MATCH(H1854,D.1[Tên sản phẩm],0))))</f>
        <v/>
      </c>
    </row>
    <row r="1855" spans="2:29" ht="27.75" customHeight="1">
      <c r="B1855" s="69">
        <f t="shared" si="339"/>
        <v>1852</v>
      </c>
      <c r="C1855" s="49" t="str">
        <f t="shared" ca="1" si="340"/>
        <v/>
      </c>
      <c r="D1855" s="50" t="str">
        <f t="shared" ca="1" si="341"/>
        <v/>
      </c>
      <c r="E1855" s="51" t="str">
        <f t="shared" ca="1" si="342"/>
        <v/>
      </c>
      <c r="F1855" s="51"/>
      <c r="G1855" s="52" t="str">
        <f t="shared" ca="1" si="343"/>
        <v/>
      </c>
      <c r="H1855" s="53"/>
      <c r="I1855" s="54" t="str">
        <f>IF(H1855="","",INDEX(D.1[Quy cách],MATCH(H1855,D.1[Tên sản phẩm],0)))</f>
        <v/>
      </c>
      <c r="J1855" s="20" t="str">
        <f>IF(H1855="","",INDEX(D.1[ĐVT],MATCH(H1855,D.1[Tên sản phẩm],0)))</f>
        <v/>
      </c>
      <c r="K1855" s="56" t="str">
        <f>IF(H1855="","",INDEX(#REF!,MATCH(H1855,D.1[Tên sản phẩm],0)))</f>
        <v/>
      </c>
      <c r="L1855" s="56"/>
      <c r="M1855" s="53"/>
      <c r="N1855" s="53"/>
      <c r="O1855" s="53"/>
      <c r="P1855" s="57" t="str">
        <f t="shared" si="344"/>
        <v/>
      </c>
      <c r="Q1855" s="58"/>
      <c r="R1855" s="56" t="str">
        <f t="shared" si="337"/>
        <v/>
      </c>
      <c r="S1855" s="57" t="str">
        <f t="shared" si="345"/>
        <v/>
      </c>
      <c r="T1855" s="58" t="str">
        <f t="shared" ca="1" si="346"/>
        <v/>
      </c>
      <c r="U1855" s="57" t="str">
        <f t="shared" si="347"/>
        <v/>
      </c>
      <c r="V1855" s="57" t="str">
        <f ca="1">IF(AND(C1855&lt;&gt;"",C1855&lt;&gt;OFFSET(C1855,1,0)),SUMIFS([Giá có thuế],[Số ĐK],C1855),"")</f>
        <v/>
      </c>
      <c r="W1855" s="53"/>
      <c r="X1855" s="55" t="str">
        <f>IF(W1855="","",'Thông Tin Chung'!#REF!)</f>
        <v/>
      </c>
      <c r="Y1855" s="57" t="str">
        <f t="shared" ca="1" si="348"/>
        <v/>
      </c>
      <c r="Z1855" s="59"/>
      <c r="AA1855" s="49" t="str">
        <f ca="1">IF(C1855="","",IF(OR(D1855&lt;NgayBatDau,D1855&gt;NgayKetThuc),"Ngày tháng phải nằm trong kỳ báo cáo",IF(AND(G1855&lt;&gt;"",COUNTIF(D.2[Tên khách hàng],G1855)=0),"Tên KH chưa khai báo trong DSKH",IF(AND(H1855&lt;&gt;"",COUNTIF(D.1[Tên sản phẩm],H1855)=0),"SP này chưa khai báo trong DSSP",""))))</f>
        <v/>
      </c>
      <c r="AB1855" s="28" t="str">
        <f t="shared" ca="1" si="338"/>
        <v/>
      </c>
      <c r="AC1855" s="29" t="str">
        <f>IF(OR(H1855="",S1855=""),"",S1855-(SUM(L1855,M1855)*INDEX(#REF!,MATCH(H1855,D.1[Tên sản phẩm],0))))</f>
        <v/>
      </c>
    </row>
    <row r="1856" spans="2:29" ht="27.75" customHeight="1">
      <c r="B1856" s="69">
        <f t="shared" si="339"/>
        <v>1853</v>
      </c>
      <c r="C1856" s="49" t="str">
        <f t="shared" ca="1" si="340"/>
        <v/>
      </c>
      <c r="D1856" s="50" t="str">
        <f t="shared" ca="1" si="341"/>
        <v/>
      </c>
      <c r="E1856" s="51" t="str">
        <f t="shared" ca="1" si="342"/>
        <v/>
      </c>
      <c r="F1856" s="51"/>
      <c r="G1856" s="52" t="str">
        <f t="shared" ca="1" si="343"/>
        <v/>
      </c>
      <c r="H1856" s="53"/>
      <c r="I1856" s="54" t="str">
        <f>IF(H1856="","",INDEX(D.1[Quy cách],MATCH(H1856,D.1[Tên sản phẩm],0)))</f>
        <v/>
      </c>
      <c r="J1856" s="20" t="str">
        <f>IF(H1856="","",INDEX(D.1[ĐVT],MATCH(H1856,D.1[Tên sản phẩm],0)))</f>
        <v/>
      </c>
      <c r="K1856" s="56" t="str">
        <f>IF(H1856="","",INDEX(#REF!,MATCH(H1856,D.1[Tên sản phẩm],0)))</f>
        <v/>
      </c>
      <c r="L1856" s="56"/>
      <c r="M1856" s="53"/>
      <c r="N1856" s="53"/>
      <c r="O1856" s="53"/>
      <c r="P1856" s="57" t="str">
        <f t="shared" si="344"/>
        <v/>
      </c>
      <c r="Q1856" s="58"/>
      <c r="R1856" s="56" t="str">
        <f t="shared" si="337"/>
        <v/>
      </c>
      <c r="S1856" s="57" t="str">
        <f t="shared" si="345"/>
        <v/>
      </c>
      <c r="T1856" s="58" t="str">
        <f t="shared" ca="1" si="346"/>
        <v/>
      </c>
      <c r="U1856" s="57" t="str">
        <f t="shared" si="347"/>
        <v/>
      </c>
      <c r="V1856" s="57" t="str">
        <f ca="1">IF(AND(C1856&lt;&gt;"",C1856&lt;&gt;OFFSET(C1856,1,0)),SUMIFS([Giá có thuế],[Số ĐK],C1856),"")</f>
        <v/>
      </c>
      <c r="W1856" s="53"/>
      <c r="X1856" s="55" t="str">
        <f>IF(W1856="","",'Thông Tin Chung'!#REF!)</f>
        <v/>
      </c>
      <c r="Y1856" s="57" t="str">
        <f t="shared" ca="1" si="348"/>
        <v/>
      </c>
      <c r="Z1856" s="59"/>
      <c r="AA1856" s="49" t="str">
        <f ca="1">IF(C1856="","",IF(OR(D1856&lt;NgayBatDau,D1856&gt;NgayKetThuc),"Ngày tháng phải nằm trong kỳ báo cáo",IF(AND(G1856&lt;&gt;"",COUNTIF(D.2[Tên khách hàng],G1856)=0),"Tên KH chưa khai báo trong DSKH",IF(AND(H1856&lt;&gt;"",COUNTIF(D.1[Tên sản phẩm],H1856)=0),"SP này chưa khai báo trong DSSP",""))))</f>
        <v/>
      </c>
      <c r="AB1856" s="28" t="str">
        <f t="shared" ca="1" si="338"/>
        <v/>
      </c>
      <c r="AC1856" s="29" t="str">
        <f>IF(OR(H1856="",S1856=""),"",S1856-(SUM(L1856,M1856)*INDEX(#REF!,MATCH(H1856,D.1[Tên sản phẩm],0))))</f>
        <v/>
      </c>
    </row>
    <row r="1857" spans="2:29" ht="27.75" customHeight="1">
      <c r="B1857" s="69">
        <f t="shared" si="339"/>
        <v>1854</v>
      </c>
      <c r="C1857" s="49" t="str">
        <f t="shared" ca="1" si="340"/>
        <v/>
      </c>
      <c r="D1857" s="50" t="str">
        <f t="shared" ca="1" si="341"/>
        <v/>
      </c>
      <c r="E1857" s="51" t="str">
        <f t="shared" ca="1" si="342"/>
        <v/>
      </c>
      <c r="F1857" s="51"/>
      <c r="G1857" s="52" t="str">
        <f t="shared" ca="1" si="343"/>
        <v/>
      </c>
      <c r="H1857" s="53"/>
      <c r="I1857" s="54" t="str">
        <f>IF(H1857="","",INDEX(D.1[Quy cách],MATCH(H1857,D.1[Tên sản phẩm],0)))</f>
        <v/>
      </c>
      <c r="J1857" s="20" t="str">
        <f>IF(H1857="","",INDEX(D.1[ĐVT],MATCH(H1857,D.1[Tên sản phẩm],0)))</f>
        <v/>
      </c>
      <c r="K1857" s="56" t="str">
        <f>IF(H1857="","",INDEX(#REF!,MATCH(H1857,D.1[Tên sản phẩm],0)))</f>
        <v/>
      </c>
      <c r="L1857" s="56"/>
      <c r="M1857" s="53"/>
      <c r="N1857" s="53"/>
      <c r="O1857" s="53"/>
      <c r="P1857" s="57" t="str">
        <f t="shared" si="344"/>
        <v/>
      </c>
      <c r="Q1857" s="58"/>
      <c r="R1857" s="56" t="str">
        <f t="shared" si="337"/>
        <v/>
      </c>
      <c r="S1857" s="57" t="str">
        <f t="shared" si="345"/>
        <v/>
      </c>
      <c r="T1857" s="58" t="str">
        <f t="shared" ca="1" si="346"/>
        <v/>
      </c>
      <c r="U1857" s="57" t="str">
        <f t="shared" si="347"/>
        <v/>
      </c>
      <c r="V1857" s="57" t="str">
        <f ca="1">IF(AND(C1857&lt;&gt;"",C1857&lt;&gt;OFFSET(C1857,1,0)),SUMIFS([Giá có thuế],[Số ĐK],C1857),"")</f>
        <v/>
      </c>
      <c r="W1857" s="53"/>
      <c r="X1857" s="55" t="str">
        <f>IF(W1857="","",'Thông Tin Chung'!#REF!)</f>
        <v/>
      </c>
      <c r="Y1857" s="57" t="str">
        <f t="shared" ca="1" si="348"/>
        <v/>
      </c>
      <c r="Z1857" s="59"/>
      <c r="AA1857" s="49" t="str">
        <f ca="1">IF(C1857="","",IF(OR(D1857&lt;NgayBatDau,D1857&gt;NgayKetThuc),"Ngày tháng phải nằm trong kỳ báo cáo",IF(AND(G1857&lt;&gt;"",COUNTIF(D.2[Tên khách hàng],G1857)=0),"Tên KH chưa khai báo trong DSKH",IF(AND(H1857&lt;&gt;"",COUNTIF(D.1[Tên sản phẩm],H1857)=0),"SP này chưa khai báo trong DSSP",""))))</f>
        <v/>
      </c>
      <c r="AB1857" s="28" t="str">
        <f t="shared" ca="1" si="338"/>
        <v/>
      </c>
      <c r="AC1857" s="29" t="str">
        <f>IF(OR(H1857="",S1857=""),"",S1857-(SUM(L1857,M1857)*INDEX(#REF!,MATCH(H1857,D.1[Tên sản phẩm],0))))</f>
        <v/>
      </c>
    </row>
    <row r="1858" spans="2:29" ht="27.75" customHeight="1">
      <c r="B1858" s="69">
        <f t="shared" si="339"/>
        <v>1855</v>
      </c>
      <c r="C1858" s="49" t="str">
        <f t="shared" ca="1" si="340"/>
        <v/>
      </c>
      <c r="D1858" s="50" t="str">
        <f t="shared" ca="1" si="341"/>
        <v/>
      </c>
      <c r="E1858" s="51" t="str">
        <f t="shared" ca="1" si="342"/>
        <v/>
      </c>
      <c r="F1858" s="51"/>
      <c r="G1858" s="52" t="str">
        <f t="shared" ca="1" si="343"/>
        <v/>
      </c>
      <c r="H1858" s="53"/>
      <c r="I1858" s="54" t="str">
        <f>IF(H1858="","",INDEX(D.1[Quy cách],MATCH(H1858,D.1[Tên sản phẩm],0)))</f>
        <v/>
      </c>
      <c r="J1858" s="20" t="str">
        <f>IF(H1858="","",INDEX(D.1[ĐVT],MATCH(H1858,D.1[Tên sản phẩm],0)))</f>
        <v/>
      </c>
      <c r="K1858" s="56" t="str">
        <f>IF(H1858="","",INDEX(#REF!,MATCH(H1858,D.1[Tên sản phẩm],0)))</f>
        <v/>
      </c>
      <c r="L1858" s="56"/>
      <c r="M1858" s="53"/>
      <c r="N1858" s="53"/>
      <c r="O1858" s="53"/>
      <c r="P1858" s="57" t="str">
        <f t="shared" si="344"/>
        <v/>
      </c>
      <c r="Q1858" s="58"/>
      <c r="R1858" s="56" t="str">
        <f t="shared" si="337"/>
        <v/>
      </c>
      <c r="S1858" s="57" t="str">
        <f t="shared" si="345"/>
        <v/>
      </c>
      <c r="T1858" s="58" t="str">
        <f t="shared" ca="1" si="346"/>
        <v/>
      </c>
      <c r="U1858" s="57" t="str">
        <f t="shared" si="347"/>
        <v/>
      </c>
      <c r="V1858" s="57" t="str">
        <f ca="1">IF(AND(C1858&lt;&gt;"",C1858&lt;&gt;OFFSET(C1858,1,0)),SUMIFS([Giá có thuế],[Số ĐK],C1858),"")</f>
        <v/>
      </c>
      <c r="W1858" s="53"/>
      <c r="X1858" s="55" t="str">
        <f>IF(W1858="","",'Thông Tin Chung'!#REF!)</f>
        <v/>
      </c>
      <c r="Y1858" s="57" t="str">
        <f t="shared" ca="1" si="348"/>
        <v/>
      </c>
      <c r="Z1858" s="59"/>
      <c r="AA1858" s="49" t="str">
        <f ca="1">IF(C1858="","",IF(OR(D1858&lt;NgayBatDau,D1858&gt;NgayKetThuc),"Ngày tháng phải nằm trong kỳ báo cáo",IF(AND(G1858&lt;&gt;"",COUNTIF(D.2[Tên khách hàng],G1858)=0),"Tên KH chưa khai báo trong DSKH",IF(AND(H1858&lt;&gt;"",COUNTIF(D.1[Tên sản phẩm],H1858)=0),"SP này chưa khai báo trong DSSP",""))))</f>
        <v/>
      </c>
      <c r="AB1858" s="28" t="str">
        <f t="shared" ca="1" si="338"/>
        <v/>
      </c>
      <c r="AC1858" s="29" t="str">
        <f>IF(OR(H1858="",S1858=""),"",S1858-(SUM(L1858,M1858)*INDEX(#REF!,MATCH(H1858,D.1[Tên sản phẩm],0))))</f>
        <v/>
      </c>
    </row>
    <row r="1859" spans="2:29" ht="27.75" customHeight="1">
      <c r="B1859" s="69">
        <f t="shared" si="339"/>
        <v>1856</v>
      </c>
      <c r="C1859" s="49" t="str">
        <f t="shared" ca="1" si="340"/>
        <v/>
      </c>
      <c r="D1859" s="50" t="str">
        <f t="shared" ca="1" si="341"/>
        <v/>
      </c>
      <c r="E1859" s="51" t="str">
        <f t="shared" ca="1" si="342"/>
        <v/>
      </c>
      <c r="F1859" s="51"/>
      <c r="G1859" s="52" t="str">
        <f t="shared" ca="1" si="343"/>
        <v/>
      </c>
      <c r="H1859" s="53"/>
      <c r="I1859" s="54" t="str">
        <f>IF(H1859="","",INDEX(D.1[Quy cách],MATCH(H1859,D.1[Tên sản phẩm],0)))</f>
        <v/>
      </c>
      <c r="J1859" s="20" t="str">
        <f>IF(H1859="","",INDEX(D.1[ĐVT],MATCH(H1859,D.1[Tên sản phẩm],0)))</f>
        <v/>
      </c>
      <c r="K1859" s="56" t="str">
        <f>IF(H1859="","",INDEX(#REF!,MATCH(H1859,D.1[Tên sản phẩm],0)))</f>
        <v/>
      </c>
      <c r="L1859" s="56"/>
      <c r="M1859" s="53"/>
      <c r="N1859" s="53"/>
      <c r="O1859" s="53"/>
      <c r="P1859" s="57" t="str">
        <f t="shared" si="344"/>
        <v/>
      </c>
      <c r="Q1859" s="58"/>
      <c r="R1859" s="56" t="str">
        <f t="shared" ref="R1859:R1922" si="349">IF(P1859="","",P1859*SUM(Q1859))</f>
        <v/>
      </c>
      <c r="S1859" s="57" t="str">
        <f t="shared" si="345"/>
        <v/>
      </c>
      <c r="T1859" s="58" t="str">
        <f t="shared" ca="1" si="346"/>
        <v/>
      </c>
      <c r="U1859" s="57" t="str">
        <f t="shared" si="347"/>
        <v/>
      </c>
      <c r="V1859" s="57" t="str">
        <f ca="1">IF(AND(C1859&lt;&gt;"",C1859&lt;&gt;OFFSET(C1859,1,0)),SUMIFS([Giá có thuế],[Số ĐK],C1859),"")</f>
        <v/>
      </c>
      <c r="W1859" s="53"/>
      <c r="X1859" s="55" t="str">
        <f>IF(W1859="","",'Thông Tin Chung'!#REF!)</f>
        <v/>
      </c>
      <c r="Y1859" s="57" t="str">
        <f t="shared" ca="1" si="348"/>
        <v/>
      </c>
      <c r="Z1859" s="59"/>
      <c r="AA1859" s="49" t="str">
        <f ca="1">IF(C1859="","",IF(OR(D1859&lt;NgayBatDau,D1859&gt;NgayKetThuc),"Ngày tháng phải nằm trong kỳ báo cáo",IF(AND(G1859&lt;&gt;"",COUNTIF(D.2[Tên khách hàng],G1859)=0),"Tên KH chưa khai báo trong DSKH",IF(AND(H1859&lt;&gt;"",COUNTIF(D.1[Tên sản phẩm],H1859)=0),"SP này chưa khai báo trong DSSP",""))))</f>
        <v/>
      </c>
      <c r="AB1859" s="28" t="str">
        <f t="shared" ref="AB1859:AB1922" ca="1" si="350">IF(D1859="","",MONTH(D1859))</f>
        <v/>
      </c>
      <c r="AC1859" s="29" t="str">
        <f>IF(OR(H1859="",S1859=""),"",S1859-(SUM(L1859,M1859)*INDEX(#REF!,MATCH(H1859,D.1[Tên sản phẩm],0))))</f>
        <v/>
      </c>
    </row>
    <row r="1860" spans="2:29" ht="27.75" customHeight="1">
      <c r="B1860" s="69">
        <f t="shared" ref="B1860:B1923" si="351">ROW(A1860)-3</f>
        <v>1857</v>
      </c>
      <c r="C1860" s="49" t="str">
        <f t="shared" ref="C1860:C1923" ca="1" si="352">IF(AND(D1860="",E1860="",G1860=""),"",IF(AND(D1860=OFFSET(D1860,-1,0),E1860=OFFSET(E1860,-1,0),G1860=OFFSET(G1860,-1,0)),OFFSET(B1860,-1,1),B1860))</f>
        <v/>
      </c>
      <c r="D1860" s="50" t="str">
        <f t="shared" ref="D1860:D1923" ca="1" si="353">IF(AND($H1860&lt;&gt;"",B1860&lt;&gt;1),OFFSET(C1860,-1,1),"")</f>
        <v/>
      </c>
      <c r="E1860" s="51" t="str">
        <f t="shared" ref="E1860:E1923" ca="1" si="354">IF(AND($H1860&lt;&gt;"",B1860&lt;&gt;1),OFFSET(D1860,-1,1),"")</f>
        <v/>
      </c>
      <c r="F1860" s="51"/>
      <c r="G1860" s="52" t="str">
        <f t="shared" ref="G1860:G1923" ca="1" si="355">IF(AND($H1860&lt;&gt;"",B1860&lt;&gt;1),OFFSET(F1860,-1,1),"")</f>
        <v/>
      </c>
      <c r="H1860" s="53"/>
      <c r="I1860" s="54" t="str">
        <f>IF(H1860="","",INDEX(D.1[Quy cách],MATCH(H1860,D.1[Tên sản phẩm],0)))</f>
        <v/>
      </c>
      <c r="J1860" s="20" t="str">
        <f>IF(H1860="","",INDEX(D.1[ĐVT],MATCH(H1860,D.1[Tên sản phẩm],0)))</f>
        <v/>
      </c>
      <c r="K1860" s="56" t="str">
        <f>IF(H1860="","",INDEX(#REF!,MATCH(H1860,D.1[Tên sản phẩm],0)))</f>
        <v/>
      </c>
      <c r="L1860" s="56"/>
      <c r="M1860" s="53"/>
      <c r="N1860" s="53"/>
      <c r="O1860" s="53"/>
      <c r="P1860" s="57" t="str">
        <f t="shared" ref="P1860:P1923" si="356">IF(AND(K1860&lt;&gt;"",L1860&lt;&gt;""),K1860*L1860,IF(AND(N1860&lt;&gt;"",O1860&lt;&gt;""),N1860*O1860,""))</f>
        <v/>
      </c>
      <c r="Q1860" s="58"/>
      <c r="R1860" s="56" t="str">
        <f t="shared" si="349"/>
        <v/>
      </c>
      <c r="S1860" s="57" t="str">
        <f t="shared" ref="S1860:S1923" si="357">IF(P1860="","",P1860-SUM(R1860))</f>
        <v/>
      </c>
      <c r="T1860" s="58" t="str">
        <f t="shared" ref="T1860:T1923" ca="1" si="358">IF(AND(S1860&lt;&gt;"",C1860=OFFSET(C1860,-1,0)),OFFSET(S1860,-1,1),"")</f>
        <v/>
      </c>
      <c r="U1860" s="57" t="str">
        <f t="shared" ref="U1860:U1923" si="359">IF(S1860="","",S1860*SUM(1,T1860))</f>
        <v/>
      </c>
      <c r="V1860" s="57" t="str">
        <f ca="1">IF(AND(C1860&lt;&gt;"",C1860&lt;&gt;OFFSET(C1860,1,0)),SUMIFS([Giá có thuế],[Số ĐK],C1860),"")</f>
        <v/>
      </c>
      <c r="W1860" s="53"/>
      <c r="X1860" s="55" t="str">
        <f>IF(W1860="","",'Thông Tin Chung'!#REF!)</f>
        <v/>
      </c>
      <c r="Y1860" s="57" t="str">
        <f t="shared" ref="Y1860:Y1923" ca="1" si="360">IF(AND(V1860&lt;&gt;"",W1860&lt;&gt;"",V1860&lt;&gt;0),V1860-W1860,"")</f>
        <v/>
      </c>
      <c r="Z1860" s="59"/>
      <c r="AA1860" s="49" t="str">
        <f ca="1">IF(C1860="","",IF(OR(D1860&lt;NgayBatDau,D1860&gt;NgayKetThuc),"Ngày tháng phải nằm trong kỳ báo cáo",IF(AND(G1860&lt;&gt;"",COUNTIF(D.2[Tên khách hàng],G1860)=0),"Tên KH chưa khai báo trong DSKH",IF(AND(H1860&lt;&gt;"",COUNTIF(D.1[Tên sản phẩm],H1860)=0),"SP này chưa khai báo trong DSSP",""))))</f>
        <v/>
      </c>
      <c r="AB1860" s="28" t="str">
        <f t="shared" ca="1" si="350"/>
        <v/>
      </c>
      <c r="AC1860" s="29" t="str">
        <f>IF(OR(H1860="",S1860=""),"",S1860-(SUM(L1860,M1860)*INDEX(#REF!,MATCH(H1860,D.1[Tên sản phẩm],0))))</f>
        <v/>
      </c>
    </row>
    <row r="1861" spans="2:29" ht="27.75" customHeight="1">
      <c r="B1861" s="69">
        <f t="shared" si="351"/>
        <v>1858</v>
      </c>
      <c r="C1861" s="49" t="str">
        <f t="shared" ca="1" si="352"/>
        <v/>
      </c>
      <c r="D1861" s="50" t="str">
        <f t="shared" ca="1" si="353"/>
        <v/>
      </c>
      <c r="E1861" s="51" t="str">
        <f t="shared" ca="1" si="354"/>
        <v/>
      </c>
      <c r="F1861" s="51"/>
      <c r="G1861" s="52" t="str">
        <f t="shared" ca="1" si="355"/>
        <v/>
      </c>
      <c r="H1861" s="53"/>
      <c r="I1861" s="54" t="str">
        <f>IF(H1861="","",INDEX(D.1[Quy cách],MATCH(H1861,D.1[Tên sản phẩm],0)))</f>
        <v/>
      </c>
      <c r="J1861" s="20" t="str">
        <f>IF(H1861="","",INDEX(D.1[ĐVT],MATCH(H1861,D.1[Tên sản phẩm],0)))</f>
        <v/>
      </c>
      <c r="K1861" s="56" t="str">
        <f>IF(H1861="","",INDEX(#REF!,MATCH(H1861,D.1[Tên sản phẩm],0)))</f>
        <v/>
      </c>
      <c r="L1861" s="56"/>
      <c r="M1861" s="53"/>
      <c r="N1861" s="53"/>
      <c r="O1861" s="53"/>
      <c r="P1861" s="57" t="str">
        <f t="shared" si="356"/>
        <v/>
      </c>
      <c r="Q1861" s="58"/>
      <c r="R1861" s="56" t="str">
        <f t="shared" si="349"/>
        <v/>
      </c>
      <c r="S1861" s="57" t="str">
        <f t="shared" si="357"/>
        <v/>
      </c>
      <c r="T1861" s="58" t="str">
        <f t="shared" ca="1" si="358"/>
        <v/>
      </c>
      <c r="U1861" s="57" t="str">
        <f t="shared" si="359"/>
        <v/>
      </c>
      <c r="V1861" s="57" t="str">
        <f ca="1">IF(AND(C1861&lt;&gt;"",C1861&lt;&gt;OFFSET(C1861,1,0)),SUMIFS([Giá có thuế],[Số ĐK],C1861),"")</f>
        <v/>
      </c>
      <c r="W1861" s="53"/>
      <c r="X1861" s="55" t="str">
        <f>IF(W1861="","",'Thông Tin Chung'!#REF!)</f>
        <v/>
      </c>
      <c r="Y1861" s="57" t="str">
        <f t="shared" ca="1" si="360"/>
        <v/>
      </c>
      <c r="Z1861" s="59"/>
      <c r="AA1861" s="49" t="str">
        <f ca="1">IF(C1861="","",IF(OR(D1861&lt;NgayBatDau,D1861&gt;NgayKetThuc),"Ngày tháng phải nằm trong kỳ báo cáo",IF(AND(G1861&lt;&gt;"",COUNTIF(D.2[Tên khách hàng],G1861)=0),"Tên KH chưa khai báo trong DSKH",IF(AND(H1861&lt;&gt;"",COUNTIF(D.1[Tên sản phẩm],H1861)=0),"SP này chưa khai báo trong DSSP",""))))</f>
        <v/>
      </c>
      <c r="AB1861" s="28" t="str">
        <f t="shared" ca="1" si="350"/>
        <v/>
      </c>
      <c r="AC1861" s="29" t="str">
        <f>IF(OR(H1861="",S1861=""),"",S1861-(SUM(L1861,M1861)*INDEX(#REF!,MATCH(H1861,D.1[Tên sản phẩm],0))))</f>
        <v/>
      </c>
    </row>
    <row r="1862" spans="2:29" ht="27.75" customHeight="1">
      <c r="B1862" s="69">
        <f t="shared" si="351"/>
        <v>1859</v>
      </c>
      <c r="C1862" s="49" t="str">
        <f t="shared" ca="1" si="352"/>
        <v/>
      </c>
      <c r="D1862" s="50" t="str">
        <f t="shared" ca="1" si="353"/>
        <v/>
      </c>
      <c r="E1862" s="51" t="str">
        <f t="shared" ca="1" si="354"/>
        <v/>
      </c>
      <c r="F1862" s="51"/>
      <c r="G1862" s="52" t="str">
        <f t="shared" ca="1" si="355"/>
        <v/>
      </c>
      <c r="H1862" s="53"/>
      <c r="I1862" s="54" t="str">
        <f>IF(H1862="","",INDEX(D.1[Quy cách],MATCH(H1862,D.1[Tên sản phẩm],0)))</f>
        <v/>
      </c>
      <c r="J1862" s="20" t="str">
        <f>IF(H1862="","",INDEX(D.1[ĐVT],MATCH(H1862,D.1[Tên sản phẩm],0)))</f>
        <v/>
      </c>
      <c r="K1862" s="56" t="str">
        <f>IF(H1862="","",INDEX(#REF!,MATCH(H1862,D.1[Tên sản phẩm],0)))</f>
        <v/>
      </c>
      <c r="L1862" s="56"/>
      <c r="M1862" s="53"/>
      <c r="N1862" s="53"/>
      <c r="O1862" s="53"/>
      <c r="P1862" s="57" t="str">
        <f t="shared" si="356"/>
        <v/>
      </c>
      <c r="Q1862" s="58"/>
      <c r="R1862" s="56" t="str">
        <f t="shared" si="349"/>
        <v/>
      </c>
      <c r="S1862" s="57" t="str">
        <f t="shared" si="357"/>
        <v/>
      </c>
      <c r="T1862" s="58" t="str">
        <f t="shared" ca="1" si="358"/>
        <v/>
      </c>
      <c r="U1862" s="57" t="str">
        <f t="shared" si="359"/>
        <v/>
      </c>
      <c r="V1862" s="57" t="str">
        <f ca="1">IF(AND(C1862&lt;&gt;"",C1862&lt;&gt;OFFSET(C1862,1,0)),SUMIFS([Giá có thuế],[Số ĐK],C1862),"")</f>
        <v/>
      </c>
      <c r="W1862" s="53"/>
      <c r="X1862" s="55" t="str">
        <f>IF(W1862="","",'Thông Tin Chung'!#REF!)</f>
        <v/>
      </c>
      <c r="Y1862" s="57" t="str">
        <f t="shared" ca="1" si="360"/>
        <v/>
      </c>
      <c r="Z1862" s="59"/>
      <c r="AA1862" s="49" t="str">
        <f ca="1">IF(C1862="","",IF(OR(D1862&lt;NgayBatDau,D1862&gt;NgayKetThuc),"Ngày tháng phải nằm trong kỳ báo cáo",IF(AND(G1862&lt;&gt;"",COUNTIF(D.2[Tên khách hàng],G1862)=0),"Tên KH chưa khai báo trong DSKH",IF(AND(H1862&lt;&gt;"",COUNTIF(D.1[Tên sản phẩm],H1862)=0),"SP này chưa khai báo trong DSSP",""))))</f>
        <v/>
      </c>
      <c r="AB1862" s="28" t="str">
        <f t="shared" ca="1" si="350"/>
        <v/>
      </c>
      <c r="AC1862" s="29" t="str">
        <f>IF(OR(H1862="",S1862=""),"",S1862-(SUM(L1862,M1862)*INDEX(#REF!,MATCH(H1862,D.1[Tên sản phẩm],0))))</f>
        <v/>
      </c>
    </row>
    <row r="1863" spans="2:29" ht="27.75" customHeight="1">
      <c r="B1863" s="69">
        <f t="shared" si="351"/>
        <v>1860</v>
      </c>
      <c r="C1863" s="49" t="str">
        <f t="shared" ca="1" si="352"/>
        <v/>
      </c>
      <c r="D1863" s="50" t="str">
        <f t="shared" ca="1" si="353"/>
        <v/>
      </c>
      <c r="E1863" s="51" t="str">
        <f t="shared" ca="1" si="354"/>
        <v/>
      </c>
      <c r="F1863" s="51"/>
      <c r="G1863" s="52" t="str">
        <f t="shared" ca="1" si="355"/>
        <v/>
      </c>
      <c r="H1863" s="53"/>
      <c r="I1863" s="54" t="str">
        <f>IF(H1863="","",INDEX(D.1[Quy cách],MATCH(H1863,D.1[Tên sản phẩm],0)))</f>
        <v/>
      </c>
      <c r="J1863" s="20" t="str">
        <f>IF(H1863="","",INDEX(D.1[ĐVT],MATCH(H1863,D.1[Tên sản phẩm],0)))</f>
        <v/>
      </c>
      <c r="K1863" s="56" t="str">
        <f>IF(H1863="","",INDEX(#REF!,MATCH(H1863,D.1[Tên sản phẩm],0)))</f>
        <v/>
      </c>
      <c r="L1863" s="56"/>
      <c r="M1863" s="53"/>
      <c r="N1863" s="53"/>
      <c r="O1863" s="53"/>
      <c r="P1863" s="57" t="str">
        <f t="shared" si="356"/>
        <v/>
      </c>
      <c r="Q1863" s="58"/>
      <c r="R1863" s="56" t="str">
        <f t="shared" si="349"/>
        <v/>
      </c>
      <c r="S1863" s="57" t="str">
        <f t="shared" si="357"/>
        <v/>
      </c>
      <c r="T1863" s="58" t="str">
        <f t="shared" ca="1" si="358"/>
        <v/>
      </c>
      <c r="U1863" s="57" t="str">
        <f t="shared" si="359"/>
        <v/>
      </c>
      <c r="V1863" s="57" t="str">
        <f ca="1">IF(AND(C1863&lt;&gt;"",C1863&lt;&gt;OFFSET(C1863,1,0)),SUMIFS([Giá có thuế],[Số ĐK],C1863),"")</f>
        <v/>
      </c>
      <c r="W1863" s="53"/>
      <c r="X1863" s="55" t="str">
        <f>IF(W1863="","",'Thông Tin Chung'!#REF!)</f>
        <v/>
      </c>
      <c r="Y1863" s="57" t="str">
        <f t="shared" ca="1" si="360"/>
        <v/>
      </c>
      <c r="Z1863" s="59"/>
      <c r="AA1863" s="49" t="str">
        <f ca="1">IF(C1863="","",IF(OR(D1863&lt;NgayBatDau,D1863&gt;NgayKetThuc),"Ngày tháng phải nằm trong kỳ báo cáo",IF(AND(G1863&lt;&gt;"",COUNTIF(D.2[Tên khách hàng],G1863)=0),"Tên KH chưa khai báo trong DSKH",IF(AND(H1863&lt;&gt;"",COUNTIF(D.1[Tên sản phẩm],H1863)=0),"SP này chưa khai báo trong DSSP",""))))</f>
        <v/>
      </c>
      <c r="AB1863" s="28" t="str">
        <f t="shared" ca="1" si="350"/>
        <v/>
      </c>
      <c r="AC1863" s="29" t="str">
        <f>IF(OR(H1863="",S1863=""),"",S1863-(SUM(L1863,M1863)*INDEX(#REF!,MATCH(H1863,D.1[Tên sản phẩm],0))))</f>
        <v/>
      </c>
    </row>
    <row r="1864" spans="2:29" ht="27.75" customHeight="1">
      <c r="B1864" s="69">
        <f t="shared" si="351"/>
        <v>1861</v>
      </c>
      <c r="C1864" s="49" t="str">
        <f t="shared" ca="1" si="352"/>
        <v/>
      </c>
      <c r="D1864" s="50" t="str">
        <f t="shared" ca="1" si="353"/>
        <v/>
      </c>
      <c r="E1864" s="51" t="str">
        <f t="shared" ca="1" si="354"/>
        <v/>
      </c>
      <c r="F1864" s="51"/>
      <c r="G1864" s="52" t="str">
        <f t="shared" ca="1" si="355"/>
        <v/>
      </c>
      <c r="H1864" s="53"/>
      <c r="I1864" s="54" t="str">
        <f>IF(H1864="","",INDEX(D.1[Quy cách],MATCH(H1864,D.1[Tên sản phẩm],0)))</f>
        <v/>
      </c>
      <c r="J1864" s="20" t="str">
        <f>IF(H1864="","",INDEX(D.1[ĐVT],MATCH(H1864,D.1[Tên sản phẩm],0)))</f>
        <v/>
      </c>
      <c r="K1864" s="56" t="str">
        <f>IF(H1864="","",INDEX(#REF!,MATCH(H1864,D.1[Tên sản phẩm],0)))</f>
        <v/>
      </c>
      <c r="L1864" s="56"/>
      <c r="M1864" s="53"/>
      <c r="N1864" s="53"/>
      <c r="O1864" s="53"/>
      <c r="P1864" s="57" t="str">
        <f t="shared" si="356"/>
        <v/>
      </c>
      <c r="Q1864" s="58"/>
      <c r="R1864" s="56" t="str">
        <f t="shared" si="349"/>
        <v/>
      </c>
      <c r="S1864" s="57" t="str">
        <f t="shared" si="357"/>
        <v/>
      </c>
      <c r="T1864" s="58" t="str">
        <f t="shared" ca="1" si="358"/>
        <v/>
      </c>
      <c r="U1864" s="57" t="str">
        <f t="shared" si="359"/>
        <v/>
      </c>
      <c r="V1864" s="57" t="str">
        <f ca="1">IF(AND(C1864&lt;&gt;"",C1864&lt;&gt;OFFSET(C1864,1,0)),SUMIFS([Giá có thuế],[Số ĐK],C1864),"")</f>
        <v/>
      </c>
      <c r="W1864" s="53"/>
      <c r="X1864" s="55" t="str">
        <f>IF(W1864="","",'Thông Tin Chung'!#REF!)</f>
        <v/>
      </c>
      <c r="Y1864" s="57" t="str">
        <f t="shared" ca="1" si="360"/>
        <v/>
      </c>
      <c r="Z1864" s="59"/>
      <c r="AA1864" s="49" t="str">
        <f ca="1">IF(C1864="","",IF(OR(D1864&lt;NgayBatDau,D1864&gt;NgayKetThuc),"Ngày tháng phải nằm trong kỳ báo cáo",IF(AND(G1864&lt;&gt;"",COUNTIF(D.2[Tên khách hàng],G1864)=0),"Tên KH chưa khai báo trong DSKH",IF(AND(H1864&lt;&gt;"",COUNTIF(D.1[Tên sản phẩm],H1864)=0),"SP này chưa khai báo trong DSSP",""))))</f>
        <v/>
      </c>
      <c r="AB1864" s="28" t="str">
        <f t="shared" ca="1" si="350"/>
        <v/>
      </c>
      <c r="AC1864" s="29" t="str">
        <f>IF(OR(H1864="",S1864=""),"",S1864-(SUM(L1864,M1864)*INDEX(#REF!,MATCH(H1864,D.1[Tên sản phẩm],0))))</f>
        <v/>
      </c>
    </row>
    <row r="1865" spans="2:29" ht="27.75" customHeight="1">
      <c r="B1865" s="69">
        <f t="shared" si="351"/>
        <v>1862</v>
      </c>
      <c r="C1865" s="49" t="str">
        <f t="shared" ca="1" si="352"/>
        <v/>
      </c>
      <c r="D1865" s="50" t="str">
        <f t="shared" ca="1" si="353"/>
        <v/>
      </c>
      <c r="E1865" s="51" t="str">
        <f t="shared" ca="1" si="354"/>
        <v/>
      </c>
      <c r="F1865" s="51"/>
      <c r="G1865" s="52" t="str">
        <f t="shared" ca="1" si="355"/>
        <v/>
      </c>
      <c r="H1865" s="53"/>
      <c r="I1865" s="54" t="str">
        <f>IF(H1865="","",INDEX(D.1[Quy cách],MATCH(H1865,D.1[Tên sản phẩm],0)))</f>
        <v/>
      </c>
      <c r="J1865" s="20" t="str">
        <f>IF(H1865="","",INDEX(D.1[ĐVT],MATCH(H1865,D.1[Tên sản phẩm],0)))</f>
        <v/>
      </c>
      <c r="K1865" s="56" t="str">
        <f>IF(H1865="","",INDEX(#REF!,MATCH(H1865,D.1[Tên sản phẩm],0)))</f>
        <v/>
      </c>
      <c r="L1865" s="56"/>
      <c r="M1865" s="53"/>
      <c r="N1865" s="53"/>
      <c r="O1865" s="53"/>
      <c r="P1865" s="57" t="str">
        <f t="shared" si="356"/>
        <v/>
      </c>
      <c r="Q1865" s="58"/>
      <c r="R1865" s="56" t="str">
        <f t="shared" si="349"/>
        <v/>
      </c>
      <c r="S1865" s="57" t="str">
        <f t="shared" si="357"/>
        <v/>
      </c>
      <c r="T1865" s="58" t="str">
        <f t="shared" ca="1" si="358"/>
        <v/>
      </c>
      <c r="U1865" s="57" t="str">
        <f t="shared" si="359"/>
        <v/>
      </c>
      <c r="V1865" s="57" t="str">
        <f ca="1">IF(AND(C1865&lt;&gt;"",C1865&lt;&gt;OFFSET(C1865,1,0)),SUMIFS([Giá có thuế],[Số ĐK],C1865),"")</f>
        <v/>
      </c>
      <c r="W1865" s="53"/>
      <c r="X1865" s="55" t="str">
        <f>IF(W1865="","",'Thông Tin Chung'!#REF!)</f>
        <v/>
      </c>
      <c r="Y1865" s="57" t="str">
        <f t="shared" ca="1" si="360"/>
        <v/>
      </c>
      <c r="Z1865" s="59"/>
      <c r="AA1865" s="49" t="str">
        <f ca="1">IF(C1865="","",IF(OR(D1865&lt;NgayBatDau,D1865&gt;NgayKetThuc),"Ngày tháng phải nằm trong kỳ báo cáo",IF(AND(G1865&lt;&gt;"",COUNTIF(D.2[Tên khách hàng],G1865)=0),"Tên KH chưa khai báo trong DSKH",IF(AND(H1865&lt;&gt;"",COUNTIF(D.1[Tên sản phẩm],H1865)=0),"SP này chưa khai báo trong DSSP",""))))</f>
        <v/>
      </c>
      <c r="AB1865" s="28" t="str">
        <f t="shared" ca="1" si="350"/>
        <v/>
      </c>
      <c r="AC1865" s="29" t="str">
        <f>IF(OR(H1865="",S1865=""),"",S1865-(SUM(L1865,M1865)*INDEX(#REF!,MATCH(H1865,D.1[Tên sản phẩm],0))))</f>
        <v/>
      </c>
    </row>
    <row r="1866" spans="2:29" ht="27.75" customHeight="1">
      <c r="B1866" s="69">
        <f t="shared" si="351"/>
        <v>1863</v>
      </c>
      <c r="C1866" s="49" t="str">
        <f t="shared" ca="1" si="352"/>
        <v/>
      </c>
      <c r="D1866" s="50" t="str">
        <f t="shared" ca="1" si="353"/>
        <v/>
      </c>
      <c r="E1866" s="51" t="str">
        <f t="shared" ca="1" si="354"/>
        <v/>
      </c>
      <c r="F1866" s="51"/>
      <c r="G1866" s="52" t="str">
        <f t="shared" ca="1" si="355"/>
        <v/>
      </c>
      <c r="H1866" s="53"/>
      <c r="I1866" s="54" t="str">
        <f>IF(H1866="","",INDEX(D.1[Quy cách],MATCH(H1866,D.1[Tên sản phẩm],0)))</f>
        <v/>
      </c>
      <c r="J1866" s="20" t="str">
        <f>IF(H1866="","",INDEX(D.1[ĐVT],MATCH(H1866,D.1[Tên sản phẩm],0)))</f>
        <v/>
      </c>
      <c r="K1866" s="56" t="str">
        <f>IF(H1866="","",INDEX(#REF!,MATCH(H1866,D.1[Tên sản phẩm],0)))</f>
        <v/>
      </c>
      <c r="L1866" s="56"/>
      <c r="M1866" s="53"/>
      <c r="N1866" s="53"/>
      <c r="O1866" s="53"/>
      <c r="P1866" s="57" t="str">
        <f t="shared" si="356"/>
        <v/>
      </c>
      <c r="Q1866" s="58"/>
      <c r="R1866" s="56" t="str">
        <f t="shared" si="349"/>
        <v/>
      </c>
      <c r="S1866" s="57" t="str">
        <f t="shared" si="357"/>
        <v/>
      </c>
      <c r="T1866" s="58" t="str">
        <f t="shared" ca="1" si="358"/>
        <v/>
      </c>
      <c r="U1866" s="57" t="str">
        <f t="shared" si="359"/>
        <v/>
      </c>
      <c r="V1866" s="57" t="str">
        <f ca="1">IF(AND(C1866&lt;&gt;"",C1866&lt;&gt;OFFSET(C1866,1,0)),SUMIFS([Giá có thuế],[Số ĐK],C1866),"")</f>
        <v/>
      </c>
      <c r="W1866" s="53"/>
      <c r="X1866" s="55" t="str">
        <f>IF(W1866="","",'Thông Tin Chung'!#REF!)</f>
        <v/>
      </c>
      <c r="Y1866" s="57" t="str">
        <f t="shared" ca="1" si="360"/>
        <v/>
      </c>
      <c r="Z1866" s="59"/>
      <c r="AA1866" s="49" t="str">
        <f ca="1">IF(C1866="","",IF(OR(D1866&lt;NgayBatDau,D1866&gt;NgayKetThuc),"Ngày tháng phải nằm trong kỳ báo cáo",IF(AND(G1866&lt;&gt;"",COUNTIF(D.2[Tên khách hàng],G1866)=0),"Tên KH chưa khai báo trong DSKH",IF(AND(H1866&lt;&gt;"",COUNTIF(D.1[Tên sản phẩm],H1866)=0),"SP này chưa khai báo trong DSSP",""))))</f>
        <v/>
      </c>
      <c r="AB1866" s="28" t="str">
        <f t="shared" ca="1" si="350"/>
        <v/>
      </c>
      <c r="AC1866" s="29" t="str">
        <f>IF(OR(H1866="",S1866=""),"",S1866-(SUM(L1866,M1866)*INDEX(#REF!,MATCH(H1866,D.1[Tên sản phẩm],0))))</f>
        <v/>
      </c>
    </row>
    <row r="1867" spans="2:29" ht="27.75" customHeight="1">
      <c r="B1867" s="69">
        <f t="shared" si="351"/>
        <v>1864</v>
      </c>
      <c r="C1867" s="49" t="str">
        <f t="shared" ca="1" si="352"/>
        <v/>
      </c>
      <c r="D1867" s="50" t="str">
        <f t="shared" ca="1" si="353"/>
        <v/>
      </c>
      <c r="E1867" s="51" t="str">
        <f t="shared" ca="1" si="354"/>
        <v/>
      </c>
      <c r="F1867" s="51"/>
      <c r="G1867" s="52" t="str">
        <f t="shared" ca="1" si="355"/>
        <v/>
      </c>
      <c r="H1867" s="53"/>
      <c r="I1867" s="54" t="str">
        <f>IF(H1867="","",INDEX(D.1[Quy cách],MATCH(H1867,D.1[Tên sản phẩm],0)))</f>
        <v/>
      </c>
      <c r="J1867" s="20" t="str">
        <f>IF(H1867="","",INDEX(D.1[ĐVT],MATCH(H1867,D.1[Tên sản phẩm],0)))</f>
        <v/>
      </c>
      <c r="K1867" s="56" t="str">
        <f>IF(H1867="","",INDEX(#REF!,MATCH(H1867,D.1[Tên sản phẩm],0)))</f>
        <v/>
      </c>
      <c r="L1867" s="56"/>
      <c r="M1867" s="53"/>
      <c r="N1867" s="53"/>
      <c r="O1867" s="53"/>
      <c r="P1867" s="57" t="str">
        <f t="shared" si="356"/>
        <v/>
      </c>
      <c r="Q1867" s="58"/>
      <c r="R1867" s="56" t="str">
        <f t="shared" si="349"/>
        <v/>
      </c>
      <c r="S1867" s="57" t="str">
        <f t="shared" si="357"/>
        <v/>
      </c>
      <c r="T1867" s="58" t="str">
        <f t="shared" ca="1" si="358"/>
        <v/>
      </c>
      <c r="U1867" s="57" t="str">
        <f t="shared" si="359"/>
        <v/>
      </c>
      <c r="V1867" s="57" t="str">
        <f ca="1">IF(AND(C1867&lt;&gt;"",C1867&lt;&gt;OFFSET(C1867,1,0)),SUMIFS([Giá có thuế],[Số ĐK],C1867),"")</f>
        <v/>
      </c>
      <c r="W1867" s="53"/>
      <c r="X1867" s="55" t="str">
        <f>IF(W1867="","",'Thông Tin Chung'!#REF!)</f>
        <v/>
      </c>
      <c r="Y1867" s="57" t="str">
        <f t="shared" ca="1" si="360"/>
        <v/>
      </c>
      <c r="Z1867" s="59"/>
      <c r="AA1867" s="49" t="str">
        <f ca="1">IF(C1867="","",IF(OR(D1867&lt;NgayBatDau,D1867&gt;NgayKetThuc),"Ngày tháng phải nằm trong kỳ báo cáo",IF(AND(G1867&lt;&gt;"",COUNTIF(D.2[Tên khách hàng],G1867)=0),"Tên KH chưa khai báo trong DSKH",IF(AND(H1867&lt;&gt;"",COUNTIF(D.1[Tên sản phẩm],H1867)=0),"SP này chưa khai báo trong DSSP",""))))</f>
        <v/>
      </c>
      <c r="AB1867" s="28" t="str">
        <f t="shared" ca="1" si="350"/>
        <v/>
      </c>
      <c r="AC1867" s="29" t="str">
        <f>IF(OR(H1867="",S1867=""),"",S1867-(SUM(L1867,M1867)*INDEX(#REF!,MATCH(H1867,D.1[Tên sản phẩm],0))))</f>
        <v/>
      </c>
    </row>
    <row r="1868" spans="2:29" ht="27.75" customHeight="1">
      <c r="B1868" s="69">
        <f t="shared" si="351"/>
        <v>1865</v>
      </c>
      <c r="C1868" s="49" t="str">
        <f t="shared" ca="1" si="352"/>
        <v/>
      </c>
      <c r="D1868" s="50" t="str">
        <f t="shared" ca="1" si="353"/>
        <v/>
      </c>
      <c r="E1868" s="51" t="str">
        <f t="shared" ca="1" si="354"/>
        <v/>
      </c>
      <c r="F1868" s="51"/>
      <c r="G1868" s="52" t="str">
        <f t="shared" ca="1" si="355"/>
        <v/>
      </c>
      <c r="H1868" s="53"/>
      <c r="I1868" s="54" t="str">
        <f>IF(H1868="","",INDEX(D.1[Quy cách],MATCH(H1868,D.1[Tên sản phẩm],0)))</f>
        <v/>
      </c>
      <c r="J1868" s="20" t="str">
        <f>IF(H1868="","",INDEX(D.1[ĐVT],MATCH(H1868,D.1[Tên sản phẩm],0)))</f>
        <v/>
      </c>
      <c r="K1868" s="56" t="str">
        <f>IF(H1868="","",INDEX(#REF!,MATCH(H1868,D.1[Tên sản phẩm],0)))</f>
        <v/>
      </c>
      <c r="L1868" s="56"/>
      <c r="M1868" s="53"/>
      <c r="N1868" s="53"/>
      <c r="O1868" s="53"/>
      <c r="P1868" s="57" t="str">
        <f t="shared" si="356"/>
        <v/>
      </c>
      <c r="Q1868" s="58"/>
      <c r="R1868" s="56" t="str">
        <f t="shared" si="349"/>
        <v/>
      </c>
      <c r="S1868" s="57" t="str">
        <f t="shared" si="357"/>
        <v/>
      </c>
      <c r="T1868" s="58" t="str">
        <f t="shared" ca="1" si="358"/>
        <v/>
      </c>
      <c r="U1868" s="57" t="str">
        <f t="shared" si="359"/>
        <v/>
      </c>
      <c r="V1868" s="57" t="str">
        <f ca="1">IF(AND(C1868&lt;&gt;"",C1868&lt;&gt;OFFSET(C1868,1,0)),SUMIFS([Giá có thuế],[Số ĐK],C1868),"")</f>
        <v/>
      </c>
      <c r="W1868" s="53"/>
      <c r="X1868" s="55" t="str">
        <f>IF(W1868="","",'Thông Tin Chung'!#REF!)</f>
        <v/>
      </c>
      <c r="Y1868" s="57" t="str">
        <f t="shared" ca="1" si="360"/>
        <v/>
      </c>
      <c r="Z1868" s="59"/>
      <c r="AA1868" s="49" t="str">
        <f ca="1">IF(C1868="","",IF(OR(D1868&lt;NgayBatDau,D1868&gt;NgayKetThuc),"Ngày tháng phải nằm trong kỳ báo cáo",IF(AND(G1868&lt;&gt;"",COUNTIF(D.2[Tên khách hàng],G1868)=0),"Tên KH chưa khai báo trong DSKH",IF(AND(H1868&lt;&gt;"",COUNTIF(D.1[Tên sản phẩm],H1868)=0),"SP này chưa khai báo trong DSSP",""))))</f>
        <v/>
      </c>
      <c r="AB1868" s="28" t="str">
        <f t="shared" ca="1" si="350"/>
        <v/>
      </c>
      <c r="AC1868" s="29" t="str">
        <f>IF(OR(H1868="",S1868=""),"",S1868-(SUM(L1868,M1868)*INDEX(#REF!,MATCH(H1868,D.1[Tên sản phẩm],0))))</f>
        <v/>
      </c>
    </row>
    <row r="1869" spans="2:29" ht="27.75" customHeight="1">
      <c r="B1869" s="69">
        <f t="shared" si="351"/>
        <v>1866</v>
      </c>
      <c r="C1869" s="49" t="str">
        <f t="shared" ca="1" si="352"/>
        <v/>
      </c>
      <c r="D1869" s="50" t="str">
        <f t="shared" ca="1" si="353"/>
        <v/>
      </c>
      <c r="E1869" s="51" t="str">
        <f t="shared" ca="1" si="354"/>
        <v/>
      </c>
      <c r="F1869" s="51"/>
      <c r="G1869" s="52" t="str">
        <f t="shared" ca="1" si="355"/>
        <v/>
      </c>
      <c r="H1869" s="53"/>
      <c r="I1869" s="54" t="str">
        <f>IF(H1869="","",INDEX(D.1[Quy cách],MATCH(H1869,D.1[Tên sản phẩm],0)))</f>
        <v/>
      </c>
      <c r="J1869" s="20" t="str">
        <f>IF(H1869="","",INDEX(D.1[ĐVT],MATCH(H1869,D.1[Tên sản phẩm],0)))</f>
        <v/>
      </c>
      <c r="K1869" s="56" t="str">
        <f>IF(H1869="","",INDEX(#REF!,MATCH(H1869,D.1[Tên sản phẩm],0)))</f>
        <v/>
      </c>
      <c r="L1869" s="56"/>
      <c r="M1869" s="53"/>
      <c r="N1869" s="53"/>
      <c r="O1869" s="53"/>
      <c r="P1869" s="57" t="str">
        <f t="shared" si="356"/>
        <v/>
      </c>
      <c r="Q1869" s="58"/>
      <c r="R1869" s="56" t="str">
        <f t="shared" si="349"/>
        <v/>
      </c>
      <c r="S1869" s="57" t="str">
        <f t="shared" si="357"/>
        <v/>
      </c>
      <c r="T1869" s="58" t="str">
        <f t="shared" ca="1" si="358"/>
        <v/>
      </c>
      <c r="U1869" s="57" t="str">
        <f t="shared" si="359"/>
        <v/>
      </c>
      <c r="V1869" s="57" t="str">
        <f ca="1">IF(AND(C1869&lt;&gt;"",C1869&lt;&gt;OFFSET(C1869,1,0)),SUMIFS([Giá có thuế],[Số ĐK],C1869),"")</f>
        <v/>
      </c>
      <c r="W1869" s="53"/>
      <c r="X1869" s="55" t="str">
        <f>IF(W1869="","",'Thông Tin Chung'!#REF!)</f>
        <v/>
      </c>
      <c r="Y1869" s="57" t="str">
        <f t="shared" ca="1" si="360"/>
        <v/>
      </c>
      <c r="Z1869" s="59"/>
      <c r="AA1869" s="49" t="str">
        <f ca="1">IF(C1869="","",IF(OR(D1869&lt;NgayBatDau,D1869&gt;NgayKetThuc),"Ngày tháng phải nằm trong kỳ báo cáo",IF(AND(G1869&lt;&gt;"",COUNTIF(D.2[Tên khách hàng],G1869)=0),"Tên KH chưa khai báo trong DSKH",IF(AND(H1869&lt;&gt;"",COUNTIF(D.1[Tên sản phẩm],H1869)=0),"SP này chưa khai báo trong DSSP",""))))</f>
        <v/>
      </c>
      <c r="AB1869" s="28" t="str">
        <f t="shared" ca="1" si="350"/>
        <v/>
      </c>
      <c r="AC1869" s="29" t="str">
        <f>IF(OR(H1869="",S1869=""),"",S1869-(SUM(L1869,M1869)*INDEX(#REF!,MATCH(H1869,D.1[Tên sản phẩm],0))))</f>
        <v/>
      </c>
    </row>
    <row r="1870" spans="2:29" ht="27.75" customHeight="1">
      <c r="B1870" s="69">
        <f t="shared" si="351"/>
        <v>1867</v>
      </c>
      <c r="C1870" s="49" t="str">
        <f t="shared" ca="1" si="352"/>
        <v/>
      </c>
      <c r="D1870" s="50" t="str">
        <f t="shared" ca="1" si="353"/>
        <v/>
      </c>
      <c r="E1870" s="51" t="str">
        <f t="shared" ca="1" si="354"/>
        <v/>
      </c>
      <c r="F1870" s="51"/>
      <c r="G1870" s="52" t="str">
        <f t="shared" ca="1" si="355"/>
        <v/>
      </c>
      <c r="H1870" s="53"/>
      <c r="I1870" s="54" t="str">
        <f>IF(H1870="","",INDEX(D.1[Quy cách],MATCH(H1870,D.1[Tên sản phẩm],0)))</f>
        <v/>
      </c>
      <c r="J1870" s="20" t="str">
        <f>IF(H1870="","",INDEX(D.1[ĐVT],MATCH(H1870,D.1[Tên sản phẩm],0)))</f>
        <v/>
      </c>
      <c r="K1870" s="56" t="str">
        <f>IF(H1870="","",INDEX(#REF!,MATCH(H1870,D.1[Tên sản phẩm],0)))</f>
        <v/>
      </c>
      <c r="L1870" s="56"/>
      <c r="M1870" s="53"/>
      <c r="N1870" s="53"/>
      <c r="O1870" s="53"/>
      <c r="P1870" s="57" t="str">
        <f t="shared" si="356"/>
        <v/>
      </c>
      <c r="Q1870" s="58"/>
      <c r="R1870" s="56" t="str">
        <f t="shared" si="349"/>
        <v/>
      </c>
      <c r="S1870" s="57" t="str">
        <f t="shared" si="357"/>
        <v/>
      </c>
      <c r="T1870" s="58" t="str">
        <f t="shared" ca="1" si="358"/>
        <v/>
      </c>
      <c r="U1870" s="57" t="str">
        <f t="shared" si="359"/>
        <v/>
      </c>
      <c r="V1870" s="57" t="str">
        <f ca="1">IF(AND(C1870&lt;&gt;"",C1870&lt;&gt;OFFSET(C1870,1,0)),SUMIFS([Giá có thuế],[Số ĐK],C1870),"")</f>
        <v/>
      </c>
      <c r="W1870" s="53"/>
      <c r="X1870" s="55" t="str">
        <f>IF(W1870="","",'Thông Tin Chung'!#REF!)</f>
        <v/>
      </c>
      <c r="Y1870" s="57" t="str">
        <f t="shared" ca="1" si="360"/>
        <v/>
      </c>
      <c r="Z1870" s="59"/>
      <c r="AA1870" s="49" t="str">
        <f ca="1">IF(C1870="","",IF(OR(D1870&lt;NgayBatDau,D1870&gt;NgayKetThuc),"Ngày tháng phải nằm trong kỳ báo cáo",IF(AND(G1870&lt;&gt;"",COUNTIF(D.2[Tên khách hàng],G1870)=0),"Tên KH chưa khai báo trong DSKH",IF(AND(H1870&lt;&gt;"",COUNTIF(D.1[Tên sản phẩm],H1870)=0),"SP này chưa khai báo trong DSSP",""))))</f>
        <v/>
      </c>
      <c r="AB1870" s="28" t="str">
        <f t="shared" ca="1" si="350"/>
        <v/>
      </c>
      <c r="AC1870" s="29" t="str">
        <f>IF(OR(H1870="",S1870=""),"",S1870-(SUM(L1870,M1870)*INDEX(#REF!,MATCH(H1870,D.1[Tên sản phẩm],0))))</f>
        <v/>
      </c>
    </row>
    <row r="1871" spans="2:29" ht="27.75" customHeight="1">
      <c r="B1871" s="69">
        <f t="shared" si="351"/>
        <v>1868</v>
      </c>
      <c r="C1871" s="49" t="str">
        <f t="shared" ca="1" si="352"/>
        <v/>
      </c>
      <c r="D1871" s="50" t="str">
        <f t="shared" ca="1" si="353"/>
        <v/>
      </c>
      <c r="E1871" s="51" t="str">
        <f t="shared" ca="1" si="354"/>
        <v/>
      </c>
      <c r="F1871" s="51"/>
      <c r="G1871" s="52" t="str">
        <f t="shared" ca="1" si="355"/>
        <v/>
      </c>
      <c r="H1871" s="53"/>
      <c r="I1871" s="54" t="str">
        <f>IF(H1871="","",INDEX(D.1[Quy cách],MATCH(H1871,D.1[Tên sản phẩm],0)))</f>
        <v/>
      </c>
      <c r="J1871" s="20" t="str">
        <f>IF(H1871="","",INDEX(D.1[ĐVT],MATCH(H1871,D.1[Tên sản phẩm],0)))</f>
        <v/>
      </c>
      <c r="K1871" s="56" t="str">
        <f>IF(H1871="","",INDEX(#REF!,MATCH(H1871,D.1[Tên sản phẩm],0)))</f>
        <v/>
      </c>
      <c r="L1871" s="56"/>
      <c r="M1871" s="53"/>
      <c r="N1871" s="53"/>
      <c r="O1871" s="53"/>
      <c r="P1871" s="57" t="str">
        <f t="shared" si="356"/>
        <v/>
      </c>
      <c r="Q1871" s="58"/>
      <c r="R1871" s="56" t="str">
        <f t="shared" si="349"/>
        <v/>
      </c>
      <c r="S1871" s="57" t="str">
        <f t="shared" si="357"/>
        <v/>
      </c>
      <c r="T1871" s="58" t="str">
        <f t="shared" ca="1" si="358"/>
        <v/>
      </c>
      <c r="U1871" s="57" t="str">
        <f t="shared" si="359"/>
        <v/>
      </c>
      <c r="V1871" s="57" t="str">
        <f ca="1">IF(AND(C1871&lt;&gt;"",C1871&lt;&gt;OFFSET(C1871,1,0)),SUMIFS([Giá có thuế],[Số ĐK],C1871),"")</f>
        <v/>
      </c>
      <c r="W1871" s="53"/>
      <c r="X1871" s="55" t="str">
        <f>IF(W1871="","",'Thông Tin Chung'!#REF!)</f>
        <v/>
      </c>
      <c r="Y1871" s="57" t="str">
        <f t="shared" ca="1" si="360"/>
        <v/>
      </c>
      <c r="Z1871" s="59"/>
      <c r="AA1871" s="49" t="str">
        <f ca="1">IF(C1871="","",IF(OR(D1871&lt;NgayBatDau,D1871&gt;NgayKetThuc),"Ngày tháng phải nằm trong kỳ báo cáo",IF(AND(G1871&lt;&gt;"",COUNTIF(D.2[Tên khách hàng],G1871)=0),"Tên KH chưa khai báo trong DSKH",IF(AND(H1871&lt;&gt;"",COUNTIF(D.1[Tên sản phẩm],H1871)=0),"SP này chưa khai báo trong DSSP",""))))</f>
        <v/>
      </c>
      <c r="AB1871" s="28" t="str">
        <f t="shared" ca="1" si="350"/>
        <v/>
      </c>
      <c r="AC1871" s="29" t="str">
        <f>IF(OR(H1871="",S1871=""),"",S1871-(SUM(L1871,M1871)*INDEX(#REF!,MATCH(H1871,D.1[Tên sản phẩm],0))))</f>
        <v/>
      </c>
    </row>
    <row r="1872" spans="2:29" ht="27.75" customHeight="1">
      <c r="B1872" s="69">
        <f t="shared" si="351"/>
        <v>1869</v>
      </c>
      <c r="C1872" s="49" t="str">
        <f t="shared" ca="1" si="352"/>
        <v/>
      </c>
      <c r="D1872" s="50" t="str">
        <f t="shared" ca="1" si="353"/>
        <v/>
      </c>
      <c r="E1872" s="51" t="str">
        <f t="shared" ca="1" si="354"/>
        <v/>
      </c>
      <c r="F1872" s="51"/>
      <c r="G1872" s="52" t="str">
        <f t="shared" ca="1" si="355"/>
        <v/>
      </c>
      <c r="H1872" s="53"/>
      <c r="I1872" s="54" t="str">
        <f>IF(H1872="","",INDEX(D.1[Quy cách],MATCH(H1872,D.1[Tên sản phẩm],0)))</f>
        <v/>
      </c>
      <c r="J1872" s="20" t="str">
        <f>IF(H1872="","",INDEX(D.1[ĐVT],MATCH(H1872,D.1[Tên sản phẩm],0)))</f>
        <v/>
      </c>
      <c r="K1872" s="56" t="str">
        <f>IF(H1872="","",INDEX(#REF!,MATCH(H1872,D.1[Tên sản phẩm],0)))</f>
        <v/>
      </c>
      <c r="L1872" s="56"/>
      <c r="M1872" s="53"/>
      <c r="N1872" s="53"/>
      <c r="O1872" s="53"/>
      <c r="P1872" s="57" t="str">
        <f t="shared" si="356"/>
        <v/>
      </c>
      <c r="Q1872" s="58"/>
      <c r="R1872" s="56" t="str">
        <f t="shared" si="349"/>
        <v/>
      </c>
      <c r="S1872" s="57" t="str">
        <f t="shared" si="357"/>
        <v/>
      </c>
      <c r="T1872" s="58" t="str">
        <f t="shared" ca="1" si="358"/>
        <v/>
      </c>
      <c r="U1872" s="57" t="str">
        <f t="shared" si="359"/>
        <v/>
      </c>
      <c r="V1872" s="57" t="str">
        <f ca="1">IF(AND(C1872&lt;&gt;"",C1872&lt;&gt;OFFSET(C1872,1,0)),SUMIFS([Giá có thuế],[Số ĐK],C1872),"")</f>
        <v/>
      </c>
      <c r="W1872" s="53"/>
      <c r="X1872" s="55" t="str">
        <f>IF(W1872="","",'Thông Tin Chung'!#REF!)</f>
        <v/>
      </c>
      <c r="Y1872" s="57" t="str">
        <f t="shared" ca="1" si="360"/>
        <v/>
      </c>
      <c r="Z1872" s="59"/>
      <c r="AA1872" s="49" t="str">
        <f ca="1">IF(C1872="","",IF(OR(D1872&lt;NgayBatDau,D1872&gt;NgayKetThuc),"Ngày tháng phải nằm trong kỳ báo cáo",IF(AND(G1872&lt;&gt;"",COUNTIF(D.2[Tên khách hàng],G1872)=0),"Tên KH chưa khai báo trong DSKH",IF(AND(H1872&lt;&gt;"",COUNTIF(D.1[Tên sản phẩm],H1872)=0),"SP này chưa khai báo trong DSSP",""))))</f>
        <v/>
      </c>
      <c r="AB1872" s="28" t="str">
        <f t="shared" ca="1" si="350"/>
        <v/>
      </c>
      <c r="AC1872" s="29" t="str">
        <f>IF(OR(H1872="",S1872=""),"",S1872-(SUM(L1872,M1872)*INDEX(#REF!,MATCH(H1872,D.1[Tên sản phẩm],0))))</f>
        <v/>
      </c>
    </row>
    <row r="1873" spans="2:29" ht="27.75" customHeight="1">
      <c r="B1873" s="69">
        <f t="shared" si="351"/>
        <v>1870</v>
      </c>
      <c r="C1873" s="49" t="str">
        <f t="shared" ca="1" si="352"/>
        <v/>
      </c>
      <c r="D1873" s="50" t="str">
        <f t="shared" ca="1" si="353"/>
        <v/>
      </c>
      <c r="E1873" s="51" t="str">
        <f t="shared" ca="1" si="354"/>
        <v/>
      </c>
      <c r="F1873" s="51"/>
      <c r="G1873" s="52" t="str">
        <f t="shared" ca="1" si="355"/>
        <v/>
      </c>
      <c r="H1873" s="53"/>
      <c r="I1873" s="54" t="str">
        <f>IF(H1873="","",INDEX(D.1[Quy cách],MATCH(H1873,D.1[Tên sản phẩm],0)))</f>
        <v/>
      </c>
      <c r="J1873" s="20" t="str">
        <f>IF(H1873="","",INDEX(D.1[ĐVT],MATCH(H1873,D.1[Tên sản phẩm],0)))</f>
        <v/>
      </c>
      <c r="K1873" s="56" t="str">
        <f>IF(H1873="","",INDEX(#REF!,MATCH(H1873,D.1[Tên sản phẩm],0)))</f>
        <v/>
      </c>
      <c r="L1873" s="56"/>
      <c r="M1873" s="53"/>
      <c r="N1873" s="53"/>
      <c r="O1873" s="53"/>
      <c r="P1873" s="57" t="str">
        <f t="shared" si="356"/>
        <v/>
      </c>
      <c r="Q1873" s="58"/>
      <c r="R1873" s="56" t="str">
        <f t="shared" si="349"/>
        <v/>
      </c>
      <c r="S1873" s="57" t="str">
        <f t="shared" si="357"/>
        <v/>
      </c>
      <c r="T1873" s="58" t="str">
        <f t="shared" ca="1" si="358"/>
        <v/>
      </c>
      <c r="U1873" s="57" t="str">
        <f t="shared" si="359"/>
        <v/>
      </c>
      <c r="V1873" s="57" t="str">
        <f ca="1">IF(AND(C1873&lt;&gt;"",C1873&lt;&gt;OFFSET(C1873,1,0)),SUMIFS([Giá có thuế],[Số ĐK],C1873),"")</f>
        <v/>
      </c>
      <c r="W1873" s="53"/>
      <c r="X1873" s="55" t="str">
        <f>IF(W1873="","",'Thông Tin Chung'!#REF!)</f>
        <v/>
      </c>
      <c r="Y1873" s="57" t="str">
        <f t="shared" ca="1" si="360"/>
        <v/>
      </c>
      <c r="Z1873" s="59"/>
      <c r="AA1873" s="49" t="str">
        <f ca="1">IF(C1873="","",IF(OR(D1873&lt;NgayBatDau,D1873&gt;NgayKetThuc),"Ngày tháng phải nằm trong kỳ báo cáo",IF(AND(G1873&lt;&gt;"",COUNTIF(D.2[Tên khách hàng],G1873)=0),"Tên KH chưa khai báo trong DSKH",IF(AND(H1873&lt;&gt;"",COUNTIF(D.1[Tên sản phẩm],H1873)=0),"SP này chưa khai báo trong DSSP",""))))</f>
        <v/>
      </c>
      <c r="AB1873" s="28" t="str">
        <f t="shared" ca="1" si="350"/>
        <v/>
      </c>
      <c r="AC1873" s="29" t="str">
        <f>IF(OR(H1873="",S1873=""),"",S1873-(SUM(L1873,M1873)*INDEX(#REF!,MATCH(H1873,D.1[Tên sản phẩm],0))))</f>
        <v/>
      </c>
    </row>
    <row r="1874" spans="2:29" ht="27.75" customHeight="1">
      <c r="B1874" s="69">
        <f t="shared" si="351"/>
        <v>1871</v>
      </c>
      <c r="C1874" s="49" t="str">
        <f t="shared" ca="1" si="352"/>
        <v/>
      </c>
      <c r="D1874" s="50" t="str">
        <f t="shared" ca="1" si="353"/>
        <v/>
      </c>
      <c r="E1874" s="51" t="str">
        <f t="shared" ca="1" si="354"/>
        <v/>
      </c>
      <c r="F1874" s="51"/>
      <c r="G1874" s="52" t="str">
        <f t="shared" ca="1" si="355"/>
        <v/>
      </c>
      <c r="H1874" s="53"/>
      <c r="I1874" s="54" t="str">
        <f>IF(H1874="","",INDEX(D.1[Quy cách],MATCH(H1874,D.1[Tên sản phẩm],0)))</f>
        <v/>
      </c>
      <c r="J1874" s="20" t="str">
        <f>IF(H1874="","",INDEX(D.1[ĐVT],MATCH(H1874,D.1[Tên sản phẩm],0)))</f>
        <v/>
      </c>
      <c r="K1874" s="56" t="str">
        <f>IF(H1874="","",INDEX(#REF!,MATCH(H1874,D.1[Tên sản phẩm],0)))</f>
        <v/>
      </c>
      <c r="L1874" s="56"/>
      <c r="M1874" s="53"/>
      <c r="N1874" s="53"/>
      <c r="O1874" s="53"/>
      <c r="P1874" s="57" t="str">
        <f t="shared" si="356"/>
        <v/>
      </c>
      <c r="Q1874" s="58"/>
      <c r="R1874" s="56" t="str">
        <f t="shared" si="349"/>
        <v/>
      </c>
      <c r="S1874" s="57" t="str">
        <f t="shared" si="357"/>
        <v/>
      </c>
      <c r="T1874" s="58" t="str">
        <f t="shared" ca="1" si="358"/>
        <v/>
      </c>
      <c r="U1874" s="57" t="str">
        <f t="shared" si="359"/>
        <v/>
      </c>
      <c r="V1874" s="57" t="str">
        <f ca="1">IF(AND(C1874&lt;&gt;"",C1874&lt;&gt;OFFSET(C1874,1,0)),SUMIFS([Giá có thuế],[Số ĐK],C1874),"")</f>
        <v/>
      </c>
      <c r="W1874" s="53"/>
      <c r="X1874" s="55" t="str">
        <f>IF(W1874="","",'Thông Tin Chung'!#REF!)</f>
        <v/>
      </c>
      <c r="Y1874" s="57" t="str">
        <f t="shared" ca="1" si="360"/>
        <v/>
      </c>
      <c r="Z1874" s="59"/>
      <c r="AA1874" s="49" t="str">
        <f ca="1">IF(C1874="","",IF(OR(D1874&lt;NgayBatDau,D1874&gt;NgayKetThuc),"Ngày tháng phải nằm trong kỳ báo cáo",IF(AND(G1874&lt;&gt;"",COUNTIF(D.2[Tên khách hàng],G1874)=0),"Tên KH chưa khai báo trong DSKH",IF(AND(H1874&lt;&gt;"",COUNTIF(D.1[Tên sản phẩm],H1874)=0),"SP này chưa khai báo trong DSSP",""))))</f>
        <v/>
      </c>
      <c r="AB1874" s="28" t="str">
        <f t="shared" ca="1" si="350"/>
        <v/>
      </c>
      <c r="AC1874" s="29" t="str">
        <f>IF(OR(H1874="",S1874=""),"",S1874-(SUM(L1874,M1874)*INDEX(#REF!,MATCH(H1874,D.1[Tên sản phẩm],0))))</f>
        <v/>
      </c>
    </row>
    <row r="1875" spans="2:29" ht="27.75" customHeight="1">
      <c r="B1875" s="69">
        <f t="shared" si="351"/>
        <v>1872</v>
      </c>
      <c r="C1875" s="49" t="str">
        <f t="shared" ca="1" si="352"/>
        <v/>
      </c>
      <c r="D1875" s="50" t="str">
        <f t="shared" ca="1" si="353"/>
        <v/>
      </c>
      <c r="E1875" s="51" t="str">
        <f t="shared" ca="1" si="354"/>
        <v/>
      </c>
      <c r="F1875" s="51"/>
      <c r="G1875" s="52" t="str">
        <f t="shared" ca="1" si="355"/>
        <v/>
      </c>
      <c r="H1875" s="53"/>
      <c r="I1875" s="54" t="str">
        <f>IF(H1875="","",INDEX(D.1[Quy cách],MATCH(H1875,D.1[Tên sản phẩm],0)))</f>
        <v/>
      </c>
      <c r="J1875" s="20" t="str">
        <f>IF(H1875="","",INDEX(D.1[ĐVT],MATCH(H1875,D.1[Tên sản phẩm],0)))</f>
        <v/>
      </c>
      <c r="K1875" s="56" t="str">
        <f>IF(H1875="","",INDEX(#REF!,MATCH(H1875,D.1[Tên sản phẩm],0)))</f>
        <v/>
      </c>
      <c r="L1875" s="56"/>
      <c r="M1875" s="53"/>
      <c r="N1875" s="53"/>
      <c r="O1875" s="53"/>
      <c r="P1875" s="57" t="str">
        <f t="shared" si="356"/>
        <v/>
      </c>
      <c r="Q1875" s="58"/>
      <c r="R1875" s="56" t="str">
        <f t="shared" si="349"/>
        <v/>
      </c>
      <c r="S1875" s="57" t="str">
        <f t="shared" si="357"/>
        <v/>
      </c>
      <c r="T1875" s="58" t="str">
        <f t="shared" ca="1" si="358"/>
        <v/>
      </c>
      <c r="U1875" s="57" t="str">
        <f t="shared" si="359"/>
        <v/>
      </c>
      <c r="V1875" s="57" t="str">
        <f ca="1">IF(AND(C1875&lt;&gt;"",C1875&lt;&gt;OFFSET(C1875,1,0)),SUMIFS([Giá có thuế],[Số ĐK],C1875),"")</f>
        <v/>
      </c>
      <c r="W1875" s="53"/>
      <c r="X1875" s="55" t="str">
        <f>IF(W1875="","",'Thông Tin Chung'!#REF!)</f>
        <v/>
      </c>
      <c r="Y1875" s="57" t="str">
        <f t="shared" ca="1" si="360"/>
        <v/>
      </c>
      <c r="Z1875" s="59"/>
      <c r="AA1875" s="49" t="str">
        <f ca="1">IF(C1875="","",IF(OR(D1875&lt;NgayBatDau,D1875&gt;NgayKetThuc),"Ngày tháng phải nằm trong kỳ báo cáo",IF(AND(G1875&lt;&gt;"",COUNTIF(D.2[Tên khách hàng],G1875)=0),"Tên KH chưa khai báo trong DSKH",IF(AND(H1875&lt;&gt;"",COUNTIF(D.1[Tên sản phẩm],H1875)=0),"SP này chưa khai báo trong DSSP",""))))</f>
        <v/>
      </c>
      <c r="AB1875" s="28" t="str">
        <f t="shared" ca="1" si="350"/>
        <v/>
      </c>
      <c r="AC1875" s="29" t="str">
        <f>IF(OR(H1875="",S1875=""),"",S1875-(SUM(L1875,M1875)*INDEX(#REF!,MATCH(H1875,D.1[Tên sản phẩm],0))))</f>
        <v/>
      </c>
    </row>
    <row r="1876" spans="2:29" ht="27.75" customHeight="1">
      <c r="B1876" s="69">
        <f t="shared" si="351"/>
        <v>1873</v>
      </c>
      <c r="C1876" s="49" t="str">
        <f t="shared" ca="1" si="352"/>
        <v/>
      </c>
      <c r="D1876" s="50" t="str">
        <f t="shared" ca="1" si="353"/>
        <v/>
      </c>
      <c r="E1876" s="51" t="str">
        <f t="shared" ca="1" si="354"/>
        <v/>
      </c>
      <c r="F1876" s="51"/>
      <c r="G1876" s="52" t="str">
        <f t="shared" ca="1" si="355"/>
        <v/>
      </c>
      <c r="H1876" s="53"/>
      <c r="I1876" s="54" t="str">
        <f>IF(H1876="","",INDEX(D.1[Quy cách],MATCH(H1876,D.1[Tên sản phẩm],0)))</f>
        <v/>
      </c>
      <c r="J1876" s="20" t="str">
        <f>IF(H1876="","",INDEX(D.1[ĐVT],MATCH(H1876,D.1[Tên sản phẩm],0)))</f>
        <v/>
      </c>
      <c r="K1876" s="56" t="str">
        <f>IF(H1876="","",INDEX(#REF!,MATCH(H1876,D.1[Tên sản phẩm],0)))</f>
        <v/>
      </c>
      <c r="L1876" s="56"/>
      <c r="M1876" s="53"/>
      <c r="N1876" s="53"/>
      <c r="O1876" s="53"/>
      <c r="P1876" s="57" t="str">
        <f t="shared" si="356"/>
        <v/>
      </c>
      <c r="Q1876" s="58"/>
      <c r="R1876" s="56" t="str">
        <f t="shared" si="349"/>
        <v/>
      </c>
      <c r="S1876" s="57" t="str">
        <f t="shared" si="357"/>
        <v/>
      </c>
      <c r="T1876" s="58" t="str">
        <f t="shared" ca="1" si="358"/>
        <v/>
      </c>
      <c r="U1876" s="57" t="str">
        <f t="shared" si="359"/>
        <v/>
      </c>
      <c r="V1876" s="57" t="str">
        <f ca="1">IF(AND(C1876&lt;&gt;"",C1876&lt;&gt;OFFSET(C1876,1,0)),SUMIFS([Giá có thuế],[Số ĐK],C1876),"")</f>
        <v/>
      </c>
      <c r="W1876" s="53"/>
      <c r="X1876" s="55" t="str">
        <f>IF(W1876="","",'Thông Tin Chung'!#REF!)</f>
        <v/>
      </c>
      <c r="Y1876" s="57" t="str">
        <f t="shared" ca="1" si="360"/>
        <v/>
      </c>
      <c r="Z1876" s="59"/>
      <c r="AA1876" s="49" t="str">
        <f ca="1">IF(C1876="","",IF(OR(D1876&lt;NgayBatDau,D1876&gt;NgayKetThuc),"Ngày tháng phải nằm trong kỳ báo cáo",IF(AND(G1876&lt;&gt;"",COUNTIF(D.2[Tên khách hàng],G1876)=0),"Tên KH chưa khai báo trong DSKH",IF(AND(H1876&lt;&gt;"",COUNTIF(D.1[Tên sản phẩm],H1876)=0),"SP này chưa khai báo trong DSSP",""))))</f>
        <v/>
      </c>
      <c r="AB1876" s="28" t="str">
        <f t="shared" ca="1" si="350"/>
        <v/>
      </c>
      <c r="AC1876" s="29" t="str">
        <f>IF(OR(H1876="",S1876=""),"",S1876-(SUM(L1876,M1876)*INDEX(#REF!,MATCH(H1876,D.1[Tên sản phẩm],0))))</f>
        <v/>
      </c>
    </row>
    <row r="1877" spans="2:29" ht="27.75" customHeight="1">
      <c r="B1877" s="69">
        <f t="shared" si="351"/>
        <v>1874</v>
      </c>
      <c r="C1877" s="49" t="str">
        <f t="shared" ca="1" si="352"/>
        <v/>
      </c>
      <c r="D1877" s="50" t="str">
        <f t="shared" ca="1" si="353"/>
        <v/>
      </c>
      <c r="E1877" s="51" t="str">
        <f t="shared" ca="1" si="354"/>
        <v/>
      </c>
      <c r="F1877" s="51"/>
      <c r="G1877" s="52" t="str">
        <f t="shared" ca="1" si="355"/>
        <v/>
      </c>
      <c r="H1877" s="53"/>
      <c r="I1877" s="54" t="str">
        <f>IF(H1877="","",INDEX(D.1[Quy cách],MATCH(H1877,D.1[Tên sản phẩm],0)))</f>
        <v/>
      </c>
      <c r="J1877" s="20" t="str">
        <f>IF(H1877="","",INDEX(D.1[ĐVT],MATCH(H1877,D.1[Tên sản phẩm],0)))</f>
        <v/>
      </c>
      <c r="K1877" s="56" t="str">
        <f>IF(H1877="","",INDEX(#REF!,MATCH(H1877,D.1[Tên sản phẩm],0)))</f>
        <v/>
      </c>
      <c r="L1877" s="56"/>
      <c r="M1877" s="53"/>
      <c r="N1877" s="53"/>
      <c r="O1877" s="53"/>
      <c r="P1877" s="57" t="str">
        <f t="shared" si="356"/>
        <v/>
      </c>
      <c r="Q1877" s="58"/>
      <c r="R1877" s="56" t="str">
        <f t="shared" si="349"/>
        <v/>
      </c>
      <c r="S1877" s="57" t="str">
        <f t="shared" si="357"/>
        <v/>
      </c>
      <c r="T1877" s="58" t="str">
        <f t="shared" ca="1" si="358"/>
        <v/>
      </c>
      <c r="U1877" s="57" t="str">
        <f t="shared" si="359"/>
        <v/>
      </c>
      <c r="V1877" s="57" t="str">
        <f ca="1">IF(AND(C1877&lt;&gt;"",C1877&lt;&gt;OFFSET(C1877,1,0)),SUMIFS([Giá có thuế],[Số ĐK],C1877),"")</f>
        <v/>
      </c>
      <c r="W1877" s="53"/>
      <c r="X1877" s="55" t="str">
        <f>IF(W1877="","",'Thông Tin Chung'!#REF!)</f>
        <v/>
      </c>
      <c r="Y1877" s="57" t="str">
        <f t="shared" ca="1" si="360"/>
        <v/>
      </c>
      <c r="Z1877" s="59"/>
      <c r="AA1877" s="49" t="str">
        <f ca="1">IF(C1877="","",IF(OR(D1877&lt;NgayBatDau,D1877&gt;NgayKetThuc),"Ngày tháng phải nằm trong kỳ báo cáo",IF(AND(G1877&lt;&gt;"",COUNTIF(D.2[Tên khách hàng],G1877)=0),"Tên KH chưa khai báo trong DSKH",IF(AND(H1877&lt;&gt;"",COUNTIF(D.1[Tên sản phẩm],H1877)=0),"SP này chưa khai báo trong DSSP",""))))</f>
        <v/>
      </c>
      <c r="AB1877" s="28" t="str">
        <f t="shared" ca="1" si="350"/>
        <v/>
      </c>
      <c r="AC1877" s="29" t="str">
        <f>IF(OR(H1877="",S1877=""),"",S1877-(SUM(L1877,M1877)*INDEX(#REF!,MATCH(H1877,D.1[Tên sản phẩm],0))))</f>
        <v/>
      </c>
    </row>
    <row r="1878" spans="2:29" ht="27.75" customHeight="1">
      <c r="B1878" s="69">
        <f t="shared" si="351"/>
        <v>1875</v>
      </c>
      <c r="C1878" s="49" t="str">
        <f t="shared" ca="1" si="352"/>
        <v/>
      </c>
      <c r="D1878" s="50" t="str">
        <f t="shared" ca="1" si="353"/>
        <v/>
      </c>
      <c r="E1878" s="51" t="str">
        <f t="shared" ca="1" si="354"/>
        <v/>
      </c>
      <c r="F1878" s="51"/>
      <c r="G1878" s="52" t="str">
        <f t="shared" ca="1" si="355"/>
        <v/>
      </c>
      <c r="H1878" s="53"/>
      <c r="I1878" s="54" t="str">
        <f>IF(H1878="","",INDEX(D.1[Quy cách],MATCH(H1878,D.1[Tên sản phẩm],0)))</f>
        <v/>
      </c>
      <c r="J1878" s="20" t="str">
        <f>IF(H1878="","",INDEX(D.1[ĐVT],MATCH(H1878,D.1[Tên sản phẩm],0)))</f>
        <v/>
      </c>
      <c r="K1878" s="56" t="str">
        <f>IF(H1878="","",INDEX(#REF!,MATCH(H1878,D.1[Tên sản phẩm],0)))</f>
        <v/>
      </c>
      <c r="L1878" s="56"/>
      <c r="M1878" s="53"/>
      <c r="N1878" s="53"/>
      <c r="O1878" s="53"/>
      <c r="P1878" s="57" t="str">
        <f t="shared" si="356"/>
        <v/>
      </c>
      <c r="Q1878" s="58"/>
      <c r="R1878" s="56" t="str">
        <f t="shared" si="349"/>
        <v/>
      </c>
      <c r="S1878" s="57" t="str">
        <f t="shared" si="357"/>
        <v/>
      </c>
      <c r="T1878" s="58" t="str">
        <f t="shared" ca="1" si="358"/>
        <v/>
      </c>
      <c r="U1878" s="57" t="str">
        <f t="shared" si="359"/>
        <v/>
      </c>
      <c r="V1878" s="57" t="str">
        <f ca="1">IF(AND(C1878&lt;&gt;"",C1878&lt;&gt;OFFSET(C1878,1,0)),SUMIFS([Giá có thuế],[Số ĐK],C1878),"")</f>
        <v/>
      </c>
      <c r="W1878" s="53"/>
      <c r="X1878" s="55" t="str">
        <f>IF(W1878="","",'Thông Tin Chung'!#REF!)</f>
        <v/>
      </c>
      <c r="Y1878" s="57" t="str">
        <f t="shared" ca="1" si="360"/>
        <v/>
      </c>
      <c r="Z1878" s="59"/>
      <c r="AA1878" s="49" t="str">
        <f ca="1">IF(C1878="","",IF(OR(D1878&lt;NgayBatDau,D1878&gt;NgayKetThuc),"Ngày tháng phải nằm trong kỳ báo cáo",IF(AND(G1878&lt;&gt;"",COUNTIF(D.2[Tên khách hàng],G1878)=0),"Tên KH chưa khai báo trong DSKH",IF(AND(H1878&lt;&gt;"",COUNTIF(D.1[Tên sản phẩm],H1878)=0),"SP này chưa khai báo trong DSSP",""))))</f>
        <v/>
      </c>
      <c r="AB1878" s="28" t="str">
        <f t="shared" ca="1" si="350"/>
        <v/>
      </c>
      <c r="AC1878" s="29" t="str">
        <f>IF(OR(H1878="",S1878=""),"",S1878-(SUM(L1878,M1878)*INDEX(#REF!,MATCH(H1878,D.1[Tên sản phẩm],0))))</f>
        <v/>
      </c>
    </row>
    <row r="1879" spans="2:29" ht="27.75" customHeight="1">
      <c r="B1879" s="69">
        <f t="shared" si="351"/>
        <v>1876</v>
      </c>
      <c r="C1879" s="49" t="str">
        <f t="shared" ca="1" si="352"/>
        <v/>
      </c>
      <c r="D1879" s="50" t="str">
        <f t="shared" ca="1" si="353"/>
        <v/>
      </c>
      <c r="E1879" s="51" t="str">
        <f t="shared" ca="1" si="354"/>
        <v/>
      </c>
      <c r="F1879" s="51"/>
      <c r="G1879" s="52" t="str">
        <f t="shared" ca="1" si="355"/>
        <v/>
      </c>
      <c r="H1879" s="53"/>
      <c r="I1879" s="54" t="str">
        <f>IF(H1879="","",INDEX(D.1[Quy cách],MATCH(H1879,D.1[Tên sản phẩm],0)))</f>
        <v/>
      </c>
      <c r="J1879" s="20" t="str">
        <f>IF(H1879="","",INDEX(D.1[ĐVT],MATCH(H1879,D.1[Tên sản phẩm],0)))</f>
        <v/>
      </c>
      <c r="K1879" s="56" t="str">
        <f>IF(H1879="","",INDEX(#REF!,MATCH(H1879,D.1[Tên sản phẩm],0)))</f>
        <v/>
      </c>
      <c r="L1879" s="56"/>
      <c r="M1879" s="53"/>
      <c r="N1879" s="53"/>
      <c r="O1879" s="53"/>
      <c r="P1879" s="57" t="str">
        <f t="shared" si="356"/>
        <v/>
      </c>
      <c r="Q1879" s="58"/>
      <c r="R1879" s="56" t="str">
        <f t="shared" si="349"/>
        <v/>
      </c>
      <c r="S1879" s="57" t="str">
        <f t="shared" si="357"/>
        <v/>
      </c>
      <c r="T1879" s="58" t="str">
        <f t="shared" ca="1" si="358"/>
        <v/>
      </c>
      <c r="U1879" s="57" t="str">
        <f t="shared" si="359"/>
        <v/>
      </c>
      <c r="V1879" s="57" t="str">
        <f ca="1">IF(AND(C1879&lt;&gt;"",C1879&lt;&gt;OFFSET(C1879,1,0)),SUMIFS([Giá có thuế],[Số ĐK],C1879),"")</f>
        <v/>
      </c>
      <c r="W1879" s="53"/>
      <c r="X1879" s="55" t="str">
        <f>IF(W1879="","",'Thông Tin Chung'!#REF!)</f>
        <v/>
      </c>
      <c r="Y1879" s="57" t="str">
        <f t="shared" ca="1" si="360"/>
        <v/>
      </c>
      <c r="Z1879" s="59"/>
      <c r="AA1879" s="49" t="str">
        <f ca="1">IF(C1879="","",IF(OR(D1879&lt;NgayBatDau,D1879&gt;NgayKetThuc),"Ngày tháng phải nằm trong kỳ báo cáo",IF(AND(G1879&lt;&gt;"",COUNTIF(D.2[Tên khách hàng],G1879)=0),"Tên KH chưa khai báo trong DSKH",IF(AND(H1879&lt;&gt;"",COUNTIF(D.1[Tên sản phẩm],H1879)=0),"SP này chưa khai báo trong DSSP",""))))</f>
        <v/>
      </c>
      <c r="AB1879" s="28" t="str">
        <f t="shared" ca="1" si="350"/>
        <v/>
      </c>
      <c r="AC1879" s="29" t="str">
        <f>IF(OR(H1879="",S1879=""),"",S1879-(SUM(L1879,M1879)*INDEX(#REF!,MATCH(H1879,D.1[Tên sản phẩm],0))))</f>
        <v/>
      </c>
    </row>
    <row r="1880" spans="2:29" ht="27.75" customHeight="1">
      <c r="B1880" s="69">
        <f t="shared" si="351"/>
        <v>1877</v>
      </c>
      <c r="C1880" s="49" t="str">
        <f t="shared" ca="1" si="352"/>
        <v/>
      </c>
      <c r="D1880" s="50" t="str">
        <f t="shared" ca="1" si="353"/>
        <v/>
      </c>
      <c r="E1880" s="51" t="str">
        <f t="shared" ca="1" si="354"/>
        <v/>
      </c>
      <c r="F1880" s="51"/>
      <c r="G1880" s="52" t="str">
        <f t="shared" ca="1" si="355"/>
        <v/>
      </c>
      <c r="H1880" s="53"/>
      <c r="I1880" s="54" t="str">
        <f>IF(H1880="","",INDEX(D.1[Quy cách],MATCH(H1880,D.1[Tên sản phẩm],0)))</f>
        <v/>
      </c>
      <c r="J1880" s="20" t="str">
        <f>IF(H1880="","",INDEX(D.1[ĐVT],MATCH(H1880,D.1[Tên sản phẩm],0)))</f>
        <v/>
      </c>
      <c r="K1880" s="56" t="str">
        <f>IF(H1880="","",INDEX(#REF!,MATCH(H1880,D.1[Tên sản phẩm],0)))</f>
        <v/>
      </c>
      <c r="L1880" s="56"/>
      <c r="M1880" s="53"/>
      <c r="N1880" s="53"/>
      <c r="O1880" s="53"/>
      <c r="P1880" s="57" t="str">
        <f t="shared" si="356"/>
        <v/>
      </c>
      <c r="Q1880" s="58"/>
      <c r="R1880" s="56" t="str">
        <f t="shared" si="349"/>
        <v/>
      </c>
      <c r="S1880" s="57" t="str">
        <f t="shared" si="357"/>
        <v/>
      </c>
      <c r="T1880" s="58" t="str">
        <f t="shared" ca="1" si="358"/>
        <v/>
      </c>
      <c r="U1880" s="57" t="str">
        <f t="shared" si="359"/>
        <v/>
      </c>
      <c r="V1880" s="57" t="str">
        <f ca="1">IF(AND(C1880&lt;&gt;"",C1880&lt;&gt;OFFSET(C1880,1,0)),SUMIFS([Giá có thuế],[Số ĐK],C1880),"")</f>
        <v/>
      </c>
      <c r="W1880" s="53"/>
      <c r="X1880" s="55" t="str">
        <f>IF(W1880="","",'Thông Tin Chung'!#REF!)</f>
        <v/>
      </c>
      <c r="Y1880" s="57" t="str">
        <f t="shared" ca="1" si="360"/>
        <v/>
      </c>
      <c r="Z1880" s="59"/>
      <c r="AA1880" s="49" t="str">
        <f ca="1">IF(C1880="","",IF(OR(D1880&lt;NgayBatDau,D1880&gt;NgayKetThuc),"Ngày tháng phải nằm trong kỳ báo cáo",IF(AND(G1880&lt;&gt;"",COUNTIF(D.2[Tên khách hàng],G1880)=0),"Tên KH chưa khai báo trong DSKH",IF(AND(H1880&lt;&gt;"",COUNTIF(D.1[Tên sản phẩm],H1880)=0),"SP này chưa khai báo trong DSSP",""))))</f>
        <v/>
      </c>
      <c r="AB1880" s="28" t="str">
        <f t="shared" ca="1" si="350"/>
        <v/>
      </c>
      <c r="AC1880" s="29" t="str">
        <f>IF(OR(H1880="",S1880=""),"",S1880-(SUM(L1880,M1880)*INDEX(#REF!,MATCH(H1880,D.1[Tên sản phẩm],0))))</f>
        <v/>
      </c>
    </row>
    <row r="1881" spans="2:29" ht="27.75" customHeight="1">
      <c r="B1881" s="69">
        <f t="shared" si="351"/>
        <v>1878</v>
      </c>
      <c r="C1881" s="49" t="str">
        <f t="shared" ca="1" si="352"/>
        <v/>
      </c>
      <c r="D1881" s="50" t="str">
        <f t="shared" ca="1" si="353"/>
        <v/>
      </c>
      <c r="E1881" s="51" t="str">
        <f t="shared" ca="1" si="354"/>
        <v/>
      </c>
      <c r="F1881" s="51"/>
      <c r="G1881" s="52" t="str">
        <f t="shared" ca="1" si="355"/>
        <v/>
      </c>
      <c r="H1881" s="53"/>
      <c r="I1881" s="54" t="str">
        <f>IF(H1881="","",INDEX(D.1[Quy cách],MATCH(H1881,D.1[Tên sản phẩm],0)))</f>
        <v/>
      </c>
      <c r="J1881" s="20" t="str">
        <f>IF(H1881="","",INDEX(D.1[ĐVT],MATCH(H1881,D.1[Tên sản phẩm],0)))</f>
        <v/>
      </c>
      <c r="K1881" s="56" t="str">
        <f>IF(H1881="","",INDEX(#REF!,MATCH(H1881,D.1[Tên sản phẩm],0)))</f>
        <v/>
      </c>
      <c r="L1881" s="56"/>
      <c r="M1881" s="53"/>
      <c r="N1881" s="53"/>
      <c r="O1881" s="53"/>
      <c r="P1881" s="57" t="str">
        <f t="shared" si="356"/>
        <v/>
      </c>
      <c r="Q1881" s="58"/>
      <c r="R1881" s="56" t="str">
        <f t="shared" si="349"/>
        <v/>
      </c>
      <c r="S1881" s="57" t="str">
        <f t="shared" si="357"/>
        <v/>
      </c>
      <c r="T1881" s="58" t="str">
        <f t="shared" ca="1" si="358"/>
        <v/>
      </c>
      <c r="U1881" s="57" t="str">
        <f t="shared" si="359"/>
        <v/>
      </c>
      <c r="V1881" s="57" t="str">
        <f ca="1">IF(AND(C1881&lt;&gt;"",C1881&lt;&gt;OFFSET(C1881,1,0)),SUMIFS([Giá có thuế],[Số ĐK],C1881),"")</f>
        <v/>
      </c>
      <c r="W1881" s="53"/>
      <c r="X1881" s="55" t="str">
        <f>IF(W1881="","",'Thông Tin Chung'!#REF!)</f>
        <v/>
      </c>
      <c r="Y1881" s="57" t="str">
        <f t="shared" ca="1" si="360"/>
        <v/>
      </c>
      <c r="Z1881" s="59"/>
      <c r="AA1881" s="49" t="str">
        <f ca="1">IF(C1881="","",IF(OR(D1881&lt;NgayBatDau,D1881&gt;NgayKetThuc),"Ngày tháng phải nằm trong kỳ báo cáo",IF(AND(G1881&lt;&gt;"",COUNTIF(D.2[Tên khách hàng],G1881)=0),"Tên KH chưa khai báo trong DSKH",IF(AND(H1881&lt;&gt;"",COUNTIF(D.1[Tên sản phẩm],H1881)=0),"SP này chưa khai báo trong DSSP",""))))</f>
        <v/>
      </c>
      <c r="AB1881" s="28" t="str">
        <f t="shared" ca="1" si="350"/>
        <v/>
      </c>
      <c r="AC1881" s="29" t="str">
        <f>IF(OR(H1881="",S1881=""),"",S1881-(SUM(L1881,M1881)*INDEX(#REF!,MATCH(H1881,D.1[Tên sản phẩm],0))))</f>
        <v/>
      </c>
    </row>
    <row r="1882" spans="2:29" ht="27.75" customHeight="1">
      <c r="B1882" s="69">
        <f t="shared" si="351"/>
        <v>1879</v>
      </c>
      <c r="C1882" s="49" t="str">
        <f t="shared" ca="1" si="352"/>
        <v/>
      </c>
      <c r="D1882" s="50" t="str">
        <f t="shared" ca="1" si="353"/>
        <v/>
      </c>
      <c r="E1882" s="51" t="str">
        <f t="shared" ca="1" si="354"/>
        <v/>
      </c>
      <c r="F1882" s="51"/>
      <c r="G1882" s="52" t="str">
        <f t="shared" ca="1" si="355"/>
        <v/>
      </c>
      <c r="H1882" s="53"/>
      <c r="I1882" s="54" t="str">
        <f>IF(H1882="","",INDEX(D.1[Quy cách],MATCH(H1882,D.1[Tên sản phẩm],0)))</f>
        <v/>
      </c>
      <c r="J1882" s="20" t="str">
        <f>IF(H1882="","",INDEX(D.1[ĐVT],MATCH(H1882,D.1[Tên sản phẩm],0)))</f>
        <v/>
      </c>
      <c r="K1882" s="56" t="str">
        <f>IF(H1882="","",INDEX(#REF!,MATCH(H1882,D.1[Tên sản phẩm],0)))</f>
        <v/>
      </c>
      <c r="L1882" s="56"/>
      <c r="M1882" s="53"/>
      <c r="N1882" s="53"/>
      <c r="O1882" s="53"/>
      <c r="P1882" s="57" t="str">
        <f t="shared" si="356"/>
        <v/>
      </c>
      <c r="Q1882" s="58"/>
      <c r="R1882" s="56" t="str">
        <f t="shared" si="349"/>
        <v/>
      </c>
      <c r="S1882" s="57" t="str">
        <f t="shared" si="357"/>
        <v/>
      </c>
      <c r="T1882" s="58" t="str">
        <f t="shared" ca="1" si="358"/>
        <v/>
      </c>
      <c r="U1882" s="57" t="str">
        <f t="shared" si="359"/>
        <v/>
      </c>
      <c r="V1882" s="57" t="str">
        <f ca="1">IF(AND(C1882&lt;&gt;"",C1882&lt;&gt;OFFSET(C1882,1,0)),SUMIFS([Giá có thuế],[Số ĐK],C1882),"")</f>
        <v/>
      </c>
      <c r="W1882" s="53"/>
      <c r="X1882" s="55" t="str">
        <f>IF(W1882="","",'Thông Tin Chung'!#REF!)</f>
        <v/>
      </c>
      <c r="Y1882" s="57" t="str">
        <f t="shared" ca="1" si="360"/>
        <v/>
      </c>
      <c r="Z1882" s="59"/>
      <c r="AA1882" s="49" t="str">
        <f ca="1">IF(C1882="","",IF(OR(D1882&lt;NgayBatDau,D1882&gt;NgayKetThuc),"Ngày tháng phải nằm trong kỳ báo cáo",IF(AND(G1882&lt;&gt;"",COUNTIF(D.2[Tên khách hàng],G1882)=0),"Tên KH chưa khai báo trong DSKH",IF(AND(H1882&lt;&gt;"",COUNTIF(D.1[Tên sản phẩm],H1882)=0),"SP này chưa khai báo trong DSSP",""))))</f>
        <v/>
      </c>
      <c r="AB1882" s="28" t="str">
        <f t="shared" ca="1" si="350"/>
        <v/>
      </c>
      <c r="AC1882" s="29" t="str">
        <f>IF(OR(H1882="",S1882=""),"",S1882-(SUM(L1882,M1882)*INDEX(#REF!,MATCH(H1882,D.1[Tên sản phẩm],0))))</f>
        <v/>
      </c>
    </row>
    <row r="1883" spans="2:29" ht="27.75" customHeight="1">
      <c r="B1883" s="69">
        <f t="shared" si="351"/>
        <v>1880</v>
      </c>
      <c r="C1883" s="49" t="str">
        <f t="shared" ca="1" si="352"/>
        <v/>
      </c>
      <c r="D1883" s="50" t="str">
        <f t="shared" ca="1" si="353"/>
        <v/>
      </c>
      <c r="E1883" s="51" t="str">
        <f t="shared" ca="1" si="354"/>
        <v/>
      </c>
      <c r="F1883" s="51"/>
      <c r="G1883" s="52" t="str">
        <f t="shared" ca="1" si="355"/>
        <v/>
      </c>
      <c r="H1883" s="53"/>
      <c r="I1883" s="54" t="str">
        <f>IF(H1883="","",INDEX(D.1[Quy cách],MATCH(H1883,D.1[Tên sản phẩm],0)))</f>
        <v/>
      </c>
      <c r="J1883" s="20" t="str">
        <f>IF(H1883="","",INDEX(D.1[ĐVT],MATCH(H1883,D.1[Tên sản phẩm],0)))</f>
        <v/>
      </c>
      <c r="K1883" s="56" t="str">
        <f>IF(H1883="","",INDEX(#REF!,MATCH(H1883,D.1[Tên sản phẩm],0)))</f>
        <v/>
      </c>
      <c r="L1883" s="56"/>
      <c r="M1883" s="53"/>
      <c r="N1883" s="53"/>
      <c r="O1883" s="53"/>
      <c r="P1883" s="57" t="str">
        <f t="shared" si="356"/>
        <v/>
      </c>
      <c r="Q1883" s="58"/>
      <c r="R1883" s="56" t="str">
        <f t="shared" si="349"/>
        <v/>
      </c>
      <c r="S1883" s="57" t="str">
        <f t="shared" si="357"/>
        <v/>
      </c>
      <c r="T1883" s="58" t="str">
        <f t="shared" ca="1" si="358"/>
        <v/>
      </c>
      <c r="U1883" s="57" t="str">
        <f t="shared" si="359"/>
        <v/>
      </c>
      <c r="V1883" s="57" t="str">
        <f ca="1">IF(AND(C1883&lt;&gt;"",C1883&lt;&gt;OFFSET(C1883,1,0)),SUMIFS([Giá có thuế],[Số ĐK],C1883),"")</f>
        <v/>
      </c>
      <c r="W1883" s="53"/>
      <c r="X1883" s="55" t="str">
        <f>IF(W1883="","",'Thông Tin Chung'!#REF!)</f>
        <v/>
      </c>
      <c r="Y1883" s="57" t="str">
        <f t="shared" ca="1" si="360"/>
        <v/>
      </c>
      <c r="Z1883" s="59"/>
      <c r="AA1883" s="49" t="str">
        <f ca="1">IF(C1883="","",IF(OR(D1883&lt;NgayBatDau,D1883&gt;NgayKetThuc),"Ngày tháng phải nằm trong kỳ báo cáo",IF(AND(G1883&lt;&gt;"",COUNTIF(D.2[Tên khách hàng],G1883)=0),"Tên KH chưa khai báo trong DSKH",IF(AND(H1883&lt;&gt;"",COUNTIF(D.1[Tên sản phẩm],H1883)=0),"SP này chưa khai báo trong DSSP",""))))</f>
        <v/>
      </c>
      <c r="AB1883" s="28" t="str">
        <f t="shared" ca="1" si="350"/>
        <v/>
      </c>
      <c r="AC1883" s="29" t="str">
        <f>IF(OR(H1883="",S1883=""),"",S1883-(SUM(L1883,M1883)*INDEX(#REF!,MATCH(H1883,D.1[Tên sản phẩm],0))))</f>
        <v/>
      </c>
    </row>
    <row r="1884" spans="2:29" ht="27.75" customHeight="1">
      <c r="B1884" s="69">
        <f t="shared" si="351"/>
        <v>1881</v>
      </c>
      <c r="C1884" s="49" t="str">
        <f t="shared" ca="1" si="352"/>
        <v/>
      </c>
      <c r="D1884" s="50" t="str">
        <f t="shared" ca="1" si="353"/>
        <v/>
      </c>
      <c r="E1884" s="51" t="str">
        <f t="shared" ca="1" si="354"/>
        <v/>
      </c>
      <c r="F1884" s="51"/>
      <c r="G1884" s="52" t="str">
        <f t="shared" ca="1" si="355"/>
        <v/>
      </c>
      <c r="H1884" s="53"/>
      <c r="I1884" s="54" t="str">
        <f>IF(H1884="","",INDEX(D.1[Quy cách],MATCH(H1884,D.1[Tên sản phẩm],0)))</f>
        <v/>
      </c>
      <c r="J1884" s="20" t="str">
        <f>IF(H1884="","",INDEX(D.1[ĐVT],MATCH(H1884,D.1[Tên sản phẩm],0)))</f>
        <v/>
      </c>
      <c r="K1884" s="56" t="str">
        <f>IF(H1884="","",INDEX(#REF!,MATCH(H1884,D.1[Tên sản phẩm],0)))</f>
        <v/>
      </c>
      <c r="L1884" s="56"/>
      <c r="M1884" s="53"/>
      <c r="N1884" s="53"/>
      <c r="O1884" s="53"/>
      <c r="P1884" s="57" t="str">
        <f t="shared" si="356"/>
        <v/>
      </c>
      <c r="Q1884" s="58"/>
      <c r="R1884" s="56" t="str">
        <f t="shared" si="349"/>
        <v/>
      </c>
      <c r="S1884" s="57" t="str">
        <f t="shared" si="357"/>
        <v/>
      </c>
      <c r="T1884" s="58" t="str">
        <f t="shared" ca="1" si="358"/>
        <v/>
      </c>
      <c r="U1884" s="57" t="str">
        <f t="shared" si="359"/>
        <v/>
      </c>
      <c r="V1884" s="57" t="str">
        <f ca="1">IF(AND(C1884&lt;&gt;"",C1884&lt;&gt;OFFSET(C1884,1,0)),SUMIFS([Giá có thuế],[Số ĐK],C1884),"")</f>
        <v/>
      </c>
      <c r="W1884" s="53"/>
      <c r="X1884" s="55" t="str">
        <f>IF(W1884="","",'Thông Tin Chung'!#REF!)</f>
        <v/>
      </c>
      <c r="Y1884" s="57" t="str">
        <f t="shared" ca="1" si="360"/>
        <v/>
      </c>
      <c r="Z1884" s="59"/>
      <c r="AA1884" s="49" t="str">
        <f ca="1">IF(C1884="","",IF(OR(D1884&lt;NgayBatDau,D1884&gt;NgayKetThuc),"Ngày tháng phải nằm trong kỳ báo cáo",IF(AND(G1884&lt;&gt;"",COUNTIF(D.2[Tên khách hàng],G1884)=0),"Tên KH chưa khai báo trong DSKH",IF(AND(H1884&lt;&gt;"",COUNTIF(D.1[Tên sản phẩm],H1884)=0),"SP này chưa khai báo trong DSSP",""))))</f>
        <v/>
      </c>
      <c r="AB1884" s="28" t="str">
        <f t="shared" ca="1" si="350"/>
        <v/>
      </c>
      <c r="AC1884" s="29" t="str">
        <f>IF(OR(H1884="",S1884=""),"",S1884-(SUM(L1884,M1884)*INDEX(#REF!,MATCH(H1884,D.1[Tên sản phẩm],0))))</f>
        <v/>
      </c>
    </row>
    <row r="1885" spans="2:29" ht="27.75" customHeight="1">
      <c r="B1885" s="69">
        <f t="shared" si="351"/>
        <v>1882</v>
      </c>
      <c r="C1885" s="49" t="str">
        <f t="shared" ca="1" si="352"/>
        <v/>
      </c>
      <c r="D1885" s="50" t="str">
        <f t="shared" ca="1" si="353"/>
        <v/>
      </c>
      <c r="E1885" s="51" t="str">
        <f t="shared" ca="1" si="354"/>
        <v/>
      </c>
      <c r="F1885" s="51"/>
      <c r="G1885" s="52" t="str">
        <f t="shared" ca="1" si="355"/>
        <v/>
      </c>
      <c r="H1885" s="53"/>
      <c r="I1885" s="54" t="str">
        <f>IF(H1885="","",INDEX(D.1[Quy cách],MATCH(H1885,D.1[Tên sản phẩm],0)))</f>
        <v/>
      </c>
      <c r="J1885" s="20" t="str">
        <f>IF(H1885="","",INDEX(D.1[ĐVT],MATCH(H1885,D.1[Tên sản phẩm],0)))</f>
        <v/>
      </c>
      <c r="K1885" s="56" t="str">
        <f>IF(H1885="","",INDEX(#REF!,MATCH(H1885,D.1[Tên sản phẩm],0)))</f>
        <v/>
      </c>
      <c r="L1885" s="56"/>
      <c r="M1885" s="53"/>
      <c r="N1885" s="53"/>
      <c r="O1885" s="53"/>
      <c r="P1885" s="57" t="str">
        <f t="shared" si="356"/>
        <v/>
      </c>
      <c r="Q1885" s="58"/>
      <c r="R1885" s="56" t="str">
        <f t="shared" si="349"/>
        <v/>
      </c>
      <c r="S1885" s="57" t="str">
        <f t="shared" si="357"/>
        <v/>
      </c>
      <c r="T1885" s="58" t="str">
        <f t="shared" ca="1" si="358"/>
        <v/>
      </c>
      <c r="U1885" s="57" t="str">
        <f t="shared" si="359"/>
        <v/>
      </c>
      <c r="V1885" s="57" t="str">
        <f ca="1">IF(AND(C1885&lt;&gt;"",C1885&lt;&gt;OFFSET(C1885,1,0)),SUMIFS([Giá có thuế],[Số ĐK],C1885),"")</f>
        <v/>
      </c>
      <c r="W1885" s="53"/>
      <c r="X1885" s="55" t="str">
        <f>IF(W1885="","",'Thông Tin Chung'!#REF!)</f>
        <v/>
      </c>
      <c r="Y1885" s="57" t="str">
        <f t="shared" ca="1" si="360"/>
        <v/>
      </c>
      <c r="Z1885" s="59"/>
      <c r="AA1885" s="49" t="str">
        <f ca="1">IF(C1885="","",IF(OR(D1885&lt;NgayBatDau,D1885&gt;NgayKetThuc),"Ngày tháng phải nằm trong kỳ báo cáo",IF(AND(G1885&lt;&gt;"",COUNTIF(D.2[Tên khách hàng],G1885)=0),"Tên KH chưa khai báo trong DSKH",IF(AND(H1885&lt;&gt;"",COUNTIF(D.1[Tên sản phẩm],H1885)=0),"SP này chưa khai báo trong DSSP",""))))</f>
        <v/>
      </c>
      <c r="AB1885" s="28" t="str">
        <f t="shared" ca="1" si="350"/>
        <v/>
      </c>
      <c r="AC1885" s="29" t="str">
        <f>IF(OR(H1885="",S1885=""),"",S1885-(SUM(L1885,M1885)*INDEX(#REF!,MATCH(H1885,D.1[Tên sản phẩm],0))))</f>
        <v/>
      </c>
    </row>
    <row r="1886" spans="2:29" ht="27.75" customHeight="1">
      <c r="B1886" s="69">
        <f t="shared" si="351"/>
        <v>1883</v>
      </c>
      <c r="C1886" s="49" t="str">
        <f t="shared" ca="1" si="352"/>
        <v/>
      </c>
      <c r="D1886" s="50" t="str">
        <f t="shared" ca="1" si="353"/>
        <v/>
      </c>
      <c r="E1886" s="51" t="str">
        <f t="shared" ca="1" si="354"/>
        <v/>
      </c>
      <c r="F1886" s="51"/>
      <c r="G1886" s="52" t="str">
        <f t="shared" ca="1" si="355"/>
        <v/>
      </c>
      <c r="H1886" s="53"/>
      <c r="I1886" s="54" t="str">
        <f>IF(H1886="","",INDEX(D.1[Quy cách],MATCH(H1886,D.1[Tên sản phẩm],0)))</f>
        <v/>
      </c>
      <c r="J1886" s="20" t="str">
        <f>IF(H1886="","",INDEX(D.1[ĐVT],MATCH(H1886,D.1[Tên sản phẩm],0)))</f>
        <v/>
      </c>
      <c r="K1886" s="56" t="str">
        <f>IF(H1886="","",INDEX(#REF!,MATCH(H1886,D.1[Tên sản phẩm],0)))</f>
        <v/>
      </c>
      <c r="L1886" s="56"/>
      <c r="M1886" s="53"/>
      <c r="N1886" s="53"/>
      <c r="O1886" s="53"/>
      <c r="P1886" s="57" t="str">
        <f t="shared" si="356"/>
        <v/>
      </c>
      <c r="Q1886" s="58"/>
      <c r="R1886" s="56" t="str">
        <f t="shared" si="349"/>
        <v/>
      </c>
      <c r="S1886" s="57" t="str">
        <f t="shared" si="357"/>
        <v/>
      </c>
      <c r="T1886" s="58" t="str">
        <f t="shared" ca="1" si="358"/>
        <v/>
      </c>
      <c r="U1886" s="57" t="str">
        <f t="shared" si="359"/>
        <v/>
      </c>
      <c r="V1886" s="57" t="str">
        <f ca="1">IF(AND(C1886&lt;&gt;"",C1886&lt;&gt;OFFSET(C1886,1,0)),SUMIFS([Giá có thuế],[Số ĐK],C1886),"")</f>
        <v/>
      </c>
      <c r="W1886" s="53"/>
      <c r="X1886" s="55" t="str">
        <f>IF(W1886="","",'Thông Tin Chung'!#REF!)</f>
        <v/>
      </c>
      <c r="Y1886" s="57" t="str">
        <f t="shared" ca="1" si="360"/>
        <v/>
      </c>
      <c r="Z1886" s="59"/>
      <c r="AA1886" s="49" t="str">
        <f ca="1">IF(C1886="","",IF(OR(D1886&lt;NgayBatDau,D1886&gt;NgayKetThuc),"Ngày tháng phải nằm trong kỳ báo cáo",IF(AND(G1886&lt;&gt;"",COUNTIF(D.2[Tên khách hàng],G1886)=0),"Tên KH chưa khai báo trong DSKH",IF(AND(H1886&lt;&gt;"",COUNTIF(D.1[Tên sản phẩm],H1886)=0),"SP này chưa khai báo trong DSSP",""))))</f>
        <v/>
      </c>
      <c r="AB1886" s="28" t="str">
        <f t="shared" ca="1" si="350"/>
        <v/>
      </c>
      <c r="AC1886" s="29" t="str">
        <f>IF(OR(H1886="",S1886=""),"",S1886-(SUM(L1886,M1886)*INDEX(#REF!,MATCH(H1886,D.1[Tên sản phẩm],0))))</f>
        <v/>
      </c>
    </row>
    <row r="1887" spans="2:29" ht="27.75" customHeight="1">
      <c r="B1887" s="69">
        <f t="shared" si="351"/>
        <v>1884</v>
      </c>
      <c r="C1887" s="49" t="str">
        <f t="shared" ca="1" si="352"/>
        <v/>
      </c>
      <c r="D1887" s="50" t="str">
        <f t="shared" ca="1" si="353"/>
        <v/>
      </c>
      <c r="E1887" s="51" t="str">
        <f t="shared" ca="1" si="354"/>
        <v/>
      </c>
      <c r="F1887" s="51"/>
      <c r="G1887" s="52" t="str">
        <f t="shared" ca="1" si="355"/>
        <v/>
      </c>
      <c r="H1887" s="53"/>
      <c r="I1887" s="54" t="str">
        <f>IF(H1887="","",INDEX(D.1[Quy cách],MATCH(H1887,D.1[Tên sản phẩm],0)))</f>
        <v/>
      </c>
      <c r="J1887" s="20" t="str">
        <f>IF(H1887="","",INDEX(D.1[ĐVT],MATCH(H1887,D.1[Tên sản phẩm],0)))</f>
        <v/>
      </c>
      <c r="K1887" s="56" t="str">
        <f>IF(H1887="","",INDEX(#REF!,MATCH(H1887,D.1[Tên sản phẩm],0)))</f>
        <v/>
      </c>
      <c r="L1887" s="56"/>
      <c r="M1887" s="53"/>
      <c r="N1887" s="53"/>
      <c r="O1887" s="53"/>
      <c r="P1887" s="57" t="str">
        <f t="shared" si="356"/>
        <v/>
      </c>
      <c r="Q1887" s="58"/>
      <c r="R1887" s="56" t="str">
        <f t="shared" si="349"/>
        <v/>
      </c>
      <c r="S1887" s="57" t="str">
        <f t="shared" si="357"/>
        <v/>
      </c>
      <c r="T1887" s="58" t="str">
        <f t="shared" ca="1" si="358"/>
        <v/>
      </c>
      <c r="U1887" s="57" t="str">
        <f t="shared" si="359"/>
        <v/>
      </c>
      <c r="V1887" s="57" t="str">
        <f ca="1">IF(AND(C1887&lt;&gt;"",C1887&lt;&gt;OFFSET(C1887,1,0)),SUMIFS([Giá có thuế],[Số ĐK],C1887),"")</f>
        <v/>
      </c>
      <c r="W1887" s="53"/>
      <c r="X1887" s="55" t="str">
        <f>IF(W1887="","",'Thông Tin Chung'!#REF!)</f>
        <v/>
      </c>
      <c r="Y1887" s="57" t="str">
        <f t="shared" ca="1" si="360"/>
        <v/>
      </c>
      <c r="Z1887" s="59"/>
      <c r="AA1887" s="49" t="str">
        <f ca="1">IF(C1887="","",IF(OR(D1887&lt;NgayBatDau,D1887&gt;NgayKetThuc),"Ngày tháng phải nằm trong kỳ báo cáo",IF(AND(G1887&lt;&gt;"",COUNTIF(D.2[Tên khách hàng],G1887)=0),"Tên KH chưa khai báo trong DSKH",IF(AND(H1887&lt;&gt;"",COUNTIF(D.1[Tên sản phẩm],H1887)=0),"SP này chưa khai báo trong DSSP",""))))</f>
        <v/>
      </c>
      <c r="AB1887" s="28" t="str">
        <f t="shared" ca="1" si="350"/>
        <v/>
      </c>
      <c r="AC1887" s="29" t="str">
        <f>IF(OR(H1887="",S1887=""),"",S1887-(SUM(L1887,M1887)*INDEX(#REF!,MATCH(H1887,D.1[Tên sản phẩm],0))))</f>
        <v/>
      </c>
    </row>
    <row r="1888" spans="2:29" ht="27.75" customHeight="1">
      <c r="B1888" s="69">
        <f t="shared" si="351"/>
        <v>1885</v>
      </c>
      <c r="C1888" s="49" t="str">
        <f t="shared" ca="1" si="352"/>
        <v/>
      </c>
      <c r="D1888" s="50" t="str">
        <f t="shared" ca="1" si="353"/>
        <v/>
      </c>
      <c r="E1888" s="51" t="str">
        <f t="shared" ca="1" si="354"/>
        <v/>
      </c>
      <c r="F1888" s="51"/>
      <c r="G1888" s="52" t="str">
        <f t="shared" ca="1" si="355"/>
        <v/>
      </c>
      <c r="H1888" s="53"/>
      <c r="I1888" s="54" t="str">
        <f>IF(H1888="","",INDEX(D.1[Quy cách],MATCH(H1888,D.1[Tên sản phẩm],0)))</f>
        <v/>
      </c>
      <c r="J1888" s="20" t="str">
        <f>IF(H1888="","",INDEX(D.1[ĐVT],MATCH(H1888,D.1[Tên sản phẩm],0)))</f>
        <v/>
      </c>
      <c r="K1888" s="56" t="str">
        <f>IF(H1888="","",INDEX(#REF!,MATCH(H1888,D.1[Tên sản phẩm],0)))</f>
        <v/>
      </c>
      <c r="L1888" s="56"/>
      <c r="M1888" s="53"/>
      <c r="N1888" s="53"/>
      <c r="O1888" s="53"/>
      <c r="P1888" s="57" t="str">
        <f t="shared" si="356"/>
        <v/>
      </c>
      <c r="Q1888" s="58"/>
      <c r="R1888" s="56" t="str">
        <f t="shared" si="349"/>
        <v/>
      </c>
      <c r="S1888" s="57" t="str">
        <f t="shared" si="357"/>
        <v/>
      </c>
      <c r="T1888" s="58" t="str">
        <f t="shared" ca="1" si="358"/>
        <v/>
      </c>
      <c r="U1888" s="57" t="str">
        <f t="shared" si="359"/>
        <v/>
      </c>
      <c r="V1888" s="57" t="str">
        <f ca="1">IF(AND(C1888&lt;&gt;"",C1888&lt;&gt;OFFSET(C1888,1,0)),SUMIFS([Giá có thuế],[Số ĐK],C1888),"")</f>
        <v/>
      </c>
      <c r="W1888" s="53"/>
      <c r="X1888" s="55" t="str">
        <f>IF(W1888="","",'Thông Tin Chung'!#REF!)</f>
        <v/>
      </c>
      <c r="Y1888" s="57" t="str">
        <f t="shared" ca="1" si="360"/>
        <v/>
      </c>
      <c r="Z1888" s="59"/>
      <c r="AA1888" s="49" t="str">
        <f ca="1">IF(C1888="","",IF(OR(D1888&lt;NgayBatDau,D1888&gt;NgayKetThuc),"Ngày tháng phải nằm trong kỳ báo cáo",IF(AND(G1888&lt;&gt;"",COUNTIF(D.2[Tên khách hàng],G1888)=0),"Tên KH chưa khai báo trong DSKH",IF(AND(H1888&lt;&gt;"",COUNTIF(D.1[Tên sản phẩm],H1888)=0),"SP này chưa khai báo trong DSSP",""))))</f>
        <v/>
      </c>
      <c r="AB1888" s="28" t="str">
        <f t="shared" ca="1" si="350"/>
        <v/>
      </c>
      <c r="AC1888" s="29" t="str">
        <f>IF(OR(H1888="",S1888=""),"",S1888-(SUM(L1888,M1888)*INDEX(#REF!,MATCH(H1888,D.1[Tên sản phẩm],0))))</f>
        <v/>
      </c>
    </row>
    <row r="1889" spans="2:29" ht="27.75" customHeight="1">
      <c r="B1889" s="69">
        <f t="shared" si="351"/>
        <v>1886</v>
      </c>
      <c r="C1889" s="49" t="str">
        <f t="shared" ca="1" si="352"/>
        <v/>
      </c>
      <c r="D1889" s="50" t="str">
        <f t="shared" ca="1" si="353"/>
        <v/>
      </c>
      <c r="E1889" s="51" t="str">
        <f t="shared" ca="1" si="354"/>
        <v/>
      </c>
      <c r="F1889" s="51"/>
      <c r="G1889" s="52" t="str">
        <f t="shared" ca="1" si="355"/>
        <v/>
      </c>
      <c r="H1889" s="53"/>
      <c r="I1889" s="54" t="str">
        <f>IF(H1889="","",INDEX(D.1[Quy cách],MATCH(H1889,D.1[Tên sản phẩm],0)))</f>
        <v/>
      </c>
      <c r="J1889" s="20" t="str">
        <f>IF(H1889="","",INDEX(D.1[ĐVT],MATCH(H1889,D.1[Tên sản phẩm],0)))</f>
        <v/>
      </c>
      <c r="K1889" s="56" t="str">
        <f>IF(H1889="","",INDEX(#REF!,MATCH(H1889,D.1[Tên sản phẩm],0)))</f>
        <v/>
      </c>
      <c r="L1889" s="56"/>
      <c r="M1889" s="53"/>
      <c r="N1889" s="53"/>
      <c r="O1889" s="53"/>
      <c r="P1889" s="57" t="str">
        <f t="shared" si="356"/>
        <v/>
      </c>
      <c r="Q1889" s="58"/>
      <c r="R1889" s="56" t="str">
        <f t="shared" si="349"/>
        <v/>
      </c>
      <c r="S1889" s="57" t="str">
        <f t="shared" si="357"/>
        <v/>
      </c>
      <c r="T1889" s="58" t="str">
        <f t="shared" ca="1" si="358"/>
        <v/>
      </c>
      <c r="U1889" s="57" t="str">
        <f t="shared" si="359"/>
        <v/>
      </c>
      <c r="V1889" s="57" t="str">
        <f ca="1">IF(AND(C1889&lt;&gt;"",C1889&lt;&gt;OFFSET(C1889,1,0)),SUMIFS([Giá có thuế],[Số ĐK],C1889),"")</f>
        <v/>
      </c>
      <c r="W1889" s="53"/>
      <c r="X1889" s="55" t="str">
        <f>IF(W1889="","",'Thông Tin Chung'!#REF!)</f>
        <v/>
      </c>
      <c r="Y1889" s="57" t="str">
        <f t="shared" ca="1" si="360"/>
        <v/>
      </c>
      <c r="Z1889" s="59"/>
      <c r="AA1889" s="49" t="str">
        <f ca="1">IF(C1889="","",IF(OR(D1889&lt;NgayBatDau,D1889&gt;NgayKetThuc),"Ngày tháng phải nằm trong kỳ báo cáo",IF(AND(G1889&lt;&gt;"",COUNTIF(D.2[Tên khách hàng],G1889)=0),"Tên KH chưa khai báo trong DSKH",IF(AND(H1889&lt;&gt;"",COUNTIF(D.1[Tên sản phẩm],H1889)=0),"SP này chưa khai báo trong DSSP",""))))</f>
        <v/>
      </c>
      <c r="AB1889" s="28" t="str">
        <f t="shared" ca="1" si="350"/>
        <v/>
      </c>
      <c r="AC1889" s="29" t="str">
        <f>IF(OR(H1889="",S1889=""),"",S1889-(SUM(L1889,M1889)*INDEX(#REF!,MATCH(H1889,D.1[Tên sản phẩm],0))))</f>
        <v/>
      </c>
    </row>
    <row r="1890" spans="2:29" ht="27.75" customHeight="1">
      <c r="B1890" s="69">
        <f t="shared" si="351"/>
        <v>1887</v>
      </c>
      <c r="C1890" s="49" t="str">
        <f t="shared" ca="1" si="352"/>
        <v/>
      </c>
      <c r="D1890" s="50" t="str">
        <f t="shared" ca="1" si="353"/>
        <v/>
      </c>
      <c r="E1890" s="51" t="str">
        <f t="shared" ca="1" si="354"/>
        <v/>
      </c>
      <c r="F1890" s="51"/>
      <c r="G1890" s="52" t="str">
        <f t="shared" ca="1" si="355"/>
        <v/>
      </c>
      <c r="H1890" s="53"/>
      <c r="I1890" s="54" t="str">
        <f>IF(H1890="","",INDEX(D.1[Quy cách],MATCH(H1890,D.1[Tên sản phẩm],0)))</f>
        <v/>
      </c>
      <c r="J1890" s="20" t="str">
        <f>IF(H1890="","",INDEX(D.1[ĐVT],MATCH(H1890,D.1[Tên sản phẩm],0)))</f>
        <v/>
      </c>
      <c r="K1890" s="56" t="str">
        <f>IF(H1890="","",INDEX(#REF!,MATCH(H1890,D.1[Tên sản phẩm],0)))</f>
        <v/>
      </c>
      <c r="L1890" s="56"/>
      <c r="M1890" s="53"/>
      <c r="N1890" s="53"/>
      <c r="O1890" s="53"/>
      <c r="P1890" s="57" t="str">
        <f t="shared" si="356"/>
        <v/>
      </c>
      <c r="Q1890" s="58"/>
      <c r="R1890" s="56" t="str">
        <f t="shared" si="349"/>
        <v/>
      </c>
      <c r="S1890" s="57" t="str">
        <f t="shared" si="357"/>
        <v/>
      </c>
      <c r="T1890" s="58" t="str">
        <f t="shared" ca="1" si="358"/>
        <v/>
      </c>
      <c r="U1890" s="57" t="str">
        <f t="shared" si="359"/>
        <v/>
      </c>
      <c r="V1890" s="57" t="str">
        <f ca="1">IF(AND(C1890&lt;&gt;"",C1890&lt;&gt;OFFSET(C1890,1,0)),SUMIFS([Giá có thuế],[Số ĐK],C1890),"")</f>
        <v/>
      </c>
      <c r="W1890" s="53"/>
      <c r="X1890" s="55" t="str">
        <f>IF(W1890="","",'Thông Tin Chung'!#REF!)</f>
        <v/>
      </c>
      <c r="Y1890" s="57" t="str">
        <f t="shared" ca="1" si="360"/>
        <v/>
      </c>
      <c r="Z1890" s="59"/>
      <c r="AA1890" s="49" t="str">
        <f ca="1">IF(C1890="","",IF(OR(D1890&lt;NgayBatDau,D1890&gt;NgayKetThuc),"Ngày tháng phải nằm trong kỳ báo cáo",IF(AND(G1890&lt;&gt;"",COUNTIF(D.2[Tên khách hàng],G1890)=0),"Tên KH chưa khai báo trong DSKH",IF(AND(H1890&lt;&gt;"",COUNTIF(D.1[Tên sản phẩm],H1890)=0),"SP này chưa khai báo trong DSSP",""))))</f>
        <v/>
      </c>
      <c r="AB1890" s="28" t="str">
        <f t="shared" ca="1" si="350"/>
        <v/>
      </c>
      <c r="AC1890" s="29" t="str">
        <f>IF(OR(H1890="",S1890=""),"",S1890-(SUM(L1890,M1890)*INDEX(#REF!,MATCH(H1890,D.1[Tên sản phẩm],0))))</f>
        <v/>
      </c>
    </row>
    <row r="1891" spans="2:29" ht="27.75" customHeight="1">
      <c r="B1891" s="69">
        <f t="shared" si="351"/>
        <v>1888</v>
      </c>
      <c r="C1891" s="49" t="str">
        <f t="shared" ca="1" si="352"/>
        <v/>
      </c>
      <c r="D1891" s="50" t="str">
        <f t="shared" ca="1" si="353"/>
        <v/>
      </c>
      <c r="E1891" s="51" t="str">
        <f t="shared" ca="1" si="354"/>
        <v/>
      </c>
      <c r="F1891" s="51"/>
      <c r="G1891" s="52" t="str">
        <f t="shared" ca="1" si="355"/>
        <v/>
      </c>
      <c r="H1891" s="53"/>
      <c r="I1891" s="54" t="str">
        <f>IF(H1891="","",INDEX(D.1[Quy cách],MATCH(H1891,D.1[Tên sản phẩm],0)))</f>
        <v/>
      </c>
      <c r="J1891" s="20" t="str">
        <f>IF(H1891="","",INDEX(D.1[ĐVT],MATCH(H1891,D.1[Tên sản phẩm],0)))</f>
        <v/>
      </c>
      <c r="K1891" s="56" t="str">
        <f>IF(H1891="","",INDEX(#REF!,MATCH(H1891,D.1[Tên sản phẩm],0)))</f>
        <v/>
      </c>
      <c r="L1891" s="56"/>
      <c r="M1891" s="53"/>
      <c r="N1891" s="53"/>
      <c r="O1891" s="53"/>
      <c r="P1891" s="57" t="str">
        <f t="shared" si="356"/>
        <v/>
      </c>
      <c r="Q1891" s="58"/>
      <c r="R1891" s="56" t="str">
        <f t="shared" si="349"/>
        <v/>
      </c>
      <c r="S1891" s="57" t="str">
        <f t="shared" si="357"/>
        <v/>
      </c>
      <c r="T1891" s="58" t="str">
        <f t="shared" ca="1" si="358"/>
        <v/>
      </c>
      <c r="U1891" s="57" t="str">
        <f t="shared" si="359"/>
        <v/>
      </c>
      <c r="V1891" s="57" t="str">
        <f ca="1">IF(AND(C1891&lt;&gt;"",C1891&lt;&gt;OFFSET(C1891,1,0)),SUMIFS([Giá có thuế],[Số ĐK],C1891),"")</f>
        <v/>
      </c>
      <c r="W1891" s="53"/>
      <c r="X1891" s="55" t="str">
        <f>IF(W1891="","",'Thông Tin Chung'!#REF!)</f>
        <v/>
      </c>
      <c r="Y1891" s="57" t="str">
        <f t="shared" ca="1" si="360"/>
        <v/>
      </c>
      <c r="Z1891" s="59"/>
      <c r="AA1891" s="49" t="str">
        <f ca="1">IF(C1891="","",IF(OR(D1891&lt;NgayBatDau,D1891&gt;NgayKetThuc),"Ngày tháng phải nằm trong kỳ báo cáo",IF(AND(G1891&lt;&gt;"",COUNTIF(D.2[Tên khách hàng],G1891)=0),"Tên KH chưa khai báo trong DSKH",IF(AND(H1891&lt;&gt;"",COUNTIF(D.1[Tên sản phẩm],H1891)=0),"SP này chưa khai báo trong DSSP",""))))</f>
        <v/>
      </c>
      <c r="AB1891" s="28" t="str">
        <f t="shared" ca="1" si="350"/>
        <v/>
      </c>
      <c r="AC1891" s="29" t="str">
        <f>IF(OR(H1891="",S1891=""),"",S1891-(SUM(L1891,M1891)*INDEX(#REF!,MATCH(H1891,D.1[Tên sản phẩm],0))))</f>
        <v/>
      </c>
    </row>
    <row r="1892" spans="2:29" ht="27.75" customHeight="1">
      <c r="B1892" s="69">
        <f t="shared" si="351"/>
        <v>1889</v>
      </c>
      <c r="C1892" s="49" t="str">
        <f t="shared" ca="1" si="352"/>
        <v/>
      </c>
      <c r="D1892" s="50" t="str">
        <f t="shared" ca="1" si="353"/>
        <v/>
      </c>
      <c r="E1892" s="51" t="str">
        <f t="shared" ca="1" si="354"/>
        <v/>
      </c>
      <c r="F1892" s="51"/>
      <c r="G1892" s="52" t="str">
        <f t="shared" ca="1" si="355"/>
        <v/>
      </c>
      <c r="H1892" s="53"/>
      <c r="I1892" s="54" t="str">
        <f>IF(H1892="","",INDEX(D.1[Quy cách],MATCH(H1892,D.1[Tên sản phẩm],0)))</f>
        <v/>
      </c>
      <c r="J1892" s="20" t="str">
        <f>IF(H1892="","",INDEX(D.1[ĐVT],MATCH(H1892,D.1[Tên sản phẩm],0)))</f>
        <v/>
      </c>
      <c r="K1892" s="56" t="str">
        <f>IF(H1892="","",INDEX(#REF!,MATCH(H1892,D.1[Tên sản phẩm],0)))</f>
        <v/>
      </c>
      <c r="L1892" s="56"/>
      <c r="M1892" s="53"/>
      <c r="N1892" s="53"/>
      <c r="O1892" s="53"/>
      <c r="P1892" s="57" t="str">
        <f t="shared" si="356"/>
        <v/>
      </c>
      <c r="Q1892" s="58"/>
      <c r="R1892" s="56" t="str">
        <f t="shared" si="349"/>
        <v/>
      </c>
      <c r="S1892" s="57" t="str">
        <f t="shared" si="357"/>
        <v/>
      </c>
      <c r="T1892" s="58" t="str">
        <f t="shared" ca="1" si="358"/>
        <v/>
      </c>
      <c r="U1892" s="57" t="str">
        <f t="shared" si="359"/>
        <v/>
      </c>
      <c r="V1892" s="57" t="str">
        <f ca="1">IF(AND(C1892&lt;&gt;"",C1892&lt;&gt;OFFSET(C1892,1,0)),SUMIFS([Giá có thuế],[Số ĐK],C1892),"")</f>
        <v/>
      </c>
      <c r="W1892" s="53"/>
      <c r="X1892" s="55" t="str">
        <f>IF(W1892="","",'Thông Tin Chung'!#REF!)</f>
        <v/>
      </c>
      <c r="Y1892" s="57" t="str">
        <f t="shared" ca="1" si="360"/>
        <v/>
      </c>
      <c r="Z1892" s="59"/>
      <c r="AA1892" s="49" t="str">
        <f ca="1">IF(C1892="","",IF(OR(D1892&lt;NgayBatDau,D1892&gt;NgayKetThuc),"Ngày tháng phải nằm trong kỳ báo cáo",IF(AND(G1892&lt;&gt;"",COUNTIF(D.2[Tên khách hàng],G1892)=0),"Tên KH chưa khai báo trong DSKH",IF(AND(H1892&lt;&gt;"",COUNTIF(D.1[Tên sản phẩm],H1892)=0),"SP này chưa khai báo trong DSSP",""))))</f>
        <v/>
      </c>
      <c r="AB1892" s="28" t="str">
        <f t="shared" ca="1" si="350"/>
        <v/>
      </c>
      <c r="AC1892" s="29" t="str">
        <f>IF(OR(H1892="",S1892=""),"",S1892-(SUM(L1892,M1892)*INDEX(#REF!,MATCH(H1892,D.1[Tên sản phẩm],0))))</f>
        <v/>
      </c>
    </row>
    <row r="1893" spans="2:29" ht="27.75" customHeight="1">
      <c r="B1893" s="69">
        <f t="shared" si="351"/>
        <v>1890</v>
      </c>
      <c r="C1893" s="49" t="str">
        <f t="shared" ca="1" si="352"/>
        <v/>
      </c>
      <c r="D1893" s="50" t="str">
        <f t="shared" ca="1" si="353"/>
        <v/>
      </c>
      <c r="E1893" s="51" t="str">
        <f t="shared" ca="1" si="354"/>
        <v/>
      </c>
      <c r="F1893" s="51"/>
      <c r="G1893" s="52" t="str">
        <f t="shared" ca="1" si="355"/>
        <v/>
      </c>
      <c r="H1893" s="53"/>
      <c r="I1893" s="54" t="str">
        <f>IF(H1893="","",INDEX(D.1[Quy cách],MATCH(H1893,D.1[Tên sản phẩm],0)))</f>
        <v/>
      </c>
      <c r="J1893" s="20" t="str">
        <f>IF(H1893="","",INDEX(D.1[ĐVT],MATCH(H1893,D.1[Tên sản phẩm],0)))</f>
        <v/>
      </c>
      <c r="K1893" s="56" t="str">
        <f>IF(H1893="","",INDEX(#REF!,MATCH(H1893,D.1[Tên sản phẩm],0)))</f>
        <v/>
      </c>
      <c r="L1893" s="56"/>
      <c r="M1893" s="53"/>
      <c r="N1893" s="53"/>
      <c r="O1893" s="53"/>
      <c r="P1893" s="57" t="str">
        <f t="shared" si="356"/>
        <v/>
      </c>
      <c r="Q1893" s="58"/>
      <c r="R1893" s="56" t="str">
        <f t="shared" si="349"/>
        <v/>
      </c>
      <c r="S1893" s="57" t="str">
        <f t="shared" si="357"/>
        <v/>
      </c>
      <c r="T1893" s="58" t="str">
        <f t="shared" ca="1" si="358"/>
        <v/>
      </c>
      <c r="U1893" s="57" t="str">
        <f t="shared" si="359"/>
        <v/>
      </c>
      <c r="V1893" s="57" t="str">
        <f ca="1">IF(AND(C1893&lt;&gt;"",C1893&lt;&gt;OFFSET(C1893,1,0)),SUMIFS([Giá có thuế],[Số ĐK],C1893),"")</f>
        <v/>
      </c>
      <c r="W1893" s="53"/>
      <c r="X1893" s="55" t="str">
        <f>IF(W1893="","",'Thông Tin Chung'!#REF!)</f>
        <v/>
      </c>
      <c r="Y1893" s="57" t="str">
        <f t="shared" ca="1" si="360"/>
        <v/>
      </c>
      <c r="Z1893" s="59"/>
      <c r="AA1893" s="49" t="str">
        <f ca="1">IF(C1893="","",IF(OR(D1893&lt;NgayBatDau,D1893&gt;NgayKetThuc),"Ngày tháng phải nằm trong kỳ báo cáo",IF(AND(G1893&lt;&gt;"",COUNTIF(D.2[Tên khách hàng],G1893)=0),"Tên KH chưa khai báo trong DSKH",IF(AND(H1893&lt;&gt;"",COUNTIF(D.1[Tên sản phẩm],H1893)=0),"SP này chưa khai báo trong DSSP",""))))</f>
        <v/>
      </c>
      <c r="AB1893" s="28" t="str">
        <f t="shared" ca="1" si="350"/>
        <v/>
      </c>
      <c r="AC1893" s="29" t="str">
        <f>IF(OR(H1893="",S1893=""),"",S1893-(SUM(L1893,M1893)*INDEX(#REF!,MATCH(H1893,D.1[Tên sản phẩm],0))))</f>
        <v/>
      </c>
    </row>
    <row r="1894" spans="2:29" ht="27.75" customHeight="1">
      <c r="B1894" s="69">
        <f t="shared" si="351"/>
        <v>1891</v>
      </c>
      <c r="C1894" s="49" t="str">
        <f t="shared" ca="1" si="352"/>
        <v/>
      </c>
      <c r="D1894" s="50" t="str">
        <f t="shared" ca="1" si="353"/>
        <v/>
      </c>
      <c r="E1894" s="51" t="str">
        <f t="shared" ca="1" si="354"/>
        <v/>
      </c>
      <c r="F1894" s="51"/>
      <c r="G1894" s="52" t="str">
        <f t="shared" ca="1" si="355"/>
        <v/>
      </c>
      <c r="H1894" s="53"/>
      <c r="I1894" s="54" t="str">
        <f>IF(H1894="","",INDEX(D.1[Quy cách],MATCH(H1894,D.1[Tên sản phẩm],0)))</f>
        <v/>
      </c>
      <c r="J1894" s="20" t="str">
        <f>IF(H1894="","",INDEX(D.1[ĐVT],MATCH(H1894,D.1[Tên sản phẩm],0)))</f>
        <v/>
      </c>
      <c r="K1894" s="56" t="str">
        <f>IF(H1894="","",INDEX(#REF!,MATCH(H1894,D.1[Tên sản phẩm],0)))</f>
        <v/>
      </c>
      <c r="L1894" s="56"/>
      <c r="M1894" s="53"/>
      <c r="N1894" s="53"/>
      <c r="O1894" s="53"/>
      <c r="P1894" s="57" t="str">
        <f t="shared" si="356"/>
        <v/>
      </c>
      <c r="Q1894" s="58"/>
      <c r="R1894" s="56" t="str">
        <f t="shared" si="349"/>
        <v/>
      </c>
      <c r="S1894" s="57" t="str">
        <f t="shared" si="357"/>
        <v/>
      </c>
      <c r="T1894" s="58" t="str">
        <f t="shared" ca="1" si="358"/>
        <v/>
      </c>
      <c r="U1894" s="57" t="str">
        <f t="shared" si="359"/>
        <v/>
      </c>
      <c r="V1894" s="57" t="str">
        <f ca="1">IF(AND(C1894&lt;&gt;"",C1894&lt;&gt;OFFSET(C1894,1,0)),SUMIFS([Giá có thuế],[Số ĐK],C1894),"")</f>
        <v/>
      </c>
      <c r="W1894" s="53"/>
      <c r="X1894" s="55" t="str">
        <f>IF(W1894="","",'Thông Tin Chung'!#REF!)</f>
        <v/>
      </c>
      <c r="Y1894" s="57" t="str">
        <f t="shared" ca="1" si="360"/>
        <v/>
      </c>
      <c r="Z1894" s="59"/>
      <c r="AA1894" s="49" t="str">
        <f ca="1">IF(C1894="","",IF(OR(D1894&lt;NgayBatDau,D1894&gt;NgayKetThuc),"Ngày tháng phải nằm trong kỳ báo cáo",IF(AND(G1894&lt;&gt;"",COUNTIF(D.2[Tên khách hàng],G1894)=0),"Tên KH chưa khai báo trong DSKH",IF(AND(H1894&lt;&gt;"",COUNTIF(D.1[Tên sản phẩm],H1894)=0),"SP này chưa khai báo trong DSSP",""))))</f>
        <v/>
      </c>
      <c r="AB1894" s="28" t="str">
        <f t="shared" ca="1" si="350"/>
        <v/>
      </c>
      <c r="AC1894" s="29" t="str">
        <f>IF(OR(H1894="",S1894=""),"",S1894-(SUM(L1894,M1894)*INDEX(#REF!,MATCH(H1894,D.1[Tên sản phẩm],0))))</f>
        <v/>
      </c>
    </row>
    <row r="1895" spans="2:29" ht="27.75" customHeight="1">
      <c r="B1895" s="69">
        <f t="shared" si="351"/>
        <v>1892</v>
      </c>
      <c r="C1895" s="49" t="str">
        <f t="shared" ca="1" si="352"/>
        <v/>
      </c>
      <c r="D1895" s="50" t="str">
        <f t="shared" ca="1" si="353"/>
        <v/>
      </c>
      <c r="E1895" s="51" t="str">
        <f t="shared" ca="1" si="354"/>
        <v/>
      </c>
      <c r="F1895" s="51"/>
      <c r="G1895" s="52" t="str">
        <f t="shared" ca="1" si="355"/>
        <v/>
      </c>
      <c r="H1895" s="53"/>
      <c r="I1895" s="54" t="str">
        <f>IF(H1895="","",INDEX(D.1[Quy cách],MATCH(H1895,D.1[Tên sản phẩm],0)))</f>
        <v/>
      </c>
      <c r="J1895" s="20" t="str">
        <f>IF(H1895="","",INDEX(D.1[ĐVT],MATCH(H1895,D.1[Tên sản phẩm],0)))</f>
        <v/>
      </c>
      <c r="K1895" s="56" t="str">
        <f>IF(H1895="","",INDEX(#REF!,MATCH(H1895,D.1[Tên sản phẩm],0)))</f>
        <v/>
      </c>
      <c r="L1895" s="56"/>
      <c r="M1895" s="53"/>
      <c r="N1895" s="53"/>
      <c r="O1895" s="53"/>
      <c r="P1895" s="57" t="str">
        <f t="shared" si="356"/>
        <v/>
      </c>
      <c r="Q1895" s="58"/>
      <c r="R1895" s="56" t="str">
        <f t="shared" si="349"/>
        <v/>
      </c>
      <c r="S1895" s="57" t="str">
        <f t="shared" si="357"/>
        <v/>
      </c>
      <c r="T1895" s="58" t="str">
        <f t="shared" ca="1" si="358"/>
        <v/>
      </c>
      <c r="U1895" s="57" t="str">
        <f t="shared" si="359"/>
        <v/>
      </c>
      <c r="V1895" s="57" t="str">
        <f ca="1">IF(AND(C1895&lt;&gt;"",C1895&lt;&gt;OFFSET(C1895,1,0)),SUMIFS([Giá có thuế],[Số ĐK],C1895),"")</f>
        <v/>
      </c>
      <c r="W1895" s="53"/>
      <c r="X1895" s="55" t="str">
        <f>IF(W1895="","",'Thông Tin Chung'!#REF!)</f>
        <v/>
      </c>
      <c r="Y1895" s="57" t="str">
        <f t="shared" ca="1" si="360"/>
        <v/>
      </c>
      <c r="Z1895" s="59"/>
      <c r="AA1895" s="49" t="str">
        <f ca="1">IF(C1895="","",IF(OR(D1895&lt;NgayBatDau,D1895&gt;NgayKetThuc),"Ngày tháng phải nằm trong kỳ báo cáo",IF(AND(G1895&lt;&gt;"",COUNTIF(D.2[Tên khách hàng],G1895)=0),"Tên KH chưa khai báo trong DSKH",IF(AND(H1895&lt;&gt;"",COUNTIF(D.1[Tên sản phẩm],H1895)=0),"SP này chưa khai báo trong DSSP",""))))</f>
        <v/>
      </c>
      <c r="AB1895" s="28" t="str">
        <f t="shared" ca="1" si="350"/>
        <v/>
      </c>
      <c r="AC1895" s="29" t="str">
        <f>IF(OR(H1895="",S1895=""),"",S1895-(SUM(L1895,M1895)*INDEX(#REF!,MATCH(H1895,D.1[Tên sản phẩm],0))))</f>
        <v/>
      </c>
    </row>
    <row r="1896" spans="2:29" ht="27.75" customHeight="1">
      <c r="B1896" s="69">
        <f t="shared" si="351"/>
        <v>1893</v>
      </c>
      <c r="C1896" s="49" t="str">
        <f t="shared" ca="1" si="352"/>
        <v/>
      </c>
      <c r="D1896" s="50" t="str">
        <f t="shared" ca="1" si="353"/>
        <v/>
      </c>
      <c r="E1896" s="51" t="str">
        <f t="shared" ca="1" si="354"/>
        <v/>
      </c>
      <c r="F1896" s="51"/>
      <c r="G1896" s="52" t="str">
        <f t="shared" ca="1" si="355"/>
        <v/>
      </c>
      <c r="H1896" s="53"/>
      <c r="I1896" s="54" t="str">
        <f>IF(H1896="","",INDEX(D.1[Quy cách],MATCH(H1896,D.1[Tên sản phẩm],0)))</f>
        <v/>
      </c>
      <c r="J1896" s="20" t="str">
        <f>IF(H1896="","",INDEX(D.1[ĐVT],MATCH(H1896,D.1[Tên sản phẩm],0)))</f>
        <v/>
      </c>
      <c r="K1896" s="56" t="str">
        <f>IF(H1896="","",INDEX(#REF!,MATCH(H1896,D.1[Tên sản phẩm],0)))</f>
        <v/>
      </c>
      <c r="L1896" s="56"/>
      <c r="M1896" s="53"/>
      <c r="N1896" s="53"/>
      <c r="O1896" s="53"/>
      <c r="P1896" s="57" t="str">
        <f t="shared" si="356"/>
        <v/>
      </c>
      <c r="Q1896" s="58"/>
      <c r="R1896" s="56" t="str">
        <f t="shared" si="349"/>
        <v/>
      </c>
      <c r="S1896" s="57" t="str">
        <f t="shared" si="357"/>
        <v/>
      </c>
      <c r="T1896" s="58" t="str">
        <f t="shared" ca="1" si="358"/>
        <v/>
      </c>
      <c r="U1896" s="57" t="str">
        <f t="shared" si="359"/>
        <v/>
      </c>
      <c r="V1896" s="57" t="str">
        <f ca="1">IF(AND(C1896&lt;&gt;"",C1896&lt;&gt;OFFSET(C1896,1,0)),SUMIFS([Giá có thuế],[Số ĐK],C1896),"")</f>
        <v/>
      </c>
      <c r="W1896" s="53"/>
      <c r="X1896" s="55" t="str">
        <f>IF(W1896="","",'Thông Tin Chung'!#REF!)</f>
        <v/>
      </c>
      <c r="Y1896" s="57" t="str">
        <f t="shared" ca="1" si="360"/>
        <v/>
      </c>
      <c r="Z1896" s="59"/>
      <c r="AA1896" s="49" t="str">
        <f ca="1">IF(C1896="","",IF(OR(D1896&lt;NgayBatDau,D1896&gt;NgayKetThuc),"Ngày tháng phải nằm trong kỳ báo cáo",IF(AND(G1896&lt;&gt;"",COUNTIF(D.2[Tên khách hàng],G1896)=0),"Tên KH chưa khai báo trong DSKH",IF(AND(H1896&lt;&gt;"",COUNTIF(D.1[Tên sản phẩm],H1896)=0),"SP này chưa khai báo trong DSSP",""))))</f>
        <v/>
      </c>
      <c r="AB1896" s="28" t="str">
        <f t="shared" ca="1" si="350"/>
        <v/>
      </c>
      <c r="AC1896" s="29" t="str">
        <f>IF(OR(H1896="",S1896=""),"",S1896-(SUM(L1896,M1896)*INDEX(#REF!,MATCH(H1896,D.1[Tên sản phẩm],0))))</f>
        <v/>
      </c>
    </row>
    <row r="1897" spans="2:29" ht="27.75" customHeight="1">
      <c r="B1897" s="69">
        <f t="shared" si="351"/>
        <v>1894</v>
      </c>
      <c r="C1897" s="49" t="str">
        <f t="shared" ca="1" si="352"/>
        <v/>
      </c>
      <c r="D1897" s="50" t="str">
        <f t="shared" ca="1" si="353"/>
        <v/>
      </c>
      <c r="E1897" s="51" t="str">
        <f t="shared" ca="1" si="354"/>
        <v/>
      </c>
      <c r="F1897" s="51"/>
      <c r="G1897" s="52" t="str">
        <f t="shared" ca="1" si="355"/>
        <v/>
      </c>
      <c r="H1897" s="53"/>
      <c r="I1897" s="54" t="str">
        <f>IF(H1897="","",INDEX(D.1[Quy cách],MATCH(H1897,D.1[Tên sản phẩm],0)))</f>
        <v/>
      </c>
      <c r="J1897" s="20" t="str">
        <f>IF(H1897="","",INDEX(D.1[ĐVT],MATCH(H1897,D.1[Tên sản phẩm],0)))</f>
        <v/>
      </c>
      <c r="K1897" s="56" t="str">
        <f>IF(H1897="","",INDEX(#REF!,MATCH(H1897,D.1[Tên sản phẩm],0)))</f>
        <v/>
      </c>
      <c r="L1897" s="56"/>
      <c r="M1897" s="53"/>
      <c r="N1897" s="53"/>
      <c r="O1897" s="53"/>
      <c r="P1897" s="57" t="str">
        <f t="shared" si="356"/>
        <v/>
      </c>
      <c r="Q1897" s="58"/>
      <c r="R1897" s="56" t="str">
        <f t="shared" si="349"/>
        <v/>
      </c>
      <c r="S1897" s="57" t="str">
        <f t="shared" si="357"/>
        <v/>
      </c>
      <c r="T1897" s="58" t="str">
        <f t="shared" ca="1" si="358"/>
        <v/>
      </c>
      <c r="U1897" s="57" t="str">
        <f t="shared" si="359"/>
        <v/>
      </c>
      <c r="V1897" s="57" t="str">
        <f ca="1">IF(AND(C1897&lt;&gt;"",C1897&lt;&gt;OFFSET(C1897,1,0)),SUMIFS([Giá có thuế],[Số ĐK],C1897),"")</f>
        <v/>
      </c>
      <c r="W1897" s="53"/>
      <c r="X1897" s="55" t="str">
        <f>IF(W1897="","",'Thông Tin Chung'!#REF!)</f>
        <v/>
      </c>
      <c r="Y1897" s="57" t="str">
        <f t="shared" ca="1" si="360"/>
        <v/>
      </c>
      <c r="Z1897" s="59"/>
      <c r="AA1897" s="49" t="str">
        <f ca="1">IF(C1897="","",IF(OR(D1897&lt;NgayBatDau,D1897&gt;NgayKetThuc),"Ngày tháng phải nằm trong kỳ báo cáo",IF(AND(G1897&lt;&gt;"",COUNTIF(D.2[Tên khách hàng],G1897)=0),"Tên KH chưa khai báo trong DSKH",IF(AND(H1897&lt;&gt;"",COUNTIF(D.1[Tên sản phẩm],H1897)=0),"SP này chưa khai báo trong DSSP",""))))</f>
        <v/>
      </c>
      <c r="AB1897" s="28" t="str">
        <f t="shared" ca="1" si="350"/>
        <v/>
      </c>
      <c r="AC1897" s="29" t="str">
        <f>IF(OR(H1897="",S1897=""),"",S1897-(SUM(L1897,M1897)*INDEX(#REF!,MATCH(H1897,D.1[Tên sản phẩm],0))))</f>
        <v/>
      </c>
    </row>
    <row r="1898" spans="2:29" ht="27.75" customHeight="1">
      <c r="B1898" s="69">
        <f t="shared" si="351"/>
        <v>1895</v>
      </c>
      <c r="C1898" s="49" t="str">
        <f t="shared" ca="1" si="352"/>
        <v/>
      </c>
      <c r="D1898" s="50" t="str">
        <f t="shared" ca="1" si="353"/>
        <v/>
      </c>
      <c r="E1898" s="51" t="str">
        <f t="shared" ca="1" si="354"/>
        <v/>
      </c>
      <c r="F1898" s="51"/>
      <c r="G1898" s="52" t="str">
        <f t="shared" ca="1" si="355"/>
        <v/>
      </c>
      <c r="H1898" s="53"/>
      <c r="I1898" s="54" t="str">
        <f>IF(H1898="","",INDEX(D.1[Quy cách],MATCH(H1898,D.1[Tên sản phẩm],0)))</f>
        <v/>
      </c>
      <c r="J1898" s="20" t="str">
        <f>IF(H1898="","",INDEX(D.1[ĐVT],MATCH(H1898,D.1[Tên sản phẩm],0)))</f>
        <v/>
      </c>
      <c r="K1898" s="56" t="str">
        <f>IF(H1898="","",INDEX(#REF!,MATCH(H1898,D.1[Tên sản phẩm],0)))</f>
        <v/>
      </c>
      <c r="L1898" s="56"/>
      <c r="M1898" s="53"/>
      <c r="N1898" s="53"/>
      <c r="O1898" s="53"/>
      <c r="P1898" s="57" t="str">
        <f t="shared" si="356"/>
        <v/>
      </c>
      <c r="Q1898" s="58"/>
      <c r="R1898" s="56" t="str">
        <f t="shared" si="349"/>
        <v/>
      </c>
      <c r="S1898" s="57" t="str">
        <f t="shared" si="357"/>
        <v/>
      </c>
      <c r="T1898" s="58" t="str">
        <f t="shared" ca="1" si="358"/>
        <v/>
      </c>
      <c r="U1898" s="57" t="str">
        <f t="shared" si="359"/>
        <v/>
      </c>
      <c r="V1898" s="57" t="str">
        <f ca="1">IF(AND(C1898&lt;&gt;"",C1898&lt;&gt;OFFSET(C1898,1,0)),SUMIFS([Giá có thuế],[Số ĐK],C1898),"")</f>
        <v/>
      </c>
      <c r="W1898" s="53"/>
      <c r="X1898" s="55" t="str">
        <f>IF(W1898="","",'Thông Tin Chung'!#REF!)</f>
        <v/>
      </c>
      <c r="Y1898" s="57" t="str">
        <f t="shared" ca="1" si="360"/>
        <v/>
      </c>
      <c r="Z1898" s="59"/>
      <c r="AA1898" s="49" t="str">
        <f ca="1">IF(C1898="","",IF(OR(D1898&lt;NgayBatDau,D1898&gt;NgayKetThuc),"Ngày tháng phải nằm trong kỳ báo cáo",IF(AND(G1898&lt;&gt;"",COUNTIF(D.2[Tên khách hàng],G1898)=0),"Tên KH chưa khai báo trong DSKH",IF(AND(H1898&lt;&gt;"",COUNTIF(D.1[Tên sản phẩm],H1898)=0),"SP này chưa khai báo trong DSSP",""))))</f>
        <v/>
      </c>
      <c r="AB1898" s="28" t="str">
        <f t="shared" ca="1" si="350"/>
        <v/>
      </c>
      <c r="AC1898" s="29" t="str">
        <f>IF(OR(H1898="",S1898=""),"",S1898-(SUM(L1898,M1898)*INDEX(#REF!,MATCH(H1898,D.1[Tên sản phẩm],0))))</f>
        <v/>
      </c>
    </row>
    <row r="1899" spans="2:29" ht="27.75" customHeight="1">
      <c r="B1899" s="69">
        <f t="shared" si="351"/>
        <v>1896</v>
      </c>
      <c r="C1899" s="49" t="str">
        <f t="shared" ca="1" si="352"/>
        <v/>
      </c>
      <c r="D1899" s="50" t="str">
        <f t="shared" ca="1" si="353"/>
        <v/>
      </c>
      <c r="E1899" s="51" t="str">
        <f t="shared" ca="1" si="354"/>
        <v/>
      </c>
      <c r="F1899" s="51"/>
      <c r="G1899" s="52" t="str">
        <f t="shared" ca="1" si="355"/>
        <v/>
      </c>
      <c r="H1899" s="53"/>
      <c r="I1899" s="54" t="str">
        <f>IF(H1899="","",INDEX(D.1[Quy cách],MATCH(H1899,D.1[Tên sản phẩm],0)))</f>
        <v/>
      </c>
      <c r="J1899" s="20" t="str">
        <f>IF(H1899="","",INDEX(D.1[ĐVT],MATCH(H1899,D.1[Tên sản phẩm],0)))</f>
        <v/>
      </c>
      <c r="K1899" s="56" t="str">
        <f>IF(H1899="","",INDEX(#REF!,MATCH(H1899,D.1[Tên sản phẩm],0)))</f>
        <v/>
      </c>
      <c r="L1899" s="56"/>
      <c r="M1899" s="53"/>
      <c r="N1899" s="53"/>
      <c r="O1899" s="53"/>
      <c r="P1899" s="57" t="str">
        <f t="shared" si="356"/>
        <v/>
      </c>
      <c r="Q1899" s="58"/>
      <c r="R1899" s="56" t="str">
        <f t="shared" si="349"/>
        <v/>
      </c>
      <c r="S1899" s="57" t="str">
        <f t="shared" si="357"/>
        <v/>
      </c>
      <c r="T1899" s="58" t="str">
        <f t="shared" ca="1" si="358"/>
        <v/>
      </c>
      <c r="U1899" s="57" t="str">
        <f t="shared" si="359"/>
        <v/>
      </c>
      <c r="V1899" s="57" t="str">
        <f ca="1">IF(AND(C1899&lt;&gt;"",C1899&lt;&gt;OFFSET(C1899,1,0)),SUMIFS([Giá có thuế],[Số ĐK],C1899),"")</f>
        <v/>
      </c>
      <c r="W1899" s="53"/>
      <c r="X1899" s="55" t="str">
        <f>IF(W1899="","",'Thông Tin Chung'!#REF!)</f>
        <v/>
      </c>
      <c r="Y1899" s="57" t="str">
        <f t="shared" ca="1" si="360"/>
        <v/>
      </c>
      <c r="Z1899" s="59"/>
      <c r="AA1899" s="49" t="str">
        <f ca="1">IF(C1899="","",IF(OR(D1899&lt;NgayBatDau,D1899&gt;NgayKetThuc),"Ngày tháng phải nằm trong kỳ báo cáo",IF(AND(G1899&lt;&gt;"",COUNTIF(D.2[Tên khách hàng],G1899)=0),"Tên KH chưa khai báo trong DSKH",IF(AND(H1899&lt;&gt;"",COUNTIF(D.1[Tên sản phẩm],H1899)=0),"SP này chưa khai báo trong DSSP",""))))</f>
        <v/>
      </c>
      <c r="AB1899" s="28" t="str">
        <f t="shared" ca="1" si="350"/>
        <v/>
      </c>
      <c r="AC1899" s="29" t="str">
        <f>IF(OR(H1899="",S1899=""),"",S1899-(SUM(L1899,M1899)*INDEX(#REF!,MATCH(H1899,D.1[Tên sản phẩm],0))))</f>
        <v/>
      </c>
    </row>
    <row r="1900" spans="2:29" ht="27.75" customHeight="1">
      <c r="B1900" s="69">
        <f t="shared" si="351"/>
        <v>1897</v>
      </c>
      <c r="C1900" s="49" t="str">
        <f t="shared" ca="1" si="352"/>
        <v/>
      </c>
      <c r="D1900" s="50" t="str">
        <f t="shared" ca="1" si="353"/>
        <v/>
      </c>
      <c r="E1900" s="51" t="str">
        <f t="shared" ca="1" si="354"/>
        <v/>
      </c>
      <c r="F1900" s="51"/>
      <c r="G1900" s="52" t="str">
        <f t="shared" ca="1" si="355"/>
        <v/>
      </c>
      <c r="H1900" s="53"/>
      <c r="I1900" s="54" t="str">
        <f>IF(H1900="","",INDEX(D.1[Quy cách],MATCH(H1900,D.1[Tên sản phẩm],0)))</f>
        <v/>
      </c>
      <c r="J1900" s="20" t="str">
        <f>IF(H1900="","",INDEX(D.1[ĐVT],MATCH(H1900,D.1[Tên sản phẩm],0)))</f>
        <v/>
      </c>
      <c r="K1900" s="56" t="str">
        <f>IF(H1900="","",INDEX(#REF!,MATCH(H1900,D.1[Tên sản phẩm],0)))</f>
        <v/>
      </c>
      <c r="L1900" s="56"/>
      <c r="M1900" s="53"/>
      <c r="N1900" s="53"/>
      <c r="O1900" s="53"/>
      <c r="P1900" s="57" t="str">
        <f t="shared" si="356"/>
        <v/>
      </c>
      <c r="Q1900" s="58"/>
      <c r="R1900" s="56" t="str">
        <f t="shared" si="349"/>
        <v/>
      </c>
      <c r="S1900" s="57" t="str">
        <f t="shared" si="357"/>
        <v/>
      </c>
      <c r="T1900" s="58" t="str">
        <f t="shared" ca="1" si="358"/>
        <v/>
      </c>
      <c r="U1900" s="57" t="str">
        <f t="shared" si="359"/>
        <v/>
      </c>
      <c r="V1900" s="57" t="str">
        <f ca="1">IF(AND(C1900&lt;&gt;"",C1900&lt;&gt;OFFSET(C1900,1,0)),SUMIFS([Giá có thuế],[Số ĐK],C1900),"")</f>
        <v/>
      </c>
      <c r="W1900" s="53"/>
      <c r="X1900" s="55" t="str">
        <f>IF(W1900="","",'Thông Tin Chung'!#REF!)</f>
        <v/>
      </c>
      <c r="Y1900" s="57" t="str">
        <f t="shared" ca="1" si="360"/>
        <v/>
      </c>
      <c r="Z1900" s="59"/>
      <c r="AA1900" s="49" t="str">
        <f ca="1">IF(C1900="","",IF(OR(D1900&lt;NgayBatDau,D1900&gt;NgayKetThuc),"Ngày tháng phải nằm trong kỳ báo cáo",IF(AND(G1900&lt;&gt;"",COUNTIF(D.2[Tên khách hàng],G1900)=0),"Tên KH chưa khai báo trong DSKH",IF(AND(H1900&lt;&gt;"",COUNTIF(D.1[Tên sản phẩm],H1900)=0),"SP này chưa khai báo trong DSSP",""))))</f>
        <v/>
      </c>
      <c r="AB1900" s="28" t="str">
        <f t="shared" ca="1" si="350"/>
        <v/>
      </c>
      <c r="AC1900" s="29" t="str">
        <f>IF(OR(H1900="",S1900=""),"",S1900-(SUM(L1900,M1900)*INDEX(#REF!,MATCH(H1900,D.1[Tên sản phẩm],0))))</f>
        <v/>
      </c>
    </row>
    <row r="1901" spans="2:29" ht="27.75" customHeight="1">
      <c r="B1901" s="69">
        <f t="shared" si="351"/>
        <v>1898</v>
      </c>
      <c r="C1901" s="49" t="str">
        <f t="shared" ca="1" si="352"/>
        <v/>
      </c>
      <c r="D1901" s="50" t="str">
        <f t="shared" ca="1" si="353"/>
        <v/>
      </c>
      <c r="E1901" s="51" t="str">
        <f t="shared" ca="1" si="354"/>
        <v/>
      </c>
      <c r="F1901" s="51"/>
      <c r="G1901" s="52" t="str">
        <f t="shared" ca="1" si="355"/>
        <v/>
      </c>
      <c r="H1901" s="53"/>
      <c r="I1901" s="54" t="str">
        <f>IF(H1901="","",INDEX(D.1[Quy cách],MATCH(H1901,D.1[Tên sản phẩm],0)))</f>
        <v/>
      </c>
      <c r="J1901" s="20" t="str">
        <f>IF(H1901="","",INDEX(D.1[ĐVT],MATCH(H1901,D.1[Tên sản phẩm],0)))</f>
        <v/>
      </c>
      <c r="K1901" s="56" t="str">
        <f>IF(H1901="","",INDEX(#REF!,MATCH(H1901,D.1[Tên sản phẩm],0)))</f>
        <v/>
      </c>
      <c r="L1901" s="56"/>
      <c r="M1901" s="53"/>
      <c r="N1901" s="53"/>
      <c r="O1901" s="53"/>
      <c r="P1901" s="57" t="str">
        <f t="shared" si="356"/>
        <v/>
      </c>
      <c r="Q1901" s="58"/>
      <c r="R1901" s="56" t="str">
        <f t="shared" si="349"/>
        <v/>
      </c>
      <c r="S1901" s="57" t="str">
        <f t="shared" si="357"/>
        <v/>
      </c>
      <c r="T1901" s="58" t="str">
        <f t="shared" ca="1" si="358"/>
        <v/>
      </c>
      <c r="U1901" s="57" t="str">
        <f t="shared" si="359"/>
        <v/>
      </c>
      <c r="V1901" s="57" t="str">
        <f ca="1">IF(AND(C1901&lt;&gt;"",C1901&lt;&gt;OFFSET(C1901,1,0)),SUMIFS([Giá có thuế],[Số ĐK],C1901),"")</f>
        <v/>
      </c>
      <c r="W1901" s="53"/>
      <c r="X1901" s="55" t="str">
        <f>IF(W1901="","",'Thông Tin Chung'!#REF!)</f>
        <v/>
      </c>
      <c r="Y1901" s="57" t="str">
        <f t="shared" ca="1" si="360"/>
        <v/>
      </c>
      <c r="Z1901" s="59"/>
      <c r="AA1901" s="49" t="str">
        <f ca="1">IF(C1901="","",IF(OR(D1901&lt;NgayBatDau,D1901&gt;NgayKetThuc),"Ngày tháng phải nằm trong kỳ báo cáo",IF(AND(G1901&lt;&gt;"",COUNTIF(D.2[Tên khách hàng],G1901)=0),"Tên KH chưa khai báo trong DSKH",IF(AND(H1901&lt;&gt;"",COUNTIF(D.1[Tên sản phẩm],H1901)=0),"SP này chưa khai báo trong DSSP",""))))</f>
        <v/>
      </c>
      <c r="AB1901" s="28" t="str">
        <f t="shared" ca="1" si="350"/>
        <v/>
      </c>
      <c r="AC1901" s="29" t="str">
        <f>IF(OR(H1901="",S1901=""),"",S1901-(SUM(L1901,M1901)*INDEX(#REF!,MATCH(H1901,D.1[Tên sản phẩm],0))))</f>
        <v/>
      </c>
    </row>
    <row r="1902" spans="2:29" ht="27.75" customHeight="1">
      <c r="B1902" s="69">
        <f t="shared" si="351"/>
        <v>1899</v>
      </c>
      <c r="C1902" s="49" t="str">
        <f t="shared" ca="1" si="352"/>
        <v/>
      </c>
      <c r="D1902" s="50" t="str">
        <f t="shared" ca="1" si="353"/>
        <v/>
      </c>
      <c r="E1902" s="51" t="str">
        <f t="shared" ca="1" si="354"/>
        <v/>
      </c>
      <c r="F1902" s="51"/>
      <c r="G1902" s="52" t="str">
        <f t="shared" ca="1" si="355"/>
        <v/>
      </c>
      <c r="H1902" s="53"/>
      <c r="I1902" s="54" t="str">
        <f>IF(H1902="","",INDEX(D.1[Quy cách],MATCH(H1902,D.1[Tên sản phẩm],0)))</f>
        <v/>
      </c>
      <c r="J1902" s="20" t="str">
        <f>IF(H1902="","",INDEX(D.1[ĐVT],MATCH(H1902,D.1[Tên sản phẩm],0)))</f>
        <v/>
      </c>
      <c r="K1902" s="56" t="str">
        <f>IF(H1902="","",INDEX(#REF!,MATCH(H1902,D.1[Tên sản phẩm],0)))</f>
        <v/>
      </c>
      <c r="L1902" s="56"/>
      <c r="M1902" s="53"/>
      <c r="N1902" s="53"/>
      <c r="O1902" s="53"/>
      <c r="P1902" s="57" t="str">
        <f t="shared" si="356"/>
        <v/>
      </c>
      <c r="Q1902" s="58"/>
      <c r="R1902" s="56" t="str">
        <f t="shared" si="349"/>
        <v/>
      </c>
      <c r="S1902" s="57" t="str">
        <f t="shared" si="357"/>
        <v/>
      </c>
      <c r="T1902" s="58" t="str">
        <f t="shared" ca="1" si="358"/>
        <v/>
      </c>
      <c r="U1902" s="57" t="str">
        <f t="shared" si="359"/>
        <v/>
      </c>
      <c r="V1902" s="57" t="str">
        <f ca="1">IF(AND(C1902&lt;&gt;"",C1902&lt;&gt;OFFSET(C1902,1,0)),SUMIFS([Giá có thuế],[Số ĐK],C1902),"")</f>
        <v/>
      </c>
      <c r="W1902" s="53"/>
      <c r="X1902" s="55" t="str">
        <f>IF(W1902="","",'Thông Tin Chung'!#REF!)</f>
        <v/>
      </c>
      <c r="Y1902" s="57" t="str">
        <f t="shared" ca="1" si="360"/>
        <v/>
      </c>
      <c r="Z1902" s="59"/>
      <c r="AA1902" s="49" t="str">
        <f ca="1">IF(C1902="","",IF(OR(D1902&lt;NgayBatDau,D1902&gt;NgayKetThuc),"Ngày tháng phải nằm trong kỳ báo cáo",IF(AND(G1902&lt;&gt;"",COUNTIF(D.2[Tên khách hàng],G1902)=0),"Tên KH chưa khai báo trong DSKH",IF(AND(H1902&lt;&gt;"",COUNTIF(D.1[Tên sản phẩm],H1902)=0),"SP này chưa khai báo trong DSSP",""))))</f>
        <v/>
      </c>
      <c r="AB1902" s="28" t="str">
        <f t="shared" ca="1" si="350"/>
        <v/>
      </c>
      <c r="AC1902" s="29" t="str">
        <f>IF(OR(H1902="",S1902=""),"",S1902-(SUM(L1902,M1902)*INDEX(#REF!,MATCH(H1902,D.1[Tên sản phẩm],0))))</f>
        <v/>
      </c>
    </row>
    <row r="1903" spans="2:29" ht="27.75" customHeight="1">
      <c r="B1903" s="69">
        <f t="shared" si="351"/>
        <v>1900</v>
      </c>
      <c r="C1903" s="49" t="str">
        <f t="shared" ca="1" si="352"/>
        <v/>
      </c>
      <c r="D1903" s="50" t="str">
        <f t="shared" ca="1" si="353"/>
        <v/>
      </c>
      <c r="E1903" s="51" t="str">
        <f t="shared" ca="1" si="354"/>
        <v/>
      </c>
      <c r="F1903" s="51"/>
      <c r="G1903" s="52" t="str">
        <f t="shared" ca="1" si="355"/>
        <v/>
      </c>
      <c r="H1903" s="53"/>
      <c r="I1903" s="54" t="str">
        <f>IF(H1903="","",INDEX(D.1[Quy cách],MATCH(H1903,D.1[Tên sản phẩm],0)))</f>
        <v/>
      </c>
      <c r="J1903" s="20" t="str">
        <f>IF(H1903="","",INDEX(D.1[ĐVT],MATCH(H1903,D.1[Tên sản phẩm],0)))</f>
        <v/>
      </c>
      <c r="K1903" s="56" t="str">
        <f>IF(H1903="","",INDEX(#REF!,MATCH(H1903,D.1[Tên sản phẩm],0)))</f>
        <v/>
      </c>
      <c r="L1903" s="56"/>
      <c r="M1903" s="53"/>
      <c r="N1903" s="53"/>
      <c r="O1903" s="53"/>
      <c r="P1903" s="57" t="str">
        <f t="shared" si="356"/>
        <v/>
      </c>
      <c r="Q1903" s="58"/>
      <c r="R1903" s="56" t="str">
        <f t="shared" si="349"/>
        <v/>
      </c>
      <c r="S1903" s="57" t="str">
        <f t="shared" si="357"/>
        <v/>
      </c>
      <c r="T1903" s="58" t="str">
        <f t="shared" ca="1" si="358"/>
        <v/>
      </c>
      <c r="U1903" s="57" t="str">
        <f t="shared" si="359"/>
        <v/>
      </c>
      <c r="V1903" s="57" t="str">
        <f ca="1">IF(AND(C1903&lt;&gt;"",C1903&lt;&gt;OFFSET(C1903,1,0)),SUMIFS([Giá có thuế],[Số ĐK],C1903),"")</f>
        <v/>
      </c>
      <c r="W1903" s="53"/>
      <c r="X1903" s="55" t="str">
        <f>IF(W1903="","",'Thông Tin Chung'!#REF!)</f>
        <v/>
      </c>
      <c r="Y1903" s="57" t="str">
        <f t="shared" ca="1" si="360"/>
        <v/>
      </c>
      <c r="Z1903" s="59"/>
      <c r="AA1903" s="49" t="str">
        <f ca="1">IF(C1903="","",IF(OR(D1903&lt;NgayBatDau,D1903&gt;NgayKetThuc),"Ngày tháng phải nằm trong kỳ báo cáo",IF(AND(G1903&lt;&gt;"",COUNTIF(D.2[Tên khách hàng],G1903)=0),"Tên KH chưa khai báo trong DSKH",IF(AND(H1903&lt;&gt;"",COUNTIF(D.1[Tên sản phẩm],H1903)=0),"SP này chưa khai báo trong DSSP",""))))</f>
        <v/>
      </c>
      <c r="AB1903" s="28" t="str">
        <f t="shared" ca="1" si="350"/>
        <v/>
      </c>
      <c r="AC1903" s="29" t="str">
        <f>IF(OR(H1903="",S1903=""),"",S1903-(SUM(L1903,M1903)*INDEX(#REF!,MATCH(H1903,D.1[Tên sản phẩm],0))))</f>
        <v/>
      </c>
    </row>
    <row r="1904" spans="2:29" ht="27.75" customHeight="1">
      <c r="B1904" s="69">
        <f t="shared" si="351"/>
        <v>1901</v>
      </c>
      <c r="C1904" s="49" t="str">
        <f t="shared" ca="1" si="352"/>
        <v/>
      </c>
      <c r="D1904" s="50" t="str">
        <f t="shared" ca="1" si="353"/>
        <v/>
      </c>
      <c r="E1904" s="51" t="str">
        <f t="shared" ca="1" si="354"/>
        <v/>
      </c>
      <c r="F1904" s="51"/>
      <c r="G1904" s="52" t="str">
        <f t="shared" ca="1" si="355"/>
        <v/>
      </c>
      <c r="H1904" s="53"/>
      <c r="I1904" s="54" t="str">
        <f>IF(H1904="","",INDEX(D.1[Quy cách],MATCH(H1904,D.1[Tên sản phẩm],0)))</f>
        <v/>
      </c>
      <c r="J1904" s="20" t="str">
        <f>IF(H1904="","",INDEX(D.1[ĐVT],MATCH(H1904,D.1[Tên sản phẩm],0)))</f>
        <v/>
      </c>
      <c r="K1904" s="56" t="str">
        <f>IF(H1904="","",INDEX(#REF!,MATCH(H1904,D.1[Tên sản phẩm],0)))</f>
        <v/>
      </c>
      <c r="L1904" s="56"/>
      <c r="M1904" s="53"/>
      <c r="N1904" s="53"/>
      <c r="O1904" s="53"/>
      <c r="P1904" s="57" t="str">
        <f t="shared" si="356"/>
        <v/>
      </c>
      <c r="Q1904" s="58"/>
      <c r="R1904" s="56" t="str">
        <f t="shared" si="349"/>
        <v/>
      </c>
      <c r="S1904" s="57" t="str">
        <f t="shared" si="357"/>
        <v/>
      </c>
      <c r="T1904" s="58" t="str">
        <f t="shared" ca="1" si="358"/>
        <v/>
      </c>
      <c r="U1904" s="57" t="str">
        <f t="shared" si="359"/>
        <v/>
      </c>
      <c r="V1904" s="57" t="str">
        <f ca="1">IF(AND(C1904&lt;&gt;"",C1904&lt;&gt;OFFSET(C1904,1,0)),SUMIFS([Giá có thuế],[Số ĐK],C1904),"")</f>
        <v/>
      </c>
      <c r="W1904" s="53"/>
      <c r="X1904" s="55" t="str">
        <f>IF(W1904="","",'Thông Tin Chung'!#REF!)</f>
        <v/>
      </c>
      <c r="Y1904" s="57" t="str">
        <f t="shared" ca="1" si="360"/>
        <v/>
      </c>
      <c r="Z1904" s="59"/>
      <c r="AA1904" s="49" t="str">
        <f ca="1">IF(C1904="","",IF(OR(D1904&lt;NgayBatDau,D1904&gt;NgayKetThuc),"Ngày tháng phải nằm trong kỳ báo cáo",IF(AND(G1904&lt;&gt;"",COUNTIF(D.2[Tên khách hàng],G1904)=0),"Tên KH chưa khai báo trong DSKH",IF(AND(H1904&lt;&gt;"",COUNTIF(D.1[Tên sản phẩm],H1904)=0),"SP này chưa khai báo trong DSSP",""))))</f>
        <v/>
      </c>
      <c r="AB1904" s="28" t="str">
        <f t="shared" ca="1" si="350"/>
        <v/>
      </c>
      <c r="AC1904" s="29" t="str">
        <f>IF(OR(H1904="",S1904=""),"",S1904-(SUM(L1904,M1904)*INDEX(#REF!,MATCH(H1904,D.1[Tên sản phẩm],0))))</f>
        <v/>
      </c>
    </row>
    <row r="1905" spans="2:29" ht="27.75" customHeight="1">
      <c r="B1905" s="69">
        <f t="shared" si="351"/>
        <v>1902</v>
      </c>
      <c r="C1905" s="49" t="str">
        <f t="shared" ca="1" si="352"/>
        <v/>
      </c>
      <c r="D1905" s="50" t="str">
        <f t="shared" ca="1" si="353"/>
        <v/>
      </c>
      <c r="E1905" s="51" t="str">
        <f t="shared" ca="1" si="354"/>
        <v/>
      </c>
      <c r="F1905" s="51"/>
      <c r="G1905" s="52" t="str">
        <f t="shared" ca="1" si="355"/>
        <v/>
      </c>
      <c r="H1905" s="53"/>
      <c r="I1905" s="54" t="str">
        <f>IF(H1905="","",INDEX(D.1[Quy cách],MATCH(H1905,D.1[Tên sản phẩm],0)))</f>
        <v/>
      </c>
      <c r="J1905" s="20" t="str">
        <f>IF(H1905="","",INDEX(D.1[ĐVT],MATCH(H1905,D.1[Tên sản phẩm],0)))</f>
        <v/>
      </c>
      <c r="K1905" s="56" t="str">
        <f>IF(H1905="","",INDEX(#REF!,MATCH(H1905,D.1[Tên sản phẩm],0)))</f>
        <v/>
      </c>
      <c r="L1905" s="56"/>
      <c r="M1905" s="53"/>
      <c r="N1905" s="53"/>
      <c r="O1905" s="53"/>
      <c r="P1905" s="57" t="str">
        <f t="shared" si="356"/>
        <v/>
      </c>
      <c r="Q1905" s="58"/>
      <c r="R1905" s="56" t="str">
        <f t="shared" si="349"/>
        <v/>
      </c>
      <c r="S1905" s="57" t="str">
        <f t="shared" si="357"/>
        <v/>
      </c>
      <c r="T1905" s="58" t="str">
        <f t="shared" ca="1" si="358"/>
        <v/>
      </c>
      <c r="U1905" s="57" t="str">
        <f t="shared" si="359"/>
        <v/>
      </c>
      <c r="V1905" s="57" t="str">
        <f ca="1">IF(AND(C1905&lt;&gt;"",C1905&lt;&gt;OFFSET(C1905,1,0)),SUMIFS([Giá có thuế],[Số ĐK],C1905),"")</f>
        <v/>
      </c>
      <c r="W1905" s="53"/>
      <c r="X1905" s="55" t="str">
        <f>IF(W1905="","",'Thông Tin Chung'!#REF!)</f>
        <v/>
      </c>
      <c r="Y1905" s="57" t="str">
        <f t="shared" ca="1" si="360"/>
        <v/>
      </c>
      <c r="Z1905" s="59"/>
      <c r="AA1905" s="49" t="str">
        <f ca="1">IF(C1905="","",IF(OR(D1905&lt;NgayBatDau,D1905&gt;NgayKetThuc),"Ngày tháng phải nằm trong kỳ báo cáo",IF(AND(G1905&lt;&gt;"",COUNTIF(D.2[Tên khách hàng],G1905)=0),"Tên KH chưa khai báo trong DSKH",IF(AND(H1905&lt;&gt;"",COUNTIF(D.1[Tên sản phẩm],H1905)=0),"SP này chưa khai báo trong DSSP",""))))</f>
        <v/>
      </c>
      <c r="AB1905" s="28" t="str">
        <f t="shared" ca="1" si="350"/>
        <v/>
      </c>
      <c r="AC1905" s="29" t="str">
        <f>IF(OR(H1905="",S1905=""),"",S1905-(SUM(L1905,M1905)*INDEX(#REF!,MATCH(H1905,D.1[Tên sản phẩm],0))))</f>
        <v/>
      </c>
    </row>
    <row r="1906" spans="2:29" ht="27.75" customHeight="1">
      <c r="B1906" s="69">
        <f t="shared" si="351"/>
        <v>1903</v>
      </c>
      <c r="C1906" s="49" t="str">
        <f t="shared" ca="1" si="352"/>
        <v/>
      </c>
      <c r="D1906" s="50" t="str">
        <f t="shared" ca="1" si="353"/>
        <v/>
      </c>
      <c r="E1906" s="51" t="str">
        <f t="shared" ca="1" si="354"/>
        <v/>
      </c>
      <c r="F1906" s="51"/>
      <c r="G1906" s="52" t="str">
        <f t="shared" ca="1" si="355"/>
        <v/>
      </c>
      <c r="H1906" s="53"/>
      <c r="I1906" s="54" t="str">
        <f>IF(H1906="","",INDEX(D.1[Quy cách],MATCH(H1906,D.1[Tên sản phẩm],0)))</f>
        <v/>
      </c>
      <c r="J1906" s="20" t="str">
        <f>IF(H1906="","",INDEX(D.1[ĐVT],MATCH(H1906,D.1[Tên sản phẩm],0)))</f>
        <v/>
      </c>
      <c r="K1906" s="56" t="str">
        <f>IF(H1906="","",INDEX(#REF!,MATCH(H1906,D.1[Tên sản phẩm],0)))</f>
        <v/>
      </c>
      <c r="L1906" s="56"/>
      <c r="M1906" s="53"/>
      <c r="N1906" s="53"/>
      <c r="O1906" s="53"/>
      <c r="P1906" s="57" t="str">
        <f t="shared" si="356"/>
        <v/>
      </c>
      <c r="Q1906" s="58"/>
      <c r="R1906" s="56" t="str">
        <f t="shared" si="349"/>
        <v/>
      </c>
      <c r="S1906" s="57" t="str">
        <f t="shared" si="357"/>
        <v/>
      </c>
      <c r="T1906" s="58" t="str">
        <f t="shared" ca="1" si="358"/>
        <v/>
      </c>
      <c r="U1906" s="57" t="str">
        <f t="shared" si="359"/>
        <v/>
      </c>
      <c r="V1906" s="57" t="str">
        <f ca="1">IF(AND(C1906&lt;&gt;"",C1906&lt;&gt;OFFSET(C1906,1,0)),SUMIFS([Giá có thuế],[Số ĐK],C1906),"")</f>
        <v/>
      </c>
      <c r="W1906" s="53"/>
      <c r="X1906" s="55" t="str">
        <f>IF(W1906="","",'Thông Tin Chung'!#REF!)</f>
        <v/>
      </c>
      <c r="Y1906" s="57" t="str">
        <f t="shared" ca="1" si="360"/>
        <v/>
      </c>
      <c r="Z1906" s="59"/>
      <c r="AA1906" s="49" t="str">
        <f ca="1">IF(C1906="","",IF(OR(D1906&lt;NgayBatDau,D1906&gt;NgayKetThuc),"Ngày tháng phải nằm trong kỳ báo cáo",IF(AND(G1906&lt;&gt;"",COUNTIF(D.2[Tên khách hàng],G1906)=0),"Tên KH chưa khai báo trong DSKH",IF(AND(H1906&lt;&gt;"",COUNTIF(D.1[Tên sản phẩm],H1906)=0),"SP này chưa khai báo trong DSSP",""))))</f>
        <v/>
      </c>
      <c r="AB1906" s="28" t="str">
        <f t="shared" ca="1" si="350"/>
        <v/>
      </c>
      <c r="AC1906" s="29" t="str">
        <f>IF(OR(H1906="",S1906=""),"",S1906-(SUM(L1906,M1906)*INDEX(#REF!,MATCH(H1906,D.1[Tên sản phẩm],0))))</f>
        <v/>
      </c>
    </row>
    <row r="1907" spans="2:29" ht="27.75" customHeight="1">
      <c r="B1907" s="69">
        <f t="shared" si="351"/>
        <v>1904</v>
      </c>
      <c r="C1907" s="49" t="str">
        <f t="shared" ca="1" si="352"/>
        <v/>
      </c>
      <c r="D1907" s="50" t="str">
        <f t="shared" ca="1" si="353"/>
        <v/>
      </c>
      <c r="E1907" s="51" t="str">
        <f t="shared" ca="1" si="354"/>
        <v/>
      </c>
      <c r="F1907" s="51"/>
      <c r="G1907" s="52" t="str">
        <f t="shared" ca="1" si="355"/>
        <v/>
      </c>
      <c r="H1907" s="53"/>
      <c r="I1907" s="54" t="str">
        <f>IF(H1907="","",INDEX(D.1[Quy cách],MATCH(H1907,D.1[Tên sản phẩm],0)))</f>
        <v/>
      </c>
      <c r="J1907" s="20" t="str">
        <f>IF(H1907="","",INDEX(D.1[ĐVT],MATCH(H1907,D.1[Tên sản phẩm],0)))</f>
        <v/>
      </c>
      <c r="K1907" s="56" t="str">
        <f>IF(H1907="","",INDEX(#REF!,MATCH(H1907,D.1[Tên sản phẩm],0)))</f>
        <v/>
      </c>
      <c r="L1907" s="56"/>
      <c r="M1907" s="53"/>
      <c r="N1907" s="53"/>
      <c r="O1907" s="53"/>
      <c r="P1907" s="57" t="str">
        <f t="shared" si="356"/>
        <v/>
      </c>
      <c r="Q1907" s="58"/>
      <c r="R1907" s="56" t="str">
        <f t="shared" si="349"/>
        <v/>
      </c>
      <c r="S1907" s="57" t="str">
        <f t="shared" si="357"/>
        <v/>
      </c>
      <c r="T1907" s="58" t="str">
        <f t="shared" ca="1" si="358"/>
        <v/>
      </c>
      <c r="U1907" s="57" t="str">
        <f t="shared" si="359"/>
        <v/>
      </c>
      <c r="V1907" s="57" t="str">
        <f ca="1">IF(AND(C1907&lt;&gt;"",C1907&lt;&gt;OFFSET(C1907,1,0)),SUMIFS([Giá có thuế],[Số ĐK],C1907),"")</f>
        <v/>
      </c>
      <c r="W1907" s="53"/>
      <c r="X1907" s="55" t="str">
        <f>IF(W1907="","",'Thông Tin Chung'!#REF!)</f>
        <v/>
      </c>
      <c r="Y1907" s="57" t="str">
        <f t="shared" ca="1" si="360"/>
        <v/>
      </c>
      <c r="Z1907" s="59"/>
      <c r="AA1907" s="49" t="str">
        <f ca="1">IF(C1907="","",IF(OR(D1907&lt;NgayBatDau,D1907&gt;NgayKetThuc),"Ngày tháng phải nằm trong kỳ báo cáo",IF(AND(G1907&lt;&gt;"",COUNTIF(D.2[Tên khách hàng],G1907)=0),"Tên KH chưa khai báo trong DSKH",IF(AND(H1907&lt;&gt;"",COUNTIF(D.1[Tên sản phẩm],H1907)=0),"SP này chưa khai báo trong DSSP",""))))</f>
        <v/>
      </c>
      <c r="AB1907" s="28" t="str">
        <f t="shared" ca="1" si="350"/>
        <v/>
      </c>
      <c r="AC1907" s="29" t="str">
        <f>IF(OR(H1907="",S1907=""),"",S1907-(SUM(L1907,M1907)*INDEX(#REF!,MATCH(H1907,D.1[Tên sản phẩm],0))))</f>
        <v/>
      </c>
    </row>
    <row r="1908" spans="2:29" ht="27.75" customHeight="1">
      <c r="B1908" s="69">
        <f t="shared" si="351"/>
        <v>1905</v>
      </c>
      <c r="C1908" s="49" t="str">
        <f t="shared" ca="1" si="352"/>
        <v/>
      </c>
      <c r="D1908" s="50" t="str">
        <f t="shared" ca="1" si="353"/>
        <v/>
      </c>
      <c r="E1908" s="51" t="str">
        <f t="shared" ca="1" si="354"/>
        <v/>
      </c>
      <c r="F1908" s="51"/>
      <c r="G1908" s="52" t="str">
        <f t="shared" ca="1" si="355"/>
        <v/>
      </c>
      <c r="H1908" s="53"/>
      <c r="I1908" s="54" t="str">
        <f>IF(H1908="","",INDEX(D.1[Quy cách],MATCH(H1908,D.1[Tên sản phẩm],0)))</f>
        <v/>
      </c>
      <c r="J1908" s="20" t="str">
        <f>IF(H1908="","",INDEX(D.1[ĐVT],MATCH(H1908,D.1[Tên sản phẩm],0)))</f>
        <v/>
      </c>
      <c r="K1908" s="56" t="str">
        <f>IF(H1908="","",INDEX(#REF!,MATCH(H1908,D.1[Tên sản phẩm],0)))</f>
        <v/>
      </c>
      <c r="L1908" s="56"/>
      <c r="M1908" s="53"/>
      <c r="N1908" s="53"/>
      <c r="O1908" s="53"/>
      <c r="P1908" s="57" t="str">
        <f t="shared" si="356"/>
        <v/>
      </c>
      <c r="Q1908" s="58"/>
      <c r="R1908" s="56" t="str">
        <f t="shared" si="349"/>
        <v/>
      </c>
      <c r="S1908" s="57" t="str">
        <f t="shared" si="357"/>
        <v/>
      </c>
      <c r="T1908" s="58" t="str">
        <f t="shared" ca="1" si="358"/>
        <v/>
      </c>
      <c r="U1908" s="57" t="str">
        <f t="shared" si="359"/>
        <v/>
      </c>
      <c r="V1908" s="57" t="str">
        <f ca="1">IF(AND(C1908&lt;&gt;"",C1908&lt;&gt;OFFSET(C1908,1,0)),SUMIFS([Giá có thuế],[Số ĐK],C1908),"")</f>
        <v/>
      </c>
      <c r="W1908" s="53"/>
      <c r="X1908" s="55" t="str">
        <f>IF(W1908="","",'Thông Tin Chung'!#REF!)</f>
        <v/>
      </c>
      <c r="Y1908" s="57" t="str">
        <f t="shared" ca="1" si="360"/>
        <v/>
      </c>
      <c r="Z1908" s="59"/>
      <c r="AA1908" s="49" t="str">
        <f ca="1">IF(C1908="","",IF(OR(D1908&lt;NgayBatDau,D1908&gt;NgayKetThuc),"Ngày tháng phải nằm trong kỳ báo cáo",IF(AND(G1908&lt;&gt;"",COUNTIF(D.2[Tên khách hàng],G1908)=0),"Tên KH chưa khai báo trong DSKH",IF(AND(H1908&lt;&gt;"",COUNTIF(D.1[Tên sản phẩm],H1908)=0),"SP này chưa khai báo trong DSSP",""))))</f>
        <v/>
      </c>
      <c r="AB1908" s="28" t="str">
        <f t="shared" ca="1" si="350"/>
        <v/>
      </c>
      <c r="AC1908" s="29" t="str">
        <f>IF(OR(H1908="",S1908=""),"",S1908-(SUM(L1908,M1908)*INDEX(#REF!,MATCH(H1908,D.1[Tên sản phẩm],0))))</f>
        <v/>
      </c>
    </row>
    <row r="1909" spans="2:29" ht="27.75" customHeight="1">
      <c r="B1909" s="69">
        <f t="shared" si="351"/>
        <v>1906</v>
      </c>
      <c r="C1909" s="49" t="str">
        <f t="shared" ca="1" si="352"/>
        <v/>
      </c>
      <c r="D1909" s="50" t="str">
        <f t="shared" ca="1" si="353"/>
        <v/>
      </c>
      <c r="E1909" s="51" t="str">
        <f t="shared" ca="1" si="354"/>
        <v/>
      </c>
      <c r="F1909" s="51"/>
      <c r="G1909" s="52" t="str">
        <f t="shared" ca="1" si="355"/>
        <v/>
      </c>
      <c r="H1909" s="53"/>
      <c r="I1909" s="54" t="str">
        <f>IF(H1909="","",INDEX(D.1[Quy cách],MATCH(H1909,D.1[Tên sản phẩm],0)))</f>
        <v/>
      </c>
      <c r="J1909" s="20" t="str">
        <f>IF(H1909="","",INDEX(D.1[ĐVT],MATCH(H1909,D.1[Tên sản phẩm],0)))</f>
        <v/>
      </c>
      <c r="K1909" s="56" t="str">
        <f>IF(H1909="","",INDEX(#REF!,MATCH(H1909,D.1[Tên sản phẩm],0)))</f>
        <v/>
      </c>
      <c r="L1909" s="56"/>
      <c r="M1909" s="53"/>
      <c r="N1909" s="53"/>
      <c r="O1909" s="53"/>
      <c r="P1909" s="57" t="str">
        <f t="shared" si="356"/>
        <v/>
      </c>
      <c r="Q1909" s="58"/>
      <c r="R1909" s="56" t="str">
        <f t="shared" si="349"/>
        <v/>
      </c>
      <c r="S1909" s="57" t="str">
        <f t="shared" si="357"/>
        <v/>
      </c>
      <c r="T1909" s="58" t="str">
        <f t="shared" ca="1" si="358"/>
        <v/>
      </c>
      <c r="U1909" s="57" t="str">
        <f t="shared" si="359"/>
        <v/>
      </c>
      <c r="V1909" s="57" t="str">
        <f ca="1">IF(AND(C1909&lt;&gt;"",C1909&lt;&gt;OFFSET(C1909,1,0)),SUMIFS([Giá có thuế],[Số ĐK],C1909),"")</f>
        <v/>
      </c>
      <c r="W1909" s="53"/>
      <c r="X1909" s="55" t="str">
        <f>IF(W1909="","",'Thông Tin Chung'!#REF!)</f>
        <v/>
      </c>
      <c r="Y1909" s="57" t="str">
        <f t="shared" ca="1" si="360"/>
        <v/>
      </c>
      <c r="Z1909" s="59"/>
      <c r="AA1909" s="49" t="str">
        <f ca="1">IF(C1909="","",IF(OR(D1909&lt;NgayBatDau,D1909&gt;NgayKetThuc),"Ngày tháng phải nằm trong kỳ báo cáo",IF(AND(G1909&lt;&gt;"",COUNTIF(D.2[Tên khách hàng],G1909)=0),"Tên KH chưa khai báo trong DSKH",IF(AND(H1909&lt;&gt;"",COUNTIF(D.1[Tên sản phẩm],H1909)=0),"SP này chưa khai báo trong DSSP",""))))</f>
        <v/>
      </c>
      <c r="AB1909" s="28" t="str">
        <f t="shared" ca="1" si="350"/>
        <v/>
      </c>
      <c r="AC1909" s="29" t="str">
        <f>IF(OR(H1909="",S1909=""),"",S1909-(SUM(L1909,M1909)*INDEX(#REF!,MATCH(H1909,D.1[Tên sản phẩm],0))))</f>
        <v/>
      </c>
    </row>
    <row r="1910" spans="2:29" ht="27.75" customHeight="1">
      <c r="B1910" s="69">
        <f t="shared" si="351"/>
        <v>1907</v>
      </c>
      <c r="C1910" s="49" t="str">
        <f t="shared" ca="1" si="352"/>
        <v/>
      </c>
      <c r="D1910" s="50" t="str">
        <f t="shared" ca="1" si="353"/>
        <v/>
      </c>
      <c r="E1910" s="51" t="str">
        <f t="shared" ca="1" si="354"/>
        <v/>
      </c>
      <c r="F1910" s="51"/>
      <c r="G1910" s="52" t="str">
        <f t="shared" ca="1" si="355"/>
        <v/>
      </c>
      <c r="H1910" s="53"/>
      <c r="I1910" s="54" t="str">
        <f>IF(H1910="","",INDEX(D.1[Quy cách],MATCH(H1910,D.1[Tên sản phẩm],0)))</f>
        <v/>
      </c>
      <c r="J1910" s="20" t="str">
        <f>IF(H1910="","",INDEX(D.1[ĐVT],MATCH(H1910,D.1[Tên sản phẩm],0)))</f>
        <v/>
      </c>
      <c r="K1910" s="56" t="str">
        <f>IF(H1910="","",INDEX(#REF!,MATCH(H1910,D.1[Tên sản phẩm],0)))</f>
        <v/>
      </c>
      <c r="L1910" s="56"/>
      <c r="M1910" s="53"/>
      <c r="N1910" s="53"/>
      <c r="O1910" s="53"/>
      <c r="P1910" s="57" t="str">
        <f t="shared" si="356"/>
        <v/>
      </c>
      <c r="Q1910" s="58"/>
      <c r="R1910" s="56" t="str">
        <f t="shared" si="349"/>
        <v/>
      </c>
      <c r="S1910" s="57" t="str">
        <f t="shared" si="357"/>
        <v/>
      </c>
      <c r="T1910" s="58" t="str">
        <f t="shared" ca="1" si="358"/>
        <v/>
      </c>
      <c r="U1910" s="57" t="str">
        <f t="shared" si="359"/>
        <v/>
      </c>
      <c r="V1910" s="57" t="str">
        <f ca="1">IF(AND(C1910&lt;&gt;"",C1910&lt;&gt;OFFSET(C1910,1,0)),SUMIFS([Giá có thuế],[Số ĐK],C1910),"")</f>
        <v/>
      </c>
      <c r="W1910" s="53"/>
      <c r="X1910" s="55" t="str">
        <f>IF(W1910="","",'Thông Tin Chung'!#REF!)</f>
        <v/>
      </c>
      <c r="Y1910" s="57" t="str">
        <f t="shared" ca="1" si="360"/>
        <v/>
      </c>
      <c r="Z1910" s="59"/>
      <c r="AA1910" s="49" t="str">
        <f ca="1">IF(C1910="","",IF(OR(D1910&lt;NgayBatDau,D1910&gt;NgayKetThuc),"Ngày tháng phải nằm trong kỳ báo cáo",IF(AND(G1910&lt;&gt;"",COUNTIF(D.2[Tên khách hàng],G1910)=0),"Tên KH chưa khai báo trong DSKH",IF(AND(H1910&lt;&gt;"",COUNTIF(D.1[Tên sản phẩm],H1910)=0),"SP này chưa khai báo trong DSSP",""))))</f>
        <v/>
      </c>
      <c r="AB1910" s="28" t="str">
        <f t="shared" ca="1" si="350"/>
        <v/>
      </c>
      <c r="AC1910" s="29" t="str">
        <f>IF(OR(H1910="",S1910=""),"",S1910-(SUM(L1910,M1910)*INDEX(#REF!,MATCH(H1910,D.1[Tên sản phẩm],0))))</f>
        <v/>
      </c>
    </row>
    <row r="1911" spans="2:29" ht="27.75" customHeight="1">
      <c r="B1911" s="69">
        <f t="shared" si="351"/>
        <v>1908</v>
      </c>
      <c r="C1911" s="49" t="str">
        <f t="shared" ca="1" si="352"/>
        <v/>
      </c>
      <c r="D1911" s="50" t="str">
        <f t="shared" ca="1" si="353"/>
        <v/>
      </c>
      <c r="E1911" s="51" t="str">
        <f t="shared" ca="1" si="354"/>
        <v/>
      </c>
      <c r="F1911" s="51"/>
      <c r="G1911" s="52" t="str">
        <f t="shared" ca="1" si="355"/>
        <v/>
      </c>
      <c r="H1911" s="53"/>
      <c r="I1911" s="54" t="str">
        <f>IF(H1911="","",INDEX(D.1[Quy cách],MATCH(H1911,D.1[Tên sản phẩm],0)))</f>
        <v/>
      </c>
      <c r="J1911" s="20" t="str">
        <f>IF(H1911="","",INDEX(D.1[ĐVT],MATCH(H1911,D.1[Tên sản phẩm],0)))</f>
        <v/>
      </c>
      <c r="K1911" s="56" t="str">
        <f>IF(H1911="","",INDEX(#REF!,MATCH(H1911,D.1[Tên sản phẩm],0)))</f>
        <v/>
      </c>
      <c r="L1911" s="56"/>
      <c r="M1911" s="53"/>
      <c r="N1911" s="53"/>
      <c r="O1911" s="53"/>
      <c r="P1911" s="57" t="str">
        <f t="shared" si="356"/>
        <v/>
      </c>
      <c r="Q1911" s="58"/>
      <c r="R1911" s="56" t="str">
        <f t="shared" si="349"/>
        <v/>
      </c>
      <c r="S1911" s="57" t="str">
        <f t="shared" si="357"/>
        <v/>
      </c>
      <c r="T1911" s="58" t="str">
        <f t="shared" ca="1" si="358"/>
        <v/>
      </c>
      <c r="U1911" s="57" t="str">
        <f t="shared" si="359"/>
        <v/>
      </c>
      <c r="V1911" s="57" t="str">
        <f ca="1">IF(AND(C1911&lt;&gt;"",C1911&lt;&gt;OFFSET(C1911,1,0)),SUMIFS([Giá có thuế],[Số ĐK],C1911),"")</f>
        <v/>
      </c>
      <c r="W1911" s="53"/>
      <c r="X1911" s="55" t="str">
        <f>IF(W1911="","",'Thông Tin Chung'!#REF!)</f>
        <v/>
      </c>
      <c r="Y1911" s="57" t="str">
        <f t="shared" ca="1" si="360"/>
        <v/>
      </c>
      <c r="Z1911" s="59"/>
      <c r="AA1911" s="49" t="str">
        <f ca="1">IF(C1911="","",IF(OR(D1911&lt;NgayBatDau,D1911&gt;NgayKetThuc),"Ngày tháng phải nằm trong kỳ báo cáo",IF(AND(G1911&lt;&gt;"",COUNTIF(D.2[Tên khách hàng],G1911)=0),"Tên KH chưa khai báo trong DSKH",IF(AND(H1911&lt;&gt;"",COUNTIF(D.1[Tên sản phẩm],H1911)=0),"SP này chưa khai báo trong DSSP",""))))</f>
        <v/>
      </c>
      <c r="AB1911" s="28" t="str">
        <f t="shared" ca="1" si="350"/>
        <v/>
      </c>
      <c r="AC1911" s="29" t="str">
        <f>IF(OR(H1911="",S1911=""),"",S1911-(SUM(L1911,M1911)*INDEX(#REF!,MATCH(H1911,D.1[Tên sản phẩm],0))))</f>
        <v/>
      </c>
    </row>
    <row r="1912" spans="2:29" ht="27.75" customHeight="1">
      <c r="B1912" s="69">
        <f t="shared" si="351"/>
        <v>1909</v>
      </c>
      <c r="C1912" s="49" t="str">
        <f t="shared" ca="1" si="352"/>
        <v/>
      </c>
      <c r="D1912" s="50" t="str">
        <f t="shared" ca="1" si="353"/>
        <v/>
      </c>
      <c r="E1912" s="51" t="str">
        <f t="shared" ca="1" si="354"/>
        <v/>
      </c>
      <c r="F1912" s="51"/>
      <c r="G1912" s="52" t="str">
        <f t="shared" ca="1" si="355"/>
        <v/>
      </c>
      <c r="H1912" s="53"/>
      <c r="I1912" s="54" t="str">
        <f>IF(H1912="","",INDEX(D.1[Quy cách],MATCH(H1912,D.1[Tên sản phẩm],0)))</f>
        <v/>
      </c>
      <c r="J1912" s="20" t="str">
        <f>IF(H1912="","",INDEX(D.1[ĐVT],MATCH(H1912,D.1[Tên sản phẩm],0)))</f>
        <v/>
      </c>
      <c r="K1912" s="56" t="str">
        <f>IF(H1912="","",INDEX(#REF!,MATCH(H1912,D.1[Tên sản phẩm],0)))</f>
        <v/>
      </c>
      <c r="L1912" s="56"/>
      <c r="M1912" s="53"/>
      <c r="N1912" s="53"/>
      <c r="O1912" s="53"/>
      <c r="P1912" s="57" t="str">
        <f t="shared" si="356"/>
        <v/>
      </c>
      <c r="Q1912" s="58"/>
      <c r="R1912" s="56" t="str">
        <f t="shared" si="349"/>
        <v/>
      </c>
      <c r="S1912" s="57" t="str">
        <f t="shared" si="357"/>
        <v/>
      </c>
      <c r="T1912" s="58" t="str">
        <f t="shared" ca="1" si="358"/>
        <v/>
      </c>
      <c r="U1912" s="57" t="str">
        <f t="shared" si="359"/>
        <v/>
      </c>
      <c r="V1912" s="57" t="str">
        <f ca="1">IF(AND(C1912&lt;&gt;"",C1912&lt;&gt;OFFSET(C1912,1,0)),SUMIFS([Giá có thuế],[Số ĐK],C1912),"")</f>
        <v/>
      </c>
      <c r="W1912" s="53"/>
      <c r="X1912" s="55" t="str">
        <f>IF(W1912="","",'Thông Tin Chung'!#REF!)</f>
        <v/>
      </c>
      <c r="Y1912" s="57" t="str">
        <f t="shared" ca="1" si="360"/>
        <v/>
      </c>
      <c r="Z1912" s="59"/>
      <c r="AA1912" s="49" t="str">
        <f ca="1">IF(C1912="","",IF(OR(D1912&lt;NgayBatDau,D1912&gt;NgayKetThuc),"Ngày tháng phải nằm trong kỳ báo cáo",IF(AND(G1912&lt;&gt;"",COUNTIF(D.2[Tên khách hàng],G1912)=0),"Tên KH chưa khai báo trong DSKH",IF(AND(H1912&lt;&gt;"",COUNTIF(D.1[Tên sản phẩm],H1912)=0),"SP này chưa khai báo trong DSSP",""))))</f>
        <v/>
      </c>
      <c r="AB1912" s="28" t="str">
        <f t="shared" ca="1" si="350"/>
        <v/>
      </c>
      <c r="AC1912" s="29" t="str">
        <f>IF(OR(H1912="",S1912=""),"",S1912-(SUM(L1912,M1912)*INDEX(#REF!,MATCH(H1912,D.1[Tên sản phẩm],0))))</f>
        <v/>
      </c>
    </row>
    <row r="1913" spans="2:29" ht="27.75" customHeight="1">
      <c r="B1913" s="69">
        <f t="shared" si="351"/>
        <v>1910</v>
      </c>
      <c r="C1913" s="49" t="str">
        <f t="shared" ca="1" si="352"/>
        <v/>
      </c>
      <c r="D1913" s="50" t="str">
        <f t="shared" ca="1" si="353"/>
        <v/>
      </c>
      <c r="E1913" s="51" t="str">
        <f t="shared" ca="1" si="354"/>
        <v/>
      </c>
      <c r="F1913" s="51"/>
      <c r="G1913" s="52" t="str">
        <f t="shared" ca="1" si="355"/>
        <v/>
      </c>
      <c r="H1913" s="53"/>
      <c r="I1913" s="54" t="str">
        <f>IF(H1913="","",INDEX(D.1[Quy cách],MATCH(H1913,D.1[Tên sản phẩm],0)))</f>
        <v/>
      </c>
      <c r="J1913" s="20" t="str">
        <f>IF(H1913="","",INDEX(D.1[ĐVT],MATCH(H1913,D.1[Tên sản phẩm],0)))</f>
        <v/>
      </c>
      <c r="K1913" s="56" t="str">
        <f>IF(H1913="","",INDEX(#REF!,MATCH(H1913,D.1[Tên sản phẩm],0)))</f>
        <v/>
      </c>
      <c r="L1913" s="56"/>
      <c r="M1913" s="53"/>
      <c r="N1913" s="53"/>
      <c r="O1913" s="53"/>
      <c r="P1913" s="57" t="str">
        <f t="shared" si="356"/>
        <v/>
      </c>
      <c r="Q1913" s="58"/>
      <c r="R1913" s="56" t="str">
        <f t="shared" si="349"/>
        <v/>
      </c>
      <c r="S1913" s="57" t="str">
        <f t="shared" si="357"/>
        <v/>
      </c>
      <c r="T1913" s="58" t="str">
        <f t="shared" ca="1" si="358"/>
        <v/>
      </c>
      <c r="U1913" s="57" t="str">
        <f t="shared" si="359"/>
        <v/>
      </c>
      <c r="V1913" s="57" t="str">
        <f ca="1">IF(AND(C1913&lt;&gt;"",C1913&lt;&gt;OFFSET(C1913,1,0)),SUMIFS([Giá có thuế],[Số ĐK],C1913),"")</f>
        <v/>
      </c>
      <c r="W1913" s="53"/>
      <c r="X1913" s="55" t="str">
        <f>IF(W1913="","",'Thông Tin Chung'!#REF!)</f>
        <v/>
      </c>
      <c r="Y1913" s="57" t="str">
        <f t="shared" ca="1" si="360"/>
        <v/>
      </c>
      <c r="Z1913" s="59"/>
      <c r="AA1913" s="49" t="str">
        <f ca="1">IF(C1913="","",IF(OR(D1913&lt;NgayBatDau,D1913&gt;NgayKetThuc),"Ngày tháng phải nằm trong kỳ báo cáo",IF(AND(G1913&lt;&gt;"",COUNTIF(D.2[Tên khách hàng],G1913)=0),"Tên KH chưa khai báo trong DSKH",IF(AND(H1913&lt;&gt;"",COUNTIF(D.1[Tên sản phẩm],H1913)=0),"SP này chưa khai báo trong DSSP",""))))</f>
        <v/>
      </c>
      <c r="AB1913" s="28" t="str">
        <f t="shared" ca="1" si="350"/>
        <v/>
      </c>
      <c r="AC1913" s="29" t="str">
        <f>IF(OR(H1913="",S1913=""),"",S1913-(SUM(L1913,M1913)*INDEX(#REF!,MATCH(H1913,D.1[Tên sản phẩm],0))))</f>
        <v/>
      </c>
    </row>
    <row r="1914" spans="2:29" ht="27.75" customHeight="1">
      <c r="B1914" s="69">
        <f t="shared" si="351"/>
        <v>1911</v>
      </c>
      <c r="C1914" s="49" t="str">
        <f t="shared" ca="1" si="352"/>
        <v/>
      </c>
      <c r="D1914" s="50" t="str">
        <f t="shared" ca="1" si="353"/>
        <v/>
      </c>
      <c r="E1914" s="51" t="str">
        <f t="shared" ca="1" si="354"/>
        <v/>
      </c>
      <c r="F1914" s="51"/>
      <c r="G1914" s="52" t="str">
        <f t="shared" ca="1" si="355"/>
        <v/>
      </c>
      <c r="H1914" s="53"/>
      <c r="I1914" s="54" t="str">
        <f>IF(H1914="","",INDEX(D.1[Quy cách],MATCH(H1914,D.1[Tên sản phẩm],0)))</f>
        <v/>
      </c>
      <c r="J1914" s="20" t="str">
        <f>IF(H1914="","",INDEX(D.1[ĐVT],MATCH(H1914,D.1[Tên sản phẩm],0)))</f>
        <v/>
      </c>
      <c r="K1914" s="56" t="str">
        <f>IF(H1914="","",INDEX(#REF!,MATCH(H1914,D.1[Tên sản phẩm],0)))</f>
        <v/>
      </c>
      <c r="L1914" s="56"/>
      <c r="M1914" s="53"/>
      <c r="N1914" s="53"/>
      <c r="O1914" s="53"/>
      <c r="P1914" s="57" t="str">
        <f t="shared" si="356"/>
        <v/>
      </c>
      <c r="Q1914" s="58"/>
      <c r="R1914" s="56" t="str">
        <f t="shared" si="349"/>
        <v/>
      </c>
      <c r="S1914" s="57" t="str">
        <f t="shared" si="357"/>
        <v/>
      </c>
      <c r="T1914" s="58" t="str">
        <f t="shared" ca="1" si="358"/>
        <v/>
      </c>
      <c r="U1914" s="57" t="str">
        <f t="shared" si="359"/>
        <v/>
      </c>
      <c r="V1914" s="57" t="str">
        <f ca="1">IF(AND(C1914&lt;&gt;"",C1914&lt;&gt;OFFSET(C1914,1,0)),SUMIFS([Giá có thuế],[Số ĐK],C1914),"")</f>
        <v/>
      </c>
      <c r="W1914" s="53"/>
      <c r="X1914" s="55" t="str">
        <f>IF(W1914="","",'Thông Tin Chung'!#REF!)</f>
        <v/>
      </c>
      <c r="Y1914" s="57" t="str">
        <f t="shared" ca="1" si="360"/>
        <v/>
      </c>
      <c r="Z1914" s="59"/>
      <c r="AA1914" s="49" t="str">
        <f ca="1">IF(C1914="","",IF(OR(D1914&lt;NgayBatDau,D1914&gt;NgayKetThuc),"Ngày tháng phải nằm trong kỳ báo cáo",IF(AND(G1914&lt;&gt;"",COUNTIF(D.2[Tên khách hàng],G1914)=0),"Tên KH chưa khai báo trong DSKH",IF(AND(H1914&lt;&gt;"",COUNTIF(D.1[Tên sản phẩm],H1914)=0),"SP này chưa khai báo trong DSSP",""))))</f>
        <v/>
      </c>
      <c r="AB1914" s="28" t="str">
        <f t="shared" ca="1" si="350"/>
        <v/>
      </c>
      <c r="AC1914" s="29" t="str">
        <f>IF(OR(H1914="",S1914=""),"",S1914-(SUM(L1914,M1914)*INDEX(#REF!,MATCH(H1914,D.1[Tên sản phẩm],0))))</f>
        <v/>
      </c>
    </row>
    <row r="1915" spans="2:29" ht="27.75" customHeight="1">
      <c r="B1915" s="69">
        <f t="shared" si="351"/>
        <v>1912</v>
      </c>
      <c r="C1915" s="49" t="str">
        <f t="shared" ca="1" si="352"/>
        <v/>
      </c>
      <c r="D1915" s="50" t="str">
        <f t="shared" ca="1" si="353"/>
        <v/>
      </c>
      <c r="E1915" s="51" t="str">
        <f t="shared" ca="1" si="354"/>
        <v/>
      </c>
      <c r="F1915" s="51"/>
      <c r="G1915" s="52" t="str">
        <f t="shared" ca="1" si="355"/>
        <v/>
      </c>
      <c r="H1915" s="53"/>
      <c r="I1915" s="54" t="str">
        <f>IF(H1915="","",INDEX(D.1[Quy cách],MATCH(H1915,D.1[Tên sản phẩm],0)))</f>
        <v/>
      </c>
      <c r="J1915" s="20" t="str">
        <f>IF(H1915="","",INDEX(D.1[ĐVT],MATCH(H1915,D.1[Tên sản phẩm],0)))</f>
        <v/>
      </c>
      <c r="K1915" s="56" t="str">
        <f>IF(H1915="","",INDEX(#REF!,MATCH(H1915,D.1[Tên sản phẩm],0)))</f>
        <v/>
      </c>
      <c r="L1915" s="56"/>
      <c r="M1915" s="53"/>
      <c r="N1915" s="53"/>
      <c r="O1915" s="53"/>
      <c r="P1915" s="57" t="str">
        <f t="shared" si="356"/>
        <v/>
      </c>
      <c r="Q1915" s="58"/>
      <c r="R1915" s="56" t="str">
        <f t="shared" si="349"/>
        <v/>
      </c>
      <c r="S1915" s="57" t="str">
        <f t="shared" si="357"/>
        <v/>
      </c>
      <c r="T1915" s="58" t="str">
        <f t="shared" ca="1" si="358"/>
        <v/>
      </c>
      <c r="U1915" s="57" t="str">
        <f t="shared" si="359"/>
        <v/>
      </c>
      <c r="V1915" s="57" t="str">
        <f ca="1">IF(AND(C1915&lt;&gt;"",C1915&lt;&gt;OFFSET(C1915,1,0)),SUMIFS([Giá có thuế],[Số ĐK],C1915),"")</f>
        <v/>
      </c>
      <c r="W1915" s="53"/>
      <c r="X1915" s="55" t="str">
        <f>IF(W1915="","",'Thông Tin Chung'!#REF!)</f>
        <v/>
      </c>
      <c r="Y1915" s="57" t="str">
        <f t="shared" ca="1" si="360"/>
        <v/>
      </c>
      <c r="Z1915" s="59"/>
      <c r="AA1915" s="49" t="str">
        <f ca="1">IF(C1915="","",IF(OR(D1915&lt;NgayBatDau,D1915&gt;NgayKetThuc),"Ngày tháng phải nằm trong kỳ báo cáo",IF(AND(G1915&lt;&gt;"",COUNTIF(D.2[Tên khách hàng],G1915)=0),"Tên KH chưa khai báo trong DSKH",IF(AND(H1915&lt;&gt;"",COUNTIF(D.1[Tên sản phẩm],H1915)=0),"SP này chưa khai báo trong DSSP",""))))</f>
        <v/>
      </c>
      <c r="AB1915" s="28" t="str">
        <f t="shared" ca="1" si="350"/>
        <v/>
      </c>
      <c r="AC1915" s="29" t="str">
        <f>IF(OR(H1915="",S1915=""),"",S1915-(SUM(L1915,M1915)*INDEX(#REF!,MATCH(H1915,D.1[Tên sản phẩm],0))))</f>
        <v/>
      </c>
    </row>
    <row r="1916" spans="2:29" ht="27.75" customHeight="1">
      <c r="B1916" s="69">
        <f t="shared" si="351"/>
        <v>1913</v>
      </c>
      <c r="C1916" s="49" t="str">
        <f t="shared" ca="1" si="352"/>
        <v/>
      </c>
      <c r="D1916" s="50" t="str">
        <f t="shared" ca="1" si="353"/>
        <v/>
      </c>
      <c r="E1916" s="51" t="str">
        <f t="shared" ca="1" si="354"/>
        <v/>
      </c>
      <c r="F1916" s="51"/>
      <c r="G1916" s="52" t="str">
        <f t="shared" ca="1" si="355"/>
        <v/>
      </c>
      <c r="H1916" s="53"/>
      <c r="I1916" s="54" t="str">
        <f>IF(H1916="","",INDEX(D.1[Quy cách],MATCH(H1916,D.1[Tên sản phẩm],0)))</f>
        <v/>
      </c>
      <c r="J1916" s="20" t="str">
        <f>IF(H1916="","",INDEX(D.1[ĐVT],MATCH(H1916,D.1[Tên sản phẩm],0)))</f>
        <v/>
      </c>
      <c r="K1916" s="56" t="str">
        <f>IF(H1916="","",INDEX(#REF!,MATCH(H1916,D.1[Tên sản phẩm],0)))</f>
        <v/>
      </c>
      <c r="L1916" s="56"/>
      <c r="M1916" s="53"/>
      <c r="N1916" s="53"/>
      <c r="O1916" s="53"/>
      <c r="P1916" s="57" t="str">
        <f t="shared" si="356"/>
        <v/>
      </c>
      <c r="Q1916" s="58"/>
      <c r="R1916" s="56" t="str">
        <f t="shared" si="349"/>
        <v/>
      </c>
      <c r="S1916" s="57" t="str">
        <f t="shared" si="357"/>
        <v/>
      </c>
      <c r="T1916" s="58" t="str">
        <f t="shared" ca="1" si="358"/>
        <v/>
      </c>
      <c r="U1916" s="57" t="str">
        <f t="shared" si="359"/>
        <v/>
      </c>
      <c r="V1916" s="57" t="str">
        <f ca="1">IF(AND(C1916&lt;&gt;"",C1916&lt;&gt;OFFSET(C1916,1,0)),SUMIFS([Giá có thuế],[Số ĐK],C1916),"")</f>
        <v/>
      </c>
      <c r="W1916" s="53"/>
      <c r="X1916" s="55" t="str">
        <f>IF(W1916="","",'Thông Tin Chung'!#REF!)</f>
        <v/>
      </c>
      <c r="Y1916" s="57" t="str">
        <f t="shared" ca="1" si="360"/>
        <v/>
      </c>
      <c r="Z1916" s="59"/>
      <c r="AA1916" s="49" t="str">
        <f ca="1">IF(C1916="","",IF(OR(D1916&lt;NgayBatDau,D1916&gt;NgayKetThuc),"Ngày tháng phải nằm trong kỳ báo cáo",IF(AND(G1916&lt;&gt;"",COUNTIF(D.2[Tên khách hàng],G1916)=0),"Tên KH chưa khai báo trong DSKH",IF(AND(H1916&lt;&gt;"",COUNTIF(D.1[Tên sản phẩm],H1916)=0),"SP này chưa khai báo trong DSSP",""))))</f>
        <v/>
      </c>
      <c r="AB1916" s="28" t="str">
        <f t="shared" ca="1" si="350"/>
        <v/>
      </c>
      <c r="AC1916" s="29" t="str">
        <f>IF(OR(H1916="",S1916=""),"",S1916-(SUM(L1916,M1916)*INDEX(#REF!,MATCH(H1916,D.1[Tên sản phẩm],0))))</f>
        <v/>
      </c>
    </row>
    <row r="1917" spans="2:29" ht="27.75" customHeight="1">
      <c r="B1917" s="69">
        <f t="shared" si="351"/>
        <v>1914</v>
      </c>
      <c r="C1917" s="49" t="str">
        <f t="shared" ca="1" si="352"/>
        <v/>
      </c>
      <c r="D1917" s="50" t="str">
        <f t="shared" ca="1" si="353"/>
        <v/>
      </c>
      <c r="E1917" s="51" t="str">
        <f t="shared" ca="1" si="354"/>
        <v/>
      </c>
      <c r="F1917" s="51"/>
      <c r="G1917" s="52" t="str">
        <f t="shared" ca="1" si="355"/>
        <v/>
      </c>
      <c r="H1917" s="53"/>
      <c r="I1917" s="54" t="str">
        <f>IF(H1917="","",INDEX(D.1[Quy cách],MATCH(H1917,D.1[Tên sản phẩm],0)))</f>
        <v/>
      </c>
      <c r="J1917" s="20" t="str">
        <f>IF(H1917="","",INDEX(D.1[ĐVT],MATCH(H1917,D.1[Tên sản phẩm],0)))</f>
        <v/>
      </c>
      <c r="K1917" s="56" t="str">
        <f>IF(H1917="","",INDEX(#REF!,MATCH(H1917,D.1[Tên sản phẩm],0)))</f>
        <v/>
      </c>
      <c r="L1917" s="56"/>
      <c r="M1917" s="53"/>
      <c r="N1917" s="53"/>
      <c r="O1917" s="53"/>
      <c r="P1917" s="57" t="str">
        <f t="shared" si="356"/>
        <v/>
      </c>
      <c r="Q1917" s="58"/>
      <c r="R1917" s="56" t="str">
        <f t="shared" si="349"/>
        <v/>
      </c>
      <c r="S1917" s="57" t="str">
        <f t="shared" si="357"/>
        <v/>
      </c>
      <c r="T1917" s="58" t="str">
        <f t="shared" ca="1" si="358"/>
        <v/>
      </c>
      <c r="U1917" s="57" t="str">
        <f t="shared" si="359"/>
        <v/>
      </c>
      <c r="V1917" s="57" t="str">
        <f ca="1">IF(AND(C1917&lt;&gt;"",C1917&lt;&gt;OFFSET(C1917,1,0)),SUMIFS([Giá có thuế],[Số ĐK],C1917),"")</f>
        <v/>
      </c>
      <c r="W1917" s="53"/>
      <c r="X1917" s="55" t="str">
        <f>IF(W1917="","",'Thông Tin Chung'!#REF!)</f>
        <v/>
      </c>
      <c r="Y1917" s="57" t="str">
        <f t="shared" ca="1" si="360"/>
        <v/>
      </c>
      <c r="Z1917" s="59"/>
      <c r="AA1917" s="49" t="str">
        <f ca="1">IF(C1917="","",IF(OR(D1917&lt;NgayBatDau,D1917&gt;NgayKetThuc),"Ngày tháng phải nằm trong kỳ báo cáo",IF(AND(G1917&lt;&gt;"",COUNTIF(D.2[Tên khách hàng],G1917)=0),"Tên KH chưa khai báo trong DSKH",IF(AND(H1917&lt;&gt;"",COUNTIF(D.1[Tên sản phẩm],H1917)=0),"SP này chưa khai báo trong DSSP",""))))</f>
        <v/>
      </c>
      <c r="AB1917" s="28" t="str">
        <f t="shared" ca="1" si="350"/>
        <v/>
      </c>
      <c r="AC1917" s="29" t="str">
        <f>IF(OR(H1917="",S1917=""),"",S1917-(SUM(L1917,M1917)*INDEX(#REF!,MATCH(H1917,D.1[Tên sản phẩm],0))))</f>
        <v/>
      </c>
    </row>
    <row r="1918" spans="2:29" ht="27.75" customHeight="1">
      <c r="B1918" s="69">
        <f t="shared" si="351"/>
        <v>1915</v>
      </c>
      <c r="C1918" s="49" t="str">
        <f t="shared" ca="1" si="352"/>
        <v/>
      </c>
      <c r="D1918" s="50" t="str">
        <f t="shared" ca="1" si="353"/>
        <v/>
      </c>
      <c r="E1918" s="51" t="str">
        <f t="shared" ca="1" si="354"/>
        <v/>
      </c>
      <c r="F1918" s="51"/>
      <c r="G1918" s="52" t="str">
        <f t="shared" ca="1" si="355"/>
        <v/>
      </c>
      <c r="H1918" s="53"/>
      <c r="I1918" s="54" t="str">
        <f>IF(H1918="","",INDEX(D.1[Quy cách],MATCH(H1918,D.1[Tên sản phẩm],0)))</f>
        <v/>
      </c>
      <c r="J1918" s="20" t="str">
        <f>IF(H1918="","",INDEX(D.1[ĐVT],MATCH(H1918,D.1[Tên sản phẩm],0)))</f>
        <v/>
      </c>
      <c r="K1918" s="56" t="str">
        <f>IF(H1918="","",INDEX(#REF!,MATCH(H1918,D.1[Tên sản phẩm],0)))</f>
        <v/>
      </c>
      <c r="L1918" s="56"/>
      <c r="M1918" s="53"/>
      <c r="N1918" s="53"/>
      <c r="O1918" s="53"/>
      <c r="P1918" s="57" t="str">
        <f t="shared" si="356"/>
        <v/>
      </c>
      <c r="Q1918" s="58"/>
      <c r="R1918" s="56" t="str">
        <f t="shared" si="349"/>
        <v/>
      </c>
      <c r="S1918" s="57" t="str">
        <f t="shared" si="357"/>
        <v/>
      </c>
      <c r="T1918" s="58" t="str">
        <f t="shared" ca="1" si="358"/>
        <v/>
      </c>
      <c r="U1918" s="57" t="str">
        <f t="shared" si="359"/>
        <v/>
      </c>
      <c r="V1918" s="57" t="str">
        <f ca="1">IF(AND(C1918&lt;&gt;"",C1918&lt;&gt;OFFSET(C1918,1,0)),SUMIFS([Giá có thuế],[Số ĐK],C1918),"")</f>
        <v/>
      </c>
      <c r="W1918" s="53"/>
      <c r="X1918" s="55" t="str">
        <f>IF(W1918="","",'Thông Tin Chung'!#REF!)</f>
        <v/>
      </c>
      <c r="Y1918" s="57" t="str">
        <f t="shared" ca="1" si="360"/>
        <v/>
      </c>
      <c r="Z1918" s="59"/>
      <c r="AA1918" s="49" t="str">
        <f ca="1">IF(C1918="","",IF(OR(D1918&lt;NgayBatDau,D1918&gt;NgayKetThuc),"Ngày tháng phải nằm trong kỳ báo cáo",IF(AND(G1918&lt;&gt;"",COUNTIF(D.2[Tên khách hàng],G1918)=0),"Tên KH chưa khai báo trong DSKH",IF(AND(H1918&lt;&gt;"",COUNTIF(D.1[Tên sản phẩm],H1918)=0),"SP này chưa khai báo trong DSSP",""))))</f>
        <v/>
      </c>
      <c r="AB1918" s="28" t="str">
        <f t="shared" ca="1" si="350"/>
        <v/>
      </c>
      <c r="AC1918" s="29" t="str">
        <f>IF(OR(H1918="",S1918=""),"",S1918-(SUM(L1918,M1918)*INDEX(#REF!,MATCH(H1918,D.1[Tên sản phẩm],0))))</f>
        <v/>
      </c>
    </row>
    <row r="1919" spans="2:29" ht="27.75" customHeight="1">
      <c r="B1919" s="69">
        <f t="shared" si="351"/>
        <v>1916</v>
      </c>
      <c r="C1919" s="49" t="str">
        <f t="shared" ca="1" si="352"/>
        <v/>
      </c>
      <c r="D1919" s="50" t="str">
        <f t="shared" ca="1" si="353"/>
        <v/>
      </c>
      <c r="E1919" s="51" t="str">
        <f t="shared" ca="1" si="354"/>
        <v/>
      </c>
      <c r="F1919" s="51"/>
      <c r="G1919" s="52" t="str">
        <f t="shared" ca="1" si="355"/>
        <v/>
      </c>
      <c r="H1919" s="53"/>
      <c r="I1919" s="54" t="str">
        <f>IF(H1919="","",INDEX(D.1[Quy cách],MATCH(H1919,D.1[Tên sản phẩm],0)))</f>
        <v/>
      </c>
      <c r="J1919" s="20" t="str">
        <f>IF(H1919="","",INDEX(D.1[ĐVT],MATCH(H1919,D.1[Tên sản phẩm],0)))</f>
        <v/>
      </c>
      <c r="K1919" s="56" t="str">
        <f>IF(H1919="","",INDEX(#REF!,MATCH(H1919,D.1[Tên sản phẩm],0)))</f>
        <v/>
      </c>
      <c r="L1919" s="56"/>
      <c r="M1919" s="53"/>
      <c r="N1919" s="53"/>
      <c r="O1919" s="53"/>
      <c r="P1919" s="57" t="str">
        <f t="shared" si="356"/>
        <v/>
      </c>
      <c r="Q1919" s="58"/>
      <c r="R1919" s="56" t="str">
        <f t="shared" si="349"/>
        <v/>
      </c>
      <c r="S1919" s="57" t="str">
        <f t="shared" si="357"/>
        <v/>
      </c>
      <c r="T1919" s="58" t="str">
        <f t="shared" ca="1" si="358"/>
        <v/>
      </c>
      <c r="U1919" s="57" t="str">
        <f t="shared" si="359"/>
        <v/>
      </c>
      <c r="V1919" s="57" t="str">
        <f ca="1">IF(AND(C1919&lt;&gt;"",C1919&lt;&gt;OFFSET(C1919,1,0)),SUMIFS([Giá có thuế],[Số ĐK],C1919),"")</f>
        <v/>
      </c>
      <c r="W1919" s="53"/>
      <c r="X1919" s="55" t="str">
        <f>IF(W1919="","",'Thông Tin Chung'!#REF!)</f>
        <v/>
      </c>
      <c r="Y1919" s="57" t="str">
        <f t="shared" ca="1" si="360"/>
        <v/>
      </c>
      <c r="Z1919" s="59"/>
      <c r="AA1919" s="49" t="str">
        <f ca="1">IF(C1919="","",IF(OR(D1919&lt;NgayBatDau,D1919&gt;NgayKetThuc),"Ngày tháng phải nằm trong kỳ báo cáo",IF(AND(G1919&lt;&gt;"",COUNTIF(D.2[Tên khách hàng],G1919)=0),"Tên KH chưa khai báo trong DSKH",IF(AND(H1919&lt;&gt;"",COUNTIF(D.1[Tên sản phẩm],H1919)=0),"SP này chưa khai báo trong DSSP",""))))</f>
        <v/>
      </c>
      <c r="AB1919" s="28" t="str">
        <f t="shared" ca="1" si="350"/>
        <v/>
      </c>
      <c r="AC1919" s="29" t="str">
        <f>IF(OR(H1919="",S1919=""),"",S1919-(SUM(L1919,M1919)*INDEX(#REF!,MATCH(H1919,D.1[Tên sản phẩm],0))))</f>
        <v/>
      </c>
    </row>
    <row r="1920" spans="2:29" ht="27.75" customHeight="1">
      <c r="B1920" s="69">
        <f t="shared" si="351"/>
        <v>1917</v>
      </c>
      <c r="C1920" s="49" t="str">
        <f t="shared" ca="1" si="352"/>
        <v/>
      </c>
      <c r="D1920" s="50" t="str">
        <f t="shared" ca="1" si="353"/>
        <v/>
      </c>
      <c r="E1920" s="51" t="str">
        <f t="shared" ca="1" si="354"/>
        <v/>
      </c>
      <c r="F1920" s="51"/>
      <c r="G1920" s="52" t="str">
        <f t="shared" ca="1" si="355"/>
        <v/>
      </c>
      <c r="H1920" s="53"/>
      <c r="I1920" s="54" t="str">
        <f>IF(H1920="","",INDEX(D.1[Quy cách],MATCH(H1920,D.1[Tên sản phẩm],0)))</f>
        <v/>
      </c>
      <c r="J1920" s="20" t="str">
        <f>IF(H1920="","",INDEX(D.1[ĐVT],MATCH(H1920,D.1[Tên sản phẩm],0)))</f>
        <v/>
      </c>
      <c r="K1920" s="56" t="str">
        <f>IF(H1920="","",INDEX(#REF!,MATCH(H1920,D.1[Tên sản phẩm],0)))</f>
        <v/>
      </c>
      <c r="L1920" s="56"/>
      <c r="M1920" s="53"/>
      <c r="N1920" s="53"/>
      <c r="O1920" s="53"/>
      <c r="P1920" s="57" t="str">
        <f t="shared" si="356"/>
        <v/>
      </c>
      <c r="Q1920" s="58"/>
      <c r="R1920" s="56" t="str">
        <f t="shared" si="349"/>
        <v/>
      </c>
      <c r="S1920" s="57" t="str">
        <f t="shared" si="357"/>
        <v/>
      </c>
      <c r="T1920" s="58" t="str">
        <f t="shared" ca="1" si="358"/>
        <v/>
      </c>
      <c r="U1920" s="57" t="str">
        <f t="shared" si="359"/>
        <v/>
      </c>
      <c r="V1920" s="57" t="str">
        <f ca="1">IF(AND(C1920&lt;&gt;"",C1920&lt;&gt;OFFSET(C1920,1,0)),SUMIFS([Giá có thuế],[Số ĐK],C1920),"")</f>
        <v/>
      </c>
      <c r="W1920" s="53"/>
      <c r="X1920" s="55" t="str">
        <f>IF(W1920="","",'Thông Tin Chung'!#REF!)</f>
        <v/>
      </c>
      <c r="Y1920" s="57" t="str">
        <f t="shared" ca="1" si="360"/>
        <v/>
      </c>
      <c r="Z1920" s="59"/>
      <c r="AA1920" s="49" t="str">
        <f ca="1">IF(C1920="","",IF(OR(D1920&lt;NgayBatDau,D1920&gt;NgayKetThuc),"Ngày tháng phải nằm trong kỳ báo cáo",IF(AND(G1920&lt;&gt;"",COUNTIF(D.2[Tên khách hàng],G1920)=0),"Tên KH chưa khai báo trong DSKH",IF(AND(H1920&lt;&gt;"",COUNTIF(D.1[Tên sản phẩm],H1920)=0),"SP này chưa khai báo trong DSSP",""))))</f>
        <v/>
      </c>
      <c r="AB1920" s="28" t="str">
        <f t="shared" ca="1" si="350"/>
        <v/>
      </c>
      <c r="AC1920" s="29" t="str">
        <f>IF(OR(H1920="",S1920=""),"",S1920-(SUM(L1920,M1920)*INDEX(#REF!,MATCH(H1920,D.1[Tên sản phẩm],0))))</f>
        <v/>
      </c>
    </row>
    <row r="1921" spans="2:29" ht="27.75" customHeight="1">
      <c r="B1921" s="69">
        <f t="shared" si="351"/>
        <v>1918</v>
      </c>
      <c r="C1921" s="49" t="str">
        <f t="shared" ca="1" si="352"/>
        <v/>
      </c>
      <c r="D1921" s="50" t="str">
        <f t="shared" ca="1" si="353"/>
        <v/>
      </c>
      <c r="E1921" s="51" t="str">
        <f t="shared" ca="1" si="354"/>
        <v/>
      </c>
      <c r="F1921" s="51"/>
      <c r="G1921" s="52" t="str">
        <f t="shared" ca="1" si="355"/>
        <v/>
      </c>
      <c r="H1921" s="53"/>
      <c r="I1921" s="54" t="str">
        <f>IF(H1921="","",INDEX(D.1[Quy cách],MATCH(H1921,D.1[Tên sản phẩm],0)))</f>
        <v/>
      </c>
      <c r="J1921" s="20" t="str">
        <f>IF(H1921="","",INDEX(D.1[ĐVT],MATCH(H1921,D.1[Tên sản phẩm],0)))</f>
        <v/>
      </c>
      <c r="K1921" s="56" t="str">
        <f>IF(H1921="","",INDEX(#REF!,MATCH(H1921,D.1[Tên sản phẩm],0)))</f>
        <v/>
      </c>
      <c r="L1921" s="56"/>
      <c r="M1921" s="53"/>
      <c r="N1921" s="53"/>
      <c r="O1921" s="53"/>
      <c r="P1921" s="57" t="str">
        <f t="shared" si="356"/>
        <v/>
      </c>
      <c r="Q1921" s="58"/>
      <c r="R1921" s="56" t="str">
        <f t="shared" si="349"/>
        <v/>
      </c>
      <c r="S1921" s="57" t="str">
        <f t="shared" si="357"/>
        <v/>
      </c>
      <c r="T1921" s="58" t="str">
        <f t="shared" ca="1" si="358"/>
        <v/>
      </c>
      <c r="U1921" s="57" t="str">
        <f t="shared" si="359"/>
        <v/>
      </c>
      <c r="V1921" s="57" t="str">
        <f ca="1">IF(AND(C1921&lt;&gt;"",C1921&lt;&gt;OFFSET(C1921,1,0)),SUMIFS([Giá có thuế],[Số ĐK],C1921),"")</f>
        <v/>
      </c>
      <c r="W1921" s="53"/>
      <c r="X1921" s="55" t="str">
        <f>IF(W1921="","",'Thông Tin Chung'!#REF!)</f>
        <v/>
      </c>
      <c r="Y1921" s="57" t="str">
        <f t="shared" ca="1" si="360"/>
        <v/>
      </c>
      <c r="Z1921" s="59"/>
      <c r="AA1921" s="49" t="str">
        <f ca="1">IF(C1921="","",IF(OR(D1921&lt;NgayBatDau,D1921&gt;NgayKetThuc),"Ngày tháng phải nằm trong kỳ báo cáo",IF(AND(G1921&lt;&gt;"",COUNTIF(D.2[Tên khách hàng],G1921)=0),"Tên KH chưa khai báo trong DSKH",IF(AND(H1921&lt;&gt;"",COUNTIF(D.1[Tên sản phẩm],H1921)=0),"SP này chưa khai báo trong DSSP",""))))</f>
        <v/>
      </c>
      <c r="AB1921" s="28" t="str">
        <f t="shared" ca="1" si="350"/>
        <v/>
      </c>
      <c r="AC1921" s="29" t="str">
        <f>IF(OR(H1921="",S1921=""),"",S1921-(SUM(L1921,M1921)*INDEX(#REF!,MATCH(H1921,D.1[Tên sản phẩm],0))))</f>
        <v/>
      </c>
    </row>
    <row r="1922" spans="2:29" ht="27.75" customHeight="1">
      <c r="B1922" s="69">
        <f t="shared" si="351"/>
        <v>1919</v>
      </c>
      <c r="C1922" s="49" t="str">
        <f t="shared" ca="1" si="352"/>
        <v/>
      </c>
      <c r="D1922" s="50" t="str">
        <f t="shared" ca="1" si="353"/>
        <v/>
      </c>
      <c r="E1922" s="51" t="str">
        <f t="shared" ca="1" si="354"/>
        <v/>
      </c>
      <c r="F1922" s="51"/>
      <c r="G1922" s="52" t="str">
        <f t="shared" ca="1" si="355"/>
        <v/>
      </c>
      <c r="H1922" s="53"/>
      <c r="I1922" s="54" t="str">
        <f>IF(H1922="","",INDEX(D.1[Quy cách],MATCH(H1922,D.1[Tên sản phẩm],0)))</f>
        <v/>
      </c>
      <c r="J1922" s="20" t="str">
        <f>IF(H1922="","",INDEX(D.1[ĐVT],MATCH(H1922,D.1[Tên sản phẩm],0)))</f>
        <v/>
      </c>
      <c r="K1922" s="56" t="str">
        <f>IF(H1922="","",INDEX(#REF!,MATCH(H1922,D.1[Tên sản phẩm],0)))</f>
        <v/>
      </c>
      <c r="L1922" s="56"/>
      <c r="M1922" s="53"/>
      <c r="N1922" s="53"/>
      <c r="O1922" s="53"/>
      <c r="P1922" s="57" t="str">
        <f t="shared" si="356"/>
        <v/>
      </c>
      <c r="Q1922" s="58"/>
      <c r="R1922" s="56" t="str">
        <f t="shared" si="349"/>
        <v/>
      </c>
      <c r="S1922" s="57" t="str">
        <f t="shared" si="357"/>
        <v/>
      </c>
      <c r="T1922" s="58" t="str">
        <f t="shared" ca="1" si="358"/>
        <v/>
      </c>
      <c r="U1922" s="57" t="str">
        <f t="shared" si="359"/>
        <v/>
      </c>
      <c r="V1922" s="57" t="str">
        <f ca="1">IF(AND(C1922&lt;&gt;"",C1922&lt;&gt;OFFSET(C1922,1,0)),SUMIFS([Giá có thuế],[Số ĐK],C1922),"")</f>
        <v/>
      </c>
      <c r="W1922" s="53"/>
      <c r="X1922" s="55" t="str">
        <f>IF(W1922="","",'Thông Tin Chung'!#REF!)</f>
        <v/>
      </c>
      <c r="Y1922" s="57" t="str">
        <f t="shared" ca="1" si="360"/>
        <v/>
      </c>
      <c r="Z1922" s="59"/>
      <c r="AA1922" s="49" t="str">
        <f ca="1">IF(C1922="","",IF(OR(D1922&lt;NgayBatDau,D1922&gt;NgayKetThuc),"Ngày tháng phải nằm trong kỳ báo cáo",IF(AND(G1922&lt;&gt;"",COUNTIF(D.2[Tên khách hàng],G1922)=0),"Tên KH chưa khai báo trong DSKH",IF(AND(H1922&lt;&gt;"",COUNTIF(D.1[Tên sản phẩm],H1922)=0),"SP này chưa khai báo trong DSSP",""))))</f>
        <v/>
      </c>
      <c r="AB1922" s="28" t="str">
        <f t="shared" ca="1" si="350"/>
        <v/>
      </c>
      <c r="AC1922" s="29" t="str">
        <f>IF(OR(H1922="",S1922=""),"",S1922-(SUM(L1922,M1922)*INDEX(#REF!,MATCH(H1922,D.1[Tên sản phẩm],0))))</f>
        <v/>
      </c>
    </row>
    <row r="1923" spans="2:29" ht="27.75" customHeight="1">
      <c r="B1923" s="69">
        <f t="shared" si="351"/>
        <v>1920</v>
      </c>
      <c r="C1923" s="49" t="str">
        <f t="shared" ca="1" si="352"/>
        <v/>
      </c>
      <c r="D1923" s="50" t="str">
        <f t="shared" ca="1" si="353"/>
        <v/>
      </c>
      <c r="E1923" s="51" t="str">
        <f t="shared" ca="1" si="354"/>
        <v/>
      </c>
      <c r="F1923" s="51"/>
      <c r="G1923" s="52" t="str">
        <f t="shared" ca="1" si="355"/>
        <v/>
      </c>
      <c r="H1923" s="53"/>
      <c r="I1923" s="54" t="str">
        <f>IF(H1923="","",INDEX(D.1[Quy cách],MATCH(H1923,D.1[Tên sản phẩm],0)))</f>
        <v/>
      </c>
      <c r="J1923" s="20" t="str">
        <f>IF(H1923="","",INDEX(D.1[ĐVT],MATCH(H1923,D.1[Tên sản phẩm],0)))</f>
        <v/>
      </c>
      <c r="K1923" s="56" t="str">
        <f>IF(H1923="","",INDEX(#REF!,MATCH(H1923,D.1[Tên sản phẩm],0)))</f>
        <v/>
      </c>
      <c r="L1923" s="56"/>
      <c r="M1923" s="53"/>
      <c r="N1923" s="53"/>
      <c r="O1923" s="53"/>
      <c r="P1923" s="57" t="str">
        <f t="shared" si="356"/>
        <v/>
      </c>
      <c r="Q1923" s="58"/>
      <c r="R1923" s="56" t="str">
        <f t="shared" ref="R1923:R1986" si="361">IF(P1923="","",P1923*SUM(Q1923))</f>
        <v/>
      </c>
      <c r="S1923" s="57" t="str">
        <f t="shared" si="357"/>
        <v/>
      </c>
      <c r="T1923" s="58" t="str">
        <f t="shared" ca="1" si="358"/>
        <v/>
      </c>
      <c r="U1923" s="57" t="str">
        <f t="shared" si="359"/>
        <v/>
      </c>
      <c r="V1923" s="57" t="str">
        <f ca="1">IF(AND(C1923&lt;&gt;"",C1923&lt;&gt;OFFSET(C1923,1,0)),SUMIFS([Giá có thuế],[Số ĐK],C1923),"")</f>
        <v/>
      </c>
      <c r="W1923" s="53"/>
      <c r="X1923" s="55" t="str">
        <f>IF(W1923="","",'Thông Tin Chung'!#REF!)</f>
        <v/>
      </c>
      <c r="Y1923" s="57" t="str">
        <f t="shared" ca="1" si="360"/>
        <v/>
      </c>
      <c r="Z1923" s="59"/>
      <c r="AA1923" s="49" t="str">
        <f ca="1">IF(C1923="","",IF(OR(D1923&lt;NgayBatDau,D1923&gt;NgayKetThuc),"Ngày tháng phải nằm trong kỳ báo cáo",IF(AND(G1923&lt;&gt;"",COUNTIF(D.2[Tên khách hàng],G1923)=0),"Tên KH chưa khai báo trong DSKH",IF(AND(H1923&lt;&gt;"",COUNTIF(D.1[Tên sản phẩm],H1923)=0),"SP này chưa khai báo trong DSSP",""))))</f>
        <v/>
      </c>
      <c r="AB1923" s="28" t="str">
        <f t="shared" ref="AB1923:AB1986" ca="1" si="362">IF(D1923="","",MONTH(D1923))</f>
        <v/>
      </c>
      <c r="AC1923" s="29" t="str">
        <f>IF(OR(H1923="",S1923=""),"",S1923-(SUM(L1923,M1923)*INDEX(#REF!,MATCH(H1923,D.1[Tên sản phẩm],0))))</f>
        <v/>
      </c>
    </row>
    <row r="1924" spans="2:29" ht="27.75" customHeight="1">
      <c r="B1924" s="69">
        <f t="shared" ref="B1924:B1987" si="363">ROW(A1924)-3</f>
        <v>1921</v>
      </c>
      <c r="C1924" s="49" t="str">
        <f t="shared" ref="C1924:C1987" ca="1" si="364">IF(AND(D1924="",E1924="",G1924=""),"",IF(AND(D1924=OFFSET(D1924,-1,0),E1924=OFFSET(E1924,-1,0),G1924=OFFSET(G1924,-1,0)),OFFSET(B1924,-1,1),B1924))</f>
        <v/>
      </c>
      <c r="D1924" s="50" t="str">
        <f t="shared" ref="D1924:D1987" ca="1" si="365">IF(AND($H1924&lt;&gt;"",B1924&lt;&gt;1),OFFSET(C1924,-1,1),"")</f>
        <v/>
      </c>
      <c r="E1924" s="51" t="str">
        <f t="shared" ref="E1924:E1987" ca="1" si="366">IF(AND($H1924&lt;&gt;"",B1924&lt;&gt;1),OFFSET(D1924,-1,1),"")</f>
        <v/>
      </c>
      <c r="F1924" s="51"/>
      <c r="G1924" s="52" t="str">
        <f t="shared" ref="G1924:G1987" ca="1" si="367">IF(AND($H1924&lt;&gt;"",B1924&lt;&gt;1),OFFSET(F1924,-1,1),"")</f>
        <v/>
      </c>
      <c r="H1924" s="53"/>
      <c r="I1924" s="54" t="str">
        <f>IF(H1924="","",INDEX(D.1[Quy cách],MATCH(H1924,D.1[Tên sản phẩm],0)))</f>
        <v/>
      </c>
      <c r="J1924" s="20" t="str">
        <f>IF(H1924="","",INDEX(D.1[ĐVT],MATCH(H1924,D.1[Tên sản phẩm],0)))</f>
        <v/>
      </c>
      <c r="K1924" s="56" t="str">
        <f>IF(H1924="","",INDEX(#REF!,MATCH(H1924,D.1[Tên sản phẩm],0)))</f>
        <v/>
      </c>
      <c r="L1924" s="56"/>
      <c r="M1924" s="53"/>
      <c r="N1924" s="53"/>
      <c r="O1924" s="53"/>
      <c r="P1924" s="57" t="str">
        <f t="shared" ref="P1924:P1987" si="368">IF(AND(K1924&lt;&gt;"",L1924&lt;&gt;""),K1924*L1924,IF(AND(N1924&lt;&gt;"",O1924&lt;&gt;""),N1924*O1924,""))</f>
        <v/>
      </c>
      <c r="Q1924" s="58"/>
      <c r="R1924" s="56" t="str">
        <f t="shared" si="361"/>
        <v/>
      </c>
      <c r="S1924" s="57" t="str">
        <f t="shared" ref="S1924:S1987" si="369">IF(P1924="","",P1924-SUM(R1924))</f>
        <v/>
      </c>
      <c r="T1924" s="58" t="str">
        <f t="shared" ref="T1924:T1987" ca="1" si="370">IF(AND(S1924&lt;&gt;"",C1924=OFFSET(C1924,-1,0)),OFFSET(S1924,-1,1),"")</f>
        <v/>
      </c>
      <c r="U1924" s="57" t="str">
        <f t="shared" ref="U1924:U1987" si="371">IF(S1924="","",S1924*SUM(1,T1924))</f>
        <v/>
      </c>
      <c r="V1924" s="57" t="str">
        <f ca="1">IF(AND(C1924&lt;&gt;"",C1924&lt;&gt;OFFSET(C1924,1,0)),SUMIFS([Giá có thuế],[Số ĐK],C1924),"")</f>
        <v/>
      </c>
      <c r="W1924" s="53"/>
      <c r="X1924" s="55" t="str">
        <f>IF(W1924="","",'Thông Tin Chung'!#REF!)</f>
        <v/>
      </c>
      <c r="Y1924" s="57" t="str">
        <f t="shared" ref="Y1924:Y1987" ca="1" si="372">IF(AND(V1924&lt;&gt;"",W1924&lt;&gt;"",V1924&lt;&gt;0),V1924-W1924,"")</f>
        <v/>
      </c>
      <c r="Z1924" s="59"/>
      <c r="AA1924" s="49" t="str">
        <f ca="1">IF(C1924="","",IF(OR(D1924&lt;NgayBatDau,D1924&gt;NgayKetThuc),"Ngày tháng phải nằm trong kỳ báo cáo",IF(AND(G1924&lt;&gt;"",COUNTIF(D.2[Tên khách hàng],G1924)=0),"Tên KH chưa khai báo trong DSKH",IF(AND(H1924&lt;&gt;"",COUNTIF(D.1[Tên sản phẩm],H1924)=0),"SP này chưa khai báo trong DSSP",""))))</f>
        <v/>
      </c>
      <c r="AB1924" s="28" t="str">
        <f t="shared" ca="1" si="362"/>
        <v/>
      </c>
      <c r="AC1924" s="29" t="str">
        <f>IF(OR(H1924="",S1924=""),"",S1924-(SUM(L1924,M1924)*INDEX(#REF!,MATCH(H1924,D.1[Tên sản phẩm],0))))</f>
        <v/>
      </c>
    </row>
    <row r="1925" spans="2:29" ht="27.75" customHeight="1">
      <c r="B1925" s="69">
        <f t="shared" si="363"/>
        <v>1922</v>
      </c>
      <c r="C1925" s="49" t="str">
        <f t="shared" ca="1" si="364"/>
        <v/>
      </c>
      <c r="D1925" s="50" t="str">
        <f t="shared" ca="1" si="365"/>
        <v/>
      </c>
      <c r="E1925" s="51" t="str">
        <f t="shared" ca="1" si="366"/>
        <v/>
      </c>
      <c r="F1925" s="51"/>
      <c r="G1925" s="52" t="str">
        <f t="shared" ca="1" si="367"/>
        <v/>
      </c>
      <c r="H1925" s="53"/>
      <c r="I1925" s="54" t="str">
        <f>IF(H1925="","",INDEX(D.1[Quy cách],MATCH(H1925,D.1[Tên sản phẩm],0)))</f>
        <v/>
      </c>
      <c r="J1925" s="20" t="str">
        <f>IF(H1925="","",INDEX(D.1[ĐVT],MATCH(H1925,D.1[Tên sản phẩm],0)))</f>
        <v/>
      </c>
      <c r="K1925" s="56" t="str">
        <f>IF(H1925="","",INDEX(#REF!,MATCH(H1925,D.1[Tên sản phẩm],0)))</f>
        <v/>
      </c>
      <c r="L1925" s="56"/>
      <c r="M1925" s="53"/>
      <c r="N1925" s="53"/>
      <c r="O1925" s="53"/>
      <c r="P1925" s="57" t="str">
        <f t="shared" si="368"/>
        <v/>
      </c>
      <c r="Q1925" s="58"/>
      <c r="R1925" s="56" t="str">
        <f t="shared" si="361"/>
        <v/>
      </c>
      <c r="S1925" s="57" t="str">
        <f t="shared" si="369"/>
        <v/>
      </c>
      <c r="T1925" s="58" t="str">
        <f t="shared" ca="1" si="370"/>
        <v/>
      </c>
      <c r="U1925" s="57" t="str">
        <f t="shared" si="371"/>
        <v/>
      </c>
      <c r="V1925" s="57" t="str">
        <f ca="1">IF(AND(C1925&lt;&gt;"",C1925&lt;&gt;OFFSET(C1925,1,0)),SUMIFS([Giá có thuế],[Số ĐK],C1925),"")</f>
        <v/>
      </c>
      <c r="W1925" s="53"/>
      <c r="X1925" s="55" t="str">
        <f>IF(W1925="","",'Thông Tin Chung'!#REF!)</f>
        <v/>
      </c>
      <c r="Y1925" s="57" t="str">
        <f t="shared" ca="1" si="372"/>
        <v/>
      </c>
      <c r="Z1925" s="59"/>
      <c r="AA1925" s="49" t="str">
        <f ca="1">IF(C1925="","",IF(OR(D1925&lt;NgayBatDau,D1925&gt;NgayKetThuc),"Ngày tháng phải nằm trong kỳ báo cáo",IF(AND(G1925&lt;&gt;"",COUNTIF(D.2[Tên khách hàng],G1925)=0),"Tên KH chưa khai báo trong DSKH",IF(AND(H1925&lt;&gt;"",COUNTIF(D.1[Tên sản phẩm],H1925)=0),"SP này chưa khai báo trong DSSP",""))))</f>
        <v/>
      </c>
      <c r="AB1925" s="28" t="str">
        <f t="shared" ca="1" si="362"/>
        <v/>
      </c>
      <c r="AC1925" s="29" t="str">
        <f>IF(OR(H1925="",S1925=""),"",S1925-(SUM(L1925,M1925)*INDEX(#REF!,MATCH(H1925,D.1[Tên sản phẩm],0))))</f>
        <v/>
      </c>
    </row>
    <row r="1926" spans="2:29" ht="27.75" customHeight="1">
      <c r="B1926" s="69">
        <f t="shared" si="363"/>
        <v>1923</v>
      </c>
      <c r="C1926" s="49" t="str">
        <f t="shared" ca="1" si="364"/>
        <v/>
      </c>
      <c r="D1926" s="50" t="str">
        <f t="shared" ca="1" si="365"/>
        <v/>
      </c>
      <c r="E1926" s="51" t="str">
        <f t="shared" ca="1" si="366"/>
        <v/>
      </c>
      <c r="F1926" s="51"/>
      <c r="G1926" s="52" t="str">
        <f t="shared" ca="1" si="367"/>
        <v/>
      </c>
      <c r="H1926" s="53"/>
      <c r="I1926" s="54" t="str">
        <f>IF(H1926="","",INDEX(D.1[Quy cách],MATCH(H1926,D.1[Tên sản phẩm],0)))</f>
        <v/>
      </c>
      <c r="J1926" s="20" t="str">
        <f>IF(H1926="","",INDEX(D.1[ĐVT],MATCH(H1926,D.1[Tên sản phẩm],0)))</f>
        <v/>
      </c>
      <c r="K1926" s="56" t="str">
        <f>IF(H1926="","",INDEX(#REF!,MATCH(H1926,D.1[Tên sản phẩm],0)))</f>
        <v/>
      </c>
      <c r="L1926" s="56"/>
      <c r="M1926" s="53"/>
      <c r="N1926" s="53"/>
      <c r="O1926" s="53"/>
      <c r="P1926" s="57" t="str">
        <f t="shared" si="368"/>
        <v/>
      </c>
      <c r="Q1926" s="58"/>
      <c r="R1926" s="56" t="str">
        <f t="shared" si="361"/>
        <v/>
      </c>
      <c r="S1926" s="57" t="str">
        <f t="shared" si="369"/>
        <v/>
      </c>
      <c r="T1926" s="58" t="str">
        <f t="shared" ca="1" si="370"/>
        <v/>
      </c>
      <c r="U1926" s="57" t="str">
        <f t="shared" si="371"/>
        <v/>
      </c>
      <c r="V1926" s="57" t="str">
        <f ca="1">IF(AND(C1926&lt;&gt;"",C1926&lt;&gt;OFFSET(C1926,1,0)),SUMIFS([Giá có thuế],[Số ĐK],C1926),"")</f>
        <v/>
      </c>
      <c r="W1926" s="53"/>
      <c r="X1926" s="55" t="str">
        <f>IF(W1926="","",'Thông Tin Chung'!#REF!)</f>
        <v/>
      </c>
      <c r="Y1926" s="57" t="str">
        <f t="shared" ca="1" si="372"/>
        <v/>
      </c>
      <c r="Z1926" s="59"/>
      <c r="AA1926" s="49" t="str">
        <f ca="1">IF(C1926="","",IF(OR(D1926&lt;NgayBatDau,D1926&gt;NgayKetThuc),"Ngày tháng phải nằm trong kỳ báo cáo",IF(AND(G1926&lt;&gt;"",COUNTIF(D.2[Tên khách hàng],G1926)=0),"Tên KH chưa khai báo trong DSKH",IF(AND(H1926&lt;&gt;"",COUNTIF(D.1[Tên sản phẩm],H1926)=0),"SP này chưa khai báo trong DSSP",""))))</f>
        <v/>
      </c>
      <c r="AB1926" s="28" t="str">
        <f t="shared" ca="1" si="362"/>
        <v/>
      </c>
      <c r="AC1926" s="29" t="str">
        <f>IF(OR(H1926="",S1926=""),"",S1926-(SUM(L1926,M1926)*INDEX(#REF!,MATCH(H1926,D.1[Tên sản phẩm],0))))</f>
        <v/>
      </c>
    </row>
    <row r="1927" spans="2:29" ht="27.75" customHeight="1">
      <c r="B1927" s="69">
        <f t="shared" si="363"/>
        <v>1924</v>
      </c>
      <c r="C1927" s="49" t="str">
        <f t="shared" ca="1" si="364"/>
        <v/>
      </c>
      <c r="D1927" s="50" t="str">
        <f t="shared" ca="1" si="365"/>
        <v/>
      </c>
      <c r="E1927" s="51" t="str">
        <f t="shared" ca="1" si="366"/>
        <v/>
      </c>
      <c r="F1927" s="51"/>
      <c r="G1927" s="52" t="str">
        <f t="shared" ca="1" si="367"/>
        <v/>
      </c>
      <c r="H1927" s="53"/>
      <c r="I1927" s="54" t="str">
        <f>IF(H1927="","",INDEX(D.1[Quy cách],MATCH(H1927,D.1[Tên sản phẩm],0)))</f>
        <v/>
      </c>
      <c r="J1927" s="20" t="str">
        <f>IF(H1927="","",INDEX(D.1[ĐVT],MATCH(H1927,D.1[Tên sản phẩm],0)))</f>
        <v/>
      </c>
      <c r="K1927" s="56" t="str">
        <f>IF(H1927="","",INDEX(#REF!,MATCH(H1927,D.1[Tên sản phẩm],0)))</f>
        <v/>
      </c>
      <c r="L1927" s="56"/>
      <c r="M1927" s="53"/>
      <c r="N1927" s="53"/>
      <c r="O1927" s="53"/>
      <c r="P1927" s="57" t="str">
        <f t="shared" si="368"/>
        <v/>
      </c>
      <c r="Q1927" s="58"/>
      <c r="R1927" s="56" t="str">
        <f t="shared" si="361"/>
        <v/>
      </c>
      <c r="S1927" s="57" t="str">
        <f t="shared" si="369"/>
        <v/>
      </c>
      <c r="T1927" s="58" t="str">
        <f t="shared" ca="1" si="370"/>
        <v/>
      </c>
      <c r="U1927" s="57" t="str">
        <f t="shared" si="371"/>
        <v/>
      </c>
      <c r="V1927" s="57" t="str">
        <f ca="1">IF(AND(C1927&lt;&gt;"",C1927&lt;&gt;OFFSET(C1927,1,0)),SUMIFS([Giá có thuế],[Số ĐK],C1927),"")</f>
        <v/>
      </c>
      <c r="W1927" s="53"/>
      <c r="X1927" s="55" t="str">
        <f>IF(W1927="","",'Thông Tin Chung'!#REF!)</f>
        <v/>
      </c>
      <c r="Y1927" s="57" t="str">
        <f t="shared" ca="1" si="372"/>
        <v/>
      </c>
      <c r="Z1927" s="59"/>
      <c r="AA1927" s="49" t="str">
        <f ca="1">IF(C1927="","",IF(OR(D1927&lt;NgayBatDau,D1927&gt;NgayKetThuc),"Ngày tháng phải nằm trong kỳ báo cáo",IF(AND(G1927&lt;&gt;"",COUNTIF(D.2[Tên khách hàng],G1927)=0),"Tên KH chưa khai báo trong DSKH",IF(AND(H1927&lt;&gt;"",COUNTIF(D.1[Tên sản phẩm],H1927)=0),"SP này chưa khai báo trong DSSP",""))))</f>
        <v/>
      </c>
      <c r="AB1927" s="28" t="str">
        <f t="shared" ca="1" si="362"/>
        <v/>
      </c>
      <c r="AC1927" s="29" t="str">
        <f>IF(OR(H1927="",S1927=""),"",S1927-(SUM(L1927,M1927)*INDEX(#REF!,MATCH(H1927,D.1[Tên sản phẩm],0))))</f>
        <v/>
      </c>
    </row>
    <row r="1928" spans="2:29" ht="27.75" customHeight="1">
      <c r="B1928" s="69">
        <f t="shared" si="363"/>
        <v>1925</v>
      </c>
      <c r="C1928" s="49" t="str">
        <f t="shared" ca="1" si="364"/>
        <v/>
      </c>
      <c r="D1928" s="50" t="str">
        <f t="shared" ca="1" si="365"/>
        <v/>
      </c>
      <c r="E1928" s="51" t="str">
        <f t="shared" ca="1" si="366"/>
        <v/>
      </c>
      <c r="F1928" s="51"/>
      <c r="G1928" s="52" t="str">
        <f t="shared" ca="1" si="367"/>
        <v/>
      </c>
      <c r="H1928" s="53"/>
      <c r="I1928" s="54" t="str">
        <f>IF(H1928="","",INDEX(D.1[Quy cách],MATCH(H1928,D.1[Tên sản phẩm],0)))</f>
        <v/>
      </c>
      <c r="J1928" s="20" t="str">
        <f>IF(H1928="","",INDEX(D.1[ĐVT],MATCH(H1928,D.1[Tên sản phẩm],0)))</f>
        <v/>
      </c>
      <c r="K1928" s="56" t="str">
        <f>IF(H1928="","",INDEX(#REF!,MATCH(H1928,D.1[Tên sản phẩm],0)))</f>
        <v/>
      </c>
      <c r="L1928" s="56"/>
      <c r="M1928" s="53"/>
      <c r="N1928" s="53"/>
      <c r="O1928" s="53"/>
      <c r="P1928" s="57" t="str">
        <f t="shared" si="368"/>
        <v/>
      </c>
      <c r="Q1928" s="58"/>
      <c r="R1928" s="56" t="str">
        <f t="shared" si="361"/>
        <v/>
      </c>
      <c r="S1928" s="57" t="str">
        <f t="shared" si="369"/>
        <v/>
      </c>
      <c r="T1928" s="58" t="str">
        <f t="shared" ca="1" si="370"/>
        <v/>
      </c>
      <c r="U1928" s="57" t="str">
        <f t="shared" si="371"/>
        <v/>
      </c>
      <c r="V1928" s="57" t="str">
        <f ca="1">IF(AND(C1928&lt;&gt;"",C1928&lt;&gt;OFFSET(C1928,1,0)),SUMIFS([Giá có thuế],[Số ĐK],C1928),"")</f>
        <v/>
      </c>
      <c r="W1928" s="53"/>
      <c r="X1928" s="55" t="str">
        <f>IF(W1928="","",'Thông Tin Chung'!#REF!)</f>
        <v/>
      </c>
      <c r="Y1928" s="57" t="str">
        <f t="shared" ca="1" si="372"/>
        <v/>
      </c>
      <c r="Z1928" s="59"/>
      <c r="AA1928" s="49" t="str">
        <f ca="1">IF(C1928="","",IF(OR(D1928&lt;NgayBatDau,D1928&gt;NgayKetThuc),"Ngày tháng phải nằm trong kỳ báo cáo",IF(AND(G1928&lt;&gt;"",COUNTIF(D.2[Tên khách hàng],G1928)=0),"Tên KH chưa khai báo trong DSKH",IF(AND(H1928&lt;&gt;"",COUNTIF(D.1[Tên sản phẩm],H1928)=0),"SP này chưa khai báo trong DSSP",""))))</f>
        <v/>
      </c>
      <c r="AB1928" s="28" t="str">
        <f t="shared" ca="1" si="362"/>
        <v/>
      </c>
      <c r="AC1928" s="29" t="str">
        <f>IF(OR(H1928="",S1928=""),"",S1928-(SUM(L1928,M1928)*INDEX(#REF!,MATCH(H1928,D.1[Tên sản phẩm],0))))</f>
        <v/>
      </c>
    </row>
    <row r="1929" spans="2:29" ht="27.75" customHeight="1">
      <c r="B1929" s="69">
        <f t="shared" si="363"/>
        <v>1926</v>
      </c>
      <c r="C1929" s="49" t="str">
        <f t="shared" ca="1" si="364"/>
        <v/>
      </c>
      <c r="D1929" s="50" t="str">
        <f t="shared" ca="1" si="365"/>
        <v/>
      </c>
      <c r="E1929" s="51" t="str">
        <f t="shared" ca="1" si="366"/>
        <v/>
      </c>
      <c r="F1929" s="51"/>
      <c r="G1929" s="52" t="str">
        <f t="shared" ca="1" si="367"/>
        <v/>
      </c>
      <c r="H1929" s="53"/>
      <c r="I1929" s="54" t="str">
        <f>IF(H1929="","",INDEX(D.1[Quy cách],MATCH(H1929,D.1[Tên sản phẩm],0)))</f>
        <v/>
      </c>
      <c r="J1929" s="20" t="str">
        <f>IF(H1929="","",INDEX(D.1[ĐVT],MATCH(H1929,D.1[Tên sản phẩm],0)))</f>
        <v/>
      </c>
      <c r="K1929" s="56" t="str">
        <f>IF(H1929="","",INDEX(#REF!,MATCH(H1929,D.1[Tên sản phẩm],0)))</f>
        <v/>
      </c>
      <c r="L1929" s="56"/>
      <c r="M1929" s="53"/>
      <c r="N1929" s="53"/>
      <c r="O1929" s="53"/>
      <c r="P1929" s="57" t="str">
        <f t="shared" si="368"/>
        <v/>
      </c>
      <c r="Q1929" s="58"/>
      <c r="R1929" s="56" t="str">
        <f t="shared" si="361"/>
        <v/>
      </c>
      <c r="S1929" s="57" t="str">
        <f t="shared" si="369"/>
        <v/>
      </c>
      <c r="T1929" s="58" t="str">
        <f t="shared" ca="1" si="370"/>
        <v/>
      </c>
      <c r="U1929" s="57" t="str">
        <f t="shared" si="371"/>
        <v/>
      </c>
      <c r="V1929" s="57" t="str">
        <f ca="1">IF(AND(C1929&lt;&gt;"",C1929&lt;&gt;OFFSET(C1929,1,0)),SUMIFS([Giá có thuế],[Số ĐK],C1929),"")</f>
        <v/>
      </c>
      <c r="W1929" s="53"/>
      <c r="X1929" s="55" t="str">
        <f>IF(W1929="","",'Thông Tin Chung'!#REF!)</f>
        <v/>
      </c>
      <c r="Y1929" s="57" t="str">
        <f t="shared" ca="1" si="372"/>
        <v/>
      </c>
      <c r="Z1929" s="59"/>
      <c r="AA1929" s="49" t="str">
        <f ca="1">IF(C1929="","",IF(OR(D1929&lt;NgayBatDau,D1929&gt;NgayKetThuc),"Ngày tháng phải nằm trong kỳ báo cáo",IF(AND(G1929&lt;&gt;"",COUNTIF(D.2[Tên khách hàng],G1929)=0),"Tên KH chưa khai báo trong DSKH",IF(AND(H1929&lt;&gt;"",COUNTIF(D.1[Tên sản phẩm],H1929)=0),"SP này chưa khai báo trong DSSP",""))))</f>
        <v/>
      </c>
      <c r="AB1929" s="28" t="str">
        <f t="shared" ca="1" si="362"/>
        <v/>
      </c>
      <c r="AC1929" s="29" t="str">
        <f>IF(OR(H1929="",S1929=""),"",S1929-(SUM(L1929,M1929)*INDEX(#REF!,MATCH(H1929,D.1[Tên sản phẩm],0))))</f>
        <v/>
      </c>
    </row>
    <row r="1930" spans="2:29" ht="27.75" customHeight="1">
      <c r="B1930" s="69">
        <f t="shared" si="363"/>
        <v>1927</v>
      </c>
      <c r="C1930" s="49" t="str">
        <f t="shared" ca="1" si="364"/>
        <v/>
      </c>
      <c r="D1930" s="50" t="str">
        <f t="shared" ca="1" si="365"/>
        <v/>
      </c>
      <c r="E1930" s="51" t="str">
        <f t="shared" ca="1" si="366"/>
        <v/>
      </c>
      <c r="F1930" s="51"/>
      <c r="G1930" s="52" t="str">
        <f t="shared" ca="1" si="367"/>
        <v/>
      </c>
      <c r="H1930" s="53"/>
      <c r="I1930" s="54" t="str">
        <f>IF(H1930="","",INDEX(D.1[Quy cách],MATCH(H1930,D.1[Tên sản phẩm],0)))</f>
        <v/>
      </c>
      <c r="J1930" s="20" t="str">
        <f>IF(H1930="","",INDEX(D.1[ĐVT],MATCH(H1930,D.1[Tên sản phẩm],0)))</f>
        <v/>
      </c>
      <c r="K1930" s="56" t="str">
        <f>IF(H1930="","",INDEX(#REF!,MATCH(H1930,D.1[Tên sản phẩm],0)))</f>
        <v/>
      </c>
      <c r="L1930" s="56"/>
      <c r="M1930" s="53"/>
      <c r="N1930" s="53"/>
      <c r="O1930" s="53"/>
      <c r="P1930" s="57" t="str">
        <f t="shared" si="368"/>
        <v/>
      </c>
      <c r="Q1930" s="58"/>
      <c r="R1930" s="56" t="str">
        <f t="shared" si="361"/>
        <v/>
      </c>
      <c r="S1930" s="57" t="str">
        <f t="shared" si="369"/>
        <v/>
      </c>
      <c r="T1930" s="58" t="str">
        <f t="shared" ca="1" si="370"/>
        <v/>
      </c>
      <c r="U1930" s="57" t="str">
        <f t="shared" si="371"/>
        <v/>
      </c>
      <c r="V1930" s="57" t="str">
        <f ca="1">IF(AND(C1930&lt;&gt;"",C1930&lt;&gt;OFFSET(C1930,1,0)),SUMIFS([Giá có thuế],[Số ĐK],C1930),"")</f>
        <v/>
      </c>
      <c r="W1930" s="53"/>
      <c r="X1930" s="55" t="str">
        <f>IF(W1930="","",'Thông Tin Chung'!#REF!)</f>
        <v/>
      </c>
      <c r="Y1930" s="57" t="str">
        <f t="shared" ca="1" si="372"/>
        <v/>
      </c>
      <c r="Z1930" s="59"/>
      <c r="AA1930" s="49" t="str">
        <f ca="1">IF(C1930="","",IF(OR(D1930&lt;NgayBatDau,D1930&gt;NgayKetThuc),"Ngày tháng phải nằm trong kỳ báo cáo",IF(AND(G1930&lt;&gt;"",COUNTIF(D.2[Tên khách hàng],G1930)=0),"Tên KH chưa khai báo trong DSKH",IF(AND(H1930&lt;&gt;"",COUNTIF(D.1[Tên sản phẩm],H1930)=0),"SP này chưa khai báo trong DSSP",""))))</f>
        <v/>
      </c>
      <c r="AB1930" s="28" t="str">
        <f t="shared" ca="1" si="362"/>
        <v/>
      </c>
      <c r="AC1930" s="29" t="str">
        <f>IF(OR(H1930="",S1930=""),"",S1930-(SUM(L1930,M1930)*INDEX(#REF!,MATCH(H1930,D.1[Tên sản phẩm],0))))</f>
        <v/>
      </c>
    </row>
    <row r="1931" spans="2:29" ht="27.75" customHeight="1">
      <c r="B1931" s="69">
        <f t="shared" si="363"/>
        <v>1928</v>
      </c>
      <c r="C1931" s="49" t="str">
        <f t="shared" ca="1" si="364"/>
        <v/>
      </c>
      <c r="D1931" s="50" t="str">
        <f t="shared" ca="1" si="365"/>
        <v/>
      </c>
      <c r="E1931" s="51" t="str">
        <f t="shared" ca="1" si="366"/>
        <v/>
      </c>
      <c r="F1931" s="51"/>
      <c r="G1931" s="52" t="str">
        <f t="shared" ca="1" si="367"/>
        <v/>
      </c>
      <c r="H1931" s="53"/>
      <c r="I1931" s="54" t="str">
        <f>IF(H1931="","",INDEX(D.1[Quy cách],MATCH(H1931,D.1[Tên sản phẩm],0)))</f>
        <v/>
      </c>
      <c r="J1931" s="20" t="str">
        <f>IF(H1931="","",INDEX(D.1[ĐVT],MATCH(H1931,D.1[Tên sản phẩm],0)))</f>
        <v/>
      </c>
      <c r="K1931" s="56" t="str">
        <f>IF(H1931="","",INDEX(#REF!,MATCH(H1931,D.1[Tên sản phẩm],0)))</f>
        <v/>
      </c>
      <c r="L1931" s="56"/>
      <c r="M1931" s="53"/>
      <c r="N1931" s="53"/>
      <c r="O1931" s="53"/>
      <c r="P1931" s="57" t="str">
        <f t="shared" si="368"/>
        <v/>
      </c>
      <c r="Q1931" s="58"/>
      <c r="R1931" s="56" t="str">
        <f t="shared" si="361"/>
        <v/>
      </c>
      <c r="S1931" s="57" t="str">
        <f t="shared" si="369"/>
        <v/>
      </c>
      <c r="T1931" s="58" t="str">
        <f t="shared" ca="1" si="370"/>
        <v/>
      </c>
      <c r="U1931" s="57" t="str">
        <f t="shared" si="371"/>
        <v/>
      </c>
      <c r="V1931" s="57" t="str">
        <f ca="1">IF(AND(C1931&lt;&gt;"",C1931&lt;&gt;OFFSET(C1931,1,0)),SUMIFS([Giá có thuế],[Số ĐK],C1931),"")</f>
        <v/>
      </c>
      <c r="W1931" s="53"/>
      <c r="X1931" s="55" t="str">
        <f>IF(W1931="","",'Thông Tin Chung'!#REF!)</f>
        <v/>
      </c>
      <c r="Y1931" s="57" t="str">
        <f t="shared" ca="1" si="372"/>
        <v/>
      </c>
      <c r="Z1931" s="59"/>
      <c r="AA1931" s="49" t="str">
        <f ca="1">IF(C1931="","",IF(OR(D1931&lt;NgayBatDau,D1931&gt;NgayKetThuc),"Ngày tháng phải nằm trong kỳ báo cáo",IF(AND(G1931&lt;&gt;"",COUNTIF(D.2[Tên khách hàng],G1931)=0),"Tên KH chưa khai báo trong DSKH",IF(AND(H1931&lt;&gt;"",COUNTIF(D.1[Tên sản phẩm],H1931)=0),"SP này chưa khai báo trong DSSP",""))))</f>
        <v/>
      </c>
      <c r="AB1931" s="28" t="str">
        <f t="shared" ca="1" si="362"/>
        <v/>
      </c>
      <c r="AC1931" s="29" t="str">
        <f>IF(OR(H1931="",S1931=""),"",S1931-(SUM(L1931,M1931)*INDEX(#REF!,MATCH(H1931,D.1[Tên sản phẩm],0))))</f>
        <v/>
      </c>
    </row>
    <row r="1932" spans="2:29" ht="27.75" customHeight="1">
      <c r="B1932" s="69">
        <f t="shared" si="363"/>
        <v>1929</v>
      </c>
      <c r="C1932" s="49" t="str">
        <f t="shared" ca="1" si="364"/>
        <v/>
      </c>
      <c r="D1932" s="50" t="str">
        <f t="shared" ca="1" si="365"/>
        <v/>
      </c>
      <c r="E1932" s="51" t="str">
        <f t="shared" ca="1" si="366"/>
        <v/>
      </c>
      <c r="F1932" s="51"/>
      <c r="G1932" s="52" t="str">
        <f t="shared" ca="1" si="367"/>
        <v/>
      </c>
      <c r="H1932" s="53"/>
      <c r="I1932" s="54" t="str">
        <f>IF(H1932="","",INDEX(D.1[Quy cách],MATCH(H1932,D.1[Tên sản phẩm],0)))</f>
        <v/>
      </c>
      <c r="J1932" s="20" t="str">
        <f>IF(H1932="","",INDEX(D.1[ĐVT],MATCH(H1932,D.1[Tên sản phẩm],0)))</f>
        <v/>
      </c>
      <c r="K1932" s="56" t="str">
        <f>IF(H1932="","",INDEX(#REF!,MATCH(H1932,D.1[Tên sản phẩm],0)))</f>
        <v/>
      </c>
      <c r="L1932" s="56"/>
      <c r="M1932" s="53"/>
      <c r="N1932" s="53"/>
      <c r="O1932" s="53"/>
      <c r="P1932" s="57" t="str">
        <f t="shared" si="368"/>
        <v/>
      </c>
      <c r="Q1932" s="58"/>
      <c r="R1932" s="56" t="str">
        <f t="shared" si="361"/>
        <v/>
      </c>
      <c r="S1932" s="57" t="str">
        <f t="shared" si="369"/>
        <v/>
      </c>
      <c r="T1932" s="58" t="str">
        <f t="shared" ca="1" si="370"/>
        <v/>
      </c>
      <c r="U1932" s="57" t="str">
        <f t="shared" si="371"/>
        <v/>
      </c>
      <c r="V1932" s="57" t="str">
        <f ca="1">IF(AND(C1932&lt;&gt;"",C1932&lt;&gt;OFFSET(C1932,1,0)),SUMIFS([Giá có thuế],[Số ĐK],C1932),"")</f>
        <v/>
      </c>
      <c r="W1932" s="53"/>
      <c r="X1932" s="55" t="str">
        <f>IF(W1932="","",'Thông Tin Chung'!#REF!)</f>
        <v/>
      </c>
      <c r="Y1932" s="57" t="str">
        <f t="shared" ca="1" si="372"/>
        <v/>
      </c>
      <c r="Z1932" s="59"/>
      <c r="AA1932" s="49" t="str">
        <f ca="1">IF(C1932="","",IF(OR(D1932&lt;NgayBatDau,D1932&gt;NgayKetThuc),"Ngày tháng phải nằm trong kỳ báo cáo",IF(AND(G1932&lt;&gt;"",COUNTIF(D.2[Tên khách hàng],G1932)=0),"Tên KH chưa khai báo trong DSKH",IF(AND(H1932&lt;&gt;"",COUNTIF(D.1[Tên sản phẩm],H1932)=0),"SP này chưa khai báo trong DSSP",""))))</f>
        <v/>
      </c>
      <c r="AB1932" s="28" t="str">
        <f t="shared" ca="1" si="362"/>
        <v/>
      </c>
      <c r="AC1932" s="29" t="str">
        <f>IF(OR(H1932="",S1932=""),"",S1932-(SUM(L1932,M1932)*INDEX(#REF!,MATCH(H1932,D.1[Tên sản phẩm],0))))</f>
        <v/>
      </c>
    </row>
    <row r="1933" spans="2:29" ht="27.75" customHeight="1">
      <c r="B1933" s="69">
        <f t="shared" si="363"/>
        <v>1930</v>
      </c>
      <c r="C1933" s="49" t="str">
        <f t="shared" ca="1" si="364"/>
        <v/>
      </c>
      <c r="D1933" s="50" t="str">
        <f t="shared" ca="1" si="365"/>
        <v/>
      </c>
      <c r="E1933" s="51" t="str">
        <f t="shared" ca="1" si="366"/>
        <v/>
      </c>
      <c r="F1933" s="51"/>
      <c r="G1933" s="52" t="str">
        <f t="shared" ca="1" si="367"/>
        <v/>
      </c>
      <c r="H1933" s="53"/>
      <c r="I1933" s="54" t="str">
        <f>IF(H1933="","",INDEX(D.1[Quy cách],MATCH(H1933,D.1[Tên sản phẩm],0)))</f>
        <v/>
      </c>
      <c r="J1933" s="20" t="str">
        <f>IF(H1933="","",INDEX(D.1[ĐVT],MATCH(H1933,D.1[Tên sản phẩm],0)))</f>
        <v/>
      </c>
      <c r="K1933" s="56" t="str">
        <f>IF(H1933="","",INDEX(#REF!,MATCH(H1933,D.1[Tên sản phẩm],0)))</f>
        <v/>
      </c>
      <c r="L1933" s="56"/>
      <c r="M1933" s="53"/>
      <c r="N1933" s="53"/>
      <c r="O1933" s="53"/>
      <c r="P1933" s="57" t="str">
        <f t="shared" si="368"/>
        <v/>
      </c>
      <c r="Q1933" s="58"/>
      <c r="R1933" s="56" t="str">
        <f t="shared" si="361"/>
        <v/>
      </c>
      <c r="S1933" s="57" t="str">
        <f t="shared" si="369"/>
        <v/>
      </c>
      <c r="T1933" s="58" t="str">
        <f t="shared" ca="1" si="370"/>
        <v/>
      </c>
      <c r="U1933" s="57" t="str">
        <f t="shared" si="371"/>
        <v/>
      </c>
      <c r="V1933" s="57" t="str">
        <f ca="1">IF(AND(C1933&lt;&gt;"",C1933&lt;&gt;OFFSET(C1933,1,0)),SUMIFS([Giá có thuế],[Số ĐK],C1933),"")</f>
        <v/>
      </c>
      <c r="W1933" s="53"/>
      <c r="X1933" s="55" t="str">
        <f>IF(W1933="","",'Thông Tin Chung'!#REF!)</f>
        <v/>
      </c>
      <c r="Y1933" s="57" t="str">
        <f t="shared" ca="1" si="372"/>
        <v/>
      </c>
      <c r="Z1933" s="59"/>
      <c r="AA1933" s="49" t="str">
        <f ca="1">IF(C1933="","",IF(OR(D1933&lt;NgayBatDau,D1933&gt;NgayKetThuc),"Ngày tháng phải nằm trong kỳ báo cáo",IF(AND(G1933&lt;&gt;"",COUNTIF(D.2[Tên khách hàng],G1933)=0),"Tên KH chưa khai báo trong DSKH",IF(AND(H1933&lt;&gt;"",COUNTIF(D.1[Tên sản phẩm],H1933)=0),"SP này chưa khai báo trong DSSP",""))))</f>
        <v/>
      </c>
      <c r="AB1933" s="28" t="str">
        <f t="shared" ca="1" si="362"/>
        <v/>
      </c>
      <c r="AC1933" s="29" t="str">
        <f>IF(OR(H1933="",S1933=""),"",S1933-(SUM(L1933,M1933)*INDEX(#REF!,MATCH(H1933,D.1[Tên sản phẩm],0))))</f>
        <v/>
      </c>
    </row>
    <row r="1934" spans="2:29" ht="27.75" customHeight="1">
      <c r="B1934" s="69">
        <f t="shared" si="363"/>
        <v>1931</v>
      </c>
      <c r="C1934" s="49" t="str">
        <f t="shared" ca="1" si="364"/>
        <v/>
      </c>
      <c r="D1934" s="50" t="str">
        <f t="shared" ca="1" si="365"/>
        <v/>
      </c>
      <c r="E1934" s="51" t="str">
        <f t="shared" ca="1" si="366"/>
        <v/>
      </c>
      <c r="F1934" s="51"/>
      <c r="G1934" s="52" t="str">
        <f t="shared" ca="1" si="367"/>
        <v/>
      </c>
      <c r="H1934" s="53"/>
      <c r="I1934" s="54" t="str">
        <f>IF(H1934="","",INDEX(D.1[Quy cách],MATCH(H1934,D.1[Tên sản phẩm],0)))</f>
        <v/>
      </c>
      <c r="J1934" s="20" t="str">
        <f>IF(H1934="","",INDEX(D.1[ĐVT],MATCH(H1934,D.1[Tên sản phẩm],0)))</f>
        <v/>
      </c>
      <c r="K1934" s="56" t="str">
        <f>IF(H1934="","",INDEX(#REF!,MATCH(H1934,D.1[Tên sản phẩm],0)))</f>
        <v/>
      </c>
      <c r="L1934" s="56"/>
      <c r="M1934" s="53"/>
      <c r="N1934" s="53"/>
      <c r="O1934" s="53"/>
      <c r="P1934" s="57" t="str">
        <f t="shared" si="368"/>
        <v/>
      </c>
      <c r="Q1934" s="58"/>
      <c r="R1934" s="56" t="str">
        <f t="shared" si="361"/>
        <v/>
      </c>
      <c r="S1934" s="57" t="str">
        <f t="shared" si="369"/>
        <v/>
      </c>
      <c r="T1934" s="58" t="str">
        <f t="shared" ca="1" si="370"/>
        <v/>
      </c>
      <c r="U1934" s="57" t="str">
        <f t="shared" si="371"/>
        <v/>
      </c>
      <c r="V1934" s="57" t="str">
        <f ca="1">IF(AND(C1934&lt;&gt;"",C1934&lt;&gt;OFFSET(C1934,1,0)),SUMIFS([Giá có thuế],[Số ĐK],C1934),"")</f>
        <v/>
      </c>
      <c r="W1934" s="53"/>
      <c r="X1934" s="55" t="str">
        <f>IF(W1934="","",'Thông Tin Chung'!#REF!)</f>
        <v/>
      </c>
      <c r="Y1934" s="57" t="str">
        <f t="shared" ca="1" si="372"/>
        <v/>
      </c>
      <c r="Z1934" s="59"/>
      <c r="AA1934" s="49" t="str">
        <f ca="1">IF(C1934="","",IF(OR(D1934&lt;NgayBatDau,D1934&gt;NgayKetThuc),"Ngày tháng phải nằm trong kỳ báo cáo",IF(AND(G1934&lt;&gt;"",COUNTIF(D.2[Tên khách hàng],G1934)=0),"Tên KH chưa khai báo trong DSKH",IF(AND(H1934&lt;&gt;"",COUNTIF(D.1[Tên sản phẩm],H1934)=0),"SP này chưa khai báo trong DSSP",""))))</f>
        <v/>
      </c>
      <c r="AB1934" s="28" t="str">
        <f t="shared" ca="1" si="362"/>
        <v/>
      </c>
      <c r="AC1934" s="29" t="str">
        <f>IF(OR(H1934="",S1934=""),"",S1934-(SUM(L1934,M1934)*INDEX(#REF!,MATCH(H1934,D.1[Tên sản phẩm],0))))</f>
        <v/>
      </c>
    </row>
    <row r="1935" spans="2:29" ht="27.75" customHeight="1">
      <c r="B1935" s="69">
        <f t="shared" si="363"/>
        <v>1932</v>
      </c>
      <c r="C1935" s="49" t="str">
        <f t="shared" ca="1" si="364"/>
        <v/>
      </c>
      <c r="D1935" s="50" t="str">
        <f t="shared" ca="1" si="365"/>
        <v/>
      </c>
      <c r="E1935" s="51" t="str">
        <f t="shared" ca="1" si="366"/>
        <v/>
      </c>
      <c r="F1935" s="51"/>
      <c r="G1935" s="52" t="str">
        <f t="shared" ca="1" si="367"/>
        <v/>
      </c>
      <c r="H1935" s="53"/>
      <c r="I1935" s="54" t="str">
        <f>IF(H1935="","",INDEX(D.1[Quy cách],MATCH(H1935,D.1[Tên sản phẩm],0)))</f>
        <v/>
      </c>
      <c r="J1935" s="20" t="str">
        <f>IF(H1935="","",INDEX(D.1[ĐVT],MATCH(H1935,D.1[Tên sản phẩm],0)))</f>
        <v/>
      </c>
      <c r="K1935" s="56" t="str">
        <f>IF(H1935="","",INDEX(#REF!,MATCH(H1935,D.1[Tên sản phẩm],0)))</f>
        <v/>
      </c>
      <c r="L1935" s="56"/>
      <c r="M1935" s="53"/>
      <c r="N1935" s="53"/>
      <c r="O1935" s="53"/>
      <c r="P1935" s="57" t="str">
        <f t="shared" si="368"/>
        <v/>
      </c>
      <c r="Q1935" s="58"/>
      <c r="R1935" s="56" t="str">
        <f t="shared" si="361"/>
        <v/>
      </c>
      <c r="S1935" s="57" t="str">
        <f t="shared" si="369"/>
        <v/>
      </c>
      <c r="T1935" s="58" t="str">
        <f t="shared" ca="1" si="370"/>
        <v/>
      </c>
      <c r="U1935" s="57" t="str">
        <f t="shared" si="371"/>
        <v/>
      </c>
      <c r="V1935" s="57" t="str">
        <f ca="1">IF(AND(C1935&lt;&gt;"",C1935&lt;&gt;OFFSET(C1935,1,0)),SUMIFS([Giá có thuế],[Số ĐK],C1935),"")</f>
        <v/>
      </c>
      <c r="W1935" s="53"/>
      <c r="X1935" s="55" t="str">
        <f>IF(W1935="","",'Thông Tin Chung'!#REF!)</f>
        <v/>
      </c>
      <c r="Y1935" s="57" t="str">
        <f t="shared" ca="1" si="372"/>
        <v/>
      </c>
      <c r="Z1935" s="59"/>
      <c r="AA1935" s="49" t="str">
        <f ca="1">IF(C1935="","",IF(OR(D1935&lt;NgayBatDau,D1935&gt;NgayKetThuc),"Ngày tháng phải nằm trong kỳ báo cáo",IF(AND(G1935&lt;&gt;"",COUNTIF(D.2[Tên khách hàng],G1935)=0),"Tên KH chưa khai báo trong DSKH",IF(AND(H1935&lt;&gt;"",COUNTIF(D.1[Tên sản phẩm],H1935)=0),"SP này chưa khai báo trong DSSP",""))))</f>
        <v/>
      </c>
      <c r="AB1935" s="28" t="str">
        <f t="shared" ca="1" si="362"/>
        <v/>
      </c>
      <c r="AC1935" s="29" t="str">
        <f>IF(OR(H1935="",S1935=""),"",S1935-(SUM(L1935,M1935)*INDEX(#REF!,MATCH(H1935,D.1[Tên sản phẩm],0))))</f>
        <v/>
      </c>
    </row>
    <row r="1936" spans="2:29" ht="27.75" customHeight="1">
      <c r="B1936" s="69">
        <f t="shared" si="363"/>
        <v>1933</v>
      </c>
      <c r="C1936" s="49" t="str">
        <f t="shared" ca="1" si="364"/>
        <v/>
      </c>
      <c r="D1936" s="50" t="str">
        <f t="shared" ca="1" si="365"/>
        <v/>
      </c>
      <c r="E1936" s="51" t="str">
        <f t="shared" ca="1" si="366"/>
        <v/>
      </c>
      <c r="F1936" s="51"/>
      <c r="G1936" s="52" t="str">
        <f t="shared" ca="1" si="367"/>
        <v/>
      </c>
      <c r="H1936" s="53"/>
      <c r="I1936" s="54" t="str">
        <f>IF(H1936="","",INDEX(D.1[Quy cách],MATCH(H1936,D.1[Tên sản phẩm],0)))</f>
        <v/>
      </c>
      <c r="J1936" s="20" t="str">
        <f>IF(H1936="","",INDEX(D.1[ĐVT],MATCH(H1936,D.1[Tên sản phẩm],0)))</f>
        <v/>
      </c>
      <c r="K1936" s="56" t="str">
        <f>IF(H1936="","",INDEX(#REF!,MATCH(H1936,D.1[Tên sản phẩm],0)))</f>
        <v/>
      </c>
      <c r="L1936" s="56"/>
      <c r="M1936" s="53"/>
      <c r="N1936" s="53"/>
      <c r="O1936" s="53"/>
      <c r="P1936" s="57" t="str">
        <f t="shared" si="368"/>
        <v/>
      </c>
      <c r="Q1936" s="58"/>
      <c r="R1936" s="56" t="str">
        <f t="shared" si="361"/>
        <v/>
      </c>
      <c r="S1936" s="57" t="str">
        <f t="shared" si="369"/>
        <v/>
      </c>
      <c r="T1936" s="58" t="str">
        <f t="shared" ca="1" si="370"/>
        <v/>
      </c>
      <c r="U1936" s="57" t="str">
        <f t="shared" si="371"/>
        <v/>
      </c>
      <c r="V1936" s="57" t="str">
        <f ca="1">IF(AND(C1936&lt;&gt;"",C1936&lt;&gt;OFFSET(C1936,1,0)),SUMIFS([Giá có thuế],[Số ĐK],C1936),"")</f>
        <v/>
      </c>
      <c r="W1936" s="53"/>
      <c r="X1936" s="55" t="str">
        <f>IF(W1936="","",'Thông Tin Chung'!#REF!)</f>
        <v/>
      </c>
      <c r="Y1936" s="57" t="str">
        <f t="shared" ca="1" si="372"/>
        <v/>
      </c>
      <c r="Z1936" s="59"/>
      <c r="AA1936" s="49" t="str">
        <f ca="1">IF(C1936="","",IF(OR(D1936&lt;NgayBatDau,D1936&gt;NgayKetThuc),"Ngày tháng phải nằm trong kỳ báo cáo",IF(AND(G1936&lt;&gt;"",COUNTIF(D.2[Tên khách hàng],G1936)=0),"Tên KH chưa khai báo trong DSKH",IF(AND(H1936&lt;&gt;"",COUNTIF(D.1[Tên sản phẩm],H1936)=0),"SP này chưa khai báo trong DSSP",""))))</f>
        <v/>
      </c>
      <c r="AB1936" s="28" t="str">
        <f t="shared" ca="1" si="362"/>
        <v/>
      </c>
      <c r="AC1936" s="29" t="str">
        <f>IF(OR(H1936="",S1936=""),"",S1936-(SUM(L1936,M1936)*INDEX(#REF!,MATCH(H1936,D.1[Tên sản phẩm],0))))</f>
        <v/>
      </c>
    </row>
    <row r="1937" spans="2:29" ht="27.75" customHeight="1">
      <c r="B1937" s="69">
        <f t="shared" si="363"/>
        <v>1934</v>
      </c>
      <c r="C1937" s="49" t="str">
        <f t="shared" ca="1" si="364"/>
        <v/>
      </c>
      <c r="D1937" s="50" t="str">
        <f t="shared" ca="1" si="365"/>
        <v/>
      </c>
      <c r="E1937" s="51" t="str">
        <f t="shared" ca="1" si="366"/>
        <v/>
      </c>
      <c r="F1937" s="51"/>
      <c r="G1937" s="52" t="str">
        <f t="shared" ca="1" si="367"/>
        <v/>
      </c>
      <c r="H1937" s="53"/>
      <c r="I1937" s="54" t="str">
        <f>IF(H1937="","",INDEX(D.1[Quy cách],MATCH(H1937,D.1[Tên sản phẩm],0)))</f>
        <v/>
      </c>
      <c r="J1937" s="20" t="str">
        <f>IF(H1937="","",INDEX(D.1[ĐVT],MATCH(H1937,D.1[Tên sản phẩm],0)))</f>
        <v/>
      </c>
      <c r="K1937" s="56" t="str">
        <f>IF(H1937="","",INDEX(#REF!,MATCH(H1937,D.1[Tên sản phẩm],0)))</f>
        <v/>
      </c>
      <c r="L1937" s="56"/>
      <c r="M1937" s="53"/>
      <c r="N1937" s="53"/>
      <c r="O1937" s="53"/>
      <c r="P1937" s="57" t="str">
        <f t="shared" si="368"/>
        <v/>
      </c>
      <c r="Q1937" s="58"/>
      <c r="R1937" s="56" t="str">
        <f t="shared" si="361"/>
        <v/>
      </c>
      <c r="S1937" s="57" t="str">
        <f t="shared" si="369"/>
        <v/>
      </c>
      <c r="T1937" s="58" t="str">
        <f t="shared" ca="1" si="370"/>
        <v/>
      </c>
      <c r="U1937" s="57" t="str">
        <f t="shared" si="371"/>
        <v/>
      </c>
      <c r="V1937" s="57" t="str">
        <f ca="1">IF(AND(C1937&lt;&gt;"",C1937&lt;&gt;OFFSET(C1937,1,0)),SUMIFS([Giá có thuế],[Số ĐK],C1937),"")</f>
        <v/>
      </c>
      <c r="W1937" s="53"/>
      <c r="X1937" s="55" t="str">
        <f>IF(W1937="","",'Thông Tin Chung'!#REF!)</f>
        <v/>
      </c>
      <c r="Y1937" s="57" t="str">
        <f t="shared" ca="1" si="372"/>
        <v/>
      </c>
      <c r="Z1937" s="59"/>
      <c r="AA1937" s="49" t="str">
        <f ca="1">IF(C1937="","",IF(OR(D1937&lt;NgayBatDau,D1937&gt;NgayKetThuc),"Ngày tháng phải nằm trong kỳ báo cáo",IF(AND(G1937&lt;&gt;"",COUNTIF(D.2[Tên khách hàng],G1937)=0),"Tên KH chưa khai báo trong DSKH",IF(AND(H1937&lt;&gt;"",COUNTIF(D.1[Tên sản phẩm],H1937)=0),"SP này chưa khai báo trong DSSP",""))))</f>
        <v/>
      </c>
      <c r="AB1937" s="28" t="str">
        <f t="shared" ca="1" si="362"/>
        <v/>
      </c>
      <c r="AC1937" s="29" t="str">
        <f>IF(OR(H1937="",S1937=""),"",S1937-(SUM(L1937,M1937)*INDEX(#REF!,MATCH(H1937,D.1[Tên sản phẩm],0))))</f>
        <v/>
      </c>
    </row>
    <row r="1938" spans="2:29" ht="27.75" customHeight="1">
      <c r="B1938" s="69">
        <f t="shared" si="363"/>
        <v>1935</v>
      </c>
      <c r="C1938" s="49" t="str">
        <f t="shared" ca="1" si="364"/>
        <v/>
      </c>
      <c r="D1938" s="50" t="str">
        <f t="shared" ca="1" si="365"/>
        <v/>
      </c>
      <c r="E1938" s="51" t="str">
        <f t="shared" ca="1" si="366"/>
        <v/>
      </c>
      <c r="F1938" s="51"/>
      <c r="G1938" s="52" t="str">
        <f t="shared" ca="1" si="367"/>
        <v/>
      </c>
      <c r="H1938" s="53"/>
      <c r="I1938" s="54" t="str">
        <f>IF(H1938="","",INDEX(D.1[Quy cách],MATCH(H1938,D.1[Tên sản phẩm],0)))</f>
        <v/>
      </c>
      <c r="J1938" s="20" t="str">
        <f>IF(H1938="","",INDEX(D.1[ĐVT],MATCH(H1938,D.1[Tên sản phẩm],0)))</f>
        <v/>
      </c>
      <c r="K1938" s="56" t="str">
        <f>IF(H1938="","",INDEX(#REF!,MATCH(H1938,D.1[Tên sản phẩm],0)))</f>
        <v/>
      </c>
      <c r="L1938" s="56"/>
      <c r="M1938" s="53"/>
      <c r="N1938" s="53"/>
      <c r="O1938" s="53"/>
      <c r="P1938" s="57" t="str">
        <f t="shared" si="368"/>
        <v/>
      </c>
      <c r="Q1938" s="58"/>
      <c r="R1938" s="56" t="str">
        <f t="shared" si="361"/>
        <v/>
      </c>
      <c r="S1938" s="57" t="str">
        <f t="shared" si="369"/>
        <v/>
      </c>
      <c r="T1938" s="58" t="str">
        <f t="shared" ca="1" si="370"/>
        <v/>
      </c>
      <c r="U1938" s="57" t="str">
        <f t="shared" si="371"/>
        <v/>
      </c>
      <c r="V1938" s="57" t="str">
        <f ca="1">IF(AND(C1938&lt;&gt;"",C1938&lt;&gt;OFFSET(C1938,1,0)),SUMIFS([Giá có thuế],[Số ĐK],C1938),"")</f>
        <v/>
      </c>
      <c r="W1938" s="53"/>
      <c r="X1938" s="55" t="str">
        <f>IF(W1938="","",'Thông Tin Chung'!#REF!)</f>
        <v/>
      </c>
      <c r="Y1938" s="57" t="str">
        <f t="shared" ca="1" si="372"/>
        <v/>
      </c>
      <c r="Z1938" s="59"/>
      <c r="AA1938" s="49" t="str">
        <f ca="1">IF(C1938="","",IF(OR(D1938&lt;NgayBatDau,D1938&gt;NgayKetThuc),"Ngày tháng phải nằm trong kỳ báo cáo",IF(AND(G1938&lt;&gt;"",COUNTIF(D.2[Tên khách hàng],G1938)=0),"Tên KH chưa khai báo trong DSKH",IF(AND(H1938&lt;&gt;"",COUNTIF(D.1[Tên sản phẩm],H1938)=0),"SP này chưa khai báo trong DSSP",""))))</f>
        <v/>
      </c>
      <c r="AB1938" s="28" t="str">
        <f t="shared" ca="1" si="362"/>
        <v/>
      </c>
      <c r="AC1938" s="29" t="str">
        <f>IF(OR(H1938="",S1938=""),"",S1938-(SUM(L1938,M1938)*INDEX(#REF!,MATCH(H1938,D.1[Tên sản phẩm],0))))</f>
        <v/>
      </c>
    </row>
    <row r="1939" spans="2:29" ht="27.75" customHeight="1">
      <c r="B1939" s="69">
        <f t="shared" si="363"/>
        <v>1936</v>
      </c>
      <c r="C1939" s="49" t="str">
        <f t="shared" ca="1" si="364"/>
        <v/>
      </c>
      <c r="D1939" s="50" t="str">
        <f t="shared" ca="1" si="365"/>
        <v/>
      </c>
      <c r="E1939" s="51" t="str">
        <f t="shared" ca="1" si="366"/>
        <v/>
      </c>
      <c r="F1939" s="51"/>
      <c r="G1939" s="52" t="str">
        <f t="shared" ca="1" si="367"/>
        <v/>
      </c>
      <c r="H1939" s="53"/>
      <c r="I1939" s="54" t="str">
        <f>IF(H1939="","",INDEX(D.1[Quy cách],MATCH(H1939,D.1[Tên sản phẩm],0)))</f>
        <v/>
      </c>
      <c r="J1939" s="20" t="str">
        <f>IF(H1939="","",INDEX(D.1[ĐVT],MATCH(H1939,D.1[Tên sản phẩm],0)))</f>
        <v/>
      </c>
      <c r="K1939" s="56" t="str">
        <f>IF(H1939="","",INDEX(#REF!,MATCH(H1939,D.1[Tên sản phẩm],0)))</f>
        <v/>
      </c>
      <c r="L1939" s="56"/>
      <c r="M1939" s="53"/>
      <c r="N1939" s="53"/>
      <c r="O1939" s="53"/>
      <c r="P1939" s="57" t="str">
        <f t="shared" si="368"/>
        <v/>
      </c>
      <c r="Q1939" s="58"/>
      <c r="R1939" s="56" t="str">
        <f t="shared" si="361"/>
        <v/>
      </c>
      <c r="S1939" s="57" t="str">
        <f t="shared" si="369"/>
        <v/>
      </c>
      <c r="T1939" s="58" t="str">
        <f t="shared" ca="1" si="370"/>
        <v/>
      </c>
      <c r="U1939" s="57" t="str">
        <f t="shared" si="371"/>
        <v/>
      </c>
      <c r="V1939" s="57" t="str">
        <f ca="1">IF(AND(C1939&lt;&gt;"",C1939&lt;&gt;OFFSET(C1939,1,0)),SUMIFS([Giá có thuế],[Số ĐK],C1939),"")</f>
        <v/>
      </c>
      <c r="W1939" s="53"/>
      <c r="X1939" s="55" t="str">
        <f>IF(W1939="","",'Thông Tin Chung'!#REF!)</f>
        <v/>
      </c>
      <c r="Y1939" s="57" t="str">
        <f t="shared" ca="1" si="372"/>
        <v/>
      </c>
      <c r="Z1939" s="59"/>
      <c r="AA1939" s="49" t="str">
        <f ca="1">IF(C1939="","",IF(OR(D1939&lt;NgayBatDau,D1939&gt;NgayKetThuc),"Ngày tháng phải nằm trong kỳ báo cáo",IF(AND(G1939&lt;&gt;"",COUNTIF(D.2[Tên khách hàng],G1939)=0),"Tên KH chưa khai báo trong DSKH",IF(AND(H1939&lt;&gt;"",COUNTIF(D.1[Tên sản phẩm],H1939)=0),"SP này chưa khai báo trong DSSP",""))))</f>
        <v/>
      </c>
      <c r="AB1939" s="28" t="str">
        <f t="shared" ca="1" si="362"/>
        <v/>
      </c>
      <c r="AC1939" s="29" t="str">
        <f>IF(OR(H1939="",S1939=""),"",S1939-(SUM(L1939,M1939)*INDEX(#REF!,MATCH(H1939,D.1[Tên sản phẩm],0))))</f>
        <v/>
      </c>
    </row>
    <row r="1940" spans="2:29" ht="27.75" customHeight="1">
      <c r="B1940" s="69">
        <f t="shared" si="363"/>
        <v>1937</v>
      </c>
      <c r="C1940" s="49" t="str">
        <f t="shared" ca="1" si="364"/>
        <v/>
      </c>
      <c r="D1940" s="50" t="str">
        <f t="shared" ca="1" si="365"/>
        <v/>
      </c>
      <c r="E1940" s="51" t="str">
        <f t="shared" ca="1" si="366"/>
        <v/>
      </c>
      <c r="F1940" s="51"/>
      <c r="G1940" s="52" t="str">
        <f t="shared" ca="1" si="367"/>
        <v/>
      </c>
      <c r="H1940" s="53"/>
      <c r="I1940" s="54" t="str">
        <f>IF(H1940="","",INDEX(D.1[Quy cách],MATCH(H1940,D.1[Tên sản phẩm],0)))</f>
        <v/>
      </c>
      <c r="J1940" s="20" t="str">
        <f>IF(H1940="","",INDEX(D.1[ĐVT],MATCH(H1940,D.1[Tên sản phẩm],0)))</f>
        <v/>
      </c>
      <c r="K1940" s="56" t="str">
        <f>IF(H1940="","",INDEX(#REF!,MATCH(H1940,D.1[Tên sản phẩm],0)))</f>
        <v/>
      </c>
      <c r="L1940" s="56"/>
      <c r="M1940" s="53"/>
      <c r="N1940" s="53"/>
      <c r="O1940" s="53"/>
      <c r="P1940" s="57" t="str">
        <f t="shared" si="368"/>
        <v/>
      </c>
      <c r="Q1940" s="58"/>
      <c r="R1940" s="56" t="str">
        <f t="shared" si="361"/>
        <v/>
      </c>
      <c r="S1940" s="57" t="str">
        <f t="shared" si="369"/>
        <v/>
      </c>
      <c r="T1940" s="58" t="str">
        <f t="shared" ca="1" si="370"/>
        <v/>
      </c>
      <c r="U1940" s="57" t="str">
        <f t="shared" si="371"/>
        <v/>
      </c>
      <c r="V1940" s="57" t="str">
        <f ca="1">IF(AND(C1940&lt;&gt;"",C1940&lt;&gt;OFFSET(C1940,1,0)),SUMIFS([Giá có thuế],[Số ĐK],C1940),"")</f>
        <v/>
      </c>
      <c r="W1940" s="53"/>
      <c r="X1940" s="55" t="str">
        <f>IF(W1940="","",'Thông Tin Chung'!#REF!)</f>
        <v/>
      </c>
      <c r="Y1940" s="57" t="str">
        <f t="shared" ca="1" si="372"/>
        <v/>
      </c>
      <c r="Z1940" s="59"/>
      <c r="AA1940" s="49" t="str">
        <f ca="1">IF(C1940="","",IF(OR(D1940&lt;NgayBatDau,D1940&gt;NgayKetThuc),"Ngày tháng phải nằm trong kỳ báo cáo",IF(AND(G1940&lt;&gt;"",COUNTIF(D.2[Tên khách hàng],G1940)=0),"Tên KH chưa khai báo trong DSKH",IF(AND(H1940&lt;&gt;"",COUNTIF(D.1[Tên sản phẩm],H1940)=0),"SP này chưa khai báo trong DSSP",""))))</f>
        <v/>
      </c>
      <c r="AB1940" s="28" t="str">
        <f t="shared" ca="1" si="362"/>
        <v/>
      </c>
      <c r="AC1940" s="29" t="str">
        <f>IF(OR(H1940="",S1940=""),"",S1940-(SUM(L1940,M1940)*INDEX(#REF!,MATCH(H1940,D.1[Tên sản phẩm],0))))</f>
        <v/>
      </c>
    </row>
    <row r="1941" spans="2:29" ht="27.75" customHeight="1">
      <c r="B1941" s="69">
        <f t="shared" si="363"/>
        <v>1938</v>
      </c>
      <c r="C1941" s="49" t="str">
        <f t="shared" ca="1" si="364"/>
        <v/>
      </c>
      <c r="D1941" s="50" t="str">
        <f t="shared" ca="1" si="365"/>
        <v/>
      </c>
      <c r="E1941" s="51" t="str">
        <f t="shared" ca="1" si="366"/>
        <v/>
      </c>
      <c r="F1941" s="51"/>
      <c r="G1941" s="52" t="str">
        <f t="shared" ca="1" si="367"/>
        <v/>
      </c>
      <c r="H1941" s="53"/>
      <c r="I1941" s="54" t="str">
        <f>IF(H1941="","",INDEX(D.1[Quy cách],MATCH(H1941,D.1[Tên sản phẩm],0)))</f>
        <v/>
      </c>
      <c r="J1941" s="20" t="str">
        <f>IF(H1941="","",INDEX(D.1[ĐVT],MATCH(H1941,D.1[Tên sản phẩm],0)))</f>
        <v/>
      </c>
      <c r="K1941" s="56" t="str">
        <f>IF(H1941="","",INDEX(#REF!,MATCH(H1941,D.1[Tên sản phẩm],0)))</f>
        <v/>
      </c>
      <c r="L1941" s="56"/>
      <c r="M1941" s="53"/>
      <c r="N1941" s="53"/>
      <c r="O1941" s="53"/>
      <c r="P1941" s="57" t="str">
        <f t="shared" si="368"/>
        <v/>
      </c>
      <c r="Q1941" s="58"/>
      <c r="R1941" s="56" t="str">
        <f t="shared" si="361"/>
        <v/>
      </c>
      <c r="S1941" s="57" t="str">
        <f t="shared" si="369"/>
        <v/>
      </c>
      <c r="T1941" s="58" t="str">
        <f t="shared" ca="1" si="370"/>
        <v/>
      </c>
      <c r="U1941" s="57" t="str">
        <f t="shared" si="371"/>
        <v/>
      </c>
      <c r="V1941" s="57" t="str">
        <f ca="1">IF(AND(C1941&lt;&gt;"",C1941&lt;&gt;OFFSET(C1941,1,0)),SUMIFS([Giá có thuế],[Số ĐK],C1941),"")</f>
        <v/>
      </c>
      <c r="W1941" s="53"/>
      <c r="X1941" s="55" t="str">
        <f>IF(W1941="","",'Thông Tin Chung'!#REF!)</f>
        <v/>
      </c>
      <c r="Y1941" s="57" t="str">
        <f t="shared" ca="1" si="372"/>
        <v/>
      </c>
      <c r="Z1941" s="59"/>
      <c r="AA1941" s="49" t="str">
        <f ca="1">IF(C1941="","",IF(OR(D1941&lt;NgayBatDau,D1941&gt;NgayKetThuc),"Ngày tháng phải nằm trong kỳ báo cáo",IF(AND(G1941&lt;&gt;"",COUNTIF(D.2[Tên khách hàng],G1941)=0),"Tên KH chưa khai báo trong DSKH",IF(AND(H1941&lt;&gt;"",COUNTIF(D.1[Tên sản phẩm],H1941)=0),"SP này chưa khai báo trong DSSP",""))))</f>
        <v/>
      </c>
      <c r="AB1941" s="28" t="str">
        <f t="shared" ca="1" si="362"/>
        <v/>
      </c>
      <c r="AC1941" s="29" t="str">
        <f>IF(OR(H1941="",S1941=""),"",S1941-(SUM(L1941,M1941)*INDEX(#REF!,MATCH(H1941,D.1[Tên sản phẩm],0))))</f>
        <v/>
      </c>
    </row>
    <row r="1942" spans="2:29" ht="27.75" customHeight="1">
      <c r="B1942" s="69">
        <f t="shared" si="363"/>
        <v>1939</v>
      </c>
      <c r="C1942" s="49" t="str">
        <f t="shared" ca="1" si="364"/>
        <v/>
      </c>
      <c r="D1942" s="50" t="str">
        <f t="shared" ca="1" si="365"/>
        <v/>
      </c>
      <c r="E1942" s="51" t="str">
        <f t="shared" ca="1" si="366"/>
        <v/>
      </c>
      <c r="F1942" s="51"/>
      <c r="G1942" s="52" t="str">
        <f t="shared" ca="1" si="367"/>
        <v/>
      </c>
      <c r="H1942" s="53"/>
      <c r="I1942" s="54" t="str">
        <f>IF(H1942="","",INDEX(D.1[Quy cách],MATCH(H1942,D.1[Tên sản phẩm],0)))</f>
        <v/>
      </c>
      <c r="J1942" s="20" t="str">
        <f>IF(H1942="","",INDEX(D.1[ĐVT],MATCH(H1942,D.1[Tên sản phẩm],0)))</f>
        <v/>
      </c>
      <c r="K1942" s="56" t="str">
        <f>IF(H1942="","",INDEX(#REF!,MATCH(H1942,D.1[Tên sản phẩm],0)))</f>
        <v/>
      </c>
      <c r="L1942" s="56"/>
      <c r="M1942" s="53"/>
      <c r="N1942" s="53"/>
      <c r="O1942" s="53"/>
      <c r="P1942" s="57" t="str">
        <f t="shared" si="368"/>
        <v/>
      </c>
      <c r="Q1942" s="58"/>
      <c r="R1942" s="56" t="str">
        <f t="shared" si="361"/>
        <v/>
      </c>
      <c r="S1942" s="57" t="str">
        <f t="shared" si="369"/>
        <v/>
      </c>
      <c r="T1942" s="58" t="str">
        <f t="shared" ca="1" si="370"/>
        <v/>
      </c>
      <c r="U1942" s="57" t="str">
        <f t="shared" si="371"/>
        <v/>
      </c>
      <c r="V1942" s="57" t="str">
        <f ca="1">IF(AND(C1942&lt;&gt;"",C1942&lt;&gt;OFFSET(C1942,1,0)),SUMIFS([Giá có thuế],[Số ĐK],C1942),"")</f>
        <v/>
      </c>
      <c r="W1942" s="53"/>
      <c r="X1942" s="55" t="str">
        <f>IF(W1942="","",'Thông Tin Chung'!#REF!)</f>
        <v/>
      </c>
      <c r="Y1942" s="57" t="str">
        <f t="shared" ca="1" si="372"/>
        <v/>
      </c>
      <c r="Z1942" s="59"/>
      <c r="AA1942" s="49" t="str">
        <f ca="1">IF(C1942="","",IF(OR(D1942&lt;NgayBatDau,D1942&gt;NgayKetThuc),"Ngày tháng phải nằm trong kỳ báo cáo",IF(AND(G1942&lt;&gt;"",COUNTIF(D.2[Tên khách hàng],G1942)=0),"Tên KH chưa khai báo trong DSKH",IF(AND(H1942&lt;&gt;"",COUNTIF(D.1[Tên sản phẩm],H1942)=0),"SP này chưa khai báo trong DSSP",""))))</f>
        <v/>
      </c>
      <c r="AB1942" s="28" t="str">
        <f t="shared" ca="1" si="362"/>
        <v/>
      </c>
      <c r="AC1942" s="29" t="str">
        <f>IF(OR(H1942="",S1942=""),"",S1942-(SUM(L1942,M1942)*INDEX(#REF!,MATCH(H1942,D.1[Tên sản phẩm],0))))</f>
        <v/>
      </c>
    </row>
    <row r="1943" spans="2:29" ht="27.75" customHeight="1">
      <c r="B1943" s="69">
        <f t="shared" si="363"/>
        <v>1940</v>
      </c>
      <c r="C1943" s="49" t="str">
        <f t="shared" ca="1" si="364"/>
        <v/>
      </c>
      <c r="D1943" s="50" t="str">
        <f t="shared" ca="1" si="365"/>
        <v/>
      </c>
      <c r="E1943" s="51" t="str">
        <f t="shared" ca="1" si="366"/>
        <v/>
      </c>
      <c r="F1943" s="51"/>
      <c r="G1943" s="52" t="str">
        <f t="shared" ca="1" si="367"/>
        <v/>
      </c>
      <c r="H1943" s="53"/>
      <c r="I1943" s="54" t="str">
        <f>IF(H1943="","",INDEX(D.1[Quy cách],MATCH(H1943,D.1[Tên sản phẩm],0)))</f>
        <v/>
      </c>
      <c r="J1943" s="20" t="str">
        <f>IF(H1943="","",INDEX(D.1[ĐVT],MATCH(H1943,D.1[Tên sản phẩm],0)))</f>
        <v/>
      </c>
      <c r="K1943" s="56" t="str">
        <f>IF(H1943="","",INDEX(#REF!,MATCH(H1943,D.1[Tên sản phẩm],0)))</f>
        <v/>
      </c>
      <c r="L1943" s="56"/>
      <c r="M1943" s="53"/>
      <c r="N1943" s="53"/>
      <c r="O1943" s="53"/>
      <c r="P1943" s="57" t="str">
        <f t="shared" si="368"/>
        <v/>
      </c>
      <c r="Q1943" s="58"/>
      <c r="R1943" s="56" t="str">
        <f t="shared" si="361"/>
        <v/>
      </c>
      <c r="S1943" s="57" t="str">
        <f t="shared" si="369"/>
        <v/>
      </c>
      <c r="T1943" s="58" t="str">
        <f t="shared" ca="1" si="370"/>
        <v/>
      </c>
      <c r="U1943" s="57" t="str">
        <f t="shared" si="371"/>
        <v/>
      </c>
      <c r="V1943" s="57" t="str">
        <f ca="1">IF(AND(C1943&lt;&gt;"",C1943&lt;&gt;OFFSET(C1943,1,0)),SUMIFS([Giá có thuế],[Số ĐK],C1943),"")</f>
        <v/>
      </c>
      <c r="W1943" s="53"/>
      <c r="X1943" s="55" t="str">
        <f>IF(W1943="","",'Thông Tin Chung'!#REF!)</f>
        <v/>
      </c>
      <c r="Y1943" s="57" t="str">
        <f t="shared" ca="1" si="372"/>
        <v/>
      </c>
      <c r="Z1943" s="59"/>
      <c r="AA1943" s="49" t="str">
        <f ca="1">IF(C1943="","",IF(OR(D1943&lt;NgayBatDau,D1943&gt;NgayKetThuc),"Ngày tháng phải nằm trong kỳ báo cáo",IF(AND(G1943&lt;&gt;"",COUNTIF(D.2[Tên khách hàng],G1943)=0),"Tên KH chưa khai báo trong DSKH",IF(AND(H1943&lt;&gt;"",COUNTIF(D.1[Tên sản phẩm],H1943)=0),"SP này chưa khai báo trong DSSP",""))))</f>
        <v/>
      </c>
      <c r="AB1943" s="28" t="str">
        <f t="shared" ca="1" si="362"/>
        <v/>
      </c>
      <c r="AC1943" s="29" t="str">
        <f>IF(OR(H1943="",S1943=""),"",S1943-(SUM(L1943,M1943)*INDEX(#REF!,MATCH(H1943,D.1[Tên sản phẩm],0))))</f>
        <v/>
      </c>
    </row>
    <row r="1944" spans="2:29" ht="27.75" customHeight="1">
      <c r="B1944" s="69">
        <f t="shared" si="363"/>
        <v>1941</v>
      </c>
      <c r="C1944" s="49" t="str">
        <f t="shared" ca="1" si="364"/>
        <v/>
      </c>
      <c r="D1944" s="50" t="str">
        <f t="shared" ca="1" si="365"/>
        <v/>
      </c>
      <c r="E1944" s="51" t="str">
        <f t="shared" ca="1" si="366"/>
        <v/>
      </c>
      <c r="F1944" s="51"/>
      <c r="G1944" s="52" t="str">
        <f t="shared" ca="1" si="367"/>
        <v/>
      </c>
      <c r="H1944" s="53"/>
      <c r="I1944" s="54" t="str">
        <f>IF(H1944="","",INDEX(D.1[Quy cách],MATCH(H1944,D.1[Tên sản phẩm],0)))</f>
        <v/>
      </c>
      <c r="J1944" s="20" t="str">
        <f>IF(H1944="","",INDEX(D.1[ĐVT],MATCH(H1944,D.1[Tên sản phẩm],0)))</f>
        <v/>
      </c>
      <c r="K1944" s="56" t="str">
        <f>IF(H1944="","",INDEX(#REF!,MATCH(H1944,D.1[Tên sản phẩm],0)))</f>
        <v/>
      </c>
      <c r="L1944" s="56"/>
      <c r="M1944" s="53"/>
      <c r="N1944" s="53"/>
      <c r="O1944" s="53"/>
      <c r="P1944" s="57" t="str">
        <f t="shared" si="368"/>
        <v/>
      </c>
      <c r="Q1944" s="58"/>
      <c r="R1944" s="56" t="str">
        <f t="shared" si="361"/>
        <v/>
      </c>
      <c r="S1944" s="57" t="str">
        <f t="shared" si="369"/>
        <v/>
      </c>
      <c r="T1944" s="58" t="str">
        <f t="shared" ca="1" si="370"/>
        <v/>
      </c>
      <c r="U1944" s="57" t="str">
        <f t="shared" si="371"/>
        <v/>
      </c>
      <c r="V1944" s="57" t="str">
        <f ca="1">IF(AND(C1944&lt;&gt;"",C1944&lt;&gt;OFFSET(C1944,1,0)),SUMIFS([Giá có thuế],[Số ĐK],C1944),"")</f>
        <v/>
      </c>
      <c r="W1944" s="53"/>
      <c r="X1944" s="55" t="str">
        <f>IF(W1944="","",'Thông Tin Chung'!#REF!)</f>
        <v/>
      </c>
      <c r="Y1944" s="57" t="str">
        <f t="shared" ca="1" si="372"/>
        <v/>
      </c>
      <c r="Z1944" s="59"/>
      <c r="AA1944" s="49" t="str">
        <f ca="1">IF(C1944="","",IF(OR(D1944&lt;NgayBatDau,D1944&gt;NgayKetThuc),"Ngày tháng phải nằm trong kỳ báo cáo",IF(AND(G1944&lt;&gt;"",COUNTIF(D.2[Tên khách hàng],G1944)=0),"Tên KH chưa khai báo trong DSKH",IF(AND(H1944&lt;&gt;"",COUNTIF(D.1[Tên sản phẩm],H1944)=0),"SP này chưa khai báo trong DSSP",""))))</f>
        <v/>
      </c>
      <c r="AB1944" s="28" t="str">
        <f t="shared" ca="1" si="362"/>
        <v/>
      </c>
      <c r="AC1944" s="29" t="str">
        <f>IF(OR(H1944="",S1944=""),"",S1944-(SUM(L1944,M1944)*INDEX(#REF!,MATCH(H1944,D.1[Tên sản phẩm],0))))</f>
        <v/>
      </c>
    </row>
    <row r="1945" spans="2:29" ht="27.75" customHeight="1">
      <c r="B1945" s="69">
        <f t="shared" si="363"/>
        <v>1942</v>
      </c>
      <c r="C1945" s="49" t="str">
        <f t="shared" ca="1" si="364"/>
        <v/>
      </c>
      <c r="D1945" s="50" t="str">
        <f t="shared" ca="1" si="365"/>
        <v/>
      </c>
      <c r="E1945" s="51" t="str">
        <f t="shared" ca="1" si="366"/>
        <v/>
      </c>
      <c r="F1945" s="51"/>
      <c r="G1945" s="52" t="str">
        <f t="shared" ca="1" si="367"/>
        <v/>
      </c>
      <c r="H1945" s="53"/>
      <c r="I1945" s="54" t="str">
        <f>IF(H1945="","",INDEX(D.1[Quy cách],MATCH(H1945,D.1[Tên sản phẩm],0)))</f>
        <v/>
      </c>
      <c r="J1945" s="20" t="str">
        <f>IF(H1945="","",INDEX(D.1[ĐVT],MATCH(H1945,D.1[Tên sản phẩm],0)))</f>
        <v/>
      </c>
      <c r="K1945" s="56" t="str">
        <f>IF(H1945="","",INDEX(#REF!,MATCH(H1945,D.1[Tên sản phẩm],0)))</f>
        <v/>
      </c>
      <c r="L1945" s="56"/>
      <c r="M1945" s="53"/>
      <c r="N1945" s="53"/>
      <c r="O1945" s="53"/>
      <c r="P1945" s="57" t="str">
        <f t="shared" si="368"/>
        <v/>
      </c>
      <c r="Q1945" s="58"/>
      <c r="R1945" s="56" t="str">
        <f t="shared" si="361"/>
        <v/>
      </c>
      <c r="S1945" s="57" t="str">
        <f t="shared" si="369"/>
        <v/>
      </c>
      <c r="T1945" s="58" t="str">
        <f t="shared" ca="1" si="370"/>
        <v/>
      </c>
      <c r="U1945" s="57" t="str">
        <f t="shared" si="371"/>
        <v/>
      </c>
      <c r="V1945" s="57" t="str">
        <f ca="1">IF(AND(C1945&lt;&gt;"",C1945&lt;&gt;OFFSET(C1945,1,0)),SUMIFS([Giá có thuế],[Số ĐK],C1945),"")</f>
        <v/>
      </c>
      <c r="W1945" s="53"/>
      <c r="X1945" s="55" t="str">
        <f>IF(W1945="","",'Thông Tin Chung'!#REF!)</f>
        <v/>
      </c>
      <c r="Y1945" s="57" t="str">
        <f t="shared" ca="1" si="372"/>
        <v/>
      </c>
      <c r="Z1945" s="59"/>
      <c r="AA1945" s="49" t="str">
        <f ca="1">IF(C1945="","",IF(OR(D1945&lt;NgayBatDau,D1945&gt;NgayKetThuc),"Ngày tháng phải nằm trong kỳ báo cáo",IF(AND(G1945&lt;&gt;"",COUNTIF(D.2[Tên khách hàng],G1945)=0),"Tên KH chưa khai báo trong DSKH",IF(AND(H1945&lt;&gt;"",COUNTIF(D.1[Tên sản phẩm],H1945)=0),"SP này chưa khai báo trong DSSP",""))))</f>
        <v/>
      </c>
      <c r="AB1945" s="28" t="str">
        <f t="shared" ca="1" si="362"/>
        <v/>
      </c>
      <c r="AC1945" s="29" t="str">
        <f>IF(OR(H1945="",S1945=""),"",S1945-(SUM(L1945,M1945)*INDEX(#REF!,MATCH(H1945,D.1[Tên sản phẩm],0))))</f>
        <v/>
      </c>
    </row>
    <row r="1946" spans="2:29" ht="27.75" customHeight="1">
      <c r="B1946" s="69">
        <f t="shared" si="363"/>
        <v>1943</v>
      </c>
      <c r="C1946" s="49" t="str">
        <f t="shared" ca="1" si="364"/>
        <v/>
      </c>
      <c r="D1946" s="50" t="str">
        <f t="shared" ca="1" si="365"/>
        <v/>
      </c>
      <c r="E1946" s="51" t="str">
        <f t="shared" ca="1" si="366"/>
        <v/>
      </c>
      <c r="F1946" s="51"/>
      <c r="G1946" s="52" t="str">
        <f t="shared" ca="1" si="367"/>
        <v/>
      </c>
      <c r="H1946" s="53"/>
      <c r="I1946" s="54" t="str">
        <f>IF(H1946="","",INDEX(D.1[Quy cách],MATCH(H1946,D.1[Tên sản phẩm],0)))</f>
        <v/>
      </c>
      <c r="J1946" s="20" t="str">
        <f>IF(H1946="","",INDEX(D.1[ĐVT],MATCH(H1946,D.1[Tên sản phẩm],0)))</f>
        <v/>
      </c>
      <c r="K1946" s="56" t="str">
        <f>IF(H1946="","",INDEX(#REF!,MATCH(H1946,D.1[Tên sản phẩm],0)))</f>
        <v/>
      </c>
      <c r="L1946" s="56"/>
      <c r="M1946" s="53"/>
      <c r="N1946" s="53"/>
      <c r="O1946" s="53"/>
      <c r="P1946" s="57" t="str">
        <f t="shared" si="368"/>
        <v/>
      </c>
      <c r="Q1946" s="58"/>
      <c r="R1946" s="56" t="str">
        <f t="shared" si="361"/>
        <v/>
      </c>
      <c r="S1946" s="57" t="str">
        <f t="shared" si="369"/>
        <v/>
      </c>
      <c r="T1946" s="58" t="str">
        <f t="shared" ca="1" si="370"/>
        <v/>
      </c>
      <c r="U1946" s="57" t="str">
        <f t="shared" si="371"/>
        <v/>
      </c>
      <c r="V1946" s="57" t="str">
        <f ca="1">IF(AND(C1946&lt;&gt;"",C1946&lt;&gt;OFFSET(C1946,1,0)),SUMIFS([Giá có thuế],[Số ĐK],C1946),"")</f>
        <v/>
      </c>
      <c r="W1946" s="53"/>
      <c r="X1946" s="55" t="str">
        <f>IF(W1946="","",'Thông Tin Chung'!#REF!)</f>
        <v/>
      </c>
      <c r="Y1946" s="57" t="str">
        <f t="shared" ca="1" si="372"/>
        <v/>
      </c>
      <c r="Z1946" s="59"/>
      <c r="AA1946" s="49" t="str">
        <f ca="1">IF(C1946="","",IF(OR(D1946&lt;NgayBatDau,D1946&gt;NgayKetThuc),"Ngày tháng phải nằm trong kỳ báo cáo",IF(AND(G1946&lt;&gt;"",COUNTIF(D.2[Tên khách hàng],G1946)=0),"Tên KH chưa khai báo trong DSKH",IF(AND(H1946&lt;&gt;"",COUNTIF(D.1[Tên sản phẩm],H1946)=0),"SP này chưa khai báo trong DSSP",""))))</f>
        <v/>
      </c>
      <c r="AB1946" s="28" t="str">
        <f t="shared" ca="1" si="362"/>
        <v/>
      </c>
      <c r="AC1946" s="29" t="str">
        <f>IF(OR(H1946="",S1946=""),"",S1946-(SUM(L1946,M1946)*INDEX(#REF!,MATCH(H1946,D.1[Tên sản phẩm],0))))</f>
        <v/>
      </c>
    </row>
    <row r="1947" spans="2:29" ht="27.75" customHeight="1">
      <c r="B1947" s="69">
        <f t="shared" si="363"/>
        <v>1944</v>
      </c>
      <c r="C1947" s="49" t="str">
        <f t="shared" ca="1" si="364"/>
        <v/>
      </c>
      <c r="D1947" s="50" t="str">
        <f t="shared" ca="1" si="365"/>
        <v/>
      </c>
      <c r="E1947" s="51" t="str">
        <f t="shared" ca="1" si="366"/>
        <v/>
      </c>
      <c r="F1947" s="51"/>
      <c r="G1947" s="52" t="str">
        <f t="shared" ca="1" si="367"/>
        <v/>
      </c>
      <c r="H1947" s="53"/>
      <c r="I1947" s="54" t="str">
        <f>IF(H1947="","",INDEX(D.1[Quy cách],MATCH(H1947,D.1[Tên sản phẩm],0)))</f>
        <v/>
      </c>
      <c r="J1947" s="20" t="str">
        <f>IF(H1947="","",INDEX(D.1[ĐVT],MATCH(H1947,D.1[Tên sản phẩm],0)))</f>
        <v/>
      </c>
      <c r="K1947" s="56" t="str">
        <f>IF(H1947="","",INDEX(#REF!,MATCH(H1947,D.1[Tên sản phẩm],0)))</f>
        <v/>
      </c>
      <c r="L1947" s="56"/>
      <c r="M1947" s="53"/>
      <c r="N1947" s="53"/>
      <c r="O1947" s="53"/>
      <c r="P1947" s="57" t="str">
        <f t="shared" si="368"/>
        <v/>
      </c>
      <c r="Q1947" s="58"/>
      <c r="R1947" s="56" t="str">
        <f t="shared" si="361"/>
        <v/>
      </c>
      <c r="S1947" s="57" t="str">
        <f t="shared" si="369"/>
        <v/>
      </c>
      <c r="T1947" s="58" t="str">
        <f t="shared" ca="1" si="370"/>
        <v/>
      </c>
      <c r="U1947" s="57" t="str">
        <f t="shared" si="371"/>
        <v/>
      </c>
      <c r="V1947" s="57" t="str">
        <f ca="1">IF(AND(C1947&lt;&gt;"",C1947&lt;&gt;OFFSET(C1947,1,0)),SUMIFS([Giá có thuế],[Số ĐK],C1947),"")</f>
        <v/>
      </c>
      <c r="W1947" s="53"/>
      <c r="X1947" s="55" t="str">
        <f>IF(W1947="","",'Thông Tin Chung'!#REF!)</f>
        <v/>
      </c>
      <c r="Y1947" s="57" t="str">
        <f t="shared" ca="1" si="372"/>
        <v/>
      </c>
      <c r="Z1947" s="59"/>
      <c r="AA1947" s="49" t="str">
        <f ca="1">IF(C1947="","",IF(OR(D1947&lt;NgayBatDau,D1947&gt;NgayKetThuc),"Ngày tháng phải nằm trong kỳ báo cáo",IF(AND(G1947&lt;&gt;"",COUNTIF(D.2[Tên khách hàng],G1947)=0),"Tên KH chưa khai báo trong DSKH",IF(AND(H1947&lt;&gt;"",COUNTIF(D.1[Tên sản phẩm],H1947)=0),"SP này chưa khai báo trong DSSP",""))))</f>
        <v/>
      </c>
      <c r="AB1947" s="28" t="str">
        <f t="shared" ca="1" si="362"/>
        <v/>
      </c>
      <c r="AC1947" s="29" t="str">
        <f>IF(OR(H1947="",S1947=""),"",S1947-(SUM(L1947,M1947)*INDEX(#REF!,MATCH(H1947,D.1[Tên sản phẩm],0))))</f>
        <v/>
      </c>
    </row>
    <row r="1948" spans="2:29" ht="27.75" customHeight="1">
      <c r="B1948" s="69">
        <f t="shared" si="363"/>
        <v>1945</v>
      </c>
      <c r="C1948" s="49" t="str">
        <f t="shared" ca="1" si="364"/>
        <v/>
      </c>
      <c r="D1948" s="50" t="str">
        <f t="shared" ca="1" si="365"/>
        <v/>
      </c>
      <c r="E1948" s="51" t="str">
        <f t="shared" ca="1" si="366"/>
        <v/>
      </c>
      <c r="F1948" s="51"/>
      <c r="G1948" s="52" t="str">
        <f t="shared" ca="1" si="367"/>
        <v/>
      </c>
      <c r="H1948" s="53"/>
      <c r="I1948" s="54" t="str">
        <f>IF(H1948="","",INDEX(D.1[Quy cách],MATCH(H1948,D.1[Tên sản phẩm],0)))</f>
        <v/>
      </c>
      <c r="J1948" s="20" t="str">
        <f>IF(H1948="","",INDEX(D.1[ĐVT],MATCH(H1948,D.1[Tên sản phẩm],0)))</f>
        <v/>
      </c>
      <c r="K1948" s="56" t="str">
        <f>IF(H1948="","",INDEX(#REF!,MATCH(H1948,D.1[Tên sản phẩm],0)))</f>
        <v/>
      </c>
      <c r="L1948" s="56"/>
      <c r="M1948" s="53"/>
      <c r="N1948" s="53"/>
      <c r="O1948" s="53"/>
      <c r="P1948" s="57" t="str">
        <f t="shared" si="368"/>
        <v/>
      </c>
      <c r="Q1948" s="58"/>
      <c r="R1948" s="56" t="str">
        <f t="shared" si="361"/>
        <v/>
      </c>
      <c r="S1948" s="57" t="str">
        <f t="shared" si="369"/>
        <v/>
      </c>
      <c r="T1948" s="58" t="str">
        <f t="shared" ca="1" si="370"/>
        <v/>
      </c>
      <c r="U1948" s="57" t="str">
        <f t="shared" si="371"/>
        <v/>
      </c>
      <c r="V1948" s="57" t="str">
        <f ca="1">IF(AND(C1948&lt;&gt;"",C1948&lt;&gt;OFFSET(C1948,1,0)),SUMIFS([Giá có thuế],[Số ĐK],C1948),"")</f>
        <v/>
      </c>
      <c r="W1948" s="53"/>
      <c r="X1948" s="55" t="str">
        <f>IF(W1948="","",'Thông Tin Chung'!#REF!)</f>
        <v/>
      </c>
      <c r="Y1948" s="57" t="str">
        <f t="shared" ca="1" si="372"/>
        <v/>
      </c>
      <c r="Z1948" s="59"/>
      <c r="AA1948" s="49" t="str">
        <f ca="1">IF(C1948="","",IF(OR(D1948&lt;NgayBatDau,D1948&gt;NgayKetThuc),"Ngày tháng phải nằm trong kỳ báo cáo",IF(AND(G1948&lt;&gt;"",COUNTIF(D.2[Tên khách hàng],G1948)=0),"Tên KH chưa khai báo trong DSKH",IF(AND(H1948&lt;&gt;"",COUNTIF(D.1[Tên sản phẩm],H1948)=0),"SP này chưa khai báo trong DSSP",""))))</f>
        <v/>
      </c>
      <c r="AB1948" s="28" t="str">
        <f t="shared" ca="1" si="362"/>
        <v/>
      </c>
      <c r="AC1948" s="29" t="str">
        <f>IF(OR(H1948="",S1948=""),"",S1948-(SUM(L1948,M1948)*INDEX(#REF!,MATCH(H1948,D.1[Tên sản phẩm],0))))</f>
        <v/>
      </c>
    </row>
    <row r="1949" spans="2:29" ht="27.75" customHeight="1">
      <c r="B1949" s="69">
        <f t="shared" si="363"/>
        <v>1946</v>
      </c>
      <c r="C1949" s="49" t="str">
        <f t="shared" ca="1" si="364"/>
        <v/>
      </c>
      <c r="D1949" s="50" t="str">
        <f t="shared" ca="1" si="365"/>
        <v/>
      </c>
      <c r="E1949" s="51" t="str">
        <f t="shared" ca="1" si="366"/>
        <v/>
      </c>
      <c r="F1949" s="51"/>
      <c r="G1949" s="52" t="str">
        <f t="shared" ca="1" si="367"/>
        <v/>
      </c>
      <c r="H1949" s="53"/>
      <c r="I1949" s="54" t="str">
        <f>IF(H1949="","",INDEX(D.1[Quy cách],MATCH(H1949,D.1[Tên sản phẩm],0)))</f>
        <v/>
      </c>
      <c r="J1949" s="20" t="str">
        <f>IF(H1949="","",INDEX(D.1[ĐVT],MATCH(H1949,D.1[Tên sản phẩm],0)))</f>
        <v/>
      </c>
      <c r="K1949" s="56" t="str">
        <f>IF(H1949="","",INDEX(#REF!,MATCH(H1949,D.1[Tên sản phẩm],0)))</f>
        <v/>
      </c>
      <c r="L1949" s="56"/>
      <c r="M1949" s="53"/>
      <c r="N1949" s="53"/>
      <c r="O1949" s="53"/>
      <c r="P1949" s="57" t="str">
        <f t="shared" si="368"/>
        <v/>
      </c>
      <c r="Q1949" s="58"/>
      <c r="R1949" s="56" t="str">
        <f t="shared" si="361"/>
        <v/>
      </c>
      <c r="S1949" s="57" t="str">
        <f t="shared" si="369"/>
        <v/>
      </c>
      <c r="T1949" s="58" t="str">
        <f t="shared" ca="1" si="370"/>
        <v/>
      </c>
      <c r="U1949" s="57" t="str">
        <f t="shared" si="371"/>
        <v/>
      </c>
      <c r="V1949" s="57" t="str">
        <f ca="1">IF(AND(C1949&lt;&gt;"",C1949&lt;&gt;OFFSET(C1949,1,0)),SUMIFS([Giá có thuế],[Số ĐK],C1949),"")</f>
        <v/>
      </c>
      <c r="W1949" s="53"/>
      <c r="X1949" s="55" t="str">
        <f>IF(W1949="","",'Thông Tin Chung'!#REF!)</f>
        <v/>
      </c>
      <c r="Y1949" s="57" t="str">
        <f t="shared" ca="1" si="372"/>
        <v/>
      </c>
      <c r="Z1949" s="59"/>
      <c r="AA1949" s="49" t="str">
        <f ca="1">IF(C1949="","",IF(OR(D1949&lt;NgayBatDau,D1949&gt;NgayKetThuc),"Ngày tháng phải nằm trong kỳ báo cáo",IF(AND(G1949&lt;&gt;"",COUNTIF(D.2[Tên khách hàng],G1949)=0),"Tên KH chưa khai báo trong DSKH",IF(AND(H1949&lt;&gt;"",COUNTIF(D.1[Tên sản phẩm],H1949)=0),"SP này chưa khai báo trong DSSP",""))))</f>
        <v/>
      </c>
      <c r="AB1949" s="28" t="str">
        <f t="shared" ca="1" si="362"/>
        <v/>
      </c>
      <c r="AC1949" s="29" t="str">
        <f>IF(OR(H1949="",S1949=""),"",S1949-(SUM(L1949,M1949)*INDEX(#REF!,MATCH(H1949,D.1[Tên sản phẩm],0))))</f>
        <v/>
      </c>
    </row>
    <row r="1950" spans="2:29" ht="27.75" customHeight="1">
      <c r="B1950" s="69">
        <f t="shared" si="363"/>
        <v>1947</v>
      </c>
      <c r="C1950" s="49" t="str">
        <f t="shared" ca="1" si="364"/>
        <v/>
      </c>
      <c r="D1950" s="50" t="str">
        <f t="shared" ca="1" si="365"/>
        <v/>
      </c>
      <c r="E1950" s="51" t="str">
        <f t="shared" ca="1" si="366"/>
        <v/>
      </c>
      <c r="F1950" s="51"/>
      <c r="G1950" s="52" t="str">
        <f t="shared" ca="1" si="367"/>
        <v/>
      </c>
      <c r="H1950" s="53"/>
      <c r="I1950" s="54" t="str">
        <f>IF(H1950="","",INDEX(D.1[Quy cách],MATCH(H1950,D.1[Tên sản phẩm],0)))</f>
        <v/>
      </c>
      <c r="J1950" s="20" t="str">
        <f>IF(H1950="","",INDEX(D.1[ĐVT],MATCH(H1950,D.1[Tên sản phẩm],0)))</f>
        <v/>
      </c>
      <c r="K1950" s="56" t="str">
        <f>IF(H1950="","",INDEX(#REF!,MATCH(H1950,D.1[Tên sản phẩm],0)))</f>
        <v/>
      </c>
      <c r="L1950" s="56"/>
      <c r="M1950" s="53"/>
      <c r="N1950" s="53"/>
      <c r="O1950" s="53"/>
      <c r="P1950" s="57" t="str">
        <f t="shared" si="368"/>
        <v/>
      </c>
      <c r="Q1950" s="58"/>
      <c r="R1950" s="56" t="str">
        <f t="shared" si="361"/>
        <v/>
      </c>
      <c r="S1950" s="57" t="str">
        <f t="shared" si="369"/>
        <v/>
      </c>
      <c r="T1950" s="58" t="str">
        <f t="shared" ca="1" si="370"/>
        <v/>
      </c>
      <c r="U1950" s="57" t="str">
        <f t="shared" si="371"/>
        <v/>
      </c>
      <c r="V1950" s="57" t="str">
        <f ca="1">IF(AND(C1950&lt;&gt;"",C1950&lt;&gt;OFFSET(C1950,1,0)),SUMIFS([Giá có thuế],[Số ĐK],C1950),"")</f>
        <v/>
      </c>
      <c r="W1950" s="53"/>
      <c r="X1950" s="55" t="str">
        <f>IF(W1950="","",'Thông Tin Chung'!#REF!)</f>
        <v/>
      </c>
      <c r="Y1950" s="57" t="str">
        <f t="shared" ca="1" si="372"/>
        <v/>
      </c>
      <c r="Z1950" s="59"/>
      <c r="AA1950" s="49" t="str">
        <f ca="1">IF(C1950="","",IF(OR(D1950&lt;NgayBatDau,D1950&gt;NgayKetThuc),"Ngày tháng phải nằm trong kỳ báo cáo",IF(AND(G1950&lt;&gt;"",COUNTIF(D.2[Tên khách hàng],G1950)=0),"Tên KH chưa khai báo trong DSKH",IF(AND(H1950&lt;&gt;"",COUNTIF(D.1[Tên sản phẩm],H1950)=0),"SP này chưa khai báo trong DSSP",""))))</f>
        <v/>
      </c>
      <c r="AB1950" s="28" t="str">
        <f t="shared" ca="1" si="362"/>
        <v/>
      </c>
      <c r="AC1950" s="29" t="str">
        <f>IF(OR(H1950="",S1950=""),"",S1950-(SUM(L1950,M1950)*INDEX(#REF!,MATCH(H1950,D.1[Tên sản phẩm],0))))</f>
        <v/>
      </c>
    </row>
    <row r="1951" spans="2:29" ht="27.75" customHeight="1">
      <c r="B1951" s="69">
        <f t="shared" si="363"/>
        <v>1948</v>
      </c>
      <c r="C1951" s="49" t="str">
        <f t="shared" ca="1" si="364"/>
        <v/>
      </c>
      <c r="D1951" s="50" t="str">
        <f t="shared" ca="1" si="365"/>
        <v/>
      </c>
      <c r="E1951" s="51" t="str">
        <f t="shared" ca="1" si="366"/>
        <v/>
      </c>
      <c r="F1951" s="51"/>
      <c r="G1951" s="52" t="str">
        <f t="shared" ca="1" si="367"/>
        <v/>
      </c>
      <c r="H1951" s="53"/>
      <c r="I1951" s="54" t="str">
        <f>IF(H1951="","",INDEX(D.1[Quy cách],MATCH(H1951,D.1[Tên sản phẩm],0)))</f>
        <v/>
      </c>
      <c r="J1951" s="20" t="str">
        <f>IF(H1951="","",INDEX(D.1[ĐVT],MATCH(H1951,D.1[Tên sản phẩm],0)))</f>
        <v/>
      </c>
      <c r="K1951" s="56" t="str">
        <f>IF(H1951="","",INDEX(#REF!,MATCH(H1951,D.1[Tên sản phẩm],0)))</f>
        <v/>
      </c>
      <c r="L1951" s="56"/>
      <c r="M1951" s="53"/>
      <c r="N1951" s="53"/>
      <c r="O1951" s="53"/>
      <c r="P1951" s="57" t="str">
        <f t="shared" si="368"/>
        <v/>
      </c>
      <c r="Q1951" s="58"/>
      <c r="R1951" s="56" t="str">
        <f t="shared" si="361"/>
        <v/>
      </c>
      <c r="S1951" s="57" t="str">
        <f t="shared" si="369"/>
        <v/>
      </c>
      <c r="T1951" s="58" t="str">
        <f t="shared" ca="1" si="370"/>
        <v/>
      </c>
      <c r="U1951" s="57" t="str">
        <f t="shared" si="371"/>
        <v/>
      </c>
      <c r="V1951" s="57" t="str">
        <f ca="1">IF(AND(C1951&lt;&gt;"",C1951&lt;&gt;OFFSET(C1951,1,0)),SUMIFS([Giá có thuế],[Số ĐK],C1951),"")</f>
        <v/>
      </c>
      <c r="W1951" s="53"/>
      <c r="X1951" s="55" t="str">
        <f>IF(W1951="","",'Thông Tin Chung'!#REF!)</f>
        <v/>
      </c>
      <c r="Y1951" s="57" t="str">
        <f t="shared" ca="1" si="372"/>
        <v/>
      </c>
      <c r="Z1951" s="59"/>
      <c r="AA1951" s="49" t="str">
        <f ca="1">IF(C1951="","",IF(OR(D1951&lt;NgayBatDau,D1951&gt;NgayKetThuc),"Ngày tháng phải nằm trong kỳ báo cáo",IF(AND(G1951&lt;&gt;"",COUNTIF(D.2[Tên khách hàng],G1951)=0),"Tên KH chưa khai báo trong DSKH",IF(AND(H1951&lt;&gt;"",COUNTIF(D.1[Tên sản phẩm],H1951)=0),"SP này chưa khai báo trong DSSP",""))))</f>
        <v/>
      </c>
      <c r="AB1951" s="28" t="str">
        <f t="shared" ca="1" si="362"/>
        <v/>
      </c>
      <c r="AC1951" s="29" t="str">
        <f>IF(OR(H1951="",S1951=""),"",S1951-(SUM(L1951,M1951)*INDEX(#REF!,MATCH(H1951,D.1[Tên sản phẩm],0))))</f>
        <v/>
      </c>
    </row>
    <row r="1952" spans="2:29" ht="27.75" customHeight="1">
      <c r="B1952" s="69">
        <f t="shared" si="363"/>
        <v>1949</v>
      </c>
      <c r="C1952" s="49" t="str">
        <f t="shared" ca="1" si="364"/>
        <v/>
      </c>
      <c r="D1952" s="50" t="str">
        <f t="shared" ca="1" si="365"/>
        <v/>
      </c>
      <c r="E1952" s="51" t="str">
        <f t="shared" ca="1" si="366"/>
        <v/>
      </c>
      <c r="F1952" s="51"/>
      <c r="G1952" s="52" t="str">
        <f t="shared" ca="1" si="367"/>
        <v/>
      </c>
      <c r="H1952" s="53"/>
      <c r="I1952" s="54" t="str">
        <f>IF(H1952="","",INDEX(D.1[Quy cách],MATCH(H1952,D.1[Tên sản phẩm],0)))</f>
        <v/>
      </c>
      <c r="J1952" s="20" t="str">
        <f>IF(H1952="","",INDEX(D.1[ĐVT],MATCH(H1952,D.1[Tên sản phẩm],0)))</f>
        <v/>
      </c>
      <c r="K1952" s="56" t="str">
        <f>IF(H1952="","",INDEX(#REF!,MATCH(H1952,D.1[Tên sản phẩm],0)))</f>
        <v/>
      </c>
      <c r="L1952" s="56"/>
      <c r="M1952" s="53"/>
      <c r="N1952" s="53"/>
      <c r="O1952" s="53"/>
      <c r="P1952" s="57" t="str">
        <f t="shared" si="368"/>
        <v/>
      </c>
      <c r="Q1952" s="58"/>
      <c r="R1952" s="56" t="str">
        <f t="shared" si="361"/>
        <v/>
      </c>
      <c r="S1952" s="57" t="str">
        <f t="shared" si="369"/>
        <v/>
      </c>
      <c r="T1952" s="58" t="str">
        <f t="shared" ca="1" si="370"/>
        <v/>
      </c>
      <c r="U1952" s="57" t="str">
        <f t="shared" si="371"/>
        <v/>
      </c>
      <c r="V1952" s="57" t="str">
        <f ca="1">IF(AND(C1952&lt;&gt;"",C1952&lt;&gt;OFFSET(C1952,1,0)),SUMIFS([Giá có thuế],[Số ĐK],C1952),"")</f>
        <v/>
      </c>
      <c r="W1952" s="53"/>
      <c r="X1952" s="55" t="str">
        <f>IF(W1952="","",'Thông Tin Chung'!#REF!)</f>
        <v/>
      </c>
      <c r="Y1952" s="57" t="str">
        <f t="shared" ca="1" si="372"/>
        <v/>
      </c>
      <c r="Z1952" s="59"/>
      <c r="AA1952" s="49" t="str">
        <f ca="1">IF(C1952="","",IF(OR(D1952&lt;NgayBatDau,D1952&gt;NgayKetThuc),"Ngày tháng phải nằm trong kỳ báo cáo",IF(AND(G1952&lt;&gt;"",COUNTIF(D.2[Tên khách hàng],G1952)=0),"Tên KH chưa khai báo trong DSKH",IF(AND(H1952&lt;&gt;"",COUNTIF(D.1[Tên sản phẩm],H1952)=0),"SP này chưa khai báo trong DSSP",""))))</f>
        <v/>
      </c>
      <c r="AB1952" s="28" t="str">
        <f t="shared" ca="1" si="362"/>
        <v/>
      </c>
      <c r="AC1952" s="29" t="str">
        <f>IF(OR(H1952="",S1952=""),"",S1952-(SUM(L1952,M1952)*INDEX(#REF!,MATCH(H1952,D.1[Tên sản phẩm],0))))</f>
        <v/>
      </c>
    </row>
    <row r="1953" spans="2:29" ht="27.75" customHeight="1">
      <c r="B1953" s="69">
        <f t="shared" si="363"/>
        <v>1950</v>
      </c>
      <c r="C1953" s="49" t="str">
        <f t="shared" ca="1" si="364"/>
        <v/>
      </c>
      <c r="D1953" s="50" t="str">
        <f t="shared" ca="1" si="365"/>
        <v/>
      </c>
      <c r="E1953" s="51" t="str">
        <f t="shared" ca="1" si="366"/>
        <v/>
      </c>
      <c r="F1953" s="51"/>
      <c r="G1953" s="52" t="str">
        <f t="shared" ca="1" si="367"/>
        <v/>
      </c>
      <c r="H1953" s="53"/>
      <c r="I1953" s="54" t="str">
        <f>IF(H1953="","",INDEX(D.1[Quy cách],MATCH(H1953,D.1[Tên sản phẩm],0)))</f>
        <v/>
      </c>
      <c r="J1953" s="20" t="str">
        <f>IF(H1953="","",INDEX(D.1[ĐVT],MATCH(H1953,D.1[Tên sản phẩm],0)))</f>
        <v/>
      </c>
      <c r="K1953" s="56" t="str">
        <f>IF(H1953="","",INDEX(#REF!,MATCH(H1953,D.1[Tên sản phẩm],0)))</f>
        <v/>
      </c>
      <c r="L1953" s="56"/>
      <c r="M1953" s="53"/>
      <c r="N1953" s="53"/>
      <c r="O1953" s="53"/>
      <c r="P1953" s="57" t="str">
        <f t="shared" si="368"/>
        <v/>
      </c>
      <c r="Q1953" s="58"/>
      <c r="R1953" s="56" t="str">
        <f t="shared" si="361"/>
        <v/>
      </c>
      <c r="S1953" s="57" t="str">
        <f t="shared" si="369"/>
        <v/>
      </c>
      <c r="T1953" s="58" t="str">
        <f t="shared" ca="1" si="370"/>
        <v/>
      </c>
      <c r="U1953" s="57" t="str">
        <f t="shared" si="371"/>
        <v/>
      </c>
      <c r="V1953" s="57" t="str">
        <f ca="1">IF(AND(C1953&lt;&gt;"",C1953&lt;&gt;OFFSET(C1953,1,0)),SUMIFS([Giá có thuế],[Số ĐK],C1953),"")</f>
        <v/>
      </c>
      <c r="W1953" s="53"/>
      <c r="X1953" s="55" t="str">
        <f>IF(W1953="","",'Thông Tin Chung'!#REF!)</f>
        <v/>
      </c>
      <c r="Y1953" s="57" t="str">
        <f t="shared" ca="1" si="372"/>
        <v/>
      </c>
      <c r="Z1953" s="59"/>
      <c r="AA1953" s="49" t="str">
        <f ca="1">IF(C1953="","",IF(OR(D1953&lt;NgayBatDau,D1953&gt;NgayKetThuc),"Ngày tháng phải nằm trong kỳ báo cáo",IF(AND(G1953&lt;&gt;"",COUNTIF(D.2[Tên khách hàng],G1953)=0),"Tên KH chưa khai báo trong DSKH",IF(AND(H1953&lt;&gt;"",COUNTIF(D.1[Tên sản phẩm],H1953)=0),"SP này chưa khai báo trong DSSP",""))))</f>
        <v/>
      </c>
      <c r="AB1953" s="28" t="str">
        <f t="shared" ca="1" si="362"/>
        <v/>
      </c>
      <c r="AC1953" s="29" t="str">
        <f>IF(OR(H1953="",S1953=""),"",S1953-(SUM(L1953,M1953)*INDEX(#REF!,MATCH(H1953,D.1[Tên sản phẩm],0))))</f>
        <v/>
      </c>
    </row>
    <row r="1954" spans="2:29" ht="27.75" customHeight="1">
      <c r="B1954" s="69">
        <f t="shared" si="363"/>
        <v>1951</v>
      </c>
      <c r="C1954" s="49" t="str">
        <f t="shared" ca="1" si="364"/>
        <v/>
      </c>
      <c r="D1954" s="50" t="str">
        <f t="shared" ca="1" si="365"/>
        <v/>
      </c>
      <c r="E1954" s="51" t="str">
        <f t="shared" ca="1" si="366"/>
        <v/>
      </c>
      <c r="F1954" s="51"/>
      <c r="G1954" s="52" t="str">
        <f t="shared" ca="1" si="367"/>
        <v/>
      </c>
      <c r="H1954" s="53"/>
      <c r="I1954" s="54" t="str">
        <f>IF(H1954="","",INDEX(D.1[Quy cách],MATCH(H1954,D.1[Tên sản phẩm],0)))</f>
        <v/>
      </c>
      <c r="J1954" s="20" t="str">
        <f>IF(H1954="","",INDEX(D.1[ĐVT],MATCH(H1954,D.1[Tên sản phẩm],0)))</f>
        <v/>
      </c>
      <c r="K1954" s="56" t="str">
        <f>IF(H1954="","",INDEX(#REF!,MATCH(H1954,D.1[Tên sản phẩm],0)))</f>
        <v/>
      </c>
      <c r="L1954" s="56"/>
      <c r="M1954" s="53"/>
      <c r="N1954" s="53"/>
      <c r="O1954" s="53"/>
      <c r="P1954" s="57" t="str">
        <f t="shared" si="368"/>
        <v/>
      </c>
      <c r="Q1954" s="58"/>
      <c r="R1954" s="56" t="str">
        <f t="shared" si="361"/>
        <v/>
      </c>
      <c r="S1954" s="57" t="str">
        <f t="shared" si="369"/>
        <v/>
      </c>
      <c r="T1954" s="58" t="str">
        <f t="shared" ca="1" si="370"/>
        <v/>
      </c>
      <c r="U1954" s="57" t="str">
        <f t="shared" si="371"/>
        <v/>
      </c>
      <c r="V1954" s="57" t="str">
        <f ca="1">IF(AND(C1954&lt;&gt;"",C1954&lt;&gt;OFFSET(C1954,1,0)),SUMIFS([Giá có thuế],[Số ĐK],C1954),"")</f>
        <v/>
      </c>
      <c r="W1954" s="53"/>
      <c r="X1954" s="55" t="str">
        <f>IF(W1954="","",'Thông Tin Chung'!#REF!)</f>
        <v/>
      </c>
      <c r="Y1954" s="57" t="str">
        <f t="shared" ca="1" si="372"/>
        <v/>
      </c>
      <c r="Z1954" s="59"/>
      <c r="AA1954" s="49" t="str">
        <f ca="1">IF(C1954="","",IF(OR(D1954&lt;NgayBatDau,D1954&gt;NgayKetThuc),"Ngày tháng phải nằm trong kỳ báo cáo",IF(AND(G1954&lt;&gt;"",COUNTIF(D.2[Tên khách hàng],G1954)=0),"Tên KH chưa khai báo trong DSKH",IF(AND(H1954&lt;&gt;"",COUNTIF(D.1[Tên sản phẩm],H1954)=0),"SP này chưa khai báo trong DSSP",""))))</f>
        <v/>
      </c>
      <c r="AB1954" s="28" t="str">
        <f t="shared" ca="1" si="362"/>
        <v/>
      </c>
      <c r="AC1954" s="29" t="str">
        <f>IF(OR(H1954="",S1954=""),"",S1954-(SUM(L1954,M1954)*INDEX(#REF!,MATCH(H1954,D.1[Tên sản phẩm],0))))</f>
        <v/>
      </c>
    </row>
    <row r="1955" spans="2:29" ht="27.75" customHeight="1">
      <c r="B1955" s="69">
        <f t="shared" si="363"/>
        <v>1952</v>
      </c>
      <c r="C1955" s="49" t="str">
        <f t="shared" ca="1" si="364"/>
        <v/>
      </c>
      <c r="D1955" s="50" t="str">
        <f t="shared" ca="1" si="365"/>
        <v/>
      </c>
      <c r="E1955" s="51" t="str">
        <f t="shared" ca="1" si="366"/>
        <v/>
      </c>
      <c r="F1955" s="51"/>
      <c r="G1955" s="52" t="str">
        <f t="shared" ca="1" si="367"/>
        <v/>
      </c>
      <c r="H1955" s="53"/>
      <c r="I1955" s="54" t="str">
        <f>IF(H1955="","",INDEX(D.1[Quy cách],MATCH(H1955,D.1[Tên sản phẩm],0)))</f>
        <v/>
      </c>
      <c r="J1955" s="20" t="str">
        <f>IF(H1955="","",INDEX(D.1[ĐVT],MATCH(H1955,D.1[Tên sản phẩm],0)))</f>
        <v/>
      </c>
      <c r="K1955" s="56" t="str">
        <f>IF(H1955="","",INDEX(#REF!,MATCH(H1955,D.1[Tên sản phẩm],0)))</f>
        <v/>
      </c>
      <c r="L1955" s="56"/>
      <c r="M1955" s="53"/>
      <c r="N1955" s="53"/>
      <c r="O1955" s="53"/>
      <c r="P1955" s="57" t="str">
        <f t="shared" si="368"/>
        <v/>
      </c>
      <c r="Q1955" s="58"/>
      <c r="R1955" s="56" t="str">
        <f t="shared" si="361"/>
        <v/>
      </c>
      <c r="S1955" s="57" t="str">
        <f t="shared" si="369"/>
        <v/>
      </c>
      <c r="T1955" s="58" t="str">
        <f t="shared" ca="1" si="370"/>
        <v/>
      </c>
      <c r="U1955" s="57" t="str">
        <f t="shared" si="371"/>
        <v/>
      </c>
      <c r="V1955" s="57" t="str">
        <f ca="1">IF(AND(C1955&lt;&gt;"",C1955&lt;&gt;OFFSET(C1955,1,0)),SUMIFS([Giá có thuế],[Số ĐK],C1955),"")</f>
        <v/>
      </c>
      <c r="W1955" s="53"/>
      <c r="X1955" s="55" t="str">
        <f>IF(W1955="","",'Thông Tin Chung'!#REF!)</f>
        <v/>
      </c>
      <c r="Y1955" s="57" t="str">
        <f t="shared" ca="1" si="372"/>
        <v/>
      </c>
      <c r="Z1955" s="59"/>
      <c r="AA1955" s="49" t="str">
        <f ca="1">IF(C1955="","",IF(OR(D1955&lt;NgayBatDau,D1955&gt;NgayKetThuc),"Ngày tháng phải nằm trong kỳ báo cáo",IF(AND(G1955&lt;&gt;"",COUNTIF(D.2[Tên khách hàng],G1955)=0),"Tên KH chưa khai báo trong DSKH",IF(AND(H1955&lt;&gt;"",COUNTIF(D.1[Tên sản phẩm],H1955)=0),"SP này chưa khai báo trong DSSP",""))))</f>
        <v/>
      </c>
      <c r="AB1955" s="28" t="str">
        <f t="shared" ca="1" si="362"/>
        <v/>
      </c>
      <c r="AC1955" s="29" t="str">
        <f>IF(OR(H1955="",S1955=""),"",S1955-(SUM(L1955,M1955)*INDEX(#REF!,MATCH(H1955,D.1[Tên sản phẩm],0))))</f>
        <v/>
      </c>
    </row>
    <row r="1956" spans="2:29" ht="27.75" customHeight="1">
      <c r="B1956" s="69">
        <f t="shared" si="363"/>
        <v>1953</v>
      </c>
      <c r="C1956" s="49" t="str">
        <f t="shared" ca="1" si="364"/>
        <v/>
      </c>
      <c r="D1956" s="50" t="str">
        <f t="shared" ca="1" si="365"/>
        <v/>
      </c>
      <c r="E1956" s="51" t="str">
        <f t="shared" ca="1" si="366"/>
        <v/>
      </c>
      <c r="F1956" s="51"/>
      <c r="G1956" s="52" t="str">
        <f t="shared" ca="1" si="367"/>
        <v/>
      </c>
      <c r="H1956" s="53"/>
      <c r="I1956" s="54" t="str">
        <f>IF(H1956="","",INDEX(D.1[Quy cách],MATCH(H1956,D.1[Tên sản phẩm],0)))</f>
        <v/>
      </c>
      <c r="J1956" s="20" t="str">
        <f>IF(H1956="","",INDEX(D.1[ĐVT],MATCH(H1956,D.1[Tên sản phẩm],0)))</f>
        <v/>
      </c>
      <c r="K1956" s="56" t="str">
        <f>IF(H1956="","",INDEX(#REF!,MATCH(H1956,D.1[Tên sản phẩm],0)))</f>
        <v/>
      </c>
      <c r="L1956" s="56"/>
      <c r="M1956" s="53"/>
      <c r="N1956" s="53"/>
      <c r="O1956" s="53"/>
      <c r="P1956" s="57" t="str">
        <f t="shared" si="368"/>
        <v/>
      </c>
      <c r="Q1956" s="58"/>
      <c r="R1956" s="56" t="str">
        <f t="shared" si="361"/>
        <v/>
      </c>
      <c r="S1956" s="57" t="str">
        <f t="shared" si="369"/>
        <v/>
      </c>
      <c r="T1956" s="58" t="str">
        <f t="shared" ca="1" si="370"/>
        <v/>
      </c>
      <c r="U1956" s="57" t="str">
        <f t="shared" si="371"/>
        <v/>
      </c>
      <c r="V1956" s="57" t="str">
        <f ca="1">IF(AND(C1956&lt;&gt;"",C1956&lt;&gt;OFFSET(C1956,1,0)),SUMIFS([Giá có thuế],[Số ĐK],C1956),"")</f>
        <v/>
      </c>
      <c r="W1956" s="53"/>
      <c r="X1956" s="55" t="str">
        <f>IF(W1956="","",'Thông Tin Chung'!#REF!)</f>
        <v/>
      </c>
      <c r="Y1956" s="57" t="str">
        <f t="shared" ca="1" si="372"/>
        <v/>
      </c>
      <c r="Z1956" s="59"/>
      <c r="AA1956" s="49" t="str">
        <f ca="1">IF(C1956="","",IF(OR(D1956&lt;NgayBatDau,D1956&gt;NgayKetThuc),"Ngày tháng phải nằm trong kỳ báo cáo",IF(AND(G1956&lt;&gt;"",COUNTIF(D.2[Tên khách hàng],G1956)=0),"Tên KH chưa khai báo trong DSKH",IF(AND(H1956&lt;&gt;"",COUNTIF(D.1[Tên sản phẩm],H1956)=0),"SP này chưa khai báo trong DSSP",""))))</f>
        <v/>
      </c>
      <c r="AB1956" s="28" t="str">
        <f t="shared" ca="1" si="362"/>
        <v/>
      </c>
      <c r="AC1956" s="29" t="str">
        <f>IF(OR(H1956="",S1956=""),"",S1956-(SUM(L1956,M1956)*INDEX(#REF!,MATCH(H1956,D.1[Tên sản phẩm],0))))</f>
        <v/>
      </c>
    </row>
    <row r="1957" spans="2:29" ht="27.75" customHeight="1">
      <c r="B1957" s="69">
        <f t="shared" si="363"/>
        <v>1954</v>
      </c>
      <c r="C1957" s="49" t="str">
        <f t="shared" ca="1" si="364"/>
        <v/>
      </c>
      <c r="D1957" s="50" t="str">
        <f t="shared" ca="1" si="365"/>
        <v/>
      </c>
      <c r="E1957" s="51" t="str">
        <f t="shared" ca="1" si="366"/>
        <v/>
      </c>
      <c r="F1957" s="51"/>
      <c r="G1957" s="52" t="str">
        <f t="shared" ca="1" si="367"/>
        <v/>
      </c>
      <c r="H1957" s="53"/>
      <c r="I1957" s="54" t="str">
        <f>IF(H1957="","",INDEX(D.1[Quy cách],MATCH(H1957,D.1[Tên sản phẩm],0)))</f>
        <v/>
      </c>
      <c r="J1957" s="20" t="str">
        <f>IF(H1957="","",INDEX(D.1[ĐVT],MATCH(H1957,D.1[Tên sản phẩm],0)))</f>
        <v/>
      </c>
      <c r="K1957" s="56" t="str">
        <f>IF(H1957="","",INDEX(#REF!,MATCH(H1957,D.1[Tên sản phẩm],0)))</f>
        <v/>
      </c>
      <c r="L1957" s="56"/>
      <c r="M1957" s="53"/>
      <c r="N1957" s="53"/>
      <c r="O1957" s="53"/>
      <c r="P1957" s="57" t="str">
        <f t="shared" si="368"/>
        <v/>
      </c>
      <c r="Q1957" s="58"/>
      <c r="R1957" s="56" t="str">
        <f t="shared" si="361"/>
        <v/>
      </c>
      <c r="S1957" s="57" t="str">
        <f t="shared" si="369"/>
        <v/>
      </c>
      <c r="T1957" s="58" t="str">
        <f t="shared" ca="1" si="370"/>
        <v/>
      </c>
      <c r="U1957" s="57" t="str">
        <f t="shared" si="371"/>
        <v/>
      </c>
      <c r="V1957" s="57" t="str">
        <f ca="1">IF(AND(C1957&lt;&gt;"",C1957&lt;&gt;OFFSET(C1957,1,0)),SUMIFS([Giá có thuế],[Số ĐK],C1957),"")</f>
        <v/>
      </c>
      <c r="W1957" s="53"/>
      <c r="X1957" s="55" t="str">
        <f>IF(W1957="","",'Thông Tin Chung'!#REF!)</f>
        <v/>
      </c>
      <c r="Y1957" s="57" t="str">
        <f t="shared" ca="1" si="372"/>
        <v/>
      </c>
      <c r="Z1957" s="59"/>
      <c r="AA1957" s="49" t="str">
        <f ca="1">IF(C1957="","",IF(OR(D1957&lt;NgayBatDau,D1957&gt;NgayKetThuc),"Ngày tháng phải nằm trong kỳ báo cáo",IF(AND(G1957&lt;&gt;"",COUNTIF(D.2[Tên khách hàng],G1957)=0),"Tên KH chưa khai báo trong DSKH",IF(AND(H1957&lt;&gt;"",COUNTIF(D.1[Tên sản phẩm],H1957)=0),"SP này chưa khai báo trong DSSP",""))))</f>
        <v/>
      </c>
      <c r="AB1957" s="28" t="str">
        <f t="shared" ca="1" si="362"/>
        <v/>
      </c>
      <c r="AC1957" s="29" t="str">
        <f>IF(OR(H1957="",S1957=""),"",S1957-(SUM(L1957,M1957)*INDEX(#REF!,MATCH(H1957,D.1[Tên sản phẩm],0))))</f>
        <v/>
      </c>
    </row>
    <row r="1958" spans="2:29" ht="27.75" customHeight="1">
      <c r="B1958" s="69">
        <f t="shared" si="363"/>
        <v>1955</v>
      </c>
      <c r="C1958" s="49" t="str">
        <f t="shared" ca="1" si="364"/>
        <v/>
      </c>
      <c r="D1958" s="50" t="str">
        <f t="shared" ca="1" si="365"/>
        <v/>
      </c>
      <c r="E1958" s="51" t="str">
        <f t="shared" ca="1" si="366"/>
        <v/>
      </c>
      <c r="F1958" s="51"/>
      <c r="G1958" s="52" t="str">
        <f t="shared" ca="1" si="367"/>
        <v/>
      </c>
      <c r="H1958" s="53"/>
      <c r="I1958" s="54" t="str">
        <f>IF(H1958="","",INDEX(D.1[Quy cách],MATCH(H1958,D.1[Tên sản phẩm],0)))</f>
        <v/>
      </c>
      <c r="J1958" s="20" t="str">
        <f>IF(H1958="","",INDEX(D.1[ĐVT],MATCH(H1958,D.1[Tên sản phẩm],0)))</f>
        <v/>
      </c>
      <c r="K1958" s="56" t="str">
        <f>IF(H1958="","",INDEX(#REF!,MATCH(H1958,D.1[Tên sản phẩm],0)))</f>
        <v/>
      </c>
      <c r="L1958" s="56"/>
      <c r="M1958" s="53"/>
      <c r="N1958" s="53"/>
      <c r="O1958" s="53"/>
      <c r="P1958" s="57" t="str">
        <f t="shared" si="368"/>
        <v/>
      </c>
      <c r="Q1958" s="58"/>
      <c r="R1958" s="56" t="str">
        <f t="shared" si="361"/>
        <v/>
      </c>
      <c r="S1958" s="57" t="str">
        <f t="shared" si="369"/>
        <v/>
      </c>
      <c r="T1958" s="58" t="str">
        <f t="shared" ca="1" si="370"/>
        <v/>
      </c>
      <c r="U1958" s="57" t="str">
        <f t="shared" si="371"/>
        <v/>
      </c>
      <c r="V1958" s="57" t="str">
        <f ca="1">IF(AND(C1958&lt;&gt;"",C1958&lt;&gt;OFFSET(C1958,1,0)),SUMIFS([Giá có thuế],[Số ĐK],C1958),"")</f>
        <v/>
      </c>
      <c r="W1958" s="53"/>
      <c r="X1958" s="55" t="str">
        <f>IF(W1958="","",'Thông Tin Chung'!#REF!)</f>
        <v/>
      </c>
      <c r="Y1958" s="57" t="str">
        <f t="shared" ca="1" si="372"/>
        <v/>
      </c>
      <c r="Z1958" s="59"/>
      <c r="AA1958" s="49" t="str">
        <f ca="1">IF(C1958="","",IF(OR(D1958&lt;NgayBatDau,D1958&gt;NgayKetThuc),"Ngày tháng phải nằm trong kỳ báo cáo",IF(AND(G1958&lt;&gt;"",COUNTIF(D.2[Tên khách hàng],G1958)=0),"Tên KH chưa khai báo trong DSKH",IF(AND(H1958&lt;&gt;"",COUNTIF(D.1[Tên sản phẩm],H1958)=0),"SP này chưa khai báo trong DSSP",""))))</f>
        <v/>
      </c>
      <c r="AB1958" s="28" t="str">
        <f t="shared" ca="1" si="362"/>
        <v/>
      </c>
      <c r="AC1958" s="29" t="str">
        <f>IF(OR(H1958="",S1958=""),"",S1958-(SUM(L1958,M1958)*INDEX(#REF!,MATCH(H1958,D.1[Tên sản phẩm],0))))</f>
        <v/>
      </c>
    </row>
    <row r="1959" spans="2:29" ht="27.75" customHeight="1">
      <c r="B1959" s="69">
        <f t="shared" si="363"/>
        <v>1956</v>
      </c>
      <c r="C1959" s="49" t="str">
        <f t="shared" ca="1" si="364"/>
        <v/>
      </c>
      <c r="D1959" s="50" t="str">
        <f t="shared" ca="1" si="365"/>
        <v/>
      </c>
      <c r="E1959" s="51" t="str">
        <f t="shared" ca="1" si="366"/>
        <v/>
      </c>
      <c r="F1959" s="51"/>
      <c r="G1959" s="52" t="str">
        <f t="shared" ca="1" si="367"/>
        <v/>
      </c>
      <c r="H1959" s="53"/>
      <c r="I1959" s="54" t="str">
        <f>IF(H1959="","",INDEX(D.1[Quy cách],MATCH(H1959,D.1[Tên sản phẩm],0)))</f>
        <v/>
      </c>
      <c r="J1959" s="20" t="str">
        <f>IF(H1959="","",INDEX(D.1[ĐVT],MATCH(H1959,D.1[Tên sản phẩm],0)))</f>
        <v/>
      </c>
      <c r="K1959" s="56" t="str">
        <f>IF(H1959="","",INDEX(#REF!,MATCH(H1959,D.1[Tên sản phẩm],0)))</f>
        <v/>
      </c>
      <c r="L1959" s="56"/>
      <c r="M1959" s="53"/>
      <c r="N1959" s="53"/>
      <c r="O1959" s="53"/>
      <c r="P1959" s="57" t="str">
        <f t="shared" si="368"/>
        <v/>
      </c>
      <c r="Q1959" s="58"/>
      <c r="R1959" s="56" t="str">
        <f t="shared" si="361"/>
        <v/>
      </c>
      <c r="S1959" s="57" t="str">
        <f t="shared" si="369"/>
        <v/>
      </c>
      <c r="T1959" s="58" t="str">
        <f t="shared" ca="1" si="370"/>
        <v/>
      </c>
      <c r="U1959" s="57" t="str">
        <f t="shared" si="371"/>
        <v/>
      </c>
      <c r="V1959" s="57" t="str">
        <f ca="1">IF(AND(C1959&lt;&gt;"",C1959&lt;&gt;OFFSET(C1959,1,0)),SUMIFS([Giá có thuế],[Số ĐK],C1959),"")</f>
        <v/>
      </c>
      <c r="W1959" s="53"/>
      <c r="X1959" s="55" t="str">
        <f>IF(W1959="","",'Thông Tin Chung'!#REF!)</f>
        <v/>
      </c>
      <c r="Y1959" s="57" t="str">
        <f t="shared" ca="1" si="372"/>
        <v/>
      </c>
      <c r="Z1959" s="59"/>
      <c r="AA1959" s="49" t="str">
        <f ca="1">IF(C1959="","",IF(OR(D1959&lt;NgayBatDau,D1959&gt;NgayKetThuc),"Ngày tháng phải nằm trong kỳ báo cáo",IF(AND(G1959&lt;&gt;"",COUNTIF(D.2[Tên khách hàng],G1959)=0),"Tên KH chưa khai báo trong DSKH",IF(AND(H1959&lt;&gt;"",COUNTIF(D.1[Tên sản phẩm],H1959)=0),"SP này chưa khai báo trong DSSP",""))))</f>
        <v/>
      </c>
      <c r="AB1959" s="28" t="str">
        <f t="shared" ca="1" si="362"/>
        <v/>
      </c>
      <c r="AC1959" s="29" t="str">
        <f>IF(OR(H1959="",S1959=""),"",S1959-(SUM(L1959,M1959)*INDEX(#REF!,MATCH(H1959,D.1[Tên sản phẩm],0))))</f>
        <v/>
      </c>
    </row>
    <row r="1960" spans="2:29" ht="27.75" customHeight="1">
      <c r="B1960" s="69">
        <f t="shared" si="363"/>
        <v>1957</v>
      </c>
      <c r="C1960" s="49" t="str">
        <f t="shared" ca="1" si="364"/>
        <v/>
      </c>
      <c r="D1960" s="50" t="str">
        <f t="shared" ca="1" si="365"/>
        <v/>
      </c>
      <c r="E1960" s="51" t="str">
        <f t="shared" ca="1" si="366"/>
        <v/>
      </c>
      <c r="F1960" s="51"/>
      <c r="G1960" s="52" t="str">
        <f t="shared" ca="1" si="367"/>
        <v/>
      </c>
      <c r="H1960" s="53"/>
      <c r="I1960" s="54" t="str">
        <f>IF(H1960="","",INDEX(D.1[Quy cách],MATCH(H1960,D.1[Tên sản phẩm],0)))</f>
        <v/>
      </c>
      <c r="J1960" s="20" t="str">
        <f>IF(H1960="","",INDEX(D.1[ĐVT],MATCH(H1960,D.1[Tên sản phẩm],0)))</f>
        <v/>
      </c>
      <c r="K1960" s="56" t="str">
        <f>IF(H1960="","",INDEX(#REF!,MATCH(H1960,D.1[Tên sản phẩm],0)))</f>
        <v/>
      </c>
      <c r="L1960" s="56"/>
      <c r="M1960" s="53"/>
      <c r="N1960" s="53"/>
      <c r="O1960" s="53"/>
      <c r="P1960" s="57" t="str">
        <f t="shared" si="368"/>
        <v/>
      </c>
      <c r="Q1960" s="58"/>
      <c r="R1960" s="56" t="str">
        <f t="shared" si="361"/>
        <v/>
      </c>
      <c r="S1960" s="57" t="str">
        <f t="shared" si="369"/>
        <v/>
      </c>
      <c r="T1960" s="58" t="str">
        <f t="shared" ca="1" si="370"/>
        <v/>
      </c>
      <c r="U1960" s="57" t="str">
        <f t="shared" si="371"/>
        <v/>
      </c>
      <c r="V1960" s="57" t="str">
        <f ca="1">IF(AND(C1960&lt;&gt;"",C1960&lt;&gt;OFFSET(C1960,1,0)),SUMIFS([Giá có thuế],[Số ĐK],C1960),"")</f>
        <v/>
      </c>
      <c r="W1960" s="53"/>
      <c r="X1960" s="55" t="str">
        <f>IF(W1960="","",'Thông Tin Chung'!#REF!)</f>
        <v/>
      </c>
      <c r="Y1960" s="57" t="str">
        <f t="shared" ca="1" si="372"/>
        <v/>
      </c>
      <c r="Z1960" s="59"/>
      <c r="AA1960" s="49" t="str">
        <f ca="1">IF(C1960="","",IF(OR(D1960&lt;NgayBatDau,D1960&gt;NgayKetThuc),"Ngày tháng phải nằm trong kỳ báo cáo",IF(AND(G1960&lt;&gt;"",COUNTIF(D.2[Tên khách hàng],G1960)=0),"Tên KH chưa khai báo trong DSKH",IF(AND(H1960&lt;&gt;"",COUNTIF(D.1[Tên sản phẩm],H1960)=0),"SP này chưa khai báo trong DSSP",""))))</f>
        <v/>
      </c>
      <c r="AB1960" s="28" t="str">
        <f t="shared" ca="1" si="362"/>
        <v/>
      </c>
      <c r="AC1960" s="29" t="str">
        <f>IF(OR(H1960="",S1960=""),"",S1960-(SUM(L1960,M1960)*INDEX(#REF!,MATCH(H1960,D.1[Tên sản phẩm],0))))</f>
        <v/>
      </c>
    </row>
    <row r="1961" spans="2:29" ht="27.75" customHeight="1">
      <c r="B1961" s="69">
        <f t="shared" si="363"/>
        <v>1958</v>
      </c>
      <c r="C1961" s="49" t="str">
        <f t="shared" ca="1" si="364"/>
        <v/>
      </c>
      <c r="D1961" s="50" t="str">
        <f t="shared" ca="1" si="365"/>
        <v/>
      </c>
      <c r="E1961" s="51" t="str">
        <f t="shared" ca="1" si="366"/>
        <v/>
      </c>
      <c r="F1961" s="51"/>
      <c r="G1961" s="52" t="str">
        <f t="shared" ca="1" si="367"/>
        <v/>
      </c>
      <c r="H1961" s="53"/>
      <c r="I1961" s="54" t="str">
        <f>IF(H1961="","",INDEX(D.1[Quy cách],MATCH(H1961,D.1[Tên sản phẩm],0)))</f>
        <v/>
      </c>
      <c r="J1961" s="20" t="str">
        <f>IF(H1961="","",INDEX(D.1[ĐVT],MATCH(H1961,D.1[Tên sản phẩm],0)))</f>
        <v/>
      </c>
      <c r="K1961" s="56" t="str">
        <f>IF(H1961="","",INDEX(#REF!,MATCH(H1961,D.1[Tên sản phẩm],0)))</f>
        <v/>
      </c>
      <c r="L1961" s="56"/>
      <c r="M1961" s="53"/>
      <c r="N1961" s="53"/>
      <c r="O1961" s="53"/>
      <c r="P1961" s="57" t="str">
        <f t="shared" si="368"/>
        <v/>
      </c>
      <c r="Q1961" s="58"/>
      <c r="R1961" s="56" t="str">
        <f t="shared" si="361"/>
        <v/>
      </c>
      <c r="S1961" s="57" t="str">
        <f t="shared" si="369"/>
        <v/>
      </c>
      <c r="T1961" s="58" t="str">
        <f t="shared" ca="1" si="370"/>
        <v/>
      </c>
      <c r="U1961" s="57" t="str">
        <f t="shared" si="371"/>
        <v/>
      </c>
      <c r="V1961" s="57" t="str">
        <f ca="1">IF(AND(C1961&lt;&gt;"",C1961&lt;&gt;OFFSET(C1961,1,0)),SUMIFS([Giá có thuế],[Số ĐK],C1961),"")</f>
        <v/>
      </c>
      <c r="W1961" s="53"/>
      <c r="X1961" s="55" t="str">
        <f>IF(W1961="","",'Thông Tin Chung'!#REF!)</f>
        <v/>
      </c>
      <c r="Y1961" s="57" t="str">
        <f t="shared" ca="1" si="372"/>
        <v/>
      </c>
      <c r="Z1961" s="59"/>
      <c r="AA1961" s="49" t="str">
        <f ca="1">IF(C1961="","",IF(OR(D1961&lt;NgayBatDau,D1961&gt;NgayKetThuc),"Ngày tháng phải nằm trong kỳ báo cáo",IF(AND(G1961&lt;&gt;"",COUNTIF(D.2[Tên khách hàng],G1961)=0),"Tên KH chưa khai báo trong DSKH",IF(AND(H1961&lt;&gt;"",COUNTIF(D.1[Tên sản phẩm],H1961)=0),"SP này chưa khai báo trong DSSP",""))))</f>
        <v/>
      </c>
      <c r="AB1961" s="28" t="str">
        <f t="shared" ca="1" si="362"/>
        <v/>
      </c>
      <c r="AC1961" s="29" t="str">
        <f>IF(OR(H1961="",S1961=""),"",S1961-(SUM(L1961,M1961)*INDEX(#REF!,MATCH(H1961,D.1[Tên sản phẩm],0))))</f>
        <v/>
      </c>
    </row>
    <row r="1962" spans="2:29" ht="27.75" customHeight="1">
      <c r="B1962" s="69">
        <f t="shared" si="363"/>
        <v>1959</v>
      </c>
      <c r="C1962" s="49" t="str">
        <f t="shared" ca="1" si="364"/>
        <v/>
      </c>
      <c r="D1962" s="50" t="str">
        <f t="shared" ca="1" si="365"/>
        <v/>
      </c>
      <c r="E1962" s="51" t="str">
        <f t="shared" ca="1" si="366"/>
        <v/>
      </c>
      <c r="F1962" s="51"/>
      <c r="G1962" s="52" t="str">
        <f t="shared" ca="1" si="367"/>
        <v/>
      </c>
      <c r="H1962" s="53"/>
      <c r="I1962" s="54" t="str">
        <f>IF(H1962="","",INDEX(D.1[Quy cách],MATCH(H1962,D.1[Tên sản phẩm],0)))</f>
        <v/>
      </c>
      <c r="J1962" s="20" t="str">
        <f>IF(H1962="","",INDEX(D.1[ĐVT],MATCH(H1962,D.1[Tên sản phẩm],0)))</f>
        <v/>
      </c>
      <c r="K1962" s="56" t="str">
        <f>IF(H1962="","",INDEX(#REF!,MATCH(H1962,D.1[Tên sản phẩm],0)))</f>
        <v/>
      </c>
      <c r="L1962" s="56"/>
      <c r="M1962" s="53"/>
      <c r="N1962" s="53"/>
      <c r="O1962" s="53"/>
      <c r="P1962" s="57" t="str">
        <f t="shared" si="368"/>
        <v/>
      </c>
      <c r="Q1962" s="58"/>
      <c r="R1962" s="56" t="str">
        <f t="shared" si="361"/>
        <v/>
      </c>
      <c r="S1962" s="57" t="str">
        <f t="shared" si="369"/>
        <v/>
      </c>
      <c r="T1962" s="58" t="str">
        <f t="shared" ca="1" si="370"/>
        <v/>
      </c>
      <c r="U1962" s="57" t="str">
        <f t="shared" si="371"/>
        <v/>
      </c>
      <c r="V1962" s="57" t="str">
        <f ca="1">IF(AND(C1962&lt;&gt;"",C1962&lt;&gt;OFFSET(C1962,1,0)),SUMIFS([Giá có thuế],[Số ĐK],C1962),"")</f>
        <v/>
      </c>
      <c r="W1962" s="53"/>
      <c r="X1962" s="55" t="str">
        <f>IF(W1962="","",'Thông Tin Chung'!#REF!)</f>
        <v/>
      </c>
      <c r="Y1962" s="57" t="str">
        <f t="shared" ca="1" si="372"/>
        <v/>
      </c>
      <c r="Z1962" s="59"/>
      <c r="AA1962" s="49" t="str">
        <f ca="1">IF(C1962="","",IF(OR(D1962&lt;NgayBatDau,D1962&gt;NgayKetThuc),"Ngày tháng phải nằm trong kỳ báo cáo",IF(AND(G1962&lt;&gt;"",COUNTIF(D.2[Tên khách hàng],G1962)=0),"Tên KH chưa khai báo trong DSKH",IF(AND(H1962&lt;&gt;"",COUNTIF(D.1[Tên sản phẩm],H1962)=0),"SP này chưa khai báo trong DSSP",""))))</f>
        <v/>
      </c>
      <c r="AB1962" s="28" t="str">
        <f t="shared" ca="1" si="362"/>
        <v/>
      </c>
      <c r="AC1962" s="29" t="str">
        <f>IF(OR(H1962="",S1962=""),"",S1962-(SUM(L1962,M1962)*INDEX(#REF!,MATCH(H1962,D.1[Tên sản phẩm],0))))</f>
        <v/>
      </c>
    </row>
    <row r="1963" spans="2:29" ht="27.75" customHeight="1">
      <c r="B1963" s="69">
        <f t="shared" si="363"/>
        <v>1960</v>
      </c>
      <c r="C1963" s="49" t="str">
        <f t="shared" ca="1" si="364"/>
        <v/>
      </c>
      <c r="D1963" s="50" t="str">
        <f t="shared" ca="1" si="365"/>
        <v/>
      </c>
      <c r="E1963" s="51" t="str">
        <f t="shared" ca="1" si="366"/>
        <v/>
      </c>
      <c r="F1963" s="51"/>
      <c r="G1963" s="52" t="str">
        <f t="shared" ca="1" si="367"/>
        <v/>
      </c>
      <c r="H1963" s="53"/>
      <c r="I1963" s="54" t="str">
        <f>IF(H1963="","",INDEX(D.1[Quy cách],MATCH(H1963,D.1[Tên sản phẩm],0)))</f>
        <v/>
      </c>
      <c r="J1963" s="20" t="str">
        <f>IF(H1963="","",INDEX(D.1[ĐVT],MATCH(H1963,D.1[Tên sản phẩm],0)))</f>
        <v/>
      </c>
      <c r="K1963" s="56" t="str">
        <f>IF(H1963="","",INDEX(#REF!,MATCH(H1963,D.1[Tên sản phẩm],0)))</f>
        <v/>
      </c>
      <c r="L1963" s="56"/>
      <c r="M1963" s="53"/>
      <c r="N1963" s="53"/>
      <c r="O1963" s="53"/>
      <c r="P1963" s="57" t="str">
        <f t="shared" si="368"/>
        <v/>
      </c>
      <c r="Q1963" s="58"/>
      <c r="R1963" s="56" t="str">
        <f t="shared" si="361"/>
        <v/>
      </c>
      <c r="S1963" s="57" t="str">
        <f t="shared" si="369"/>
        <v/>
      </c>
      <c r="T1963" s="58" t="str">
        <f t="shared" ca="1" si="370"/>
        <v/>
      </c>
      <c r="U1963" s="57" t="str">
        <f t="shared" si="371"/>
        <v/>
      </c>
      <c r="V1963" s="57" t="str">
        <f ca="1">IF(AND(C1963&lt;&gt;"",C1963&lt;&gt;OFFSET(C1963,1,0)),SUMIFS([Giá có thuế],[Số ĐK],C1963),"")</f>
        <v/>
      </c>
      <c r="W1963" s="53"/>
      <c r="X1963" s="55" t="str">
        <f>IF(W1963="","",'Thông Tin Chung'!#REF!)</f>
        <v/>
      </c>
      <c r="Y1963" s="57" t="str">
        <f t="shared" ca="1" si="372"/>
        <v/>
      </c>
      <c r="Z1963" s="59"/>
      <c r="AA1963" s="49" t="str">
        <f ca="1">IF(C1963="","",IF(OR(D1963&lt;NgayBatDau,D1963&gt;NgayKetThuc),"Ngày tháng phải nằm trong kỳ báo cáo",IF(AND(G1963&lt;&gt;"",COUNTIF(D.2[Tên khách hàng],G1963)=0),"Tên KH chưa khai báo trong DSKH",IF(AND(H1963&lt;&gt;"",COUNTIF(D.1[Tên sản phẩm],H1963)=0),"SP này chưa khai báo trong DSSP",""))))</f>
        <v/>
      </c>
      <c r="AB1963" s="28" t="str">
        <f t="shared" ca="1" si="362"/>
        <v/>
      </c>
      <c r="AC1963" s="29" t="str">
        <f>IF(OR(H1963="",S1963=""),"",S1963-(SUM(L1963,M1963)*INDEX(#REF!,MATCH(H1963,D.1[Tên sản phẩm],0))))</f>
        <v/>
      </c>
    </row>
    <row r="1964" spans="2:29" ht="27.75" customHeight="1">
      <c r="B1964" s="69">
        <f t="shared" si="363"/>
        <v>1961</v>
      </c>
      <c r="C1964" s="49" t="str">
        <f t="shared" ca="1" si="364"/>
        <v/>
      </c>
      <c r="D1964" s="50" t="str">
        <f t="shared" ca="1" si="365"/>
        <v/>
      </c>
      <c r="E1964" s="51" t="str">
        <f t="shared" ca="1" si="366"/>
        <v/>
      </c>
      <c r="F1964" s="51"/>
      <c r="G1964" s="52" t="str">
        <f t="shared" ca="1" si="367"/>
        <v/>
      </c>
      <c r="H1964" s="53"/>
      <c r="I1964" s="54" t="str">
        <f>IF(H1964="","",INDEX(D.1[Quy cách],MATCH(H1964,D.1[Tên sản phẩm],0)))</f>
        <v/>
      </c>
      <c r="J1964" s="20" t="str">
        <f>IF(H1964="","",INDEX(D.1[ĐVT],MATCH(H1964,D.1[Tên sản phẩm],0)))</f>
        <v/>
      </c>
      <c r="K1964" s="56" t="str">
        <f>IF(H1964="","",INDEX(#REF!,MATCH(H1964,D.1[Tên sản phẩm],0)))</f>
        <v/>
      </c>
      <c r="L1964" s="56"/>
      <c r="M1964" s="53"/>
      <c r="N1964" s="53"/>
      <c r="O1964" s="53"/>
      <c r="P1964" s="57" t="str">
        <f t="shared" si="368"/>
        <v/>
      </c>
      <c r="Q1964" s="58"/>
      <c r="R1964" s="56" t="str">
        <f t="shared" si="361"/>
        <v/>
      </c>
      <c r="S1964" s="57" t="str">
        <f t="shared" si="369"/>
        <v/>
      </c>
      <c r="T1964" s="58" t="str">
        <f t="shared" ca="1" si="370"/>
        <v/>
      </c>
      <c r="U1964" s="57" t="str">
        <f t="shared" si="371"/>
        <v/>
      </c>
      <c r="V1964" s="57" t="str">
        <f ca="1">IF(AND(C1964&lt;&gt;"",C1964&lt;&gt;OFFSET(C1964,1,0)),SUMIFS([Giá có thuế],[Số ĐK],C1964),"")</f>
        <v/>
      </c>
      <c r="W1964" s="53"/>
      <c r="X1964" s="55" t="str">
        <f>IF(W1964="","",'Thông Tin Chung'!#REF!)</f>
        <v/>
      </c>
      <c r="Y1964" s="57" t="str">
        <f t="shared" ca="1" si="372"/>
        <v/>
      </c>
      <c r="Z1964" s="59"/>
      <c r="AA1964" s="49" t="str">
        <f ca="1">IF(C1964="","",IF(OR(D1964&lt;NgayBatDau,D1964&gt;NgayKetThuc),"Ngày tháng phải nằm trong kỳ báo cáo",IF(AND(G1964&lt;&gt;"",COUNTIF(D.2[Tên khách hàng],G1964)=0),"Tên KH chưa khai báo trong DSKH",IF(AND(H1964&lt;&gt;"",COUNTIF(D.1[Tên sản phẩm],H1964)=0),"SP này chưa khai báo trong DSSP",""))))</f>
        <v/>
      </c>
      <c r="AB1964" s="28" t="str">
        <f t="shared" ca="1" si="362"/>
        <v/>
      </c>
      <c r="AC1964" s="29" t="str">
        <f>IF(OR(H1964="",S1964=""),"",S1964-(SUM(L1964,M1964)*INDEX(#REF!,MATCH(H1964,D.1[Tên sản phẩm],0))))</f>
        <v/>
      </c>
    </row>
    <row r="1965" spans="2:29" ht="27.75" customHeight="1">
      <c r="B1965" s="69">
        <f t="shared" si="363"/>
        <v>1962</v>
      </c>
      <c r="C1965" s="49" t="str">
        <f t="shared" ca="1" si="364"/>
        <v/>
      </c>
      <c r="D1965" s="50" t="str">
        <f t="shared" ca="1" si="365"/>
        <v/>
      </c>
      <c r="E1965" s="51" t="str">
        <f t="shared" ca="1" si="366"/>
        <v/>
      </c>
      <c r="F1965" s="51"/>
      <c r="G1965" s="52" t="str">
        <f t="shared" ca="1" si="367"/>
        <v/>
      </c>
      <c r="H1965" s="53"/>
      <c r="I1965" s="54" t="str">
        <f>IF(H1965="","",INDEX(D.1[Quy cách],MATCH(H1965,D.1[Tên sản phẩm],0)))</f>
        <v/>
      </c>
      <c r="J1965" s="20" t="str">
        <f>IF(H1965="","",INDEX(D.1[ĐVT],MATCH(H1965,D.1[Tên sản phẩm],0)))</f>
        <v/>
      </c>
      <c r="K1965" s="56" t="str">
        <f>IF(H1965="","",INDEX(#REF!,MATCH(H1965,D.1[Tên sản phẩm],0)))</f>
        <v/>
      </c>
      <c r="L1965" s="56"/>
      <c r="M1965" s="53"/>
      <c r="N1965" s="53"/>
      <c r="O1965" s="53"/>
      <c r="P1965" s="57" t="str">
        <f t="shared" si="368"/>
        <v/>
      </c>
      <c r="Q1965" s="58"/>
      <c r="R1965" s="56" t="str">
        <f t="shared" si="361"/>
        <v/>
      </c>
      <c r="S1965" s="57" t="str">
        <f t="shared" si="369"/>
        <v/>
      </c>
      <c r="T1965" s="58" t="str">
        <f t="shared" ca="1" si="370"/>
        <v/>
      </c>
      <c r="U1965" s="57" t="str">
        <f t="shared" si="371"/>
        <v/>
      </c>
      <c r="V1965" s="57" t="str">
        <f ca="1">IF(AND(C1965&lt;&gt;"",C1965&lt;&gt;OFFSET(C1965,1,0)),SUMIFS([Giá có thuế],[Số ĐK],C1965),"")</f>
        <v/>
      </c>
      <c r="W1965" s="53"/>
      <c r="X1965" s="55" t="str">
        <f>IF(W1965="","",'Thông Tin Chung'!#REF!)</f>
        <v/>
      </c>
      <c r="Y1965" s="57" t="str">
        <f t="shared" ca="1" si="372"/>
        <v/>
      </c>
      <c r="Z1965" s="59"/>
      <c r="AA1965" s="49" t="str">
        <f ca="1">IF(C1965="","",IF(OR(D1965&lt;NgayBatDau,D1965&gt;NgayKetThuc),"Ngày tháng phải nằm trong kỳ báo cáo",IF(AND(G1965&lt;&gt;"",COUNTIF(D.2[Tên khách hàng],G1965)=0),"Tên KH chưa khai báo trong DSKH",IF(AND(H1965&lt;&gt;"",COUNTIF(D.1[Tên sản phẩm],H1965)=0),"SP này chưa khai báo trong DSSP",""))))</f>
        <v/>
      </c>
      <c r="AB1965" s="28" t="str">
        <f t="shared" ca="1" si="362"/>
        <v/>
      </c>
      <c r="AC1965" s="29" t="str">
        <f>IF(OR(H1965="",S1965=""),"",S1965-(SUM(L1965,M1965)*INDEX(#REF!,MATCH(H1965,D.1[Tên sản phẩm],0))))</f>
        <v/>
      </c>
    </row>
    <row r="1966" spans="2:29" ht="27.75" customHeight="1">
      <c r="B1966" s="69">
        <f t="shared" si="363"/>
        <v>1963</v>
      </c>
      <c r="C1966" s="49" t="str">
        <f t="shared" ca="1" si="364"/>
        <v/>
      </c>
      <c r="D1966" s="50" t="str">
        <f t="shared" ca="1" si="365"/>
        <v/>
      </c>
      <c r="E1966" s="51" t="str">
        <f t="shared" ca="1" si="366"/>
        <v/>
      </c>
      <c r="F1966" s="51"/>
      <c r="G1966" s="52" t="str">
        <f t="shared" ca="1" si="367"/>
        <v/>
      </c>
      <c r="H1966" s="53"/>
      <c r="I1966" s="54" t="str">
        <f>IF(H1966="","",INDEX(D.1[Quy cách],MATCH(H1966,D.1[Tên sản phẩm],0)))</f>
        <v/>
      </c>
      <c r="J1966" s="20" t="str">
        <f>IF(H1966="","",INDEX(D.1[ĐVT],MATCH(H1966,D.1[Tên sản phẩm],0)))</f>
        <v/>
      </c>
      <c r="K1966" s="56" t="str">
        <f>IF(H1966="","",INDEX(#REF!,MATCH(H1966,D.1[Tên sản phẩm],0)))</f>
        <v/>
      </c>
      <c r="L1966" s="56"/>
      <c r="M1966" s="53"/>
      <c r="N1966" s="53"/>
      <c r="O1966" s="53"/>
      <c r="P1966" s="57" t="str">
        <f t="shared" si="368"/>
        <v/>
      </c>
      <c r="Q1966" s="58"/>
      <c r="R1966" s="56" t="str">
        <f t="shared" si="361"/>
        <v/>
      </c>
      <c r="S1966" s="57" t="str">
        <f t="shared" si="369"/>
        <v/>
      </c>
      <c r="T1966" s="58" t="str">
        <f t="shared" ca="1" si="370"/>
        <v/>
      </c>
      <c r="U1966" s="57" t="str">
        <f t="shared" si="371"/>
        <v/>
      </c>
      <c r="V1966" s="57" t="str">
        <f ca="1">IF(AND(C1966&lt;&gt;"",C1966&lt;&gt;OFFSET(C1966,1,0)),SUMIFS([Giá có thuế],[Số ĐK],C1966),"")</f>
        <v/>
      </c>
      <c r="W1966" s="53"/>
      <c r="X1966" s="55" t="str">
        <f>IF(W1966="","",'Thông Tin Chung'!#REF!)</f>
        <v/>
      </c>
      <c r="Y1966" s="57" t="str">
        <f t="shared" ca="1" si="372"/>
        <v/>
      </c>
      <c r="Z1966" s="59"/>
      <c r="AA1966" s="49" t="str">
        <f ca="1">IF(C1966="","",IF(OR(D1966&lt;NgayBatDau,D1966&gt;NgayKetThuc),"Ngày tháng phải nằm trong kỳ báo cáo",IF(AND(G1966&lt;&gt;"",COUNTIF(D.2[Tên khách hàng],G1966)=0),"Tên KH chưa khai báo trong DSKH",IF(AND(H1966&lt;&gt;"",COUNTIF(D.1[Tên sản phẩm],H1966)=0),"SP này chưa khai báo trong DSSP",""))))</f>
        <v/>
      </c>
      <c r="AB1966" s="28" t="str">
        <f t="shared" ca="1" si="362"/>
        <v/>
      </c>
      <c r="AC1966" s="29" t="str">
        <f>IF(OR(H1966="",S1966=""),"",S1966-(SUM(L1966,M1966)*INDEX(#REF!,MATCH(H1966,D.1[Tên sản phẩm],0))))</f>
        <v/>
      </c>
    </row>
    <row r="1967" spans="2:29" ht="27.75" customHeight="1">
      <c r="B1967" s="69">
        <f t="shared" si="363"/>
        <v>1964</v>
      </c>
      <c r="C1967" s="49" t="str">
        <f t="shared" ca="1" si="364"/>
        <v/>
      </c>
      <c r="D1967" s="50" t="str">
        <f t="shared" ca="1" si="365"/>
        <v/>
      </c>
      <c r="E1967" s="51" t="str">
        <f t="shared" ca="1" si="366"/>
        <v/>
      </c>
      <c r="F1967" s="51"/>
      <c r="G1967" s="52" t="str">
        <f t="shared" ca="1" si="367"/>
        <v/>
      </c>
      <c r="H1967" s="53"/>
      <c r="I1967" s="54" t="str">
        <f>IF(H1967="","",INDEX(D.1[Quy cách],MATCH(H1967,D.1[Tên sản phẩm],0)))</f>
        <v/>
      </c>
      <c r="J1967" s="20" t="str">
        <f>IF(H1967="","",INDEX(D.1[ĐVT],MATCH(H1967,D.1[Tên sản phẩm],0)))</f>
        <v/>
      </c>
      <c r="K1967" s="56" t="str">
        <f>IF(H1967="","",INDEX(#REF!,MATCH(H1967,D.1[Tên sản phẩm],0)))</f>
        <v/>
      </c>
      <c r="L1967" s="56"/>
      <c r="M1967" s="53"/>
      <c r="N1967" s="53"/>
      <c r="O1967" s="53"/>
      <c r="P1967" s="57" t="str">
        <f t="shared" si="368"/>
        <v/>
      </c>
      <c r="Q1967" s="58"/>
      <c r="R1967" s="56" t="str">
        <f t="shared" si="361"/>
        <v/>
      </c>
      <c r="S1967" s="57" t="str">
        <f t="shared" si="369"/>
        <v/>
      </c>
      <c r="T1967" s="58" t="str">
        <f t="shared" ca="1" si="370"/>
        <v/>
      </c>
      <c r="U1967" s="57" t="str">
        <f t="shared" si="371"/>
        <v/>
      </c>
      <c r="V1967" s="57" t="str">
        <f ca="1">IF(AND(C1967&lt;&gt;"",C1967&lt;&gt;OFFSET(C1967,1,0)),SUMIFS([Giá có thuế],[Số ĐK],C1967),"")</f>
        <v/>
      </c>
      <c r="W1967" s="53"/>
      <c r="X1967" s="55" t="str">
        <f>IF(W1967="","",'Thông Tin Chung'!#REF!)</f>
        <v/>
      </c>
      <c r="Y1967" s="57" t="str">
        <f t="shared" ca="1" si="372"/>
        <v/>
      </c>
      <c r="Z1967" s="59"/>
      <c r="AA1967" s="49" t="str">
        <f ca="1">IF(C1967="","",IF(OR(D1967&lt;NgayBatDau,D1967&gt;NgayKetThuc),"Ngày tháng phải nằm trong kỳ báo cáo",IF(AND(G1967&lt;&gt;"",COUNTIF(D.2[Tên khách hàng],G1967)=0),"Tên KH chưa khai báo trong DSKH",IF(AND(H1967&lt;&gt;"",COUNTIF(D.1[Tên sản phẩm],H1967)=0),"SP này chưa khai báo trong DSSP",""))))</f>
        <v/>
      </c>
      <c r="AB1967" s="28" t="str">
        <f t="shared" ca="1" si="362"/>
        <v/>
      </c>
      <c r="AC1967" s="29" t="str">
        <f>IF(OR(H1967="",S1967=""),"",S1967-(SUM(L1967,M1967)*INDEX(#REF!,MATCH(H1967,D.1[Tên sản phẩm],0))))</f>
        <v/>
      </c>
    </row>
    <row r="1968" spans="2:29" ht="27.75" customHeight="1">
      <c r="B1968" s="69">
        <f t="shared" si="363"/>
        <v>1965</v>
      </c>
      <c r="C1968" s="49" t="str">
        <f t="shared" ca="1" si="364"/>
        <v/>
      </c>
      <c r="D1968" s="50" t="str">
        <f t="shared" ca="1" si="365"/>
        <v/>
      </c>
      <c r="E1968" s="51" t="str">
        <f t="shared" ca="1" si="366"/>
        <v/>
      </c>
      <c r="F1968" s="51"/>
      <c r="G1968" s="52" t="str">
        <f t="shared" ca="1" si="367"/>
        <v/>
      </c>
      <c r="H1968" s="53"/>
      <c r="I1968" s="54" t="str">
        <f>IF(H1968="","",INDEX(D.1[Quy cách],MATCH(H1968,D.1[Tên sản phẩm],0)))</f>
        <v/>
      </c>
      <c r="J1968" s="20" t="str">
        <f>IF(H1968="","",INDEX(D.1[ĐVT],MATCH(H1968,D.1[Tên sản phẩm],0)))</f>
        <v/>
      </c>
      <c r="K1968" s="56" t="str">
        <f>IF(H1968="","",INDEX(#REF!,MATCH(H1968,D.1[Tên sản phẩm],0)))</f>
        <v/>
      </c>
      <c r="L1968" s="56"/>
      <c r="M1968" s="53"/>
      <c r="N1968" s="53"/>
      <c r="O1968" s="53"/>
      <c r="P1968" s="57" t="str">
        <f t="shared" si="368"/>
        <v/>
      </c>
      <c r="Q1968" s="58"/>
      <c r="R1968" s="56" t="str">
        <f t="shared" si="361"/>
        <v/>
      </c>
      <c r="S1968" s="57" t="str">
        <f t="shared" si="369"/>
        <v/>
      </c>
      <c r="T1968" s="58" t="str">
        <f t="shared" ca="1" si="370"/>
        <v/>
      </c>
      <c r="U1968" s="57" t="str">
        <f t="shared" si="371"/>
        <v/>
      </c>
      <c r="V1968" s="57" t="str">
        <f ca="1">IF(AND(C1968&lt;&gt;"",C1968&lt;&gt;OFFSET(C1968,1,0)),SUMIFS([Giá có thuế],[Số ĐK],C1968),"")</f>
        <v/>
      </c>
      <c r="W1968" s="53"/>
      <c r="X1968" s="55" t="str">
        <f>IF(W1968="","",'Thông Tin Chung'!#REF!)</f>
        <v/>
      </c>
      <c r="Y1968" s="57" t="str">
        <f t="shared" ca="1" si="372"/>
        <v/>
      </c>
      <c r="Z1968" s="59"/>
      <c r="AA1968" s="49" t="str">
        <f ca="1">IF(C1968="","",IF(OR(D1968&lt;NgayBatDau,D1968&gt;NgayKetThuc),"Ngày tháng phải nằm trong kỳ báo cáo",IF(AND(G1968&lt;&gt;"",COUNTIF(D.2[Tên khách hàng],G1968)=0),"Tên KH chưa khai báo trong DSKH",IF(AND(H1968&lt;&gt;"",COUNTIF(D.1[Tên sản phẩm],H1968)=0),"SP này chưa khai báo trong DSSP",""))))</f>
        <v/>
      </c>
      <c r="AB1968" s="28" t="str">
        <f t="shared" ca="1" si="362"/>
        <v/>
      </c>
      <c r="AC1968" s="29" t="str">
        <f>IF(OR(H1968="",S1968=""),"",S1968-(SUM(L1968,M1968)*INDEX(#REF!,MATCH(H1968,D.1[Tên sản phẩm],0))))</f>
        <v/>
      </c>
    </row>
    <row r="1969" spans="2:29" ht="27.75" customHeight="1">
      <c r="B1969" s="69">
        <f t="shared" si="363"/>
        <v>1966</v>
      </c>
      <c r="C1969" s="49" t="str">
        <f t="shared" ca="1" si="364"/>
        <v/>
      </c>
      <c r="D1969" s="50" t="str">
        <f t="shared" ca="1" si="365"/>
        <v/>
      </c>
      <c r="E1969" s="51" t="str">
        <f t="shared" ca="1" si="366"/>
        <v/>
      </c>
      <c r="F1969" s="51"/>
      <c r="G1969" s="52" t="str">
        <f t="shared" ca="1" si="367"/>
        <v/>
      </c>
      <c r="H1969" s="53"/>
      <c r="I1969" s="54" t="str">
        <f>IF(H1969="","",INDEX(D.1[Quy cách],MATCH(H1969,D.1[Tên sản phẩm],0)))</f>
        <v/>
      </c>
      <c r="J1969" s="20" t="str">
        <f>IF(H1969="","",INDEX(D.1[ĐVT],MATCH(H1969,D.1[Tên sản phẩm],0)))</f>
        <v/>
      </c>
      <c r="K1969" s="56" t="str">
        <f>IF(H1969="","",INDEX(#REF!,MATCH(H1969,D.1[Tên sản phẩm],0)))</f>
        <v/>
      </c>
      <c r="L1969" s="56"/>
      <c r="M1969" s="53"/>
      <c r="N1969" s="53"/>
      <c r="O1969" s="53"/>
      <c r="P1969" s="57" t="str">
        <f t="shared" si="368"/>
        <v/>
      </c>
      <c r="Q1969" s="58"/>
      <c r="R1969" s="56" t="str">
        <f t="shared" si="361"/>
        <v/>
      </c>
      <c r="S1969" s="57" t="str">
        <f t="shared" si="369"/>
        <v/>
      </c>
      <c r="T1969" s="58" t="str">
        <f t="shared" ca="1" si="370"/>
        <v/>
      </c>
      <c r="U1969" s="57" t="str">
        <f t="shared" si="371"/>
        <v/>
      </c>
      <c r="V1969" s="57" t="str">
        <f ca="1">IF(AND(C1969&lt;&gt;"",C1969&lt;&gt;OFFSET(C1969,1,0)),SUMIFS([Giá có thuế],[Số ĐK],C1969),"")</f>
        <v/>
      </c>
      <c r="W1969" s="53"/>
      <c r="X1969" s="55" t="str">
        <f>IF(W1969="","",'Thông Tin Chung'!#REF!)</f>
        <v/>
      </c>
      <c r="Y1969" s="57" t="str">
        <f t="shared" ca="1" si="372"/>
        <v/>
      </c>
      <c r="Z1969" s="59"/>
      <c r="AA1969" s="49" t="str">
        <f ca="1">IF(C1969="","",IF(OR(D1969&lt;NgayBatDau,D1969&gt;NgayKetThuc),"Ngày tháng phải nằm trong kỳ báo cáo",IF(AND(G1969&lt;&gt;"",COUNTIF(D.2[Tên khách hàng],G1969)=0),"Tên KH chưa khai báo trong DSKH",IF(AND(H1969&lt;&gt;"",COUNTIF(D.1[Tên sản phẩm],H1969)=0),"SP này chưa khai báo trong DSSP",""))))</f>
        <v/>
      </c>
      <c r="AB1969" s="28" t="str">
        <f t="shared" ca="1" si="362"/>
        <v/>
      </c>
      <c r="AC1969" s="29" t="str">
        <f>IF(OR(H1969="",S1969=""),"",S1969-(SUM(L1969,M1969)*INDEX(#REF!,MATCH(H1969,D.1[Tên sản phẩm],0))))</f>
        <v/>
      </c>
    </row>
    <row r="1970" spans="2:29" ht="27.75" customHeight="1">
      <c r="B1970" s="69">
        <f t="shared" si="363"/>
        <v>1967</v>
      </c>
      <c r="C1970" s="49" t="str">
        <f t="shared" ca="1" si="364"/>
        <v/>
      </c>
      <c r="D1970" s="50" t="str">
        <f t="shared" ca="1" si="365"/>
        <v/>
      </c>
      <c r="E1970" s="51" t="str">
        <f t="shared" ca="1" si="366"/>
        <v/>
      </c>
      <c r="F1970" s="51"/>
      <c r="G1970" s="52" t="str">
        <f t="shared" ca="1" si="367"/>
        <v/>
      </c>
      <c r="H1970" s="53"/>
      <c r="I1970" s="54" t="str">
        <f>IF(H1970="","",INDEX(D.1[Quy cách],MATCH(H1970,D.1[Tên sản phẩm],0)))</f>
        <v/>
      </c>
      <c r="J1970" s="20" t="str">
        <f>IF(H1970="","",INDEX(D.1[ĐVT],MATCH(H1970,D.1[Tên sản phẩm],0)))</f>
        <v/>
      </c>
      <c r="K1970" s="56" t="str">
        <f>IF(H1970="","",INDEX(#REF!,MATCH(H1970,D.1[Tên sản phẩm],0)))</f>
        <v/>
      </c>
      <c r="L1970" s="56"/>
      <c r="M1970" s="53"/>
      <c r="N1970" s="53"/>
      <c r="O1970" s="53"/>
      <c r="P1970" s="57" t="str">
        <f t="shared" si="368"/>
        <v/>
      </c>
      <c r="Q1970" s="58"/>
      <c r="R1970" s="56" t="str">
        <f t="shared" si="361"/>
        <v/>
      </c>
      <c r="S1970" s="57" t="str">
        <f t="shared" si="369"/>
        <v/>
      </c>
      <c r="T1970" s="58" t="str">
        <f t="shared" ca="1" si="370"/>
        <v/>
      </c>
      <c r="U1970" s="57" t="str">
        <f t="shared" si="371"/>
        <v/>
      </c>
      <c r="V1970" s="57" t="str">
        <f ca="1">IF(AND(C1970&lt;&gt;"",C1970&lt;&gt;OFFSET(C1970,1,0)),SUMIFS([Giá có thuế],[Số ĐK],C1970),"")</f>
        <v/>
      </c>
      <c r="W1970" s="53"/>
      <c r="X1970" s="55" t="str">
        <f>IF(W1970="","",'Thông Tin Chung'!#REF!)</f>
        <v/>
      </c>
      <c r="Y1970" s="57" t="str">
        <f t="shared" ca="1" si="372"/>
        <v/>
      </c>
      <c r="Z1970" s="59"/>
      <c r="AA1970" s="49" t="str">
        <f ca="1">IF(C1970="","",IF(OR(D1970&lt;NgayBatDau,D1970&gt;NgayKetThuc),"Ngày tháng phải nằm trong kỳ báo cáo",IF(AND(G1970&lt;&gt;"",COUNTIF(D.2[Tên khách hàng],G1970)=0),"Tên KH chưa khai báo trong DSKH",IF(AND(H1970&lt;&gt;"",COUNTIF(D.1[Tên sản phẩm],H1970)=0),"SP này chưa khai báo trong DSSP",""))))</f>
        <v/>
      </c>
      <c r="AB1970" s="28" t="str">
        <f t="shared" ca="1" si="362"/>
        <v/>
      </c>
      <c r="AC1970" s="29" t="str">
        <f>IF(OR(H1970="",S1970=""),"",S1970-(SUM(L1970,M1970)*INDEX(#REF!,MATCH(H1970,D.1[Tên sản phẩm],0))))</f>
        <v/>
      </c>
    </row>
    <row r="1971" spans="2:29" ht="27.75" customHeight="1">
      <c r="B1971" s="69">
        <f t="shared" si="363"/>
        <v>1968</v>
      </c>
      <c r="C1971" s="49" t="str">
        <f t="shared" ca="1" si="364"/>
        <v/>
      </c>
      <c r="D1971" s="50" t="str">
        <f t="shared" ca="1" si="365"/>
        <v/>
      </c>
      <c r="E1971" s="51" t="str">
        <f t="shared" ca="1" si="366"/>
        <v/>
      </c>
      <c r="F1971" s="51"/>
      <c r="G1971" s="52" t="str">
        <f t="shared" ca="1" si="367"/>
        <v/>
      </c>
      <c r="H1971" s="53"/>
      <c r="I1971" s="54" t="str">
        <f>IF(H1971="","",INDEX(D.1[Quy cách],MATCH(H1971,D.1[Tên sản phẩm],0)))</f>
        <v/>
      </c>
      <c r="J1971" s="20" t="str">
        <f>IF(H1971="","",INDEX(D.1[ĐVT],MATCH(H1971,D.1[Tên sản phẩm],0)))</f>
        <v/>
      </c>
      <c r="K1971" s="56" t="str">
        <f>IF(H1971="","",INDEX(#REF!,MATCH(H1971,D.1[Tên sản phẩm],0)))</f>
        <v/>
      </c>
      <c r="L1971" s="56"/>
      <c r="M1971" s="53"/>
      <c r="N1971" s="53"/>
      <c r="O1971" s="53"/>
      <c r="P1971" s="57" t="str">
        <f t="shared" si="368"/>
        <v/>
      </c>
      <c r="Q1971" s="58"/>
      <c r="R1971" s="56" t="str">
        <f t="shared" si="361"/>
        <v/>
      </c>
      <c r="S1971" s="57" t="str">
        <f t="shared" si="369"/>
        <v/>
      </c>
      <c r="T1971" s="58" t="str">
        <f t="shared" ca="1" si="370"/>
        <v/>
      </c>
      <c r="U1971" s="57" t="str">
        <f t="shared" si="371"/>
        <v/>
      </c>
      <c r="V1971" s="57" t="str">
        <f ca="1">IF(AND(C1971&lt;&gt;"",C1971&lt;&gt;OFFSET(C1971,1,0)),SUMIFS([Giá có thuế],[Số ĐK],C1971),"")</f>
        <v/>
      </c>
      <c r="W1971" s="53"/>
      <c r="X1971" s="55" t="str">
        <f>IF(W1971="","",'Thông Tin Chung'!#REF!)</f>
        <v/>
      </c>
      <c r="Y1971" s="57" t="str">
        <f t="shared" ca="1" si="372"/>
        <v/>
      </c>
      <c r="Z1971" s="59"/>
      <c r="AA1971" s="49" t="str">
        <f ca="1">IF(C1971="","",IF(OR(D1971&lt;NgayBatDau,D1971&gt;NgayKetThuc),"Ngày tháng phải nằm trong kỳ báo cáo",IF(AND(G1971&lt;&gt;"",COUNTIF(D.2[Tên khách hàng],G1971)=0),"Tên KH chưa khai báo trong DSKH",IF(AND(H1971&lt;&gt;"",COUNTIF(D.1[Tên sản phẩm],H1971)=0),"SP này chưa khai báo trong DSSP",""))))</f>
        <v/>
      </c>
      <c r="AB1971" s="28" t="str">
        <f t="shared" ca="1" si="362"/>
        <v/>
      </c>
      <c r="AC1971" s="29" t="str">
        <f>IF(OR(H1971="",S1971=""),"",S1971-(SUM(L1971,M1971)*INDEX(#REF!,MATCH(H1971,D.1[Tên sản phẩm],0))))</f>
        <v/>
      </c>
    </row>
    <row r="1972" spans="2:29" ht="27.75" customHeight="1">
      <c r="B1972" s="69">
        <f t="shared" si="363"/>
        <v>1969</v>
      </c>
      <c r="C1972" s="49" t="str">
        <f t="shared" ca="1" si="364"/>
        <v/>
      </c>
      <c r="D1972" s="50" t="str">
        <f t="shared" ca="1" si="365"/>
        <v/>
      </c>
      <c r="E1972" s="51" t="str">
        <f t="shared" ca="1" si="366"/>
        <v/>
      </c>
      <c r="F1972" s="51"/>
      <c r="G1972" s="52" t="str">
        <f t="shared" ca="1" si="367"/>
        <v/>
      </c>
      <c r="H1972" s="53"/>
      <c r="I1972" s="54" t="str">
        <f>IF(H1972="","",INDEX(D.1[Quy cách],MATCH(H1972,D.1[Tên sản phẩm],0)))</f>
        <v/>
      </c>
      <c r="J1972" s="20" t="str">
        <f>IF(H1972="","",INDEX(D.1[ĐVT],MATCH(H1972,D.1[Tên sản phẩm],0)))</f>
        <v/>
      </c>
      <c r="K1972" s="56" t="str">
        <f>IF(H1972="","",INDEX(#REF!,MATCH(H1972,D.1[Tên sản phẩm],0)))</f>
        <v/>
      </c>
      <c r="L1972" s="56"/>
      <c r="M1972" s="53"/>
      <c r="N1972" s="53"/>
      <c r="O1972" s="53"/>
      <c r="P1972" s="57" t="str">
        <f t="shared" si="368"/>
        <v/>
      </c>
      <c r="Q1972" s="58"/>
      <c r="R1972" s="56" t="str">
        <f t="shared" si="361"/>
        <v/>
      </c>
      <c r="S1972" s="57" t="str">
        <f t="shared" si="369"/>
        <v/>
      </c>
      <c r="T1972" s="58" t="str">
        <f t="shared" ca="1" si="370"/>
        <v/>
      </c>
      <c r="U1972" s="57" t="str">
        <f t="shared" si="371"/>
        <v/>
      </c>
      <c r="V1972" s="57" t="str">
        <f ca="1">IF(AND(C1972&lt;&gt;"",C1972&lt;&gt;OFFSET(C1972,1,0)),SUMIFS([Giá có thuế],[Số ĐK],C1972),"")</f>
        <v/>
      </c>
      <c r="W1972" s="53"/>
      <c r="X1972" s="55" t="str">
        <f>IF(W1972="","",'Thông Tin Chung'!#REF!)</f>
        <v/>
      </c>
      <c r="Y1972" s="57" t="str">
        <f t="shared" ca="1" si="372"/>
        <v/>
      </c>
      <c r="Z1972" s="59"/>
      <c r="AA1972" s="49" t="str">
        <f ca="1">IF(C1972="","",IF(OR(D1972&lt;NgayBatDau,D1972&gt;NgayKetThuc),"Ngày tháng phải nằm trong kỳ báo cáo",IF(AND(G1972&lt;&gt;"",COUNTIF(D.2[Tên khách hàng],G1972)=0),"Tên KH chưa khai báo trong DSKH",IF(AND(H1972&lt;&gt;"",COUNTIF(D.1[Tên sản phẩm],H1972)=0),"SP này chưa khai báo trong DSSP",""))))</f>
        <v/>
      </c>
      <c r="AB1972" s="28" t="str">
        <f t="shared" ca="1" si="362"/>
        <v/>
      </c>
      <c r="AC1972" s="29" t="str">
        <f>IF(OR(H1972="",S1972=""),"",S1972-(SUM(L1972,M1972)*INDEX(#REF!,MATCH(H1972,D.1[Tên sản phẩm],0))))</f>
        <v/>
      </c>
    </row>
    <row r="1973" spans="2:29" ht="27.75" customHeight="1">
      <c r="B1973" s="69">
        <f t="shared" si="363"/>
        <v>1970</v>
      </c>
      <c r="C1973" s="49" t="str">
        <f t="shared" ca="1" si="364"/>
        <v/>
      </c>
      <c r="D1973" s="50" t="str">
        <f t="shared" ca="1" si="365"/>
        <v/>
      </c>
      <c r="E1973" s="51" t="str">
        <f t="shared" ca="1" si="366"/>
        <v/>
      </c>
      <c r="F1973" s="51"/>
      <c r="G1973" s="52" t="str">
        <f t="shared" ca="1" si="367"/>
        <v/>
      </c>
      <c r="H1973" s="53"/>
      <c r="I1973" s="54" t="str">
        <f>IF(H1973="","",INDEX(D.1[Quy cách],MATCH(H1973,D.1[Tên sản phẩm],0)))</f>
        <v/>
      </c>
      <c r="J1973" s="20" t="str">
        <f>IF(H1973="","",INDEX(D.1[ĐVT],MATCH(H1973,D.1[Tên sản phẩm],0)))</f>
        <v/>
      </c>
      <c r="K1973" s="56" t="str">
        <f>IF(H1973="","",INDEX(#REF!,MATCH(H1973,D.1[Tên sản phẩm],0)))</f>
        <v/>
      </c>
      <c r="L1973" s="56"/>
      <c r="M1973" s="53"/>
      <c r="N1973" s="53"/>
      <c r="O1973" s="53"/>
      <c r="P1973" s="57" t="str">
        <f t="shared" si="368"/>
        <v/>
      </c>
      <c r="Q1973" s="58"/>
      <c r="R1973" s="56" t="str">
        <f t="shared" si="361"/>
        <v/>
      </c>
      <c r="S1973" s="57" t="str">
        <f t="shared" si="369"/>
        <v/>
      </c>
      <c r="T1973" s="58" t="str">
        <f t="shared" ca="1" si="370"/>
        <v/>
      </c>
      <c r="U1973" s="57" t="str">
        <f t="shared" si="371"/>
        <v/>
      </c>
      <c r="V1973" s="57" t="str">
        <f ca="1">IF(AND(C1973&lt;&gt;"",C1973&lt;&gt;OFFSET(C1973,1,0)),SUMIFS([Giá có thuế],[Số ĐK],C1973),"")</f>
        <v/>
      </c>
      <c r="W1973" s="53"/>
      <c r="X1973" s="55" t="str">
        <f>IF(W1973="","",'Thông Tin Chung'!#REF!)</f>
        <v/>
      </c>
      <c r="Y1973" s="57" t="str">
        <f t="shared" ca="1" si="372"/>
        <v/>
      </c>
      <c r="Z1973" s="59"/>
      <c r="AA1973" s="49" t="str">
        <f ca="1">IF(C1973="","",IF(OR(D1973&lt;NgayBatDau,D1973&gt;NgayKetThuc),"Ngày tháng phải nằm trong kỳ báo cáo",IF(AND(G1973&lt;&gt;"",COUNTIF(D.2[Tên khách hàng],G1973)=0),"Tên KH chưa khai báo trong DSKH",IF(AND(H1973&lt;&gt;"",COUNTIF(D.1[Tên sản phẩm],H1973)=0),"SP này chưa khai báo trong DSSP",""))))</f>
        <v/>
      </c>
      <c r="AB1973" s="28" t="str">
        <f t="shared" ca="1" si="362"/>
        <v/>
      </c>
      <c r="AC1973" s="29" t="str">
        <f>IF(OR(H1973="",S1973=""),"",S1973-(SUM(L1973,M1973)*INDEX(#REF!,MATCH(H1973,D.1[Tên sản phẩm],0))))</f>
        <v/>
      </c>
    </row>
    <row r="1974" spans="2:29" ht="27.75" customHeight="1">
      <c r="B1974" s="69">
        <f t="shared" si="363"/>
        <v>1971</v>
      </c>
      <c r="C1974" s="49" t="str">
        <f t="shared" ca="1" si="364"/>
        <v/>
      </c>
      <c r="D1974" s="50" t="str">
        <f t="shared" ca="1" si="365"/>
        <v/>
      </c>
      <c r="E1974" s="51" t="str">
        <f t="shared" ca="1" si="366"/>
        <v/>
      </c>
      <c r="F1974" s="51"/>
      <c r="G1974" s="52" t="str">
        <f t="shared" ca="1" si="367"/>
        <v/>
      </c>
      <c r="H1974" s="53"/>
      <c r="I1974" s="54" t="str">
        <f>IF(H1974="","",INDEX(D.1[Quy cách],MATCH(H1974,D.1[Tên sản phẩm],0)))</f>
        <v/>
      </c>
      <c r="J1974" s="20" t="str">
        <f>IF(H1974="","",INDEX(D.1[ĐVT],MATCH(H1974,D.1[Tên sản phẩm],0)))</f>
        <v/>
      </c>
      <c r="K1974" s="56" t="str">
        <f>IF(H1974="","",INDEX(#REF!,MATCH(H1974,D.1[Tên sản phẩm],0)))</f>
        <v/>
      </c>
      <c r="L1974" s="56"/>
      <c r="M1974" s="53"/>
      <c r="N1974" s="53"/>
      <c r="O1974" s="53"/>
      <c r="P1974" s="57" t="str">
        <f t="shared" si="368"/>
        <v/>
      </c>
      <c r="Q1974" s="58"/>
      <c r="R1974" s="56" t="str">
        <f t="shared" si="361"/>
        <v/>
      </c>
      <c r="S1974" s="57" t="str">
        <f t="shared" si="369"/>
        <v/>
      </c>
      <c r="T1974" s="58" t="str">
        <f t="shared" ca="1" si="370"/>
        <v/>
      </c>
      <c r="U1974" s="57" t="str">
        <f t="shared" si="371"/>
        <v/>
      </c>
      <c r="V1974" s="57" t="str">
        <f ca="1">IF(AND(C1974&lt;&gt;"",C1974&lt;&gt;OFFSET(C1974,1,0)),SUMIFS([Giá có thuế],[Số ĐK],C1974),"")</f>
        <v/>
      </c>
      <c r="W1974" s="53"/>
      <c r="X1974" s="55" t="str">
        <f>IF(W1974="","",'Thông Tin Chung'!#REF!)</f>
        <v/>
      </c>
      <c r="Y1974" s="57" t="str">
        <f t="shared" ca="1" si="372"/>
        <v/>
      </c>
      <c r="Z1974" s="59"/>
      <c r="AA1974" s="49" t="str">
        <f ca="1">IF(C1974="","",IF(OR(D1974&lt;NgayBatDau,D1974&gt;NgayKetThuc),"Ngày tháng phải nằm trong kỳ báo cáo",IF(AND(G1974&lt;&gt;"",COUNTIF(D.2[Tên khách hàng],G1974)=0),"Tên KH chưa khai báo trong DSKH",IF(AND(H1974&lt;&gt;"",COUNTIF(D.1[Tên sản phẩm],H1974)=0),"SP này chưa khai báo trong DSSP",""))))</f>
        <v/>
      </c>
      <c r="AB1974" s="28" t="str">
        <f t="shared" ca="1" si="362"/>
        <v/>
      </c>
      <c r="AC1974" s="29" t="str">
        <f>IF(OR(H1974="",S1974=""),"",S1974-(SUM(L1974,M1974)*INDEX(#REF!,MATCH(H1974,D.1[Tên sản phẩm],0))))</f>
        <v/>
      </c>
    </row>
    <row r="1975" spans="2:29" ht="27.75" customHeight="1">
      <c r="B1975" s="69">
        <f t="shared" si="363"/>
        <v>1972</v>
      </c>
      <c r="C1975" s="49" t="str">
        <f t="shared" ca="1" si="364"/>
        <v/>
      </c>
      <c r="D1975" s="50" t="str">
        <f t="shared" ca="1" si="365"/>
        <v/>
      </c>
      <c r="E1975" s="51" t="str">
        <f t="shared" ca="1" si="366"/>
        <v/>
      </c>
      <c r="F1975" s="51"/>
      <c r="G1975" s="52" t="str">
        <f t="shared" ca="1" si="367"/>
        <v/>
      </c>
      <c r="H1975" s="53"/>
      <c r="I1975" s="54" t="str">
        <f>IF(H1975="","",INDEX(D.1[Quy cách],MATCH(H1975,D.1[Tên sản phẩm],0)))</f>
        <v/>
      </c>
      <c r="J1975" s="20" t="str">
        <f>IF(H1975="","",INDEX(D.1[ĐVT],MATCH(H1975,D.1[Tên sản phẩm],0)))</f>
        <v/>
      </c>
      <c r="K1975" s="56" t="str">
        <f>IF(H1975="","",INDEX(#REF!,MATCH(H1975,D.1[Tên sản phẩm],0)))</f>
        <v/>
      </c>
      <c r="L1975" s="56"/>
      <c r="M1975" s="53"/>
      <c r="N1975" s="53"/>
      <c r="O1975" s="53"/>
      <c r="P1975" s="57" t="str">
        <f t="shared" si="368"/>
        <v/>
      </c>
      <c r="Q1975" s="58"/>
      <c r="R1975" s="56" t="str">
        <f t="shared" si="361"/>
        <v/>
      </c>
      <c r="S1975" s="57" t="str">
        <f t="shared" si="369"/>
        <v/>
      </c>
      <c r="T1975" s="58" t="str">
        <f t="shared" ca="1" si="370"/>
        <v/>
      </c>
      <c r="U1975" s="57" t="str">
        <f t="shared" si="371"/>
        <v/>
      </c>
      <c r="V1975" s="57" t="str">
        <f ca="1">IF(AND(C1975&lt;&gt;"",C1975&lt;&gt;OFFSET(C1975,1,0)),SUMIFS([Giá có thuế],[Số ĐK],C1975),"")</f>
        <v/>
      </c>
      <c r="W1975" s="53"/>
      <c r="X1975" s="55" t="str">
        <f>IF(W1975="","",'Thông Tin Chung'!#REF!)</f>
        <v/>
      </c>
      <c r="Y1975" s="57" t="str">
        <f t="shared" ca="1" si="372"/>
        <v/>
      </c>
      <c r="Z1975" s="59"/>
      <c r="AA1975" s="49" t="str">
        <f ca="1">IF(C1975="","",IF(OR(D1975&lt;NgayBatDau,D1975&gt;NgayKetThuc),"Ngày tháng phải nằm trong kỳ báo cáo",IF(AND(G1975&lt;&gt;"",COUNTIF(D.2[Tên khách hàng],G1975)=0),"Tên KH chưa khai báo trong DSKH",IF(AND(H1975&lt;&gt;"",COUNTIF(D.1[Tên sản phẩm],H1975)=0),"SP này chưa khai báo trong DSSP",""))))</f>
        <v/>
      </c>
      <c r="AB1975" s="28" t="str">
        <f t="shared" ca="1" si="362"/>
        <v/>
      </c>
      <c r="AC1975" s="29" t="str">
        <f>IF(OR(H1975="",S1975=""),"",S1975-(SUM(L1975,M1975)*INDEX(#REF!,MATCH(H1975,D.1[Tên sản phẩm],0))))</f>
        <v/>
      </c>
    </row>
    <row r="1976" spans="2:29" ht="27.75" customHeight="1">
      <c r="B1976" s="69">
        <f t="shared" si="363"/>
        <v>1973</v>
      </c>
      <c r="C1976" s="49" t="str">
        <f t="shared" ca="1" si="364"/>
        <v/>
      </c>
      <c r="D1976" s="50" t="str">
        <f t="shared" ca="1" si="365"/>
        <v/>
      </c>
      <c r="E1976" s="51" t="str">
        <f t="shared" ca="1" si="366"/>
        <v/>
      </c>
      <c r="F1976" s="51"/>
      <c r="G1976" s="52" t="str">
        <f t="shared" ca="1" si="367"/>
        <v/>
      </c>
      <c r="H1976" s="53"/>
      <c r="I1976" s="54" t="str">
        <f>IF(H1976="","",INDEX(D.1[Quy cách],MATCH(H1976,D.1[Tên sản phẩm],0)))</f>
        <v/>
      </c>
      <c r="J1976" s="20" t="str">
        <f>IF(H1976="","",INDEX(D.1[ĐVT],MATCH(H1976,D.1[Tên sản phẩm],0)))</f>
        <v/>
      </c>
      <c r="K1976" s="56" t="str">
        <f>IF(H1976="","",INDEX(#REF!,MATCH(H1976,D.1[Tên sản phẩm],0)))</f>
        <v/>
      </c>
      <c r="L1976" s="56"/>
      <c r="M1976" s="53"/>
      <c r="N1976" s="53"/>
      <c r="O1976" s="53"/>
      <c r="P1976" s="57" t="str">
        <f t="shared" si="368"/>
        <v/>
      </c>
      <c r="Q1976" s="58"/>
      <c r="R1976" s="56" t="str">
        <f t="shared" si="361"/>
        <v/>
      </c>
      <c r="S1976" s="57" t="str">
        <f t="shared" si="369"/>
        <v/>
      </c>
      <c r="T1976" s="58" t="str">
        <f t="shared" ca="1" si="370"/>
        <v/>
      </c>
      <c r="U1976" s="57" t="str">
        <f t="shared" si="371"/>
        <v/>
      </c>
      <c r="V1976" s="57" t="str">
        <f ca="1">IF(AND(C1976&lt;&gt;"",C1976&lt;&gt;OFFSET(C1976,1,0)),SUMIFS([Giá có thuế],[Số ĐK],C1976),"")</f>
        <v/>
      </c>
      <c r="W1976" s="53"/>
      <c r="X1976" s="55" t="str">
        <f>IF(W1976="","",'Thông Tin Chung'!#REF!)</f>
        <v/>
      </c>
      <c r="Y1976" s="57" t="str">
        <f t="shared" ca="1" si="372"/>
        <v/>
      </c>
      <c r="Z1976" s="59"/>
      <c r="AA1976" s="49" t="str">
        <f ca="1">IF(C1976="","",IF(OR(D1976&lt;NgayBatDau,D1976&gt;NgayKetThuc),"Ngày tháng phải nằm trong kỳ báo cáo",IF(AND(G1976&lt;&gt;"",COUNTIF(D.2[Tên khách hàng],G1976)=0),"Tên KH chưa khai báo trong DSKH",IF(AND(H1976&lt;&gt;"",COUNTIF(D.1[Tên sản phẩm],H1976)=0),"SP này chưa khai báo trong DSSP",""))))</f>
        <v/>
      </c>
      <c r="AB1976" s="28" t="str">
        <f t="shared" ca="1" si="362"/>
        <v/>
      </c>
      <c r="AC1976" s="29" t="str">
        <f>IF(OR(H1976="",S1976=""),"",S1976-(SUM(L1976,M1976)*INDEX(#REF!,MATCH(H1976,D.1[Tên sản phẩm],0))))</f>
        <v/>
      </c>
    </row>
    <row r="1977" spans="2:29" ht="27.75" customHeight="1">
      <c r="B1977" s="69">
        <f t="shared" si="363"/>
        <v>1974</v>
      </c>
      <c r="C1977" s="49" t="str">
        <f t="shared" ca="1" si="364"/>
        <v/>
      </c>
      <c r="D1977" s="50" t="str">
        <f t="shared" ca="1" si="365"/>
        <v/>
      </c>
      <c r="E1977" s="51" t="str">
        <f t="shared" ca="1" si="366"/>
        <v/>
      </c>
      <c r="F1977" s="51"/>
      <c r="G1977" s="52" t="str">
        <f t="shared" ca="1" si="367"/>
        <v/>
      </c>
      <c r="H1977" s="53"/>
      <c r="I1977" s="54" t="str">
        <f>IF(H1977="","",INDEX(D.1[Quy cách],MATCH(H1977,D.1[Tên sản phẩm],0)))</f>
        <v/>
      </c>
      <c r="J1977" s="20" t="str">
        <f>IF(H1977="","",INDEX(D.1[ĐVT],MATCH(H1977,D.1[Tên sản phẩm],0)))</f>
        <v/>
      </c>
      <c r="K1977" s="56" t="str">
        <f>IF(H1977="","",INDEX(#REF!,MATCH(H1977,D.1[Tên sản phẩm],0)))</f>
        <v/>
      </c>
      <c r="L1977" s="56"/>
      <c r="M1977" s="53"/>
      <c r="N1977" s="53"/>
      <c r="O1977" s="53"/>
      <c r="P1977" s="57" t="str">
        <f t="shared" si="368"/>
        <v/>
      </c>
      <c r="Q1977" s="58"/>
      <c r="R1977" s="56" t="str">
        <f t="shared" si="361"/>
        <v/>
      </c>
      <c r="S1977" s="57" t="str">
        <f t="shared" si="369"/>
        <v/>
      </c>
      <c r="T1977" s="58" t="str">
        <f t="shared" ca="1" si="370"/>
        <v/>
      </c>
      <c r="U1977" s="57" t="str">
        <f t="shared" si="371"/>
        <v/>
      </c>
      <c r="V1977" s="57" t="str">
        <f ca="1">IF(AND(C1977&lt;&gt;"",C1977&lt;&gt;OFFSET(C1977,1,0)),SUMIFS([Giá có thuế],[Số ĐK],C1977),"")</f>
        <v/>
      </c>
      <c r="W1977" s="53"/>
      <c r="X1977" s="55" t="str">
        <f>IF(W1977="","",'Thông Tin Chung'!#REF!)</f>
        <v/>
      </c>
      <c r="Y1977" s="57" t="str">
        <f t="shared" ca="1" si="372"/>
        <v/>
      </c>
      <c r="Z1977" s="59"/>
      <c r="AA1977" s="49" t="str">
        <f ca="1">IF(C1977="","",IF(OR(D1977&lt;NgayBatDau,D1977&gt;NgayKetThuc),"Ngày tháng phải nằm trong kỳ báo cáo",IF(AND(G1977&lt;&gt;"",COUNTIF(D.2[Tên khách hàng],G1977)=0),"Tên KH chưa khai báo trong DSKH",IF(AND(H1977&lt;&gt;"",COUNTIF(D.1[Tên sản phẩm],H1977)=0),"SP này chưa khai báo trong DSSP",""))))</f>
        <v/>
      </c>
      <c r="AB1977" s="28" t="str">
        <f t="shared" ca="1" si="362"/>
        <v/>
      </c>
      <c r="AC1977" s="29" t="str">
        <f>IF(OR(H1977="",S1977=""),"",S1977-(SUM(L1977,M1977)*INDEX(#REF!,MATCH(H1977,D.1[Tên sản phẩm],0))))</f>
        <v/>
      </c>
    </row>
    <row r="1978" spans="2:29" ht="27.75" customHeight="1">
      <c r="B1978" s="69">
        <f t="shared" si="363"/>
        <v>1975</v>
      </c>
      <c r="C1978" s="49" t="str">
        <f t="shared" ca="1" si="364"/>
        <v/>
      </c>
      <c r="D1978" s="50" t="str">
        <f t="shared" ca="1" si="365"/>
        <v/>
      </c>
      <c r="E1978" s="51" t="str">
        <f t="shared" ca="1" si="366"/>
        <v/>
      </c>
      <c r="F1978" s="51"/>
      <c r="G1978" s="52" t="str">
        <f t="shared" ca="1" si="367"/>
        <v/>
      </c>
      <c r="H1978" s="53"/>
      <c r="I1978" s="54" t="str">
        <f>IF(H1978="","",INDEX(D.1[Quy cách],MATCH(H1978,D.1[Tên sản phẩm],0)))</f>
        <v/>
      </c>
      <c r="J1978" s="20" t="str">
        <f>IF(H1978="","",INDEX(D.1[ĐVT],MATCH(H1978,D.1[Tên sản phẩm],0)))</f>
        <v/>
      </c>
      <c r="K1978" s="56" t="str">
        <f>IF(H1978="","",INDEX(#REF!,MATCH(H1978,D.1[Tên sản phẩm],0)))</f>
        <v/>
      </c>
      <c r="L1978" s="56"/>
      <c r="M1978" s="53"/>
      <c r="N1978" s="53"/>
      <c r="O1978" s="53"/>
      <c r="P1978" s="57" t="str">
        <f t="shared" si="368"/>
        <v/>
      </c>
      <c r="Q1978" s="58"/>
      <c r="R1978" s="56" t="str">
        <f t="shared" si="361"/>
        <v/>
      </c>
      <c r="S1978" s="57" t="str">
        <f t="shared" si="369"/>
        <v/>
      </c>
      <c r="T1978" s="58" t="str">
        <f t="shared" ca="1" si="370"/>
        <v/>
      </c>
      <c r="U1978" s="57" t="str">
        <f t="shared" si="371"/>
        <v/>
      </c>
      <c r="V1978" s="57" t="str">
        <f ca="1">IF(AND(C1978&lt;&gt;"",C1978&lt;&gt;OFFSET(C1978,1,0)),SUMIFS([Giá có thuế],[Số ĐK],C1978),"")</f>
        <v/>
      </c>
      <c r="W1978" s="53"/>
      <c r="X1978" s="55" t="str">
        <f>IF(W1978="","",'Thông Tin Chung'!#REF!)</f>
        <v/>
      </c>
      <c r="Y1978" s="57" t="str">
        <f t="shared" ca="1" si="372"/>
        <v/>
      </c>
      <c r="Z1978" s="59"/>
      <c r="AA1978" s="49" t="str">
        <f ca="1">IF(C1978="","",IF(OR(D1978&lt;NgayBatDau,D1978&gt;NgayKetThuc),"Ngày tháng phải nằm trong kỳ báo cáo",IF(AND(G1978&lt;&gt;"",COUNTIF(D.2[Tên khách hàng],G1978)=0),"Tên KH chưa khai báo trong DSKH",IF(AND(H1978&lt;&gt;"",COUNTIF(D.1[Tên sản phẩm],H1978)=0),"SP này chưa khai báo trong DSSP",""))))</f>
        <v/>
      </c>
      <c r="AB1978" s="28" t="str">
        <f t="shared" ca="1" si="362"/>
        <v/>
      </c>
      <c r="AC1978" s="29" t="str">
        <f>IF(OR(H1978="",S1978=""),"",S1978-(SUM(L1978,M1978)*INDEX(#REF!,MATCH(H1978,D.1[Tên sản phẩm],0))))</f>
        <v/>
      </c>
    </row>
    <row r="1979" spans="2:29" ht="27.75" customHeight="1">
      <c r="B1979" s="69">
        <f t="shared" si="363"/>
        <v>1976</v>
      </c>
      <c r="C1979" s="49" t="str">
        <f t="shared" ca="1" si="364"/>
        <v/>
      </c>
      <c r="D1979" s="50" t="str">
        <f t="shared" ca="1" si="365"/>
        <v/>
      </c>
      <c r="E1979" s="51" t="str">
        <f t="shared" ca="1" si="366"/>
        <v/>
      </c>
      <c r="F1979" s="51"/>
      <c r="G1979" s="52" t="str">
        <f t="shared" ca="1" si="367"/>
        <v/>
      </c>
      <c r="H1979" s="53"/>
      <c r="I1979" s="54" t="str">
        <f>IF(H1979="","",INDEX(D.1[Quy cách],MATCH(H1979,D.1[Tên sản phẩm],0)))</f>
        <v/>
      </c>
      <c r="J1979" s="20" t="str">
        <f>IF(H1979="","",INDEX(D.1[ĐVT],MATCH(H1979,D.1[Tên sản phẩm],0)))</f>
        <v/>
      </c>
      <c r="K1979" s="56" t="str">
        <f>IF(H1979="","",INDEX(#REF!,MATCH(H1979,D.1[Tên sản phẩm],0)))</f>
        <v/>
      </c>
      <c r="L1979" s="56"/>
      <c r="M1979" s="53"/>
      <c r="N1979" s="53"/>
      <c r="O1979" s="53"/>
      <c r="P1979" s="57" t="str">
        <f t="shared" si="368"/>
        <v/>
      </c>
      <c r="Q1979" s="58"/>
      <c r="R1979" s="56" t="str">
        <f t="shared" si="361"/>
        <v/>
      </c>
      <c r="S1979" s="57" t="str">
        <f t="shared" si="369"/>
        <v/>
      </c>
      <c r="T1979" s="58" t="str">
        <f t="shared" ca="1" si="370"/>
        <v/>
      </c>
      <c r="U1979" s="57" t="str">
        <f t="shared" si="371"/>
        <v/>
      </c>
      <c r="V1979" s="57" t="str">
        <f ca="1">IF(AND(C1979&lt;&gt;"",C1979&lt;&gt;OFFSET(C1979,1,0)),SUMIFS([Giá có thuế],[Số ĐK],C1979),"")</f>
        <v/>
      </c>
      <c r="W1979" s="53"/>
      <c r="X1979" s="55" t="str">
        <f>IF(W1979="","",'Thông Tin Chung'!#REF!)</f>
        <v/>
      </c>
      <c r="Y1979" s="57" t="str">
        <f t="shared" ca="1" si="372"/>
        <v/>
      </c>
      <c r="Z1979" s="59"/>
      <c r="AA1979" s="49" t="str">
        <f ca="1">IF(C1979="","",IF(OR(D1979&lt;NgayBatDau,D1979&gt;NgayKetThuc),"Ngày tháng phải nằm trong kỳ báo cáo",IF(AND(G1979&lt;&gt;"",COUNTIF(D.2[Tên khách hàng],G1979)=0),"Tên KH chưa khai báo trong DSKH",IF(AND(H1979&lt;&gt;"",COUNTIF(D.1[Tên sản phẩm],H1979)=0),"SP này chưa khai báo trong DSSP",""))))</f>
        <v/>
      </c>
      <c r="AB1979" s="28" t="str">
        <f t="shared" ca="1" si="362"/>
        <v/>
      </c>
      <c r="AC1979" s="29" t="str">
        <f>IF(OR(H1979="",S1979=""),"",S1979-(SUM(L1979,M1979)*INDEX(#REF!,MATCH(H1979,D.1[Tên sản phẩm],0))))</f>
        <v/>
      </c>
    </row>
    <row r="1980" spans="2:29" ht="27.75" customHeight="1">
      <c r="B1980" s="69">
        <f t="shared" si="363"/>
        <v>1977</v>
      </c>
      <c r="C1980" s="49" t="str">
        <f t="shared" ca="1" si="364"/>
        <v/>
      </c>
      <c r="D1980" s="50" t="str">
        <f t="shared" ca="1" si="365"/>
        <v/>
      </c>
      <c r="E1980" s="51" t="str">
        <f t="shared" ca="1" si="366"/>
        <v/>
      </c>
      <c r="F1980" s="51"/>
      <c r="G1980" s="52" t="str">
        <f t="shared" ca="1" si="367"/>
        <v/>
      </c>
      <c r="H1980" s="53"/>
      <c r="I1980" s="54" t="str">
        <f>IF(H1980="","",INDEX(D.1[Quy cách],MATCH(H1980,D.1[Tên sản phẩm],0)))</f>
        <v/>
      </c>
      <c r="J1980" s="20" t="str">
        <f>IF(H1980="","",INDEX(D.1[ĐVT],MATCH(H1980,D.1[Tên sản phẩm],0)))</f>
        <v/>
      </c>
      <c r="K1980" s="56" t="str">
        <f>IF(H1980="","",INDEX(#REF!,MATCH(H1980,D.1[Tên sản phẩm],0)))</f>
        <v/>
      </c>
      <c r="L1980" s="56"/>
      <c r="M1980" s="53"/>
      <c r="N1980" s="53"/>
      <c r="O1980" s="53"/>
      <c r="P1980" s="57" t="str">
        <f t="shared" si="368"/>
        <v/>
      </c>
      <c r="Q1980" s="58"/>
      <c r="R1980" s="56" t="str">
        <f t="shared" si="361"/>
        <v/>
      </c>
      <c r="S1980" s="57" t="str">
        <f t="shared" si="369"/>
        <v/>
      </c>
      <c r="T1980" s="58" t="str">
        <f t="shared" ca="1" si="370"/>
        <v/>
      </c>
      <c r="U1980" s="57" t="str">
        <f t="shared" si="371"/>
        <v/>
      </c>
      <c r="V1980" s="57" t="str">
        <f ca="1">IF(AND(C1980&lt;&gt;"",C1980&lt;&gt;OFFSET(C1980,1,0)),SUMIFS([Giá có thuế],[Số ĐK],C1980),"")</f>
        <v/>
      </c>
      <c r="W1980" s="53"/>
      <c r="X1980" s="55" t="str">
        <f>IF(W1980="","",'Thông Tin Chung'!#REF!)</f>
        <v/>
      </c>
      <c r="Y1980" s="57" t="str">
        <f t="shared" ca="1" si="372"/>
        <v/>
      </c>
      <c r="Z1980" s="59"/>
      <c r="AA1980" s="49" t="str">
        <f ca="1">IF(C1980="","",IF(OR(D1980&lt;NgayBatDau,D1980&gt;NgayKetThuc),"Ngày tháng phải nằm trong kỳ báo cáo",IF(AND(G1980&lt;&gt;"",COUNTIF(D.2[Tên khách hàng],G1980)=0),"Tên KH chưa khai báo trong DSKH",IF(AND(H1980&lt;&gt;"",COUNTIF(D.1[Tên sản phẩm],H1980)=0),"SP này chưa khai báo trong DSSP",""))))</f>
        <v/>
      </c>
      <c r="AB1980" s="28" t="str">
        <f t="shared" ca="1" si="362"/>
        <v/>
      </c>
      <c r="AC1980" s="29" t="str">
        <f>IF(OR(H1980="",S1980=""),"",S1980-(SUM(L1980,M1980)*INDEX(#REF!,MATCH(H1980,D.1[Tên sản phẩm],0))))</f>
        <v/>
      </c>
    </row>
    <row r="1981" spans="2:29" ht="27.75" customHeight="1">
      <c r="B1981" s="69">
        <f t="shared" si="363"/>
        <v>1978</v>
      </c>
      <c r="C1981" s="49" t="str">
        <f t="shared" ca="1" si="364"/>
        <v/>
      </c>
      <c r="D1981" s="50" t="str">
        <f t="shared" ca="1" si="365"/>
        <v/>
      </c>
      <c r="E1981" s="51" t="str">
        <f t="shared" ca="1" si="366"/>
        <v/>
      </c>
      <c r="F1981" s="51"/>
      <c r="G1981" s="52" t="str">
        <f t="shared" ca="1" si="367"/>
        <v/>
      </c>
      <c r="H1981" s="53"/>
      <c r="I1981" s="54" t="str">
        <f>IF(H1981="","",INDEX(D.1[Quy cách],MATCH(H1981,D.1[Tên sản phẩm],0)))</f>
        <v/>
      </c>
      <c r="J1981" s="20" t="str">
        <f>IF(H1981="","",INDEX(D.1[ĐVT],MATCH(H1981,D.1[Tên sản phẩm],0)))</f>
        <v/>
      </c>
      <c r="K1981" s="56" t="str">
        <f>IF(H1981="","",INDEX(#REF!,MATCH(H1981,D.1[Tên sản phẩm],0)))</f>
        <v/>
      </c>
      <c r="L1981" s="56"/>
      <c r="M1981" s="53"/>
      <c r="N1981" s="53"/>
      <c r="O1981" s="53"/>
      <c r="P1981" s="57" t="str">
        <f t="shared" si="368"/>
        <v/>
      </c>
      <c r="Q1981" s="58"/>
      <c r="R1981" s="56" t="str">
        <f t="shared" si="361"/>
        <v/>
      </c>
      <c r="S1981" s="57" t="str">
        <f t="shared" si="369"/>
        <v/>
      </c>
      <c r="T1981" s="58" t="str">
        <f t="shared" ca="1" si="370"/>
        <v/>
      </c>
      <c r="U1981" s="57" t="str">
        <f t="shared" si="371"/>
        <v/>
      </c>
      <c r="V1981" s="57" t="str">
        <f ca="1">IF(AND(C1981&lt;&gt;"",C1981&lt;&gt;OFFSET(C1981,1,0)),SUMIFS([Giá có thuế],[Số ĐK],C1981),"")</f>
        <v/>
      </c>
      <c r="W1981" s="53"/>
      <c r="X1981" s="55" t="str">
        <f>IF(W1981="","",'Thông Tin Chung'!#REF!)</f>
        <v/>
      </c>
      <c r="Y1981" s="57" t="str">
        <f t="shared" ca="1" si="372"/>
        <v/>
      </c>
      <c r="Z1981" s="59"/>
      <c r="AA1981" s="49" t="str">
        <f ca="1">IF(C1981="","",IF(OR(D1981&lt;NgayBatDau,D1981&gt;NgayKetThuc),"Ngày tháng phải nằm trong kỳ báo cáo",IF(AND(G1981&lt;&gt;"",COUNTIF(D.2[Tên khách hàng],G1981)=0),"Tên KH chưa khai báo trong DSKH",IF(AND(H1981&lt;&gt;"",COUNTIF(D.1[Tên sản phẩm],H1981)=0),"SP này chưa khai báo trong DSSP",""))))</f>
        <v/>
      </c>
      <c r="AB1981" s="28" t="str">
        <f t="shared" ca="1" si="362"/>
        <v/>
      </c>
      <c r="AC1981" s="29" t="str">
        <f>IF(OR(H1981="",S1981=""),"",S1981-(SUM(L1981,M1981)*INDEX(#REF!,MATCH(H1981,D.1[Tên sản phẩm],0))))</f>
        <v/>
      </c>
    </row>
    <row r="1982" spans="2:29" ht="27.75" customHeight="1">
      <c r="B1982" s="69">
        <f t="shared" si="363"/>
        <v>1979</v>
      </c>
      <c r="C1982" s="49" t="str">
        <f t="shared" ca="1" si="364"/>
        <v/>
      </c>
      <c r="D1982" s="50" t="str">
        <f t="shared" ca="1" si="365"/>
        <v/>
      </c>
      <c r="E1982" s="51" t="str">
        <f t="shared" ca="1" si="366"/>
        <v/>
      </c>
      <c r="F1982" s="51"/>
      <c r="G1982" s="52" t="str">
        <f t="shared" ca="1" si="367"/>
        <v/>
      </c>
      <c r="H1982" s="53"/>
      <c r="I1982" s="54" t="str">
        <f>IF(H1982="","",INDEX(D.1[Quy cách],MATCH(H1982,D.1[Tên sản phẩm],0)))</f>
        <v/>
      </c>
      <c r="J1982" s="20" t="str">
        <f>IF(H1982="","",INDEX(D.1[ĐVT],MATCH(H1982,D.1[Tên sản phẩm],0)))</f>
        <v/>
      </c>
      <c r="K1982" s="56" t="str">
        <f>IF(H1982="","",INDEX(#REF!,MATCH(H1982,D.1[Tên sản phẩm],0)))</f>
        <v/>
      </c>
      <c r="L1982" s="56"/>
      <c r="M1982" s="53"/>
      <c r="N1982" s="53"/>
      <c r="O1982" s="53"/>
      <c r="P1982" s="57" t="str">
        <f t="shared" si="368"/>
        <v/>
      </c>
      <c r="Q1982" s="58"/>
      <c r="R1982" s="56" t="str">
        <f t="shared" si="361"/>
        <v/>
      </c>
      <c r="S1982" s="57" t="str">
        <f t="shared" si="369"/>
        <v/>
      </c>
      <c r="T1982" s="58" t="str">
        <f t="shared" ca="1" si="370"/>
        <v/>
      </c>
      <c r="U1982" s="57" t="str">
        <f t="shared" si="371"/>
        <v/>
      </c>
      <c r="V1982" s="57" t="str">
        <f ca="1">IF(AND(C1982&lt;&gt;"",C1982&lt;&gt;OFFSET(C1982,1,0)),SUMIFS([Giá có thuế],[Số ĐK],C1982),"")</f>
        <v/>
      </c>
      <c r="W1982" s="53"/>
      <c r="X1982" s="55" t="str">
        <f>IF(W1982="","",'Thông Tin Chung'!#REF!)</f>
        <v/>
      </c>
      <c r="Y1982" s="57" t="str">
        <f t="shared" ca="1" si="372"/>
        <v/>
      </c>
      <c r="Z1982" s="59"/>
      <c r="AA1982" s="49" t="str">
        <f ca="1">IF(C1982="","",IF(OR(D1982&lt;NgayBatDau,D1982&gt;NgayKetThuc),"Ngày tháng phải nằm trong kỳ báo cáo",IF(AND(G1982&lt;&gt;"",COUNTIF(D.2[Tên khách hàng],G1982)=0),"Tên KH chưa khai báo trong DSKH",IF(AND(H1982&lt;&gt;"",COUNTIF(D.1[Tên sản phẩm],H1982)=0),"SP này chưa khai báo trong DSSP",""))))</f>
        <v/>
      </c>
      <c r="AB1982" s="28" t="str">
        <f t="shared" ca="1" si="362"/>
        <v/>
      </c>
      <c r="AC1982" s="29" t="str">
        <f>IF(OR(H1982="",S1982=""),"",S1982-(SUM(L1982,M1982)*INDEX(#REF!,MATCH(H1982,D.1[Tên sản phẩm],0))))</f>
        <v/>
      </c>
    </row>
    <row r="1983" spans="2:29" ht="27.75" customHeight="1">
      <c r="B1983" s="69">
        <f t="shared" si="363"/>
        <v>1980</v>
      </c>
      <c r="C1983" s="49" t="str">
        <f t="shared" ca="1" si="364"/>
        <v/>
      </c>
      <c r="D1983" s="50" t="str">
        <f t="shared" ca="1" si="365"/>
        <v/>
      </c>
      <c r="E1983" s="51" t="str">
        <f t="shared" ca="1" si="366"/>
        <v/>
      </c>
      <c r="F1983" s="51"/>
      <c r="G1983" s="52" t="str">
        <f t="shared" ca="1" si="367"/>
        <v/>
      </c>
      <c r="H1983" s="53"/>
      <c r="I1983" s="54" t="str">
        <f>IF(H1983="","",INDEX(D.1[Quy cách],MATCH(H1983,D.1[Tên sản phẩm],0)))</f>
        <v/>
      </c>
      <c r="J1983" s="20" t="str">
        <f>IF(H1983="","",INDEX(D.1[ĐVT],MATCH(H1983,D.1[Tên sản phẩm],0)))</f>
        <v/>
      </c>
      <c r="K1983" s="56" t="str">
        <f>IF(H1983="","",INDEX(#REF!,MATCH(H1983,D.1[Tên sản phẩm],0)))</f>
        <v/>
      </c>
      <c r="L1983" s="56"/>
      <c r="M1983" s="53"/>
      <c r="N1983" s="53"/>
      <c r="O1983" s="53"/>
      <c r="P1983" s="57" t="str">
        <f t="shared" si="368"/>
        <v/>
      </c>
      <c r="Q1983" s="58"/>
      <c r="R1983" s="56" t="str">
        <f t="shared" si="361"/>
        <v/>
      </c>
      <c r="S1983" s="57" t="str">
        <f t="shared" si="369"/>
        <v/>
      </c>
      <c r="T1983" s="58" t="str">
        <f t="shared" ca="1" si="370"/>
        <v/>
      </c>
      <c r="U1983" s="57" t="str">
        <f t="shared" si="371"/>
        <v/>
      </c>
      <c r="V1983" s="57" t="str">
        <f ca="1">IF(AND(C1983&lt;&gt;"",C1983&lt;&gt;OFFSET(C1983,1,0)),SUMIFS([Giá có thuế],[Số ĐK],C1983),"")</f>
        <v/>
      </c>
      <c r="W1983" s="53"/>
      <c r="X1983" s="55" t="str">
        <f>IF(W1983="","",'Thông Tin Chung'!#REF!)</f>
        <v/>
      </c>
      <c r="Y1983" s="57" t="str">
        <f t="shared" ca="1" si="372"/>
        <v/>
      </c>
      <c r="Z1983" s="59"/>
      <c r="AA1983" s="49" t="str">
        <f ca="1">IF(C1983="","",IF(OR(D1983&lt;NgayBatDau,D1983&gt;NgayKetThuc),"Ngày tháng phải nằm trong kỳ báo cáo",IF(AND(G1983&lt;&gt;"",COUNTIF(D.2[Tên khách hàng],G1983)=0),"Tên KH chưa khai báo trong DSKH",IF(AND(H1983&lt;&gt;"",COUNTIF(D.1[Tên sản phẩm],H1983)=0),"SP này chưa khai báo trong DSSP",""))))</f>
        <v/>
      </c>
      <c r="AB1983" s="28" t="str">
        <f t="shared" ca="1" si="362"/>
        <v/>
      </c>
      <c r="AC1983" s="29" t="str">
        <f>IF(OR(H1983="",S1983=""),"",S1983-(SUM(L1983,M1983)*INDEX(#REF!,MATCH(H1983,D.1[Tên sản phẩm],0))))</f>
        <v/>
      </c>
    </row>
    <row r="1984" spans="2:29" ht="27.75" customHeight="1">
      <c r="B1984" s="69">
        <f t="shared" si="363"/>
        <v>1981</v>
      </c>
      <c r="C1984" s="49" t="str">
        <f t="shared" ca="1" si="364"/>
        <v/>
      </c>
      <c r="D1984" s="50" t="str">
        <f t="shared" ca="1" si="365"/>
        <v/>
      </c>
      <c r="E1984" s="51" t="str">
        <f t="shared" ca="1" si="366"/>
        <v/>
      </c>
      <c r="F1984" s="51"/>
      <c r="G1984" s="52" t="str">
        <f t="shared" ca="1" si="367"/>
        <v/>
      </c>
      <c r="H1984" s="53"/>
      <c r="I1984" s="54" t="str">
        <f>IF(H1984="","",INDEX(D.1[Quy cách],MATCH(H1984,D.1[Tên sản phẩm],0)))</f>
        <v/>
      </c>
      <c r="J1984" s="20" t="str">
        <f>IF(H1984="","",INDEX(D.1[ĐVT],MATCH(H1984,D.1[Tên sản phẩm],0)))</f>
        <v/>
      </c>
      <c r="K1984" s="56" t="str">
        <f>IF(H1984="","",INDEX(#REF!,MATCH(H1984,D.1[Tên sản phẩm],0)))</f>
        <v/>
      </c>
      <c r="L1984" s="56"/>
      <c r="M1984" s="53"/>
      <c r="N1984" s="53"/>
      <c r="O1984" s="53"/>
      <c r="P1984" s="57" t="str">
        <f t="shared" si="368"/>
        <v/>
      </c>
      <c r="Q1984" s="58"/>
      <c r="R1984" s="56" t="str">
        <f t="shared" si="361"/>
        <v/>
      </c>
      <c r="S1984" s="57" t="str">
        <f t="shared" si="369"/>
        <v/>
      </c>
      <c r="T1984" s="58" t="str">
        <f t="shared" ca="1" si="370"/>
        <v/>
      </c>
      <c r="U1984" s="57" t="str">
        <f t="shared" si="371"/>
        <v/>
      </c>
      <c r="V1984" s="57" t="str">
        <f ca="1">IF(AND(C1984&lt;&gt;"",C1984&lt;&gt;OFFSET(C1984,1,0)),SUMIFS([Giá có thuế],[Số ĐK],C1984),"")</f>
        <v/>
      </c>
      <c r="W1984" s="53"/>
      <c r="X1984" s="55" t="str">
        <f>IF(W1984="","",'Thông Tin Chung'!#REF!)</f>
        <v/>
      </c>
      <c r="Y1984" s="57" t="str">
        <f t="shared" ca="1" si="372"/>
        <v/>
      </c>
      <c r="Z1984" s="59"/>
      <c r="AA1984" s="49" t="str">
        <f ca="1">IF(C1984="","",IF(OR(D1984&lt;NgayBatDau,D1984&gt;NgayKetThuc),"Ngày tháng phải nằm trong kỳ báo cáo",IF(AND(G1984&lt;&gt;"",COUNTIF(D.2[Tên khách hàng],G1984)=0),"Tên KH chưa khai báo trong DSKH",IF(AND(H1984&lt;&gt;"",COUNTIF(D.1[Tên sản phẩm],H1984)=0),"SP này chưa khai báo trong DSSP",""))))</f>
        <v/>
      </c>
      <c r="AB1984" s="28" t="str">
        <f t="shared" ca="1" si="362"/>
        <v/>
      </c>
      <c r="AC1984" s="29" t="str">
        <f>IF(OR(H1984="",S1984=""),"",S1984-(SUM(L1984,M1984)*INDEX(#REF!,MATCH(H1984,D.1[Tên sản phẩm],0))))</f>
        <v/>
      </c>
    </row>
    <row r="1985" spans="2:29" ht="27.75" customHeight="1">
      <c r="B1985" s="69">
        <f t="shared" si="363"/>
        <v>1982</v>
      </c>
      <c r="C1985" s="49" t="str">
        <f t="shared" ca="1" si="364"/>
        <v/>
      </c>
      <c r="D1985" s="50" t="str">
        <f t="shared" ca="1" si="365"/>
        <v/>
      </c>
      <c r="E1985" s="51" t="str">
        <f t="shared" ca="1" si="366"/>
        <v/>
      </c>
      <c r="F1985" s="51"/>
      <c r="G1985" s="52" t="str">
        <f t="shared" ca="1" si="367"/>
        <v/>
      </c>
      <c r="H1985" s="53"/>
      <c r="I1985" s="54" t="str">
        <f>IF(H1985="","",INDEX(D.1[Quy cách],MATCH(H1985,D.1[Tên sản phẩm],0)))</f>
        <v/>
      </c>
      <c r="J1985" s="20" t="str">
        <f>IF(H1985="","",INDEX(D.1[ĐVT],MATCH(H1985,D.1[Tên sản phẩm],0)))</f>
        <v/>
      </c>
      <c r="K1985" s="56" t="str">
        <f>IF(H1985="","",INDEX(#REF!,MATCH(H1985,D.1[Tên sản phẩm],0)))</f>
        <v/>
      </c>
      <c r="L1985" s="56"/>
      <c r="M1985" s="53"/>
      <c r="N1985" s="53"/>
      <c r="O1985" s="53"/>
      <c r="P1985" s="57" t="str">
        <f t="shared" si="368"/>
        <v/>
      </c>
      <c r="Q1985" s="58"/>
      <c r="R1985" s="56" t="str">
        <f t="shared" si="361"/>
        <v/>
      </c>
      <c r="S1985" s="57" t="str">
        <f t="shared" si="369"/>
        <v/>
      </c>
      <c r="T1985" s="58" t="str">
        <f t="shared" ca="1" si="370"/>
        <v/>
      </c>
      <c r="U1985" s="57" t="str">
        <f t="shared" si="371"/>
        <v/>
      </c>
      <c r="V1985" s="57" t="str">
        <f ca="1">IF(AND(C1985&lt;&gt;"",C1985&lt;&gt;OFFSET(C1985,1,0)),SUMIFS([Giá có thuế],[Số ĐK],C1985),"")</f>
        <v/>
      </c>
      <c r="W1985" s="53"/>
      <c r="X1985" s="55" t="str">
        <f>IF(W1985="","",'Thông Tin Chung'!#REF!)</f>
        <v/>
      </c>
      <c r="Y1985" s="57" t="str">
        <f t="shared" ca="1" si="372"/>
        <v/>
      </c>
      <c r="Z1985" s="59"/>
      <c r="AA1985" s="49" t="str">
        <f ca="1">IF(C1985="","",IF(OR(D1985&lt;NgayBatDau,D1985&gt;NgayKetThuc),"Ngày tháng phải nằm trong kỳ báo cáo",IF(AND(G1985&lt;&gt;"",COUNTIF(D.2[Tên khách hàng],G1985)=0),"Tên KH chưa khai báo trong DSKH",IF(AND(H1985&lt;&gt;"",COUNTIF(D.1[Tên sản phẩm],H1985)=0),"SP này chưa khai báo trong DSSP",""))))</f>
        <v/>
      </c>
      <c r="AB1985" s="28" t="str">
        <f t="shared" ca="1" si="362"/>
        <v/>
      </c>
      <c r="AC1985" s="29" t="str">
        <f>IF(OR(H1985="",S1985=""),"",S1985-(SUM(L1985,M1985)*INDEX(#REF!,MATCH(H1985,D.1[Tên sản phẩm],0))))</f>
        <v/>
      </c>
    </row>
    <row r="1986" spans="2:29" ht="27.75" customHeight="1">
      <c r="B1986" s="69">
        <f t="shared" si="363"/>
        <v>1983</v>
      </c>
      <c r="C1986" s="49" t="str">
        <f t="shared" ca="1" si="364"/>
        <v/>
      </c>
      <c r="D1986" s="50" t="str">
        <f t="shared" ca="1" si="365"/>
        <v/>
      </c>
      <c r="E1986" s="51" t="str">
        <f t="shared" ca="1" si="366"/>
        <v/>
      </c>
      <c r="F1986" s="51"/>
      <c r="G1986" s="52" t="str">
        <f t="shared" ca="1" si="367"/>
        <v/>
      </c>
      <c r="H1986" s="53"/>
      <c r="I1986" s="54" t="str">
        <f>IF(H1986="","",INDEX(D.1[Quy cách],MATCH(H1986,D.1[Tên sản phẩm],0)))</f>
        <v/>
      </c>
      <c r="J1986" s="20" t="str">
        <f>IF(H1986="","",INDEX(D.1[ĐVT],MATCH(H1986,D.1[Tên sản phẩm],0)))</f>
        <v/>
      </c>
      <c r="K1986" s="56" t="str">
        <f>IF(H1986="","",INDEX(#REF!,MATCH(H1986,D.1[Tên sản phẩm],0)))</f>
        <v/>
      </c>
      <c r="L1986" s="56"/>
      <c r="M1986" s="53"/>
      <c r="N1986" s="53"/>
      <c r="O1986" s="53"/>
      <c r="P1986" s="57" t="str">
        <f t="shared" si="368"/>
        <v/>
      </c>
      <c r="Q1986" s="58"/>
      <c r="R1986" s="56" t="str">
        <f t="shared" si="361"/>
        <v/>
      </c>
      <c r="S1986" s="57" t="str">
        <f t="shared" si="369"/>
        <v/>
      </c>
      <c r="T1986" s="58" t="str">
        <f t="shared" ca="1" si="370"/>
        <v/>
      </c>
      <c r="U1986" s="57" t="str">
        <f t="shared" si="371"/>
        <v/>
      </c>
      <c r="V1986" s="57" t="str">
        <f ca="1">IF(AND(C1986&lt;&gt;"",C1986&lt;&gt;OFFSET(C1986,1,0)),SUMIFS([Giá có thuế],[Số ĐK],C1986),"")</f>
        <v/>
      </c>
      <c r="W1986" s="53"/>
      <c r="X1986" s="55" t="str">
        <f>IF(W1986="","",'Thông Tin Chung'!#REF!)</f>
        <v/>
      </c>
      <c r="Y1986" s="57" t="str">
        <f t="shared" ca="1" si="372"/>
        <v/>
      </c>
      <c r="Z1986" s="59"/>
      <c r="AA1986" s="49" t="str">
        <f ca="1">IF(C1986="","",IF(OR(D1986&lt;NgayBatDau,D1986&gt;NgayKetThuc),"Ngày tháng phải nằm trong kỳ báo cáo",IF(AND(G1986&lt;&gt;"",COUNTIF(D.2[Tên khách hàng],G1986)=0),"Tên KH chưa khai báo trong DSKH",IF(AND(H1986&lt;&gt;"",COUNTIF(D.1[Tên sản phẩm],H1986)=0),"SP này chưa khai báo trong DSSP",""))))</f>
        <v/>
      </c>
      <c r="AB1986" s="28" t="str">
        <f t="shared" ca="1" si="362"/>
        <v/>
      </c>
      <c r="AC1986" s="29" t="str">
        <f>IF(OR(H1986="",S1986=""),"",S1986-(SUM(L1986,M1986)*INDEX(#REF!,MATCH(H1986,D.1[Tên sản phẩm],0))))</f>
        <v/>
      </c>
    </row>
    <row r="1987" spans="2:29" ht="27.75" customHeight="1">
      <c r="B1987" s="69">
        <f t="shared" si="363"/>
        <v>1984</v>
      </c>
      <c r="C1987" s="49" t="str">
        <f t="shared" ca="1" si="364"/>
        <v/>
      </c>
      <c r="D1987" s="50" t="str">
        <f t="shared" ca="1" si="365"/>
        <v/>
      </c>
      <c r="E1987" s="51" t="str">
        <f t="shared" ca="1" si="366"/>
        <v/>
      </c>
      <c r="F1987" s="51"/>
      <c r="G1987" s="52" t="str">
        <f t="shared" ca="1" si="367"/>
        <v/>
      </c>
      <c r="H1987" s="53"/>
      <c r="I1987" s="54" t="str">
        <f>IF(H1987="","",INDEX(D.1[Quy cách],MATCH(H1987,D.1[Tên sản phẩm],0)))</f>
        <v/>
      </c>
      <c r="J1987" s="20" t="str">
        <f>IF(H1987="","",INDEX(D.1[ĐVT],MATCH(H1987,D.1[Tên sản phẩm],0)))</f>
        <v/>
      </c>
      <c r="K1987" s="56" t="str">
        <f>IF(H1987="","",INDEX(#REF!,MATCH(H1987,D.1[Tên sản phẩm],0)))</f>
        <v/>
      </c>
      <c r="L1987" s="56"/>
      <c r="M1987" s="53"/>
      <c r="N1987" s="53"/>
      <c r="O1987" s="53"/>
      <c r="P1987" s="57" t="str">
        <f t="shared" si="368"/>
        <v/>
      </c>
      <c r="Q1987" s="58"/>
      <c r="R1987" s="56" t="str">
        <f t="shared" ref="R1987:R2050" si="373">IF(P1987="","",P1987*SUM(Q1987))</f>
        <v/>
      </c>
      <c r="S1987" s="57" t="str">
        <f t="shared" si="369"/>
        <v/>
      </c>
      <c r="T1987" s="58" t="str">
        <f t="shared" ca="1" si="370"/>
        <v/>
      </c>
      <c r="U1987" s="57" t="str">
        <f t="shared" si="371"/>
        <v/>
      </c>
      <c r="V1987" s="57" t="str">
        <f ca="1">IF(AND(C1987&lt;&gt;"",C1987&lt;&gt;OFFSET(C1987,1,0)),SUMIFS([Giá có thuế],[Số ĐK],C1987),"")</f>
        <v/>
      </c>
      <c r="W1987" s="53"/>
      <c r="X1987" s="55" t="str">
        <f>IF(W1987="","",'Thông Tin Chung'!#REF!)</f>
        <v/>
      </c>
      <c r="Y1987" s="57" t="str">
        <f t="shared" ca="1" si="372"/>
        <v/>
      </c>
      <c r="Z1987" s="59"/>
      <c r="AA1987" s="49" t="str">
        <f ca="1">IF(C1987="","",IF(OR(D1987&lt;NgayBatDau,D1987&gt;NgayKetThuc),"Ngày tháng phải nằm trong kỳ báo cáo",IF(AND(G1987&lt;&gt;"",COUNTIF(D.2[Tên khách hàng],G1987)=0),"Tên KH chưa khai báo trong DSKH",IF(AND(H1987&lt;&gt;"",COUNTIF(D.1[Tên sản phẩm],H1987)=0),"SP này chưa khai báo trong DSSP",""))))</f>
        <v/>
      </c>
      <c r="AB1987" s="28" t="str">
        <f t="shared" ref="AB1987:AB2050" ca="1" si="374">IF(D1987="","",MONTH(D1987))</f>
        <v/>
      </c>
      <c r="AC1987" s="29" t="str">
        <f>IF(OR(H1987="",S1987=""),"",S1987-(SUM(L1987,M1987)*INDEX(#REF!,MATCH(H1987,D.1[Tên sản phẩm],0))))</f>
        <v/>
      </c>
    </row>
    <row r="1988" spans="2:29" ht="27.75" customHeight="1">
      <c r="B1988" s="69">
        <f t="shared" ref="B1988:B2051" si="375">ROW(A1988)-3</f>
        <v>1985</v>
      </c>
      <c r="C1988" s="49" t="str">
        <f t="shared" ref="C1988:C2051" ca="1" si="376">IF(AND(D1988="",E1988="",G1988=""),"",IF(AND(D1988=OFFSET(D1988,-1,0),E1988=OFFSET(E1988,-1,0),G1988=OFFSET(G1988,-1,0)),OFFSET(B1988,-1,1),B1988))</f>
        <v/>
      </c>
      <c r="D1988" s="50" t="str">
        <f t="shared" ref="D1988:D2051" ca="1" si="377">IF(AND($H1988&lt;&gt;"",B1988&lt;&gt;1),OFFSET(C1988,-1,1),"")</f>
        <v/>
      </c>
      <c r="E1988" s="51" t="str">
        <f t="shared" ref="E1988:E2051" ca="1" si="378">IF(AND($H1988&lt;&gt;"",B1988&lt;&gt;1),OFFSET(D1988,-1,1),"")</f>
        <v/>
      </c>
      <c r="F1988" s="51"/>
      <c r="G1988" s="52" t="str">
        <f t="shared" ref="G1988:G2051" ca="1" si="379">IF(AND($H1988&lt;&gt;"",B1988&lt;&gt;1),OFFSET(F1988,-1,1),"")</f>
        <v/>
      </c>
      <c r="H1988" s="53"/>
      <c r="I1988" s="54" t="str">
        <f>IF(H1988="","",INDEX(D.1[Quy cách],MATCH(H1988,D.1[Tên sản phẩm],0)))</f>
        <v/>
      </c>
      <c r="J1988" s="20" t="str">
        <f>IF(H1988="","",INDEX(D.1[ĐVT],MATCH(H1988,D.1[Tên sản phẩm],0)))</f>
        <v/>
      </c>
      <c r="K1988" s="56" t="str">
        <f>IF(H1988="","",INDEX(#REF!,MATCH(H1988,D.1[Tên sản phẩm],0)))</f>
        <v/>
      </c>
      <c r="L1988" s="56"/>
      <c r="M1988" s="53"/>
      <c r="N1988" s="53"/>
      <c r="O1988" s="53"/>
      <c r="P1988" s="57" t="str">
        <f t="shared" ref="P1988:P2051" si="380">IF(AND(K1988&lt;&gt;"",L1988&lt;&gt;""),K1988*L1988,IF(AND(N1988&lt;&gt;"",O1988&lt;&gt;""),N1988*O1988,""))</f>
        <v/>
      </c>
      <c r="Q1988" s="58"/>
      <c r="R1988" s="56" t="str">
        <f t="shared" si="373"/>
        <v/>
      </c>
      <c r="S1988" s="57" t="str">
        <f t="shared" ref="S1988:S2051" si="381">IF(P1988="","",P1988-SUM(R1988))</f>
        <v/>
      </c>
      <c r="T1988" s="58" t="str">
        <f t="shared" ref="T1988:T2051" ca="1" si="382">IF(AND(S1988&lt;&gt;"",C1988=OFFSET(C1988,-1,0)),OFFSET(S1988,-1,1),"")</f>
        <v/>
      </c>
      <c r="U1988" s="57" t="str">
        <f t="shared" ref="U1988:U2051" si="383">IF(S1988="","",S1988*SUM(1,T1988))</f>
        <v/>
      </c>
      <c r="V1988" s="57" t="str">
        <f ca="1">IF(AND(C1988&lt;&gt;"",C1988&lt;&gt;OFFSET(C1988,1,0)),SUMIFS([Giá có thuế],[Số ĐK],C1988),"")</f>
        <v/>
      </c>
      <c r="W1988" s="53"/>
      <c r="X1988" s="55" t="str">
        <f>IF(W1988="","",'Thông Tin Chung'!#REF!)</f>
        <v/>
      </c>
      <c r="Y1988" s="57" t="str">
        <f t="shared" ref="Y1988:Y2051" ca="1" si="384">IF(AND(V1988&lt;&gt;"",W1988&lt;&gt;"",V1988&lt;&gt;0),V1988-W1988,"")</f>
        <v/>
      </c>
      <c r="Z1988" s="59"/>
      <c r="AA1988" s="49" t="str">
        <f ca="1">IF(C1988="","",IF(OR(D1988&lt;NgayBatDau,D1988&gt;NgayKetThuc),"Ngày tháng phải nằm trong kỳ báo cáo",IF(AND(G1988&lt;&gt;"",COUNTIF(D.2[Tên khách hàng],G1988)=0),"Tên KH chưa khai báo trong DSKH",IF(AND(H1988&lt;&gt;"",COUNTIF(D.1[Tên sản phẩm],H1988)=0),"SP này chưa khai báo trong DSSP",""))))</f>
        <v/>
      </c>
      <c r="AB1988" s="28" t="str">
        <f t="shared" ca="1" si="374"/>
        <v/>
      </c>
      <c r="AC1988" s="29" t="str">
        <f>IF(OR(H1988="",S1988=""),"",S1988-(SUM(L1988,M1988)*INDEX(#REF!,MATCH(H1988,D.1[Tên sản phẩm],0))))</f>
        <v/>
      </c>
    </row>
    <row r="1989" spans="2:29" ht="27.75" customHeight="1">
      <c r="B1989" s="69">
        <f t="shared" si="375"/>
        <v>1986</v>
      </c>
      <c r="C1989" s="49" t="str">
        <f t="shared" ca="1" si="376"/>
        <v/>
      </c>
      <c r="D1989" s="50" t="str">
        <f t="shared" ca="1" si="377"/>
        <v/>
      </c>
      <c r="E1989" s="51" t="str">
        <f t="shared" ca="1" si="378"/>
        <v/>
      </c>
      <c r="F1989" s="51"/>
      <c r="G1989" s="52" t="str">
        <f t="shared" ca="1" si="379"/>
        <v/>
      </c>
      <c r="H1989" s="53"/>
      <c r="I1989" s="54" t="str">
        <f>IF(H1989="","",INDEX(D.1[Quy cách],MATCH(H1989,D.1[Tên sản phẩm],0)))</f>
        <v/>
      </c>
      <c r="J1989" s="20" t="str">
        <f>IF(H1989="","",INDEX(D.1[ĐVT],MATCH(H1989,D.1[Tên sản phẩm],0)))</f>
        <v/>
      </c>
      <c r="K1989" s="56" t="str">
        <f>IF(H1989="","",INDEX(#REF!,MATCH(H1989,D.1[Tên sản phẩm],0)))</f>
        <v/>
      </c>
      <c r="L1989" s="56"/>
      <c r="M1989" s="53"/>
      <c r="N1989" s="53"/>
      <c r="O1989" s="53"/>
      <c r="P1989" s="57" t="str">
        <f t="shared" si="380"/>
        <v/>
      </c>
      <c r="Q1989" s="58"/>
      <c r="R1989" s="56" t="str">
        <f t="shared" si="373"/>
        <v/>
      </c>
      <c r="S1989" s="57" t="str">
        <f t="shared" si="381"/>
        <v/>
      </c>
      <c r="T1989" s="58" t="str">
        <f t="shared" ca="1" si="382"/>
        <v/>
      </c>
      <c r="U1989" s="57" t="str">
        <f t="shared" si="383"/>
        <v/>
      </c>
      <c r="V1989" s="57" t="str">
        <f ca="1">IF(AND(C1989&lt;&gt;"",C1989&lt;&gt;OFFSET(C1989,1,0)),SUMIFS([Giá có thuế],[Số ĐK],C1989),"")</f>
        <v/>
      </c>
      <c r="W1989" s="53"/>
      <c r="X1989" s="55" t="str">
        <f>IF(W1989="","",'Thông Tin Chung'!#REF!)</f>
        <v/>
      </c>
      <c r="Y1989" s="57" t="str">
        <f t="shared" ca="1" si="384"/>
        <v/>
      </c>
      <c r="Z1989" s="59"/>
      <c r="AA1989" s="49" t="str">
        <f ca="1">IF(C1989="","",IF(OR(D1989&lt;NgayBatDau,D1989&gt;NgayKetThuc),"Ngày tháng phải nằm trong kỳ báo cáo",IF(AND(G1989&lt;&gt;"",COUNTIF(D.2[Tên khách hàng],G1989)=0),"Tên KH chưa khai báo trong DSKH",IF(AND(H1989&lt;&gt;"",COUNTIF(D.1[Tên sản phẩm],H1989)=0),"SP này chưa khai báo trong DSSP",""))))</f>
        <v/>
      </c>
      <c r="AB1989" s="28" t="str">
        <f t="shared" ca="1" si="374"/>
        <v/>
      </c>
      <c r="AC1989" s="29" t="str">
        <f>IF(OR(H1989="",S1989=""),"",S1989-(SUM(L1989,M1989)*INDEX(#REF!,MATCH(H1989,D.1[Tên sản phẩm],0))))</f>
        <v/>
      </c>
    </row>
    <row r="1990" spans="2:29" ht="27.75" customHeight="1">
      <c r="B1990" s="69">
        <f t="shared" si="375"/>
        <v>1987</v>
      </c>
      <c r="C1990" s="49" t="str">
        <f t="shared" ca="1" si="376"/>
        <v/>
      </c>
      <c r="D1990" s="50" t="str">
        <f t="shared" ca="1" si="377"/>
        <v/>
      </c>
      <c r="E1990" s="51" t="str">
        <f t="shared" ca="1" si="378"/>
        <v/>
      </c>
      <c r="F1990" s="51"/>
      <c r="G1990" s="52" t="str">
        <f t="shared" ca="1" si="379"/>
        <v/>
      </c>
      <c r="H1990" s="53"/>
      <c r="I1990" s="54" t="str">
        <f>IF(H1990="","",INDEX(D.1[Quy cách],MATCH(H1990,D.1[Tên sản phẩm],0)))</f>
        <v/>
      </c>
      <c r="J1990" s="20" t="str">
        <f>IF(H1990="","",INDEX(D.1[ĐVT],MATCH(H1990,D.1[Tên sản phẩm],0)))</f>
        <v/>
      </c>
      <c r="K1990" s="56" t="str">
        <f>IF(H1990="","",INDEX(#REF!,MATCH(H1990,D.1[Tên sản phẩm],0)))</f>
        <v/>
      </c>
      <c r="L1990" s="56"/>
      <c r="M1990" s="53"/>
      <c r="N1990" s="53"/>
      <c r="O1990" s="53"/>
      <c r="P1990" s="57" t="str">
        <f t="shared" si="380"/>
        <v/>
      </c>
      <c r="Q1990" s="58"/>
      <c r="R1990" s="56" t="str">
        <f t="shared" si="373"/>
        <v/>
      </c>
      <c r="S1990" s="57" t="str">
        <f t="shared" si="381"/>
        <v/>
      </c>
      <c r="T1990" s="58" t="str">
        <f t="shared" ca="1" si="382"/>
        <v/>
      </c>
      <c r="U1990" s="57" t="str">
        <f t="shared" si="383"/>
        <v/>
      </c>
      <c r="V1990" s="57" t="str">
        <f ca="1">IF(AND(C1990&lt;&gt;"",C1990&lt;&gt;OFFSET(C1990,1,0)),SUMIFS([Giá có thuế],[Số ĐK],C1990),"")</f>
        <v/>
      </c>
      <c r="W1990" s="53"/>
      <c r="X1990" s="55" t="str">
        <f>IF(W1990="","",'Thông Tin Chung'!#REF!)</f>
        <v/>
      </c>
      <c r="Y1990" s="57" t="str">
        <f t="shared" ca="1" si="384"/>
        <v/>
      </c>
      <c r="Z1990" s="59"/>
      <c r="AA1990" s="49" t="str">
        <f ca="1">IF(C1990="","",IF(OR(D1990&lt;NgayBatDau,D1990&gt;NgayKetThuc),"Ngày tháng phải nằm trong kỳ báo cáo",IF(AND(G1990&lt;&gt;"",COUNTIF(D.2[Tên khách hàng],G1990)=0),"Tên KH chưa khai báo trong DSKH",IF(AND(H1990&lt;&gt;"",COUNTIF(D.1[Tên sản phẩm],H1990)=0),"SP này chưa khai báo trong DSSP",""))))</f>
        <v/>
      </c>
      <c r="AB1990" s="28" t="str">
        <f t="shared" ca="1" si="374"/>
        <v/>
      </c>
      <c r="AC1990" s="29" t="str">
        <f>IF(OR(H1990="",S1990=""),"",S1990-(SUM(L1990,M1990)*INDEX(#REF!,MATCH(H1990,D.1[Tên sản phẩm],0))))</f>
        <v/>
      </c>
    </row>
    <row r="1991" spans="2:29" ht="27.75" customHeight="1">
      <c r="B1991" s="69">
        <f t="shared" si="375"/>
        <v>1988</v>
      </c>
      <c r="C1991" s="49" t="str">
        <f t="shared" ca="1" si="376"/>
        <v/>
      </c>
      <c r="D1991" s="50" t="str">
        <f t="shared" ca="1" si="377"/>
        <v/>
      </c>
      <c r="E1991" s="51" t="str">
        <f t="shared" ca="1" si="378"/>
        <v/>
      </c>
      <c r="F1991" s="51"/>
      <c r="G1991" s="52" t="str">
        <f t="shared" ca="1" si="379"/>
        <v/>
      </c>
      <c r="H1991" s="53"/>
      <c r="I1991" s="54" t="str">
        <f>IF(H1991="","",INDEX(D.1[Quy cách],MATCH(H1991,D.1[Tên sản phẩm],0)))</f>
        <v/>
      </c>
      <c r="J1991" s="20" t="str">
        <f>IF(H1991="","",INDEX(D.1[ĐVT],MATCH(H1991,D.1[Tên sản phẩm],0)))</f>
        <v/>
      </c>
      <c r="K1991" s="56" t="str">
        <f>IF(H1991="","",INDEX(#REF!,MATCH(H1991,D.1[Tên sản phẩm],0)))</f>
        <v/>
      </c>
      <c r="L1991" s="56"/>
      <c r="M1991" s="53"/>
      <c r="N1991" s="53"/>
      <c r="O1991" s="53"/>
      <c r="P1991" s="57" t="str">
        <f t="shared" si="380"/>
        <v/>
      </c>
      <c r="Q1991" s="58"/>
      <c r="R1991" s="56" t="str">
        <f t="shared" si="373"/>
        <v/>
      </c>
      <c r="S1991" s="57" t="str">
        <f t="shared" si="381"/>
        <v/>
      </c>
      <c r="T1991" s="58" t="str">
        <f t="shared" ca="1" si="382"/>
        <v/>
      </c>
      <c r="U1991" s="57" t="str">
        <f t="shared" si="383"/>
        <v/>
      </c>
      <c r="V1991" s="57" t="str">
        <f ca="1">IF(AND(C1991&lt;&gt;"",C1991&lt;&gt;OFFSET(C1991,1,0)),SUMIFS([Giá có thuế],[Số ĐK],C1991),"")</f>
        <v/>
      </c>
      <c r="W1991" s="53"/>
      <c r="X1991" s="55" t="str">
        <f>IF(W1991="","",'Thông Tin Chung'!#REF!)</f>
        <v/>
      </c>
      <c r="Y1991" s="57" t="str">
        <f t="shared" ca="1" si="384"/>
        <v/>
      </c>
      <c r="Z1991" s="59"/>
      <c r="AA1991" s="49" t="str">
        <f ca="1">IF(C1991="","",IF(OR(D1991&lt;NgayBatDau,D1991&gt;NgayKetThuc),"Ngày tháng phải nằm trong kỳ báo cáo",IF(AND(G1991&lt;&gt;"",COUNTIF(D.2[Tên khách hàng],G1991)=0),"Tên KH chưa khai báo trong DSKH",IF(AND(H1991&lt;&gt;"",COUNTIF(D.1[Tên sản phẩm],H1991)=0),"SP này chưa khai báo trong DSSP",""))))</f>
        <v/>
      </c>
      <c r="AB1991" s="28" t="str">
        <f t="shared" ca="1" si="374"/>
        <v/>
      </c>
      <c r="AC1991" s="29" t="str">
        <f>IF(OR(H1991="",S1991=""),"",S1991-(SUM(L1991,M1991)*INDEX(#REF!,MATCH(H1991,D.1[Tên sản phẩm],0))))</f>
        <v/>
      </c>
    </row>
    <row r="1992" spans="2:29" ht="27.75" customHeight="1">
      <c r="B1992" s="69">
        <f t="shared" si="375"/>
        <v>1989</v>
      </c>
      <c r="C1992" s="49" t="str">
        <f t="shared" ca="1" si="376"/>
        <v/>
      </c>
      <c r="D1992" s="50" t="str">
        <f t="shared" ca="1" si="377"/>
        <v/>
      </c>
      <c r="E1992" s="51" t="str">
        <f t="shared" ca="1" si="378"/>
        <v/>
      </c>
      <c r="F1992" s="51"/>
      <c r="G1992" s="52" t="str">
        <f t="shared" ca="1" si="379"/>
        <v/>
      </c>
      <c r="H1992" s="53"/>
      <c r="I1992" s="54" t="str">
        <f>IF(H1992="","",INDEX(D.1[Quy cách],MATCH(H1992,D.1[Tên sản phẩm],0)))</f>
        <v/>
      </c>
      <c r="J1992" s="20" t="str">
        <f>IF(H1992="","",INDEX(D.1[ĐVT],MATCH(H1992,D.1[Tên sản phẩm],0)))</f>
        <v/>
      </c>
      <c r="K1992" s="56" t="str">
        <f>IF(H1992="","",INDEX(#REF!,MATCH(H1992,D.1[Tên sản phẩm],0)))</f>
        <v/>
      </c>
      <c r="L1992" s="56"/>
      <c r="M1992" s="53"/>
      <c r="N1992" s="53"/>
      <c r="O1992" s="53"/>
      <c r="P1992" s="57" t="str">
        <f t="shared" si="380"/>
        <v/>
      </c>
      <c r="Q1992" s="58"/>
      <c r="R1992" s="56" t="str">
        <f t="shared" si="373"/>
        <v/>
      </c>
      <c r="S1992" s="57" t="str">
        <f t="shared" si="381"/>
        <v/>
      </c>
      <c r="T1992" s="58" t="str">
        <f t="shared" ca="1" si="382"/>
        <v/>
      </c>
      <c r="U1992" s="57" t="str">
        <f t="shared" si="383"/>
        <v/>
      </c>
      <c r="V1992" s="57" t="str">
        <f ca="1">IF(AND(C1992&lt;&gt;"",C1992&lt;&gt;OFFSET(C1992,1,0)),SUMIFS([Giá có thuế],[Số ĐK],C1992),"")</f>
        <v/>
      </c>
      <c r="W1992" s="53"/>
      <c r="X1992" s="55" t="str">
        <f>IF(W1992="","",'Thông Tin Chung'!#REF!)</f>
        <v/>
      </c>
      <c r="Y1992" s="57" t="str">
        <f t="shared" ca="1" si="384"/>
        <v/>
      </c>
      <c r="Z1992" s="59"/>
      <c r="AA1992" s="49" t="str">
        <f ca="1">IF(C1992="","",IF(OR(D1992&lt;NgayBatDau,D1992&gt;NgayKetThuc),"Ngày tháng phải nằm trong kỳ báo cáo",IF(AND(G1992&lt;&gt;"",COUNTIF(D.2[Tên khách hàng],G1992)=0),"Tên KH chưa khai báo trong DSKH",IF(AND(H1992&lt;&gt;"",COUNTIF(D.1[Tên sản phẩm],H1992)=0),"SP này chưa khai báo trong DSSP",""))))</f>
        <v/>
      </c>
      <c r="AB1992" s="28" t="str">
        <f t="shared" ca="1" si="374"/>
        <v/>
      </c>
      <c r="AC1992" s="29" t="str">
        <f>IF(OR(H1992="",S1992=""),"",S1992-(SUM(L1992,M1992)*INDEX(#REF!,MATCH(H1992,D.1[Tên sản phẩm],0))))</f>
        <v/>
      </c>
    </row>
    <row r="1993" spans="2:29" ht="27.75" customHeight="1">
      <c r="B1993" s="69">
        <f t="shared" si="375"/>
        <v>1990</v>
      </c>
      <c r="C1993" s="49" t="str">
        <f t="shared" ca="1" si="376"/>
        <v/>
      </c>
      <c r="D1993" s="50" t="str">
        <f t="shared" ca="1" si="377"/>
        <v/>
      </c>
      <c r="E1993" s="51" t="str">
        <f t="shared" ca="1" si="378"/>
        <v/>
      </c>
      <c r="F1993" s="51"/>
      <c r="G1993" s="52" t="str">
        <f t="shared" ca="1" si="379"/>
        <v/>
      </c>
      <c r="H1993" s="53"/>
      <c r="I1993" s="54" t="str">
        <f>IF(H1993="","",INDEX(D.1[Quy cách],MATCH(H1993,D.1[Tên sản phẩm],0)))</f>
        <v/>
      </c>
      <c r="J1993" s="20" t="str">
        <f>IF(H1993="","",INDEX(D.1[ĐVT],MATCH(H1993,D.1[Tên sản phẩm],0)))</f>
        <v/>
      </c>
      <c r="K1993" s="56" t="str">
        <f>IF(H1993="","",INDEX(#REF!,MATCH(H1993,D.1[Tên sản phẩm],0)))</f>
        <v/>
      </c>
      <c r="L1993" s="56"/>
      <c r="M1993" s="53"/>
      <c r="N1993" s="53"/>
      <c r="O1993" s="53"/>
      <c r="P1993" s="57" t="str">
        <f t="shared" si="380"/>
        <v/>
      </c>
      <c r="Q1993" s="58"/>
      <c r="R1993" s="56" t="str">
        <f t="shared" si="373"/>
        <v/>
      </c>
      <c r="S1993" s="57" t="str">
        <f t="shared" si="381"/>
        <v/>
      </c>
      <c r="T1993" s="58" t="str">
        <f t="shared" ca="1" si="382"/>
        <v/>
      </c>
      <c r="U1993" s="57" t="str">
        <f t="shared" si="383"/>
        <v/>
      </c>
      <c r="V1993" s="57" t="str">
        <f ca="1">IF(AND(C1993&lt;&gt;"",C1993&lt;&gt;OFFSET(C1993,1,0)),SUMIFS([Giá có thuế],[Số ĐK],C1993),"")</f>
        <v/>
      </c>
      <c r="W1993" s="53"/>
      <c r="X1993" s="55" t="str">
        <f>IF(W1993="","",'Thông Tin Chung'!#REF!)</f>
        <v/>
      </c>
      <c r="Y1993" s="57" t="str">
        <f t="shared" ca="1" si="384"/>
        <v/>
      </c>
      <c r="Z1993" s="59"/>
      <c r="AA1993" s="49" t="str">
        <f ca="1">IF(C1993="","",IF(OR(D1993&lt;NgayBatDau,D1993&gt;NgayKetThuc),"Ngày tháng phải nằm trong kỳ báo cáo",IF(AND(G1993&lt;&gt;"",COUNTIF(D.2[Tên khách hàng],G1993)=0),"Tên KH chưa khai báo trong DSKH",IF(AND(H1993&lt;&gt;"",COUNTIF(D.1[Tên sản phẩm],H1993)=0),"SP này chưa khai báo trong DSSP",""))))</f>
        <v/>
      </c>
      <c r="AB1993" s="28" t="str">
        <f t="shared" ca="1" si="374"/>
        <v/>
      </c>
      <c r="AC1993" s="29" t="str">
        <f>IF(OR(H1993="",S1993=""),"",S1993-(SUM(L1993,M1993)*INDEX(#REF!,MATCH(H1993,D.1[Tên sản phẩm],0))))</f>
        <v/>
      </c>
    </row>
    <row r="1994" spans="2:29" ht="27.75" customHeight="1">
      <c r="B1994" s="69">
        <f t="shared" si="375"/>
        <v>1991</v>
      </c>
      <c r="C1994" s="49" t="str">
        <f t="shared" ca="1" si="376"/>
        <v/>
      </c>
      <c r="D1994" s="50" t="str">
        <f t="shared" ca="1" si="377"/>
        <v/>
      </c>
      <c r="E1994" s="51" t="str">
        <f t="shared" ca="1" si="378"/>
        <v/>
      </c>
      <c r="F1994" s="51"/>
      <c r="G1994" s="52" t="str">
        <f t="shared" ca="1" si="379"/>
        <v/>
      </c>
      <c r="H1994" s="53"/>
      <c r="I1994" s="54" t="str">
        <f>IF(H1994="","",INDEX(D.1[Quy cách],MATCH(H1994,D.1[Tên sản phẩm],0)))</f>
        <v/>
      </c>
      <c r="J1994" s="20" t="str">
        <f>IF(H1994="","",INDEX(D.1[ĐVT],MATCH(H1994,D.1[Tên sản phẩm],0)))</f>
        <v/>
      </c>
      <c r="K1994" s="56" t="str">
        <f>IF(H1994="","",INDEX(#REF!,MATCH(H1994,D.1[Tên sản phẩm],0)))</f>
        <v/>
      </c>
      <c r="L1994" s="56"/>
      <c r="M1994" s="53"/>
      <c r="N1994" s="53"/>
      <c r="O1994" s="53"/>
      <c r="P1994" s="57" t="str">
        <f t="shared" si="380"/>
        <v/>
      </c>
      <c r="Q1994" s="58"/>
      <c r="R1994" s="56" t="str">
        <f t="shared" si="373"/>
        <v/>
      </c>
      <c r="S1994" s="57" t="str">
        <f t="shared" si="381"/>
        <v/>
      </c>
      <c r="T1994" s="58" t="str">
        <f t="shared" ca="1" si="382"/>
        <v/>
      </c>
      <c r="U1994" s="57" t="str">
        <f t="shared" si="383"/>
        <v/>
      </c>
      <c r="V1994" s="57" t="str">
        <f ca="1">IF(AND(C1994&lt;&gt;"",C1994&lt;&gt;OFFSET(C1994,1,0)),SUMIFS([Giá có thuế],[Số ĐK],C1994),"")</f>
        <v/>
      </c>
      <c r="W1994" s="53"/>
      <c r="X1994" s="55" t="str">
        <f>IF(W1994="","",'Thông Tin Chung'!#REF!)</f>
        <v/>
      </c>
      <c r="Y1994" s="57" t="str">
        <f t="shared" ca="1" si="384"/>
        <v/>
      </c>
      <c r="Z1994" s="59"/>
      <c r="AA1994" s="49" t="str">
        <f ca="1">IF(C1994="","",IF(OR(D1994&lt;NgayBatDau,D1994&gt;NgayKetThuc),"Ngày tháng phải nằm trong kỳ báo cáo",IF(AND(G1994&lt;&gt;"",COUNTIF(D.2[Tên khách hàng],G1994)=0),"Tên KH chưa khai báo trong DSKH",IF(AND(H1994&lt;&gt;"",COUNTIF(D.1[Tên sản phẩm],H1994)=0),"SP này chưa khai báo trong DSSP",""))))</f>
        <v/>
      </c>
      <c r="AB1994" s="28" t="str">
        <f t="shared" ca="1" si="374"/>
        <v/>
      </c>
      <c r="AC1994" s="29" t="str">
        <f>IF(OR(H1994="",S1994=""),"",S1994-(SUM(L1994,M1994)*INDEX(#REF!,MATCH(H1994,D.1[Tên sản phẩm],0))))</f>
        <v/>
      </c>
    </row>
    <row r="1995" spans="2:29" ht="27.75" customHeight="1">
      <c r="B1995" s="69">
        <f t="shared" si="375"/>
        <v>1992</v>
      </c>
      <c r="C1995" s="49" t="str">
        <f t="shared" ca="1" si="376"/>
        <v/>
      </c>
      <c r="D1995" s="50" t="str">
        <f t="shared" ca="1" si="377"/>
        <v/>
      </c>
      <c r="E1995" s="51" t="str">
        <f t="shared" ca="1" si="378"/>
        <v/>
      </c>
      <c r="F1995" s="51"/>
      <c r="G1995" s="52" t="str">
        <f t="shared" ca="1" si="379"/>
        <v/>
      </c>
      <c r="H1995" s="53"/>
      <c r="I1995" s="54" t="str">
        <f>IF(H1995="","",INDEX(D.1[Quy cách],MATCH(H1995,D.1[Tên sản phẩm],0)))</f>
        <v/>
      </c>
      <c r="J1995" s="20" t="str">
        <f>IF(H1995="","",INDEX(D.1[ĐVT],MATCH(H1995,D.1[Tên sản phẩm],0)))</f>
        <v/>
      </c>
      <c r="K1995" s="56" t="str">
        <f>IF(H1995="","",INDEX(#REF!,MATCH(H1995,D.1[Tên sản phẩm],0)))</f>
        <v/>
      </c>
      <c r="L1995" s="56"/>
      <c r="M1995" s="53"/>
      <c r="N1995" s="53"/>
      <c r="O1995" s="53"/>
      <c r="P1995" s="57" t="str">
        <f t="shared" si="380"/>
        <v/>
      </c>
      <c r="Q1995" s="58"/>
      <c r="R1995" s="56" t="str">
        <f t="shared" si="373"/>
        <v/>
      </c>
      <c r="S1995" s="57" t="str">
        <f t="shared" si="381"/>
        <v/>
      </c>
      <c r="T1995" s="58" t="str">
        <f t="shared" ca="1" si="382"/>
        <v/>
      </c>
      <c r="U1995" s="57" t="str">
        <f t="shared" si="383"/>
        <v/>
      </c>
      <c r="V1995" s="57" t="str">
        <f ca="1">IF(AND(C1995&lt;&gt;"",C1995&lt;&gt;OFFSET(C1995,1,0)),SUMIFS([Giá có thuế],[Số ĐK],C1995),"")</f>
        <v/>
      </c>
      <c r="W1995" s="53"/>
      <c r="X1995" s="55" t="str">
        <f>IF(W1995="","",'Thông Tin Chung'!#REF!)</f>
        <v/>
      </c>
      <c r="Y1995" s="57" t="str">
        <f t="shared" ca="1" si="384"/>
        <v/>
      </c>
      <c r="Z1995" s="59"/>
      <c r="AA1995" s="49" t="str">
        <f ca="1">IF(C1995="","",IF(OR(D1995&lt;NgayBatDau,D1995&gt;NgayKetThuc),"Ngày tháng phải nằm trong kỳ báo cáo",IF(AND(G1995&lt;&gt;"",COUNTIF(D.2[Tên khách hàng],G1995)=0),"Tên KH chưa khai báo trong DSKH",IF(AND(H1995&lt;&gt;"",COUNTIF(D.1[Tên sản phẩm],H1995)=0),"SP này chưa khai báo trong DSSP",""))))</f>
        <v/>
      </c>
      <c r="AB1995" s="28" t="str">
        <f t="shared" ca="1" si="374"/>
        <v/>
      </c>
      <c r="AC1995" s="29" t="str">
        <f>IF(OR(H1995="",S1995=""),"",S1995-(SUM(L1995,M1995)*INDEX(#REF!,MATCH(H1995,D.1[Tên sản phẩm],0))))</f>
        <v/>
      </c>
    </row>
    <row r="1996" spans="2:29" ht="27.75" customHeight="1">
      <c r="B1996" s="69">
        <f t="shared" si="375"/>
        <v>1993</v>
      </c>
      <c r="C1996" s="49" t="str">
        <f t="shared" ca="1" si="376"/>
        <v/>
      </c>
      <c r="D1996" s="50" t="str">
        <f t="shared" ca="1" si="377"/>
        <v/>
      </c>
      <c r="E1996" s="51" t="str">
        <f t="shared" ca="1" si="378"/>
        <v/>
      </c>
      <c r="F1996" s="51"/>
      <c r="G1996" s="52" t="str">
        <f t="shared" ca="1" si="379"/>
        <v/>
      </c>
      <c r="H1996" s="53"/>
      <c r="I1996" s="54" t="str">
        <f>IF(H1996="","",INDEX(D.1[Quy cách],MATCH(H1996,D.1[Tên sản phẩm],0)))</f>
        <v/>
      </c>
      <c r="J1996" s="20" t="str">
        <f>IF(H1996="","",INDEX(D.1[ĐVT],MATCH(H1996,D.1[Tên sản phẩm],0)))</f>
        <v/>
      </c>
      <c r="K1996" s="56" t="str">
        <f>IF(H1996="","",INDEX(#REF!,MATCH(H1996,D.1[Tên sản phẩm],0)))</f>
        <v/>
      </c>
      <c r="L1996" s="56"/>
      <c r="M1996" s="53"/>
      <c r="N1996" s="53"/>
      <c r="O1996" s="53"/>
      <c r="P1996" s="57" t="str">
        <f t="shared" si="380"/>
        <v/>
      </c>
      <c r="Q1996" s="58"/>
      <c r="R1996" s="56" t="str">
        <f t="shared" si="373"/>
        <v/>
      </c>
      <c r="S1996" s="57" t="str">
        <f t="shared" si="381"/>
        <v/>
      </c>
      <c r="T1996" s="58" t="str">
        <f t="shared" ca="1" si="382"/>
        <v/>
      </c>
      <c r="U1996" s="57" t="str">
        <f t="shared" si="383"/>
        <v/>
      </c>
      <c r="V1996" s="57" t="str">
        <f ca="1">IF(AND(C1996&lt;&gt;"",C1996&lt;&gt;OFFSET(C1996,1,0)),SUMIFS([Giá có thuế],[Số ĐK],C1996),"")</f>
        <v/>
      </c>
      <c r="W1996" s="53"/>
      <c r="X1996" s="55" t="str">
        <f>IF(W1996="","",'Thông Tin Chung'!#REF!)</f>
        <v/>
      </c>
      <c r="Y1996" s="57" t="str">
        <f t="shared" ca="1" si="384"/>
        <v/>
      </c>
      <c r="Z1996" s="59"/>
      <c r="AA1996" s="49" t="str">
        <f ca="1">IF(C1996="","",IF(OR(D1996&lt;NgayBatDau,D1996&gt;NgayKetThuc),"Ngày tháng phải nằm trong kỳ báo cáo",IF(AND(G1996&lt;&gt;"",COUNTIF(D.2[Tên khách hàng],G1996)=0),"Tên KH chưa khai báo trong DSKH",IF(AND(H1996&lt;&gt;"",COUNTIF(D.1[Tên sản phẩm],H1996)=0),"SP này chưa khai báo trong DSSP",""))))</f>
        <v/>
      </c>
      <c r="AB1996" s="28" t="str">
        <f t="shared" ca="1" si="374"/>
        <v/>
      </c>
      <c r="AC1996" s="29" t="str">
        <f>IF(OR(H1996="",S1996=""),"",S1996-(SUM(L1996,M1996)*INDEX(#REF!,MATCH(H1996,D.1[Tên sản phẩm],0))))</f>
        <v/>
      </c>
    </row>
    <row r="1997" spans="2:29" ht="27.75" customHeight="1">
      <c r="B1997" s="69">
        <f t="shared" si="375"/>
        <v>1994</v>
      </c>
      <c r="C1997" s="49" t="str">
        <f t="shared" ca="1" si="376"/>
        <v/>
      </c>
      <c r="D1997" s="50" t="str">
        <f t="shared" ca="1" si="377"/>
        <v/>
      </c>
      <c r="E1997" s="51" t="str">
        <f t="shared" ca="1" si="378"/>
        <v/>
      </c>
      <c r="F1997" s="51"/>
      <c r="G1997" s="52" t="str">
        <f t="shared" ca="1" si="379"/>
        <v/>
      </c>
      <c r="H1997" s="53"/>
      <c r="I1997" s="54" t="str">
        <f>IF(H1997="","",INDEX(D.1[Quy cách],MATCH(H1997,D.1[Tên sản phẩm],0)))</f>
        <v/>
      </c>
      <c r="J1997" s="20" t="str">
        <f>IF(H1997="","",INDEX(D.1[ĐVT],MATCH(H1997,D.1[Tên sản phẩm],0)))</f>
        <v/>
      </c>
      <c r="K1997" s="56" t="str">
        <f>IF(H1997="","",INDEX(#REF!,MATCH(H1997,D.1[Tên sản phẩm],0)))</f>
        <v/>
      </c>
      <c r="L1997" s="56"/>
      <c r="M1997" s="53"/>
      <c r="N1997" s="53"/>
      <c r="O1997" s="53"/>
      <c r="P1997" s="57" t="str">
        <f t="shared" si="380"/>
        <v/>
      </c>
      <c r="Q1997" s="58"/>
      <c r="R1997" s="56" t="str">
        <f t="shared" si="373"/>
        <v/>
      </c>
      <c r="S1997" s="57" t="str">
        <f t="shared" si="381"/>
        <v/>
      </c>
      <c r="T1997" s="58" t="str">
        <f t="shared" ca="1" si="382"/>
        <v/>
      </c>
      <c r="U1997" s="57" t="str">
        <f t="shared" si="383"/>
        <v/>
      </c>
      <c r="V1997" s="57" t="str">
        <f ca="1">IF(AND(C1997&lt;&gt;"",C1997&lt;&gt;OFFSET(C1997,1,0)),SUMIFS([Giá có thuế],[Số ĐK],C1997),"")</f>
        <v/>
      </c>
      <c r="W1997" s="53"/>
      <c r="X1997" s="55" t="str">
        <f>IF(W1997="","",'Thông Tin Chung'!#REF!)</f>
        <v/>
      </c>
      <c r="Y1997" s="57" t="str">
        <f t="shared" ca="1" si="384"/>
        <v/>
      </c>
      <c r="Z1997" s="59"/>
      <c r="AA1997" s="49" t="str">
        <f ca="1">IF(C1997="","",IF(OR(D1997&lt;NgayBatDau,D1997&gt;NgayKetThuc),"Ngày tháng phải nằm trong kỳ báo cáo",IF(AND(G1997&lt;&gt;"",COUNTIF(D.2[Tên khách hàng],G1997)=0),"Tên KH chưa khai báo trong DSKH",IF(AND(H1997&lt;&gt;"",COUNTIF(D.1[Tên sản phẩm],H1997)=0),"SP này chưa khai báo trong DSSP",""))))</f>
        <v/>
      </c>
      <c r="AB1997" s="28" t="str">
        <f t="shared" ca="1" si="374"/>
        <v/>
      </c>
      <c r="AC1997" s="29" t="str">
        <f>IF(OR(H1997="",S1997=""),"",S1997-(SUM(L1997,M1997)*INDEX(#REF!,MATCH(H1997,D.1[Tên sản phẩm],0))))</f>
        <v/>
      </c>
    </row>
    <row r="1998" spans="2:29" ht="27.75" customHeight="1">
      <c r="B1998" s="69">
        <f t="shared" si="375"/>
        <v>1995</v>
      </c>
      <c r="C1998" s="49" t="str">
        <f t="shared" ca="1" si="376"/>
        <v/>
      </c>
      <c r="D1998" s="50" t="str">
        <f t="shared" ca="1" si="377"/>
        <v/>
      </c>
      <c r="E1998" s="51" t="str">
        <f t="shared" ca="1" si="378"/>
        <v/>
      </c>
      <c r="F1998" s="51"/>
      <c r="G1998" s="52" t="str">
        <f t="shared" ca="1" si="379"/>
        <v/>
      </c>
      <c r="H1998" s="53"/>
      <c r="I1998" s="54" t="str">
        <f>IF(H1998="","",INDEX(D.1[Quy cách],MATCH(H1998,D.1[Tên sản phẩm],0)))</f>
        <v/>
      </c>
      <c r="J1998" s="20" t="str">
        <f>IF(H1998="","",INDEX(D.1[ĐVT],MATCH(H1998,D.1[Tên sản phẩm],0)))</f>
        <v/>
      </c>
      <c r="K1998" s="56" t="str">
        <f>IF(H1998="","",INDEX(#REF!,MATCH(H1998,D.1[Tên sản phẩm],0)))</f>
        <v/>
      </c>
      <c r="L1998" s="56"/>
      <c r="M1998" s="53"/>
      <c r="N1998" s="53"/>
      <c r="O1998" s="53"/>
      <c r="P1998" s="57" t="str">
        <f t="shared" si="380"/>
        <v/>
      </c>
      <c r="Q1998" s="58"/>
      <c r="R1998" s="56" t="str">
        <f t="shared" si="373"/>
        <v/>
      </c>
      <c r="S1998" s="57" t="str">
        <f t="shared" si="381"/>
        <v/>
      </c>
      <c r="T1998" s="58" t="str">
        <f t="shared" ca="1" si="382"/>
        <v/>
      </c>
      <c r="U1998" s="57" t="str">
        <f t="shared" si="383"/>
        <v/>
      </c>
      <c r="V1998" s="57" t="str">
        <f ca="1">IF(AND(C1998&lt;&gt;"",C1998&lt;&gt;OFFSET(C1998,1,0)),SUMIFS([Giá có thuế],[Số ĐK],C1998),"")</f>
        <v/>
      </c>
      <c r="W1998" s="53"/>
      <c r="X1998" s="55" t="str">
        <f>IF(W1998="","",'Thông Tin Chung'!#REF!)</f>
        <v/>
      </c>
      <c r="Y1998" s="57" t="str">
        <f t="shared" ca="1" si="384"/>
        <v/>
      </c>
      <c r="Z1998" s="59"/>
      <c r="AA1998" s="49" t="str">
        <f ca="1">IF(C1998="","",IF(OR(D1998&lt;NgayBatDau,D1998&gt;NgayKetThuc),"Ngày tháng phải nằm trong kỳ báo cáo",IF(AND(G1998&lt;&gt;"",COUNTIF(D.2[Tên khách hàng],G1998)=0),"Tên KH chưa khai báo trong DSKH",IF(AND(H1998&lt;&gt;"",COUNTIF(D.1[Tên sản phẩm],H1998)=0),"SP này chưa khai báo trong DSSP",""))))</f>
        <v/>
      </c>
      <c r="AB1998" s="28" t="str">
        <f t="shared" ca="1" si="374"/>
        <v/>
      </c>
      <c r="AC1998" s="29" t="str">
        <f>IF(OR(H1998="",S1998=""),"",S1998-(SUM(L1998,M1998)*INDEX(#REF!,MATCH(H1998,D.1[Tên sản phẩm],0))))</f>
        <v/>
      </c>
    </row>
    <row r="1999" spans="2:29" ht="27.75" customHeight="1">
      <c r="B1999" s="69">
        <f t="shared" si="375"/>
        <v>1996</v>
      </c>
      <c r="C1999" s="49" t="str">
        <f t="shared" ca="1" si="376"/>
        <v/>
      </c>
      <c r="D1999" s="50" t="str">
        <f t="shared" ca="1" si="377"/>
        <v/>
      </c>
      <c r="E1999" s="51" t="str">
        <f t="shared" ca="1" si="378"/>
        <v/>
      </c>
      <c r="F1999" s="51"/>
      <c r="G1999" s="52" t="str">
        <f t="shared" ca="1" si="379"/>
        <v/>
      </c>
      <c r="H1999" s="53"/>
      <c r="I1999" s="54" t="str">
        <f>IF(H1999="","",INDEX(D.1[Quy cách],MATCH(H1999,D.1[Tên sản phẩm],0)))</f>
        <v/>
      </c>
      <c r="J1999" s="20" t="str">
        <f>IF(H1999="","",INDEX(D.1[ĐVT],MATCH(H1999,D.1[Tên sản phẩm],0)))</f>
        <v/>
      </c>
      <c r="K1999" s="56" t="str">
        <f>IF(H1999="","",INDEX(#REF!,MATCH(H1999,D.1[Tên sản phẩm],0)))</f>
        <v/>
      </c>
      <c r="L1999" s="56"/>
      <c r="M1999" s="53"/>
      <c r="N1999" s="53"/>
      <c r="O1999" s="53"/>
      <c r="P1999" s="57" t="str">
        <f t="shared" si="380"/>
        <v/>
      </c>
      <c r="Q1999" s="58"/>
      <c r="R1999" s="56" t="str">
        <f t="shared" si="373"/>
        <v/>
      </c>
      <c r="S1999" s="57" t="str">
        <f t="shared" si="381"/>
        <v/>
      </c>
      <c r="T1999" s="58" t="str">
        <f t="shared" ca="1" si="382"/>
        <v/>
      </c>
      <c r="U1999" s="57" t="str">
        <f t="shared" si="383"/>
        <v/>
      </c>
      <c r="V1999" s="57" t="str">
        <f ca="1">IF(AND(C1999&lt;&gt;"",C1999&lt;&gt;OFFSET(C1999,1,0)),SUMIFS([Giá có thuế],[Số ĐK],C1999),"")</f>
        <v/>
      </c>
      <c r="W1999" s="53"/>
      <c r="X1999" s="55" t="str">
        <f>IF(W1999="","",'Thông Tin Chung'!#REF!)</f>
        <v/>
      </c>
      <c r="Y1999" s="57" t="str">
        <f t="shared" ca="1" si="384"/>
        <v/>
      </c>
      <c r="Z1999" s="59"/>
      <c r="AA1999" s="49" t="str">
        <f ca="1">IF(C1999="","",IF(OR(D1999&lt;NgayBatDau,D1999&gt;NgayKetThuc),"Ngày tháng phải nằm trong kỳ báo cáo",IF(AND(G1999&lt;&gt;"",COUNTIF(D.2[Tên khách hàng],G1999)=0),"Tên KH chưa khai báo trong DSKH",IF(AND(H1999&lt;&gt;"",COUNTIF(D.1[Tên sản phẩm],H1999)=0),"SP này chưa khai báo trong DSSP",""))))</f>
        <v/>
      </c>
      <c r="AB1999" s="28" t="str">
        <f t="shared" ca="1" si="374"/>
        <v/>
      </c>
      <c r="AC1999" s="29" t="str">
        <f>IF(OR(H1999="",S1999=""),"",S1999-(SUM(L1999,M1999)*INDEX(#REF!,MATCH(H1999,D.1[Tên sản phẩm],0))))</f>
        <v/>
      </c>
    </row>
    <row r="2000" spans="2:29" ht="27.75" customHeight="1">
      <c r="B2000" s="69">
        <f t="shared" si="375"/>
        <v>1997</v>
      </c>
      <c r="C2000" s="49" t="str">
        <f t="shared" ca="1" si="376"/>
        <v/>
      </c>
      <c r="D2000" s="50" t="str">
        <f t="shared" ca="1" si="377"/>
        <v/>
      </c>
      <c r="E2000" s="51" t="str">
        <f t="shared" ca="1" si="378"/>
        <v/>
      </c>
      <c r="F2000" s="51"/>
      <c r="G2000" s="52" t="str">
        <f t="shared" ca="1" si="379"/>
        <v/>
      </c>
      <c r="H2000" s="53"/>
      <c r="I2000" s="54" t="str">
        <f>IF(H2000="","",INDEX(D.1[Quy cách],MATCH(H2000,D.1[Tên sản phẩm],0)))</f>
        <v/>
      </c>
      <c r="J2000" s="20" t="str">
        <f>IF(H2000="","",INDEX(D.1[ĐVT],MATCH(H2000,D.1[Tên sản phẩm],0)))</f>
        <v/>
      </c>
      <c r="K2000" s="56" t="str">
        <f>IF(H2000="","",INDEX(#REF!,MATCH(H2000,D.1[Tên sản phẩm],0)))</f>
        <v/>
      </c>
      <c r="L2000" s="56"/>
      <c r="M2000" s="53"/>
      <c r="N2000" s="53"/>
      <c r="O2000" s="53"/>
      <c r="P2000" s="57" t="str">
        <f t="shared" si="380"/>
        <v/>
      </c>
      <c r="Q2000" s="58"/>
      <c r="R2000" s="56" t="str">
        <f t="shared" si="373"/>
        <v/>
      </c>
      <c r="S2000" s="57" t="str">
        <f t="shared" si="381"/>
        <v/>
      </c>
      <c r="T2000" s="58" t="str">
        <f t="shared" ca="1" si="382"/>
        <v/>
      </c>
      <c r="U2000" s="57" t="str">
        <f t="shared" si="383"/>
        <v/>
      </c>
      <c r="V2000" s="57" t="str">
        <f ca="1">IF(AND(C2000&lt;&gt;"",C2000&lt;&gt;OFFSET(C2000,1,0)),SUMIFS([Giá có thuế],[Số ĐK],C2000),"")</f>
        <v/>
      </c>
      <c r="W2000" s="53"/>
      <c r="X2000" s="55" t="str">
        <f>IF(W2000="","",'Thông Tin Chung'!#REF!)</f>
        <v/>
      </c>
      <c r="Y2000" s="57" t="str">
        <f t="shared" ca="1" si="384"/>
        <v/>
      </c>
      <c r="Z2000" s="59"/>
      <c r="AA2000" s="49" t="str">
        <f ca="1">IF(C2000="","",IF(OR(D2000&lt;NgayBatDau,D2000&gt;NgayKetThuc),"Ngày tháng phải nằm trong kỳ báo cáo",IF(AND(G2000&lt;&gt;"",COUNTIF(D.2[Tên khách hàng],G2000)=0),"Tên KH chưa khai báo trong DSKH",IF(AND(H2000&lt;&gt;"",COUNTIF(D.1[Tên sản phẩm],H2000)=0),"SP này chưa khai báo trong DSSP",""))))</f>
        <v/>
      </c>
      <c r="AB2000" s="28" t="str">
        <f t="shared" ca="1" si="374"/>
        <v/>
      </c>
      <c r="AC2000" s="29" t="str">
        <f>IF(OR(H2000="",S2000=""),"",S2000-(SUM(L2000,M2000)*INDEX(#REF!,MATCH(H2000,D.1[Tên sản phẩm],0))))</f>
        <v/>
      </c>
    </row>
    <row r="2001" spans="2:29" ht="27.75" customHeight="1">
      <c r="B2001" s="69">
        <f t="shared" si="375"/>
        <v>1998</v>
      </c>
      <c r="C2001" s="49" t="str">
        <f t="shared" ca="1" si="376"/>
        <v/>
      </c>
      <c r="D2001" s="50" t="str">
        <f t="shared" ca="1" si="377"/>
        <v/>
      </c>
      <c r="E2001" s="51" t="str">
        <f t="shared" ca="1" si="378"/>
        <v/>
      </c>
      <c r="F2001" s="51"/>
      <c r="G2001" s="52" t="str">
        <f t="shared" ca="1" si="379"/>
        <v/>
      </c>
      <c r="H2001" s="53"/>
      <c r="I2001" s="54" t="str">
        <f>IF(H2001="","",INDEX(D.1[Quy cách],MATCH(H2001,D.1[Tên sản phẩm],0)))</f>
        <v/>
      </c>
      <c r="J2001" s="20" t="str">
        <f>IF(H2001="","",INDEX(D.1[ĐVT],MATCH(H2001,D.1[Tên sản phẩm],0)))</f>
        <v/>
      </c>
      <c r="K2001" s="56" t="str">
        <f>IF(H2001="","",INDEX(#REF!,MATCH(H2001,D.1[Tên sản phẩm],0)))</f>
        <v/>
      </c>
      <c r="L2001" s="56"/>
      <c r="M2001" s="53"/>
      <c r="N2001" s="53"/>
      <c r="O2001" s="53"/>
      <c r="P2001" s="57" t="str">
        <f t="shared" si="380"/>
        <v/>
      </c>
      <c r="Q2001" s="58"/>
      <c r="R2001" s="56" t="str">
        <f t="shared" si="373"/>
        <v/>
      </c>
      <c r="S2001" s="57" t="str">
        <f t="shared" si="381"/>
        <v/>
      </c>
      <c r="T2001" s="58" t="str">
        <f t="shared" ca="1" si="382"/>
        <v/>
      </c>
      <c r="U2001" s="57" t="str">
        <f t="shared" si="383"/>
        <v/>
      </c>
      <c r="V2001" s="57" t="str">
        <f ca="1">IF(AND(C2001&lt;&gt;"",C2001&lt;&gt;OFFSET(C2001,1,0)),SUMIFS([Giá có thuế],[Số ĐK],C2001),"")</f>
        <v/>
      </c>
      <c r="W2001" s="53"/>
      <c r="X2001" s="55" t="str">
        <f>IF(W2001="","",'Thông Tin Chung'!#REF!)</f>
        <v/>
      </c>
      <c r="Y2001" s="57" t="str">
        <f t="shared" ca="1" si="384"/>
        <v/>
      </c>
      <c r="Z2001" s="59"/>
      <c r="AA2001" s="49" t="str">
        <f ca="1">IF(C2001="","",IF(OR(D2001&lt;NgayBatDau,D2001&gt;NgayKetThuc),"Ngày tháng phải nằm trong kỳ báo cáo",IF(AND(G2001&lt;&gt;"",COUNTIF(D.2[Tên khách hàng],G2001)=0),"Tên KH chưa khai báo trong DSKH",IF(AND(H2001&lt;&gt;"",COUNTIF(D.1[Tên sản phẩm],H2001)=0),"SP này chưa khai báo trong DSSP",""))))</f>
        <v/>
      </c>
      <c r="AB2001" s="28" t="str">
        <f t="shared" ca="1" si="374"/>
        <v/>
      </c>
      <c r="AC2001" s="29" t="str">
        <f>IF(OR(H2001="",S2001=""),"",S2001-(SUM(L2001,M2001)*INDEX(#REF!,MATCH(H2001,D.1[Tên sản phẩm],0))))</f>
        <v/>
      </c>
    </row>
    <row r="2002" spans="2:29" ht="27.75" customHeight="1">
      <c r="B2002" s="69">
        <f t="shared" si="375"/>
        <v>1999</v>
      </c>
      <c r="C2002" s="49" t="str">
        <f t="shared" ca="1" si="376"/>
        <v/>
      </c>
      <c r="D2002" s="50" t="str">
        <f t="shared" ca="1" si="377"/>
        <v/>
      </c>
      <c r="E2002" s="51" t="str">
        <f t="shared" ca="1" si="378"/>
        <v/>
      </c>
      <c r="F2002" s="51"/>
      <c r="G2002" s="52" t="str">
        <f t="shared" ca="1" si="379"/>
        <v/>
      </c>
      <c r="H2002" s="53"/>
      <c r="I2002" s="54" t="str">
        <f>IF(H2002="","",INDEX(D.1[Quy cách],MATCH(H2002,D.1[Tên sản phẩm],0)))</f>
        <v/>
      </c>
      <c r="J2002" s="20" t="str">
        <f>IF(H2002="","",INDEX(D.1[ĐVT],MATCH(H2002,D.1[Tên sản phẩm],0)))</f>
        <v/>
      </c>
      <c r="K2002" s="56" t="str">
        <f>IF(H2002="","",INDEX(#REF!,MATCH(H2002,D.1[Tên sản phẩm],0)))</f>
        <v/>
      </c>
      <c r="L2002" s="56"/>
      <c r="M2002" s="53"/>
      <c r="N2002" s="53"/>
      <c r="O2002" s="53"/>
      <c r="P2002" s="57" t="str">
        <f t="shared" si="380"/>
        <v/>
      </c>
      <c r="Q2002" s="58"/>
      <c r="R2002" s="56" t="str">
        <f t="shared" si="373"/>
        <v/>
      </c>
      <c r="S2002" s="57" t="str">
        <f t="shared" si="381"/>
        <v/>
      </c>
      <c r="T2002" s="58" t="str">
        <f t="shared" ca="1" si="382"/>
        <v/>
      </c>
      <c r="U2002" s="57" t="str">
        <f t="shared" si="383"/>
        <v/>
      </c>
      <c r="V2002" s="57" t="str">
        <f ca="1">IF(AND(C2002&lt;&gt;"",C2002&lt;&gt;OFFSET(C2002,1,0)),SUMIFS([Giá có thuế],[Số ĐK],C2002),"")</f>
        <v/>
      </c>
      <c r="W2002" s="53"/>
      <c r="X2002" s="55" t="str">
        <f>IF(W2002="","",'Thông Tin Chung'!#REF!)</f>
        <v/>
      </c>
      <c r="Y2002" s="57" t="str">
        <f t="shared" ca="1" si="384"/>
        <v/>
      </c>
      <c r="Z2002" s="59"/>
      <c r="AA2002" s="49" t="str">
        <f ca="1">IF(C2002="","",IF(OR(D2002&lt;NgayBatDau,D2002&gt;NgayKetThuc),"Ngày tháng phải nằm trong kỳ báo cáo",IF(AND(G2002&lt;&gt;"",COUNTIF(D.2[Tên khách hàng],G2002)=0),"Tên KH chưa khai báo trong DSKH",IF(AND(H2002&lt;&gt;"",COUNTIF(D.1[Tên sản phẩm],H2002)=0),"SP này chưa khai báo trong DSSP",""))))</f>
        <v/>
      </c>
      <c r="AB2002" s="28" t="str">
        <f t="shared" ca="1" si="374"/>
        <v/>
      </c>
      <c r="AC2002" s="29" t="str">
        <f>IF(OR(H2002="",S2002=""),"",S2002-(SUM(L2002,M2002)*INDEX(#REF!,MATCH(H2002,D.1[Tên sản phẩm],0))))</f>
        <v/>
      </c>
    </row>
    <row r="2003" spans="2:29" ht="27.75" customHeight="1">
      <c r="B2003" s="69">
        <f t="shared" si="375"/>
        <v>2000</v>
      </c>
      <c r="C2003" s="49" t="str">
        <f t="shared" ca="1" si="376"/>
        <v/>
      </c>
      <c r="D2003" s="50" t="str">
        <f t="shared" ca="1" si="377"/>
        <v/>
      </c>
      <c r="E2003" s="51" t="str">
        <f t="shared" ca="1" si="378"/>
        <v/>
      </c>
      <c r="F2003" s="51"/>
      <c r="G2003" s="52" t="str">
        <f t="shared" ca="1" si="379"/>
        <v/>
      </c>
      <c r="H2003" s="53"/>
      <c r="I2003" s="54" t="str">
        <f>IF(H2003="","",INDEX(D.1[Quy cách],MATCH(H2003,D.1[Tên sản phẩm],0)))</f>
        <v/>
      </c>
      <c r="J2003" s="20" t="str">
        <f>IF(H2003="","",INDEX(D.1[ĐVT],MATCH(H2003,D.1[Tên sản phẩm],0)))</f>
        <v/>
      </c>
      <c r="K2003" s="56" t="str">
        <f>IF(H2003="","",INDEX(#REF!,MATCH(H2003,D.1[Tên sản phẩm],0)))</f>
        <v/>
      </c>
      <c r="L2003" s="56"/>
      <c r="M2003" s="53"/>
      <c r="N2003" s="53"/>
      <c r="O2003" s="53"/>
      <c r="P2003" s="57" t="str">
        <f t="shared" si="380"/>
        <v/>
      </c>
      <c r="Q2003" s="58"/>
      <c r="R2003" s="56" t="str">
        <f t="shared" si="373"/>
        <v/>
      </c>
      <c r="S2003" s="57" t="str">
        <f t="shared" si="381"/>
        <v/>
      </c>
      <c r="T2003" s="58" t="str">
        <f t="shared" ca="1" si="382"/>
        <v/>
      </c>
      <c r="U2003" s="57" t="str">
        <f t="shared" si="383"/>
        <v/>
      </c>
      <c r="V2003" s="57" t="str">
        <f ca="1">IF(AND(C2003&lt;&gt;"",C2003&lt;&gt;OFFSET(C2003,1,0)),SUMIFS([Giá có thuế],[Số ĐK],C2003),"")</f>
        <v/>
      </c>
      <c r="W2003" s="53"/>
      <c r="X2003" s="55" t="str">
        <f>IF(W2003="","",'Thông Tin Chung'!#REF!)</f>
        <v/>
      </c>
      <c r="Y2003" s="57" t="str">
        <f t="shared" ca="1" si="384"/>
        <v/>
      </c>
      <c r="Z2003" s="59"/>
      <c r="AA2003" s="49" t="str">
        <f ca="1">IF(C2003="","",IF(OR(D2003&lt;NgayBatDau,D2003&gt;NgayKetThuc),"Ngày tháng phải nằm trong kỳ báo cáo",IF(AND(G2003&lt;&gt;"",COUNTIF(D.2[Tên khách hàng],G2003)=0),"Tên KH chưa khai báo trong DSKH",IF(AND(H2003&lt;&gt;"",COUNTIF(D.1[Tên sản phẩm],H2003)=0),"SP này chưa khai báo trong DSSP",""))))</f>
        <v/>
      </c>
      <c r="AB2003" s="28" t="str">
        <f t="shared" ca="1" si="374"/>
        <v/>
      </c>
      <c r="AC2003" s="29" t="str">
        <f>IF(OR(H2003="",S2003=""),"",S2003-(SUM(L2003,M2003)*INDEX(#REF!,MATCH(H2003,D.1[Tên sản phẩm],0))))</f>
        <v/>
      </c>
    </row>
    <row r="2004" spans="2:29" ht="27.75" customHeight="1">
      <c r="B2004" s="69">
        <f t="shared" si="375"/>
        <v>2001</v>
      </c>
      <c r="C2004" s="49" t="str">
        <f t="shared" ca="1" si="376"/>
        <v/>
      </c>
      <c r="D2004" s="50" t="str">
        <f t="shared" ca="1" si="377"/>
        <v/>
      </c>
      <c r="E2004" s="51" t="str">
        <f t="shared" ca="1" si="378"/>
        <v/>
      </c>
      <c r="F2004" s="51"/>
      <c r="G2004" s="52" t="str">
        <f t="shared" ca="1" si="379"/>
        <v/>
      </c>
      <c r="H2004" s="53"/>
      <c r="I2004" s="54" t="str">
        <f>IF(H2004="","",INDEX(D.1[Quy cách],MATCH(H2004,D.1[Tên sản phẩm],0)))</f>
        <v/>
      </c>
      <c r="J2004" s="20" t="str">
        <f>IF(H2004="","",INDEX(D.1[ĐVT],MATCH(H2004,D.1[Tên sản phẩm],0)))</f>
        <v/>
      </c>
      <c r="K2004" s="56" t="str">
        <f>IF(H2004="","",INDEX(#REF!,MATCH(H2004,D.1[Tên sản phẩm],0)))</f>
        <v/>
      </c>
      <c r="L2004" s="56"/>
      <c r="M2004" s="53"/>
      <c r="N2004" s="53"/>
      <c r="O2004" s="53"/>
      <c r="P2004" s="57" t="str">
        <f t="shared" si="380"/>
        <v/>
      </c>
      <c r="Q2004" s="58"/>
      <c r="R2004" s="56" t="str">
        <f t="shared" si="373"/>
        <v/>
      </c>
      <c r="S2004" s="57" t="str">
        <f t="shared" si="381"/>
        <v/>
      </c>
      <c r="T2004" s="58" t="str">
        <f t="shared" ca="1" si="382"/>
        <v/>
      </c>
      <c r="U2004" s="57" t="str">
        <f t="shared" si="383"/>
        <v/>
      </c>
      <c r="V2004" s="57" t="str">
        <f ca="1">IF(AND(C2004&lt;&gt;"",C2004&lt;&gt;OFFSET(C2004,1,0)),SUMIFS([Giá có thuế],[Số ĐK],C2004),"")</f>
        <v/>
      </c>
      <c r="W2004" s="53"/>
      <c r="X2004" s="55" t="str">
        <f>IF(W2004="","",'Thông Tin Chung'!#REF!)</f>
        <v/>
      </c>
      <c r="Y2004" s="57" t="str">
        <f t="shared" ca="1" si="384"/>
        <v/>
      </c>
      <c r="Z2004" s="59"/>
      <c r="AA2004" s="49" t="str">
        <f ca="1">IF(C2004="","",IF(OR(D2004&lt;NgayBatDau,D2004&gt;NgayKetThuc),"Ngày tháng phải nằm trong kỳ báo cáo",IF(AND(G2004&lt;&gt;"",COUNTIF(D.2[Tên khách hàng],G2004)=0),"Tên KH chưa khai báo trong DSKH",IF(AND(H2004&lt;&gt;"",COUNTIF(D.1[Tên sản phẩm],H2004)=0),"SP này chưa khai báo trong DSSP",""))))</f>
        <v/>
      </c>
      <c r="AB2004" s="28" t="str">
        <f t="shared" ca="1" si="374"/>
        <v/>
      </c>
      <c r="AC2004" s="29" t="str">
        <f>IF(OR(H2004="",S2004=""),"",S2004-(SUM(L2004,M2004)*INDEX(#REF!,MATCH(H2004,D.1[Tên sản phẩm],0))))</f>
        <v/>
      </c>
    </row>
    <row r="2005" spans="2:29" ht="27.75" customHeight="1">
      <c r="B2005" s="69">
        <f t="shared" si="375"/>
        <v>2002</v>
      </c>
      <c r="C2005" s="49" t="str">
        <f t="shared" ca="1" si="376"/>
        <v/>
      </c>
      <c r="D2005" s="50" t="str">
        <f t="shared" ca="1" si="377"/>
        <v/>
      </c>
      <c r="E2005" s="51" t="str">
        <f t="shared" ca="1" si="378"/>
        <v/>
      </c>
      <c r="F2005" s="51"/>
      <c r="G2005" s="52" t="str">
        <f t="shared" ca="1" si="379"/>
        <v/>
      </c>
      <c r="H2005" s="53"/>
      <c r="I2005" s="54" t="str">
        <f>IF(H2005="","",INDEX(D.1[Quy cách],MATCH(H2005,D.1[Tên sản phẩm],0)))</f>
        <v/>
      </c>
      <c r="J2005" s="20" t="str">
        <f>IF(H2005="","",INDEX(D.1[ĐVT],MATCH(H2005,D.1[Tên sản phẩm],0)))</f>
        <v/>
      </c>
      <c r="K2005" s="56" t="str">
        <f>IF(H2005="","",INDEX(#REF!,MATCH(H2005,D.1[Tên sản phẩm],0)))</f>
        <v/>
      </c>
      <c r="L2005" s="56"/>
      <c r="M2005" s="53"/>
      <c r="N2005" s="53"/>
      <c r="O2005" s="53"/>
      <c r="P2005" s="57" t="str">
        <f t="shared" si="380"/>
        <v/>
      </c>
      <c r="Q2005" s="58"/>
      <c r="R2005" s="56" t="str">
        <f t="shared" si="373"/>
        <v/>
      </c>
      <c r="S2005" s="57" t="str">
        <f t="shared" si="381"/>
        <v/>
      </c>
      <c r="T2005" s="58" t="str">
        <f t="shared" ca="1" si="382"/>
        <v/>
      </c>
      <c r="U2005" s="57" t="str">
        <f t="shared" si="383"/>
        <v/>
      </c>
      <c r="V2005" s="57" t="str">
        <f ca="1">IF(AND(C2005&lt;&gt;"",C2005&lt;&gt;OFFSET(C2005,1,0)),SUMIFS([Giá có thuế],[Số ĐK],C2005),"")</f>
        <v/>
      </c>
      <c r="W2005" s="53"/>
      <c r="X2005" s="55" t="str">
        <f>IF(W2005="","",'Thông Tin Chung'!#REF!)</f>
        <v/>
      </c>
      <c r="Y2005" s="57" t="str">
        <f t="shared" ca="1" si="384"/>
        <v/>
      </c>
      <c r="Z2005" s="59"/>
      <c r="AA2005" s="49" t="str">
        <f ca="1">IF(C2005="","",IF(OR(D2005&lt;NgayBatDau,D2005&gt;NgayKetThuc),"Ngày tháng phải nằm trong kỳ báo cáo",IF(AND(G2005&lt;&gt;"",COUNTIF(D.2[Tên khách hàng],G2005)=0),"Tên KH chưa khai báo trong DSKH",IF(AND(H2005&lt;&gt;"",COUNTIF(D.1[Tên sản phẩm],H2005)=0),"SP này chưa khai báo trong DSSP",""))))</f>
        <v/>
      </c>
      <c r="AB2005" s="28" t="str">
        <f t="shared" ca="1" si="374"/>
        <v/>
      </c>
      <c r="AC2005" s="29" t="str">
        <f>IF(OR(H2005="",S2005=""),"",S2005-(SUM(L2005,M2005)*INDEX(#REF!,MATCH(H2005,D.1[Tên sản phẩm],0))))</f>
        <v/>
      </c>
    </row>
    <row r="2006" spans="2:29" ht="27.75" customHeight="1">
      <c r="B2006" s="69">
        <f t="shared" si="375"/>
        <v>2003</v>
      </c>
      <c r="C2006" s="49" t="str">
        <f t="shared" ca="1" si="376"/>
        <v/>
      </c>
      <c r="D2006" s="50" t="str">
        <f t="shared" ca="1" si="377"/>
        <v/>
      </c>
      <c r="E2006" s="51" t="str">
        <f t="shared" ca="1" si="378"/>
        <v/>
      </c>
      <c r="F2006" s="51"/>
      <c r="G2006" s="52" t="str">
        <f t="shared" ca="1" si="379"/>
        <v/>
      </c>
      <c r="H2006" s="53"/>
      <c r="I2006" s="54" t="str">
        <f>IF(H2006="","",INDEX(D.1[Quy cách],MATCH(H2006,D.1[Tên sản phẩm],0)))</f>
        <v/>
      </c>
      <c r="J2006" s="20" t="str">
        <f>IF(H2006="","",INDEX(D.1[ĐVT],MATCH(H2006,D.1[Tên sản phẩm],0)))</f>
        <v/>
      </c>
      <c r="K2006" s="56" t="str">
        <f>IF(H2006="","",INDEX(#REF!,MATCH(H2006,D.1[Tên sản phẩm],0)))</f>
        <v/>
      </c>
      <c r="L2006" s="56"/>
      <c r="M2006" s="53"/>
      <c r="N2006" s="53"/>
      <c r="O2006" s="53"/>
      <c r="P2006" s="57" t="str">
        <f t="shared" si="380"/>
        <v/>
      </c>
      <c r="Q2006" s="58"/>
      <c r="R2006" s="56" t="str">
        <f t="shared" si="373"/>
        <v/>
      </c>
      <c r="S2006" s="57" t="str">
        <f t="shared" si="381"/>
        <v/>
      </c>
      <c r="T2006" s="58" t="str">
        <f t="shared" ca="1" si="382"/>
        <v/>
      </c>
      <c r="U2006" s="57" t="str">
        <f t="shared" si="383"/>
        <v/>
      </c>
      <c r="V2006" s="57" t="str">
        <f ca="1">IF(AND(C2006&lt;&gt;"",C2006&lt;&gt;OFFSET(C2006,1,0)),SUMIFS([Giá có thuế],[Số ĐK],C2006),"")</f>
        <v/>
      </c>
      <c r="W2006" s="53"/>
      <c r="X2006" s="55" t="str">
        <f>IF(W2006="","",'Thông Tin Chung'!#REF!)</f>
        <v/>
      </c>
      <c r="Y2006" s="57" t="str">
        <f t="shared" ca="1" si="384"/>
        <v/>
      </c>
      <c r="Z2006" s="59"/>
      <c r="AA2006" s="49" t="str">
        <f ca="1">IF(C2006="","",IF(OR(D2006&lt;NgayBatDau,D2006&gt;NgayKetThuc),"Ngày tháng phải nằm trong kỳ báo cáo",IF(AND(G2006&lt;&gt;"",COUNTIF(D.2[Tên khách hàng],G2006)=0),"Tên KH chưa khai báo trong DSKH",IF(AND(H2006&lt;&gt;"",COUNTIF(D.1[Tên sản phẩm],H2006)=0),"SP này chưa khai báo trong DSSP",""))))</f>
        <v/>
      </c>
      <c r="AB2006" s="28" t="str">
        <f t="shared" ca="1" si="374"/>
        <v/>
      </c>
      <c r="AC2006" s="29" t="str">
        <f>IF(OR(H2006="",S2006=""),"",S2006-(SUM(L2006,M2006)*INDEX(#REF!,MATCH(H2006,D.1[Tên sản phẩm],0))))</f>
        <v/>
      </c>
    </row>
    <row r="2007" spans="2:29" ht="27.75" customHeight="1">
      <c r="B2007" s="69">
        <f t="shared" si="375"/>
        <v>2004</v>
      </c>
      <c r="C2007" s="49" t="str">
        <f t="shared" ca="1" si="376"/>
        <v/>
      </c>
      <c r="D2007" s="50" t="str">
        <f t="shared" ca="1" si="377"/>
        <v/>
      </c>
      <c r="E2007" s="51" t="str">
        <f t="shared" ca="1" si="378"/>
        <v/>
      </c>
      <c r="F2007" s="51"/>
      <c r="G2007" s="52" t="str">
        <f t="shared" ca="1" si="379"/>
        <v/>
      </c>
      <c r="H2007" s="53"/>
      <c r="I2007" s="54" t="str">
        <f>IF(H2007="","",INDEX(D.1[Quy cách],MATCH(H2007,D.1[Tên sản phẩm],0)))</f>
        <v/>
      </c>
      <c r="J2007" s="20" t="str">
        <f>IF(H2007="","",INDEX(D.1[ĐVT],MATCH(H2007,D.1[Tên sản phẩm],0)))</f>
        <v/>
      </c>
      <c r="K2007" s="56" t="str">
        <f>IF(H2007="","",INDEX(#REF!,MATCH(H2007,D.1[Tên sản phẩm],0)))</f>
        <v/>
      </c>
      <c r="L2007" s="56"/>
      <c r="M2007" s="53"/>
      <c r="N2007" s="53"/>
      <c r="O2007" s="53"/>
      <c r="P2007" s="57" t="str">
        <f t="shared" si="380"/>
        <v/>
      </c>
      <c r="Q2007" s="58"/>
      <c r="R2007" s="56" t="str">
        <f t="shared" si="373"/>
        <v/>
      </c>
      <c r="S2007" s="57" t="str">
        <f t="shared" si="381"/>
        <v/>
      </c>
      <c r="T2007" s="58" t="str">
        <f t="shared" ca="1" si="382"/>
        <v/>
      </c>
      <c r="U2007" s="57" t="str">
        <f t="shared" si="383"/>
        <v/>
      </c>
      <c r="V2007" s="57" t="str">
        <f ca="1">IF(AND(C2007&lt;&gt;"",C2007&lt;&gt;OFFSET(C2007,1,0)),SUMIFS([Giá có thuế],[Số ĐK],C2007),"")</f>
        <v/>
      </c>
      <c r="W2007" s="53"/>
      <c r="X2007" s="55" t="str">
        <f>IF(W2007="","",'Thông Tin Chung'!#REF!)</f>
        <v/>
      </c>
      <c r="Y2007" s="57" t="str">
        <f t="shared" ca="1" si="384"/>
        <v/>
      </c>
      <c r="Z2007" s="59"/>
      <c r="AA2007" s="49" t="str">
        <f ca="1">IF(C2007="","",IF(OR(D2007&lt;NgayBatDau,D2007&gt;NgayKetThuc),"Ngày tháng phải nằm trong kỳ báo cáo",IF(AND(G2007&lt;&gt;"",COUNTIF(D.2[Tên khách hàng],G2007)=0),"Tên KH chưa khai báo trong DSKH",IF(AND(H2007&lt;&gt;"",COUNTIF(D.1[Tên sản phẩm],H2007)=0),"SP này chưa khai báo trong DSSP",""))))</f>
        <v/>
      </c>
      <c r="AB2007" s="28" t="str">
        <f t="shared" ca="1" si="374"/>
        <v/>
      </c>
      <c r="AC2007" s="29" t="str">
        <f>IF(OR(H2007="",S2007=""),"",S2007-(SUM(L2007,M2007)*INDEX(#REF!,MATCH(H2007,D.1[Tên sản phẩm],0))))</f>
        <v/>
      </c>
    </row>
    <row r="2008" spans="2:29" ht="27.75" customHeight="1">
      <c r="B2008" s="69">
        <f t="shared" si="375"/>
        <v>2005</v>
      </c>
      <c r="C2008" s="49" t="str">
        <f t="shared" ca="1" si="376"/>
        <v/>
      </c>
      <c r="D2008" s="50" t="str">
        <f t="shared" ca="1" si="377"/>
        <v/>
      </c>
      <c r="E2008" s="51" t="str">
        <f t="shared" ca="1" si="378"/>
        <v/>
      </c>
      <c r="F2008" s="51"/>
      <c r="G2008" s="52" t="str">
        <f t="shared" ca="1" si="379"/>
        <v/>
      </c>
      <c r="H2008" s="53"/>
      <c r="I2008" s="54" t="str">
        <f>IF(H2008="","",INDEX(D.1[Quy cách],MATCH(H2008,D.1[Tên sản phẩm],0)))</f>
        <v/>
      </c>
      <c r="J2008" s="20" t="str">
        <f>IF(H2008="","",INDEX(D.1[ĐVT],MATCH(H2008,D.1[Tên sản phẩm],0)))</f>
        <v/>
      </c>
      <c r="K2008" s="56" t="str">
        <f>IF(H2008="","",INDEX(#REF!,MATCH(H2008,D.1[Tên sản phẩm],0)))</f>
        <v/>
      </c>
      <c r="L2008" s="56"/>
      <c r="M2008" s="53"/>
      <c r="N2008" s="53"/>
      <c r="O2008" s="53"/>
      <c r="P2008" s="57" t="str">
        <f t="shared" si="380"/>
        <v/>
      </c>
      <c r="Q2008" s="58"/>
      <c r="R2008" s="56" t="str">
        <f t="shared" si="373"/>
        <v/>
      </c>
      <c r="S2008" s="57" t="str">
        <f t="shared" si="381"/>
        <v/>
      </c>
      <c r="T2008" s="58" t="str">
        <f t="shared" ca="1" si="382"/>
        <v/>
      </c>
      <c r="U2008" s="57" t="str">
        <f t="shared" si="383"/>
        <v/>
      </c>
      <c r="V2008" s="57" t="str">
        <f ca="1">IF(AND(C2008&lt;&gt;"",C2008&lt;&gt;OFFSET(C2008,1,0)),SUMIFS([Giá có thuế],[Số ĐK],C2008),"")</f>
        <v/>
      </c>
      <c r="W2008" s="53"/>
      <c r="X2008" s="55" t="str">
        <f>IF(W2008="","",'Thông Tin Chung'!#REF!)</f>
        <v/>
      </c>
      <c r="Y2008" s="57" t="str">
        <f t="shared" ca="1" si="384"/>
        <v/>
      </c>
      <c r="Z2008" s="59"/>
      <c r="AA2008" s="49" t="str">
        <f ca="1">IF(C2008="","",IF(OR(D2008&lt;NgayBatDau,D2008&gt;NgayKetThuc),"Ngày tháng phải nằm trong kỳ báo cáo",IF(AND(G2008&lt;&gt;"",COUNTIF(D.2[Tên khách hàng],G2008)=0),"Tên KH chưa khai báo trong DSKH",IF(AND(H2008&lt;&gt;"",COUNTIF(D.1[Tên sản phẩm],H2008)=0),"SP này chưa khai báo trong DSSP",""))))</f>
        <v/>
      </c>
      <c r="AB2008" s="28" t="str">
        <f t="shared" ca="1" si="374"/>
        <v/>
      </c>
      <c r="AC2008" s="29" t="str">
        <f>IF(OR(H2008="",S2008=""),"",S2008-(SUM(L2008,M2008)*INDEX(#REF!,MATCH(H2008,D.1[Tên sản phẩm],0))))</f>
        <v/>
      </c>
    </row>
    <row r="2009" spans="2:29" ht="27.75" customHeight="1">
      <c r="B2009" s="69">
        <f t="shared" si="375"/>
        <v>2006</v>
      </c>
      <c r="C2009" s="49" t="str">
        <f t="shared" ca="1" si="376"/>
        <v/>
      </c>
      <c r="D2009" s="50" t="str">
        <f t="shared" ca="1" si="377"/>
        <v/>
      </c>
      <c r="E2009" s="51" t="str">
        <f t="shared" ca="1" si="378"/>
        <v/>
      </c>
      <c r="F2009" s="51"/>
      <c r="G2009" s="52" t="str">
        <f t="shared" ca="1" si="379"/>
        <v/>
      </c>
      <c r="H2009" s="53"/>
      <c r="I2009" s="54" t="str">
        <f>IF(H2009="","",INDEX(D.1[Quy cách],MATCH(H2009,D.1[Tên sản phẩm],0)))</f>
        <v/>
      </c>
      <c r="J2009" s="20" t="str">
        <f>IF(H2009="","",INDEX(D.1[ĐVT],MATCH(H2009,D.1[Tên sản phẩm],0)))</f>
        <v/>
      </c>
      <c r="K2009" s="56" t="str">
        <f>IF(H2009="","",INDEX(#REF!,MATCH(H2009,D.1[Tên sản phẩm],0)))</f>
        <v/>
      </c>
      <c r="L2009" s="56"/>
      <c r="M2009" s="53"/>
      <c r="N2009" s="53"/>
      <c r="O2009" s="53"/>
      <c r="P2009" s="57" t="str">
        <f t="shared" si="380"/>
        <v/>
      </c>
      <c r="Q2009" s="58"/>
      <c r="R2009" s="56" t="str">
        <f t="shared" si="373"/>
        <v/>
      </c>
      <c r="S2009" s="57" t="str">
        <f t="shared" si="381"/>
        <v/>
      </c>
      <c r="T2009" s="58" t="str">
        <f t="shared" ca="1" si="382"/>
        <v/>
      </c>
      <c r="U2009" s="57" t="str">
        <f t="shared" si="383"/>
        <v/>
      </c>
      <c r="V2009" s="57" t="str">
        <f ca="1">IF(AND(C2009&lt;&gt;"",C2009&lt;&gt;OFFSET(C2009,1,0)),SUMIFS([Giá có thuế],[Số ĐK],C2009),"")</f>
        <v/>
      </c>
      <c r="W2009" s="53"/>
      <c r="X2009" s="55" t="str">
        <f>IF(W2009="","",'Thông Tin Chung'!#REF!)</f>
        <v/>
      </c>
      <c r="Y2009" s="57" t="str">
        <f t="shared" ca="1" si="384"/>
        <v/>
      </c>
      <c r="Z2009" s="59"/>
      <c r="AA2009" s="49" t="str">
        <f ca="1">IF(C2009="","",IF(OR(D2009&lt;NgayBatDau,D2009&gt;NgayKetThuc),"Ngày tháng phải nằm trong kỳ báo cáo",IF(AND(G2009&lt;&gt;"",COUNTIF(D.2[Tên khách hàng],G2009)=0),"Tên KH chưa khai báo trong DSKH",IF(AND(H2009&lt;&gt;"",COUNTIF(D.1[Tên sản phẩm],H2009)=0),"SP này chưa khai báo trong DSSP",""))))</f>
        <v/>
      </c>
      <c r="AB2009" s="28" t="str">
        <f t="shared" ca="1" si="374"/>
        <v/>
      </c>
      <c r="AC2009" s="29" t="str">
        <f>IF(OR(H2009="",S2009=""),"",S2009-(SUM(L2009,M2009)*INDEX(#REF!,MATCH(H2009,D.1[Tên sản phẩm],0))))</f>
        <v/>
      </c>
    </row>
    <row r="2010" spans="2:29" ht="27.75" customHeight="1">
      <c r="B2010" s="69">
        <f t="shared" si="375"/>
        <v>2007</v>
      </c>
      <c r="C2010" s="49" t="str">
        <f t="shared" ca="1" si="376"/>
        <v/>
      </c>
      <c r="D2010" s="50" t="str">
        <f t="shared" ca="1" si="377"/>
        <v/>
      </c>
      <c r="E2010" s="51" t="str">
        <f t="shared" ca="1" si="378"/>
        <v/>
      </c>
      <c r="F2010" s="51"/>
      <c r="G2010" s="52" t="str">
        <f t="shared" ca="1" si="379"/>
        <v/>
      </c>
      <c r="H2010" s="53"/>
      <c r="I2010" s="54" t="str">
        <f>IF(H2010="","",INDEX(D.1[Quy cách],MATCH(H2010,D.1[Tên sản phẩm],0)))</f>
        <v/>
      </c>
      <c r="J2010" s="20" t="str">
        <f>IF(H2010="","",INDEX(D.1[ĐVT],MATCH(H2010,D.1[Tên sản phẩm],0)))</f>
        <v/>
      </c>
      <c r="K2010" s="56" t="str">
        <f>IF(H2010="","",INDEX(#REF!,MATCH(H2010,D.1[Tên sản phẩm],0)))</f>
        <v/>
      </c>
      <c r="L2010" s="56"/>
      <c r="M2010" s="53"/>
      <c r="N2010" s="53"/>
      <c r="O2010" s="53"/>
      <c r="P2010" s="57" t="str">
        <f t="shared" si="380"/>
        <v/>
      </c>
      <c r="Q2010" s="58"/>
      <c r="R2010" s="56" t="str">
        <f t="shared" si="373"/>
        <v/>
      </c>
      <c r="S2010" s="57" t="str">
        <f t="shared" si="381"/>
        <v/>
      </c>
      <c r="T2010" s="58" t="str">
        <f t="shared" ca="1" si="382"/>
        <v/>
      </c>
      <c r="U2010" s="57" t="str">
        <f t="shared" si="383"/>
        <v/>
      </c>
      <c r="V2010" s="57" t="str">
        <f ca="1">IF(AND(C2010&lt;&gt;"",C2010&lt;&gt;OFFSET(C2010,1,0)),SUMIFS([Giá có thuế],[Số ĐK],C2010),"")</f>
        <v/>
      </c>
      <c r="W2010" s="53"/>
      <c r="X2010" s="55" t="str">
        <f>IF(W2010="","",'Thông Tin Chung'!#REF!)</f>
        <v/>
      </c>
      <c r="Y2010" s="57" t="str">
        <f t="shared" ca="1" si="384"/>
        <v/>
      </c>
      <c r="Z2010" s="59"/>
      <c r="AA2010" s="49" t="str">
        <f ca="1">IF(C2010="","",IF(OR(D2010&lt;NgayBatDau,D2010&gt;NgayKetThuc),"Ngày tháng phải nằm trong kỳ báo cáo",IF(AND(G2010&lt;&gt;"",COUNTIF(D.2[Tên khách hàng],G2010)=0),"Tên KH chưa khai báo trong DSKH",IF(AND(H2010&lt;&gt;"",COUNTIF(D.1[Tên sản phẩm],H2010)=0),"SP này chưa khai báo trong DSSP",""))))</f>
        <v/>
      </c>
      <c r="AB2010" s="28" t="str">
        <f t="shared" ca="1" si="374"/>
        <v/>
      </c>
      <c r="AC2010" s="29" t="str">
        <f>IF(OR(H2010="",S2010=""),"",S2010-(SUM(L2010,M2010)*INDEX(#REF!,MATCH(H2010,D.1[Tên sản phẩm],0))))</f>
        <v/>
      </c>
    </row>
    <row r="2011" spans="2:29" ht="27.75" customHeight="1">
      <c r="B2011" s="69">
        <f t="shared" si="375"/>
        <v>2008</v>
      </c>
      <c r="C2011" s="49" t="str">
        <f t="shared" ca="1" si="376"/>
        <v/>
      </c>
      <c r="D2011" s="50" t="str">
        <f t="shared" ca="1" si="377"/>
        <v/>
      </c>
      <c r="E2011" s="51" t="str">
        <f t="shared" ca="1" si="378"/>
        <v/>
      </c>
      <c r="F2011" s="51"/>
      <c r="G2011" s="52" t="str">
        <f t="shared" ca="1" si="379"/>
        <v/>
      </c>
      <c r="H2011" s="53"/>
      <c r="I2011" s="54" t="str">
        <f>IF(H2011="","",INDEX(D.1[Quy cách],MATCH(H2011,D.1[Tên sản phẩm],0)))</f>
        <v/>
      </c>
      <c r="J2011" s="20" t="str">
        <f>IF(H2011="","",INDEX(D.1[ĐVT],MATCH(H2011,D.1[Tên sản phẩm],0)))</f>
        <v/>
      </c>
      <c r="K2011" s="56" t="str">
        <f>IF(H2011="","",INDEX(#REF!,MATCH(H2011,D.1[Tên sản phẩm],0)))</f>
        <v/>
      </c>
      <c r="L2011" s="56"/>
      <c r="M2011" s="53"/>
      <c r="N2011" s="53"/>
      <c r="O2011" s="53"/>
      <c r="P2011" s="57" t="str">
        <f t="shared" si="380"/>
        <v/>
      </c>
      <c r="Q2011" s="58"/>
      <c r="R2011" s="56" t="str">
        <f t="shared" si="373"/>
        <v/>
      </c>
      <c r="S2011" s="57" t="str">
        <f t="shared" si="381"/>
        <v/>
      </c>
      <c r="T2011" s="58" t="str">
        <f t="shared" ca="1" si="382"/>
        <v/>
      </c>
      <c r="U2011" s="57" t="str">
        <f t="shared" si="383"/>
        <v/>
      </c>
      <c r="V2011" s="57" t="str">
        <f ca="1">IF(AND(C2011&lt;&gt;"",C2011&lt;&gt;OFFSET(C2011,1,0)),SUMIFS([Giá có thuế],[Số ĐK],C2011),"")</f>
        <v/>
      </c>
      <c r="W2011" s="53"/>
      <c r="X2011" s="55" t="str">
        <f>IF(W2011="","",'Thông Tin Chung'!#REF!)</f>
        <v/>
      </c>
      <c r="Y2011" s="57" t="str">
        <f t="shared" ca="1" si="384"/>
        <v/>
      </c>
      <c r="Z2011" s="59"/>
      <c r="AA2011" s="49" t="str">
        <f ca="1">IF(C2011="","",IF(OR(D2011&lt;NgayBatDau,D2011&gt;NgayKetThuc),"Ngày tháng phải nằm trong kỳ báo cáo",IF(AND(G2011&lt;&gt;"",COUNTIF(D.2[Tên khách hàng],G2011)=0),"Tên KH chưa khai báo trong DSKH",IF(AND(H2011&lt;&gt;"",COUNTIF(D.1[Tên sản phẩm],H2011)=0),"SP này chưa khai báo trong DSSP",""))))</f>
        <v/>
      </c>
      <c r="AB2011" s="28" t="str">
        <f t="shared" ca="1" si="374"/>
        <v/>
      </c>
      <c r="AC2011" s="29" t="str">
        <f>IF(OR(H2011="",S2011=""),"",S2011-(SUM(L2011,M2011)*INDEX(#REF!,MATCH(H2011,D.1[Tên sản phẩm],0))))</f>
        <v/>
      </c>
    </row>
    <row r="2012" spans="2:29" ht="27.75" customHeight="1">
      <c r="B2012" s="69">
        <f t="shared" si="375"/>
        <v>2009</v>
      </c>
      <c r="C2012" s="49" t="str">
        <f t="shared" ca="1" si="376"/>
        <v/>
      </c>
      <c r="D2012" s="50" t="str">
        <f t="shared" ca="1" si="377"/>
        <v/>
      </c>
      <c r="E2012" s="51" t="str">
        <f t="shared" ca="1" si="378"/>
        <v/>
      </c>
      <c r="F2012" s="51"/>
      <c r="G2012" s="52" t="str">
        <f t="shared" ca="1" si="379"/>
        <v/>
      </c>
      <c r="H2012" s="53"/>
      <c r="I2012" s="54" t="str">
        <f>IF(H2012="","",INDEX(D.1[Quy cách],MATCH(H2012,D.1[Tên sản phẩm],0)))</f>
        <v/>
      </c>
      <c r="J2012" s="20" t="str">
        <f>IF(H2012="","",INDEX(D.1[ĐVT],MATCH(H2012,D.1[Tên sản phẩm],0)))</f>
        <v/>
      </c>
      <c r="K2012" s="56" t="str">
        <f>IF(H2012="","",INDEX(#REF!,MATCH(H2012,D.1[Tên sản phẩm],0)))</f>
        <v/>
      </c>
      <c r="L2012" s="56"/>
      <c r="M2012" s="53"/>
      <c r="N2012" s="53"/>
      <c r="O2012" s="53"/>
      <c r="P2012" s="57" t="str">
        <f t="shared" si="380"/>
        <v/>
      </c>
      <c r="Q2012" s="58"/>
      <c r="R2012" s="56" t="str">
        <f t="shared" si="373"/>
        <v/>
      </c>
      <c r="S2012" s="57" t="str">
        <f t="shared" si="381"/>
        <v/>
      </c>
      <c r="T2012" s="58" t="str">
        <f t="shared" ca="1" si="382"/>
        <v/>
      </c>
      <c r="U2012" s="57" t="str">
        <f t="shared" si="383"/>
        <v/>
      </c>
      <c r="V2012" s="57" t="str">
        <f ca="1">IF(AND(C2012&lt;&gt;"",C2012&lt;&gt;OFFSET(C2012,1,0)),SUMIFS([Giá có thuế],[Số ĐK],C2012),"")</f>
        <v/>
      </c>
      <c r="W2012" s="53"/>
      <c r="X2012" s="55" t="str">
        <f>IF(W2012="","",'Thông Tin Chung'!#REF!)</f>
        <v/>
      </c>
      <c r="Y2012" s="57" t="str">
        <f t="shared" ca="1" si="384"/>
        <v/>
      </c>
      <c r="Z2012" s="59"/>
      <c r="AA2012" s="49" t="str">
        <f ca="1">IF(C2012="","",IF(OR(D2012&lt;NgayBatDau,D2012&gt;NgayKetThuc),"Ngày tháng phải nằm trong kỳ báo cáo",IF(AND(G2012&lt;&gt;"",COUNTIF(D.2[Tên khách hàng],G2012)=0),"Tên KH chưa khai báo trong DSKH",IF(AND(H2012&lt;&gt;"",COUNTIF(D.1[Tên sản phẩm],H2012)=0),"SP này chưa khai báo trong DSSP",""))))</f>
        <v/>
      </c>
      <c r="AB2012" s="28" t="str">
        <f t="shared" ca="1" si="374"/>
        <v/>
      </c>
      <c r="AC2012" s="29" t="str">
        <f>IF(OR(H2012="",S2012=""),"",S2012-(SUM(L2012,M2012)*INDEX(#REF!,MATCH(H2012,D.1[Tên sản phẩm],0))))</f>
        <v/>
      </c>
    </row>
    <row r="2013" spans="2:29" ht="27.75" customHeight="1">
      <c r="B2013" s="69">
        <f t="shared" si="375"/>
        <v>2010</v>
      </c>
      <c r="C2013" s="49" t="str">
        <f t="shared" ca="1" si="376"/>
        <v/>
      </c>
      <c r="D2013" s="50" t="str">
        <f t="shared" ca="1" si="377"/>
        <v/>
      </c>
      <c r="E2013" s="51" t="str">
        <f t="shared" ca="1" si="378"/>
        <v/>
      </c>
      <c r="F2013" s="51"/>
      <c r="G2013" s="52" t="str">
        <f t="shared" ca="1" si="379"/>
        <v/>
      </c>
      <c r="H2013" s="53"/>
      <c r="I2013" s="54" t="str">
        <f>IF(H2013="","",INDEX(D.1[Quy cách],MATCH(H2013,D.1[Tên sản phẩm],0)))</f>
        <v/>
      </c>
      <c r="J2013" s="20" t="str">
        <f>IF(H2013="","",INDEX(D.1[ĐVT],MATCH(H2013,D.1[Tên sản phẩm],0)))</f>
        <v/>
      </c>
      <c r="K2013" s="56" t="str">
        <f>IF(H2013="","",INDEX(#REF!,MATCH(H2013,D.1[Tên sản phẩm],0)))</f>
        <v/>
      </c>
      <c r="L2013" s="56"/>
      <c r="M2013" s="53"/>
      <c r="N2013" s="53"/>
      <c r="O2013" s="53"/>
      <c r="P2013" s="57" t="str">
        <f t="shared" si="380"/>
        <v/>
      </c>
      <c r="Q2013" s="58"/>
      <c r="R2013" s="56" t="str">
        <f t="shared" si="373"/>
        <v/>
      </c>
      <c r="S2013" s="57" t="str">
        <f t="shared" si="381"/>
        <v/>
      </c>
      <c r="T2013" s="58" t="str">
        <f t="shared" ca="1" si="382"/>
        <v/>
      </c>
      <c r="U2013" s="57" t="str">
        <f t="shared" si="383"/>
        <v/>
      </c>
      <c r="V2013" s="57" t="str">
        <f ca="1">IF(AND(C2013&lt;&gt;"",C2013&lt;&gt;OFFSET(C2013,1,0)),SUMIFS([Giá có thuế],[Số ĐK],C2013),"")</f>
        <v/>
      </c>
      <c r="W2013" s="53"/>
      <c r="X2013" s="55" t="str">
        <f>IF(W2013="","",'Thông Tin Chung'!#REF!)</f>
        <v/>
      </c>
      <c r="Y2013" s="57" t="str">
        <f t="shared" ca="1" si="384"/>
        <v/>
      </c>
      <c r="Z2013" s="59"/>
      <c r="AA2013" s="49" t="str">
        <f ca="1">IF(C2013="","",IF(OR(D2013&lt;NgayBatDau,D2013&gt;NgayKetThuc),"Ngày tháng phải nằm trong kỳ báo cáo",IF(AND(G2013&lt;&gt;"",COUNTIF(D.2[Tên khách hàng],G2013)=0),"Tên KH chưa khai báo trong DSKH",IF(AND(H2013&lt;&gt;"",COUNTIF(D.1[Tên sản phẩm],H2013)=0),"SP này chưa khai báo trong DSSP",""))))</f>
        <v/>
      </c>
      <c r="AB2013" s="28" t="str">
        <f t="shared" ca="1" si="374"/>
        <v/>
      </c>
      <c r="AC2013" s="29" t="str">
        <f>IF(OR(H2013="",S2013=""),"",S2013-(SUM(L2013,M2013)*INDEX(#REF!,MATCH(H2013,D.1[Tên sản phẩm],0))))</f>
        <v/>
      </c>
    </row>
    <row r="2014" spans="2:29" ht="27.75" customHeight="1">
      <c r="B2014" s="69">
        <f t="shared" si="375"/>
        <v>2011</v>
      </c>
      <c r="C2014" s="49" t="str">
        <f t="shared" ca="1" si="376"/>
        <v/>
      </c>
      <c r="D2014" s="50" t="str">
        <f t="shared" ca="1" si="377"/>
        <v/>
      </c>
      <c r="E2014" s="51" t="str">
        <f t="shared" ca="1" si="378"/>
        <v/>
      </c>
      <c r="F2014" s="51"/>
      <c r="G2014" s="52" t="str">
        <f t="shared" ca="1" si="379"/>
        <v/>
      </c>
      <c r="H2014" s="53"/>
      <c r="I2014" s="54" t="str">
        <f>IF(H2014="","",INDEX(D.1[Quy cách],MATCH(H2014,D.1[Tên sản phẩm],0)))</f>
        <v/>
      </c>
      <c r="J2014" s="20" t="str">
        <f>IF(H2014="","",INDEX(D.1[ĐVT],MATCH(H2014,D.1[Tên sản phẩm],0)))</f>
        <v/>
      </c>
      <c r="K2014" s="56" t="str">
        <f>IF(H2014="","",INDEX(#REF!,MATCH(H2014,D.1[Tên sản phẩm],0)))</f>
        <v/>
      </c>
      <c r="L2014" s="56"/>
      <c r="M2014" s="53"/>
      <c r="N2014" s="53"/>
      <c r="O2014" s="53"/>
      <c r="P2014" s="57" t="str">
        <f t="shared" si="380"/>
        <v/>
      </c>
      <c r="Q2014" s="58"/>
      <c r="R2014" s="56" t="str">
        <f t="shared" si="373"/>
        <v/>
      </c>
      <c r="S2014" s="57" t="str">
        <f t="shared" si="381"/>
        <v/>
      </c>
      <c r="T2014" s="58" t="str">
        <f t="shared" ca="1" si="382"/>
        <v/>
      </c>
      <c r="U2014" s="57" t="str">
        <f t="shared" si="383"/>
        <v/>
      </c>
      <c r="V2014" s="57" t="str">
        <f ca="1">IF(AND(C2014&lt;&gt;"",C2014&lt;&gt;OFFSET(C2014,1,0)),SUMIFS([Giá có thuế],[Số ĐK],C2014),"")</f>
        <v/>
      </c>
      <c r="W2014" s="53"/>
      <c r="X2014" s="55" t="str">
        <f>IF(W2014="","",'Thông Tin Chung'!#REF!)</f>
        <v/>
      </c>
      <c r="Y2014" s="57" t="str">
        <f t="shared" ca="1" si="384"/>
        <v/>
      </c>
      <c r="Z2014" s="59"/>
      <c r="AA2014" s="49" t="str">
        <f ca="1">IF(C2014="","",IF(OR(D2014&lt;NgayBatDau,D2014&gt;NgayKetThuc),"Ngày tháng phải nằm trong kỳ báo cáo",IF(AND(G2014&lt;&gt;"",COUNTIF(D.2[Tên khách hàng],G2014)=0),"Tên KH chưa khai báo trong DSKH",IF(AND(H2014&lt;&gt;"",COUNTIF(D.1[Tên sản phẩm],H2014)=0),"SP này chưa khai báo trong DSSP",""))))</f>
        <v/>
      </c>
      <c r="AB2014" s="28" t="str">
        <f t="shared" ca="1" si="374"/>
        <v/>
      </c>
      <c r="AC2014" s="29" t="str">
        <f>IF(OR(H2014="",S2014=""),"",S2014-(SUM(L2014,M2014)*INDEX(#REF!,MATCH(H2014,D.1[Tên sản phẩm],0))))</f>
        <v/>
      </c>
    </row>
    <row r="2015" spans="2:29" ht="27.75" customHeight="1">
      <c r="B2015" s="69">
        <f t="shared" si="375"/>
        <v>2012</v>
      </c>
      <c r="C2015" s="49" t="str">
        <f t="shared" ca="1" si="376"/>
        <v/>
      </c>
      <c r="D2015" s="50" t="str">
        <f t="shared" ca="1" si="377"/>
        <v/>
      </c>
      <c r="E2015" s="51" t="str">
        <f t="shared" ca="1" si="378"/>
        <v/>
      </c>
      <c r="F2015" s="51"/>
      <c r="G2015" s="52" t="str">
        <f t="shared" ca="1" si="379"/>
        <v/>
      </c>
      <c r="H2015" s="53"/>
      <c r="I2015" s="54" t="str">
        <f>IF(H2015="","",INDEX(D.1[Quy cách],MATCH(H2015,D.1[Tên sản phẩm],0)))</f>
        <v/>
      </c>
      <c r="J2015" s="20" t="str">
        <f>IF(H2015="","",INDEX(D.1[ĐVT],MATCH(H2015,D.1[Tên sản phẩm],0)))</f>
        <v/>
      </c>
      <c r="K2015" s="56" t="str">
        <f>IF(H2015="","",INDEX(#REF!,MATCH(H2015,D.1[Tên sản phẩm],0)))</f>
        <v/>
      </c>
      <c r="L2015" s="56"/>
      <c r="M2015" s="53"/>
      <c r="N2015" s="53"/>
      <c r="O2015" s="53"/>
      <c r="P2015" s="57" t="str">
        <f t="shared" si="380"/>
        <v/>
      </c>
      <c r="Q2015" s="58"/>
      <c r="R2015" s="56" t="str">
        <f t="shared" si="373"/>
        <v/>
      </c>
      <c r="S2015" s="57" t="str">
        <f t="shared" si="381"/>
        <v/>
      </c>
      <c r="T2015" s="58" t="str">
        <f t="shared" ca="1" si="382"/>
        <v/>
      </c>
      <c r="U2015" s="57" t="str">
        <f t="shared" si="383"/>
        <v/>
      </c>
      <c r="V2015" s="57" t="str">
        <f ca="1">IF(AND(C2015&lt;&gt;"",C2015&lt;&gt;OFFSET(C2015,1,0)),SUMIFS([Giá có thuế],[Số ĐK],C2015),"")</f>
        <v/>
      </c>
      <c r="W2015" s="53"/>
      <c r="X2015" s="55" t="str">
        <f>IF(W2015="","",'Thông Tin Chung'!#REF!)</f>
        <v/>
      </c>
      <c r="Y2015" s="57" t="str">
        <f t="shared" ca="1" si="384"/>
        <v/>
      </c>
      <c r="Z2015" s="59"/>
      <c r="AA2015" s="49" t="str">
        <f ca="1">IF(C2015="","",IF(OR(D2015&lt;NgayBatDau,D2015&gt;NgayKetThuc),"Ngày tháng phải nằm trong kỳ báo cáo",IF(AND(G2015&lt;&gt;"",COUNTIF(D.2[Tên khách hàng],G2015)=0),"Tên KH chưa khai báo trong DSKH",IF(AND(H2015&lt;&gt;"",COUNTIF(D.1[Tên sản phẩm],H2015)=0),"SP này chưa khai báo trong DSSP",""))))</f>
        <v/>
      </c>
      <c r="AB2015" s="28" t="str">
        <f t="shared" ca="1" si="374"/>
        <v/>
      </c>
      <c r="AC2015" s="29" t="str">
        <f>IF(OR(H2015="",S2015=""),"",S2015-(SUM(L2015,M2015)*INDEX(#REF!,MATCH(H2015,D.1[Tên sản phẩm],0))))</f>
        <v/>
      </c>
    </row>
    <row r="2016" spans="2:29" ht="27.75" customHeight="1">
      <c r="B2016" s="69">
        <f t="shared" si="375"/>
        <v>2013</v>
      </c>
      <c r="C2016" s="49" t="str">
        <f t="shared" ca="1" si="376"/>
        <v/>
      </c>
      <c r="D2016" s="50" t="str">
        <f t="shared" ca="1" si="377"/>
        <v/>
      </c>
      <c r="E2016" s="51" t="str">
        <f t="shared" ca="1" si="378"/>
        <v/>
      </c>
      <c r="F2016" s="51"/>
      <c r="G2016" s="52" t="str">
        <f t="shared" ca="1" si="379"/>
        <v/>
      </c>
      <c r="H2016" s="53"/>
      <c r="I2016" s="54" t="str">
        <f>IF(H2016="","",INDEX(D.1[Quy cách],MATCH(H2016,D.1[Tên sản phẩm],0)))</f>
        <v/>
      </c>
      <c r="J2016" s="20" t="str">
        <f>IF(H2016="","",INDEX(D.1[ĐVT],MATCH(H2016,D.1[Tên sản phẩm],0)))</f>
        <v/>
      </c>
      <c r="K2016" s="56" t="str">
        <f>IF(H2016="","",INDEX(#REF!,MATCH(H2016,D.1[Tên sản phẩm],0)))</f>
        <v/>
      </c>
      <c r="L2016" s="56"/>
      <c r="M2016" s="53"/>
      <c r="N2016" s="53"/>
      <c r="O2016" s="53"/>
      <c r="P2016" s="57" t="str">
        <f t="shared" si="380"/>
        <v/>
      </c>
      <c r="Q2016" s="58"/>
      <c r="R2016" s="56" t="str">
        <f t="shared" si="373"/>
        <v/>
      </c>
      <c r="S2016" s="57" t="str">
        <f t="shared" si="381"/>
        <v/>
      </c>
      <c r="T2016" s="58" t="str">
        <f t="shared" ca="1" si="382"/>
        <v/>
      </c>
      <c r="U2016" s="57" t="str">
        <f t="shared" si="383"/>
        <v/>
      </c>
      <c r="V2016" s="57" t="str">
        <f ca="1">IF(AND(C2016&lt;&gt;"",C2016&lt;&gt;OFFSET(C2016,1,0)),SUMIFS([Giá có thuế],[Số ĐK],C2016),"")</f>
        <v/>
      </c>
      <c r="W2016" s="53"/>
      <c r="X2016" s="55" t="str">
        <f>IF(W2016="","",'Thông Tin Chung'!#REF!)</f>
        <v/>
      </c>
      <c r="Y2016" s="57" t="str">
        <f t="shared" ca="1" si="384"/>
        <v/>
      </c>
      <c r="Z2016" s="59"/>
      <c r="AA2016" s="49" t="str">
        <f ca="1">IF(C2016="","",IF(OR(D2016&lt;NgayBatDau,D2016&gt;NgayKetThuc),"Ngày tháng phải nằm trong kỳ báo cáo",IF(AND(G2016&lt;&gt;"",COUNTIF(D.2[Tên khách hàng],G2016)=0),"Tên KH chưa khai báo trong DSKH",IF(AND(H2016&lt;&gt;"",COUNTIF(D.1[Tên sản phẩm],H2016)=0),"SP này chưa khai báo trong DSSP",""))))</f>
        <v/>
      </c>
      <c r="AB2016" s="28" t="str">
        <f t="shared" ca="1" si="374"/>
        <v/>
      </c>
      <c r="AC2016" s="29" t="str">
        <f>IF(OR(H2016="",S2016=""),"",S2016-(SUM(L2016,M2016)*INDEX(#REF!,MATCH(H2016,D.1[Tên sản phẩm],0))))</f>
        <v/>
      </c>
    </row>
    <row r="2017" spans="2:29" ht="27.75" customHeight="1">
      <c r="B2017" s="69">
        <f t="shared" si="375"/>
        <v>2014</v>
      </c>
      <c r="C2017" s="49" t="str">
        <f t="shared" ca="1" si="376"/>
        <v/>
      </c>
      <c r="D2017" s="50" t="str">
        <f t="shared" ca="1" si="377"/>
        <v/>
      </c>
      <c r="E2017" s="51" t="str">
        <f t="shared" ca="1" si="378"/>
        <v/>
      </c>
      <c r="F2017" s="51"/>
      <c r="G2017" s="52" t="str">
        <f t="shared" ca="1" si="379"/>
        <v/>
      </c>
      <c r="H2017" s="53"/>
      <c r="I2017" s="54" t="str">
        <f>IF(H2017="","",INDEX(D.1[Quy cách],MATCH(H2017,D.1[Tên sản phẩm],0)))</f>
        <v/>
      </c>
      <c r="J2017" s="20" t="str">
        <f>IF(H2017="","",INDEX(D.1[ĐVT],MATCH(H2017,D.1[Tên sản phẩm],0)))</f>
        <v/>
      </c>
      <c r="K2017" s="56" t="str">
        <f>IF(H2017="","",INDEX(#REF!,MATCH(H2017,D.1[Tên sản phẩm],0)))</f>
        <v/>
      </c>
      <c r="L2017" s="56"/>
      <c r="M2017" s="53"/>
      <c r="N2017" s="53"/>
      <c r="O2017" s="53"/>
      <c r="P2017" s="57" t="str">
        <f t="shared" si="380"/>
        <v/>
      </c>
      <c r="Q2017" s="58"/>
      <c r="R2017" s="56" t="str">
        <f t="shared" si="373"/>
        <v/>
      </c>
      <c r="S2017" s="57" t="str">
        <f t="shared" si="381"/>
        <v/>
      </c>
      <c r="T2017" s="58" t="str">
        <f t="shared" ca="1" si="382"/>
        <v/>
      </c>
      <c r="U2017" s="57" t="str">
        <f t="shared" si="383"/>
        <v/>
      </c>
      <c r="V2017" s="57" t="str">
        <f ca="1">IF(AND(C2017&lt;&gt;"",C2017&lt;&gt;OFFSET(C2017,1,0)),SUMIFS([Giá có thuế],[Số ĐK],C2017),"")</f>
        <v/>
      </c>
      <c r="W2017" s="53"/>
      <c r="X2017" s="55" t="str">
        <f>IF(W2017="","",'Thông Tin Chung'!#REF!)</f>
        <v/>
      </c>
      <c r="Y2017" s="57" t="str">
        <f t="shared" ca="1" si="384"/>
        <v/>
      </c>
      <c r="Z2017" s="59"/>
      <c r="AA2017" s="49" t="str">
        <f ca="1">IF(C2017="","",IF(OR(D2017&lt;NgayBatDau,D2017&gt;NgayKetThuc),"Ngày tháng phải nằm trong kỳ báo cáo",IF(AND(G2017&lt;&gt;"",COUNTIF(D.2[Tên khách hàng],G2017)=0),"Tên KH chưa khai báo trong DSKH",IF(AND(H2017&lt;&gt;"",COUNTIF(D.1[Tên sản phẩm],H2017)=0),"SP này chưa khai báo trong DSSP",""))))</f>
        <v/>
      </c>
      <c r="AB2017" s="28" t="str">
        <f t="shared" ca="1" si="374"/>
        <v/>
      </c>
      <c r="AC2017" s="29" t="str">
        <f>IF(OR(H2017="",S2017=""),"",S2017-(SUM(L2017,M2017)*INDEX(#REF!,MATCH(H2017,D.1[Tên sản phẩm],0))))</f>
        <v/>
      </c>
    </row>
    <row r="2018" spans="2:29" ht="27.75" customHeight="1">
      <c r="B2018" s="69">
        <f t="shared" si="375"/>
        <v>2015</v>
      </c>
      <c r="C2018" s="49" t="str">
        <f t="shared" ca="1" si="376"/>
        <v/>
      </c>
      <c r="D2018" s="50" t="str">
        <f t="shared" ca="1" si="377"/>
        <v/>
      </c>
      <c r="E2018" s="51" t="str">
        <f t="shared" ca="1" si="378"/>
        <v/>
      </c>
      <c r="F2018" s="51"/>
      <c r="G2018" s="52" t="str">
        <f t="shared" ca="1" si="379"/>
        <v/>
      </c>
      <c r="H2018" s="53"/>
      <c r="I2018" s="54" t="str">
        <f>IF(H2018="","",INDEX(D.1[Quy cách],MATCH(H2018,D.1[Tên sản phẩm],0)))</f>
        <v/>
      </c>
      <c r="J2018" s="20" t="str">
        <f>IF(H2018="","",INDEX(D.1[ĐVT],MATCH(H2018,D.1[Tên sản phẩm],0)))</f>
        <v/>
      </c>
      <c r="K2018" s="56" t="str">
        <f>IF(H2018="","",INDEX(#REF!,MATCH(H2018,D.1[Tên sản phẩm],0)))</f>
        <v/>
      </c>
      <c r="L2018" s="56"/>
      <c r="M2018" s="53"/>
      <c r="N2018" s="53"/>
      <c r="O2018" s="53"/>
      <c r="P2018" s="57" t="str">
        <f t="shared" si="380"/>
        <v/>
      </c>
      <c r="Q2018" s="58"/>
      <c r="R2018" s="56" t="str">
        <f t="shared" si="373"/>
        <v/>
      </c>
      <c r="S2018" s="57" t="str">
        <f t="shared" si="381"/>
        <v/>
      </c>
      <c r="T2018" s="58" t="str">
        <f t="shared" ca="1" si="382"/>
        <v/>
      </c>
      <c r="U2018" s="57" t="str">
        <f t="shared" si="383"/>
        <v/>
      </c>
      <c r="V2018" s="57" t="str">
        <f ca="1">IF(AND(C2018&lt;&gt;"",C2018&lt;&gt;OFFSET(C2018,1,0)),SUMIFS([Giá có thuế],[Số ĐK],C2018),"")</f>
        <v/>
      </c>
      <c r="W2018" s="53"/>
      <c r="X2018" s="55" t="str">
        <f>IF(W2018="","",'Thông Tin Chung'!#REF!)</f>
        <v/>
      </c>
      <c r="Y2018" s="57" t="str">
        <f t="shared" ca="1" si="384"/>
        <v/>
      </c>
      <c r="Z2018" s="59"/>
      <c r="AA2018" s="49" t="str">
        <f ca="1">IF(C2018="","",IF(OR(D2018&lt;NgayBatDau,D2018&gt;NgayKetThuc),"Ngày tháng phải nằm trong kỳ báo cáo",IF(AND(G2018&lt;&gt;"",COUNTIF(D.2[Tên khách hàng],G2018)=0),"Tên KH chưa khai báo trong DSKH",IF(AND(H2018&lt;&gt;"",COUNTIF(D.1[Tên sản phẩm],H2018)=0),"SP này chưa khai báo trong DSSP",""))))</f>
        <v/>
      </c>
      <c r="AB2018" s="28" t="str">
        <f t="shared" ca="1" si="374"/>
        <v/>
      </c>
      <c r="AC2018" s="29" t="str">
        <f>IF(OR(H2018="",S2018=""),"",S2018-(SUM(L2018,M2018)*INDEX(#REF!,MATCH(H2018,D.1[Tên sản phẩm],0))))</f>
        <v/>
      </c>
    </row>
    <row r="2019" spans="2:29" ht="27.75" customHeight="1">
      <c r="B2019" s="69">
        <f t="shared" si="375"/>
        <v>2016</v>
      </c>
      <c r="C2019" s="49" t="str">
        <f t="shared" ca="1" si="376"/>
        <v/>
      </c>
      <c r="D2019" s="50" t="str">
        <f t="shared" ca="1" si="377"/>
        <v/>
      </c>
      <c r="E2019" s="51" t="str">
        <f t="shared" ca="1" si="378"/>
        <v/>
      </c>
      <c r="F2019" s="51"/>
      <c r="G2019" s="52" t="str">
        <f t="shared" ca="1" si="379"/>
        <v/>
      </c>
      <c r="H2019" s="53"/>
      <c r="I2019" s="54" t="str">
        <f>IF(H2019="","",INDEX(D.1[Quy cách],MATCH(H2019,D.1[Tên sản phẩm],0)))</f>
        <v/>
      </c>
      <c r="J2019" s="20" t="str">
        <f>IF(H2019="","",INDEX(D.1[ĐVT],MATCH(H2019,D.1[Tên sản phẩm],0)))</f>
        <v/>
      </c>
      <c r="K2019" s="56" t="str">
        <f>IF(H2019="","",INDEX(#REF!,MATCH(H2019,D.1[Tên sản phẩm],0)))</f>
        <v/>
      </c>
      <c r="L2019" s="56"/>
      <c r="M2019" s="53"/>
      <c r="N2019" s="53"/>
      <c r="O2019" s="53"/>
      <c r="P2019" s="57" t="str">
        <f t="shared" si="380"/>
        <v/>
      </c>
      <c r="Q2019" s="58"/>
      <c r="R2019" s="56" t="str">
        <f t="shared" si="373"/>
        <v/>
      </c>
      <c r="S2019" s="57" t="str">
        <f t="shared" si="381"/>
        <v/>
      </c>
      <c r="T2019" s="58" t="str">
        <f t="shared" ca="1" si="382"/>
        <v/>
      </c>
      <c r="U2019" s="57" t="str">
        <f t="shared" si="383"/>
        <v/>
      </c>
      <c r="V2019" s="57" t="str">
        <f ca="1">IF(AND(C2019&lt;&gt;"",C2019&lt;&gt;OFFSET(C2019,1,0)),SUMIFS([Giá có thuế],[Số ĐK],C2019),"")</f>
        <v/>
      </c>
      <c r="W2019" s="53"/>
      <c r="X2019" s="55" t="str">
        <f>IF(W2019="","",'Thông Tin Chung'!#REF!)</f>
        <v/>
      </c>
      <c r="Y2019" s="57" t="str">
        <f t="shared" ca="1" si="384"/>
        <v/>
      </c>
      <c r="Z2019" s="59"/>
      <c r="AA2019" s="49" t="str">
        <f ca="1">IF(C2019="","",IF(OR(D2019&lt;NgayBatDau,D2019&gt;NgayKetThuc),"Ngày tháng phải nằm trong kỳ báo cáo",IF(AND(G2019&lt;&gt;"",COUNTIF(D.2[Tên khách hàng],G2019)=0),"Tên KH chưa khai báo trong DSKH",IF(AND(H2019&lt;&gt;"",COUNTIF(D.1[Tên sản phẩm],H2019)=0),"SP này chưa khai báo trong DSSP",""))))</f>
        <v/>
      </c>
      <c r="AB2019" s="28" t="str">
        <f t="shared" ca="1" si="374"/>
        <v/>
      </c>
      <c r="AC2019" s="29" t="str">
        <f>IF(OR(H2019="",S2019=""),"",S2019-(SUM(L2019,M2019)*INDEX(#REF!,MATCH(H2019,D.1[Tên sản phẩm],0))))</f>
        <v/>
      </c>
    </row>
    <row r="2020" spans="2:29" ht="27.75" customHeight="1">
      <c r="B2020" s="69">
        <f t="shared" si="375"/>
        <v>2017</v>
      </c>
      <c r="C2020" s="49" t="str">
        <f t="shared" ca="1" si="376"/>
        <v/>
      </c>
      <c r="D2020" s="50" t="str">
        <f t="shared" ca="1" si="377"/>
        <v/>
      </c>
      <c r="E2020" s="51" t="str">
        <f t="shared" ca="1" si="378"/>
        <v/>
      </c>
      <c r="F2020" s="51"/>
      <c r="G2020" s="52" t="str">
        <f t="shared" ca="1" si="379"/>
        <v/>
      </c>
      <c r="H2020" s="53"/>
      <c r="I2020" s="54" t="str">
        <f>IF(H2020="","",INDEX(D.1[Quy cách],MATCH(H2020,D.1[Tên sản phẩm],0)))</f>
        <v/>
      </c>
      <c r="J2020" s="20" t="str">
        <f>IF(H2020="","",INDEX(D.1[ĐVT],MATCH(H2020,D.1[Tên sản phẩm],0)))</f>
        <v/>
      </c>
      <c r="K2020" s="56" t="str">
        <f>IF(H2020="","",INDEX(#REF!,MATCH(H2020,D.1[Tên sản phẩm],0)))</f>
        <v/>
      </c>
      <c r="L2020" s="56"/>
      <c r="M2020" s="53"/>
      <c r="N2020" s="53"/>
      <c r="O2020" s="53"/>
      <c r="P2020" s="57" t="str">
        <f t="shared" si="380"/>
        <v/>
      </c>
      <c r="Q2020" s="58"/>
      <c r="R2020" s="56" t="str">
        <f t="shared" si="373"/>
        <v/>
      </c>
      <c r="S2020" s="57" t="str">
        <f t="shared" si="381"/>
        <v/>
      </c>
      <c r="T2020" s="58" t="str">
        <f t="shared" ca="1" si="382"/>
        <v/>
      </c>
      <c r="U2020" s="57" t="str">
        <f t="shared" si="383"/>
        <v/>
      </c>
      <c r="V2020" s="57" t="str">
        <f ca="1">IF(AND(C2020&lt;&gt;"",C2020&lt;&gt;OFFSET(C2020,1,0)),SUMIFS([Giá có thuế],[Số ĐK],C2020),"")</f>
        <v/>
      </c>
      <c r="W2020" s="53"/>
      <c r="X2020" s="55" t="str">
        <f>IF(W2020="","",'Thông Tin Chung'!#REF!)</f>
        <v/>
      </c>
      <c r="Y2020" s="57" t="str">
        <f t="shared" ca="1" si="384"/>
        <v/>
      </c>
      <c r="Z2020" s="59"/>
      <c r="AA2020" s="49" t="str">
        <f ca="1">IF(C2020="","",IF(OR(D2020&lt;NgayBatDau,D2020&gt;NgayKetThuc),"Ngày tháng phải nằm trong kỳ báo cáo",IF(AND(G2020&lt;&gt;"",COUNTIF(D.2[Tên khách hàng],G2020)=0),"Tên KH chưa khai báo trong DSKH",IF(AND(H2020&lt;&gt;"",COUNTIF(D.1[Tên sản phẩm],H2020)=0),"SP này chưa khai báo trong DSSP",""))))</f>
        <v/>
      </c>
      <c r="AB2020" s="28" t="str">
        <f t="shared" ca="1" si="374"/>
        <v/>
      </c>
      <c r="AC2020" s="29" t="str">
        <f>IF(OR(H2020="",S2020=""),"",S2020-(SUM(L2020,M2020)*INDEX(#REF!,MATCH(H2020,D.1[Tên sản phẩm],0))))</f>
        <v/>
      </c>
    </row>
    <row r="2021" spans="2:29" ht="27.75" customHeight="1">
      <c r="B2021" s="69">
        <f t="shared" si="375"/>
        <v>2018</v>
      </c>
      <c r="C2021" s="49" t="str">
        <f t="shared" ca="1" si="376"/>
        <v/>
      </c>
      <c r="D2021" s="50" t="str">
        <f t="shared" ca="1" si="377"/>
        <v/>
      </c>
      <c r="E2021" s="51" t="str">
        <f t="shared" ca="1" si="378"/>
        <v/>
      </c>
      <c r="F2021" s="51"/>
      <c r="G2021" s="52" t="str">
        <f t="shared" ca="1" si="379"/>
        <v/>
      </c>
      <c r="H2021" s="53"/>
      <c r="I2021" s="54" t="str">
        <f>IF(H2021="","",INDEX(D.1[Quy cách],MATCH(H2021,D.1[Tên sản phẩm],0)))</f>
        <v/>
      </c>
      <c r="J2021" s="20" t="str">
        <f>IF(H2021="","",INDEX(D.1[ĐVT],MATCH(H2021,D.1[Tên sản phẩm],0)))</f>
        <v/>
      </c>
      <c r="K2021" s="56" t="str">
        <f>IF(H2021="","",INDEX(#REF!,MATCH(H2021,D.1[Tên sản phẩm],0)))</f>
        <v/>
      </c>
      <c r="L2021" s="56"/>
      <c r="M2021" s="53"/>
      <c r="N2021" s="53"/>
      <c r="O2021" s="53"/>
      <c r="P2021" s="57" t="str">
        <f t="shared" si="380"/>
        <v/>
      </c>
      <c r="Q2021" s="58"/>
      <c r="R2021" s="56" t="str">
        <f t="shared" si="373"/>
        <v/>
      </c>
      <c r="S2021" s="57" t="str">
        <f t="shared" si="381"/>
        <v/>
      </c>
      <c r="T2021" s="58" t="str">
        <f t="shared" ca="1" si="382"/>
        <v/>
      </c>
      <c r="U2021" s="57" t="str">
        <f t="shared" si="383"/>
        <v/>
      </c>
      <c r="V2021" s="57" t="str">
        <f ca="1">IF(AND(C2021&lt;&gt;"",C2021&lt;&gt;OFFSET(C2021,1,0)),SUMIFS([Giá có thuế],[Số ĐK],C2021),"")</f>
        <v/>
      </c>
      <c r="W2021" s="53"/>
      <c r="X2021" s="55" t="str">
        <f>IF(W2021="","",'Thông Tin Chung'!#REF!)</f>
        <v/>
      </c>
      <c r="Y2021" s="57" t="str">
        <f t="shared" ca="1" si="384"/>
        <v/>
      </c>
      <c r="Z2021" s="59"/>
      <c r="AA2021" s="49" t="str">
        <f ca="1">IF(C2021="","",IF(OR(D2021&lt;NgayBatDau,D2021&gt;NgayKetThuc),"Ngày tháng phải nằm trong kỳ báo cáo",IF(AND(G2021&lt;&gt;"",COUNTIF(D.2[Tên khách hàng],G2021)=0),"Tên KH chưa khai báo trong DSKH",IF(AND(H2021&lt;&gt;"",COUNTIF(D.1[Tên sản phẩm],H2021)=0),"SP này chưa khai báo trong DSSP",""))))</f>
        <v/>
      </c>
      <c r="AB2021" s="28" t="str">
        <f t="shared" ca="1" si="374"/>
        <v/>
      </c>
      <c r="AC2021" s="29" t="str">
        <f>IF(OR(H2021="",S2021=""),"",S2021-(SUM(L2021,M2021)*INDEX(#REF!,MATCH(H2021,D.1[Tên sản phẩm],0))))</f>
        <v/>
      </c>
    </row>
    <row r="2022" spans="2:29" ht="27.75" customHeight="1">
      <c r="B2022" s="69">
        <f t="shared" si="375"/>
        <v>2019</v>
      </c>
      <c r="C2022" s="49" t="str">
        <f t="shared" ca="1" si="376"/>
        <v/>
      </c>
      <c r="D2022" s="50" t="str">
        <f t="shared" ca="1" si="377"/>
        <v/>
      </c>
      <c r="E2022" s="51" t="str">
        <f t="shared" ca="1" si="378"/>
        <v/>
      </c>
      <c r="F2022" s="51"/>
      <c r="G2022" s="52" t="str">
        <f t="shared" ca="1" si="379"/>
        <v/>
      </c>
      <c r="H2022" s="53"/>
      <c r="I2022" s="54" t="str">
        <f>IF(H2022="","",INDEX(D.1[Quy cách],MATCH(H2022,D.1[Tên sản phẩm],0)))</f>
        <v/>
      </c>
      <c r="J2022" s="20" t="str">
        <f>IF(H2022="","",INDEX(D.1[ĐVT],MATCH(H2022,D.1[Tên sản phẩm],0)))</f>
        <v/>
      </c>
      <c r="K2022" s="56" t="str">
        <f>IF(H2022="","",INDEX(#REF!,MATCH(H2022,D.1[Tên sản phẩm],0)))</f>
        <v/>
      </c>
      <c r="L2022" s="56"/>
      <c r="M2022" s="53"/>
      <c r="N2022" s="53"/>
      <c r="O2022" s="53"/>
      <c r="P2022" s="57" t="str">
        <f t="shared" si="380"/>
        <v/>
      </c>
      <c r="Q2022" s="58"/>
      <c r="R2022" s="56" t="str">
        <f t="shared" si="373"/>
        <v/>
      </c>
      <c r="S2022" s="57" t="str">
        <f t="shared" si="381"/>
        <v/>
      </c>
      <c r="T2022" s="58" t="str">
        <f t="shared" ca="1" si="382"/>
        <v/>
      </c>
      <c r="U2022" s="57" t="str">
        <f t="shared" si="383"/>
        <v/>
      </c>
      <c r="V2022" s="57" t="str">
        <f ca="1">IF(AND(C2022&lt;&gt;"",C2022&lt;&gt;OFFSET(C2022,1,0)),SUMIFS([Giá có thuế],[Số ĐK],C2022),"")</f>
        <v/>
      </c>
      <c r="W2022" s="53"/>
      <c r="X2022" s="55" t="str">
        <f>IF(W2022="","",'Thông Tin Chung'!#REF!)</f>
        <v/>
      </c>
      <c r="Y2022" s="57" t="str">
        <f t="shared" ca="1" si="384"/>
        <v/>
      </c>
      <c r="Z2022" s="59"/>
      <c r="AA2022" s="49" t="str">
        <f ca="1">IF(C2022="","",IF(OR(D2022&lt;NgayBatDau,D2022&gt;NgayKetThuc),"Ngày tháng phải nằm trong kỳ báo cáo",IF(AND(G2022&lt;&gt;"",COUNTIF(D.2[Tên khách hàng],G2022)=0),"Tên KH chưa khai báo trong DSKH",IF(AND(H2022&lt;&gt;"",COUNTIF(D.1[Tên sản phẩm],H2022)=0),"SP này chưa khai báo trong DSSP",""))))</f>
        <v/>
      </c>
      <c r="AB2022" s="28" t="str">
        <f t="shared" ca="1" si="374"/>
        <v/>
      </c>
      <c r="AC2022" s="29" t="str">
        <f>IF(OR(H2022="",S2022=""),"",S2022-(SUM(L2022,M2022)*INDEX(#REF!,MATCH(H2022,D.1[Tên sản phẩm],0))))</f>
        <v/>
      </c>
    </row>
    <row r="2023" spans="2:29" ht="27.75" customHeight="1">
      <c r="B2023" s="69">
        <f t="shared" si="375"/>
        <v>2020</v>
      </c>
      <c r="C2023" s="49" t="str">
        <f t="shared" ca="1" si="376"/>
        <v/>
      </c>
      <c r="D2023" s="50" t="str">
        <f t="shared" ca="1" si="377"/>
        <v/>
      </c>
      <c r="E2023" s="51" t="str">
        <f t="shared" ca="1" si="378"/>
        <v/>
      </c>
      <c r="F2023" s="51"/>
      <c r="G2023" s="52" t="str">
        <f t="shared" ca="1" si="379"/>
        <v/>
      </c>
      <c r="H2023" s="53"/>
      <c r="I2023" s="54" t="str">
        <f>IF(H2023="","",INDEX(D.1[Quy cách],MATCH(H2023,D.1[Tên sản phẩm],0)))</f>
        <v/>
      </c>
      <c r="J2023" s="20" t="str">
        <f>IF(H2023="","",INDEX(D.1[ĐVT],MATCH(H2023,D.1[Tên sản phẩm],0)))</f>
        <v/>
      </c>
      <c r="K2023" s="56" t="str">
        <f>IF(H2023="","",INDEX(#REF!,MATCH(H2023,D.1[Tên sản phẩm],0)))</f>
        <v/>
      </c>
      <c r="L2023" s="56"/>
      <c r="M2023" s="53"/>
      <c r="N2023" s="53"/>
      <c r="O2023" s="53"/>
      <c r="P2023" s="57" t="str">
        <f t="shared" si="380"/>
        <v/>
      </c>
      <c r="Q2023" s="58"/>
      <c r="R2023" s="56" t="str">
        <f t="shared" si="373"/>
        <v/>
      </c>
      <c r="S2023" s="57" t="str">
        <f t="shared" si="381"/>
        <v/>
      </c>
      <c r="T2023" s="58" t="str">
        <f t="shared" ca="1" si="382"/>
        <v/>
      </c>
      <c r="U2023" s="57" t="str">
        <f t="shared" si="383"/>
        <v/>
      </c>
      <c r="V2023" s="57" t="str">
        <f ca="1">IF(AND(C2023&lt;&gt;"",C2023&lt;&gt;OFFSET(C2023,1,0)),SUMIFS([Giá có thuế],[Số ĐK],C2023),"")</f>
        <v/>
      </c>
      <c r="W2023" s="53"/>
      <c r="X2023" s="55" t="str">
        <f>IF(W2023="","",'Thông Tin Chung'!#REF!)</f>
        <v/>
      </c>
      <c r="Y2023" s="57" t="str">
        <f t="shared" ca="1" si="384"/>
        <v/>
      </c>
      <c r="Z2023" s="59"/>
      <c r="AA2023" s="49" t="str">
        <f ca="1">IF(C2023="","",IF(OR(D2023&lt;NgayBatDau,D2023&gt;NgayKetThuc),"Ngày tháng phải nằm trong kỳ báo cáo",IF(AND(G2023&lt;&gt;"",COUNTIF(D.2[Tên khách hàng],G2023)=0),"Tên KH chưa khai báo trong DSKH",IF(AND(H2023&lt;&gt;"",COUNTIF(D.1[Tên sản phẩm],H2023)=0),"SP này chưa khai báo trong DSSP",""))))</f>
        <v/>
      </c>
      <c r="AB2023" s="28" t="str">
        <f t="shared" ca="1" si="374"/>
        <v/>
      </c>
      <c r="AC2023" s="29" t="str">
        <f>IF(OR(H2023="",S2023=""),"",S2023-(SUM(L2023,M2023)*INDEX(#REF!,MATCH(H2023,D.1[Tên sản phẩm],0))))</f>
        <v/>
      </c>
    </row>
    <row r="2024" spans="2:29" ht="27.75" customHeight="1">
      <c r="B2024" s="69">
        <f t="shared" si="375"/>
        <v>2021</v>
      </c>
      <c r="C2024" s="49" t="str">
        <f t="shared" ca="1" si="376"/>
        <v/>
      </c>
      <c r="D2024" s="50" t="str">
        <f t="shared" ca="1" si="377"/>
        <v/>
      </c>
      <c r="E2024" s="51" t="str">
        <f t="shared" ca="1" si="378"/>
        <v/>
      </c>
      <c r="F2024" s="51"/>
      <c r="G2024" s="52" t="str">
        <f t="shared" ca="1" si="379"/>
        <v/>
      </c>
      <c r="H2024" s="53"/>
      <c r="I2024" s="54" t="str">
        <f>IF(H2024="","",INDEX(D.1[Quy cách],MATCH(H2024,D.1[Tên sản phẩm],0)))</f>
        <v/>
      </c>
      <c r="J2024" s="20" t="str">
        <f>IF(H2024="","",INDEX(D.1[ĐVT],MATCH(H2024,D.1[Tên sản phẩm],0)))</f>
        <v/>
      </c>
      <c r="K2024" s="56" t="str">
        <f>IF(H2024="","",INDEX(#REF!,MATCH(H2024,D.1[Tên sản phẩm],0)))</f>
        <v/>
      </c>
      <c r="L2024" s="56"/>
      <c r="M2024" s="53"/>
      <c r="N2024" s="53"/>
      <c r="O2024" s="53"/>
      <c r="P2024" s="57" t="str">
        <f t="shared" si="380"/>
        <v/>
      </c>
      <c r="Q2024" s="58"/>
      <c r="R2024" s="56" t="str">
        <f t="shared" si="373"/>
        <v/>
      </c>
      <c r="S2024" s="57" t="str">
        <f t="shared" si="381"/>
        <v/>
      </c>
      <c r="T2024" s="58" t="str">
        <f t="shared" ca="1" si="382"/>
        <v/>
      </c>
      <c r="U2024" s="57" t="str">
        <f t="shared" si="383"/>
        <v/>
      </c>
      <c r="V2024" s="57" t="str">
        <f ca="1">IF(AND(C2024&lt;&gt;"",C2024&lt;&gt;OFFSET(C2024,1,0)),SUMIFS([Giá có thuế],[Số ĐK],C2024),"")</f>
        <v/>
      </c>
      <c r="W2024" s="53"/>
      <c r="X2024" s="55" t="str">
        <f>IF(W2024="","",'Thông Tin Chung'!#REF!)</f>
        <v/>
      </c>
      <c r="Y2024" s="57" t="str">
        <f t="shared" ca="1" si="384"/>
        <v/>
      </c>
      <c r="Z2024" s="59"/>
      <c r="AA2024" s="49" t="str">
        <f ca="1">IF(C2024="","",IF(OR(D2024&lt;NgayBatDau,D2024&gt;NgayKetThuc),"Ngày tháng phải nằm trong kỳ báo cáo",IF(AND(G2024&lt;&gt;"",COUNTIF(D.2[Tên khách hàng],G2024)=0),"Tên KH chưa khai báo trong DSKH",IF(AND(H2024&lt;&gt;"",COUNTIF(D.1[Tên sản phẩm],H2024)=0),"SP này chưa khai báo trong DSSP",""))))</f>
        <v/>
      </c>
      <c r="AB2024" s="28" t="str">
        <f t="shared" ca="1" si="374"/>
        <v/>
      </c>
      <c r="AC2024" s="29" t="str">
        <f>IF(OR(H2024="",S2024=""),"",S2024-(SUM(L2024,M2024)*INDEX(#REF!,MATCH(H2024,D.1[Tên sản phẩm],0))))</f>
        <v/>
      </c>
    </row>
    <row r="2025" spans="2:29" ht="27.75" customHeight="1">
      <c r="B2025" s="69">
        <f t="shared" si="375"/>
        <v>2022</v>
      </c>
      <c r="C2025" s="49" t="str">
        <f t="shared" ca="1" si="376"/>
        <v/>
      </c>
      <c r="D2025" s="50" t="str">
        <f t="shared" ca="1" si="377"/>
        <v/>
      </c>
      <c r="E2025" s="51" t="str">
        <f t="shared" ca="1" si="378"/>
        <v/>
      </c>
      <c r="F2025" s="51"/>
      <c r="G2025" s="52" t="str">
        <f t="shared" ca="1" si="379"/>
        <v/>
      </c>
      <c r="H2025" s="53"/>
      <c r="I2025" s="54" t="str">
        <f>IF(H2025="","",INDEX(D.1[Quy cách],MATCH(H2025,D.1[Tên sản phẩm],0)))</f>
        <v/>
      </c>
      <c r="J2025" s="20" t="str">
        <f>IF(H2025="","",INDEX(D.1[ĐVT],MATCH(H2025,D.1[Tên sản phẩm],0)))</f>
        <v/>
      </c>
      <c r="K2025" s="56" t="str">
        <f>IF(H2025="","",INDEX(#REF!,MATCH(H2025,D.1[Tên sản phẩm],0)))</f>
        <v/>
      </c>
      <c r="L2025" s="56"/>
      <c r="M2025" s="53"/>
      <c r="N2025" s="53"/>
      <c r="O2025" s="53"/>
      <c r="P2025" s="57" t="str">
        <f t="shared" si="380"/>
        <v/>
      </c>
      <c r="Q2025" s="58"/>
      <c r="R2025" s="56" t="str">
        <f t="shared" si="373"/>
        <v/>
      </c>
      <c r="S2025" s="57" t="str">
        <f t="shared" si="381"/>
        <v/>
      </c>
      <c r="T2025" s="58" t="str">
        <f t="shared" ca="1" si="382"/>
        <v/>
      </c>
      <c r="U2025" s="57" t="str">
        <f t="shared" si="383"/>
        <v/>
      </c>
      <c r="V2025" s="57" t="str">
        <f ca="1">IF(AND(C2025&lt;&gt;"",C2025&lt;&gt;OFFSET(C2025,1,0)),SUMIFS([Giá có thuế],[Số ĐK],C2025),"")</f>
        <v/>
      </c>
      <c r="W2025" s="53"/>
      <c r="X2025" s="55" t="str">
        <f>IF(W2025="","",'Thông Tin Chung'!#REF!)</f>
        <v/>
      </c>
      <c r="Y2025" s="57" t="str">
        <f t="shared" ca="1" si="384"/>
        <v/>
      </c>
      <c r="Z2025" s="59"/>
      <c r="AA2025" s="49" t="str">
        <f ca="1">IF(C2025="","",IF(OR(D2025&lt;NgayBatDau,D2025&gt;NgayKetThuc),"Ngày tháng phải nằm trong kỳ báo cáo",IF(AND(G2025&lt;&gt;"",COUNTIF(D.2[Tên khách hàng],G2025)=0),"Tên KH chưa khai báo trong DSKH",IF(AND(H2025&lt;&gt;"",COUNTIF(D.1[Tên sản phẩm],H2025)=0),"SP này chưa khai báo trong DSSP",""))))</f>
        <v/>
      </c>
      <c r="AB2025" s="28" t="str">
        <f t="shared" ca="1" si="374"/>
        <v/>
      </c>
      <c r="AC2025" s="29" t="str">
        <f>IF(OR(H2025="",S2025=""),"",S2025-(SUM(L2025,M2025)*INDEX(#REF!,MATCH(H2025,D.1[Tên sản phẩm],0))))</f>
        <v/>
      </c>
    </row>
    <row r="2026" spans="2:29" ht="27.75" customHeight="1">
      <c r="B2026" s="69">
        <f t="shared" si="375"/>
        <v>2023</v>
      </c>
      <c r="C2026" s="49" t="str">
        <f t="shared" ca="1" si="376"/>
        <v/>
      </c>
      <c r="D2026" s="50" t="str">
        <f t="shared" ca="1" si="377"/>
        <v/>
      </c>
      <c r="E2026" s="51" t="str">
        <f t="shared" ca="1" si="378"/>
        <v/>
      </c>
      <c r="F2026" s="51"/>
      <c r="G2026" s="52" t="str">
        <f t="shared" ca="1" si="379"/>
        <v/>
      </c>
      <c r="H2026" s="53"/>
      <c r="I2026" s="54" t="str">
        <f>IF(H2026="","",INDEX(D.1[Quy cách],MATCH(H2026,D.1[Tên sản phẩm],0)))</f>
        <v/>
      </c>
      <c r="J2026" s="20" t="str">
        <f>IF(H2026="","",INDEX(D.1[ĐVT],MATCH(H2026,D.1[Tên sản phẩm],0)))</f>
        <v/>
      </c>
      <c r="K2026" s="56" t="str">
        <f>IF(H2026="","",INDEX(#REF!,MATCH(H2026,D.1[Tên sản phẩm],0)))</f>
        <v/>
      </c>
      <c r="L2026" s="56"/>
      <c r="M2026" s="53"/>
      <c r="N2026" s="53"/>
      <c r="O2026" s="53"/>
      <c r="P2026" s="57" t="str">
        <f t="shared" si="380"/>
        <v/>
      </c>
      <c r="Q2026" s="58"/>
      <c r="R2026" s="56" t="str">
        <f t="shared" si="373"/>
        <v/>
      </c>
      <c r="S2026" s="57" t="str">
        <f t="shared" si="381"/>
        <v/>
      </c>
      <c r="T2026" s="58" t="str">
        <f t="shared" ca="1" si="382"/>
        <v/>
      </c>
      <c r="U2026" s="57" t="str">
        <f t="shared" si="383"/>
        <v/>
      </c>
      <c r="V2026" s="57" t="str">
        <f ca="1">IF(AND(C2026&lt;&gt;"",C2026&lt;&gt;OFFSET(C2026,1,0)),SUMIFS([Giá có thuế],[Số ĐK],C2026),"")</f>
        <v/>
      </c>
      <c r="W2026" s="53"/>
      <c r="X2026" s="55" t="str">
        <f>IF(W2026="","",'Thông Tin Chung'!#REF!)</f>
        <v/>
      </c>
      <c r="Y2026" s="57" t="str">
        <f t="shared" ca="1" si="384"/>
        <v/>
      </c>
      <c r="Z2026" s="59"/>
      <c r="AA2026" s="49" t="str">
        <f ca="1">IF(C2026="","",IF(OR(D2026&lt;NgayBatDau,D2026&gt;NgayKetThuc),"Ngày tháng phải nằm trong kỳ báo cáo",IF(AND(G2026&lt;&gt;"",COUNTIF(D.2[Tên khách hàng],G2026)=0),"Tên KH chưa khai báo trong DSKH",IF(AND(H2026&lt;&gt;"",COUNTIF(D.1[Tên sản phẩm],H2026)=0),"SP này chưa khai báo trong DSSP",""))))</f>
        <v/>
      </c>
      <c r="AB2026" s="28" t="str">
        <f t="shared" ca="1" si="374"/>
        <v/>
      </c>
      <c r="AC2026" s="29" t="str">
        <f>IF(OR(H2026="",S2026=""),"",S2026-(SUM(L2026,M2026)*INDEX(#REF!,MATCH(H2026,D.1[Tên sản phẩm],0))))</f>
        <v/>
      </c>
    </row>
    <row r="2027" spans="2:29" ht="27.75" customHeight="1">
      <c r="B2027" s="69">
        <f t="shared" si="375"/>
        <v>2024</v>
      </c>
      <c r="C2027" s="49" t="str">
        <f t="shared" ca="1" si="376"/>
        <v/>
      </c>
      <c r="D2027" s="50" t="str">
        <f t="shared" ca="1" si="377"/>
        <v/>
      </c>
      <c r="E2027" s="51" t="str">
        <f t="shared" ca="1" si="378"/>
        <v/>
      </c>
      <c r="F2027" s="51"/>
      <c r="G2027" s="52" t="str">
        <f t="shared" ca="1" si="379"/>
        <v/>
      </c>
      <c r="H2027" s="53"/>
      <c r="I2027" s="54" t="str">
        <f>IF(H2027="","",INDEX(D.1[Quy cách],MATCH(H2027,D.1[Tên sản phẩm],0)))</f>
        <v/>
      </c>
      <c r="J2027" s="20" t="str">
        <f>IF(H2027="","",INDEX(D.1[ĐVT],MATCH(H2027,D.1[Tên sản phẩm],0)))</f>
        <v/>
      </c>
      <c r="K2027" s="56" t="str">
        <f>IF(H2027="","",INDEX(#REF!,MATCH(H2027,D.1[Tên sản phẩm],0)))</f>
        <v/>
      </c>
      <c r="L2027" s="56"/>
      <c r="M2027" s="53"/>
      <c r="N2027" s="53"/>
      <c r="O2027" s="53"/>
      <c r="P2027" s="57" t="str">
        <f t="shared" si="380"/>
        <v/>
      </c>
      <c r="Q2027" s="58"/>
      <c r="R2027" s="56" t="str">
        <f t="shared" si="373"/>
        <v/>
      </c>
      <c r="S2027" s="57" t="str">
        <f t="shared" si="381"/>
        <v/>
      </c>
      <c r="T2027" s="58" t="str">
        <f t="shared" ca="1" si="382"/>
        <v/>
      </c>
      <c r="U2027" s="57" t="str">
        <f t="shared" si="383"/>
        <v/>
      </c>
      <c r="V2027" s="57" t="str">
        <f ca="1">IF(AND(C2027&lt;&gt;"",C2027&lt;&gt;OFFSET(C2027,1,0)),SUMIFS([Giá có thuế],[Số ĐK],C2027),"")</f>
        <v/>
      </c>
      <c r="W2027" s="53"/>
      <c r="X2027" s="55" t="str">
        <f>IF(W2027="","",'Thông Tin Chung'!#REF!)</f>
        <v/>
      </c>
      <c r="Y2027" s="57" t="str">
        <f t="shared" ca="1" si="384"/>
        <v/>
      </c>
      <c r="Z2027" s="59"/>
      <c r="AA2027" s="49" t="str">
        <f ca="1">IF(C2027="","",IF(OR(D2027&lt;NgayBatDau,D2027&gt;NgayKetThuc),"Ngày tháng phải nằm trong kỳ báo cáo",IF(AND(G2027&lt;&gt;"",COUNTIF(D.2[Tên khách hàng],G2027)=0),"Tên KH chưa khai báo trong DSKH",IF(AND(H2027&lt;&gt;"",COUNTIF(D.1[Tên sản phẩm],H2027)=0),"SP này chưa khai báo trong DSSP",""))))</f>
        <v/>
      </c>
      <c r="AB2027" s="28" t="str">
        <f t="shared" ca="1" si="374"/>
        <v/>
      </c>
      <c r="AC2027" s="29" t="str">
        <f>IF(OR(H2027="",S2027=""),"",S2027-(SUM(L2027,M2027)*INDEX(#REF!,MATCH(H2027,D.1[Tên sản phẩm],0))))</f>
        <v/>
      </c>
    </row>
    <row r="2028" spans="2:29" ht="27.75" customHeight="1">
      <c r="B2028" s="69">
        <f t="shared" si="375"/>
        <v>2025</v>
      </c>
      <c r="C2028" s="49" t="str">
        <f t="shared" ca="1" si="376"/>
        <v/>
      </c>
      <c r="D2028" s="50" t="str">
        <f t="shared" ca="1" si="377"/>
        <v/>
      </c>
      <c r="E2028" s="51" t="str">
        <f t="shared" ca="1" si="378"/>
        <v/>
      </c>
      <c r="F2028" s="51"/>
      <c r="G2028" s="52" t="str">
        <f t="shared" ca="1" si="379"/>
        <v/>
      </c>
      <c r="H2028" s="53"/>
      <c r="I2028" s="54" t="str">
        <f>IF(H2028="","",INDEX(D.1[Quy cách],MATCH(H2028,D.1[Tên sản phẩm],0)))</f>
        <v/>
      </c>
      <c r="J2028" s="20" t="str">
        <f>IF(H2028="","",INDEX(D.1[ĐVT],MATCH(H2028,D.1[Tên sản phẩm],0)))</f>
        <v/>
      </c>
      <c r="K2028" s="56" t="str">
        <f>IF(H2028="","",INDEX(#REF!,MATCH(H2028,D.1[Tên sản phẩm],0)))</f>
        <v/>
      </c>
      <c r="L2028" s="56"/>
      <c r="M2028" s="53"/>
      <c r="N2028" s="53"/>
      <c r="O2028" s="53"/>
      <c r="P2028" s="57" t="str">
        <f t="shared" si="380"/>
        <v/>
      </c>
      <c r="Q2028" s="58"/>
      <c r="R2028" s="56" t="str">
        <f t="shared" si="373"/>
        <v/>
      </c>
      <c r="S2028" s="57" t="str">
        <f t="shared" si="381"/>
        <v/>
      </c>
      <c r="T2028" s="58" t="str">
        <f t="shared" ca="1" si="382"/>
        <v/>
      </c>
      <c r="U2028" s="57" t="str">
        <f t="shared" si="383"/>
        <v/>
      </c>
      <c r="V2028" s="57" t="str">
        <f ca="1">IF(AND(C2028&lt;&gt;"",C2028&lt;&gt;OFFSET(C2028,1,0)),SUMIFS([Giá có thuế],[Số ĐK],C2028),"")</f>
        <v/>
      </c>
      <c r="W2028" s="53"/>
      <c r="X2028" s="55" t="str">
        <f>IF(W2028="","",'Thông Tin Chung'!#REF!)</f>
        <v/>
      </c>
      <c r="Y2028" s="57" t="str">
        <f t="shared" ca="1" si="384"/>
        <v/>
      </c>
      <c r="Z2028" s="59"/>
      <c r="AA2028" s="49" t="str">
        <f ca="1">IF(C2028="","",IF(OR(D2028&lt;NgayBatDau,D2028&gt;NgayKetThuc),"Ngày tháng phải nằm trong kỳ báo cáo",IF(AND(G2028&lt;&gt;"",COUNTIF(D.2[Tên khách hàng],G2028)=0),"Tên KH chưa khai báo trong DSKH",IF(AND(H2028&lt;&gt;"",COUNTIF(D.1[Tên sản phẩm],H2028)=0),"SP này chưa khai báo trong DSSP",""))))</f>
        <v/>
      </c>
      <c r="AB2028" s="28" t="str">
        <f t="shared" ca="1" si="374"/>
        <v/>
      </c>
      <c r="AC2028" s="29" t="str">
        <f>IF(OR(H2028="",S2028=""),"",S2028-(SUM(L2028,M2028)*INDEX(#REF!,MATCH(H2028,D.1[Tên sản phẩm],0))))</f>
        <v/>
      </c>
    </row>
    <row r="2029" spans="2:29" ht="27.75" customHeight="1">
      <c r="B2029" s="69">
        <f t="shared" si="375"/>
        <v>2026</v>
      </c>
      <c r="C2029" s="49" t="str">
        <f t="shared" ca="1" si="376"/>
        <v/>
      </c>
      <c r="D2029" s="50" t="str">
        <f t="shared" ca="1" si="377"/>
        <v/>
      </c>
      <c r="E2029" s="51" t="str">
        <f t="shared" ca="1" si="378"/>
        <v/>
      </c>
      <c r="F2029" s="51"/>
      <c r="G2029" s="52" t="str">
        <f t="shared" ca="1" si="379"/>
        <v/>
      </c>
      <c r="H2029" s="53"/>
      <c r="I2029" s="54" t="str">
        <f>IF(H2029="","",INDEX(D.1[Quy cách],MATCH(H2029,D.1[Tên sản phẩm],0)))</f>
        <v/>
      </c>
      <c r="J2029" s="20" t="str">
        <f>IF(H2029="","",INDEX(D.1[ĐVT],MATCH(H2029,D.1[Tên sản phẩm],0)))</f>
        <v/>
      </c>
      <c r="K2029" s="56" t="str">
        <f>IF(H2029="","",INDEX(#REF!,MATCH(H2029,D.1[Tên sản phẩm],0)))</f>
        <v/>
      </c>
      <c r="L2029" s="56"/>
      <c r="M2029" s="53"/>
      <c r="N2029" s="53"/>
      <c r="O2029" s="53"/>
      <c r="P2029" s="57" t="str">
        <f t="shared" si="380"/>
        <v/>
      </c>
      <c r="Q2029" s="58"/>
      <c r="R2029" s="56" t="str">
        <f t="shared" si="373"/>
        <v/>
      </c>
      <c r="S2029" s="57" t="str">
        <f t="shared" si="381"/>
        <v/>
      </c>
      <c r="T2029" s="58" t="str">
        <f t="shared" ca="1" si="382"/>
        <v/>
      </c>
      <c r="U2029" s="57" t="str">
        <f t="shared" si="383"/>
        <v/>
      </c>
      <c r="V2029" s="57" t="str">
        <f ca="1">IF(AND(C2029&lt;&gt;"",C2029&lt;&gt;OFFSET(C2029,1,0)),SUMIFS([Giá có thuế],[Số ĐK],C2029),"")</f>
        <v/>
      </c>
      <c r="W2029" s="53"/>
      <c r="X2029" s="55" t="str">
        <f>IF(W2029="","",'Thông Tin Chung'!#REF!)</f>
        <v/>
      </c>
      <c r="Y2029" s="57" t="str">
        <f t="shared" ca="1" si="384"/>
        <v/>
      </c>
      <c r="Z2029" s="59"/>
      <c r="AA2029" s="49" t="str">
        <f ca="1">IF(C2029="","",IF(OR(D2029&lt;NgayBatDau,D2029&gt;NgayKetThuc),"Ngày tháng phải nằm trong kỳ báo cáo",IF(AND(G2029&lt;&gt;"",COUNTIF(D.2[Tên khách hàng],G2029)=0),"Tên KH chưa khai báo trong DSKH",IF(AND(H2029&lt;&gt;"",COUNTIF(D.1[Tên sản phẩm],H2029)=0),"SP này chưa khai báo trong DSSP",""))))</f>
        <v/>
      </c>
      <c r="AB2029" s="28" t="str">
        <f t="shared" ca="1" si="374"/>
        <v/>
      </c>
      <c r="AC2029" s="29" t="str">
        <f>IF(OR(H2029="",S2029=""),"",S2029-(SUM(L2029,M2029)*INDEX(#REF!,MATCH(H2029,D.1[Tên sản phẩm],0))))</f>
        <v/>
      </c>
    </row>
    <row r="2030" spans="2:29" ht="27.75" customHeight="1">
      <c r="B2030" s="69">
        <f t="shared" si="375"/>
        <v>2027</v>
      </c>
      <c r="C2030" s="49" t="str">
        <f t="shared" ca="1" si="376"/>
        <v/>
      </c>
      <c r="D2030" s="50" t="str">
        <f t="shared" ca="1" si="377"/>
        <v/>
      </c>
      <c r="E2030" s="51" t="str">
        <f t="shared" ca="1" si="378"/>
        <v/>
      </c>
      <c r="F2030" s="51"/>
      <c r="G2030" s="52" t="str">
        <f t="shared" ca="1" si="379"/>
        <v/>
      </c>
      <c r="H2030" s="53"/>
      <c r="I2030" s="54" t="str">
        <f>IF(H2030="","",INDEX(D.1[Quy cách],MATCH(H2030,D.1[Tên sản phẩm],0)))</f>
        <v/>
      </c>
      <c r="J2030" s="20" t="str">
        <f>IF(H2030="","",INDEX(D.1[ĐVT],MATCH(H2030,D.1[Tên sản phẩm],0)))</f>
        <v/>
      </c>
      <c r="K2030" s="56" t="str">
        <f>IF(H2030="","",INDEX(#REF!,MATCH(H2030,D.1[Tên sản phẩm],0)))</f>
        <v/>
      </c>
      <c r="L2030" s="56"/>
      <c r="M2030" s="53"/>
      <c r="N2030" s="53"/>
      <c r="O2030" s="53"/>
      <c r="P2030" s="57" t="str">
        <f t="shared" si="380"/>
        <v/>
      </c>
      <c r="Q2030" s="58"/>
      <c r="R2030" s="56" t="str">
        <f t="shared" si="373"/>
        <v/>
      </c>
      <c r="S2030" s="57" t="str">
        <f t="shared" si="381"/>
        <v/>
      </c>
      <c r="T2030" s="58" t="str">
        <f t="shared" ca="1" si="382"/>
        <v/>
      </c>
      <c r="U2030" s="57" t="str">
        <f t="shared" si="383"/>
        <v/>
      </c>
      <c r="V2030" s="57" t="str">
        <f ca="1">IF(AND(C2030&lt;&gt;"",C2030&lt;&gt;OFFSET(C2030,1,0)),SUMIFS([Giá có thuế],[Số ĐK],C2030),"")</f>
        <v/>
      </c>
      <c r="W2030" s="53"/>
      <c r="X2030" s="55" t="str">
        <f>IF(W2030="","",'Thông Tin Chung'!#REF!)</f>
        <v/>
      </c>
      <c r="Y2030" s="57" t="str">
        <f t="shared" ca="1" si="384"/>
        <v/>
      </c>
      <c r="Z2030" s="59"/>
      <c r="AA2030" s="49" t="str">
        <f ca="1">IF(C2030="","",IF(OR(D2030&lt;NgayBatDau,D2030&gt;NgayKetThuc),"Ngày tháng phải nằm trong kỳ báo cáo",IF(AND(G2030&lt;&gt;"",COUNTIF(D.2[Tên khách hàng],G2030)=0),"Tên KH chưa khai báo trong DSKH",IF(AND(H2030&lt;&gt;"",COUNTIF(D.1[Tên sản phẩm],H2030)=0),"SP này chưa khai báo trong DSSP",""))))</f>
        <v/>
      </c>
      <c r="AB2030" s="28" t="str">
        <f t="shared" ca="1" si="374"/>
        <v/>
      </c>
      <c r="AC2030" s="29" t="str">
        <f>IF(OR(H2030="",S2030=""),"",S2030-(SUM(L2030,M2030)*INDEX(#REF!,MATCH(H2030,D.1[Tên sản phẩm],0))))</f>
        <v/>
      </c>
    </row>
    <row r="2031" spans="2:29" ht="27.75" customHeight="1">
      <c r="B2031" s="69">
        <f t="shared" si="375"/>
        <v>2028</v>
      </c>
      <c r="C2031" s="49" t="str">
        <f t="shared" ca="1" si="376"/>
        <v/>
      </c>
      <c r="D2031" s="50" t="str">
        <f t="shared" ca="1" si="377"/>
        <v/>
      </c>
      <c r="E2031" s="51" t="str">
        <f t="shared" ca="1" si="378"/>
        <v/>
      </c>
      <c r="F2031" s="51"/>
      <c r="G2031" s="52" t="str">
        <f t="shared" ca="1" si="379"/>
        <v/>
      </c>
      <c r="H2031" s="53"/>
      <c r="I2031" s="54" t="str">
        <f>IF(H2031="","",INDEX(D.1[Quy cách],MATCH(H2031,D.1[Tên sản phẩm],0)))</f>
        <v/>
      </c>
      <c r="J2031" s="20" t="str">
        <f>IF(H2031="","",INDEX(D.1[ĐVT],MATCH(H2031,D.1[Tên sản phẩm],0)))</f>
        <v/>
      </c>
      <c r="K2031" s="56" t="str">
        <f>IF(H2031="","",INDEX(#REF!,MATCH(H2031,D.1[Tên sản phẩm],0)))</f>
        <v/>
      </c>
      <c r="L2031" s="56"/>
      <c r="M2031" s="53"/>
      <c r="N2031" s="53"/>
      <c r="O2031" s="53"/>
      <c r="P2031" s="57" t="str">
        <f t="shared" si="380"/>
        <v/>
      </c>
      <c r="Q2031" s="58"/>
      <c r="R2031" s="56" t="str">
        <f t="shared" si="373"/>
        <v/>
      </c>
      <c r="S2031" s="57" t="str">
        <f t="shared" si="381"/>
        <v/>
      </c>
      <c r="T2031" s="58" t="str">
        <f t="shared" ca="1" si="382"/>
        <v/>
      </c>
      <c r="U2031" s="57" t="str">
        <f t="shared" si="383"/>
        <v/>
      </c>
      <c r="V2031" s="57" t="str">
        <f ca="1">IF(AND(C2031&lt;&gt;"",C2031&lt;&gt;OFFSET(C2031,1,0)),SUMIFS([Giá có thuế],[Số ĐK],C2031),"")</f>
        <v/>
      </c>
      <c r="W2031" s="53"/>
      <c r="X2031" s="55" t="str">
        <f>IF(W2031="","",'Thông Tin Chung'!#REF!)</f>
        <v/>
      </c>
      <c r="Y2031" s="57" t="str">
        <f t="shared" ca="1" si="384"/>
        <v/>
      </c>
      <c r="Z2031" s="59"/>
      <c r="AA2031" s="49" t="str">
        <f ca="1">IF(C2031="","",IF(OR(D2031&lt;NgayBatDau,D2031&gt;NgayKetThuc),"Ngày tháng phải nằm trong kỳ báo cáo",IF(AND(G2031&lt;&gt;"",COUNTIF(D.2[Tên khách hàng],G2031)=0),"Tên KH chưa khai báo trong DSKH",IF(AND(H2031&lt;&gt;"",COUNTIF(D.1[Tên sản phẩm],H2031)=0),"SP này chưa khai báo trong DSSP",""))))</f>
        <v/>
      </c>
      <c r="AB2031" s="28" t="str">
        <f t="shared" ca="1" si="374"/>
        <v/>
      </c>
      <c r="AC2031" s="29" t="str">
        <f>IF(OR(H2031="",S2031=""),"",S2031-(SUM(L2031,M2031)*INDEX(#REF!,MATCH(H2031,D.1[Tên sản phẩm],0))))</f>
        <v/>
      </c>
    </row>
    <row r="2032" spans="2:29" ht="27.75" customHeight="1">
      <c r="B2032" s="69">
        <f t="shared" si="375"/>
        <v>2029</v>
      </c>
      <c r="C2032" s="49" t="str">
        <f t="shared" ca="1" si="376"/>
        <v/>
      </c>
      <c r="D2032" s="50" t="str">
        <f t="shared" ca="1" si="377"/>
        <v/>
      </c>
      <c r="E2032" s="51" t="str">
        <f t="shared" ca="1" si="378"/>
        <v/>
      </c>
      <c r="F2032" s="51"/>
      <c r="G2032" s="52" t="str">
        <f t="shared" ca="1" si="379"/>
        <v/>
      </c>
      <c r="H2032" s="53"/>
      <c r="I2032" s="54" t="str">
        <f>IF(H2032="","",INDEX(D.1[Quy cách],MATCH(H2032,D.1[Tên sản phẩm],0)))</f>
        <v/>
      </c>
      <c r="J2032" s="20" t="str">
        <f>IF(H2032="","",INDEX(D.1[ĐVT],MATCH(H2032,D.1[Tên sản phẩm],0)))</f>
        <v/>
      </c>
      <c r="K2032" s="56" t="str">
        <f>IF(H2032="","",INDEX(#REF!,MATCH(H2032,D.1[Tên sản phẩm],0)))</f>
        <v/>
      </c>
      <c r="L2032" s="56"/>
      <c r="M2032" s="53"/>
      <c r="N2032" s="53"/>
      <c r="O2032" s="53"/>
      <c r="P2032" s="57" t="str">
        <f t="shared" si="380"/>
        <v/>
      </c>
      <c r="Q2032" s="58"/>
      <c r="R2032" s="56" t="str">
        <f t="shared" si="373"/>
        <v/>
      </c>
      <c r="S2032" s="57" t="str">
        <f t="shared" si="381"/>
        <v/>
      </c>
      <c r="T2032" s="58" t="str">
        <f t="shared" ca="1" si="382"/>
        <v/>
      </c>
      <c r="U2032" s="57" t="str">
        <f t="shared" si="383"/>
        <v/>
      </c>
      <c r="V2032" s="57" t="str">
        <f ca="1">IF(AND(C2032&lt;&gt;"",C2032&lt;&gt;OFFSET(C2032,1,0)),SUMIFS([Giá có thuế],[Số ĐK],C2032),"")</f>
        <v/>
      </c>
      <c r="W2032" s="53"/>
      <c r="X2032" s="55" t="str">
        <f>IF(W2032="","",'Thông Tin Chung'!#REF!)</f>
        <v/>
      </c>
      <c r="Y2032" s="57" t="str">
        <f t="shared" ca="1" si="384"/>
        <v/>
      </c>
      <c r="Z2032" s="59"/>
      <c r="AA2032" s="49" t="str">
        <f ca="1">IF(C2032="","",IF(OR(D2032&lt;NgayBatDau,D2032&gt;NgayKetThuc),"Ngày tháng phải nằm trong kỳ báo cáo",IF(AND(G2032&lt;&gt;"",COUNTIF(D.2[Tên khách hàng],G2032)=0),"Tên KH chưa khai báo trong DSKH",IF(AND(H2032&lt;&gt;"",COUNTIF(D.1[Tên sản phẩm],H2032)=0),"SP này chưa khai báo trong DSSP",""))))</f>
        <v/>
      </c>
      <c r="AB2032" s="28" t="str">
        <f t="shared" ca="1" si="374"/>
        <v/>
      </c>
      <c r="AC2032" s="29" t="str">
        <f>IF(OR(H2032="",S2032=""),"",S2032-(SUM(L2032,M2032)*INDEX(#REF!,MATCH(H2032,D.1[Tên sản phẩm],0))))</f>
        <v/>
      </c>
    </row>
    <row r="2033" spans="2:29" ht="27.75" customHeight="1">
      <c r="B2033" s="69">
        <f t="shared" si="375"/>
        <v>2030</v>
      </c>
      <c r="C2033" s="49" t="str">
        <f t="shared" ca="1" si="376"/>
        <v/>
      </c>
      <c r="D2033" s="50" t="str">
        <f t="shared" ca="1" si="377"/>
        <v/>
      </c>
      <c r="E2033" s="51" t="str">
        <f t="shared" ca="1" si="378"/>
        <v/>
      </c>
      <c r="F2033" s="51"/>
      <c r="G2033" s="52" t="str">
        <f t="shared" ca="1" si="379"/>
        <v/>
      </c>
      <c r="H2033" s="53"/>
      <c r="I2033" s="54" t="str">
        <f>IF(H2033="","",INDEX(D.1[Quy cách],MATCH(H2033,D.1[Tên sản phẩm],0)))</f>
        <v/>
      </c>
      <c r="J2033" s="20" t="str">
        <f>IF(H2033="","",INDEX(D.1[ĐVT],MATCH(H2033,D.1[Tên sản phẩm],0)))</f>
        <v/>
      </c>
      <c r="K2033" s="56" t="str">
        <f>IF(H2033="","",INDEX(#REF!,MATCH(H2033,D.1[Tên sản phẩm],0)))</f>
        <v/>
      </c>
      <c r="L2033" s="56"/>
      <c r="M2033" s="53"/>
      <c r="N2033" s="53"/>
      <c r="O2033" s="53"/>
      <c r="P2033" s="57" t="str">
        <f t="shared" si="380"/>
        <v/>
      </c>
      <c r="Q2033" s="58"/>
      <c r="R2033" s="56" t="str">
        <f t="shared" si="373"/>
        <v/>
      </c>
      <c r="S2033" s="57" t="str">
        <f t="shared" si="381"/>
        <v/>
      </c>
      <c r="T2033" s="58" t="str">
        <f t="shared" ca="1" si="382"/>
        <v/>
      </c>
      <c r="U2033" s="57" t="str">
        <f t="shared" si="383"/>
        <v/>
      </c>
      <c r="V2033" s="57" t="str">
        <f ca="1">IF(AND(C2033&lt;&gt;"",C2033&lt;&gt;OFFSET(C2033,1,0)),SUMIFS([Giá có thuế],[Số ĐK],C2033),"")</f>
        <v/>
      </c>
      <c r="W2033" s="53"/>
      <c r="X2033" s="55" t="str">
        <f>IF(W2033="","",'Thông Tin Chung'!#REF!)</f>
        <v/>
      </c>
      <c r="Y2033" s="57" t="str">
        <f t="shared" ca="1" si="384"/>
        <v/>
      </c>
      <c r="Z2033" s="59"/>
      <c r="AA2033" s="49" t="str">
        <f ca="1">IF(C2033="","",IF(OR(D2033&lt;NgayBatDau,D2033&gt;NgayKetThuc),"Ngày tháng phải nằm trong kỳ báo cáo",IF(AND(G2033&lt;&gt;"",COUNTIF(D.2[Tên khách hàng],G2033)=0),"Tên KH chưa khai báo trong DSKH",IF(AND(H2033&lt;&gt;"",COUNTIF(D.1[Tên sản phẩm],H2033)=0),"SP này chưa khai báo trong DSSP",""))))</f>
        <v/>
      </c>
      <c r="AB2033" s="28" t="str">
        <f t="shared" ca="1" si="374"/>
        <v/>
      </c>
      <c r="AC2033" s="29" t="str">
        <f>IF(OR(H2033="",S2033=""),"",S2033-(SUM(L2033,M2033)*INDEX(#REF!,MATCH(H2033,D.1[Tên sản phẩm],0))))</f>
        <v/>
      </c>
    </row>
    <row r="2034" spans="2:29" ht="27.75" customHeight="1">
      <c r="B2034" s="69">
        <f t="shared" si="375"/>
        <v>2031</v>
      </c>
      <c r="C2034" s="49" t="str">
        <f t="shared" ca="1" si="376"/>
        <v/>
      </c>
      <c r="D2034" s="50" t="str">
        <f t="shared" ca="1" si="377"/>
        <v/>
      </c>
      <c r="E2034" s="51" t="str">
        <f t="shared" ca="1" si="378"/>
        <v/>
      </c>
      <c r="F2034" s="51"/>
      <c r="G2034" s="52" t="str">
        <f t="shared" ca="1" si="379"/>
        <v/>
      </c>
      <c r="H2034" s="53"/>
      <c r="I2034" s="54" t="str">
        <f>IF(H2034="","",INDEX(D.1[Quy cách],MATCH(H2034,D.1[Tên sản phẩm],0)))</f>
        <v/>
      </c>
      <c r="J2034" s="20" t="str">
        <f>IF(H2034="","",INDEX(D.1[ĐVT],MATCH(H2034,D.1[Tên sản phẩm],0)))</f>
        <v/>
      </c>
      <c r="K2034" s="56" t="str">
        <f>IF(H2034="","",INDEX(#REF!,MATCH(H2034,D.1[Tên sản phẩm],0)))</f>
        <v/>
      </c>
      <c r="L2034" s="56"/>
      <c r="M2034" s="53"/>
      <c r="N2034" s="53"/>
      <c r="O2034" s="53"/>
      <c r="P2034" s="57" t="str">
        <f t="shared" si="380"/>
        <v/>
      </c>
      <c r="Q2034" s="58"/>
      <c r="R2034" s="56" t="str">
        <f t="shared" si="373"/>
        <v/>
      </c>
      <c r="S2034" s="57" t="str">
        <f t="shared" si="381"/>
        <v/>
      </c>
      <c r="T2034" s="58" t="str">
        <f t="shared" ca="1" si="382"/>
        <v/>
      </c>
      <c r="U2034" s="57" t="str">
        <f t="shared" si="383"/>
        <v/>
      </c>
      <c r="V2034" s="57" t="str">
        <f ca="1">IF(AND(C2034&lt;&gt;"",C2034&lt;&gt;OFFSET(C2034,1,0)),SUMIFS([Giá có thuế],[Số ĐK],C2034),"")</f>
        <v/>
      </c>
      <c r="W2034" s="53"/>
      <c r="X2034" s="55" t="str">
        <f>IF(W2034="","",'Thông Tin Chung'!#REF!)</f>
        <v/>
      </c>
      <c r="Y2034" s="57" t="str">
        <f t="shared" ca="1" si="384"/>
        <v/>
      </c>
      <c r="Z2034" s="59"/>
      <c r="AA2034" s="49" t="str">
        <f ca="1">IF(C2034="","",IF(OR(D2034&lt;NgayBatDau,D2034&gt;NgayKetThuc),"Ngày tháng phải nằm trong kỳ báo cáo",IF(AND(G2034&lt;&gt;"",COUNTIF(D.2[Tên khách hàng],G2034)=0),"Tên KH chưa khai báo trong DSKH",IF(AND(H2034&lt;&gt;"",COUNTIF(D.1[Tên sản phẩm],H2034)=0),"SP này chưa khai báo trong DSSP",""))))</f>
        <v/>
      </c>
      <c r="AB2034" s="28" t="str">
        <f t="shared" ca="1" si="374"/>
        <v/>
      </c>
      <c r="AC2034" s="29" t="str">
        <f>IF(OR(H2034="",S2034=""),"",S2034-(SUM(L2034,M2034)*INDEX(#REF!,MATCH(H2034,D.1[Tên sản phẩm],0))))</f>
        <v/>
      </c>
    </row>
    <row r="2035" spans="2:29" ht="27.75" customHeight="1">
      <c r="B2035" s="69">
        <f t="shared" si="375"/>
        <v>2032</v>
      </c>
      <c r="C2035" s="49" t="str">
        <f t="shared" ca="1" si="376"/>
        <v/>
      </c>
      <c r="D2035" s="50" t="str">
        <f t="shared" ca="1" si="377"/>
        <v/>
      </c>
      <c r="E2035" s="51" t="str">
        <f t="shared" ca="1" si="378"/>
        <v/>
      </c>
      <c r="F2035" s="51"/>
      <c r="G2035" s="52" t="str">
        <f t="shared" ca="1" si="379"/>
        <v/>
      </c>
      <c r="H2035" s="53"/>
      <c r="I2035" s="54" t="str">
        <f>IF(H2035="","",INDEX(D.1[Quy cách],MATCH(H2035,D.1[Tên sản phẩm],0)))</f>
        <v/>
      </c>
      <c r="J2035" s="20" t="str">
        <f>IF(H2035="","",INDEX(D.1[ĐVT],MATCH(H2035,D.1[Tên sản phẩm],0)))</f>
        <v/>
      </c>
      <c r="K2035" s="56" t="str">
        <f>IF(H2035="","",INDEX(#REF!,MATCH(H2035,D.1[Tên sản phẩm],0)))</f>
        <v/>
      </c>
      <c r="L2035" s="56"/>
      <c r="M2035" s="53"/>
      <c r="N2035" s="53"/>
      <c r="O2035" s="53"/>
      <c r="P2035" s="57" t="str">
        <f t="shared" si="380"/>
        <v/>
      </c>
      <c r="Q2035" s="58"/>
      <c r="R2035" s="56" t="str">
        <f t="shared" si="373"/>
        <v/>
      </c>
      <c r="S2035" s="57" t="str">
        <f t="shared" si="381"/>
        <v/>
      </c>
      <c r="T2035" s="58" t="str">
        <f t="shared" ca="1" si="382"/>
        <v/>
      </c>
      <c r="U2035" s="57" t="str">
        <f t="shared" si="383"/>
        <v/>
      </c>
      <c r="V2035" s="57" t="str">
        <f ca="1">IF(AND(C2035&lt;&gt;"",C2035&lt;&gt;OFFSET(C2035,1,0)),SUMIFS([Giá có thuế],[Số ĐK],C2035),"")</f>
        <v/>
      </c>
      <c r="W2035" s="53"/>
      <c r="X2035" s="55" t="str">
        <f>IF(W2035="","",'Thông Tin Chung'!#REF!)</f>
        <v/>
      </c>
      <c r="Y2035" s="57" t="str">
        <f t="shared" ca="1" si="384"/>
        <v/>
      </c>
      <c r="Z2035" s="59"/>
      <c r="AA2035" s="49" t="str">
        <f ca="1">IF(C2035="","",IF(OR(D2035&lt;NgayBatDau,D2035&gt;NgayKetThuc),"Ngày tháng phải nằm trong kỳ báo cáo",IF(AND(G2035&lt;&gt;"",COUNTIF(D.2[Tên khách hàng],G2035)=0),"Tên KH chưa khai báo trong DSKH",IF(AND(H2035&lt;&gt;"",COUNTIF(D.1[Tên sản phẩm],H2035)=0),"SP này chưa khai báo trong DSSP",""))))</f>
        <v/>
      </c>
      <c r="AB2035" s="28" t="str">
        <f t="shared" ca="1" si="374"/>
        <v/>
      </c>
      <c r="AC2035" s="29" t="str">
        <f>IF(OR(H2035="",S2035=""),"",S2035-(SUM(L2035,M2035)*INDEX(#REF!,MATCH(H2035,D.1[Tên sản phẩm],0))))</f>
        <v/>
      </c>
    </row>
    <row r="2036" spans="2:29" ht="27.75" customHeight="1">
      <c r="B2036" s="69">
        <f t="shared" si="375"/>
        <v>2033</v>
      </c>
      <c r="C2036" s="49" t="str">
        <f t="shared" ca="1" si="376"/>
        <v/>
      </c>
      <c r="D2036" s="50" t="str">
        <f t="shared" ca="1" si="377"/>
        <v/>
      </c>
      <c r="E2036" s="51" t="str">
        <f t="shared" ca="1" si="378"/>
        <v/>
      </c>
      <c r="F2036" s="51"/>
      <c r="G2036" s="52" t="str">
        <f t="shared" ca="1" si="379"/>
        <v/>
      </c>
      <c r="H2036" s="53"/>
      <c r="I2036" s="54" t="str">
        <f>IF(H2036="","",INDEX(D.1[Quy cách],MATCH(H2036,D.1[Tên sản phẩm],0)))</f>
        <v/>
      </c>
      <c r="J2036" s="20" t="str">
        <f>IF(H2036="","",INDEX(D.1[ĐVT],MATCH(H2036,D.1[Tên sản phẩm],0)))</f>
        <v/>
      </c>
      <c r="K2036" s="56" t="str">
        <f>IF(H2036="","",INDEX(#REF!,MATCH(H2036,D.1[Tên sản phẩm],0)))</f>
        <v/>
      </c>
      <c r="L2036" s="56"/>
      <c r="M2036" s="53"/>
      <c r="N2036" s="53"/>
      <c r="O2036" s="53"/>
      <c r="P2036" s="57" t="str">
        <f t="shared" si="380"/>
        <v/>
      </c>
      <c r="Q2036" s="58"/>
      <c r="R2036" s="56" t="str">
        <f t="shared" si="373"/>
        <v/>
      </c>
      <c r="S2036" s="57" t="str">
        <f t="shared" si="381"/>
        <v/>
      </c>
      <c r="T2036" s="58" t="str">
        <f t="shared" ca="1" si="382"/>
        <v/>
      </c>
      <c r="U2036" s="57" t="str">
        <f t="shared" si="383"/>
        <v/>
      </c>
      <c r="V2036" s="57" t="str">
        <f ca="1">IF(AND(C2036&lt;&gt;"",C2036&lt;&gt;OFFSET(C2036,1,0)),SUMIFS([Giá có thuế],[Số ĐK],C2036),"")</f>
        <v/>
      </c>
      <c r="W2036" s="53"/>
      <c r="X2036" s="55" t="str">
        <f>IF(W2036="","",'Thông Tin Chung'!#REF!)</f>
        <v/>
      </c>
      <c r="Y2036" s="57" t="str">
        <f t="shared" ca="1" si="384"/>
        <v/>
      </c>
      <c r="Z2036" s="59"/>
      <c r="AA2036" s="49" t="str">
        <f ca="1">IF(C2036="","",IF(OR(D2036&lt;NgayBatDau,D2036&gt;NgayKetThuc),"Ngày tháng phải nằm trong kỳ báo cáo",IF(AND(G2036&lt;&gt;"",COUNTIF(D.2[Tên khách hàng],G2036)=0),"Tên KH chưa khai báo trong DSKH",IF(AND(H2036&lt;&gt;"",COUNTIF(D.1[Tên sản phẩm],H2036)=0),"SP này chưa khai báo trong DSSP",""))))</f>
        <v/>
      </c>
      <c r="AB2036" s="28" t="str">
        <f t="shared" ca="1" si="374"/>
        <v/>
      </c>
      <c r="AC2036" s="29" t="str">
        <f>IF(OR(H2036="",S2036=""),"",S2036-(SUM(L2036,M2036)*INDEX(#REF!,MATCH(H2036,D.1[Tên sản phẩm],0))))</f>
        <v/>
      </c>
    </row>
    <row r="2037" spans="2:29" ht="27.75" customHeight="1">
      <c r="B2037" s="69">
        <f t="shared" si="375"/>
        <v>2034</v>
      </c>
      <c r="C2037" s="49" t="str">
        <f t="shared" ca="1" si="376"/>
        <v/>
      </c>
      <c r="D2037" s="50" t="str">
        <f t="shared" ca="1" si="377"/>
        <v/>
      </c>
      <c r="E2037" s="51" t="str">
        <f t="shared" ca="1" si="378"/>
        <v/>
      </c>
      <c r="F2037" s="51"/>
      <c r="G2037" s="52" t="str">
        <f t="shared" ca="1" si="379"/>
        <v/>
      </c>
      <c r="H2037" s="53"/>
      <c r="I2037" s="54" t="str">
        <f>IF(H2037="","",INDEX(D.1[Quy cách],MATCH(H2037,D.1[Tên sản phẩm],0)))</f>
        <v/>
      </c>
      <c r="J2037" s="20" t="str">
        <f>IF(H2037="","",INDEX(D.1[ĐVT],MATCH(H2037,D.1[Tên sản phẩm],0)))</f>
        <v/>
      </c>
      <c r="K2037" s="56" t="str">
        <f>IF(H2037="","",INDEX(#REF!,MATCH(H2037,D.1[Tên sản phẩm],0)))</f>
        <v/>
      </c>
      <c r="L2037" s="56"/>
      <c r="M2037" s="53"/>
      <c r="N2037" s="53"/>
      <c r="O2037" s="53"/>
      <c r="P2037" s="57" t="str">
        <f t="shared" si="380"/>
        <v/>
      </c>
      <c r="Q2037" s="58"/>
      <c r="R2037" s="56" t="str">
        <f t="shared" si="373"/>
        <v/>
      </c>
      <c r="S2037" s="57" t="str">
        <f t="shared" si="381"/>
        <v/>
      </c>
      <c r="T2037" s="58" t="str">
        <f t="shared" ca="1" si="382"/>
        <v/>
      </c>
      <c r="U2037" s="57" t="str">
        <f t="shared" si="383"/>
        <v/>
      </c>
      <c r="V2037" s="57" t="str">
        <f ca="1">IF(AND(C2037&lt;&gt;"",C2037&lt;&gt;OFFSET(C2037,1,0)),SUMIFS([Giá có thuế],[Số ĐK],C2037),"")</f>
        <v/>
      </c>
      <c r="W2037" s="53"/>
      <c r="X2037" s="55" t="str">
        <f>IF(W2037="","",'Thông Tin Chung'!#REF!)</f>
        <v/>
      </c>
      <c r="Y2037" s="57" t="str">
        <f t="shared" ca="1" si="384"/>
        <v/>
      </c>
      <c r="Z2037" s="59"/>
      <c r="AA2037" s="49" t="str">
        <f ca="1">IF(C2037="","",IF(OR(D2037&lt;NgayBatDau,D2037&gt;NgayKetThuc),"Ngày tháng phải nằm trong kỳ báo cáo",IF(AND(G2037&lt;&gt;"",COUNTIF(D.2[Tên khách hàng],G2037)=0),"Tên KH chưa khai báo trong DSKH",IF(AND(H2037&lt;&gt;"",COUNTIF(D.1[Tên sản phẩm],H2037)=0),"SP này chưa khai báo trong DSSP",""))))</f>
        <v/>
      </c>
      <c r="AB2037" s="28" t="str">
        <f t="shared" ca="1" si="374"/>
        <v/>
      </c>
      <c r="AC2037" s="29" t="str">
        <f>IF(OR(H2037="",S2037=""),"",S2037-(SUM(L2037,M2037)*INDEX(#REF!,MATCH(H2037,D.1[Tên sản phẩm],0))))</f>
        <v/>
      </c>
    </row>
    <row r="2038" spans="2:29" ht="27.75" customHeight="1">
      <c r="B2038" s="69">
        <f t="shared" si="375"/>
        <v>2035</v>
      </c>
      <c r="C2038" s="49" t="str">
        <f t="shared" ca="1" si="376"/>
        <v/>
      </c>
      <c r="D2038" s="50" t="str">
        <f t="shared" ca="1" si="377"/>
        <v/>
      </c>
      <c r="E2038" s="51" t="str">
        <f t="shared" ca="1" si="378"/>
        <v/>
      </c>
      <c r="F2038" s="51"/>
      <c r="G2038" s="52" t="str">
        <f t="shared" ca="1" si="379"/>
        <v/>
      </c>
      <c r="H2038" s="53"/>
      <c r="I2038" s="54" t="str">
        <f>IF(H2038="","",INDEX(D.1[Quy cách],MATCH(H2038,D.1[Tên sản phẩm],0)))</f>
        <v/>
      </c>
      <c r="J2038" s="20" t="str">
        <f>IF(H2038="","",INDEX(D.1[ĐVT],MATCH(H2038,D.1[Tên sản phẩm],0)))</f>
        <v/>
      </c>
      <c r="K2038" s="56" t="str">
        <f>IF(H2038="","",INDEX(#REF!,MATCH(H2038,D.1[Tên sản phẩm],0)))</f>
        <v/>
      </c>
      <c r="L2038" s="56"/>
      <c r="M2038" s="53"/>
      <c r="N2038" s="53"/>
      <c r="O2038" s="53"/>
      <c r="P2038" s="57" t="str">
        <f t="shared" si="380"/>
        <v/>
      </c>
      <c r="Q2038" s="58"/>
      <c r="R2038" s="56" t="str">
        <f t="shared" si="373"/>
        <v/>
      </c>
      <c r="S2038" s="57" t="str">
        <f t="shared" si="381"/>
        <v/>
      </c>
      <c r="T2038" s="58" t="str">
        <f t="shared" ca="1" si="382"/>
        <v/>
      </c>
      <c r="U2038" s="57" t="str">
        <f t="shared" si="383"/>
        <v/>
      </c>
      <c r="V2038" s="57" t="str">
        <f ca="1">IF(AND(C2038&lt;&gt;"",C2038&lt;&gt;OFFSET(C2038,1,0)),SUMIFS([Giá có thuế],[Số ĐK],C2038),"")</f>
        <v/>
      </c>
      <c r="W2038" s="53"/>
      <c r="X2038" s="55" t="str">
        <f>IF(W2038="","",'Thông Tin Chung'!#REF!)</f>
        <v/>
      </c>
      <c r="Y2038" s="57" t="str">
        <f t="shared" ca="1" si="384"/>
        <v/>
      </c>
      <c r="Z2038" s="59"/>
      <c r="AA2038" s="49" t="str">
        <f ca="1">IF(C2038="","",IF(OR(D2038&lt;NgayBatDau,D2038&gt;NgayKetThuc),"Ngày tháng phải nằm trong kỳ báo cáo",IF(AND(G2038&lt;&gt;"",COUNTIF(D.2[Tên khách hàng],G2038)=0),"Tên KH chưa khai báo trong DSKH",IF(AND(H2038&lt;&gt;"",COUNTIF(D.1[Tên sản phẩm],H2038)=0),"SP này chưa khai báo trong DSSP",""))))</f>
        <v/>
      </c>
      <c r="AB2038" s="28" t="str">
        <f t="shared" ca="1" si="374"/>
        <v/>
      </c>
      <c r="AC2038" s="29" t="str">
        <f>IF(OR(H2038="",S2038=""),"",S2038-(SUM(L2038,M2038)*INDEX(#REF!,MATCH(H2038,D.1[Tên sản phẩm],0))))</f>
        <v/>
      </c>
    </row>
    <row r="2039" spans="2:29" ht="27.75" customHeight="1">
      <c r="B2039" s="69">
        <f t="shared" si="375"/>
        <v>2036</v>
      </c>
      <c r="C2039" s="49" t="str">
        <f t="shared" ca="1" si="376"/>
        <v/>
      </c>
      <c r="D2039" s="50" t="str">
        <f t="shared" ca="1" si="377"/>
        <v/>
      </c>
      <c r="E2039" s="51" t="str">
        <f t="shared" ca="1" si="378"/>
        <v/>
      </c>
      <c r="F2039" s="51"/>
      <c r="G2039" s="52" t="str">
        <f t="shared" ca="1" si="379"/>
        <v/>
      </c>
      <c r="H2039" s="53"/>
      <c r="I2039" s="54" t="str">
        <f>IF(H2039="","",INDEX(D.1[Quy cách],MATCH(H2039,D.1[Tên sản phẩm],0)))</f>
        <v/>
      </c>
      <c r="J2039" s="20" t="str">
        <f>IF(H2039="","",INDEX(D.1[ĐVT],MATCH(H2039,D.1[Tên sản phẩm],0)))</f>
        <v/>
      </c>
      <c r="K2039" s="56" t="str">
        <f>IF(H2039="","",INDEX(#REF!,MATCH(H2039,D.1[Tên sản phẩm],0)))</f>
        <v/>
      </c>
      <c r="L2039" s="56"/>
      <c r="M2039" s="53"/>
      <c r="N2039" s="53"/>
      <c r="O2039" s="53"/>
      <c r="P2039" s="57" t="str">
        <f t="shared" si="380"/>
        <v/>
      </c>
      <c r="Q2039" s="58"/>
      <c r="R2039" s="56" t="str">
        <f t="shared" si="373"/>
        <v/>
      </c>
      <c r="S2039" s="57" t="str">
        <f t="shared" si="381"/>
        <v/>
      </c>
      <c r="T2039" s="58" t="str">
        <f t="shared" ca="1" si="382"/>
        <v/>
      </c>
      <c r="U2039" s="57" t="str">
        <f t="shared" si="383"/>
        <v/>
      </c>
      <c r="V2039" s="57" t="str">
        <f ca="1">IF(AND(C2039&lt;&gt;"",C2039&lt;&gt;OFFSET(C2039,1,0)),SUMIFS([Giá có thuế],[Số ĐK],C2039),"")</f>
        <v/>
      </c>
      <c r="W2039" s="53"/>
      <c r="X2039" s="55" t="str">
        <f>IF(W2039="","",'Thông Tin Chung'!#REF!)</f>
        <v/>
      </c>
      <c r="Y2039" s="57" t="str">
        <f t="shared" ca="1" si="384"/>
        <v/>
      </c>
      <c r="Z2039" s="59"/>
      <c r="AA2039" s="49" t="str">
        <f ca="1">IF(C2039="","",IF(OR(D2039&lt;NgayBatDau,D2039&gt;NgayKetThuc),"Ngày tháng phải nằm trong kỳ báo cáo",IF(AND(G2039&lt;&gt;"",COUNTIF(D.2[Tên khách hàng],G2039)=0),"Tên KH chưa khai báo trong DSKH",IF(AND(H2039&lt;&gt;"",COUNTIF(D.1[Tên sản phẩm],H2039)=0),"SP này chưa khai báo trong DSSP",""))))</f>
        <v/>
      </c>
      <c r="AB2039" s="28" t="str">
        <f t="shared" ca="1" si="374"/>
        <v/>
      </c>
      <c r="AC2039" s="29" t="str">
        <f>IF(OR(H2039="",S2039=""),"",S2039-(SUM(L2039,M2039)*INDEX(#REF!,MATCH(H2039,D.1[Tên sản phẩm],0))))</f>
        <v/>
      </c>
    </row>
    <row r="2040" spans="2:29" ht="27.75" customHeight="1">
      <c r="B2040" s="69">
        <f t="shared" si="375"/>
        <v>2037</v>
      </c>
      <c r="C2040" s="49" t="str">
        <f t="shared" ca="1" si="376"/>
        <v/>
      </c>
      <c r="D2040" s="50" t="str">
        <f t="shared" ca="1" si="377"/>
        <v/>
      </c>
      <c r="E2040" s="51" t="str">
        <f t="shared" ca="1" si="378"/>
        <v/>
      </c>
      <c r="F2040" s="51"/>
      <c r="G2040" s="52" t="str">
        <f t="shared" ca="1" si="379"/>
        <v/>
      </c>
      <c r="H2040" s="53"/>
      <c r="I2040" s="54" t="str">
        <f>IF(H2040="","",INDEX(D.1[Quy cách],MATCH(H2040,D.1[Tên sản phẩm],0)))</f>
        <v/>
      </c>
      <c r="J2040" s="20" t="str">
        <f>IF(H2040="","",INDEX(D.1[ĐVT],MATCH(H2040,D.1[Tên sản phẩm],0)))</f>
        <v/>
      </c>
      <c r="K2040" s="56" t="str">
        <f>IF(H2040="","",INDEX(#REF!,MATCH(H2040,D.1[Tên sản phẩm],0)))</f>
        <v/>
      </c>
      <c r="L2040" s="56"/>
      <c r="M2040" s="53"/>
      <c r="N2040" s="53"/>
      <c r="O2040" s="53"/>
      <c r="P2040" s="57" t="str">
        <f t="shared" si="380"/>
        <v/>
      </c>
      <c r="Q2040" s="58"/>
      <c r="R2040" s="56" t="str">
        <f t="shared" si="373"/>
        <v/>
      </c>
      <c r="S2040" s="57" t="str">
        <f t="shared" si="381"/>
        <v/>
      </c>
      <c r="T2040" s="58" t="str">
        <f t="shared" ca="1" si="382"/>
        <v/>
      </c>
      <c r="U2040" s="57" t="str">
        <f t="shared" si="383"/>
        <v/>
      </c>
      <c r="V2040" s="57" t="str">
        <f ca="1">IF(AND(C2040&lt;&gt;"",C2040&lt;&gt;OFFSET(C2040,1,0)),SUMIFS([Giá có thuế],[Số ĐK],C2040),"")</f>
        <v/>
      </c>
      <c r="W2040" s="53"/>
      <c r="X2040" s="55" t="str">
        <f>IF(W2040="","",'Thông Tin Chung'!#REF!)</f>
        <v/>
      </c>
      <c r="Y2040" s="57" t="str">
        <f t="shared" ca="1" si="384"/>
        <v/>
      </c>
      <c r="Z2040" s="59"/>
      <c r="AA2040" s="49" t="str">
        <f ca="1">IF(C2040="","",IF(OR(D2040&lt;NgayBatDau,D2040&gt;NgayKetThuc),"Ngày tháng phải nằm trong kỳ báo cáo",IF(AND(G2040&lt;&gt;"",COUNTIF(D.2[Tên khách hàng],G2040)=0),"Tên KH chưa khai báo trong DSKH",IF(AND(H2040&lt;&gt;"",COUNTIF(D.1[Tên sản phẩm],H2040)=0),"SP này chưa khai báo trong DSSP",""))))</f>
        <v/>
      </c>
      <c r="AB2040" s="28" t="str">
        <f t="shared" ca="1" si="374"/>
        <v/>
      </c>
      <c r="AC2040" s="29" t="str">
        <f>IF(OR(H2040="",S2040=""),"",S2040-(SUM(L2040,M2040)*INDEX(#REF!,MATCH(H2040,D.1[Tên sản phẩm],0))))</f>
        <v/>
      </c>
    </row>
    <row r="2041" spans="2:29" ht="27.75" customHeight="1">
      <c r="B2041" s="69">
        <f t="shared" si="375"/>
        <v>2038</v>
      </c>
      <c r="C2041" s="49" t="str">
        <f t="shared" ca="1" si="376"/>
        <v/>
      </c>
      <c r="D2041" s="50" t="str">
        <f t="shared" ca="1" si="377"/>
        <v/>
      </c>
      <c r="E2041" s="51" t="str">
        <f t="shared" ca="1" si="378"/>
        <v/>
      </c>
      <c r="F2041" s="51"/>
      <c r="G2041" s="52" t="str">
        <f t="shared" ca="1" si="379"/>
        <v/>
      </c>
      <c r="H2041" s="53"/>
      <c r="I2041" s="54" t="str">
        <f>IF(H2041="","",INDEX(D.1[Quy cách],MATCH(H2041,D.1[Tên sản phẩm],0)))</f>
        <v/>
      </c>
      <c r="J2041" s="20" t="str">
        <f>IF(H2041="","",INDEX(D.1[ĐVT],MATCH(H2041,D.1[Tên sản phẩm],0)))</f>
        <v/>
      </c>
      <c r="K2041" s="56" t="str">
        <f>IF(H2041="","",INDEX(#REF!,MATCH(H2041,D.1[Tên sản phẩm],0)))</f>
        <v/>
      </c>
      <c r="L2041" s="56"/>
      <c r="M2041" s="53"/>
      <c r="N2041" s="53"/>
      <c r="O2041" s="53"/>
      <c r="P2041" s="57" t="str">
        <f t="shared" si="380"/>
        <v/>
      </c>
      <c r="Q2041" s="58"/>
      <c r="R2041" s="56" t="str">
        <f t="shared" si="373"/>
        <v/>
      </c>
      <c r="S2041" s="57" t="str">
        <f t="shared" si="381"/>
        <v/>
      </c>
      <c r="T2041" s="58" t="str">
        <f t="shared" ca="1" si="382"/>
        <v/>
      </c>
      <c r="U2041" s="57" t="str">
        <f t="shared" si="383"/>
        <v/>
      </c>
      <c r="V2041" s="57" t="str">
        <f ca="1">IF(AND(C2041&lt;&gt;"",C2041&lt;&gt;OFFSET(C2041,1,0)),SUMIFS([Giá có thuế],[Số ĐK],C2041),"")</f>
        <v/>
      </c>
      <c r="W2041" s="53"/>
      <c r="X2041" s="55" t="str">
        <f>IF(W2041="","",'Thông Tin Chung'!#REF!)</f>
        <v/>
      </c>
      <c r="Y2041" s="57" t="str">
        <f t="shared" ca="1" si="384"/>
        <v/>
      </c>
      <c r="Z2041" s="59"/>
      <c r="AA2041" s="49" t="str">
        <f ca="1">IF(C2041="","",IF(OR(D2041&lt;NgayBatDau,D2041&gt;NgayKetThuc),"Ngày tháng phải nằm trong kỳ báo cáo",IF(AND(G2041&lt;&gt;"",COUNTIF(D.2[Tên khách hàng],G2041)=0),"Tên KH chưa khai báo trong DSKH",IF(AND(H2041&lt;&gt;"",COUNTIF(D.1[Tên sản phẩm],H2041)=0),"SP này chưa khai báo trong DSSP",""))))</f>
        <v/>
      </c>
      <c r="AB2041" s="28" t="str">
        <f t="shared" ca="1" si="374"/>
        <v/>
      </c>
      <c r="AC2041" s="29" t="str">
        <f>IF(OR(H2041="",S2041=""),"",S2041-(SUM(L2041,M2041)*INDEX(#REF!,MATCH(H2041,D.1[Tên sản phẩm],0))))</f>
        <v/>
      </c>
    </row>
    <row r="2042" spans="2:29" ht="27.75" customHeight="1">
      <c r="B2042" s="69">
        <f t="shared" si="375"/>
        <v>2039</v>
      </c>
      <c r="C2042" s="49" t="str">
        <f t="shared" ca="1" si="376"/>
        <v/>
      </c>
      <c r="D2042" s="50" t="str">
        <f t="shared" ca="1" si="377"/>
        <v/>
      </c>
      <c r="E2042" s="51" t="str">
        <f t="shared" ca="1" si="378"/>
        <v/>
      </c>
      <c r="F2042" s="51"/>
      <c r="G2042" s="52" t="str">
        <f t="shared" ca="1" si="379"/>
        <v/>
      </c>
      <c r="H2042" s="53"/>
      <c r="I2042" s="54" t="str">
        <f>IF(H2042="","",INDEX(D.1[Quy cách],MATCH(H2042,D.1[Tên sản phẩm],0)))</f>
        <v/>
      </c>
      <c r="J2042" s="20" t="str">
        <f>IF(H2042="","",INDEX(D.1[ĐVT],MATCH(H2042,D.1[Tên sản phẩm],0)))</f>
        <v/>
      </c>
      <c r="K2042" s="56" t="str">
        <f>IF(H2042="","",INDEX(#REF!,MATCH(H2042,D.1[Tên sản phẩm],0)))</f>
        <v/>
      </c>
      <c r="L2042" s="56"/>
      <c r="M2042" s="53"/>
      <c r="N2042" s="53"/>
      <c r="O2042" s="53"/>
      <c r="P2042" s="57" t="str">
        <f t="shared" si="380"/>
        <v/>
      </c>
      <c r="Q2042" s="58"/>
      <c r="R2042" s="56" t="str">
        <f t="shared" si="373"/>
        <v/>
      </c>
      <c r="S2042" s="57" t="str">
        <f t="shared" si="381"/>
        <v/>
      </c>
      <c r="T2042" s="58" t="str">
        <f t="shared" ca="1" si="382"/>
        <v/>
      </c>
      <c r="U2042" s="57" t="str">
        <f t="shared" si="383"/>
        <v/>
      </c>
      <c r="V2042" s="57" t="str">
        <f ca="1">IF(AND(C2042&lt;&gt;"",C2042&lt;&gt;OFFSET(C2042,1,0)),SUMIFS([Giá có thuế],[Số ĐK],C2042),"")</f>
        <v/>
      </c>
      <c r="W2042" s="53"/>
      <c r="X2042" s="55" t="str">
        <f>IF(W2042="","",'Thông Tin Chung'!#REF!)</f>
        <v/>
      </c>
      <c r="Y2042" s="57" t="str">
        <f t="shared" ca="1" si="384"/>
        <v/>
      </c>
      <c r="Z2042" s="59"/>
      <c r="AA2042" s="49" t="str">
        <f ca="1">IF(C2042="","",IF(OR(D2042&lt;NgayBatDau,D2042&gt;NgayKetThuc),"Ngày tháng phải nằm trong kỳ báo cáo",IF(AND(G2042&lt;&gt;"",COUNTIF(D.2[Tên khách hàng],G2042)=0),"Tên KH chưa khai báo trong DSKH",IF(AND(H2042&lt;&gt;"",COUNTIF(D.1[Tên sản phẩm],H2042)=0),"SP này chưa khai báo trong DSSP",""))))</f>
        <v/>
      </c>
      <c r="AB2042" s="28" t="str">
        <f t="shared" ca="1" si="374"/>
        <v/>
      </c>
      <c r="AC2042" s="29" t="str">
        <f>IF(OR(H2042="",S2042=""),"",S2042-(SUM(L2042,M2042)*INDEX(#REF!,MATCH(H2042,D.1[Tên sản phẩm],0))))</f>
        <v/>
      </c>
    </row>
    <row r="2043" spans="2:29" ht="27.75" customHeight="1">
      <c r="B2043" s="69">
        <f t="shared" si="375"/>
        <v>2040</v>
      </c>
      <c r="C2043" s="49" t="str">
        <f t="shared" ca="1" si="376"/>
        <v/>
      </c>
      <c r="D2043" s="50" t="str">
        <f t="shared" ca="1" si="377"/>
        <v/>
      </c>
      <c r="E2043" s="51" t="str">
        <f t="shared" ca="1" si="378"/>
        <v/>
      </c>
      <c r="F2043" s="51"/>
      <c r="G2043" s="52" t="str">
        <f t="shared" ca="1" si="379"/>
        <v/>
      </c>
      <c r="H2043" s="53"/>
      <c r="I2043" s="54" t="str">
        <f>IF(H2043="","",INDEX(D.1[Quy cách],MATCH(H2043,D.1[Tên sản phẩm],0)))</f>
        <v/>
      </c>
      <c r="J2043" s="20" t="str">
        <f>IF(H2043="","",INDEX(D.1[ĐVT],MATCH(H2043,D.1[Tên sản phẩm],0)))</f>
        <v/>
      </c>
      <c r="K2043" s="56" t="str">
        <f>IF(H2043="","",INDEX(#REF!,MATCH(H2043,D.1[Tên sản phẩm],0)))</f>
        <v/>
      </c>
      <c r="L2043" s="56"/>
      <c r="M2043" s="53"/>
      <c r="N2043" s="53"/>
      <c r="O2043" s="53"/>
      <c r="P2043" s="57" t="str">
        <f t="shared" si="380"/>
        <v/>
      </c>
      <c r="Q2043" s="58"/>
      <c r="R2043" s="56" t="str">
        <f t="shared" si="373"/>
        <v/>
      </c>
      <c r="S2043" s="57" t="str">
        <f t="shared" si="381"/>
        <v/>
      </c>
      <c r="T2043" s="58" t="str">
        <f t="shared" ca="1" si="382"/>
        <v/>
      </c>
      <c r="U2043" s="57" t="str">
        <f t="shared" si="383"/>
        <v/>
      </c>
      <c r="V2043" s="57" t="str">
        <f ca="1">IF(AND(C2043&lt;&gt;"",C2043&lt;&gt;OFFSET(C2043,1,0)),SUMIFS([Giá có thuế],[Số ĐK],C2043),"")</f>
        <v/>
      </c>
      <c r="W2043" s="53"/>
      <c r="X2043" s="55" t="str">
        <f>IF(W2043="","",'Thông Tin Chung'!#REF!)</f>
        <v/>
      </c>
      <c r="Y2043" s="57" t="str">
        <f t="shared" ca="1" si="384"/>
        <v/>
      </c>
      <c r="Z2043" s="59"/>
      <c r="AA2043" s="49" t="str">
        <f ca="1">IF(C2043="","",IF(OR(D2043&lt;NgayBatDau,D2043&gt;NgayKetThuc),"Ngày tháng phải nằm trong kỳ báo cáo",IF(AND(G2043&lt;&gt;"",COUNTIF(D.2[Tên khách hàng],G2043)=0),"Tên KH chưa khai báo trong DSKH",IF(AND(H2043&lt;&gt;"",COUNTIF(D.1[Tên sản phẩm],H2043)=0),"SP này chưa khai báo trong DSSP",""))))</f>
        <v/>
      </c>
      <c r="AB2043" s="28" t="str">
        <f t="shared" ca="1" si="374"/>
        <v/>
      </c>
      <c r="AC2043" s="29" t="str">
        <f>IF(OR(H2043="",S2043=""),"",S2043-(SUM(L2043,M2043)*INDEX(#REF!,MATCH(H2043,D.1[Tên sản phẩm],0))))</f>
        <v/>
      </c>
    </row>
    <row r="2044" spans="2:29" ht="27.75" customHeight="1">
      <c r="B2044" s="69">
        <f t="shared" si="375"/>
        <v>2041</v>
      </c>
      <c r="C2044" s="49" t="str">
        <f t="shared" ca="1" si="376"/>
        <v/>
      </c>
      <c r="D2044" s="50" t="str">
        <f t="shared" ca="1" si="377"/>
        <v/>
      </c>
      <c r="E2044" s="51" t="str">
        <f t="shared" ca="1" si="378"/>
        <v/>
      </c>
      <c r="F2044" s="51"/>
      <c r="G2044" s="52" t="str">
        <f t="shared" ca="1" si="379"/>
        <v/>
      </c>
      <c r="H2044" s="53"/>
      <c r="I2044" s="54" t="str">
        <f>IF(H2044="","",INDEX(D.1[Quy cách],MATCH(H2044,D.1[Tên sản phẩm],0)))</f>
        <v/>
      </c>
      <c r="J2044" s="20" t="str">
        <f>IF(H2044="","",INDEX(D.1[ĐVT],MATCH(H2044,D.1[Tên sản phẩm],0)))</f>
        <v/>
      </c>
      <c r="K2044" s="56" t="str">
        <f>IF(H2044="","",INDEX(#REF!,MATCH(H2044,D.1[Tên sản phẩm],0)))</f>
        <v/>
      </c>
      <c r="L2044" s="56"/>
      <c r="M2044" s="53"/>
      <c r="N2044" s="53"/>
      <c r="O2044" s="53"/>
      <c r="P2044" s="57" t="str">
        <f t="shared" si="380"/>
        <v/>
      </c>
      <c r="Q2044" s="58"/>
      <c r="R2044" s="56" t="str">
        <f t="shared" si="373"/>
        <v/>
      </c>
      <c r="S2044" s="57" t="str">
        <f t="shared" si="381"/>
        <v/>
      </c>
      <c r="T2044" s="58" t="str">
        <f t="shared" ca="1" si="382"/>
        <v/>
      </c>
      <c r="U2044" s="57" t="str">
        <f t="shared" si="383"/>
        <v/>
      </c>
      <c r="V2044" s="57" t="str">
        <f ca="1">IF(AND(C2044&lt;&gt;"",C2044&lt;&gt;OFFSET(C2044,1,0)),SUMIFS([Giá có thuế],[Số ĐK],C2044),"")</f>
        <v/>
      </c>
      <c r="W2044" s="53"/>
      <c r="X2044" s="55" t="str">
        <f>IF(W2044="","",'Thông Tin Chung'!#REF!)</f>
        <v/>
      </c>
      <c r="Y2044" s="57" t="str">
        <f t="shared" ca="1" si="384"/>
        <v/>
      </c>
      <c r="Z2044" s="59"/>
      <c r="AA2044" s="49" t="str">
        <f ca="1">IF(C2044="","",IF(OR(D2044&lt;NgayBatDau,D2044&gt;NgayKetThuc),"Ngày tháng phải nằm trong kỳ báo cáo",IF(AND(G2044&lt;&gt;"",COUNTIF(D.2[Tên khách hàng],G2044)=0),"Tên KH chưa khai báo trong DSKH",IF(AND(H2044&lt;&gt;"",COUNTIF(D.1[Tên sản phẩm],H2044)=0),"SP này chưa khai báo trong DSSP",""))))</f>
        <v/>
      </c>
      <c r="AB2044" s="28" t="str">
        <f t="shared" ca="1" si="374"/>
        <v/>
      </c>
      <c r="AC2044" s="29" t="str">
        <f>IF(OR(H2044="",S2044=""),"",S2044-(SUM(L2044,M2044)*INDEX(#REF!,MATCH(H2044,D.1[Tên sản phẩm],0))))</f>
        <v/>
      </c>
    </row>
    <row r="2045" spans="2:29" ht="27.75" customHeight="1">
      <c r="B2045" s="69">
        <f t="shared" si="375"/>
        <v>2042</v>
      </c>
      <c r="C2045" s="49" t="str">
        <f t="shared" ca="1" si="376"/>
        <v/>
      </c>
      <c r="D2045" s="50" t="str">
        <f t="shared" ca="1" si="377"/>
        <v/>
      </c>
      <c r="E2045" s="51" t="str">
        <f t="shared" ca="1" si="378"/>
        <v/>
      </c>
      <c r="F2045" s="51"/>
      <c r="G2045" s="52" t="str">
        <f t="shared" ca="1" si="379"/>
        <v/>
      </c>
      <c r="H2045" s="53"/>
      <c r="I2045" s="54" t="str">
        <f>IF(H2045="","",INDEX(D.1[Quy cách],MATCH(H2045,D.1[Tên sản phẩm],0)))</f>
        <v/>
      </c>
      <c r="J2045" s="20" t="str">
        <f>IF(H2045="","",INDEX(D.1[ĐVT],MATCH(H2045,D.1[Tên sản phẩm],0)))</f>
        <v/>
      </c>
      <c r="K2045" s="56" t="str">
        <f>IF(H2045="","",INDEX(#REF!,MATCH(H2045,D.1[Tên sản phẩm],0)))</f>
        <v/>
      </c>
      <c r="L2045" s="56"/>
      <c r="M2045" s="53"/>
      <c r="N2045" s="53"/>
      <c r="O2045" s="53"/>
      <c r="P2045" s="57" t="str">
        <f t="shared" si="380"/>
        <v/>
      </c>
      <c r="Q2045" s="58"/>
      <c r="R2045" s="56" t="str">
        <f t="shared" si="373"/>
        <v/>
      </c>
      <c r="S2045" s="57" t="str">
        <f t="shared" si="381"/>
        <v/>
      </c>
      <c r="T2045" s="58" t="str">
        <f t="shared" ca="1" si="382"/>
        <v/>
      </c>
      <c r="U2045" s="57" t="str">
        <f t="shared" si="383"/>
        <v/>
      </c>
      <c r="V2045" s="57" t="str">
        <f ca="1">IF(AND(C2045&lt;&gt;"",C2045&lt;&gt;OFFSET(C2045,1,0)),SUMIFS([Giá có thuế],[Số ĐK],C2045),"")</f>
        <v/>
      </c>
      <c r="W2045" s="53"/>
      <c r="X2045" s="55" t="str">
        <f>IF(W2045="","",'Thông Tin Chung'!#REF!)</f>
        <v/>
      </c>
      <c r="Y2045" s="57" t="str">
        <f t="shared" ca="1" si="384"/>
        <v/>
      </c>
      <c r="Z2045" s="59"/>
      <c r="AA2045" s="49" t="str">
        <f ca="1">IF(C2045="","",IF(OR(D2045&lt;NgayBatDau,D2045&gt;NgayKetThuc),"Ngày tháng phải nằm trong kỳ báo cáo",IF(AND(G2045&lt;&gt;"",COUNTIF(D.2[Tên khách hàng],G2045)=0),"Tên KH chưa khai báo trong DSKH",IF(AND(H2045&lt;&gt;"",COUNTIF(D.1[Tên sản phẩm],H2045)=0),"SP này chưa khai báo trong DSSP",""))))</f>
        <v/>
      </c>
      <c r="AB2045" s="28" t="str">
        <f t="shared" ca="1" si="374"/>
        <v/>
      </c>
      <c r="AC2045" s="29" t="str">
        <f>IF(OR(H2045="",S2045=""),"",S2045-(SUM(L2045,M2045)*INDEX(#REF!,MATCH(H2045,D.1[Tên sản phẩm],0))))</f>
        <v/>
      </c>
    </row>
    <row r="2046" spans="2:29" ht="27.75" customHeight="1">
      <c r="B2046" s="69">
        <f t="shared" si="375"/>
        <v>2043</v>
      </c>
      <c r="C2046" s="49" t="str">
        <f t="shared" ca="1" si="376"/>
        <v/>
      </c>
      <c r="D2046" s="50" t="str">
        <f t="shared" ca="1" si="377"/>
        <v/>
      </c>
      <c r="E2046" s="51" t="str">
        <f t="shared" ca="1" si="378"/>
        <v/>
      </c>
      <c r="F2046" s="51"/>
      <c r="G2046" s="52" t="str">
        <f t="shared" ca="1" si="379"/>
        <v/>
      </c>
      <c r="H2046" s="53"/>
      <c r="I2046" s="54" t="str">
        <f>IF(H2046="","",INDEX(D.1[Quy cách],MATCH(H2046,D.1[Tên sản phẩm],0)))</f>
        <v/>
      </c>
      <c r="J2046" s="20" t="str">
        <f>IF(H2046="","",INDEX(D.1[ĐVT],MATCH(H2046,D.1[Tên sản phẩm],0)))</f>
        <v/>
      </c>
      <c r="K2046" s="56" t="str">
        <f>IF(H2046="","",INDEX(#REF!,MATCH(H2046,D.1[Tên sản phẩm],0)))</f>
        <v/>
      </c>
      <c r="L2046" s="56"/>
      <c r="M2046" s="53"/>
      <c r="N2046" s="53"/>
      <c r="O2046" s="53"/>
      <c r="P2046" s="57" t="str">
        <f t="shared" si="380"/>
        <v/>
      </c>
      <c r="Q2046" s="58"/>
      <c r="R2046" s="56" t="str">
        <f t="shared" si="373"/>
        <v/>
      </c>
      <c r="S2046" s="57" t="str">
        <f t="shared" si="381"/>
        <v/>
      </c>
      <c r="T2046" s="58" t="str">
        <f t="shared" ca="1" si="382"/>
        <v/>
      </c>
      <c r="U2046" s="57" t="str">
        <f t="shared" si="383"/>
        <v/>
      </c>
      <c r="V2046" s="57" t="str">
        <f ca="1">IF(AND(C2046&lt;&gt;"",C2046&lt;&gt;OFFSET(C2046,1,0)),SUMIFS([Giá có thuế],[Số ĐK],C2046),"")</f>
        <v/>
      </c>
      <c r="W2046" s="53"/>
      <c r="X2046" s="55" t="str">
        <f>IF(W2046="","",'Thông Tin Chung'!#REF!)</f>
        <v/>
      </c>
      <c r="Y2046" s="57" t="str">
        <f t="shared" ca="1" si="384"/>
        <v/>
      </c>
      <c r="Z2046" s="59"/>
      <c r="AA2046" s="49" t="str">
        <f ca="1">IF(C2046="","",IF(OR(D2046&lt;NgayBatDau,D2046&gt;NgayKetThuc),"Ngày tháng phải nằm trong kỳ báo cáo",IF(AND(G2046&lt;&gt;"",COUNTIF(D.2[Tên khách hàng],G2046)=0),"Tên KH chưa khai báo trong DSKH",IF(AND(H2046&lt;&gt;"",COUNTIF(D.1[Tên sản phẩm],H2046)=0),"SP này chưa khai báo trong DSSP",""))))</f>
        <v/>
      </c>
      <c r="AB2046" s="28" t="str">
        <f t="shared" ca="1" si="374"/>
        <v/>
      </c>
      <c r="AC2046" s="29" t="str">
        <f>IF(OR(H2046="",S2046=""),"",S2046-(SUM(L2046,M2046)*INDEX(#REF!,MATCH(H2046,D.1[Tên sản phẩm],0))))</f>
        <v/>
      </c>
    </row>
    <row r="2047" spans="2:29" ht="27.75" customHeight="1">
      <c r="B2047" s="69">
        <f t="shared" si="375"/>
        <v>2044</v>
      </c>
      <c r="C2047" s="49" t="str">
        <f t="shared" ca="1" si="376"/>
        <v/>
      </c>
      <c r="D2047" s="50" t="str">
        <f t="shared" ca="1" si="377"/>
        <v/>
      </c>
      <c r="E2047" s="51" t="str">
        <f t="shared" ca="1" si="378"/>
        <v/>
      </c>
      <c r="F2047" s="51"/>
      <c r="G2047" s="52" t="str">
        <f t="shared" ca="1" si="379"/>
        <v/>
      </c>
      <c r="H2047" s="53"/>
      <c r="I2047" s="54" t="str">
        <f>IF(H2047="","",INDEX(D.1[Quy cách],MATCH(H2047,D.1[Tên sản phẩm],0)))</f>
        <v/>
      </c>
      <c r="J2047" s="20" t="str">
        <f>IF(H2047="","",INDEX(D.1[ĐVT],MATCH(H2047,D.1[Tên sản phẩm],0)))</f>
        <v/>
      </c>
      <c r="K2047" s="56" t="str">
        <f>IF(H2047="","",INDEX(#REF!,MATCH(H2047,D.1[Tên sản phẩm],0)))</f>
        <v/>
      </c>
      <c r="L2047" s="56"/>
      <c r="M2047" s="53"/>
      <c r="N2047" s="53"/>
      <c r="O2047" s="53"/>
      <c r="P2047" s="57" t="str">
        <f t="shared" si="380"/>
        <v/>
      </c>
      <c r="Q2047" s="58"/>
      <c r="R2047" s="56" t="str">
        <f t="shared" si="373"/>
        <v/>
      </c>
      <c r="S2047" s="57" t="str">
        <f t="shared" si="381"/>
        <v/>
      </c>
      <c r="T2047" s="58" t="str">
        <f t="shared" ca="1" si="382"/>
        <v/>
      </c>
      <c r="U2047" s="57" t="str">
        <f t="shared" si="383"/>
        <v/>
      </c>
      <c r="V2047" s="57" t="str">
        <f ca="1">IF(AND(C2047&lt;&gt;"",C2047&lt;&gt;OFFSET(C2047,1,0)),SUMIFS([Giá có thuế],[Số ĐK],C2047),"")</f>
        <v/>
      </c>
      <c r="W2047" s="53"/>
      <c r="X2047" s="55" t="str">
        <f>IF(W2047="","",'Thông Tin Chung'!#REF!)</f>
        <v/>
      </c>
      <c r="Y2047" s="57" t="str">
        <f t="shared" ca="1" si="384"/>
        <v/>
      </c>
      <c r="Z2047" s="59"/>
      <c r="AA2047" s="49" t="str">
        <f ca="1">IF(C2047="","",IF(OR(D2047&lt;NgayBatDau,D2047&gt;NgayKetThuc),"Ngày tháng phải nằm trong kỳ báo cáo",IF(AND(G2047&lt;&gt;"",COUNTIF(D.2[Tên khách hàng],G2047)=0),"Tên KH chưa khai báo trong DSKH",IF(AND(H2047&lt;&gt;"",COUNTIF(D.1[Tên sản phẩm],H2047)=0),"SP này chưa khai báo trong DSSP",""))))</f>
        <v/>
      </c>
      <c r="AB2047" s="28" t="str">
        <f t="shared" ca="1" si="374"/>
        <v/>
      </c>
      <c r="AC2047" s="29" t="str">
        <f>IF(OR(H2047="",S2047=""),"",S2047-(SUM(L2047,M2047)*INDEX(#REF!,MATCH(H2047,D.1[Tên sản phẩm],0))))</f>
        <v/>
      </c>
    </row>
    <row r="2048" spans="2:29" ht="27.75" customHeight="1">
      <c r="B2048" s="69">
        <f t="shared" si="375"/>
        <v>2045</v>
      </c>
      <c r="C2048" s="49" t="str">
        <f t="shared" ca="1" si="376"/>
        <v/>
      </c>
      <c r="D2048" s="50" t="str">
        <f t="shared" ca="1" si="377"/>
        <v/>
      </c>
      <c r="E2048" s="51" t="str">
        <f t="shared" ca="1" si="378"/>
        <v/>
      </c>
      <c r="F2048" s="51"/>
      <c r="G2048" s="52" t="str">
        <f t="shared" ca="1" si="379"/>
        <v/>
      </c>
      <c r="H2048" s="53"/>
      <c r="I2048" s="54" t="str">
        <f>IF(H2048="","",INDEX(D.1[Quy cách],MATCH(H2048,D.1[Tên sản phẩm],0)))</f>
        <v/>
      </c>
      <c r="J2048" s="20" t="str">
        <f>IF(H2048="","",INDEX(D.1[ĐVT],MATCH(H2048,D.1[Tên sản phẩm],0)))</f>
        <v/>
      </c>
      <c r="K2048" s="56" t="str">
        <f>IF(H2048="","",INDEX(#REF!,MATCH(H2048,D.1[Tên sản phẩm],0)))</f>
        <v/>
      </c>
      <c r="L2048" s="56"/>
      <c r="M2048" s="53"/>
      <c r="N2048" s="53"/>
      <c r="O2048" s="53"/>
      <c r="P2048" s="57" t="str">
        <f t="shared" si="380"/>
        <v/>
      </c>
      <c r="Q2048" s="58"/>
      <c r="R2048" s="56" t="str">
        <f t="shared" si="373"/>
        <v/>
      </c>
      <c r="S2048" s="57" t="str">
        <f t="shared" si="381"/>
        <v/>
      </c>
      <c r="T2048" s="58" t="str">
        <f t="shared" ca="1" si="382"/>
        <v/>
      </c>
      <c r="U2048" s="57" t="str">
        <f t="shared" si="383"/>
        <v/>
      </c>
      <c r="V2048" s="57" t="str">
        <f ca="1">IF(AND(C2048&lt;&gt;"",C2048&lt;&gt;OFFSET(C2048,1,0)),SUMIFS([Giá có thuế],[Số ĐK],C2048),"")</f>
        <v/>
      </c>
      <c r="W2048" s="53"/>
      <c r="X2048" s="55" t="str">
        <f>IF(W2048="","",'Thông Tin Chung'!#REF!)</f>
        <v/>
      </c>
      <c r="Y2048" s="57" t="str">
        <f t="shared" ca="1" si="384"/>
        <v/>
      </c>
      <c r="Z2048" s="59"/>
      <c r="AA2048" s="49" t="str">
        <f ca="1">IF(C2048="","",IF(OR(D2048&lt;NgayBatDau,D2048&gt;NgayKetThuc),"Ngày tháng phải nằm trong kỳ báo cáo",IF(AND(G2048&lt;&gt;"",COUNTIF(D.2[Tên khách hàng],G2048)=0),"Tên KH chưa khai báo trong DSKH",IF(AND(H2048&lt;&gt;"",COUNTIF(D.1[Tên sản phẩm],H2048)=0),"SP này chưa khai báo trong DSSP",""))))</f>
        <v/>
      </c>
      <c r="AB2048" s="28" t="str">
        <f t="shared" ca="1" si="374"/>
        <v/>
      </c>
      <c r="AC2048" s="29" t="str">
        <f>IF(OR(H2048="",S2048=""),"",S2048-(SUM(L2048,M2048)*INDEX(#REF!,MATCH(H2048,D.1[Tên sản phẩm],0))))</f>
        <v/>
      </c>
    </row>
    <row r="2049" spans="2:29" ht="27.75" customHeight="1">
      <c r="B2049" s="69">
        <f t="shared" si="375"/>
        <v>2046</v>
      </c>
      <c r="C2049" s="49" t="str">
        <f t="shared" ca="1" si="376"/>
        <v/>
      </c>
      <c r="D2049" s="50" t="str">
        <f t="shared" ca="1" si="377"/>
        <v/>
      </c>
      <c r="E2049" s="51" t="str">
        <f t="shared" ca="1" si="378"/>
        <v/>
      </c>
      <c r="F2049" s="51"/>
      <c r="G2049" s="52" t="str">
        <f t="shared" ca="1" si="379"/>
        <v/>
      </c>
      <c r="H2049" s="53"/>
      <c r="I2049" s="54" t="str">
        <f>IF(H2049="","",INDEX(D.1[Quy cách],MATCH(H2049,D.1[Tên sản phẩm],0)))</f>
        <v/>
      </c>
      <c r="J2049" s="20" t="str">
        <f>IF(H2049="","",INDEX(D.1[ĐVT],MATCH(H2049,D.1[Tên sản phẩm],0)))</f>
        <v/>
      </c>
      <c r="K2049" s="56" t="str">
        <f>IF(H2049="","",INDEX(#REF!,MATCH(H2049,D.1[Tên sản phẩm],0)))</f>
        <v/>
      </c>
      <c r="L2049" s="56"/>
      <c r="M2049" s="53"/>
      <c r="N2049" s="53"/>
      <c r="O2049" s="53"/>
      <c r="P2049" s="57" t="str">
        <f t="shared" si="380"/>
        <v/>
      </c>
      <c r="Q2049" s="58"/>
      <c r="R2049" s="56" t="str">
        <f t="shared" si="373"/>
        <v/>
      </c>
      <c r="S2049" s="57" t="str">
        <f t="shared" si="381"/>
        <v/>
      </c>
      <c r="T2049" s="58" t="str">
        <f t="shared" ca="1" si="382"/>
        <v/>
      </c>
      <c r="U2049" s="57" t="str">
        <f t="shared" si="383"/>
        <v/>
      </c>
      <c r="V2049" s="57" t="str">
        <f ca="1">IF(AND(C2049&lt;&gt;"",C2049&lt;&gt;OFFSET(C2049,1,0)),SUMIFS([Giá có thuế],[Số ĐK],C2049),"")</f>
        <v/>
      </c>
      <c r="W2049" s="53"/>
      <c r="X2049" s="55" t="str">
        <f>IF(W2049="","",'Thông Tin Chung'!#REF!)</f>
        <v/>
      </c>
      <c r="Y2049" s="57" t="str">
        <f t="shared" ca="1" si="384"/>
        <v/>
      </c>
      <c r="Z2049" s="59"/>
      <c r="AA2049" s="49" t="str">
        <f ca="1">IF(C2049="","",IF(OR(D2049&lt;NgayBatDau,D2049&gt;NgayKetThuc),"Ngày tháng phải nằm trong kỳ báo cáo",IF(AND(G2049&lt;&gt;"",COUNTIF(D.2[Tên khách hàng],G2049)=0),"Tên KH chưa khai báo trong DSKH",IF(AND(H2049&lt;&gt;"",COUNTIF(D.1[Tên sản phẩm],H2049)=0),"SP này chưa khai báo trong DSSP",""))))</f>
        <v/>
      </c>
      <c r="AB2049" s="28" t="str">
        <f t="shared" ca="1" si="374"/>
        <v/>
      </c>
      <c r="AC2049" s="29" t="str">
        <f>IF(OR(H2049="",S2049=""),"",S2049-(SUM(L2049,M2049)*INDEX(#REF!,MATCH(H2049,D.1[Tên sản phẩm],0))))</f>
        <v/>
      </c>
    </row>
    <row r="2050" spans="2:29" ht="27.75" customHeight="1">
      <c r="B2050" s="69">
        <f t="shared" si="375"/>
        <v>2047</v>
      </c>
      <c r="C2050" s="49" t="str">
        <f t="shared" ca="1" si="376"/>
        <v/>
      </c>
      <c r="D2050" s="50" t="str">
        <f t="shared" ca="1" si="377"/>
        <v/>
      </c>
      <c r="E2050" s="51" t="str">
        <f t="shared" ca="1" si="378"/>
        <v/>
      </c>
      <c r="F2050" s="51"/>
      <c r="G2050" s="52" t="str">
        <f t="shared" ca="1" si="379"/>
        <v/>
      </c>
      <c r="H2050" s="53"/>
      <c r="I2050" s="54" t="str">
        <f>IF(H2050="","",INDEX(D.1[Quy cách],MATCH(H2050,D.1[Tên sản phẩm],0)))</f>
        <v/>
      </c>
      <c r="J2050" s="20" t="str">
        <f>IF(H2050="","",INDEX(D.1[ĐVT],MATCH(H2050,D.1[Tên sản phẩm],0)))</f>
        <v/>
      </c>
      <c r="K2050" s="56" t="str">
        <f>IF(H2050="","",INDEX(#REF!,MATCH(H2050,D.1[Tên sản phẩm],0)))</f>
        <v/>
      </c>
      <c r="L2050" s="56"/>
      <c r="M2050" s="53"/>
      <c r="N2050" s="53"/>
      <c r="O2050" s="53"/>
      <c r="P2050" s="57" t="str">
        <f t="shared" si="380"/>
        <v/>
      </c>
      <c r="Q2050" s="58"/>
      <c r="R2050" s="56" t="str">
        <f t="shared" si="373"/>
        <v/>
      </c>
      <c r="S2050" s="57" t="str">
        <f t="shared" si="381"/>
        <v/>
      </c>
      <c r="T2050" s="58" t="str">
        <f t="shared" ca="1" si="382"/>
        <v/>
      </c>
      <c r="U2050" s="57" t="str">
        <f t="shared" si="383"/>
        <v/>
      </c>
      <c r="V2050" s="57" t="str">
        <f ca="1">IF(AND(C2050&lt;&gt;"",C2050&lt;&gt;OFFSET(C2050,1,0)),SUMIFS([Giá có thuế],[Số ĐK],C2050),"")</f>
        <v/>
      </c>
      <c r="W2050" s="53"/>
      <c r="X2050" s="55" t="str">
        <f>IF(W2050="","",'Thông Tin Chung'!#REF!)</f>
        <v/>
      </c>
      <c r="Y2050" s="57" t="str">
        <f t="shared" ca="1" si="384"/>
        <v/>
      </c>
      <c r="Z2050" s="59"/>
      <c r="AA2050" s="49" t="str">
        <f ca="1">IF(C2050="","",IF(OR(D2050&lt;NgayBatDau,D2050&gt;NgayKetThuc),"Ngày tháng phải nằm trong kỳ báo cáo",IF(AND(G2050&lt;&gt;"",COUNTIF(D.2[Tên khách hàng],G2050)=0),"Tên KH chưa khai báo trong DSKH",IF(AND(H2050&lt;&gt;"",COUNTIF(D.1[Tên sản phẩm],H2050)=0),"SP này chưa khai báo trong DSSP",""))))</f>
        <v/>
      </c>
      <c r="AB2050" s="28" t="str">
        <f t="shared" ca="1" si="374"/>
        <v/>
      </c>
      <c r="AC2050" s="29" t="str">
        <f>IF(OR(H2050="",S2050=""),"",S2050-(SUM(L2050,M2050)*INDEX(#REF!,MATCH(H2050,D.1[Tên sản phẩm],0))))</f>
        <v/>
      </c>
    </row>
    <row r="2051" spans="2:29" ht="27.75" customHeight="1">
      <c r="B2051" s="69">
        <f t="shared" si="375"/>
        <v>2048</v>
      </c>
      <c r="C2051" s="49" t="str">
        <f t="shared" ca="1" si="376"/>
        <v/>
      </c>
      <c r="D2051" s="50" t="str">
        <f t="shared" ca="1" si="377"/>
        <v/>
      </c>
      <c r="E2051" s="51" t="str">
        <f t="shared" ca="1" si="378"/>
        <v/>
      </c>
      <c r="F2051" s="51"/>
      <c r="G2051" s="52" t="str">
        <f t="shared" ca="1" si="379"/>
        <v/>
      </c>
      <c r="H2051" s="53"/>
      <c r="I2051" s="54" t="str">
        <f>IF(H2051="","",INDEX(D.1[Quy cách],MATCH(H2051,D.1[Tên sản phẩm],0)))</f>
        <v/>
      </c>
      <c r="J2051" s="20" t="str">
        <f>IF(H2051="","",INDEX(D.1[ĐVT],MATCH(H2051,D.1[Tên sản phẩm],0)))</f>
        <v/>
      </c>
      <c r="K2051" s="56" t="str">
        <f>IF(H2051="","",INDEX(#REF!,MATCH(H2051,D.1[Tên sản phẩm],0)))</f>
        <v/>
      </c>
      <c r="L2051" s="56"/>
      <c r="M2051" s="53"/>
      <c r="N2051" s="53"/>
      <c r="O2051" s="53"/>
      <c r="P2051" s="57" t="str">
        <f t="shared" si="380"/>
        <v/>
      </c>
      <c r="Q2051" s="58"/>
      <c r="R2051" s="56" t="str">
        <f t="shared" ref="R2051:R2114" si="385">IF(P2051="","",P2051*SUM(Q2051))</f>
        <v/>
      </c>
      <c r="S2051" s="57" t="str">
        <f t="shared" si="381"/>
        <v/>
      </c>
      <c r="T2051" s="58" t="str">
        <f t="shared" ca="1" si="382"/>
        <v/>
      </c>
      <c r="U2051" s="57" t="str">
        <f t="shared" si="383"/>
        <v/>
      </c>
      <c r="V2051" s="57" t="str">
        <f ca="1">IF(AND(C2051&lt;&gt;"",C2051&lt;&gt;OFFSET(C2051,1,0)),SUMIFS([Giá có thuế],[Số ĐK],C2051),"")</f>
        <v/>
      </c>
      <c r="W2051" s="53"/>
      <c r="X2051" s="55" t="str">
        <f>IF(W2051="","",'Thông Tin Chung'!#REF!)</f>
        <v/>
      </c>
      <c r="Y2051" s="57" t="str">
        <f t="shared" ca="1" si="384"/>
        <v/>
      </c>
      <c r="Z2051" s="59"/>
      <c r="AA2051" s="49" t="str">
        <f ca="1">IF(C2051="","",IF(OR(D2051&lt;NgayBatDau,D2051&gt;NgayKetThuc),"Ngày tháng phải nằm trong kỳ báo cáo",IF(AND(G2051&lt;&gt;"",COUNTIF(D.2[Tên khách hàng],G2051)=0),"Tên KH chưa khai báo trong DSKH",IF(AND(H2051&lt;&gt;"",COUNTIF(D.1[Tên sản phẩm],H2051)=0),"SP này chưa khai báo trong DSSP",""))))</f>
        <v/>
      </c>
      <c r="AB2051" s="28" t="str">
        <f t="shared" ref="AB2051:AB2114" ca="1" si="386">IF(D2051="","",MONTH(D2051))</f>
        <v/>
      </c>
      <c r="AC2051" s="29" t="str">
        <f>IF(OR(H2051="",S2051=""),"",S2051-(SUM(L2051,M2051)*INDEX(#REF!,MATCH(H2051,D.1[Tên sản phẩm],0))))</f>
        <v/>
      </c>
    </row>
    <row r="2052" spans="2:29" ht="27.75" customHeight="1">
      <c r="B2052" s="69">
        <f t="shared" ref="B2052:B2115" si="387">ROW(A2052)-3</f>
        <v>2049</v>
      </c>
      <c r="C2052" s="49" t="str">
        <f t="shared" ref="C2052:C2115" ca="1" si="388">IF(AND(D2052="",E2052="",G2052=""),"",IF(AND(D2052=OFFSET(D2052,-1,0),E2052=OFFSET(E2052,-1,0),G2052=OFFSET(G2052,-1,0)),OFFSET(B2052,-1,1),B2052))</f>
        <v/>
      </c>
      <c r="D2052" s="50" t="str">
        <f t="shared" ref="D2052:D2115" ca="1" si="389">IF(AND($H2052&lt;&gt;"",B2052&lt;&gt;1),OFFSET(C2052,-1,1),"")</f>
        <v/>
      </c>
      <c r="E2052" s="51" t="str">
        <f t="shared" ref="E2052:E2115" ca="1" si="390">IF(AND($H2052&lt;&gt;"",B2052&lt;&gt;1),OFFSET(D2052,-1,1),"")</f>
        <v/>
      </c>
      <c r="F2052" s="51"/>
      <c r="G2052" s="52" t="str">
        <f t="shared" ref="G2052:G2115" ca="1" si="391">IF(AND($H2052&lt;&gt;"",B2052&lt;&gt;1),OFFSET(F2052,-1,1),"")</f>
        <v/>
      </c>
      <c r="H2052" s="53"/>
      <c r="I2052" s="54" t="str">
        <f>IF(H2052="","",INDEX(D.1[Quy cách],MATCH(H2052,D.1[Tên sản phẩm],0)))</f>
        <v/>
      </c>
      <c r="J2052" s="20" t="str">
        <f>IF(H2052="","",INDEX(D.1[ĐVT],MATCH(H2052,D.1[Tên sản phẩm],0)))</f>
        <v/>
      </c>
      <c r="K2052" s="56" t="str">
        <f>IF(H2052="","",INDEX(#REF!,MATCH(H2052,D.1[Tên sản phẩm],0)))</f>
        <v/>
      </c>
      <c r="L2052" s="56"/>
      <c r="M2052" s="53"/>
      <c r="N2052" s="53"/>
      <c r="O2052" s="53"/>
      <c r="P2052" s="57" t="str">
        <f t="shared" ref="P2052:P2115" si="392">IF(AND(K2052&lt;&gt;"",L2052&lt;&gt;""),K2052*L2052,IF(AND(N2052&lt;&gt;"",O2052&lt;&gt;""),N2052*O2052,""))</f>
        <v/>
      </c>
      <c r="Q2052" s="58"/>
      <c r="R2052" s="56" t="str">
        <f t="shared" si="385"/>
        <v/>
      </c>
      <c r="S2052" s="57" t="str">
        <f t="shared" ref="S2052:S2115" si="393">IF(P2052="","",P2052-SUM(R2052))</f>
        <v/>
      </c>
      <c r="T2052" s="58" t="str">
        <f t="shared" ref="T2052:T2115" ca="1" si="394">IF(AND(S2052&lt;&gt;"",C2052=OFFSET(C2052,-1,0)),OFFSET(S2052,-1,1),"")</f>
        <v/>
      </c>
      <c r="U2052" s="57" t="str">
        <f t="shared" ref="U2052:U2115" si="395">IF(S2052="","",S2052*SUM(1,T2052))</f>
        <v/>
      </c>
      <c r="V2052" s="57" t="str">
        <f ca="1">IF(AND(C2052&lt;&gt;"",C2052&lt;&gt;OFFSET(C2052,1,0)),SUMIFS([Giá có thuế],[Số ĐK],C2052),"")</f>
        <v/>
      </c>
      <c r="W2052" s="53"/>
      <c r="X2052" s="55" t="str">
        <f>IF(W2052="","",'Thông Tin Chung'!#REF!)</f>
        <v/>
      </c>
      <c r="Y2052" s="57" t="str">
        <f t="shared" ref="Y2052:Y2115" ca="1" si="396">IF(AND(V2052&lt;&gt;"",W2052&lt;&gt;"",V2052&lt;&gt;0),V2052-W2052,"")</f>
        <v/>
      </c>
      <c r="Z2052" s="59"/>
      <c r="AA2052" s="49" t="str">
        <f ca="1">IF(C2052="","",IF(OR(D2052&lt;NgayBatDau,D2052&gt;NgayKetThuc),"Ngày tháng phải nằm trong kỳ báo cáo",IF(AND(G2052&lt;&gt;"",COUNTIF(D.2[Tên khách hàng],G2052)=0),"Tên KH chưa khai báo trong DSKH",IF(AND(H2052&lt;&gt;"",COUNTIF(D.1[Tên sản phẩm],H2052)=0),"SP này chưa khai báo trong DSSP",""))))</f>
        <v/>
      </c>
      <c r="AB2052" s="28" t="str">
        <f t="shared" ca="1" si="386"/>
        <v/>
      </c>
      <c r="AC2052" s="29" t="str">
        <f>IF(OR(H2052="",S2052=""),"",S2052-(SUM(L2052,M2052)*INDEX(#REF!,MATCH(H2052,D.1[Tên sản phẩm],0))))</f>
        <v/>
      </c>
    </row>
    <row r="2053" spans="2:29" ht="27.75" customHeight="1">
      <c r="B2053" s="69">
        <f t="shared" si="387"/>
        <v>2050</v>
      </c>
      <c r="C2053" s="49" t="str">
        <f t="shared" ca="1" si="388"/>
        <v/>
      </c>
      <c r="D2053" s="50" t="str">
        <f t="shared" ca="1" si="389"/>
        <v/>
      </c>
      <c r="E2053" s="51" t="str">
        <f t="shared" ca="1" si="390"/>
        <v/>
      </c>
      <c r="F2053" s="51"/>
      <c r="G2053" s="52" t="str">
        <f t="shared" ca="1" si="391"/>
        <v/>
      </c>
      <c r="H2053" s="53"/>
      <c r="I2053" s="54" t="str">
        <f>IF(H2053="","",INDEX(D.1[Quy cách],MATCH(H2053,D.1[Tên sản phẩm],0)))</f>
        <v/>
      </c>
      <c r="J2053" s="20" t="str">
        <f>IF(H2053="","",INDEX(D.1[ĐVT],MATCH(H2053,D.1[Tên sản phẩm],0)))</f>
        <v/>
      </c>
      <c r="K2053" s="56" t="str">
        <f>IF(H2053="","",INDEX(#REF!,MATCH(H2053,D.1[Tên sản phẩm],0)))</f>
        <v/>
      </c>
      <c r="L2053" s="56"/>
      <c r="M2053" s="53"/>
      <c r="N2053" s="53"/>
      <c r="O2053" s="53"/>
      <c r="P2053" s="57" t="str">
        <f t="shared" si="392"/>
        <v/>
      </c>
      <c r="Q2053" s="58"/>
      <c r="R2053" s="56" t="str">
        <f t="shared" si="385"/>
        <v/>
      </c>
      <c r="S2053" s="57" t="str">
        <f t="shared" si="393"/>
        <v/>
      </c>
      <c r="T2053" s="58" t="str">
        <f t="shared" ca="1" si="394"/>
        <v/>
      </c>
      <c r="U2053" s="57" t="str">
        <f t="shared" si="395"/>
        <v/>
      </c>
      <c r="V2053" s="57" t="str">
        <f ca="1">IF(AND(C2053&lt;&gt;"",C2053&lt;&gt;OFFSET(C2053,1,0)),SUMIFS([Giá có thuế],[Số ĐK],C2053),"")</f>
        <v/>
      </c>
      <c r="W2053" s="53"/>
      <c r="X2053" s="55" t="str">
        <f>IF(W2053="","",'Thông Tin Chung'!#REF!)</f>
        <v/>
      </c>
      <c r="Y2053" s="57" t="str">
        <f t="shared" ca="1" si="396"/>
        <v/>
      </c>
      <c r="Z2053" s="59"/>
      <c r="AA2053" s="49" t="str">
        <f ca="1">IF(C2053="","",IF(OR(D2053&lt;NgayBatDau,D2053&gt;NgayKetThuc),"Ngày tháng phải nằm trong kỳ báo cáo",IF(AND(G2053&lt;&gt;"",COUNTIF(D.2[Tên khách hàng],G2053)=0),"Tên KH chưa khai báo trong DSKH",IF(AND(H2053&lt;&gt;"",COUNTIF(D.1[Tên sản phẩm],H2053)=0),"SP này chưa khai báo trong DSSP",""))))</f>
        <v/>
      </c>
      <c r="AB2053" s="28" t="str">
        <f t="shared" ca="1" si="386"/>
        <v/>
      </c>
      <c r="AC2053" s="29" t="str">
        <f>IF(OR(H2053="",S2053=""),"",S2053-(SUM(L2053,M2053)*INDEX(#REF!,MATCH(H2053,D.1[Tên sản phẩm],0))))</f>
        <v/>
      </c>
    </row>
    <row r="2054" spans="2:29" ht="27.75" customHeight="1">
      <c r="B2054" s="69">
        <f t="shared" si="387"/>
        <v>2051</v>
      </c>
      <c r="C2054" s="49" t="str">
        <f t="shared" ca="1" si="388"/>
        <v/>
      </c>
      <c r="D2054" s="50" t="str">
        <f t="shared" ca="1" si="389"/>
        <v/>
      </c>
      <c r="E2054" s="51" t="str">
        <f t="shared" ca="1" si="390"/>
        <v/>
      </c>
      <c r="F2054" s="51"/>
      <c r="G2054" s="52" t="str">
        <f t="shared" ca="1" si="391"/>
        <v/>
      </c>
      <c r="H2054" s="53"/>
      <c r="I2054" s="54" t="str">
        <f>IF(H2054="","",INDEX(D.1[Quy cách],MATCH(H2054,D.1[Tên sản phẩm],0)))</f>
        <v/>
      </c>
      <c r="J2054" s="20" t="str">
        <f>IF(H2054="","",INDEX(D.1[ĐVT],MATCH(H2054,D.1[Tên sản phẩm],0)))</f>
        <v/>
      </c>
      <c r="K2054" s="56" t="str">
        <f>IF(H2054="","",INDEX(#REF!,MATCH(H2054,D.1[Tên sản phẩm],0)))</f>
        <v/>
      </c>
      <c r="L2054" s="56"/>
      <c r="M2054" s="53"/>
      <c r="N2054" s="53"/>
      <c r="O2054" s="53"/>
      <c r="P2054" s="57" t="str">
        <f t="shared" si="392"/>
        <v/>
      </c>
      <c r="Q2054" s="58"/>
      <c r="R2054" s="56" t="str">
        <f t="shared" si="385"/>
        <v/>
      </c>
      <c r="S2054" s="57" t="str">
        <f t="shared" si="393"/>
        <v/>
      </c>
      <c r="T2054" s="58" t="str">
        <f t="shared" ca="1" si="394"/>
        <v/>
      </c>
      <c r="U2054" s="57" t="str">
        <f t="shared" si="395"/>
        <v/>
      </c>
      <c r="V2054" s="57" t="str">
        <f ca="1">IF(AND(C2054&lt;&gt;"",C2054&lt;&gt;OFFSET(C2054,1,0)),SUMIFS([Giá có thuế],[Số ĐK],C2054),"")</f>
        <v/>
      </c>
      <c r="W2054" s="53"/>
      <c r="X2054" s="55" t="str">
        <f>IF(W2054="","",'Thông Tin Chung'!#REF!)</f>
        <v/>
      </c>
      <c r="Y2054" s="57" t="str">
        <f t="shared" ca="1" si="396"/>
        <v/>
      </c>
      <c r="Z2054" s="59"/>
      <c r="AA2054" s="49" t="str">
        <f ca="1">IF(C2054="","",IF(OR(D2054&lt;NgayBatDau,D2054&gt;NgayKetThuc),"Ngày tháng phải nằm trong kỳ báo cáo",IF(AND(G2054&lt;&gt;"",COUNTIF(D.2[Tên khách hàng],G2054)=0),"Tên KH chưa khai báo trong DSKH",IF(AND(H2054&lt;&gt;"",COUNTIF(D.1[Tên sản phẩm],H2054)=0),"SP này chưa khai báo trong DSSP",""))))</f>
        <v/>
      </c>
      <c r="AB2054" s="28" t="str">
        <f t="shared" ca="1" si="386"/>
        <v/>
      </c>
      <c r="AC2054" s="29" t="str">
        <f>IF(OR(H2054="",S2054=""),"",S2054-(SUM(L2054,M2054)*INDEX(#REF!,MATCH(H2054,D.1[Tên sản phẩm],0))))</f>
        <v/>
      </c>
    </row>
    <row r="2055" spans="2:29" ht="27.75" customHeight="1">
      <c r="B2055" s="69">
        <f t="shared" si="387"/>
        <v>2052</v>
      </c>
      <c r="C2055" s="49" t="str">
        <f t="shared" ca="1" si="388"/>
        <v/>
      </c>
      <c r="D2055" s="50" t="str">
        <f t="shared" ca="1" si="389"/>
        <v/>
      </c>
      <c r="E2055" s="51" t="str">
        <f t="shared" ca="1" si="390"/>
        <v/>
      </c>
      <c r="F2055" s="51"/>
      <c r="G2055" s="52" t="str">
        <f t="shared" ca="1" si="391"/>
        <v/>
      </c>
      <c r="H2055" s="53"/>
      <c r="I2055" s="54" t="str">
        <f>IF(H2055="","",INDEX(D.1[Quy cách],MATCH(H2055,D.1[Tên sản phẩm],0)))</f>
        <v/>
      </c>
      <c r="J2055" s="20" t="str">
        <f>IF(H2055="","",INDEX(D.1[ĐVT],MATCH(H2055,D.1[Tên sản phẩm],0)))</f>
        <v/>
      </c>
      <c r="K2055" s="56" t="str">
        <f>IF(H2055="","",INDEX(#REF!,MATCH(H2055,D.1[Tên sản phẩm],0)))</f>
        <v/>
      </c>
      <c r="L2055" s="56"/>
      <c r="M2055" s="53"/>
      <c r="N2055" s="53"/>
      <c r="O2055" s="53"/>
      <c r="P2055" s="57" t="str">
        <f t="shared" si="392"/>
        <v/>
      </c>
      <c r="Q2055" s="58"/>
      <c r="R2055" s="56" t="str">
        <f t="shared" si="385"/>
        <v/>
      </c>
      <c r="S2055" s="57" t="str">
        <f t="shared" si="393"/>
        <v/>
      </c>
      <c r="T2055" s="58" t="str">
        <f t="shared" ca="1" si="394"/>
        <v/>
      </c>
      <c r="U2055" s="57" t="str">
        <f t="shared" si="395"/>
        <v/>
      </c>
      <c r="V2055" s="57" t="str">
        <f ca="1">IF(AND(C2055&lt;&gt;"",C2055&lt;&gt;OFFSET(C2055,1,0)),SUMIFS([Giá có thuế],[Số ĐK],C2055),"")</f>
        <v/>
      </c>
      <c r="W2055" s="53"/>
      <c r="X2055" s="55" t="str">
        <f>IF(W2055="","",'Thông Tin Chung'!#REF!)</f>
        <v/>
      </c>
      <c r="Y2055" s="57" t="str">
        <f t="shared" ca="1" si="396"/>
        <v/>
      </c>
      <c r="Z2055" s="59"/>
      <c r="AA2055" s="49" t="str">
        <f ca="1">IF(C2055="","",IF(OR(D2055&lt;NgayBatDau,D2055&gt;NgayKetThuc),"Ngày tháng phải nằm trong kỳ báo cáo",IF(AND(G2055&lt;&gt;"",COUNTIF(D.2[Tên khách hàng],G2055)=0),"Tên KH chưa khai báo trong DSKH",IF(AND(H2055&lt;&gt;"",COUNTIF(D.1[Tên sản phẩm],H2055)=0),"SP này chưa khai báo trong DSSP",""))))</f>
        <v/>
      </c>
      <c r="AB2055" s="28" t="str">
        <f t="shared" ca="1" si="386"/>
        <v/>
      </c>
      <c r="AC2055" s="29" t="str">
        <f>IF(OR(H2055="",S2055=""),"",S2055-(SUM(L2055,M2055)*INDEX(#REF!,MATCH(H2055,D.1[Tên sản phẩm],0))))</f>
        <v/>
      </c>
    </row>
    <row r="2056" spans="2:29" ht="27.75" customHeight="1">
      <c r="B2056" s="69">
        <f t="shared" si="387"/>
        <v>2053</v>
      </c>
      <c r="C2056" s="49" t="str">
        <f t="shared" ca="1" si="388"/>
        <v/>
      </c>
      <c r="D2056" s="50" t="str">
        <f t="shared" ca="1" si="389"/>
        <v/>
      </c>
      <c r="E2056" s="51" t="str">
        <f t="shared" ca="1" si="390"/>
        <v/>
      </c>
      <c r="F2056" s="51"/>
      <c r="G2056" s="52" t="str">
        <f t="shared" ca="1" si="391"/>
        <v/>
      </c>
      <c r="H2056" s="53"/>
      <c r="I2056" s="54" t="str">
        <f>IF(H2056="","",INDEX(D.1[Quy cách],MATCH(H2056,D.1[Tên sản phẩm],0)))</f>
        <v/>
      </c>
      <c r="J2056" s="20" t="str">
        <f>IF(H2056="","",INDEX(D.1[ĐVT],MATCH(H2056,D.1[Tên sản phẩm],0)))</f>
        <v/>
      </c>
      <c r="K2056" s="56" t="str">
        <f>IF(H2056="","",INDEX(#REF!,MATCH(H2056,D.1[Tên sản phẩm],0)))</f>
        <v/>
      </c>
      <c r="L2056" s="56"/>
      <c r="M2056" s="53"/>
      <c r="N2056" s="53"/>
      <c r="O2056" s="53"/>
      <c r="P2056" s="57" t="str">
        <f t="shared" si="392"/>
        <v/>
      </c>
      <c r="Q2056" s="58"/>
      <c r="R2056" s="56" t="str">
        <f t="shared" si="385"/>
        <v/>
      </c>
      <c r="S2056" s="57" t="str">
        <f t="shared" si="393"/>
        <v/>
      </c>
      <c r="T2056" s="58" t="str">
        <f t="shared" ca="1" si="394"/>
        <v/>
      </c>
      <c r="U2056" s="57" t="str">
        <f t="shared" si="395"/>
        <v/>
      </c>
      <c r="V2056" s="57" t="str">
        <f ca="1">IF(AND(C2056&lt;&gt;"",C2056&lt;&gt;OFFSET(C2056,1,0)),SUMIFS([Giá có thuế],[Số ĐK],C2056),"")</f>
        <v/>
      </c>
      <c r="W2056" s="53"/>
      <c r="X2056" s="55" t="str">
        <f>IF(W2056="","",'Thông Tin Chung'!#REF!)</f>
        <v/>
      </c>
      <c r="Y2056" s="57" t="str">
        <f t="shared" ca="1" si="396"/>
        <v/>
      </c>
      <c r="Z2056" s="59"/>
      <c r="AA2056" s="49" t="str">
        <f ca="1">IF(C2056="","",IF(OR(D2056&lt;NgayBatDau,D2056&gt;NgayKetThuc),"Ngày tháng phải nằm trong kỳ báo cáo",IF(AND(G2056&lt;&gt;"",COUNTIF(D.2[Tên khách hàng],G2056)=0),"Tên KH chưa khai báo trong DSKH",IF(AND(H2056&lt;&gt;"",COUNTIF(D.1[Tên sản phẩm],H2056)=0),"SP này chưa khai báo trong DSSP",""))))</f>
        <v/>
      </c>
      <c r="AB2056" s="28" t="str">
        <f t="shared" ca="1" si="386"/>
        <v/>
      </c>
      <c r="AC2056" s="29" t="str">
        <f>IF(OR(H2056="",S2056=""),"",S2056-(SUM(L2056,M2056)*INDEX(#REF!,MATCH(H2056,D.1[Tên sản phẩm],0))))</f>
        <v/>
      </c>
    </row>
    <row r="2057" spans="2:29" ht="27.75" customHeight="1">
      <c r="B2057" s="69">
        <f t="shared" si="387"/>
        <v>2054</v>
      </c>
      <c r="C2057" s="49" t="str">
        <f t="shared" ca="1" si="388"/>
        <v/>
      </c>
      <c r="D2057" s="50" t="str">
        <f t="shared" ca="1" si="389"/>
        <v/>
      </c>
      <c r="E2057" s="51" t="str">
        <f t="shared" ca="1" si="390"/>
        <v/>
      </c>
      <c r="F2057" s="51"/>
      <c r="G2057" s="52" t="str">
        <f t="shared" ca="1" si="391"/>
        <v/>
      </c>
      <c r="H2057" s="53"/>
      <c r="I2057" s="54" t="str">
        <f>IF(H2057="","",INDEX(D.1[Quy cách],MATCH(H2057,D.1[Tên sản phẩm],0)))</f>
        <v/>
      </c>
      <c r="J2057" s="20" t="str">
        <f>IF(H2057="","",INDEX(D.1[ĐVT],MATCH(H2057,D.1[Tên sản phẩm],0)))</f>
        <v/>
      </c>
      <c r="K2057" s="56" t="str">
        <f>IF(H2057="","",INDEX(#REF!,MATCH(H2057,D.1[Tên sản phẩm],0)))</f>
        <v/>
      </c>
      <c r="L2057" s="56"/>
      <c r="M2057" s="53"/>
      <c r="N2057" s="53"/>
      <c r="O2057" s="53"/>
      <c r="P2057" s="57" t="str">
        <f t="shared" si="392"/>
        <v/>
      </c>
      <c r="Q2057" s="58"/>
      <c r="R2057" s="56" t="str">
        <f t="shared" si="385"/>
        <v/>
      </c>
      <c r="S2057" s="57" t="str">
        <f t="shared" si="393"/>
        <v/>
      </c>
      <c r="T2057" s="58" t="str">
        <f t="shared" ca="1" si="394"/>
        <v/>
      </c>
      <c r="U2057" s="57" t="str">
        <f t="shared" si="395"/>
        <v/>
      </c>
      <c r="V2057" s="57" t="str">
        <f ca="1">IF(AND(C2057&lt;&gt;"",C2057&lt;&gt;OFFSET(C2057,1,0)),SUMIFS([Giá có thuế],[Số ĐK],C2057),"")</f>
        <v/>
      </c>
      <c r="W2057" s="53"/>
      <c r="X2057" s="55" t="str">
        <f>IF(W2057="","",'Thông Tin Chung'!#REF!)</f>
        <v/>
      </c>
      <c r="Y2057" s="57" t="str">
        <f t="shared" ca="1" si="396"/>
        <v/>
      </c>
      <c r="Z2057" s="59"/>
      <c r="AA2057" s="49" t="str">
        <f ca="1">IF(C2057="","",IF(OR(D2057&lt;NgayBatDau,D2057&gt;NgayKetThuc),"Ngày tháng phải nằm trong kỳ báo cáo",IF(AND(G2057&lt;&gt;"",COUNTIF(D.2[Tên khách hàng],G2057)=0),"Tên KH chưa khai báo trong DSKH",IF(AND(H2057&lt;&gt;"",COUNTIF(D.1[Tên sản phẩm],H2057)=0),"SP này chưa khai báo trong DSSP",""))))</f>
        <v/>
      </c>
      <c r="AB2057" s="28" t="str">
        <f t="shared" ca="1" si="386"/>
        <v/>
      </c>
      <c r="AC2057" s="29" t="str">
        <f>IF(OR(H2057="",S2057=""),"",S2057-(SUM(L2057,M2057)*INDEX(#REF!,MATCH(H2057,D.1[Tên sản phẩm],0))))</f>
        <v/>
      </c>
    </row>
    <row r="2058" spans="2:29" ht="27.75" customHeight="1">
      <c r="B2058" s="69">
        <f t="shared" si="387"/>
        <v>2055</v>
      </c>
      <c r="C2058" s="49" t="str">
        <f t="shared" ca="1" si="388"/>
        <v/>
      </c>
      <c r="D2058" s="50" t="str">
        <f t="shared" ca="1" si="389"/>
        <v/>
      </c>
      <c r="E2058" s="51" t="str">
        <f t="shared" ca="1" si="390"/>
        <v/>
      </c>
      <c r="F2058" s="51"/>
      <c r="G2058" s="52" t="str">
        <f t="shared" ca="1" si="391"/>
        <v/>
      </c>
      <c r="H2058" s="53"/>
      <c r="I2058" s="54" t="str">
        <f>IF(H2058="","",INDEX(D.1[Quy cách],MATCH(H2058,D.1[Tên sản phẩm],0)))</f>
        <v/>
      </c>
      <c r="J2058" s="20" t="str">
        <f>IF(H2058="","",INDEX(D.1[ĐVT],MATCH(H2058,D.1[Tên sản phẩm],0)))</f>
        <v/>
      </c>
      <c r="K2058" s="56" t="str">
        <f>IF(H2058="","",INDEX(#REF!,MATCH(H2058,D.1[Tên sản phẩm],0)))</f>
        <v/>
      </c>
      <c r="L2058" s="56"/>
      <c r="M2058" s="53"/>
      <c r="N2058" s="53"/>
      <c r="O2058" s="53"/>
      <c r="P2058" s="57" t="str">
        <f t="shared" si="392"/>
        <v/>
      </c>
      <c r="Q2058" s="58"/>
      <c r="R2058" s="56" t="str">
        <f t="shared" si="385"/>
        <v/>
      </c>
      <c r="S2058" s="57" t="str">
        <f t="shared" si="393"/>
        <v/>
      </c>
      <c r="T2058" s="58" t="str">
        <f t="shared" ca="1" si="394"/>
        <v/>
      </c>
      <c r="U2058" s="57" t="str">
        <f t="shared" si="395"/>
        <v/>
      </c>
      <c r="V2058" s="57" t="str">
        <f ca="1">IF(AND(C2058&lt;&gt;"",C2058&lt;&gt;OFFSET(C2058,1,0)),SUMIFS([Giá có thuế],[Số ĐK],C2058),"")</f>
        <v/>
      </c>
      <c r="W2058" s="53"/>
      <c r="X2058" s="55" t="str">
        <f>IF(W2058="","",'Thông Tin Chung'!#REF!)</f>
        <v/>
      </c>
      <c r="Y2058" s="57" t="str">
        <f t="shared" ca="1" si="396"/>
        <v/>
      </c>
      <c r="Z2058" s="59"/>
      <c r="AA2058" s="49" t="str">
        <f ca="1">IF(C2058="","",IF(OR(D2058&lt;NgayBatDau,D2058&gt;NgayKetThuc),"Ngày tháng phải nằm trong kỳ báo cáo",IF(AND(G2058&lt;&gt;"",COUNTIF(D.2[Tên khách hàng],G2058)=0),"Tên KH chưa khai báo trong DSKH",IF(AND(H2058&lt;&gt;"",COUNTIF(D.1[Tên sản phẩm],H2058)=0),"SP này chưa khai báo trong DSSP",""))))</f>
        <v/>
      </c>
      <c r="AB2058" s="28" t="str">
        <f t="shared" ca="1" si="386"/>
        <v/>
      </c>
      <c r="AC2058" s="29" t="str">
        <f>IF(OR(H2058="",S2058=""),"",S2058-(SUM(L2058,M2058)*INDEX(#REF!,MATCH(H2058,D.1[Tên sản phẩm],0))))</f>
        <v/>
      </c>
    </row>
    <row r="2059" spans="2:29" ht="27.75" customHeight="1">
      <c r="B2059" s="69">
        <f t="shared" si="387"/>
        <v>2056</v>
      </c>
      <c r="C2059" s="49" t="str">
        <f t="shared" ca="1" si="388"/>
        <v/>
      </c>
      <c r="D2059" s="50" t="str">
        <f t="shared" ca="1" si="389"/>
        <v/>
      </c>
      <c r="E2059" s="51" t="str">
        <f t="shared" ca="1" si="390"/>
        <v/>
      </c>
      <c r="F2059" s="51"/>
      <c r="G2059" s="52" t="str">
        <f t="shared" ca="1" si="391"/>
        <v/>
      </c>
      <c r="H2059" s="53"/>
      <c r="I2059" s="54" t="str">
        <f>IF(H2059="","",INDEX(D.1[Quy cách],MATCH(H2059,D.1[Tên sản phẩm],0)))</f>
        <v/>
      </c>
      <c r="J2059" s="20" t="str">
        <f>IF(H2059="","",INDEX(D.1[ĐVT],MATCH(H2059,D.1[Tên sản phẩm],0)))</f>
        <v/>
      </c>
      <c r="K2059" s="56" t="str">
        <f>IF(H2059="","",INDEX(#REF!,MATCH(H2059,D.1[Tên sản phẩm],0)))</f>
        <v/>
      </c>
      <c r="L2059" s="56"/>
      <c r="M2059" s="53"/>
      <c r="N2059" s="53"/>
      <c r="O2059" s="53"/>
      <c r="P2059" s="57" t="str">
        <f t="shared" si="392"/>
        <v/>
      </c>
      <c r="Q2059" s="58"/>
      <c r="R2059" s="56" t="str">
        <f t="shared" si="385"/>
        <v/>
      </c>
      <c r="S2059" s="57" t="str">
        <f t="shared" si="393"/>
        <v/>
      </c>
      <c r="T2059" s="58" t="str">
        <f t="shared" ca="1" si="394"/>
        <v/>
      </c>
      <c r="U2059" s="57" t="str">
        <f t="shared" si="395"/>
        <v/>
      </c>
      <c r="V2059" s="57" t="str">
        <f ca="1">IF(AND(C2059&lt;&gt;"",C2059&lt;&gt;OFFSET(C2059,1,0)),SUMIFS([Giá có thuế],[Số ĐK],C2059),"")</f>
        <v/>
      </c>
      <c r="W2059" s="53"/>
      <c r="X2059" s="55" t="str">
        <f>IF(W2059="","",'Thông Tin Chung'!#REF!)</f>
        <v/>
      </c>
      <c r="Y2059" s="57" t="str">
        <f t="shared" ca="1" si="396"/>
        <v/>
      </c>
      <c r="Z2059" s="59"/>
      <c r="AA2059" s="49" t="str">
        <f ca="1">IF(C2059="","",IF(OR(D2059&lt;NgayBatDau,D2059&gt;NgayKetThuc),"Ngày tháng phải nằm trong kỳ báo cáo",IF(AND(G2059&lt;&gt;"",COUNTIF(D.2[Tên khách hàng],G2059)=0),"Tên KH chưa khai báo trong DSKH",IF(AND(H2059&lt;&gt;"",COUNTIF(D.1[Tên sản phẩm],H2059)=0),"SP này chưa khai báo trong DSSP",""))))</f>
        <v/>
      </c>
      <c r="AB2059" s="28" t="str">
        <f t="shared" ca="1" si="386"/>
        <v/>
      </c>
      <c r="AC2059" s="29" t="str">
        <f>IF(OR(H2059="",S2059=""),"",S2059-(SUM(L2059,M2059)*INDEX(#REF!,MATCH(H2059,D.1[Tên sản phẩm],0))))</f>
        <v/>
      </c>
    </row>
    <row r="2060" spans="2:29" ht="27.75" customHeight="1">
      <c r="B2060" s="69">
        <f t="shared" si="387"/>
        <v>2057</v>
      </c>
      <c r="C2060" s="49" t="str">
        <f t="shared" ca="1" si="388"/>
        <v/>
      </c>
      <c r="D2060" s="50" t="str">
        <f t="shared" ca="1" si="389"/>
        <v/>
      </c>
      <c r="E2060" s="51" t="str">
        <f t="shared" ca="1" si="390"/>
        <v/>
      </c>
      <c r="F2060" s="51"/>
      <c r="G2060" s="52" t="str">
        <f t="shared" ca="1" si="391"/>
        <v/>
      </c>
      <c r="H2060" s="53"/>
      <c r="I2060" s="54" t="str">
        <f>IF(H2060="","",INDEX(D.1[Quy cách],MATCH(H2060,D.1[Tên sản phẩm],0)))</f>
        <v/>
      </c>
      <c r="J2060" s="20" t="str">
        <f>IF(H2060="","",INDEX(D.1[ĐVT],MATCH(H2060,D.1[Tên sản phẩm],0)))</f>
        <v/>
      </c>
      <c r="K2060" s="56" t="str">
        <f>IF(H2060="","",INDEX(#REF!,MATCH(H2060,D.1[Tên sản phẩm],0)))</f>
        <v/>
      </c>
      <c r="L2060" s="56"/>
      <c r="M2060" s="53"/>
      <c r="N2060" s="53"/>
      <c r="O2060" s="53"/>
      <c r="P2060" s="57" t="str">
        <f t="shared" si="392"/>
        <v/>
      </c>
      <c r="Q2060" s="58"/>
      <c r="R2060" s="56" t="str">
        <f t="shared" si="385"/>
        <v/>
      </c>
      <c r="S2060" s="57" t="str">
        <f t="shared" si="393"/>
        <v/>
      </c>
      <c r="T2060" s="58" t="str">
        <f t="shared" ca="1" si="394"/>
        <v/>
      </c>
      <c r="U2060" s="57" t="str">
        <f t="shared" si="395"/>
        <v/>
      </c>
      <c r="V2060" s="57" t="str">
        <f ca="1">IF(AND(C2060&lt;&gt;"",C2060&lt;&gt;OFFSET(C2060,1,0)),SUMIFS([Giá có thuế],[Số ĐK],C2060),"")</f>
        <v/>
      </c>
      <c r="W2060" s="53"/>
      <c r="X2060" s="55" t="str">
        <f>IF(W2060="","",'Thông Tin Chung'!#REF!)</f>
        <v/>
      </c>
      <c r="Y2060" s="57" t="str">
        <f t="shared" ca="1" si="396"/>
        <v/>
      </c>
      <c r="Z2060" s="59"/>
      <c r="AA2060" s="49" t="str">
        <f ca="1">IF(C2060="","",IF(OR(D2060&lt;NgayBatDau,D2060&gt;NgayKetThuc),"Ngày tháng phải nằm trong kỳ báo cáo",IF(AND(G2060&lt;&gt;"",COUNTIF(D.2[Tên khách hàng],G2060)=0),"Tên KH chưa khai báo trong DSKH",IF(AND(H2060&lt;&gt;"",COUNTIF(D.1[Tên sản phẩm],H2060)=0),"SP này chưa khai báo trong DSSP",""))))</f>
        <v/>
      </c>
      <c r="AB2060" s="28" t="str">
        <f t="shared" ca="1" si="386"/>
        <v/>
      </c>
      <c r="AC2060" s="29" t="str">
        <f>IF(OR(H2060="",S2060=""),"",S2060-(SUM(L2060,M2060)*INDEX(#REF!,MATCH(H2060,D.1[Tên sản phẩm],0))))</f>
        <v/>
      </c>
    </row>
    <row r="2061" spans="2:29" ht="27.75" customHeight="1">
      <c r="B2061" s="69">
        <f t="shared" si="387"/>
        <v>2058</v>
      </c>
      <c r="C2061" s="49" t="str">
        <f t="shared" ca="1" si="388"/>
        <v/>
      </c>
      <c r="D2061" s="50" t="str">
        <f t="shared" ca="1" si="389"/>
        <v/>
      </c>
      <c r="E2061" s="51" t="str">
        <f t="shared" ca="1" si="390"/>
        <v/>
      </c>
      <c r="F2061" s="51"/>
      <c r="G2061" s="52" t="str">
        <f t="shared" ca="1" si="391"/>
        <v/>
      </c>
      <c r="H2061" s="53"/>
      <c r="I2061" s="54" t="str">
        <f>IF(H2061="","",INDEX(D.1[Quy cách],MATCH(H2061,D.1[Tên sản phẩm],0)))</f>
        <v/>
      </c>
      <c r="J2061" s="20" t="str">
        <f>IF(H2061="","",INDEX(D.1[ĐVT],MATCH(H2061,D.1[Tên sản phẩm],0)))</f>
        <v/>
      </c>
      <c r="K2061" s="56" t="str">
        <f>IF(H2061="","",INDEX(#REF!,MATCH(H2061,D.1[Tên sản phẩm],0)))</f>
        <v/>
      </c>
      <c r="L2061" s="56"/>
      <c r="M2061" s="53"/>
      <c r="N2061" s="53"/>
      <c r="O2061" s="53"/>
      <c r="P2061" s="57" t="str">
        <f t="shared" si="392"/>
        <v/>
      </c>
      <c r="Q2061" s="58"/>
      <c r="R2061" s="56" t="str">
        <f t="shared" si="385"/>
        <v/>
      </c>
      <c r="S2061" s="57" t="str">
        <f t="shared" si="393"/>
        <v/>
      </c>
      <c r="T2061" s="58" t="str">
        <f t="shared" ca="1" si="394"/>
        <v/>
      </c>
      <c r="U2061" s="57" t="str">
        <f t="shared" si="395"/>
        <v/>
      </c>
      <c r="V2061" s="57" t="str">
        <f ca="1">IF(AND(C2061&lt;&gt;"",C2061&lt;&gt;OFFSET(C2061,1,0)),SUMIFS([Giá có thuế],[Số ĐK],C2061),"")</f>
        <v/>
      </c>
      <c r="W2061" s="53"/>
      <c r="X2061" s="55" t="str">
        <f>IF(W2061="","",'Thông Tin Chung'!#REF!)</f>
        <v/>
      </c>
      <c r="Y2061" s="57" t="str">
        <f t="shared" ca="1" si="396"/>
        <v/>
      </c>
      <c r="Z2061" s="59"/>
      <c r="AA2061" s="49" t="str">
        <f ca="1">IF(C2061="","",IF(OR(D2061&lt;NgayBatDau,D2061&gt;NgayKetThuc),"Ngày tháng phải nằm trong kỳ báo cáo",IF(AND(G2061&lt;&gt;"",COUNTIF(D.2[Tên khách hàng],G2061)=0),"Tên KH chưa khai báo trong DSKH",IF(AND(H2061&lt;&gt;"",COUNTIF(D.1[Tên sản phẩm],H2061)=0),"SP này chưa khai báo trong DSSP",""))))</f>
        <v/>
      </c>
      <c r="AB2061" s="28" t="str">
        <f t="shared" ca="1" si="386"/>
        <v/>
      </c>
      <c r="AC2061" s="29" t="str">
        <f>IF(OR(H2061="",S2061=""),"",S2061-(SUM(L2061,M2061)*INDEX(#REF!,MATCH(H2061,D.1[Tên sản phẩm],0))))</f>
        <v/>
      </c>
    </row>
    <row r="2062" spans="2:29" ht="27.75" customHeight="1">
      <c r="B2062" s="69">
        <f t="shared" si="387"/>
        <v>2059</v>
      </c>
      <c r="C2062" s="49" t="str">
        <f t="shared" ca="1" si="388"/>
        <v/>
      </c>
      <c r="D2062" s="50" t="str">
        <f t="shared" ca="1" si="389"/>
        <v/>
      </c>
      <c r="E2062" s="51" t="str">
        <f t="shared" ca="1" si="390"/>
        <v/>
      </c>
      <c r="F2062" s="51"/>
      <c r="G2062" s="52" t="str">
        <f t="shared" ca="1" si="391"/>
        <v/>
      </c>
      <c r="H2062" s="53"/>
      <c r="I2062" s="54" t="str">
        <f>IF(H2062="","",INDEX(D.1[Quy cách],MATCH(H2062,D.1[Tên sản phẩm],0)))</f>
        <v/>
      </c>
      <c r="J2062" s="20" t="str">
        <f>IF(H2062="","",INDEX(D.1[ĐVT],MATCH(H2062,D.1[Tên sản phẩm],0)))</f>
        <v/>
      </c>
      <c r="K2062" s="56" t="str">
        <f>IF(H2062="","",INDEX(#REF!,MATCH(H2062,D.1[Tên sản phẩm],0)))</f>
        <v/>
      </c>
      <c r="L2062" s="56"/>
      <c r="M2062" s="53"/>
      <c r="N2062" s="53"/>
      <c r="O2062" s="53"/>
      <c r="P2062" s="57" t="str">
        <f t="shared" si="392"/>
        <v/>
      </c>
      <c r="Q2062" s="58"/>
      <c r="R2062" s="56" t="str">
        <f t="shared" si="385"/>
        <v/>
      </c>
      <c r="S2062" s="57" t="str">
        <f t="shared" si="393"/>
        <v/>
      </c>
      <c r="T2062" s="58" t="str">
        <f t="shared" ca="1" si="394"/>
        <v/>
      </c>
      <c r="U2062" s="57" t="str">
        <f t="shared" si="395"/>
        <v/>
      </c>
      <c r="V2062" s="57" t="str">
        <f ca="1">IF(AND(C2062&lt;&gt;"",C2062&lt;&gt;OFFSET(C2062,1,0)),SUMIFS([Giá có thuế],[Số ĐK],C2062),"")</f>
        <v/>
      </c>
      <c r="W2062" s="53"/>
      <c r="X2062" s="55" t="str">
        <f>IF(W2062="","",'Thông Tin Chung'!#REF!)</f>
        <v/>
      </c>
      <c r="Y2062" s="57" t="str">
        <f t="shared" ca="1" si="396"/>
        <v/>
      </c>
      <c r="Z2062" s="59"/>
      <c r="AA2062" s="49" t="str">
        <f ca="1">IF(C2062="","",IF(OR(D2062&lt;NgayBatDau,D2062&gt;NgayKetThuc),"Ngày tháng phải nằm trong kỳ báo cáo",IF(AND(G2062&lt;&gt;"",COUNTIF(D.2[Tên khách hàng],G2062)=0),"Tên KH chưa khai báo trong DSKH",IF(AND(H2062&lt;&gt;"",COUNTIF(D.1[Tên sản phẩm],H2062)=0),"SP này chưa khai báo trong DSSP",""))))</f>
        <v/>
      </c>
      <c r="AB2062" s="28" t="str">
        <f t="shared" ca="1" si="386"/>
        <v/>
      </c>
      <c r="AC2062" s="29" t="str">
        <f>IF(OR(H2062="",S2062=""),"",S2062-(SUM(L2062,M2062)*INDEX(#REF!,MATCH(H2062,D.1[Tên sản phẩm],0))))</f>
        <v/>
      </c>
    </row>
    <row r="2063" spans="2:29" ht="27.75" customHeight="1">
      <c r="B2063" s="69">
        <f t="shared" si="387"/>
        <v>2060</v>
      </c>
      <c r="C2063" s="49" t="str">
        <f t="shared" ca="1" si="388"/>
        <v/>
      </c>
      <c r="D2063" s="50" t="str">
        <f t="shared" ca="1" si="389"/>
        <v/>
      </c>
      <c r="E2063" s="51" t="str">
        <f t="shared" ca="1" si="390"/>
        <v/>
      </c>
      <c r="F2063" s="51"/>
      <c r="G2063" s="52" t="str">
        <f t="shared" ca="1" si="391"/>
        <v/>
      </c>
      <c r="H2063" s="53"/>
      <c r="I2063" s="54" t="str">
        <f>IF(H2063="","",INDEX(D.1[Quy cách],MATCH(H2063,D.1[Tên sản phẩm],0)))</f>
        <v/>
      </c>
      <c r="J2063" s="20" t="str">
        <f>IF(H2063="","",INDEX(D.1[ĐVT],MATCH(H2063,D.1[Tên sản phẩm],0)))</f>
        <v/>
      </c>
      <c r="K2063" s="56" t="str">
        <f>IF(H2063="","",INDEX(#REF!,MATCH(H2063,D.1[Tên sản phẩm],0)))</f>
        <v/>
      </c>
      <c r="L2063" s="56"/>
      <c r="M2063" s="53"/>
      <c r="N2063" s="53"/>
      <c r="O2063" s="53"/>
      <c r="P2063" s="57" t="str">
        <f t="shared" si="392"/>
        <v/>
      </c>
      <c r="Q2063" s="58"/>
      <c r="R2063" s="56" t="str">
        <f t="shared" si="385"/>
        <v/>
      </c>
      <c r="S2063" s="57" t="str">
        <f t="shared" si="393"/>
        <v/>
      </c>
      <c r="T2063" s="58" t="str">
        <f t="shared" ca="1" si="394"/>
        <v/>
      </c>
      <c r="U2063" s="57" t="str">
        <f t="shared" si="395"/>
        <v/>
      </c>
      <c r="V2063" s="57" t="str">
        <f ca="1">IF(AND(C2063&lt;&gt;"",C2063&lt;&gt;OFFSET(C2063,1,0)),SUMIFS([Giá có thuế],[Số ĐK],C2063),"")</f>
        <v/>
      </c>
      <c r="W2063" s="53"/>
      <c r="X2063" s="55" t="str">
        <f>IF(W2063="","",'Thông Tin Chung'!#REF!)</f>
        <v/>
      </c>
      <c r="Y2063" s="57" t="str">
        <f t="shared" ca="1" si="396"/>
        <v/>
      </c>
      <c r="Z2063" s="59"/>
      <c r="AA2063" s="49" t="str">
        <f ca="1">IF(C2063="","",IF(OR(D2063&lt;NgayBatDau,D2063&gt;NgayKetThuc),"Ngày tháng phải nằm trong kỳ báo cáo",IF(AND(G2063&lt;&gt;"",COUNTIF(D.2[Tên khách hàng],G2063)=0),"Tên KH chưa khai báo trong DSKH",IF(AND(H2063&lt;&gt;"",COUNTIF(D.1[Tên sản phẩm],H2063)=0),"SP này chưa khai báo trong DSSP",""))))</f>
        <v/>
      </c>
      <c r="AB2063" s="28" t="str">
        <f t="shared" ca="1" si="386"/>
        <v/>
      </c>
      <c r="AC2063" s="29" t="str">
        <f>IF(OR(H2063="",S2063=""),"",S2063-(SUM(L2063,M2063)*INDEX(#REF!,MATCH(H2063,D.1[Tên sản phẩm],0))))</f>
        <v/>
      </c>
    </row>
    <row r="2064" spans="2:29" ht="27.75" customHeight="1">
      <c r="B2064" s="69">
        <f t="shared" si="387"/>
        <v>2061</v>
      </c>
      <c r="C2064" s="49" t="str">
        <f t="shared" ca="1" si="388"/>
        <v/>
      </c>
      <c r="D2064" s="50" t="str">
        <f t="shared" ca="1" si="389"/>
        <v/>
      </c>
      <c r="E2064" s="51" t="str">
        <f t="shared" ca="1" si="390"/>
        <v/>
      </c>
      <c r="F2064" s="51"/>
      <c r="G2064" s="52" t="str">
        <f t="shared" ca="1" si="391"/>
        <v/>
      </c>
      <c r="H2064" s="53"/>
      <c r="I2064" s="54" t="str">
        <f>IF(H2064="","",INDEX(D.1[Quy cách],MATCH(H2064,D.1[Tên sản phẩm],0)))</f>
        <v/>
      </c>
      <c r="J2064" s="20" t="str">
        <f>IF(H2064="","",INDEX(D.1[ĐVT],MATCH(H2064,D.1[Tên sản phẩm],0)))</f>
        <v/>
      </c>
      <c r="K2064" s="56" t="str">
        <f>IF(H2064="","",INDEX(#REF!,MATCH(H2064,D.1[Tên sản phẩm],0)))</f>
        <v/>
      </c>
      <c r="L2064" s="56"/>
      <c r="M2064" s="53"/>
      <c r="N2064" s="53"/>
      <c r="O2064" s="53"/>
      <c r="P2064" s="57" t="str">
        <f t="shared" si="392"/>
        <v/>
      </c>
      <c r="Q2064" s="58"/>
      <c r="R2064" s="56" t="str">
        <f t="shared" si="385"/>
        <v/>
      </c>
      <c r="S2064" s="57" t="str">
        <f t="shared" si="393"/>
        <v/>
      </c>
      <c r="T2064" s="58" t="str">
        <f t="shared" ca="1" si="394"/>
        <v/>
      </c>
      <c r="U2064" s="57" t="str">
        <f t="shared" si="395"/>
        <v/>
      </c>
      <c r="V2064" s="57" t="str">
        <f ca="1">IF(AND(C2064&lt;&gt;"",C2064&lt;&gt;OFFSET(C2064,1,0)),SUMIFS([Giá có thuế],[Số ĐK],C2064),"")</f>
        <v/>
      </c>
      <c r="W2064" s="53"/>
      <c r="X2064" s="55" t="str">
        <f>IF(W2064="","",'Thông Tin Chung'!#REF!)</f>
        <v/>
      </c>
      <c r="Y2064" s="57" t="str">
        <f t="shared" ca="1" si="396"/>
        <v/>
      </c>
      <c r="Z2064" s="59"/>
      <c r="AA2064" s="49" t="str">
        <f ca="1">IF(C2064="","",IF(OR(D2064&lt;NgayBatDau,D2064&gt;NgayKetThuc),"Ngày tháng phải nằm trong kỳ báo cáo",IF(AND(G2064&lt;&gt;"",COUNTIF(D.2[Tên khách hàng],G2064)=0),"Tên KH chưa khai báo trong DSKH",IF(AND(H2064&lt;&gt;"",COUNTIF(D.1[Tên sản phẩm],H2064)=0),"SP này chưa khai báo trong DSSP",""))))</f>
        <v/>
      </c>
      <c r="AB2064" s="28" t="str">
        <f t="shared" ca="1" si="386"/>
        <v/>
      </c>
      <c r="AC2064" s="29" t="str">
        <f>IF(OR(H2064="",S2064=""),"",S2064-(SUM(L2064,M2064)*INDEX(#REF!,MATCH(H2064,D.1[Tên sản phẩm],0))))</f>
        <v/>
      </c>
    </row>
    <row r="2065" spans="2:29" ht="27.75" customHeight="1">
      <c r="B2065" s="69">
        <f t="shared" si="387"/>
        <v>2062</v>
      </c>
      <c r="C2065" s="49" t="str">
        <f t="shared" ca="1" si="388"/>
        <v/>
      </c>
      <c r="D2065" s="50" t="str">
        <f t="shared" ca="1" si="389"/>
        <v/>
      </c>
      <c r="E2065" s="51" t="str">
        <f t="shared" ca="1" si="390"/>
        <v/>
      </c>
      <c r="F2065" s="51"/>
      <c r="G2065" s="52" t="str">
        <f t="shared" ca="1" si="391"/>
        <v/>
      </c>
      <c r="H2065" s="53"/>
      <c r="I2065" s="54" t="str">
        <f>IF(H2065="","",INDEX(D.1[Quy cách],MATCH(H2065,D.1[Tên sản phẩm],0)))</f>
        <v/>
      </c>
      <c r="J2065" s="20" t="str">
        <f>IF(H2065="","",INDEX(D.1[ĐVT],MATCH(H2065,D.1[Tên sản phẩm],0)))</f>
        <v/>
      </c>
      <c r="K2065" s="56" t="str">
        <f>IF(H2065="","",INDEX(#REF!,MATCH(H2065,D.1[Tên sản phẩm],0)))</f>
        <v/>
      </c>
      <c r="L2065" s="56"/>
      <c r="M2065" s="53"/>
      <c r="N2065" s="53"/>
      <c r="O2065" s="53"/>
      <c r="P2065" s="57" t="str">
        <f t="shared" si="392"/>
        <v/>
      </c>
      <c r="Q2065" s="58"/>
      <c r="R2065" s="56" t="str">
        <f t="shared" si="385"/>
        <v/>
      </c>
      <c r="S2065" s="57" t="str">
        <f t="shared" si="393"/>
        <v/>
      </c>
      <c r="T2065" s="58" t="str">
        <f t="shared" ca="1" si="394"/>
        <v/>
      </c>
      <c r="U2065" s="57" t="str">
        <f t="shared" si="395"/>
        <v/>
      </c>
      <c r="V2065" s="57" t="str">
        <f ca="1">IF(AND(C2065&lt;&gt;"",C2065&lt;&gt;OFFSET(C2065,1,0)),SUMIFS([Giá có thuế],[Số ĐK],C2065),"")</f>
        <v/>
      </c>
      <c r="W2065" s="53"/>
      <c r="X2065" s="55" t="str">
        <f>IF(W2065="","",'Thông Tin Chung'!#REF!)</f>
        <v/>
      </c>
      <c r="Y2065" s="57" t="str">
        <f t="shared" ca="1" si="396"/>
        <v/>
      </c>
      <c r="Z2065" s="59"/>
      <c r="AA2065" s="49" t="str">
        <f ca="1">IF(C2065="","",IF(OR(D2065&lt;NgayBatDau,D2065&gt;NgayKetThuc),"Ngày tháng phải nằm trong kỳ báo cáo",IF(AND(G2065&lt;&gt;"",COUNTIF(D.2[Tên khách hàng],G2065)=0),"Tên KH chưa khai báo trong DSKH",IF(AND(H2065&lt;&gt;"",COUNTIF(D.1[Tên sản phẩm],H2065)=0),"SP này chưa khai báo trong DSSP",""))))</f>
        <v/>
      </c>
      <c r="AB2065" s="28" t="str">
        <f t="shared" ca="1" si="386"/>
        <v/>
      </c>
      <c r="AC2065" s="29" t="str">
        <f>IF(OR(H2065="",S2065=""),"",S2065-(SUM(L2065,M2065)*INDEX(#REF!,MATCH(H2065,D.1[Tên sản phẩm],0))))</f>
        <v/>
      </c>
    </row>
    <row r="2066" spans="2:29" ht="27.75" customHeight="1">
      <c r="B2066" s="69">
        <f t="shared" si="387"/>
        <v>2063</v>
      </c>
      <c r="C2066" s="49" t="str">
        <f t="shared" ca="1" si="388"/>
        <v/>
      </c>
      <c r="D2066" s="50" t="str">
        <f t="shared" ca="1" si="389"/>
        <v/>
      </c>
      <c r="E2066" s="51" t="str">
        <f t="shared" ca="1" si="390"/>
        <v/>
      </c>
      <c r="F2066" s="51"/>
      <c r="G2066" s="52" t="str">
        <f t="shared" ca="1" si="391"/>
        <v/>
      </c>
      <c r="H2066" s="53"/>
      <c r="I2066" s="54" t="str">
        <f>IF(H2066="","",INDEX(D.1[Quy cách],MATCH(H2066,D.1[Tên sản phẩm],0)))</f>
        <v/>
      </c>
      <c r="J2066" s="20" t="str">
        <f>IF(H2066="","",INDEX(D.1[ĐVT],MATCH(H2066,D.1[Tên sản phẩm],0)))</f>
        <v/>
      </c>
      <c r="K2066" s="56" t="str">
        <f>IF(H2066="","",INDEX(#REF!,MATCH(H2066,D.1[Tên sản phẩm],0)))</f>
        <v/>
      </c>
      <c r="L2066" s="56"/>
      <c r="M2066" s="53"/>
      <c r="N2066" s="53"/>
      <c r="O2066" s="53"/>
      <c r="P2066" s="57" t="str">
        <f t="shared" si="392"/>
        <v/>
      </c>
      <c r="Q2066" s="58"/>
      <c r="R2066" s="56" t="str">
        <f t="shared" si="385"/>
        <v/>
      </c>
      <c r="S2066" s="57" t="str">
        <f t="shared" si="393"/>
        <v/>
      </c>
      <c r="T2066" s="58" t="str">
        <f t="shared" ca="1" si="394"/>
        <v/>
      </c>
      <c r="U2066" s="57" t="str">
        <f t="shared" si="395"/>
        <v/>
      </c>
      <c r="V2066" s="57" t="str">
        <f ca="1">IF(AND(C2066&lt;&gt;"",C2066&lt;&gt;OFFSET(C2066,1,0)),SUMIFS([Giá có thuế],[Số ĐK],C2066),"")</f>
        <v/>
      </c>
      <c r="W2066" s="53"/>
      <c r="X2066" s="55" t="str">
        <f>IF(W2066="","",'Thông Tin Chung'!#REF!)</f>
        <v/>
      </c>
      <c r="Y2066" s="57" t="str">
        <f t="shared" ca="1" si="396"/>
        <v/>
      </c>
      <c r="Z2066" s="59"/>
      <c r="AA2066" s="49" t="str">
        <f ca="1">IF(C2066="","",IF(OR(D2066&lt;NgayBatDau,D2066&gt;NgayKetThuc),"Ngày tháng phải nằm trong kỳ báo cáo",IF(AND(G2066&lt;&gt;"",COUNTIF(D.2[Tên khách hàng],G2066)=0),"Tên KH chưa khai báo trong DSKH",IF(AND(H2066&lt;&gt;"",COUNTIF(D.1[Tên sản phẩm],H2066)=0),"SP này chưa khai báo trong DSSP",""))))</f>
        <v/>
      </c>
      <c r="AB2066" s="28" t="str">
        <f t="shared" ca="1" si="386"/>
        <v/>
      </c>
      <c r="AC2066" s="29" t="str">
        <f>IF(OR(H2066="",S2066=""),"",S2066-(SUM(L2066,M2066)*INDEX(#REF!,MATCH(H2066,D.1[Tên sản phẩm],0))))</f>
        <v/>
      </c>
    </row>
    <row r="2067" spans="2:29" ht="27.75" customHeight="1">
      <c r="B2067" s="69">
        <f t="shared" si="387"/>
        <v>2064</v>
      </c>
      <c r="C2067" s="49" t="str">
        <f t="shared" ca="1" si="388"/>
        <v/>
      </c>
      <c r="D2067" s="50" t="str">
        <f t="shared" ca="1" si="389"/>
        <v/>
      </c>
      <c r="E2067" s="51" t="str">
        <f t="shared" ca="1" si="390"/>
        <v/>
      </c>
      <c r="F2067" s="51"/>
      <c r="G2067" s="52" t="str">
        <f t="shared" ca="1" si="391"/>
        <v/>
      </c>
      <c r="H2067" s="53"/>
      <c r="I2067" s="54" t="str">
        <f>IF(H2067="","",INDEX(D.1[Quy cách],MATCH(H2067,D.1[Tên sản phẩm],0)))</f>
        <v/>
      </c>
      <c r="J2067" s="20" t="str">
        <f>IF(H2067="","",INDEX(D.1[ĐVT],MATCH(H2067,D.1[Tên sản phẩm],0)))</f>
        <v/>
      </c>
      <c r="K2067" s="56" t="str">
        <f>IF(H2067="","",INDEX(#REF!,MATCH(H2067,D.1[Tên sản phẩm],0)))</f>
        <v/>
      </c>
      <c r="L2067" s="56"/>
      <c r="M2067" s="53"/>
      <c r="N2067" s="53"/>
      <c r="O2067" s="53"/>
      <c r="P2067" s="57" t="str">
        <f t="shared" si="392"/>
        <v/>
      </c>
      <c r="Q2067" s="58"/>
      <c r="R2067" s="56" t="str">
        <f t="shared" si="385"/>
        <v/>
      </c>
      <c r="S2067" s="57" t="str">
        <f t="shared" si="393"/>
        <v/>
      </c>
      <c r="T2067" s="58" t="str">
        <f t="shared" ca="1" si="394"/>
        <v/>
      </c>
      <c r="U2067" s="57" t="str">
        <f t="shared" si="395"/>
        <v/>
      </c>
      <c r="V2067" s="57" t="str">
        <f ca="1">IF(AND(C2067&lt;&gt;"",C2067&lt;&gt;OFFSET(C2067,1,0)),SUMIFS([Giá có thuế],[Số ĐK],C2067),"")</f>
        <v/>
      </c>
      <c r="W2067" s="53"/>
      <c r="X2067" s="55" t="str">
        <f>IF(W2067="","",'Thông Tin Chung'!#REF!)</f>
        <v/>
      </c>
      <c r="Y2067" s="57" t="str">
        <f t="shared" ca="1" si="396"/>
        <v/>
      </c>
      <c r="Z2067" s="59"/>
      <c r="AA2067" s="49" t="str">
        <f ca="1">IF(C2067="","",IF(OR(D2067&lt;NgayBatDau,D2067&gt;NgayKetThuc),"Ngày tháng phải nằm trong kỳ báo cáo",IF(AND(G2067&lt;&gt;"",COUNTIF(D.2[Tên khách hàng],G2067)=0),"Tên KH chưa khai báo trong DSKH",IF(AND(H2067&lt;&gt;"",COUNTIF(D.1[Tên sản phẩm],H2067)=0),"SP này chưa khai báo trong DSSP",""))))</f>
        <v/>
      </c>
      <c r="AB2067" s="28" t="str">
        <f t="shared" ca="1" si="386"/>
        <v/>
      </c>
      <c r="AC2067" s="29" t="str">
        <f>IF(OR(H2067="",S2067=""),"",S2067-(SUM(L2067,M2067)*INDEX(#REF!,MATCH(H2067,D.1[Tên sản phẩm],0))))</f>
        <v/>
      </c>
    </row>
    <row r="2068" spans="2:29" ht="27.75" customHeight="1">
      <c r="B2068" s="69">
        <f t="shared" si="387"/>
        <v>2065</v>
      </c>
      <c r="C2068" s="49" t="str">
        <f t="shared" ca="1" si="388"/>
        <v/>
      </c>
      <c r="D2068" s="50" t="str">
        <f t="shared" ca="1" si="389"/>
        <v/>
      </c>
      <c r="E2068" s="51" t="str">
        <f t="shared" ca="1" si="390"/>
        <v/>
      </c>
      <c r="F2068" s="51"/>
      <c r="G2068" s="52" t="str">
        <f t="shared" ca="1" si="391"/>
        <v/>
      </c>
      <c r="H2068" s="53"/>
      <c r="I2068" s="54" t="str">
        <f>IF(H2068="","",INDEX(D.1[Quy cách],MATCH(H2068,D.1[Tên sản phẩm],0)))</f>
        <v/>
      </c>
      <c r="J2068" s="20" t="str">
        <f>IF(H2068="","",INDEX(D.1[ĐVT],MATCH(H2068,D.1[Tên sản phẩm],0)))</f>
        <v/>
      </c>
      <c r="K2068" s="56" t="str">
        <f>IF(H2068="","",INDEX(#REF!,MATCH(H2068,D.1[Tên sản phẩm],0)))</f>
        <v/>
      </c>
      <c r="L2068" s="56"/>
      <c r="M2068" s="53"/>
      <c r="N2068" s="53"/>
      <c r="O2068" s="53"/>
      <c r="P2068" s="57" t="str">
        <f t="shared" si="392"/>
        <v/>
      </c>
      <c r="Q2068" s="58"/>
      <c r="R2068" s="56" t="str">
        <f t="shared" si="385"/>
        <v/>
      </c>
      <c r="S2068" s="57" t="str">
        <f t="shared" si="393"/>
        <v/>
      </c>
      <c r="T2068" s="58" t="str">
        <f t="shared" ca="1" si="394"/>
        <v/>
      </c>
      <c r="U2068" s="57" t="str">
        <f t="shared" si="395"/>
        <v/>
      </c>
      <c r="V2068" s="57" t="str">
        <f ca="1">IF(AND(C2068&lt;&gt;"",C2068&lt;&gt;OFFSET(C2068,1,0)),SUMIFS([Giá có thuế],[Số ĐK],C2068),"")</f>
        <v/>
      </c>
      <c r="W2068" s="53"/>
      <c r="X2068" s="55" t="str">
        <f>IF(W2068="","",'Thông Tin Chung'!#REF!)</f>
        <v/>
      </c>
      <c r="Y2068" s="57" t="str">
        <f t="shared" ca="1" si="396"/>
        <v/>
      </c>
      <c r="Z2068" s="59"/>
      <c r="AA2068" s="49" t="str">
        <f ca="1">IF(C2068="","",IF(OR(D2068&lt;NgayBatDau,D2068&gt;NgayKetThuc),"Ngày tháng phải nằm trong kỳ báo cáo",IF(AND(G2068&lt;&gt;"",COUNTIF(D.2[Tên khách hàng],G2068)=0),"Tên KH chưa khai báo trong DSKH",IF(AND(H2068&lt;&gt;"",COUNTIF(D.1[Tên sản phẩm],H2068)=0),"SP này chưa khai báo trong DSSP",""))))</f>
        <v/>
      </c>
      <c r="AB2068" s="28" t="str">
        <f t="shared" ca="1" si="386"/>
        <v/>
      </c>
      <c r="AC2068" s="29" t="str">
        <f>IF(OR(H2068="",S2068=""),"",S2068-(SUM(L2068,M2068)*INDEX(#REF!,MATCH(H2068,D.1[Tên sản phẩm],0))))</f>
        <v/>
      </c>
    </row>
    <row r="2069" spans="2:29" ht="27.75" customHeight="1">
      <c r="B2069" s="69">
        <f t="shared" si="387"/>
        <v>2066</v>
      </c>
      <c r="C2069" s="49" t="str">
        <f t="shared" ca="1" si="388"/>
        <v/>
      </c>
      <c r="D2069" s="50" t="str">
        <f t="shared" ca="1" si="389"/>
        <v/>
      </c>
      <c r="E2069" s="51" t="str">
        <f t="shared" ca="1" si="390"/>
        <v/>
      </c>
      <c r="F2069" s="51"/>
      <c r="G2069" s="52" t="str">
        <f t="shared" ca="1" si="391"/>
        <v/>
      </c>
      <c r="H2069" s="53"/>
      <c r="I2069" s="54" t="str">
        <f>IF(H2069="","",INDEX(D.1[Quy cách],MATCH(H2069,D.1[Tên sản phẩm],0)))</f>
        <v/>
      </c>
      <c r="J2069" s="20" t="str">
        <f>IF(H2069="","",INDEX(D.1[ĐVT],MATCH(H2069,D.1[Tên sản phẩm],0)))</f>
        <v/>
      </c>
      <c r="K2069" s="56" t="str">
        <f>IF(H2069="","",INDEX(#REF!,MATCH(H2069,D.1[Tên sản phẩm],0)))</f>
        <v/>
      </c>
      <c r="L2069" s="56"/>
      <c r="M2069" s="53"/>
      <c r="N2069" s="53"/>
      <c r="O2069" s="53"/>
      <c r="P2069" s="57" t="str">
        <f t="shared" si="392"/>
        <v/>
      </c>
      <c r="Q2069" s="58"/>
      <c r="R2069" s="56" t="str">
        <f t="shared" si="385"/>
        <v/>
      </c>
      <c r="S2069" s="57" t="str">
        <f t="shared" si="393"/>
        <v/>
      </c>
      <c r="T2069" s="58" t="str">
        <f t="shared" ca="1" si="394"/>
        <v/>
      </c>
      <c r="U2069" s="57" t="str">
        <f t="shared" si="395"/>
        <v/>
      </c>
      <c r="V2069" s="57" t="str">
        <f ca="1">IF(AND(C2069&lt;&gt;"",C2069&lt;&gt;OFFSET(C2069,1,0)),SUMIFS([Giá có thuế],[Số ĐK],C2069),"")</f>
        <v/>
      </c>
      <c r="W2069" s="53"/>
      <c r="X2069" s="55" t="str">
        <f>IF(W2069="","",'Thông Tin Chung'!#REF!)</f>
        <v/>
      </c>
      <c r="Y2069" s="57" t="str">
        <f t="shared" ca="1" si="396"/>
        <v/>
      </c>
      <c r="Z2069" s="59"/>
      <c r="AA2069" s="49" t="str">
        <f ca="1">IF(C2069="","",IF(OR(D2069&lt;NgayBatDau,D2069&gt;NgayKetThuc),"Ngày tháng phải nằm trong kỳ báo cáo",IF(AND(G2069&lt;&gt;"",COUNTIF(D.2[Tên khách hàng],G2069)=0),"Tên KH chưa khai báo trong DSKH",IF(AND(H2069&lt;&gt;"",COUNTIF(D.1[Tên sản phẩm],H2069)=0),"SP này chưa khai báo trong DSSP",""))))</f>
        <v/>
      </c>
      <c r="AB2069" s="28" t="str">
        <f t="shared" ca="1" si="386"/>
        <v/>
      </c>
      <c r="AC2069" s="29" t="str">
        <f>IF(OR(H2069="",S2069=""),"",S2069-(SUM(L2069,M2069)*INDEX(#REF!,MATCH(H2069,D.1[Tên sản phẩm],0))))</f>
        <v/>
      </c>
    </row>
    <row r="2070" spans="2:29" ht="27.75" customHeight="1">
      <c r="B2070" s="69">
        <f t="shared" si="387"/>
        <v>2067</v>
      </c>
      <c r="C2070" s="49" t="str">
        <f t="shared" ca="1" si="388"/>
        <v/>
      </c>
      <c r="D2070" s="50" t="str">
        <f t="shared" ca="1" si="389"/>
        <v/>
      </c>
      <c r="E2070" s="51" t="str">
        <f t="shared" ca="1" si="390"/>
        <v/>
      </c>
      <c r="F2070" s="51"/>
      <c r="G2070" s="52" t="str">
        <f t="shared" ca="1" si="391"/>
        <v/>
      </c>
      <c r="H2070" s="53"/>
      <c r="I2070" s="54" t="str">
        <f>IF(H2070="","",INDEX(D.1[Quy cách],MATCH(H2070,D.1[Tên sản phẩm],0)))</f>
        <v/>
      </c>
      <c r="J2070" s="20" t="str">
        <f>IF(H2070="","",INDEX(D.1[ĐVT],MATCH(H2070,D.1[Tên sản phẩm],0)))</f>
        <v/>
      </c>
      <c r="K2070" s="56" t="str">
        <f>IF(H2070="","",INDEX(#REF!,MATCH(H2070,D.1[Tên sản phẩm],0)))</f>
        <v/>
      </c>
      <c r="L2070" s="56"/>
      <c r="M2070" s="53"/>
      <c r="N2070" s="53"/>
      <c r="O2070" s="53"/>
      <c r="P2070" s="57" t="str">
        <f t="shared" si="392"/>
        <v/>
      </c>
      <c r="Q2070" s="58"/>
      <c r="R2070" s="56" t="str">
        <f t="shared" si="385"/>
        <v/>
      </c>
      <c r="S2070" s="57" t="str">
        <f t="shared" si="393"/>
        <v/>
      </c>
      <c r="T2070" s="58" t="str">
        <f t="shared" ca="1" si="394"/>
        <v/>
      </c>
      <c r="U2070" s="57" t="str">
        <f t="shared" si="395"/>
        <v/>
      </c>
      <c r="V2070" s="57" t="str">
        <f ca="1">IF(AND(C2070&lt;&gt;"",C2070&lt;&gt;OFFSET(C2070,1,0)),SUMIFS([Giá có thuế],[Số ĐK],C2070),"")</f>
        <v/>
      </c>
      <c r="W2070" s="53"/>
      <c r="X2070" s="55" t="str">
        <f>IF(W2070="","",'Thông Tin Chung'!#REF!)</f>
        <v/>
      </c>
      <c r="Y2070" s="57" t="str">
        <f t="shared" ca="1" si="396"/>
        <v/>
      </c>
      <c r="Z2070" s="59"/>
      <c r="AA2070" s="49" t="str">
        <f ca="1">IF(C2070="","",IF(OR(D2070&lt;NgayBatDau,D2070&gt;NgayKetThuc),"Ngày tháng phải nằm trong kỳ báo cáo",IF(AND(G2070&lt;&gt;"",COUNTIF(D.2[Tên khách hàng],G2070)=0),"Tên KH chưa khai báo trong DSKH",IF(AND(H2070&lt;&gt;"",COUNTIF(D.1[Tên sản phẩm],H2070)=0),"SP này chưa khai báo trong DSSP",""))))</f>
        <v/>
      </c>
      <c r="AB2070" s="28" t="str">
        <f t="shared" ca="1" si="386"/>
        <v/>
      </c>
      <c r="AC2070" s="29" t="str">
        <f>IF(OR(H2070="",S2070=""),"",S2070-(SUM(L2070,M2070)*INDEX(#REF!,MATCH(H2070,D.1[Tên sản phẩm],0))))</f>
        <v/>
      </c>
    </row>
    <row r="2071" spans="2:29" ht="27.75" customHeight="1">
      <c r="B2071" s="69">
        <f t="shared" si="387"/>
        <v>2068</v>
      </c>
      <c r="C2071" s="49" t="str">
        <f t="shared" ca="1" si="388"/>
        <v/>
      </c>
      <c r="D2071" s="50" t="str">
        <f t="shared" ca="1" si="389"/>
        <v/>
      </c>
      <c r="E2071" s="51" t="str">
        <f t="shared" ca="1" si="390"/>
        <v/>
      </c>
      <c r="F2071" s="51"/>
      <c r="G2071" s="52" t="str">
        <f t="shared" ca="1" si="391"/>
        <v/>
      </c>
      <c r="H2071" s="53"/>
      <c r="I2071" s="54" t="str">
        <f>IF(H2071="","",INDEX(D.1[Quy cách],MATCH(H2071,D.1[Tên sản phẩm],0)))</f>
        <v/>
      </c>
      <c r="J2071" s="20" t="str">
        <f>IF(H2071="","",INDEX(D.1[ĐVT],MATCH(H2071,D.1[Tên sản phẩm],0)))</f>
        <v/>
      </c>
      <c r="K2071" s="56" t="str">
        <f>IF(H2071="","",INDEX(#REF!,MATCH(H2071,D.1[Tên sản phẩm],0)))</f>
        <v/>
      </c>
      <c r="L2071" s="56"/>
      <c r="M2071" s="53"/>
      <c r="N2071" s="53"/>
      <c r="O2071" s="53"/>
      <c r="P2071" s="57" t="str">
        <f t="shared" si="392"/>
        <v/>
      </c>
      <c r="Q2071" s="58"/>
      <c r="R2071" s="56" t="str">
        <f t="shared" si="385"/>
        <v/>
      </c>
      <c r="S2071" s="57" t="str">
        <f t="shared" si="393"/>
        <v/>
      </c>
      <c r="T2071" s="58" t="str">
        <f t="shared" ca="1" si="394"/>
        <v/>
      </c>
      <c r="U2071" s="57" t="str">
        <f t="shared" si="395"/>
        <v/>
      </c>
      <c r="V2071" s="57" t="str">
        <f ca="1">IF(AND(C2071&lt;&gt;"",C2071&lt;&gt;OFFSET(C2071,1,0)),SUMIFS([Giá có thuế],[Số ĐK],C2071),"")</f>
        <v/>
      </c>
      <c r="W2071" s="53"/>
      <c r="X2071" s="55" t="str">
        <f>IF(W2071="","",'Thông Tin Chung'!#REF!)</f>
        <v/>
      </c>
      <c r="Y2071" s="57" t="str">
        <f t="shared" ca="1" si="396"/>
        <v/>
      </c>
      <c r="Z2071" s="59"/>
      <c r="AA2071" s="49" t="str">
        <f ca="1">IF(C2071="","",IF(OR(D2071&lt;NgayBatDau,D2071&gt;NgayKetThuc),"Ngày tháng phải nằm trong kỳ báo cáo",IF(AND(G2071&lt;&gt;"",COUNTIF(D.2[Tên khách hàng],G2071)=0),"Tên KH chưa khai báo trong DSKH",IF(AND(H2071&lt;&gt;"",COUNTIF(D.1[Tên sản phẩm],H2071)=0),"SP này chưa khai báo trong DSSP",""))))</f>
        <v/>
      </c>
      <c r="AB2071" s="28" t="str">
        <f t="shared" ca="1" si="386"/>
        <v/>
      </c>
      <c r="AC2071" s="29" t="str">
        <f>IF(OR(H2071="",S2071=""),"",S2071-(SUM(L2071,M2071)*INDEX(#REF!,MATCH(H2071,D.1[Tên sản phẩm],0))))</f>
        <v/>
      </c>
    </row>
    <row r="2072" spans="2:29" ht="27.75" customHeight="1">
      <c r="B2072" s="69">
        <f t="shared" si="387"/>
        <v>2069</v>
      </c>
      <c r="C2072" s="49" t="str">
        <f t="shared" ca="1" si="388"/>
        <v/>
      </c>
      <c r="D2072" s="50" t="str">
        <f t="shared" ca="1" si="389"/>
        <v/>
      </c>
      <c r="E2072" s="51" t="str">
        <f t="shared" ca="1" si="390"/>
        <v/>
      </c>
      <c r="F2072" s="51"/>
      <c r="G2072" s="52" t="str">
        <f t="shared" ca="1" si="391"/>
        <v/>
      </c>
      <c r="H2072" s="53"/>
      <c r="I2072" s="54" t="str">
        <f>IF(H2072="","",INDEX(D.1[Quy cách],MATCH(H2072,D.1[Tên sản phẩm],0)))</f>
        <v/>
      </c>
      <c r="J2072" s="20" t="str">
        <f>IF(H2072="","",INDEX(D.1[ĐVT],MATCH(H2072,D.1[Tên sản phẩm],0)))</f>
        <v/>
      </c>
      <c r="K2072" s="56" t="str">
        <f>IF(H2072="","",INDEX(#REF!,MATCH(H2072,D.1[Tên sản phẩm],0)))</f>
        <v/>
      </c>
      <c r="L2072" s="56"/>
      <c r="M2072" s="53"/>
      <c r="N2072" s="53"/>
      <c r="O2072" s="53"/>
      <c r="P2072" s="57" t="str">
        <f t="shared" si="392"/>
        <v/>
      </c>
      <c r="Q2072" s="58"/>
      <c r="R2072" s="56" t="str">
        <f t="shared" si="385"/>
        <v/>
      </c>
      <c r="S2072" s="57" t="str">
        <f t="shared" si="393"/>
        <v/>
      </c>
      <c r="T2072" s="58" t="str">
        <f t="shared" ca="1" si="394"/>
        <v/>
      </c>
      <c r="U2072" s="57" t="str">
        <f t="shared" si="395"/>
        <v/>
      </c>
      <c r="V2072" s="57" t="str">
        <f ca="1">IF(AND(C2072&lt;&gt;"",C2072&lt;&gt;OFFSET(C2072,1,0)),SUMIFS([Giá có thuế],[Số ĐK],C2072),"")</f>
        <v/>
      </c>
      <c r="W2072" s="53"/>
      <c r="X2072" s="55" t="str">
        <f>IF(W2072="","",'Thông Tin Chung'!#REF!)</f>
        <v/>
      </c>
      <c r="Y2072" s="57" t="str">
        <f t="shared" ca="1" si="396"/>
        <v/>
      </c>
      <c r="Z2072" s="59"/>
      <c r="AA2072" s="49" t="str">
        <f ca="1">IF(C2072="","",IF(OR(D2072&lt;NgayBatDau,D2072&gt;NgayKetThuc),"Ngày tháng phải nằm trong kỳ báo cáo",IF(AND(G2072&lt;&gt;"",COUNTIF(D.2[Tên khách hàng],G2072)=0),"Tên KH chưa khai báo trong DSKH",IF(AND(H2072&lt;&gt;"",COUNTIF(D.1[Tên sản phẩm],H2072)=0),"SP này chưa khai báo trong DSSP",""))))</f>
        <v/>
      </c>
      <c r="AB2072" s="28" t="str">
        <f t="shared" ca="1" si="386"/>
        <v/>
      </c>
      <c r="AC2072" s="29" t="str">
        <f>IF(OR(H2072="",S2072=""),"",S2072-(SUM(L2072,M2072)*INDEX(#REF!,MATCH(H2072,D.1[Tên sản phẩm],0))))</f>
        <v/>
      </c>
    </row>
    <row r="2073" spans="2:29" ht="27.75" customHeight="1">
      <c r="B2073" s="69">
        <f t="shared" si="387"/>
        <v>2070</v>
      </c>
      <c r="C2073" s="49" t="str">
        <f t="shared" ca="1" si="388"/>
        <v/>
      </c>
      <c r="D2073" s="50" t="str">
        <f t="shared" ca="1" si="389"/>
        <v/>
      </c>
      <c r="E2073" s="51" t="str">
        <f t="shared" ca="1" si="390"/>
        <v/>
      </c>
      <c r="F2073" s="51"/>
      <c r="G2073" s="52" t="str">
        <f t="shared" ca="1" si="391"/>
        <v/>
      </c>
      <c r="H2073" s="53"/>
      <c r="I2073" s="54" t="str">
        <f>IF(H2073="","",INDEX(D.1[Quy cách],MATCH(H2073,D.1[Tên sản phẩm],0)))</f>
        <v/>
      </c>
      <c r="J2073" s="20" t="str">
        <f>IF(H2073="","",INDEX(D.1[ĐVT],MATCH(H2073,D.1[Tên sản phẩm],0)))</f>
        <v/>
      </c>
      <c r="K2073" s="56" t="str">
        <f>IF(H2073="","",INDEX(#REF!,MATCH(H2073,D.1[Tên sản phẩm],0)))</f>
        <v/>
      </c>
      <c r="L2073" s="56"/>
      <c r="M2073" s="53"/>
      <c r="N2073" s="53"/>
      <c r="O2073" s="53"/>
      <c r="P2073" s="57" t="str">
        <f t="shared" si="392"/>
        <v/>
      </c>
      <c r="Q2073" s="58"/>
      <c r="R2073" s="56" t="str">
        <f t="shared" si="385"/>
        <v/>
      </c>
      <c r="S2073" s="57" t="str">
        <f t="shared" si="393"/>
        <v/>
      </c>
      <c r="T2073" s="58" t="str">
        <f t="shared" ca="1" si="394"/>
        <v/>
      </c>
      <c r="U2073" s="57" t="str">
        <f t="shared" si="395"/>
        <v/>
      </c>
      <c r="V2073" s="57" t="str">
        <f ca="1">IF(AND(C2073&lt;&gt;"",C2073&lt;&gt;OFFSET(C2073,1,0)),SUMIFS([Giá có thuế],[Số ĐK],C2073),"")</f>
        <v/>
      </c>
      <c r="W2073" s="53"/>
      <c r="X2073" s="55" t="str">
        <f>IF(W2073="","",'Thông Tin Chung'!#REF!)</f>
        <v/>
      </c>
      <c r="Y2073" s="57" t="str">
        <f t="shared" ca="1" si="396"/>
        <v/>
      </c>
      <c r="Z2073" s="59"/>
      <c r="AA2073" s="49" t="str">
        <f ca="1">IF(C2073="","",IF(OR(D2073&lt;NgayBatDau,D2073&gt;NgayKetThuc),"Ngày tháng phải nằm trong kỳ báo cáo",IF(AND(G2073&lt;&gt;"",COUNTIF(D.2[Tên khách hàng],G2073)=0),"Tên KH chưa khai báo trong DSKH",IF(AND(H2073&lt;&gt;"",COUNTIF(D.1[Tên sản phẩm],H2073)=0),"SP này chưa khai báo trong DSSP",""))))</f>
        <v/>
      </c>
      <c r="AB2073" s="28" t="str">
        <f t="shared" ca="1" si="386"/>
        <v/>
      </c>
      <c r="AC2073" s="29" t="str">
        <f>IF(OR(H2073="",S2073=""),"",S2073-(SUM(L2073,M2073)*INDEX(#REF!,MATCH(H2073,D.1[Tên sản phẩm],0))))</f>
        <v/>
      </c>
    </row>
    <row r="2074" spans="2:29" ht="27.75" customHeight="1">
      <c r="B2074" s="69">
        <f t="shared" si="387"/>
        <v>2071</v>
      </c>
      <c r="C2074" s="49" t="str">
        <f t="shared" ca="1" si="388"/>
        <v/>
      </c>
      <c r="D2074" s="50" t="str">
        <f t="shared" ca="1" si="389"/>
        <v/>
      </c>
      <c r="E2074" s="51" t="str">
        <f t="shared" ca="1" si="390"/>
        <v/>
      </c>
      <c r="F2074" s="51"/>
      <c r="G2074" s="52" t="str">
        <f t="shared" ca="1" si="391"/>
        <v/>
      </c>
      <c r="H2074" s="53"/>
      <c r="I2074" s="54" t="str">
        <f>IF(H2074="","",INDEX(D.1[Quy cách],MATCH(H2074,D.1[Tên sản phẩm],0)))</f>
        <v/>
      </c>
      <c r="J2074" s="20" t="str">
        <f>IF(H2074="","",INDEX(D.1[ĐVT],MATCH(H2074,D.1[Tên sản phẩm],0)))</f>
        <v/>
      </c>
      <c r="K2074" s="56" t="str">
        <f>IF(H2074="","",INDEX(#REF!,MATCH(H2074,D.1[Tên sản phẩm],0)))</f>
        <v/>
      </c>
      <c r="L2074" s="56"/>
      <c r="M2074" s="53"/>
      <c r="N2074" s="53"/>
      <c r="O2074" s="53"/>
      <c r="P2074" s="57" t="str">
        <f t="shared" si="392"/>
        <v/>
      </c>
      <c r="Q2074" s="58"/>
      <c r="R2074" s="56" t="str">
        <f t="shared" si="385"/>
        <v/>
      </c>
      <c r="S2074" s="57" t="str">
        <f t="shared" si="393"/>
        <v/>
      </c>
      <c r="T2074" s="58" t="str">
        <f t="shared" ca="1" si="394"/>
        <v/>
      </c>
      <c r="U2074" s="57" t="str">
        <f t="shared" si="395"/>
        <v/>
      </c>
      <c r="V2074" s="57" t="str">
        <f ca="1">IF(AND(C2074&lt;&gt;"",C2074&lt;&gt;OFFSET(C2074,1,0)),SUMIFS([Giá có thuế],[Số ĐK],C2074),"")</f>
        <v/>
      </c>
      <c r="W2074" s="53"/>
      <c r="X2074" s="55" t="str">
        <f>IF(W2074="","",'Thông Tin Chung'!#REF!)</f>
        <v/>
      </c>
      <c r="Y2074" s="57" t="str">
        <f t="shared" ca="1" si="396"/>
        <v/>
      </c>
      <c r="Z2074" s="59"/>
      <c r="AA2074" s="49" t="str">
        <f ca="1">IF(C2074="","",IF(OR(D2074&lt;NgayBatDau,D2074&gt;NgayKetThuc),"Ngày tháng phải nằm trong kỳ báo cáo",IF(AND(G2074&lt;&gt;"",COUNTIF(D.2[Tên khách hàng],G2074)=0),"Tên KH chưa khai báo trong DSKH",IF(AND(H2074&lt;&gt;"",COUNTIF(D.1[Tên sản phẩm],H2074)=0),"SP này chưa khai báo trong DSSP",""))))</f>
        <v/>
      </c>
      <c r="AB2074" s="28" t="str">
        <f t="shared" ca="1" si="386"/>
        <v/>
      </c>
      <c r="AC2074" s="29" t="str">
        <f>IF(OR(H2074="",S2074=""),"",S2074-(SUM(L2074,M2074)*INDEX(#REF!,MATCH(H2074,D.1[Tên sản phẩm],0))))</f>
        <v/>
      </c>
    </row>
    <row r="2075" spans="2:29" ht="27.75" customHeight="1">
      <c r="B2075" s="69">
        <f t="shared" si="387"/>
        <v>2072</v>
      </c>
      <c r="C2075" s="49" t="str">
        <f t="shared" ca="1" si="388"/>
        <v/>
      </c>
      <c r="D2075" s="50" t="str">
        <f t="shared" ca="1" si="389"/>
        <v/>
      </c>
      <c r="E2075" s="51" t="str">
        <f t="shared" ca="1" si="390"/>
        <v/>
      </c>
      <c r="F2075" s="51"/>
      <c r="G2075" s="52" t="str">
        <f t="shared" ca="1" si="391"/>
        <v/>
      </c>
      <c r="H2075" s="53"/>
      <c r="I2075" s="54" t="str">
        <f>IF(H2075="","",INDEX(D.1[Quy cách],MATCH(H2075,D.1[Tên sản phẩm],0)))</f>
        <v/>
      </c>
      <c r="J2075" s="20" t="str">
        <f>IF(H2075="","",INDEX(D.1[ĐVT],MATCH(H2075,D.1[Tên sản phẩm],0)))</f>
        <v/>
      </c>
      <c r="K2075" s="56" t="str">
        <f>IF(H2075="","",INDEX(#REF!,MATCH(H2075,D.1[Tên sản phẩm],0)))</f>
        <v/>
      </c>
      <c r="L2075" s="56"/>
      <c r="M2075" s="53"/>
      <c r="N2075" s="53"/>
      <c r="O2075" s="53"/>
      <c r="P2075" s="57" t="str">
        <f t="shared" si="392"/>
        <v/>
      </c>
      <c r="Q2075" s="58"/>
      <c r="R2075" s="56" t="str">
        <f t="shared" si="385"/>
        <v/>
      </c>
      <c r="S2075" s="57" t="str">
        <f t="shared" si="393"/>
        <v/>
      </c>
      <c r="T2075" s="58" t="str">
        <f t="shared" ca="1" si="394"/>
        <v/>
      </c>
      <c r="U2075" s="57" t="str">
        <f t="shared" si="395"/>
        <v/>
      </c>
      <c r="V2075" s="57" t="str">
        <f ca="1">IF(AND(C2075&lt;&gt;"",C2075&lt;&gt;OFFSET(C2075,1,0)),SUMIFS([Giá có thuế],[Số ĐK],C2075),"")</f>
        <v/>
      </c>
      <c r="W2075" s="53"/>
      <c r="X2075" s="55" t="str">
        <f>IF(W2075="","",'Thông Tin Chung'!#REF!)</f>
        <v/>
      </c>
      <c r="Y2075" s="57" t="str">
        <f t="shared" ca="1" si="396"/>
        <v/>
      </c>
      <c r="Z2075" s="59"/>
      <c r="AA2075" s="49" t="str">
        <f ca="1">IF(C2075="","",IF(OR(D2075&lt;NgayBatDau,D2075&gt;NgayKetThuc),"Ngày tháng phải nằm trong kỳ báo cáo",IF(AND(G2075&lt;&gt;"",COUNTIF(D.2[Tên khách hàng],G2075)=0),"Tên KH chưa khai báo trong DSKH",IF(AND(H2075&lt;&gt;"",COUNTIF(D.1[Tên sản phẩm],H2075)=0),"SP này chưa khai báo trong DSSP",""))))</f>
        <v/>
      </c>
      <c r="AB2075" s="28" t="str">
        <f t="shared" ca="1" si="386"/>
        <v/>
      </c>
      <c r="AC2075" s="29" t="str">
        <f>IF(OR(H2075="",S2075=""),"",S2075-(SUM(L2075,M2075)*INDEX(#REF!,MATCH(H2075,D.1[Tên sản phẩm],0))))</f>
        <v/>
      </c>
    </row>
    <row r="2076" spans="2:29" ht="27.75" customHeight="1">
      <c r="B2076" s="69">
        <f t="shared" si="387"/>
        <v>2073</v>
      </c>
      <c r="C2076" s="49" t="str">
        <f t="shared" ca="1" si="388"/>
        <v/>
      </c>
      <c r="D2076" s="50" t="str">
        <f t="shared" ca="1" si="389"/>
        <v/>
      </c>
      <c r="E2076" s="51" t="str">
        <f t="shared" ca="1" si="390"/>
        <v/>
      </c>
      <c r="F2076" s="51"/>
      <c r="G2076" s="52" t="str">
        <f t="shared" ca="1" si="391"/>
        <v/>
      </c>
      <c r="H2076" s="53"/>
      <c r="I2076" s="54" t="str">
        <f>IF(H2076="","",INDEX(D.1[Quy cách],MATCH(H2076,D.1[Tên sản phẩm],0)))</f>
        <v/>
      </c>
      <c r="J2076" s="20" t="str">
        <f>IF(H2076="","",INDEX(D.1[ĐVT],MATCH(H2076,D.1[Tên sản phẩm],0)))</f>
        <v/>
      </c>
      <c r="K2076" s="56" t="str">
        <f>IF(H2076="","",INDEX(#REF!,MATCH(H2076,D.1[Tên sản phẩm],0)))</f>
        <v/>
      </c>
      <c r="L2076" s="56"/>
      <c r="M2076" s="53"/>
      <c r="N2076" s="53"/>
      <c r="O2076" s="53"/>
      <c r="P2076" s="57" t="str">
        <f t="shared" si="392"/>
        <v/>
      </c>
      <c r="Q2076" s="58"/>
      <c r="R2076" s="56" t="str">
        <f t="shared" si="385"/>
        <v/>
      </c>
      <c r="S2076" s="57" t="str">
        <f t="shared" si="393"/>
        <v/>
      </c>
      <c r="T2076" s="58" t="str">
        <f t="shared" ca="1" si="394"/>
        <v/>
      </c>
      <c r="U2076" s="57" t="str">
        <f t="shared" si="395"/>
        <v/>
      </c>
      <c r="V2076" s="57" t="str">
        <f ca="1">IF(AND(C2076&lt;&gt;"",C2076&lt;&gt;OFFSET(C2076,1,0)),SUMIFS([Giá có thuế],[Số ĐK],C2076),"")</f>
        <v/>
      </c>
      <c r="W2076" s="53"/>
      <c r="X2076" s="55" t="str">
        <f>IF(W2076="","",'Thông Tin Chung'!#REF!)</f>
        <v/>
      </c>
      <c r="Y2076" s="57" t="str">
        <f t="shared" ca="1" si="396"/>
        <v/>
      </c>
      <c r="Z2076" s="59"/>
      <c r="AA2076" s="49" t="str">
        <f ca="1">IF(C2076="","",IF(OR(D2076&lt;NgayBatDau,D2076&gt;NgayKetThuc),"Ngày tháng phải nằm trong kỳ báo cáo",IF(AND(G2076&lt;&gt;"",COUNTIF(D.2[Tên khách hàng],G2076)=0),"Tên KH chưa khai báo trong DSKH",IF(AND(H2076&lt;&gt;"",COUNTIF(D.1[Tên sản phẩm],H2076)=0),"SP này chưa khai báo trong DSSP",""))))</f>
        <v/>
      </c>
      <c r="AB2076" s="28" t="str">
        <f t="shared" ca="1" si="386"/>
        <v/>
      </c>
      <c r="AC2076" s="29" t="str">
        <f>IF(OR(H2076="",S2076=""),"",S2076-(SUM(L2076,M2076)*INDEX(#REF!,MATCH(H2076,D.1[Tên sản phẩm],0))))</f>
        <v/>
      </c>
    </row>
    <row r="2077" spans="2:29" ht="27.75" customHeight="1">
      <c r="B2077" s="69">
        <f t="shared" si="387"/>
        <v>2074</v>
      </c>
      <c r="C2077" s="49" t="str">
        <f t="shared" ca="1" si="388"/>
        <v/>
      </c>
      <c r="D2077" s="50" t="str">
        <f t="shared" ca="1" si="389"/>
        <v/>
      </c>
      <c r="E2077" s="51" t="str">
        <f t="shared" ca="1" si="390"/>
        <v/>
      </c>
      <c r="F2077" s="51"/>
      <c r="G2077" s="52" t="str">
        <f t="shared" ca="1" si="391"/>
        <v/>
      </c>
      <c r="H2077" s="53"/>
      <c r="I2077" s="54" t="str">
        <f>IF(H2077="","",INDEX(D.1[Quy cách],MATCH(H2077,D.1[Tên sản phẩm],0)))</f>
        <v/>
      </c>
      <c r="J2077" s="20" t="str">
        <f>IF(H2077="","",INDEX(D.1[ĐVT],MATCH(H2077,D.1[Tên sản phẩm],0)))</f>
        <v/>
      </c>
      <c r="K2077" s="56" t="str">
        <f>IF(H2077="","",INDEX(#REF!,MATCH(H2077,D.1[Tên sản phẩm],0)))</f>
        <v/>
      </c>
      <c r="L2077" s="56"/>
      <c r="M2077" s="53"/>
      <c r="N2077" s="53"/>
      <c r="O2077" s="53"/>
      <c r="P2077" s="57" t="str">
        <f t="shared" si="392"/>
        <v/>
      </c>
      <c r="Q2077" s="58"/>
      <c r="R2077" s="56" t="str">
        <f t="shared" si="385"/>
        <v/>
      </c>
      <c r="S2077" s="57" t="str">
        <f t="shared" si="393"/>
        <v/>
      </c>
      <c r="T2077" s="58" t="str">
        <f t="shared" ca="1" si="394"/>
        <v/>
      </c>
      <c r="U2077" s="57" t="str">
        <f t="shared" si="395"/>
        <v/>
      </c>
      <c r="V2077" s="57" t="str">
        <f ca="1">IF(AND(C2077&lt;&gt;"",C2077&lt;&gt;OFFSET(C2077,1,0)),SUMIFS([Giá có thuế],[Số ĐK],C2077),"")</f>
        <v/>
      </c>
      <c r="W2077" s="53"/>
      <c r="X2077" s="55" t="str">
        <f>IF(W2077="","",'Thông Tin Chung'!#REF!)</f>
        <v/>
      </c>
      <c r="Y2077" s="57" t="str">
        <f t="shared" ca="1" si="396"/>
        <v/>
      </c>
      <c r="Z2077" s="59"/>
      <c r="AA2077" s="49" t="str">
        <f ca="1">IF(C2077="","",IF(OR(D2077&lt;NgayBatDau,D2077&gt;NgayKetThuc),"Ngày tháng phải nằm trong kỳ báo cáo",IF(AND(G2077&lt;&gt;"",COUNTIF(D.2[Tên khách hàng],G2077)=0),"Tên KH chưa khai báo trong DSKH",IF(AND(H2077&lt;&gt;"",COUNTIF(D.1[Tên sản phẩm],H2077)=0),"SP này chưa khai báo trong DSSP",""))))</f>
        <v/>
      </c>
      <c r="AB2077" s="28" t="str">
        <f t="shared" ca="1" si="386"/>
        <v/>
      </c>
      <c r="AC2077" s="29" t="str">
        <f>IF(OR(H2077="",S2077=""),"",S2077-(SUM(L2077,M2077)*INDEX(#REF!,MATCH(H2077,D.1[Tên sản phẩm],0))))</f>
        <v/>
      </c>
    </row>
    <row r="2078" spans="2:29" ht="27.75" customHeight="1">
      <c r="B2078" s="69">
        <f t="shared" si="387"/>
        <v>2075</v>
      </c>
      <c r="C2078" s="49" t="str">
        <f t="shared" ca="1" si="388"/>
        <v/>
      </c>
      <c r="D2078" s="50" t="str">
        <f t="shared" ca="1" si="389"/>
        <v/>
      </c>
      <c r="E2078" s="51" t="str">
        <f t="shared" ca="1" si="390"/>
        <v/>
      </c>
      <c r="F2078" s="51"/>
      <c r="G2078" s="52" t="str">
        <f t="shared" ca="1" si="391"/>
        <v/>
      </c>
      <c r="H2078" s="53"/>
      <c r="I2078" s="54" t="str">
        <f>IF(H2078="","",INDEX(D.1[Quy cách],MATCH(H2078,D.1[Tên sản phẩm],0)))</f>
        <v/>
      </c>
      <c r="J2078" s="20" t="str">
        <f>IF(H2078="","",INDEX(D.1[ĐVT],MATCH(H2078,D.1[Tên sản phẩm],0)))</f>
        <v/>
      </c>
      <c r="K2078" s="56" t="str">
        <f>IF(H2078="","",INDEX(#REF!,MATCH(H2078,D.1[Tên sản phẩm],0)))</f>
        <v/>
      </c>
      <c r="L2078" s="56"/>
      <c r="M2078" s="53"/>
      <c r="N2078" s="53"/>
      <c r="O2078" s="53"/>
      <c r="P2078" s="57" t="str">
        <f t="shared" si="392"/>
        <v/>
      </c>
      <c r="Q2078" s="58"/>
      <c r="R2078" s="56" t="str">
        <f t="shared" si="385"/>
        <v/>
      </c>
      <c r="S2078" s="57" t="str">
        <f t="shared" si="393"/>
        <v/>
      </c>
      <c r="T2078" s="58" t="str">
        <f t="shared" ca="1" si="394"/>
        <v/>
      </c>
      <c r="U2078" s="57" t="str">
        <f t="shared" si="395"/>
        <v/>
      </c>
      <c r="V2078" s="57" t="str">
        <f ca="1">IF(AND(C2078&lt;&gt;"",C2078&lt;&gt;OFFSET(C2078,1,0)),SUMIFS([Giá có thuế],[Số ĐK],C2078),"")</f>
        <v/>
      </c>
      <c r="W2078" s="53"/>
      <c r="X2078" s="55" t="str">
        <f>IF(W2078="","",'Thông Tin Chung'!#REF!)</f>
        <v/>
      </c>
      <c r="Y2078" s="57" t="str">
        <f t="shared" ca="1" si="396"/>
        <v/>
      </c>
      <c r="Z2078" s="59"/>
      <c r="AA2078" s="49" t="str">
        <f ca="1">IF(C2078="","",IF(OR(D2078&lt;NgayBatDau,D2078&gt;NgayKetThuc),"Ngày tháng phải nằm trong kỳ báo cáo",IF(AND(G2078&lt;&gt;"",COUNTIF(D.2[Tên khách hàng],G2078)=0),"Tên KH chưa khai báo trong DSKH",IF(AND(H2078&lt;&gt;"",COUNTIF(D.1[Tên sản phẩm],H2078)=0),"SP này chưa khai báo trong DSSP",""))))</f>
        <v/>
      </c>
      <c r="AB2078" s="28" t="str">
        <f t="shared" ca="1" si="386"/>
        <v/>
      </c>
      <c r="AC2078" s="29" t="str">
        <f>IF(OR(H2078="",S2078=""),"",S2078-(SUM(L2078,M2078)*INDEX(#REF!,MATCH(H2078,D.1[Tên sản phẩm],0))))</f>
        <v/>
      </c>
    </row>
    <row r="2079" spans="2:29" ht="27.75" customHeight="1">
      <c r="B2079" s="69">
        <f t="shared" si="387"/>
        <v>2076</v>
      </c>
      <c r="C2079" s="49" t="str">
        <f t="shared" ca="1" si="388"/>
        <v/>
      </c>
      <c r="D2079" s="50" t="str">
        <f t="shared" ca="1" si="389"/>
        <v/>
      </c>
      <c r="E2079" s="51" t="str">
        <f t="shared" ca="1" si="390"/>
        <v/>
      </c>
      <c r="F2079" s="51"/>
      <c r="G2079" s="52" t="str">
        <f t="shared" ca="1" si="391"/>
        <v/>
      </c>
      <c r="H2079" s="53"/>
      <c r="I2079" s="54" t="str">
        <f>IF(H2079="","",INDEX(D.1[Quy cách],MATCH(H2079,D.1[Tên sản phẩm],0)))</f>
        <v/>
      </c>
      <c r="J2079" s="20" t="str">
        <f>IF(H2079="","",INDEX(D.1[ĐVT],MATCH(H2079,D.1[Tên sản phẩm],0)))</f>
        <v/>
      </c>
      <c r="K2079" s="56" t="str">
        <f>IF(H2079="","",INDEX(#REF!,MATCH(H2079,D.1[Tên sản phẩm],0)))</f>
        <v/>
      </c>
      <c r="L2079" s="56"/>
      <c r="M2079" s="53"/>
      <c r="N2079" s="53"/>
      <c r="O2079" s="53"/>
      <c r="P2079" s="57" t="str">
        <f t="shared" si="392"/>
        <v/>
      </c>
      <c r="Q2079" s="58"/>
      <c r="R2079" s="56" t="str">
        <f t="shared" si="385"/>
        <v/>
      </c>
      <c r="S2079" s="57" t="str">
        <f t="shared" si="393"/>
        <v/>
      </c>
      <c r="T2079" s="58" t="str">
        <f t="shared" ca="1" si="394"/>
        <v/>
      </c>
      <c r="U2079" s="57" t="str">
        <f t="shared" si="395"/>
        <v/>
      </c>
      <c r="V2079" s="57" t="str">
        <f ca="1">IF(AND(C2079&lt;&gt;"",C2079&lt;&gt;OFFSET(C2079,1,0)),SUMIFS([Giá có thuế],[Số ĐK],C2079),"")</f>
        <v/>
      </c>
      <c r="W2079" s="53"/>
      <c r="X2079" s="55" t="str">
        <f>IF(W2079="","",'Thông Tin Chung'!#REF!)</f>
        <v/>
      </c>
      <c r="Y2079" s="57" t="str">
        <f t="shared" ca="1" si="396"/>
        <v/>
      </c>
      <c r="Z2079" s="59"/>
      <c r="AA2079" s="49" t="str">
        <f ca="1">IF(C2079="","",IF(OR(D2079&lt;NgayBatDau,D2079&gt;NgayKetThuc),"Ngày tháng phải nằm trong kỳ báo cáo",IF(AND(G2079&lt;&gt;"",COUNTIF(D.2[Tên khách hàng],G2079)=0),"Tên KH chưa khai báo trong DSKH",IF(AND(H2079&lt;&gt;"",COUNTIF(D.1[Tên sản phẩm],H2079)=0),"SP này chưa khai báo trong DSSP",""))))</f>
        <v/>
      </c>
      <c r="AB2079" s="28" t="str">
        <f t="shared" ca="1" si="386"/>
        <v/>
      </c>
      <c r="AC2079" s="29" t="str">
        <f>IF(OR(H2079="",S2079=""),"",S2079-(SUM(L2079,M2079)*INDEX(#REF!,MATCH(H2079,D.1[Tên sản phẩm],0))))</f>
        <v/>
      </c>
    </row>
    <row r="2080" spans="2:29" ht="27.75" customHeight="1">
      <c r="B2080" s="69">
        <f t="shared" si="387"/>
        <v>2077</v>
      </c>
      <c r="C2080" s="49" t="str">
        <f t="shared" ca="1" si="388"/>
        <v/>
      </c>
      <c r="D2080" s="50" t="str">
        <f t="shared" ca="1" si="389"/>
        <v/>
      </c>
      <c r="E2080" s="51" t="str">
        <f t="shared" ca="1" si="390"/>
        <v/>
      </c>
      <c r="F2080" s="51"/>
      <c r="G2080" s="52" t="str">
        <f t="shared" ca="1" si="391"/>
        <v/>
      </c>
      <c r="H2080" s="53"/>
      <c r="I2080" s="54" t="str">
        <f>IF(H2080="","",INDEX(D.1[Quy cách],MATCH(H2080,D.1[Tên sản phẩm],0)))</f>
        <v/>
      </c>
      <c r="J2080" s="20" t="str">
        <f>IF(H2080="","",INDEX(D.1[ĐVT],MATCH(H2080,D.1[Tên sản phẩm],0)))</f>
        <v/>
      </c>
      <c r="K2080" s="56" t="str">
        <f>IF(H2080="","",INDEX(#REF!,MATCH(H2080,D.1[Tên sản phẩm],0)))</f>
        <v/>
      </c>
      <c r="L2080" s="56"/>
      <c r="M2080" s="53"/>
      <c r="N2080" s="53"/>
      <c r="O2080" s="53"/>
      <c r="P2080" s="57" t="str">
        <f t="shared" si="392"/>
        <v/>
      </c>
      <c r="Q2080" s="58"/>
      <c r="R2080" s="56" t="str">
        <f t="shared" si="385"/>
        <v/>
      </c>
      <c r="S2080" s="57" t="str">
        <f t="shared" si="393"/>
        <v/>
      </c>
      <c r="T2080" s="58" t="str">
        <f t="shared" ca="1" si="394"/>
        <v/>
      </c>
      <c r="U2080" s="57" t="str">
        <f t="shared" si="395"/>
        <v/>
      </c>
      <c r="V2080" s="57" t="str">
        <f ca="1">IF(AND(C2080&lt;&gt;"",C2080&lt;&gt;OFFSET(C2080,1,0)),SUMIFS([Giá có thuế],[Số ĐK],C2080),"")</f>
        <v/>
      </c>
      <c r="W2080" s="53"/>
      <c r="X2080" s="55" t="str">
        <f>IF(W2080="","",'Thông Tin Chung'!#REF!)</f>
        <v/>
      </c>
      <c r="Y2080" s="57" t="str">
        <f t="shared" ca="1" si="396"/>
        <v/>
      </c>
      <c r="Z2080" s="59"/>
      <c r="AA2080" s="49" t="str">
        <f ca="1">IF(C2080="","",IF(OR(D2080&lt;NgayBatDau,D2080&gt;NgayKetThuc),"Ngày tháng phải nằm trong kỳ báo cáo",IF(AND(G2080&lt;&gt;"",COUNTIF(D.2[Tên khách hàng],G2080)=0),"Tên KH chưa khai báo trong DSKH",IF(AND(H2080&lt;&gt;"",COUNTIF(D.1[Tên sản phẩm],H2080)=0),"SP này chưa khai báo trong DSSP",""))))</f>
        <v/>
      </c>
      <c r="AB2080" s="28" t="str">
        <f t="shared" ca="1" si="386"/>
        <v/>
      </c>
      <c r="AC2080" s="29" t="str">
        <f>IF(OR(H2080="",S2080=""),"",S2080-(SUM(L2080,M2080)*INDEX(#REF!,MATCH(H2080,D.1[Tên sản phẩm],0))))</f>
        <v/>
      </c>
    </row>
    <row r="2081" spans="2:29" ht="27.75" customHeight="1">
      <c r="B2081" s="69">
        <f t="shared" si="387"/>
        <v>2078</v>
      </c>
      <c r="C2081" s="49" t="str">
        <f t="shared" ca="1" si="388"/>
        <v/>
      </c>
      <c r="D2081" s="50" t="str">
        <f t="shared" ca="1" si="389"/>
        <v/>
      </c>
      <c r="E2081" s="51" t="str">
        <f t="shared" ca="1" si="390"/>
        <v/>
      </c>
      <c r="F2081" s="51"/>
      <c r="G2081" s="52" t="str">
        <f t="shared" ca="1" si="391"/>
        <v/>
      </c>
      <c r="H2081" s="53"/>
      <c r="I2081" s="54" t="str">
        <f>IF(H2081="","",INDEX(D.1[Quy cách],MATCH(H2081,D.1[Tên sản phẩm],0)))</f>
        <v/>
      </c>
      <c r="J2081" s="20" t="str">
        <f>IF(H2081="","",INDEX(D.1[ĐVT],MATCH(H2081,D.1[Tên sản phẩm],0)))</f>
        <v/>
      </c>
      <c r="K2081" s="56" t="str">
        <f>IF(H2081="","",INDEX(#REF!,MATCH(H2081,D.1[Tên sản phẩm],0)))</f>
        <v/>
      </c>
      <c r="L2081" s="56"/>
      <c r="M2081" s="53"/>
      <c r="N2081" s="53"/>
      <c r="O2081" s="53"/>
      <c r="P2081" s="57" t="str">
        <f t="shared" si="392"/>
        <v/>
      </c>
      <c r="Q2081" s="58"/>
      <c r="R2081" s="56" t="str">
        <f t="shared" si="385"/>
        <v/>
      </c>
      <c r="S2081" s="57" t="str">
        <f t="shared" si="393"/>
        <v/>
      </c>
      <c r="T2081" s="58" t="str">
        <f t="shared" ca="1" si="394"/>
        <v/>
      </c>
      <c r="U2081" s="57" t="str">
        <f t="shared" si="395"/>
        <v/>
      </c>
      <c r="V2081" s="57" t="str">
        <f ca="1">IF(AND(C2081&lt;&gt;"",C2081&lt;&gt;OFFSET(C2081,1,0)),SUMIFS([Giá có thuế],[Số ĐK],C2081),"")</f>
        <v/>
      </c>
      <c r="W2081" s="53"/>
      <c r="X2081" s="55" t="str">
        <f>IF(W2081="","",'Thông Tin Chung'!#REF!)</f>
        <v/>
      </c>
      <c r="Y2081" s="57" t="str">
        <f t="shared" ca="1" si="396"/>
        <v/>
      </c>
      <c r="Z2081" s="59"/>
      <c r="AA2081" s="49" t="str">
        <f ca="1">IF(C2081="","",IF(OR(D2081&lt;NgayBatDau,D2081&gt;NgayKetThuc),"Ngày tháng phải nằm trong kỳ báo cáo",IF(AND(G2081&lt;&gt;"",COUNTIF(D.2[Tên khách hàng],G2081)=0),"Tên KH chưa khai báo trong DSKH",IF(AND(H2081&lt;&gt;"",COUNTIF(D.1[Tên sản phẩm],H2081)=0),"SP này chưa khai báo trong DSSP",""))))</f>
        <v/>
      </c>
      <c r="AB2081" s="28" t="str">
        <f t="shared" ca="1" si="386"/>
        <v/>
      </c>
      <c r="AC2081" s="29" t="str">
        <f>IF(OR(H2081="",S2081=""),"",S2081-(SUM(L2081,M2081)*INDEX(#REF!,MATCH(H2081,D.1[Tên sản phẩm],0))))</f>
        <v/>
      </c>
    </row>
    <row r="2082" spans="2:29" ht="27.75" customHeight="1">
      <c r="B2082" s="69">
        <f t="shared" si="387"/>
        <v>2079</v>
      </c>
      <c r="C2082" s="49" t="str">
        <f t="shared" ca="1" si="388"/>
        <v/>
      </c>
      <c r="D2082" s="50" t="str">
        <f t="shared" ca="1" si="389"/>
        <v/>
      </c>
      <c r="E2082" s="51" t="str">
        <f t="shared" ca="1" si="390"/>
        <v/>
      </c>
      <c r="F2082" s="51"/>
      <c r="G2082" s="52" t="str">
        <f t="shared" ca="1" si="391"/>
        <v/>
      </c>
      <c r="H2082" s="53"/>
      <c r="I2082" s="54" t="str">
        <f>IF(H2082="","",INDEX(D.1[Quy cách],MATCH(H2082,D.1[Tên sản phẩm],0)))</f>
        <v/>
      </c>
      <c r="J2082" s="20" t="str">
        <f>IF(H2082="","",INDEX(D.1[ĐVT],MATCH(H2082,D.1[Tên sản phẩm],0)))</f>
        <v/>
      </c>
      <c r="K2082" s="56" t="str">
        <f>IF(H2082="","",INDEX(#REF!,MATCH(H2082,D.1[Tên sản phẩm],0)))</f>
        <v/>
      </c>
      <c r="L2082" s="56"/>
      <c r="M2082" s="53"/>
      <c r="N2082" s="53"/>
      <c r="O2082" s="53"/>
      <c r="P2082" s="57" t="str">
        <f t="shared" si="392"/>
        <v/>
      </c>
      <c r="Q2082" s="58"/>
      <c r="R2082" s="56" t="str">
        <f t="shared" si="385"/>
        <v/>
      </c>
      <c r="S2082" s="57" t="str">
        <f t="shared" si="393"/>
        <v/>
      </c>
      <c r="T2082" s="58" t="str">
        <f t="shared" ca="1" si="394"/>
        <v/>
      </c>
      <c r="U2082" s="57" t="str">
        <f t="shared" si="395"/>
        <v/>
      </c>
      <c r="V2082" s="57" t="str">
        <f ca="1">IF(AND(C2082&lt;&gt;"",C2082&lt;&gt;OFFSET(C2082,1,0)),SUMIFS([Giá có thuế],[Số ĐK],C2082),"")</f>
        <v/>
      </c>
      <c r="W2082" s="53"/>
      <c r="X2082" s="55" t="str">
        <f>IF(W2082="","",'Thông Tin Chung'!#REF!)</f>
        <v/>
      </c>
      <c r="Y2082" s="57" t="str">
        <f t="shared" ca="1" si="396"/>
        <v/>
      </c>
      <c r="Z2082" s="59"/>
      <c r="AA2082" s="49" t="str">
        <f ca="1">IF(C2082="","",IF(OR(D2082&lt;NgayBatDau,D2082&gt;NgayKetThuc),"Ngày tháng phải nằm trong kỳ báo cáo",IF(AND(G2082&lt;&gt;"",COUNTIF(D.2[Tên khách hàng],G2082)=0),"Tên KH chưa khai báo trong DSKH",IF(AND(H2082&lt;&gt;"",COUNTIF(D.1[Tên sản phẩm],H2082)=0),"SP này chưa khai báo trong DSSP",""))))</f>
        <v/>
      </c>
      <c r="AB2082" s="28" t="str">
        <f t="shared" ca="1" si="386"/>
        <v/>
      </c>
      <c r="AC2082" s="29" t="str">
        <f>IF(OR(H2082="",S2082=""),"",S2082-(SUM(L2082,M2082)*INDEX(#REF!,MATCH(H2082,D.1[Tên sản phẩm],0))))</f>
        <v/>
      </c>
    </row>
    <row r="2083" spans="2:29" ht="27.75" customHeight="1">
      <c r="B2083" s="69">
        <f t="shared" si="387"/>
        <v>2080</v>
      </c>
      <c r="C2083" s="49" t="str">
        <f t="shared" ca="1" si="388"/>
        <v/>
      </c>
      <c r="D2083" s="50" t="str">
        <f t="shared" ca="1" si="389"/>
        <v/>
      </c>
      <c r="E2083" s="51" t="str">
        <f t="shared" ca="1" si="390"/>
        <v/>
      </c>
      <c r="F2083" s="51"/>
      <c r="G2083" s="52" t="str">
        <f t="shared" ca="1" si="391"/>
        <v/>
      </c>
      <c r="H2083" s="53"/>
      <c r="I2083" s="54" t="str">
        <f>IF(H2083="","",INDEX(D.1[Quy cách],MATCH(H2083,D.1[Tên sản phẩm],0)))</f>
        <v/>
      </c>
      <c r="J2083" s="20" t="str">
        <f>IF(H2083="","",INDEX(D.1[ĐVT],MATCH(H2083,D.1[Tên sản phẩm],0)))</f>
        <v/>
      </c>
      <c r="K2083" s="56" t="str">
        <f>IF(H2083="","",INDEX(#REF!,MATCH(H2083,D.1[Tên sản phẩm],0)))</f>
        <v/>
      </c>
      <c r="L2083" s="56"/>
      <c r="M2083" s="53"/>
      <c r="N2083" s="53"/>
      <c r="O2083" s="53"/>
      <c r="P2083" s="57" t="str">
        <f t="shared" si="392"/>
        <v/>
      </c>
      <c r="Q2083" s="58"/>
      <c r="R2083" s="56" t="str">
        <f t="shared" si="385"/>
        <v/>
      </c>
      <c r="S2083" s="57" t="str">
        <f t="shared" si="393"/>
        <v/>
      </c>
      <c r="T2083" s="58" t="str">
        <f t="shared" ca="1" si="394"/>
        <v/>
      </c>
      <c r="U2083" s="57" t="str">
        <f t="shared" si="395"/>
        <v/>
      </c>
      <c r="V2083" s="57" t="str">
        <f ca="1">IF(AND(C2083&lt;&gt;"",C2083&lt;&gt;OFFSET(C2083,1,0)),SUMIFS([Giá có thuế],[Số ĐK],C2083),"")</f>
        <v/>
      </c>
      <c r="W2083" s="53"/>
      <c r="X2083" s="55" t="str">
        <f>IF(W2083="","",'Thông Tin Chung'!#REF!)</f>
        <v/>
      </c>
      <c r="Y2083" s="57" t="str">
        <f t="shared" ca="1" si="396"/>
        <v/>
      </c>
      <c r="Z2083" s="59"/>
      <c r="AA2083" s="49" t="str">
        <f ca="1">IF(C2083="","",IF(OR(D2083&lt;NgayBatDau,D2083&gt;NgayKetThuc),"Ngày tháng phải nằm trong kỳ báo cáo",IF(AND(G2083&lt;&gt;"",COUNTIF(D.2[Tên khách hàng],G2083)=0),"Tên KH chưa khai báo trong DSKH",IF(AND(H2083&lt;&gt;"",COUNTIF(D.1[Tên sản phẩm],H2083)=0),"SP này chưa khai báo trong DSSP",""))))</f>
        <v/>
      </c>
      <c r="AB2083" s="28" t="str">
        <f t="shared" ca="1" si="386"/>
        <v/>
      </c>
      <c r="AC2083" s="29" t="str">
        <f>IF(OR(H2083="",S2083=""),"",S2083-(SUM(L2083,M2083)*INDEX(#REF!,MATCH(H2083,D.1[Tên sản phẩm],0))))</f>
        <v/>
      </c>
    </row>
    <row r="2084" spans="2:29" ht="27.75" customHeight="1">
      <c r="B2084" s="69">
        <f t="shared" si="387"/>
        <v>2081</v>
      </c>
      <c r="C2084" s="49" t="str">
        <f t="shared" ca="1" si="388"/>
        <v/>
      </c>
      <c r="D2084" s="50" t="str">
        <f t="shared" ca="1" si="389"/>
        <v/>
      </c>
      <c r="E2084" s="51" t="str">
        <f t="shared" ca="1" si="390"/>
        <v/>
      </c>
      <c r="F2084" s="51"/>
      <c r="G2084" s="52" t="str">
        <f t="shared" ca="1" si="391"/>
        <v/>
      </c>
      <c r="H2084" s="53"/>
      <c r="I2084" s="54" t="str">
        <f>IF(H2084="","",INDEX(D.1[Quy cách],MATCH(H2084,D.1[Tên sản phẩm],0)))</f>
        <v/>
      </c>
      <c r="J2084" s="20" t="str">
        <f>IF(H2084="","",INDEX(D.1[ĐVT],MATCH(H2084,D.1[Tên sản phẩm],0)))</f>
        <v/>
      </c>
      <c r="K2084" s="56" t="str">
        <f>IF(H2084="","",INDEX(#REF!,MATCH(H2084,D.1[Tên sản phẩm],0)))</f>
        <v/>
      </c>
      <c r="L2084" s="56"/>
      <c r="M2084" s="53"/>
      <c r="N2084" s="53"/>
      <c r="O2084" s="53"/>
      <c r="P2084" s="57" t="str">
        <f t="shared" si="392"/>
        <v/>
      </c>
      <c r="Q2084" s="58"/>
      <c r="R2084" s="56" t="str">
        <f t="shared" si="385"/>
        <v/>
      </c>
      <c r="S2084" s="57" t="str">
        <f t="shared" si="393"/>
        <v/>
      </c>
      <c r="T2084" s="58" t="str">
        <f t="shared" ca="1" si="394"/>
        <v/>
      </c>
      <c r="U2084" s="57" t="str">
        <f t="shared" si="395"/>
        <v/>
      </c>
      <c r="V2084" s="57" t="str">
        <f ca="1">IF(AND(C2084&lt;&gt;"",C2084&lt;&gt;OFFSET(C2084,1,0)),SUMIFS([Giá có thuế],[Số ĐK],C2084),"")</f>
        <v/>
      </c>
      <c r="W2084" s="53"/>
      <c r="X2084" s="55" t="str">
        <f>IF(W2084="","",'Thông Tin Chung'!#REF!)</f>
        <v/>
      </c>
      <c r="Y2084" s="57" t="str">
        <f t="shared" ca="1" si="396"/>
        <v/>
      </c>
      <c r="Z2084" s="59"/>
      <c r="AA2084" s="49" t="str">
        <f ca="1">IF(C2084="","",IF(OR(D2084&lt;NgayBatDau,D2084&gt;NgayKetThuc),"Ngày tháng phải nằm trong kỳ báo cáo",IF(AND(G2084&lt;&gt;"",COUNTIF(D.2[Tên khách hàng],G2084)=0),"Tên KH chưa khai báo trong DSKH",IF(AND(H2084&lt;&gt;"",COUNTIF(D.1[Tên sản phẩm],H2084)=0),"SP này chưa khai báo trong DSSP",""))))</f>
        <v/>
      </c>
      <c r="AB2084" s="28" t="str">
        <f t="shared" ca="1" si="386"/>
        <v/>
      </c>
      <c r="AC2084" s="29" t="str">
        <f>IF(OR(H2084="",S2084=""),"",S2084-(SUM(L2084,M2084)*INDEX(#REF!,MATCH(H2084,D.1[Tên sản phẩm],0))))</f>
        <v/>
      </c>
    </row>
    <row r="2085" spans="2:29" ht="27.75" customHeight="1">
      <c r="B2085" s="69">
        <f t="shared" si="387"/>
        <v>2082</v>
      </c>
      <c r="C2085" s="49" t="str">
        <f t="shared" ca="1" si="388"/>
        <v/>
      </c>
      <c r="D2085" s="50" t="str">
        <f t="shared" ca="1" si="389"/>
        <v/>
      </c>
      <c r="E2085" s="51" t="str">
        <f t="shared" ca="1" si="390"/>
        <v/>
      </c>
      <c r="F2085" s="51"/>
      <c r="G2085" s="52" t="str">
        <f t="shared" ca="1" si="391"/>
        <v/>
      </c>
      <c r="H2085" s="53"/>
      <c r="I2085" s="54" t="str">
        <f>IF(H2085="","",INDEX(D.1[Quy cách],MATCH(H2085,D.1[Tên sản phẩm],0)))</f>
        <v/>
      </c>
      <c r="J2085" s="20" t="str">
        <f>IF(H2085="","",INDEX(D.1[ĐVT],MATCH(H2085,D.1[Tên sản phẩm],0)))</f>
        <v/>
      </c>
      <c r="K2085" s="56" t="str">
        <f>IF(H2085="","",INDEX(#REF!,MATCH(H2085,D.1[Tên sản phẩm],0)))</f>
        <v/>
      </c>
      <c r="L2085" s="56"/>
      <c r="M2085" s="53"/>
      <c r="N2085" s="53"/>
      <c r="O2085" s="53"/>
      <c r="P2085" s="57" t="str">
        <f t="shared" si="392"/>
        <v/>
      </c>
      <c r="Q2085" s="58"/>
      <c r="R2085" s="56" t="str">
        <f t="shared" si="385"/>
        <v/>
      </c>
      <c r="S2085" s="57" t="str">
        <f t="shared" si="393"/>
        <v/>
      </c>
      <c r="T2085" s="58" t="str">
        <f t="shared" ca="1" si="394"/>
        <v/>
      </c>
      <c r="U2085" s="57" t="str">
        <f t="shared" si="395"/>
        <v/>
      </c>
      <c r="V2085" s="57" t="str">
        <f ca="1">IF(AND(C2085&lt;&gt;"",C2085&lt;&gt;OFFSET(C2085,1,0)),SUMIFS([Giá có thuế],[Số ĐK],C2085),"")</f>
        <v/>
      </c>
      <c r="W2085" s="53"/>
      <c r="X2085" s="55" t="str">
        <f>IF(W2085="","",'Thông Tin Chung'!#REF!)</f>
        <v/>
      </c>
      <c r="Y2085" s="57" t="str">
        <f t="shared" ca="1" si="396"/>
        <v/>
      </c>
      <c r="Z2085" s="59"/>
      <c r="AA2085" s="49" t="str">
        <f ca="1">IF(C2085="","",IF(OR(D2085&lt;NgayBatDau,D2085&gt;NgayKetThuc),"Ngày tháng phải nằm trong kỳ báo cáo",IF(AND(G2085&lt;&gt;"",COUNTIF(D.2[Tên khách hàng],G2085)=0),"Tên KH chưa khai báo trong DSKH",IF(AND(H2085&lt;&gt;"",COUNTIF(D.1[Tên sản phẩm],H2085)=0),"SP này chưa khai báo trong DSSP",""))))</f>
        <v/>
      </c>
      <c r="AB2085" s="28" t="str">
        <f t="shared" ca="1" si="386"/>
        <v/>
      </c>
      <c r="AC2085" s="29" t="str">
        <f>IF(OR(H2085="",S2085=""),"",S2085-(SUM(L2085,M2085)*INDEX(#REF!,MATCH(H2085,D.1[Tên sản phẩm],0))))</f>
        <v/>
      </c>
    </row>
    <row r="2086" spans="2:29" ht="27.75" customHeight="1">
      <c r="B2086" s="69">
        <f t="shared" si="387"/>
        <v>2083</v>
      </c>
      <c r="C2086" s="49" t="str">
        <f t="shared" ca="1" si="388"/>
        <v/>
      </c>
      <c r="D2086" s="50" t="str">
        <f t="shared" ca="1" si="389"/>
        <v/>
      </c>
      <c r="E2086" s="51" t="str">
        <f t="shared" ca="1" si="390"/>
        <v/>
      </c>
      <c r="F2086" s="51"/>
      <c r="G2086" s="52" t="str">
        <f t="shared" ca="1" si="391"/>
        <v/>
      </c>
      <c r="H2086" s="53"/>
      <c r="I2086" s="54" t="str">
        <f>IF(H2086="","",INDEX(D.1[Quy cách],MATCH(H2086,D.1[Tên sản phẩm],0)))</f>
        <v/>
      </c>
      <c r="J2086" s="20" t="str">
        <f>IF(H2086="","",INDEX(D.1[ĐVT],MATCH(H2086,D.1[Tên sản phẩm],0)))</f>
        <v/>
      </c>
      <c r="K2086" s="56" t="str">
        <f>IF(H2086="","",INDEX(#REF!,MATCH(H2086,D.1[Tên sản phẩm],0)))</f>
        <v/>
      </c>
      <c r="L2086" s="56"/>
      <c r="M2086" s="53"/>
      <c r="N2086" s="53"/>
      <c r="O2086" s="53"/>
      <c r="P2086" s="57" t="str">
        <f t="shared" si="392"/>
        <v/>
      </c>
      <c r="Q2086" s="58"/>
      <c r="R2086" s="56" t="str">
        <f t="shared" si="385"/>
        <v/>
      </c>
      <c r="S2086" s="57" t="str">
        <f t="shared" si="393"/>
        <v/>
      </c>
      <c r="T2086" s="58" t="str">
        <f t="shared" ca="1" si="394"/>
        <v/>
      </c>
      <c r="U2086" s="57" t="str">
        <f t="shared" si="395"/>
        <v/>
      </c>
      <c r="V2086" s="57" t="str">
        <f ca="1">IF(AND(C2086&lt;&gt;"",C2086&lt;&gt;OFFSET(C2086,1,0)),SUMIFS([Giá có thuế],[Số ĐK],C2086),"")</f>
        <v/>
      </c>
      <c r="W2086" s="53"/>
      <c r="X2086" s="55" t="str">
        <f>IF(W2086="","",'Thông Tin Chung'!#REF!)</f>
        <v/>
      </c>
      <c r="Y2086" s="57" t="str">
        <f t="shared" ca="1" si="396"/>
        <v/>
      </c>
      <c r="Z2086" s="59"/>
      <c r="AA2086" s="49" t="str">
        <f ca="1">IF(C2086="","",IF(OR(D2086&lt;NgayBatDau,D2086&gt;NgayKetThuc),"Ngày tháng phải nằm trong kỳ báo cáo",IF(AND(G2086&lt;&gt;"",COUNTIF(D.2[Tên khách hàng],G2086)=0),"Tên KH chưa khai báo trong DSKH",IF(AND(H2086&lt;&gt;"",COUNTIF(D.1[Tên sản phẩm],H2086)=0),"SP này chưa khai báo trong DSSP",""))))</f>
        <v/>
      </c>
      <c r="AB2086" s="28" t="str">
        <f t="shared" ca="1" si="386"/>
        <v/>
      </c>
      <c r="AC2086" s="29" t="str">
        <f>IF(OR(H2086="",S2086=""),"",S2086-(SUM(L2086,M2086)*INDEX(#REF!,MATCH(H2086,D.1[Tên sản phẩm],0))))</f>
        <v/>
      </c>
    </row>
    <row r="2087" spans="2:29" ht="27.75" customHeight="1">
      <c r="B2087" s="69">
        <f t="shared" si="387"/>
        <v>2084</v>
      </c>
      <c r="C2087" s="49" t="str">
        <f t="shared" ca="1" si="388"/>
        <v/>
      </c>
      <c r="D2087" s="50" t="str">
        <f t="shared" ca="1" si="389"/>
        <v/>
      </c>
      <c r="E2087" s="51" t="str">
        <f t="shared" ca="1" si="390"/>
        <v/>
      </c>
      <c r="F2087" s="51"/>
      <c r="G2087" s="52" t="str">
        <f t="shared" ca="1" si="391"/>
        <v/>
      </c>
      <c r="H2087" s="53"/>
      <c r="I2087" s="54" t="str">
        <f>IF(H2087="","",INDEX(D.1[Quy cách],MATCH(H2087,D.1[Tên sản phẩm],0)))</f>
        <v/>
      </c>
      <c r="J2087" s="20" t="str">
        <f>IF(H2087="","",INDEX(D.1[ĐVT],MATCH(H2087,D.1[Tên sản phẩm],0)))</f>
        <v/>
      </c>
      <c r="K2087" s="56" t="str">
        <f>IF(H2087="","",INDEX(#REF!,MATCH(H2087,D.1[Tên sản phẩm],0)))</f>
        <v/>
      </c>
      <c r="L2087" s="56"/>
      <c r="M2087" s="53"/>
      <c r="N2087" s="53"/>
      <c r="O2087" s="53"/>
      <c r="P2087" s="57" t="str">
        <f t="shared" si="392"/>
        <v/>
      </c>
      <c r="Q2087" s="58"/>
      <c r="R2087" s="56" t="str">
        <f t="shared" si="385"/>
        <v/>
      </c>
      <c r="S2087" s="57" t="str">
        <f t="shared" si="393"/>
        <v/>
      </c>
      <c r="T2087" s="58" t="str">
        <f t="shared" ca="1" si="394"/>
        <v/>
      </c>
      <c r="U2087" s="57" t="str">
        <f t="shared" si="395"/>
        <v/>
      </c>
      <c r="V2087" s="57" t="str">
        <f ca="1">IF(AND(C2087&lt;&gt;"",C2087&lt;&gt;OFFSET(C2087,1,0)),SUMIFS([Giá có thuế],[Số ĐK],C2087),"")</f>
        <v/>
      </c>
      <c r="W2087" s="53"/>
      <c r="X2087" s="55" t="str">
        <f>IF(W2087="","",'Thông Tin Chung'!#REF!)</f>
        <v/>
      </c>
      <c r="Y2087" s="57" t="str">
        <f t="shared" ca="1" si="396"/>
        <v/>
      </c>
      <c r="Z2087" s="59"/>
      <c r="AA2087" s="49" t="str">
        <f ca="1">IF(C2087="","",IF(OR(D2087&lt;NgayBatDau,D2087&gt;NgayKetThuc),"Ngày tháng phải nằm trong kỳ báo cáo",IF(AND(G2087&lt;&gt;"",COUNTIF(D.2[Tên khách hàng],G2087)=0),"Tên KH chưa khai báo trong DSKH",IF(AND(H2087&lt;&gt;"",COUNTIF(D.1[Tên sản phẩm],H2087)=0),"SP này chưa khai báo trong DSSP",""))))</f>
        <v/>
      </c>
      <c r="AB2087" s="28" t="str">
        <f t="shared" ca="1" si="386"/>
        <v/>
      </c>
      <c r="AC2087" s="29" t="str">
        <f>IF(OR(H2087="",S2087=""),"",S2087-(SUM(L2087,M2087)*INDEX(#REF!,MATCH(H2087,D.1[Tên sản phẩm],0))))</f>
        <v/>
      </c>
    </row>
    <row r="2088" spans="2:29" ht="27.75" customHeight="1">
      <c r="B2088" s="69">
        <f t="shared" si="387"/>
        <v>2085</v>
      </c>
      <c r="C2088" s="49" t="str">
        <f t="shared" ca="1" si="388"/>
        <v/>
      </c>
      <c r="D2088" s="50" t="str">
        <f t="shared" ca="1" si="389"/>
        <v/>
      </c>
      <c r="E2088" s="51" t="str">
        <f t="shared" ca="1" si="390"/>
        <v/>
      </c>
      <c r="F2088" s="51"/>
      <c r="G2088" s="52" t="str">
        <f t="shared" ca="1" si="391"/>
        <v/>
      </c>
      <c r="H2088" s="53"/>
      <c r="I2088" s="54" t="str">
        <f>IF(H2088="","",INDEX(D.1[Quy cách],MATCH(H2088,D.1[Tên sản phẩm],0)))</f>
        <v/>
      </c>
      <c r="J2088" s="20" t="str">
        <f>IF(H2088="","",INDEX(D.1[ĐVT],MATCH(H2088,D.1[Tên sản phẩm],0)))</f>
        <v/>
      </c>
      <c r="K2088" s="56" t="str">
        <f>IF(H2088="","",INDEX(#REF!,MATCH(H2088,D.1[Tên sản phẩm],0)))</f>
        <v/>
      </c>
      <c r="L2088" s="56"/>
      <c r="M2088" s="53"/>
      <c r="N2088" s="53"/>
      <c r="O2088" s="53"/>
      <c r="P2088" s="57" t="str">
        <f t="shared" si="392"/>
        <v/>
      </c>
      <c r="Q2088" s="58"/>
      <c r="R2088" s="56" t="str">
        <f t="shared" si="385"/>
        <v/>
      </c>
      <c r="S2088" s="57" t="str">
        <f t="shared" si="393"/>
        <v/>
      </c>
      <c r="T2088" s="58" t="str">
        <f t="shared" ca="1" si="394"/>
        <v/>
      </c>
      <c r="U2088" s="57" t="str">
        <f t="shared" si="395"/>
        <v/>
      </c>
      <c r="V2088" s="57" t="str">
        <f ca="1">IF(AND(C2088&lt;&gt;"",C2088&lt;&gt;OFFSET(C2088,1,0)),SUMIFS([Giá có thuế],[Số ĐK],C2088),"")</f>
        <v/>
      </c>
      <c r="W2088" s="53"/>
      <c r="X2088" s="55" t="str">
        <f>IF(W2088="","",'Thông Tin Chung'!#REF!)</f>
        <v/>
      </c>
      <c r="Y2088" s="57" t="str">
        <f t="shared" ca="1" si="396"/>
        <v/>
      </c>
      <c r="Z2088" s="59"/>
      <c r="AA2088" s="49" t="str">
        <f ca="1">IF(C2088="","",IF(OR(D2088&lt;NgayBatDau,D2088&gt;NgayKetThuc),"Ngày tháng phải nằm trong kỳ báo cáo",IF(AND(G2088&lt;&gt;"",COUNTIF(D.2[Tên khách hàng],G2088)=0),"Tên KH chưa khai báo trong DSKH",IF(AND(H2088&lt;&gt;"",COUNTIF(D.1[Tên sản phẩm],H2088)=0),"SP này chưa khai báo trong DSSP",""))))</f>
        <v/>
      </c>
      <c r="AB2088" s="28" t="str">
        <f t="shared" ca="1" si="386"/>
        <v/>
      </c>
      <c r="AC2088" s="29" t="str">
        <f>IF(OR(H2088="",S2088=""),"",S2088-(SUM(L2088,M2088)*INDEX(#REF!,MATCH(H2088,D.1[Tên sản phẩm],0))))</f>
        <v/>
      </c>
    </row>
    <row r="2089" spans="2:29" ht="27.75" customHeight="1">
      <c r="B2089" s="69">
        <f t="shared" si="387"/>
        <v>2086</v>
      </c>
      <c r="C2089" s="49" t="str">
        <f t="shared" ca="1" si="388"/>
        <v/>
      </c>
      <c r="D2089" s="50" t="str">
        <f t="shared" ca="1" si="389"/>
        <v/>
      </c>
      <c r="E2089" s="51" t="str">
        <f t="shared" ca="1" si="390"/>
        <v/>
      </c>
      <c r="F2089" s="51"/>
      <c r="G2089" s="52" t="str">
        <f t="shared" ca="1" si="391"/>
        <v/>
      </c>
      <c r="H2089" s="53"/>
      <c r="I2089" s="54" t="str">
        <f>IF(H2089="","",INDEX(D.1[Quy cách],MATCH(H2089,D.1[Tên sản phẩm],0)))</f>
        <v/>
      </c>
      <c r="J2089" s="20" t="str">
        <f>IF(H2089="","",INDEX(D.1[ĐVT],MATCH(H2089,D.1[Tên sản phẩm],0)))</f>
        <v/>
      </c>
      <c r="K2089" s="56" t="str">
        <f>IF(H2089="","",INDEX(#REF!,MATCH(H2089,D.1[Tên sản phẩm],0)))</f>
        <v/>
      </c>
      <c r="L2089" s="56"/>
      <c r="M2089" s="53"/>
      <c r="N2089" s="53"/>
      <c r="O2089" s="53"/>
      <c r="P2089" s="57" t="str">
        <f t="shared" si="392"/>
        <v/>
      </c>
      <c r="Q2089" s="58"/>
      <c r="R2089" s="56" t="str">
        <f t="shared" si="385"/>
        <v/>
      </c>
      <c r="S2089" s="57" t="str">
        <f t="shared" si="393"/>
        <v/>
      </c>
      <c r="T2089" s="58" t="str">
        <f t="shared" ca="1" si="394"/>
        <v/>
      </c>
      <c r="U2089" s="57" t="str">
        <f t="shared" si="395"/>
        <v/>
      </c>
      <c r="V2089" s="57" t="str">
        <f ca="1">IF(AND(C2089&lt;&gt;"",C2089&lt;&gt;OFFSET(C2089,1,0)),SUMIFS([Giá có thuế],[Số ĐK],C2089),"")</f>
        <v/>
      </c>
      <c r="W2089" s="53"/>
      <c r="X2089" s="55" t="str">
        <f>IF(W2089="","",'Thông Tin Chung'!#REF!)</f>
        <v/>
      </c>
      <c r="Y2089" s="57" t="str">
        <f t="shared" ca="1" si="396"/>
        <v/>
      </c>
      <c r="Z2089" s="59"/>
      <c r="AA2089" s="49" t="str">
        <f ca="1">IF(C2089="","",IF(OR(D2089&lt;NgayBatDau,D2089&gt;NgayKetThuc),"Ngày tháng phải nằm trong kỳ báo cáo",IF(AND(G2089&lt;&gt;"",COUNTIF(D.2[Tên khách hàng],G2089)=0),"Tên KH chưa khai báo trong DSKH",IF(AND(H2089&lt;&gt;"",COUNTIF(D.1[Tên sản phẩm],H2089)=0),"SP này chưa khai báo trong DSSP",""))))</f>
        <v/>
      </c>
      <c r="AB2089" s="28" t="str">
        <f t="shared" ca="1" si="386"/>
        <v/>
      </c>
      <c r="AC2089" s="29" t="str">
        <f>IF(OR(H2089="",S2089=""),"",S2089-(SUM(L2089,M2089)*INDEX(#REF!,MATCH(H2089,D.1[Tên sản phẩm],0))))</f>
        <v/>
      </c>
    </row>
    <row r="2090" spans="2:29" ht="27.75" customHeight="1">
      <c r="B2090" s="69">
        <f t="shared" si="387"/>
        <v>2087</v>
      </c>
      <c r="C2090" s="49" t="str">
        <f t="shared" ca="1" si="388"/>
        <v/>
      </c>
      <c r="D2090" s="50" t="str">
        <f t="shared" ca="1" si="389"/>
        <v/>
      </c>
      <c r="E2090" s="51" t="str">
        <f t="shared" ca="1" si="390"/>
        <v/>
      </c>
      <c r="F2090" s="51"/>
      <c r="G2090" s="52" t="str">
        <f t="shared" ca="1" si="391"/>
        <v/>
      </c>
      <c r="H2090" s="53"/>
      <c r="I2090" s="54" t="str">
        <f>IF(H2090="","",INDEX(D.1[Quy cách],MATCH(H2090,D.1[Tên sản phẩm],0)))</f>
        <v/>
      </c>
      <c r="J2090" s="20" t="str">
        <f>IF(H2090="","",INDEX(D.1[ĐVT],MATCH(H2090,D.1[Tên sản phẩm],0)))</f>
        <v/>
      </c>
      <c r="K2090" s="56" t="str">
        <f>IF(H2090="","",INDEX(#REF!,MATCH(H2090,D.1[Tên sản phẩm],0)))</f>
        <v/>
      </c>
      <c r="L2090" s="56"/>
      <c r="M2090" s="53"/>
      <c r="N2090" s="53"/>
      <c r="O2090" s="53"/>
      <c r="P2090" s="57" t="str">
        <f t="shared" si="392"/>
        <v/>
      </c>
      <c r="Q2090" s="58"/>
      <c r="R2090" s="56" t="str">
        <f t="shared" si="385"/>
        <v/>
      </c>
      <c r="S2090" s="57" t="str">
        <f t="shared" si="393"/>
        <v/>
      </c>
      <c r="T2090" s="58" t="str">
        <f t="shared" ca="1" si="394"/>
        <v/>
      </c>
      <c r="U2090" s="57" t="str">
        <f t="shared" si="395"/>
        <v/>
      </c>
      <c r="V2090" s="57" t="str">
        <f ca="1">IF(AND(C2090&lt;&gt;"",C2090&lt;&gt;OFFSET(C2090,1,0)),SUMIFS([Giá có thuế],[Số ĐK],C2090),"")</f>
        <v/>
      </c>
      <c r="W2090" s="53"/>
      <c r="X2090" s="55" t="str">
        <f>IF(W2090="","",'Thông Tin Chung'!#REF!)</f>
        <v/>
      </c>
      <c r="Y2090" s="57" t="str">
        <f t="shared" ca="1" si="396"/>
        <v/>
      </c>
      <c r="Z2090" s="59"/>
      <c r="AA2090" s="49" t="str">
        <f ca="1">IF(C2090="","",IF(OR(D2090&lt;NgayBatDau,D2090&gt;NgayKetThuc),"Ngày tháng phải nằm trong kỳ báo cáo",IF(AND(G2090&lt;&gt;"",COUNTIF(D.2[Tên khách hàng],G2090)=0),"Tên KH chưa khai báo trong DSKH",IF(AND(H2090&lt;&gt;"",COUNTIF(D.1[Tên sản phẩm],H2090)=0),"SP này chưa khai báo trong DSSP",""))))</f>
        <v/>
      </c>
      <c r="AB2090" s="28" t="str">
        <f t="shared" ca="1" si="386"/>
        <v/>
      </c>
      <c r="AC2090" s="29" t="str">
        <f>IF(OR(H2090="",S2090=""),"",S2090-(SUM(L2090,M2090)*INDEX(#REF!,MATCH(H2090,D.1[Tên sản phẩm],0))))</f>
        <v/>
      </c>
    </row>
    <row r="2091" spans="2:29" ht="27.75" customHeight="1">
      <c r="B2091" s="69">
        <f t="shared" si="387"/>
        <v>2088</v>
      </c>
      <c r="C2091" s="49" t="str">
        <f t="shared" ca="1" si="388"/>
        <v/>
      </c>
      <c r="D2091" s="50" t="str">
        <f t="shared" ca="1" si="389"/>
        <v/>
      </c>
      <c r="E2091" s="51" t="str">
        <f t="shared" ca="1" si="390"/>
        <v/>
      </c>
      <c r="F2091" s="51"/>
      <c r="G2091" s="52" t="str">
        <f t="shared" ca="1" si="391"/>
        <v/>
      </c>
      <c r="H2091" s="53"/>
      <c r="I2091" s="54" t="str">
        <f>IF(H2091="","",INDEX(D.1[Quy cách],MATCH(H2091,D.1[Tên sản phẩm],0)))</f>
        <v/>
      </c>
      <c r="J2091" s="20" t="str">
        <f>IF(H2091="","",INDEX(D.1[ĐVT],MATCH(H2091,D.1[Tên sản phẩm],0)))</f>
        <v/>
      </c>
      <c r="K2091" s="56" t="str">
        <f>IF(H2091="","",INDEX(#REF!,MATCH(H2091,D.1[Tên sản phẩm],0)))</f>
        <v/>
      </c>
      <c r="L2091" s="56"/>
      <c r="M2091" s="53"/>
      <c r="N2091" s="53"/>
      <c r="O2091" s="53"/>
      <c r="P2091" s="57" t="str">
        <f t="shared" si="392"/>
        <v/>
      </c>
      <c r="Q2091" s="58"/>
      <c r="R2091" s="56" t="str">
        <f t="shared" si="385"/>
        <v/>
      </c>
      <c r="S2091" s="57" t="str">
        <f t="shared" si="393"/>
        <v/>
      </c>
      <c r="T2091" s="58" t="str">
        <f t="shared" ca="1" si="394"/>
        <v/>
      </c>
      <c r="U2091" s="57" t="str">
        <f t="shared" si="395"/>
        <v/>
      </c>
      <c r="V2091" s="57" t="str">
        <f ca="1">IF(AND(C2091&lt;&gt;"",C2091&lt;&gt;OFFSET(C2091,1,0)),SUMIFS([Giá có thuế],[Số ĐK],C2091),"")</f>
        <v/>
      </c>
      <c r="W2091" s="53"/>
      <c r="X2091" s="55" t="str">
        <f>IF(W2091="","",'Thông Tin Chung'!#REF!)</f>
        <v/>
      </c>
      <c r="Y2091" s="57" t="str">
        <f t="shared" ca="1" si="396"/>
        <v/>
      </c>
      <c r="Z2091" s="59"/>
      <c r="AA2091" s="49" t="str">
        <f ca="1">IF(C2091="","",IF(OR(D2091&lt;NgayBatDau,D2091&gt;NgayKetThuc),"Ngày tháng phải nằm trong kỳ báo cáo",IF(AND(G2091&lt;&gt;"",COUNTIF(D.2[Tên khách hàng],G2091)=0),"Tên KH chưa khai báo trong DSKH",IF(AND(H2091&lt;&gt;"",COUNTIF(D.1[Tên sản phẩm],H2091)=0),"SP này chưa khai báo trong DSSP",""))))</f>
        <v/>
      </c>
      <c r="AB2091" s="28" t="str">
        <f t="shared" ca="1" si="386"/>
        <v/>
      </c>
      <c r="AC2091" s="29" t="str">
        <f>IF(OR(H2091="",S2091=""),"",S2091-(SUM(L2091,M2091)*INDEX(#REF!,MATCH(H2091,D.1[Tên sản phẩm],0))))</f>
        <v/>
      </c>
    </row>
    <row r="2092" spans="2:29" ht="27.75" customHeight="1">
      <c r="B2092" s="69">
        <f t="shared" si="387"/>
        <v>2089</v>
      </c>
      <c r="C2092" s="49" t="str">
        <f t="shared" ca="1" si="388"/>
        <v/>
      </c>
      <c r="D2092" s="50" t="str">
        <f t="shared" ca="1" si="389"/>
        <v/>
      </c>
      <c r="E2092" s="51" t="str">
        <f t="shared" ca="1" si="390"/>
        <v/>
      </c>
      <c r="F2092" s="51"/>
      <c r="G2092" s="52" t="str">
        <f t="shared" ca="1" si="391"/>
        <v/>
      </c>
      <c r="H2092" s="53"/>
      <c r="I2092" s="54" t="str">
        <f>IF(H2092="","",INDEX(D.1[Quy cách],MATCH(H2092,D.1[Tên sản phẩm],0)))</f>
        <v/>
      </c>
      <c r="J2092" s="20" t="str">
        <f>IF(H2092="","",INDEX(D.1[ĐVT],MATCH(H2092,D.1[Tên sản phẩm],0)))</f>
        <v/>
      </c>
      <c r="K2092" s="56" t="str">
        <f>IF(H2092="","",INDEX(#REF!,MATCH(H2092,D.1[Tên sản phẩm],0)))</f>
        <v/>
      </c>
      <c r="L2092" s="56"/>
      <c r="M2092" s="53"/>
      <c r="N2092" s="53"/>
      <c r="O2092" s="53"/>
      <c r="P2092" s="57" t="str">
        <f t="shared" si="392"/>
        <v/>
      </c>
      <c r="Q2092" s="58"/>
      <c r="R2092" s="56" t="str">
        <f t="shared" si="385"/>
        <v/>
      </c>
      <c r="S2092" s="57" t="str">
        <f t="shared" si="393"/>
        <v/>
      </c>
      <c r="T2092" s="58" t="str">
        <f t="shared" ca="1" si="394"/>
        <v/>
      </c>
      <c r="U2092" s="57" t="str">
        <f t="shared" si="395"/>
        <v/>
      </c>
      <c r="V2092" s="57" t="str">
        <f ca="1">IF(AND(C2092&lt;&gt;"",C2092&lt;&gt;OFFSET(C2092,1,0)),SUMIFS([Giá có thuế],[Số ĐK],C2092),"")</f>
        <v/>
      </c>
      <c r="W2092" s="53"/>
      <c r="X2092" s="55" t="str">
        <f>IF(W2092="","",'Thông Tin Chung'!#REF!)</f>
        <v/>
      </c>
      <c r="Y2092" s="57" t="str">
        <f t="shared" ca="1" si="396"/>
        <v/>
      </c>
      <c r="Z2092" s="59"/>
      <c r="AA2092" s="49" t="str">
        <f ca="1">IF(C2092="","",IF(OR(D2092&lt;NgayBatDau,D2092&gt;NgayKetThuc),"Ngày tháng phải nằm trong kỳ báo cáo",IF(AND(G2092&lt;&gt;"",COUNTIF(D.2[Tên khách hàng],G2092)=0),"Tên KH chưa khai báo trong DSKH",IF(AND(H2092&lt;&gt;"",COUNTIF(D.1[Tên sản phẩm],H2092)=0),"SP này chưa khai báo trong DSSP",""))))</f>
        <v/>
      </c>
      <c r="AB2092" s="28" t="str">
        <f t="shared" ca="1" si="386"/>
        <v/>
      </c>
      <c r="AC2092" s="29" t="str">
        <f>IF(OR(H2092="",S2092=""),"",S2092-(SUM(L2092,M2092)*INDEX(#REF!,MATCH(H2092,D.1[Tên sản phẩm],0))))</f>
        <v/>
      </c>
    </row>
    <row r="2093" spans="2:29" ht="27.75" customHeight="1">
      <c r="B2093" s="69">
        <f t="shared" si="387"/>
        <v>2090</v>
      </c>
      <c r="C2093" s="49" t="str">
        <f t="shared" ca="1" si="388"/>
        <v/>
      </c>
      <c r="D2093" s="50" t="str">
        <f t="shared" ca="1" si="389"/>
        <v/>
      </c>
      <c r="E2093" s="51" t="str">
        <f t="shared" ca="1" si="390"/>
        <v/>
      </c>
      <c r="F2093" s="51"/>
      <c r="G2093" s="52" t="str">
        <f t="shared" ca="1" si="391"/>
        <v/>
      </c>
      <c r="H2093" s="53"/>
      <c r="I2093" s="54" t="str">
        <f>IF(H2093="","",INDEX(D.1[Quy cách],MATCH(H2093,D.1[Tên sản phẩm],0)))</f>
        <v/>
      </c>
      <c r="J2093" s="20" t="str">
        <f>IF(H2093="","",INDEX(D.1[ĐVT],MATCH(H2093,D.1[Tên sản phẩm],0)))</f>
        <v/>
      </c>
      <c r="K2093" s="56" t="str">
        <f>IF(H2093="","",INDEX(#REF!,MATCH(H2093,D.1[Tên sản phẩm],0)))</f>
        <v/>
      </c>
      <c r="L2093" s="56"/>
      <c r="M2093" s="53"/>
      <c r="N2093" s="53"/>
      <c r="O2093" s="53"/>
      <c r="P2093" s="57" t="str">
        <f t="shared" si="392"/>
        <v/>
      </c>
      <c r="Q2093" s="58"/>
      <c r="R2093" s="56" t="str">
        <f t="shared" si="385"/>
        <v/>
      </c>
      <c r="S2093" s="57" t="str">
        <f t="shared" si="393"/>
        <v/>
      </c>
      <c r="T2093" s="58" t="str">
        <f t="shared" ca="1" si="394"/>
        <v/>
      </c>
      <c r="U2093" s="57" t="str">
        <f t="shared" si="395"/>
        <v/>
      </c>
      <c r="V2093" s="57" t="str">
        <f ca="1">IF(AND(C2093&lt;&gt;"",C2093&lt;&gt;OFFSET(C2093,1,0)),SUMIFS([Giá có thuế],[Số ĐK],C2093),"")</f>
        <v/>
      </c>
      <c r="W2093" s="53"/>
      <c r="X2093" s="55" t="str">
        <f>IF(W2093="","",'Thông Tin Chung'!#REF!)</f>
        <v/>
      </c>
      <c r="Y2093" s="57" t="str">
        <f t="shared" ca="1" si="396"/>
        <v/>
      </c>
      <c r="Z2093" s="59"/>
      <c r="AA2093" s="49" t="str">
        <f ca="1">IF(C2093="","",IF(OR(D2093&lt;NgayBatDau,D2093&gt;NgayKetThuc),"Ngày tháng phải nằm trong kỳ báo cáo",IF(AND(G2093&lt;&gt;"",COUNTIF(D.2[Tên khách hàng],G2093)=0),"Tên KH chưa khai báo trong DSKH",IF(AND(H2093&lt;&gt;"",COUNTIF(D.1[Tên sản phẩm],H2093)=0),"SP này chưa khai báo trong DSSP",""))))</f>
        <v/>
      </c>
      <c r="AB2093" s="28" t="str">
        <f t="shared" ca="1" si="386"/>
        <v/>
      </c>
      <c r="AC2093" s="29" t="str">
        <f>IF(OR(H2093="",S2093=""),"",S2093-(SUM(L2093,M2093)*INDEX(#REF!,MATCH(H2093,D.1[Tên sản phẩm],0))))</f>
        <v/>
      </c>
    </row>
    <row r="2094" spans="2:29" ht="27.75" customHeight="1">
      <c r="B2094" s="69">
        <f t="shared" si="387"/>
        <v>2091</v>
      </c>
      <c r="C2094" s="49" t="str">
        <f t="shared" ca="1" si="388"/>
        <v/>
      </c>
      <c r="D2094" s="50" t="str">
        <f t="shared" ca="1" si="389"/>
        <v/>
      </c>
      <c r="E2094" s="51" t="str">
        <f t="shared" ca="1" si="390"/>
        <v/>
      </c>
      <c r="F2094" s="51"/>
      <c r="G2094" s="52" t="str">
        <f t="shared" ca="1" si="391"/>
        <v/>
      </c>
      <c r="H2094" s="53"/>
      <c r="I2094" s="54" t="str">
        <f>IF(H2094="","",INDEX(D.1[Quy cách],MATCH(H2094,D.1[Tên sản phẩm],0)))</f>
        <v/>
      </c>
      <c r="J2094" s="20" t="str">
        <f>IF(H2094="","",INDEX(D.1[ĐVT],MATCH(H2094,D.1[Tên sản phẩm],0)))</f>
        <v/>
      </c>
      <c r="K2094" s="56" t="str">
        <f>IF(H2094="","",INDEX(#REF!,MATCH(H2094,D.1[Tên sản phẩm],0)))</f>
        <v/>
      </c>
      <c r="L2094" s="56"/>
      <c r="M2094" s="53"/>
      <c r="N2094" s="53"/>
      <c r="O2094" s="53"/>
      <c r="P2094" s="57" t="str">
        <f t="shared" si="392"/>
        <v/>
      </c>
      <c r="Q2094" s="58"/>
      <c r="R2094" s="56" t="str">
        <f t="shared" si="385"/>
        <v/>
      </c>
      <c r="S2094" s="57" t="str">
        <f t="shared" si="393"/>
        <v/>
      </c>
      <c r="T2094" s="58" t="str">
        <f t="shared" ca="1" si="394"/>
        <v/>
      </c>
      <c r="U2094" s="57" t="str">
        <f t="shared" si="395"/>
        <v/>
      </c>
      <c r="V2094" s="57" t="str">
        <f ca="1">IF(AND(C2094&lt;&gt;"",C2094&lt;&gt;OFFSET(C2094,1,0)),SUMIFS([Giá có thuế],[Số ĐK],C2094),"")</f>
        <v/>
      </c>
      <c r="W2094" s="53"/>
      <c r="X2094" s="55" t="str">
        <f>IF(W2094="","",'Thông Tin Chung'!#REF!)</f>
        <v/>
      </c>
      <c r="Y2094" s="57" t="str">
        <f t="shared" ca="1" si="396"/>
        <v/>
      </c>
      <c r="Z2094" s="59"/>
      <c r="AA2094" s="49" t="str">
        <f ca="1">IF(C2094="","",IF(OR(D2094&lt;NgayBatDau,D2094&gt;NgayKetThuc),"Ngày tháng phải nằm trong kỳ báo cáo",IF(AND(G2094&lt;&gt;"",COUNTIF(D.2[Tên khách hàng],G2094)=0),"Tên KH chưa khai báo trong DSKH",IF(AND(H2094&lt;&gt;"",COUNTIF(D.1[Tên sản phẩm],H2094)=0),"SP này chưa khai báo trong DSSP",""))))</f>
        <v/>
      </c>
      <c r="AB2094" s="28" t="str">
        <f t="shared" ca="1" si="386"/>
        <v/>
      </c>
      <c r="AC2094" s="29" t="str">
        <f>IF(OR(H2094="",S2094=""),"",S2094-(SUM(L2094,M2094)*INDEX(#REF!,MATCH(H2094,D.1[Tên sản phẩm],0))))</f>
        <v/>
      </c>
    </row>
    <row r="2095" spans="2:29" ht="27.75" customHeight="1">
      <c r="B2095" s="69">
        <f t="shared" si="387"/>
        <v>2092</v>
      </c>
      <c r="C2095" s="49" t="str">
        <f t="shared" ca="1" si="388"/>
        <v/>
      </c>
      <c r="D2095" s="50" t="str">
        <f t="shared" ca="1" si="389"/>
        <v/>
      </c>
      <c r="E2095" s="51" t="str">
        <f t="shared" ca="1" si="390"/>
        <v/>
      </c>
      <c r="F2095" s="51"/>
      <c r="G2095" s="52" t="str">
        <f t="shared" ca="1" si="391"/>
        <v/>
      </c>
      <c r="H2095" s="53"/>
      <c r="I2095" s="54" t="str">
        <f>IF(H2095="","",INDEX(D.1[Quy cách],MATCH(H2095,D.1[Tên sản phẩm],0)))</f>
        <v/>
      </c>
      <c r="J2095" s="20" t="str">
        <f>IF(H2095="","",INDEX(D.1[ĐVT],MATCH(H2095,D.1[Tên sản phẩm],0)))</f>
        <v/>
      </c>
      <c r="K2095" s="56" t="str">
        <f>IF(H2095="","",INDEX(#REF!,MATCH(H2095,D.1[Tên sản phẩm],0)))</f>
        <v/>
      </c>
      <c r="L2095" s="56"/>
      <c r="M2095" s="53"/>
      <c r="N2095" s="53"/>
      <c r="O2095" s="53"/>
      <c r="P2095" s="57" t="str">
        <f t="shared" si="392"/>
        <v/>
      </c>
      <c r="Q2095" s="58"/>
      <c r="R2095" s="56" t="str">
        <f t="shared" si="385"/>
        <v/>
      </c>
      <c r="S2095" s="57" t="str">
        <f t="shared" si="393"/>
        <v/>
      </c>
      <c r="T2095" s="58" t="str">
        <f t="shared" ca="1" si="394"/>
        <v/>
      </c>
      <c r="U2095" s="57" t="str">
        <f t="shared" si="395"/>
        <v/>
      </c>
      <c r="V2095" s="57" t="str">
        <f ca="1">IF(AND(C2095&lt;&gt;"",C2095&lt;&gt;OFFSET(C2095,1,0)),SUMIFS([Giá có thuế],[Số ĐK],C2095),"")</f>
        <v/>
      </c>
      <c r="W2095" s="53"/>
      <c r="X2095" s="55" t="str">
        <f>IF(W2095="","",'Thông Tin Chung'!#REF!)</f>
        <v/>
      </c>
      <c r="Y2095" s="57" t="str">
        <f t="shared" ca="1" si="396"/>
        <v/>
      </c>
      <c r="Z2095" s="59"/>
      <c r="AA2095" s="49" t="str">
        <f ca="1">IF(C2095="","",IF(OR(D2095&lt;NgayBatDau,D2095&gt;NgayKetThuc),"Ngày tháng phải nằm trong kỳ báo cáo",IF(AND(G2095&lt;&gt;"",COUNTIF(D.2[Tên khách hàng],G2095)=0),"Tên KH chưa khai báo trong DSKH",IF(AND(H2095&lt;&gt;"",COUNTIF(D.1[Tên sản phẩm],H2095)=0),"SP này chưa khai báo trong DSSP",""))))</f>
        <v/>
      </c>
      <c r="AB2095" s="28" t="str">
        <f t="shared" ca="1" si="386"/>
        <v/>
      </c>
      <c r="AC2095" s="29" t="str">
        <f>IF(OR(H2095="",S2095=""),"",S2095-(SUM(L2095,M2095)*INDEX(#REF!,MATCH(H2095,D.1[Tên sản phẩm],0))))</f>
        <v/>
      </c>
    </row>
    <row r="2096" spans="2:29" ht="27.75" customHeight="1">
      <c r="B2096" s="69">
        <f t="shared" si="387"/>
        <v>2093</v>
      </c>
      <c r="C2096" s="49" t="str">
        <f t="shared" ca="1" si="388"/>
        <v/>
      </c>
      <c r="D2096" s="50" t="str">
        <f t="shared" ca="1" si="389"/>
        <v/>
      </c>
      <c r="E2096" s="51" t="str">
        <f t="shared" ca="1" si="390"/>
        <v/>
      </c>
      <c r="F2096" s="51"/>
      <c r="G2096" s="52" t="str">
        <f t="shared" ca="1" si="391"/>
        <v/>
      </c>
      <c r="H2096" s="53"/>
      <c r="I2096" s="54" t="str">
        <f>IF(H2096="","",INDEX(D.1[Quy cách],MATCH(H2096,D.1[Tên sản phẩm],0)))</f>
        <v/>
      </c>
      <c r="J2096" s="20" t="str">
        <f>IF(H2096="","",INDEX(D.1[ĐVT],MATCH(H2096,D.1[Tên sản phẩm],0)))</f>
        <v/>
      </c>
      <c r="K2096" s="56" t="str">
        <f>IF(H2096="","",INDEX(#REF!,MATCH(H2096,D.1[Tên sản phẩm],0)))</f>
        <v/>
      </c>
      <c r="L2096" s="56"/>
      <c r="M2096" s="53"/>
      <c r="N2096" s="53"/>
      <c r="O2096" s="53"/>
      <c r="P2096" s="57" t="str">
        <f t="shared" si="392"/>
        <v/>
      </c>
      <c r="Q2096" s="58"/>
      <c r="R2096" s="56" t="str">
        <f t="shared" si="385"/>
        <v/>
      </c>
      <c r="S2096" s="57" t="str">
        <f t="shared" si="393"/>
        <v/>
      </c>
      <c r="T2096" s="58" t="str">
        <f t="shared" ca="1" si="394"/>
        <v/>
      </c>
      <c r="U2096" s="57" t="str">
        <f t="shared" si="395"/>
        <v/>
      </c>
      <c r="V2096" s="57" t="str">
        <f ca="1">IF(AND(C2096&lt;&gt;"",C2096&lt;&gt;OFFSET(C2096,1,0)),SUMIFS([Giá có thuế],[Số ĐK],C2096),"")</f>
        <v/>
      </c>
      <c r="W2096" s="53"/>
      <c r="X2096" s="55" t="str">
        <f>IF(W2096="","",'Thông Tin Chung'!#REF!)</f>
        <v/>
      </c>
      <c r="Y2096" s="57" t="str">
        <f t="shared" ca="1" si="396"/>
        <v/>
      </c>
      <c r="Z2096" s="59"/>
      <c r="AA2096" s="49" t="str">
        <f ca="1">IF(C2096="","",IF(OR(D2096&lt;NgayBatDau,D2096&gt;NgayKetThuc),"Ngày tháng phải nằm trong kỳ báo cáo",IF(AND(G2096&lt;&gt;"",COUNTIF(D.2[Tên khách hàng],G2096)=0),"Tên KH chưa khai báo trong DSKH",IF(AND(H2096&lt;&gt;"",COUNTIF(D.1[Tên sản phẩm],H2096)=0),"SP này chưa khai báo trong DSSP",""))))</f>
        <v/>
      </c>
      <c r="AB2096" s="28" t="str">
        <f t="shared" ca="1" si="386"/>
        <v/>
      </c>
      <c r="AC2096" s="29" t="str">
        <f>IF(OR(H2096="",S2096=""),"",S2096-(SUM(L2096,M2096)*INDEX(#REF!,MATCH(H2096,D.1[Tên sản phẩm],0))))</f>
        <v/>
      </c>
    </row>
    <row r="2097" spans="2:29" ht="27.75" customHeight="1">
      <c r="B2097" s="69">
        <f t="shared" si="387"/>
        <v>2094</v>
      </c>
      <c r="C2097" s="49" t="str">
        <f t="shared" ca="1" si="388"/>
        <v/>
      </c>
      <c r="D2097" s="50" t="str">
        <f t="shared" ca="1" si="389"/>
        <v/>
      </c>
      <c r="E2097" s="51" t="str">
        <f t="shared" ca="1" si="390"/>
        <v/>
      </c>
      <c r="F2097" s="51"/>
      <c r="G2097" s="52" t="str">
        <f t="shared" ca="1" si="391"/>
        <v/>
      </c>
      <c r="H2097" s="53"/>
      <c r="I2097" s="54" t="str">
        <f>IF(H2097="","",INDEX(D.1[Quy cách],MATCH(H2097,D.1[Tên sản phẩm],0)))</f>
        <v/>
      </c>
      <c r="J2097" s="20" t="str">
        <f>IF(H2097="","",INDEX(D.1[ĐVT],MATCH(H2097,D.1[Tên sản phẩm],0)))</f>
        <v/>
      </c>
      <c r="K2097" s="56" t="str">
        <f>IF(H2097="","",INDEX(#REF!,MATCH(H2097,D.1[Tên sản phẩm],0)))</f>
        <v/>
      </c>
      <c r="L2097" s="56"/>
      <c r="M2097" s="53"/>
      <c r="N2097" s="53"/>
      <c r="O2097" s="53"/>
      <c r="P2097" s="57" t="str">
        <f t="shared" si="392"/>
        <v/>
      </c>
      <c r="Q2097" s="58"/>
      <c r="R2097" s="56" t="str">
        <f t="shared" si="385"/>
        <v/>
      </c>
      <c r="S2097" s="57" t="str">
        <f t="shared" si="393"/>
        <v/>
      </c>
      <c r="T2097" s="58" t="str">
        <f t="shared" ca="1" si="394"/>
        <v/>
      </c>
      <c r="U2097" s="57" t="str">
        <f t="shared" si="395"/>
        <v/>
      </c>
      <c r="V2097" s="57" t="str">
        <f ca="1">IF(AND(C2097&lt;&gt;"",C2097&lt;&gt;OFFSET(C2097,1,0)),SUMIFS([Giá có thuế],[Số ĐK],C2097),"")</f>
        <v/>
      </c>
      <c r="W2097" s="53"/>
      <c r="X2097" s="55" t="str">
        <f>IF(W2097="","",'Thông Tin Chung'!#REF!)</f>
        <v/>
      </c>
      <c r="Y2097" s="57" t="str">
        <f t="shared" ca="1" si="396"/>
        <v/>
      </c>
      <c r="Z2097" s="59"/>
      <c r="AA2097" s="49" t="str">
        <f ca="1">IF(C2097="","",IF(OR(D2097&lt;NgayBatDau,D2097&gt;NgayKetThuc),"Ngày tháng phải nằm trong kỳ báo cáo",IF(AND(G2097&lt;&gt;"",COUNTIF(D.2[Tên khách hàng],G2097)=0),"Tên KH chưa khai báo trong DSKH",IF(AND(H2097&lt;&gt;"",COUNTIF(D.1[Tên sản phẩm],H2097)=0),"SP này chưa khai báo trong DSSP",""))))</f>
        <v/>
      </c>
      <c r="AB2097" s="28" t="str">
        <f t="shared" ca="1" si="386"/>
        <v/>
      </c>
      <c r="AC2097" s="29" t="str">
        <f>IF(OR(H2097="",S2097=""),"",S2097-(SUM(L2097,M2097)*INDEX(#REF!,MATCH(H2097,D.1[Tên sản phẩm],0))))</f>
        <v/>
      </c>
    </row>
    <row r="2098" spans="2:29" ht="27.75" customHeight="1">
      <c r="B2098" s="69">
        <f t="shared" si="387"/>
        <v>2095</v>
      </c>
      <c r="C2098" s="49" t="str">
        <f t="shared" ca="1" si="388"/>
        <v/>
      </c>
      <c r="D2098" s="50" t="str">
        <f t="shared" ca="1" si="389"/>
        <v/>
      </c>
      <c r="E2098" s="51" t="str">
        <f t="shared" ca="1" si="390"/>
        <v/>
      </c>
      <c r="F2098" s="51"/>
      <c r="G2098" s="52" t="str">
        <f t="shared" ca="1" si="391"/>
        <v/>
      </c>
      <c r="H2098" s="53"/>
      <c r="I2098" s="54" t="str">
        <f>IF(H2098="","",INDEX(D.1[Quy cách],MATCH(H2098,D.1[Tên sản phẩm],0)))</f>
        <v/>
      </c>
      <c r="J2098" s="20" t="str">
        <f>IF(H2098="","",INDEX(D.1[ĐVT],MATCH(H2098,D.1[Tên sản phẩm],0)))</f>
        <v/>
      </c>
      <c r="K2098" s="56" t="str">
        <f>IF(H2098="","",INDEX(#REF!,MATCH(H2098,D.1[Tên sản phẩm],0)))</f>
        <v/>
      </c>
      <c r="L2098" s="56"/>
      <c r="M2098" s="53"/>
      <c r="N2098" s="53"/>
      <c r="O2098" s="53"/>
      <c r="P2098" s="57" t="str">
        <f t="shared" si="392"/>
        <v/>
      </c>
      <c r="Q2098" s="58"/>
      <c r="R2098" s="56" t="str">
        <f t="shared" si="385"/>
        <v/>
      </c>
      <c r="S2098" s="57" t="str">
        <f t="shared" si="393"/>
        <v/>
      </c>
      <c r="T2098" s="58" t="str">
        <f t="shared" ca="1" si="394"/>
        <v/>
      </c>
      <c r="U2098" s="57" t="str">
        <f t="shared" si="395"/>
        <v/>
      </c>
      <c r="V2098" s="57" t="str">
        <f ca="1">IF(AND(C2098&lt;&gt;"",C2098&lt;&gt;OFFSET(C2098,1,0)),SUMIFS([Giá có thuế],[Số ĐK],C2098),"")</f>
        <v/>
      </c>
      <c r="W2098" s="53"/>
      <c r="X2098" s="55" t="str">
        <f>IF(W2098="","",'Thông Tin Chung'!#REF!)</f>
        <v/>
      </c>
      <c r="Y2098" s="57" t="str">
        <f t="shared" ca="1" si="396"/>
        <v/>
      </c>
      <c r="Z2098" s="59"/>
      <c r="AA2098" s="49" t="str">
        <f ca="1">IF(C2098="","",IF(OR(D2098&lt;NgayBatDau,D2098&gt;NgayKetThuc),"Ngày tháng phải nằm trong kỳ báo cáo",IF(AND(G2098&lt;&gt;"",COUNTIF(D.2[Tên khách hàng],G2098)=0),"Tên KH chưa khai báo trong DSKH",IF(AND(H2098&lt;&gt;"",COUNTIF(D.1[Tên sản phẩm],H2098)=0),"SP này chưa khai báo trong DSSP",""))))</f>
        <v/>
      </c>
      <c r="AB2098" s="28" t="str">
        <f t="shared" ca="1" si="386"/>
        <v/>
      </c>
      <c r="AC2098" s="29" t="str">
        <f>IF(OR(H2098="",S2098=""),"",S2098-(SUM(L2098,M2098)*INDEX(#REF!,MATCH(H2098,D.1[Tên sản phẩm],0))))</f>
        <v/>
      </c>
    </row>
    <row r="2099" spans="2:29" ht="27.75" customHeight="1">
      <c r="B2099" s="69">
        <f t="shared" si="387"/>
        <v>2096</v>
      </c>
      <c r="C2099" s="49" t="str">
        <f t="shared" ca="1" si="388"/>
        <v/>
      </c>
      <c r="D2099" s="50" t="str">
        <f t="shared" ca="1" si="389"/>
        <v/>
      </c>
      <c r="E2099" s="51" t="str">
        <f t="shared" ca="1" si="390"/>
        <v/>
      </c>
      <c r="F2099" s="51"/>
      <c r="G2099" s="52" t="str">
        <f t="shared" ca="1" si="391"/>
        <v/>
      </c>
      <c r="H2099" s="53"/>
      <c r="I2099" s="54" t="str">
        <f>IF(H2099="","",INDEX(D.1[Quy cách],MATCH(H2099,D.1[Tên sản phẩm],0)))</f>
        <v/>
      </c>
      <c r="J2099" s="20" t="str">
        <f>IF(H2099="","",INDEX(D.1[ĐVT],MATCH(H2099,D.1[Tên sản phẩm],0)))</f>
        <v/>
      </c>
      <c r="K2099" s="56" t="str">
        <f>IF(H2099="","",INDEX(#REF!,MATCH(H2099,D.1[Tên sản phẩm],0)))</f>
        <v/>
      </c>
      <c r="L2099" s="56"/>
      <c r="M2099" s="53"/>
      <c r="N2099" s="53"/>
      <c r="O2099" s="53"/>
      <c r="P2099" s="57" t="str">
        <f t="shared" si="392"/>
        <v/>
      </c>
      <c r="Q2099" s="58"/>
      <c r="R2099" s="56" t="str">
        <f t="shared" si="385"/>
        <v/>
      </c>
      <c r="S2099" s="57" t="str">
        <f t="shared" si="393"/>
        <v/>
      </c>
      <c r="T2099" s="58" t="str">
        <f t="shared" ca="1" si="394"/>
        <v/>
      </c>
      <c r="U2099" s="57" t="str">
        <f t="shared" si="395"/>
        <v/>
      </c>
      <c r="V2099" s="57" t="str">
        <f ca="1">IF(AND(C2099&lt;&gt;"",C2099&lt;&gt;OFFSET(C2099,1,0)),SUMIFS([Giá có thuế],[Số ĐK],C2099),"")</f>
        <v/>
      </c>
      <c r="W2099" s="53"/>
      <c r="X2099" s="55" t="str">
        <f>IF(W2099="","",'Thông Tin Chung'!#REF!)</f>
        <v/>
      </c>
      <c r="Y2099" s="57" t="str">
        <f t="shared" ca="1" si="396"/>
        <v/>
      </c>
      <c r="Z2099" s="59"/>
      <c r="AA2099" s="49" t="str">
        <f ca="1">IF(C2099="","",IF(OR(D2099&lt;NgayBatDau,D2099&gt;NgayKetThuc),"Ngày tháng phải nằm trong kỳ báo cáo",IF(AND(G2099&lt;&gt;"",COUNTIF(D.2[Tên khách hàng],G2099)=0),"Tên KH chưa khai báo trong DSKH",IF(AND(H2099&lt;&gt;"",COUNTIF(D.1[Tên sản phẩm],H2099)=0),"SP này chưa khai báo trong DSSP",""))))</f>
        <v/>
      </c>
      <c r="AB2099" s="28" t="str">
        <f t="shared" ca="1" si="386"/>
        <v/>
      </c>
      <c r="AC2099" s="29" t="str">
        <f>IF(OR(H2099="",S2099=""),"",S2099-(SUM(L2099,M2099)*INDEX(#REF!,MATCH(H2099,D.1[Tên sản phẩm],0))))</f>
        <v/>
      </c>
    </row>
    <row r="2100" spans="2:29" ht="27.75" customHeight="1">
      <c r="B2100" s="69">
        <f t="shared" si="387"/>
        <v>2097</v>
      </c>
      <c r="C2100" s="49" t="str">
        <f t="shared" ca="1" si="388"/>
        <v/>
      </c>
      <c r="D2100" s="50" t="str">
        <f t="shared" ca="1" si="389"/>
        <v/>
      </c>
      <c r="E2100" s="51" t="str">
        <f t="shared" ca="1" si="390"/>
        <v/>
      </c>
      <c r="F2100" s="51"/>
      <c r="G2100" s="52" t="str">
        <f t="shared" ca="1" si="391"/>
        <v/>
      </c>
      <c r="H2100" s="53"/>
      <c r="I2100" s="54" t="str">
        <f>IF(H2100="","",INDEX(D.1[Quy cách],MATCH(H2100,D.1[Tên sản phẩm],0)))</f>
        <v/>
      </c>
      <c r="J2100" s="20" t="str">
        <f>IF(H2100="","",INDEX(D.1[ĐVT],MATCH(H2100,D.1[Tên sản phẩm],0)))</f>
        <v/>
      </c>
      <c r="K2100" s="56" t="str">
        <f>IF(H2100="","",INDEX(#REF!,MATCH(H2100,D.1[Tên sản phẩm],0)))</f>
        <v/>
      </c>
      <c r="L2100" s="56"/>
      <c r="M2100" s="53"/>
      <c r="N2100" s="53"/>
      <c r="O2100" s="53"/>
      <c r="P2100" s="57" t="str">
        <f t="shared" si="392"/>
        <v/>
      </c>
      <c r="Q2100" s="58"/>
      <c r="R2100" s="56" t="str">
        <f t="shared" si="385"/>
        <v/>
      </c>
      <c r="S2100" s="57" t="str">
        <f t="shared" si="393"/>
        <v/>
      </c>
      <c r="T2100" s="58" t="str">
        <f t="shared" ca="1" si="394"/>
        <v/>
      </c>
      <c r="U2100" s="57" t="str">
        <f t="shared" si="395"/>
        <v/>
      </c>
      <c r="V2100" s="57" t="str">
        <f ca="1">IF(AND(C2100&lt;&gt;"",C2100&lt;&gt;OFFSET(C2100,1,0)),SUMIFS([Giá có thuế],[Số ĐK],C2100),"")</f>
        <v/>
      </c>
      <c r="W2100" s="53"/>
      <c r="X2100" s="55" t="str">
        <f>IF(W2100="","",'Thông Tin Chung'!#REF!)</f>
        <v/>
      </c>
      <c r="Y2100" s="57" t="str">
        <f t="shared" ca="1" si="396"/>
        <v/>
      </c>
      <c r="Z2100" s="59"/>
      <c r="AA2100" s="49" t="str">
        <f ca="1">IF(C2100="","",IF(OR(D2100&lt;NgayBatDau,D2100&gt;NgayKetThuc),"Ngày tháng phải nằm trong kỳ báo cáo",IF(AND(G2100&lt;&gt;"",COUNTIF(D.2[Tên khách hàng],G2100)=0),"Tên KH chưa khai báo trong DSKH",IF(AND(H2100&lt;&gt;"",COUNTIF(D.1[Tên sản phẩm],H2100)=0),"SP này chưa khai báo trong DSSP",""))))</f>
        <v/>
      </c>
      <c r="AB2100" s="28" t="str">
        <f t="shared" ca="1" si="386"/>
        <v/>
      </c>
      <c r="AC2100" s="29" t="str">
        <f>IF(OR(H2100="",S2100=""),"",S2100-(SUM(L2100,M2100)*INDEX(#REF!,MATCH(H2100,D.1[Tên sản phẩm],0))))</f>
        <v/>
      </c>
    </row>
    <row r="2101" spans="2:29" ht="27.75" customHeight="1">
      <c r="B2101" s="69">
        <f t="shared" si="387"/>
        <v>2098</v>
      </c>
      <c r="C2101" s="49" t="str">
        <f t="shared" ca="1" si="388"/>
        <v/>
      </c>
      <c r="D2101" s="50" t="str">
        <f t="shared" ca="1" si="389"/>
        <v/>
      </c>
      <c r="E2101" s="51" t="str">
        <f t="shared" ca="1" si="390"/>
        <v/>
      </c>
      <c r="F2101" s="51"/>
      <c r="G2101" s="52" t="str">
        <f t="shared" ca="1" si="391"/>
        <v/>
      </c>
      <c r="H2101" s="53"/>
      <c r="I2101" s="54" t="str">
        <f>IF(H2101="","",INDEX(D.1[Quy cách],MATCH(H2101,D.1[Tên sản phẩm],0)))</f>
        <v/>
      </c>
      <c r="J2101" s="20" t="str">
        <f>IF(H2101="","",INDEX(D.1[ĐVT],MATCH(H2101,D.1[Tên sản phẩm],0)))</f>
        <v/>
      </c>
      <c r="K2101" s="56" t="str">
        <f>IF(H2101="","",INDEX(#REF!,MATCH(H2101,D.1[Tên sản phẩm],0)))</f>
        <v/>
      </c>
      <c r="L2101" s="56"/>
      <c r="M2101" s="53"/>
      <c r="N2101" s="53"/>
      <c r="O2101" s="53"/>
      <c r="P2101" s="57" t="str">
        <f t="shared" si="392"/>
        <v/>
      </c>
      <c r="Q2101" s="58"/>
      <c r="R2101" s="56" t="str">
        <f t="shared" si="385"/>
        <v/>
      </c>
      <c r="S2101" s="57" t="str">
        <f t="shared" si="393"/>
        <v/>
      </c>
      <c r="T2101" s="58" t="str">
        <f t="shared" ca="1" si="394"/>
        <v/>
      </c>
      <c r="U2101" s="57" t="str">
        <f t="shared" si="395"/>
        <v/>
      </c>
      <c r="V2101" s="57" t="str">
        <f ca="1">IF(AND(C2101&lt;&gt;"",C2101&lt;&gt;OFFSET(C2101,1,0)),SUMIFS([Giá có thuế],[Số ĐK],C2101),"")</f>
        <v/>
      </c>
      <c r="W2101" s="53"/>
      <c r="X2101" s="55" t="str">
        <f>IF(W2101="","",'Thông Tin Chung'!#REF!)</f>
        <v/>
      </c>
      <c r="Y2101" s="57" t="str">
        <f t="shared" ca="1" si="396"/>
        <v/>
      </c>
      <c r="Z2101" s="59"/>
      <c r="AA2101" s="49" t="str">
        <f ca="1">IF(C2101="","",IF(OR(D2101&lt;NgayBatDau,D2101&gt;NgayKetThuc),"Ngày tháng phải nằm trong kỳ báo cáo",IF(AND(G2101&lt;&gt;"",COUNTIF(D.2[Tên khách hàng],G2101)=0),"Tên KH chưa khai báo trong DSKH",IF(AND(H2101&lt;&gt;"",COUNTIF(D.1[Tên sản phẩm],H2101)=0),"SP này chưa khai báo trong DSSP",""))))</f>
        <v/>
      </c>
      <c r="AB2101" s="28" t="str">
        <f t="shared" ca="1" si="386"/>
        <v/>
      </c>
      <c r="AC2101" s="29" t="str">
        <f>IF(OR(H2101="",S2101=""),"",S2101-(SUM(L2101,M2101)*INDEX(#REF!,MATCH(H2101,D.1[Tên sản phẩm],0))))</f>
        <v/>
      </c>
    </row>
    <row r="2102" spans="2:29" ht="27.75" customHeight="1">
      <c r="B2102" s="69">
        <f t="shared" si="387"/>
        <v>2099</v>
      </c>
      <c r="C2102" s="49" t="str">
        <f t="shared" ca="1" si="388"/>
        <v/>
      </c>
      <c r="D2102" s="50" t="str">
        <f t="shared" ca="1" si="389"/>
        <v/>
      </c>
      <c r="E2102" s="51" t="str">
        <f t="shared" ca="1" si="390"/>
        <v/>
      </c>
      <c r="F2102" s="51"/>
      <c r="G2102" s="52" t="str">
        <f t="shared" ca="1" si="391"/>
        <v/>
      </c>
      <c r="H2102" s="53"/>
      <c r="I2102" s="54" t="str">
        <f>IF(H2102="","",INDEX(D.1[Quy cách],MATCH(H2102,D.1[Tên sản phẩm],0)))</f>
        <v/>
      </c>
      <c r="J2102" s="20" t="str">
        <f>IF(H2102="","",INDEX(D.1[ĐVT],MATCH(H2102,D.1[Tên sản phẩm],0)))</f>
        <v/>
      </c>
      <c r="K2102" s="56" t="str">
        <f>IF(H2102="","",INDEX(#REF!,MATCH(H2102,D.1[Tên sản phẩm],0)))</f>
        <v/>
      </c>
      <c r="L2102" s="56"/>
      <c r="M2102" s="53"/>
      <c r="N2102" s="53"/>
      <c r="O2102" s="53"/>
      <c r="P2102" s="57" t="str">
        <f t="shared" si="392"/>
        <v/>
      </c>
      <c r="Q2102" s="58"/>
      <c r="R2102" s="56" t="str">
        <f t="shared" si="385"/>
        <v/>
      </c>
      <c r="S2102" s="57" t="str">
        <f t="shared" si="393"/>
        <v/>
      </c>
      <c r="T2102" s="58" t="str">
        <f t="shared" ca="1" si="394"/>
        <v/>
      </c>
      <c r="U2102" s="57" t="str">
        <f t="shared" si="395"/>
        <v/>
      </c>
      <c r="V2102" s="57" t="str">
        <f ca="1">IF(AND(C2102&lt;&gt;"",C2102&lt;&gt;OFFSET(C2102,1,0)),SUMIFS([Giá có thuế],[Số ĐK],C2102),"")</f>
        <v/>
      </c>
      <c r="W2102" s="53"/>
      <c r="X2102" s="55" t="str">
        <f>IF(W2102="","",'Thông Tin Chung'!#REF!)</f>
        <v/>
      </c>
      <c r="Y2102" s="57" t="str">
        <f t="shared" ca="1" si="396"/>
        <v/>
      </c>
      <c r="Z2102" s="59"/>
      <c r="AA2102" s="49" t="str">
        <f ca="1">IF(C2102="","",IF(OR(D2102&lt;NgayBatDau,D2102&gt;NgayKetThuc),"Ngày tháng phải nằm trong kỳ báo cáo",IF(AND(G2102&lt;&gt;"",COUNTIF(D.2[Tên khách hàng],G2102)=0),"Tên KH chưa khai báo trong DSKH",IF(AND(H2102&lt;&gt;"",COUNTIF(D.1[Tên sản phẩm],H2102)=0),"SP này chưa khai báo trong DSSP",""))))</f>
        <v/>
      </c>
      <c r="AB2102" s="28" t="str">
        <f t="shared" ca="1" si="386"/>
        <v/>
      </c>
      <c r="AC2102" s="29" t="str">
        <f>IF(OR(H2102="",S2102=""),"",S2102-(SUM(L2102,M2102)*INDEX(#REF!,MATCH(H2102,D.1[Tên sản phẩm],0))))</f>
        <v/>
      </c>
    </row>
    <row r="2103" spans="2:29" ht="27.75" customHeight="1">
      <c r="B2103" s="69">
        <f t="shared" si="387"/>
        <v>2100</v>
      </c>
      <c r="C2103" s="49" t="str">
        <f t="shared" ca="1" si="388"/>
        <v/>
      </c>
      <c r="D2103" s="50" t="str">
        <f t="shared" ca="1" si="389"/>
        <v/>
      </c>
      <c r="E2103" s="51" t="str">
        <f t="shared" ca="1" si="390"/>
        <v/>
      </c>
      <c r="F2103" s="51"/>
      <c r="G2103" s="52" t="str">
        <f t="shared" ca="1" si="391"/>
        <v/>
      </c>
      <c r="H2103" s="53"/>
      <c r="I2103" s="54" t="str">
        <f>IF(H2103="","",INDEX(D.1[Quy cách],MATCH(H2103,D.1[Tên sản phẩm],0)))</f>
        <v/>
      </c>
      <c r="J2103" s="20" t="str">
        <f>IF(H2103="","",INDEX(D.1[ĐVT],MATCH(H2103,D.1[Tên sản phẩm],0)))</f>
        <v/>
      </c>
      <c r="K2103" s="56" t="str">
        <f>IF(H2103="","",INDEX(#REF!,MATCH(H2103,D.1[Tên sản phẩm],0)))</f>
        <v/>
      </c>
      <c r="L2103" s="56"/>
      <c r="M2103" s="53"/>
      <c r="N2103" s="53"/>
      <c r="O2103" s="53"/>
      <c r="P2103" s="57" t="str">
        <f t="shared" si="392"/>
        <v/>
      </c>
      <c r="Q2103" s="58"/>
      <c r="R2103" s="56" t="str">
        <f t="shared" si="385"/>
        <v/>
      </c>
      <c r="S2103" s="57" t="str">
        <f t="shared" si="393"/>
        <v/>
      </c>
      <c r="T2103" s="58" t="str">
        <f t="shared" ca="1" si="394"/>
        <v/>
      </c>
      <c r="U2103" s="57" t="str">
        <f t="shared" si="395"/>
        <v/>
      </c>
      <c r="V2103" s="57" t="str">
        <f ca="1">IF(AND(C2103&lt;&gt;"",C2103&lt;&gt;OFFSET(C2103,1,0)),SUMIFS([Giá có thuế],[Số ĐK],C2103),"")</f>
        <v/>
      </c>
      <c r="W2103" s="53"/>
      <c r="X2103" s="55" t="str">
        <f>IF(W2103="","",'Thông Tin Chung'!#REF!)</f>
        <v/>
      </c>
      <c r="Y2103" s="57" t="str">
        <f t="shared" ca="1" si="396"/>
        <v/>
      </c>
      <c r="Z2103" s="59"/>
      <c r="AA2103" s="49" t="str">
        <f ca="1">IF(C2103="","",IF(OR(D2103&lt;NgayBatDau,D2103&gt;NgayKetThuc),"Ngày tháng phải nằm trong kỳ báo cáo",IF(AND(G2103&lt;&gt;"",COUNTIF(D.2[Tên khách hàng],G2103)=0),"Tên KH chưa khai báo trong DSKH",IF(AND(H2103&lt;&gt;"",COUNTIF(D.1[Tên sản phẩm],H2103)=0),"SP này chưa khai báo trong DSSP",""))))</f>
        <v/>
      </c>
      <c r="AB2103" s="28" t="str">
        <f t="shared" ca="1" si="386"/>
        <v/>
      </c>
      <c r="AC2103" s="29" t="str">
        <f>IF(OR(H2103="",S2103=""),"",S2103-(SUM(L2103,M2103)*INDEX(#REF!,MATCH(H2103,D.1[Tên sản phẩm],0))))</f>
        <v/>
      </c>
    </row>
    <row r="2104" spans="2:29" ht="27.75" customHeight="1">
      <c r="B2104" s="69">
        <f t="shared" si="387"/>
        <v>2101</v>
      </c>
      <c r="C2104" s="49" t="str">
        <f t="shared" ca="1" si="388"/>
        <v/>
      </c>
      <c r="D2104" s="50" t="str">
        <f t="shared" ca="1" si="389"/>
        <v/>
      </c>
      <c r="E2104" s="51" t="str">
        <f t="shared" ca="1" si="390"/>
        <v/>
      </c>
      <c r="F2104" s="51"/>
      <c r="G2104" s="52" t="str">
        <f t="shared" ca="1" si="391"/>
        <v/>
      </c>
      <c r="H2104" s="53"/>
      <c r="I2104" s="54" t="str">
        <f>IF(H2104="","",INDEX(D.1[Quy cách],MATCH(H2104,D.1[Tên sản phẩm],0)))</f>
        <v/>
      </c>
      <c r="J2104" s="20" t="str">
        <f>IF(H2104="","",INDEX(D.1[ĐVT],MATCH(H2104,D.1[Tên sản phẩm],0)))</f>
        <v/>
      </c>
      <c r="K2104" s="56" t="str">
        <f>IF(H2104="","",INDEX(#REF!,MATCH(H2104,D.1[Tên sản phẩm],0)))</f>
        <v/>
      </c>
      <c r="L2104" s="56"/>
      <c r="M2104" s="53"/>
      <c r="N2104" s="53"/>
      <c r="O2104" s="53"/>
      <c r="P2104" s="57" t="str">
        <f t="shared" si="392"/>
        <v/>
      </c>
      <c r="Q2104" s="58"/>
      <c r="R2104" s="56" t="str">
        <f t="shared" si="385"/>
        <v/>
      </c>
      <c r="S2104" s="57" t="str">
        <f t="shared" si="393"/>
        <v/>
      </c>
      <c r="T2104" s="58" t="str">
        <f t="shared" ca="1" si="394"/>
        <v/>
      </c>
      <c r="U2104" s="57" t="str">
        <f t="shared" si="395"/>
        <v/>
      </c>
      <c r="V2104" s="57" t="str">
        <f ca="1">IF(AND(C2104&lt;&gt;"",C2104&lt;&gt;OFFSET(C2104,1,0)),SUMIFS([Giá có thuế],[Số ĐK],C2104),"")</f>
        <v/>
      </c>
      <c r="W2104" s="53"/>
      <c r="X2104" s="55" t="str">
        <f>IF(W2104="","",'Thông Tin Chung'!#REF!)</f>
        <v/>
      </c>
      <c r="Y2104" s="57" t="str">
        <f t="shared" ca="1" si="396"/>
        <v/>
      </c>
      <c r="Z2104" s="59"/>
      <c r="AA2104" s="49" t="str">
        <f ca="1">IF(C2104="","",IF(OR(D2104&lt;NgayBatDau,D2104&gt;NgayKetThuc),"Ngày tháng phải nằm trong kỳ báo cáo",IF(AND(G2104&lt;&gt;"",COUNTIF(D.2[Tên khách hàng],G2104)=0),"Tên KH chưa khai báo trong DSKH",IF(AND(H2104&lt;&gt;"",COUNTIF(D.1[Tên sản phẩm],H2104)=0),"SP này chưa khai báo trong DSSP",""))))</f>
        <v/>
      </c>
      <c r="AB2104" s="28" t="str">
        <f t="shared" ca="1" si="386"/>
        <v/>
      </c>
      <c r="AC2104" s="29" t="str">
        <f>IF(OR(H2104="",S2104=""),"",S2104-(SUM(L2104,M2104)*INDEX(#REF!,MATCH(H2104,D.1[Tên sản phẩm],0))))</f>
        <v/>
      </c>
    </row>
    <row r="2105" spans="2:29" ht="27.75" customHeight="1">
      <c r="B2105" s="69">
        <f t="shared" si="387"/>
        <v>2102</v>
      </c>
      <c r="C2105" s="49" t="str">
        <f t="shared" ca="1" si="388"/>
        <v/>
      </c>
      <c r="D2105" s="50" t="str">
        <f t="shared" ca="1" si="389"/>
        <v/>
      </c>
      <c r="E2105" s="51" t="str">
        <f t="shared" ca="1" si="390"/>
        <v/>
      </c>
      <c r="F2105" s="51"/>
      <c r="G2105" s="52" t="str">
        <f t="shared" ca="1" si="391"/>
        <v/>
      </c>
      <c r="H2105" s="53"/>
      <c r="I2105" s="54" t="str">
        <f>IF(H2105="","",INDEX(D.1[Quy cách],MATCH(H2105,D.1[Tên sản phẩm],0)))</f>
        <v/>
      </c>
      <c r="J2105" s="20" t="str">
        <f>IF(H2105="","",INDEX(D.1[ĐVT],MATCH(H2105,D.1[Tên sản phẩm],0)))</f>
        <v/>
      </c>
      <c r="K2105" s="56" t="str">
        <f>IF(H2105="","",INDEX(#REF!,MATCH(H2105,D.1[Tên sản phẩm],0)))</f>
        <v/>
      </c>
      <c r="L2105" s="56"/>
      <c r="M2105" s="53"/>
      <c r="N2105" s="53"/>
      <c r="O2105" s="53"/>
      <c r="P2105" s="57" t="str">
        <f t="shared" si="392"/>
        <v/>
      </c>
      <c r="Q2105" s="58"/>
      <c r="R2105" s="56" t="str">
        <f t="shared" si="385"/>
        <v/>
      </c>
      <c r="S2105" s="57" t="str">
        <f t="shared" si="393"/>
        <v/>
      </c>
      <c r="T2105" s="58" t="str">
        <f t="shared" ca="1" si="394"/>
        <v/>
      </c>
      <c r="U2105" s="57" t="str">
        <f t="shared" si="395"/>
        <v/>
      </c>
      <c r="V2105" s="57" t="str">
        <f ca="1">IF(AND(C2105&lt;&gt;"",C2105&lt;&gt;OFFSET(C2105,1,0)),SUMIFS([Giá có thuế],[Số ĐK],C2105),"")</f>
        <v/>
      </c>
      <c r="W2105" s="53"/>
      <c r="X2105" s="55" t="str">
        <f>IF(W2105="","",'Thông Tin Chung'!#REF!)</f>
        <v/>
      </c>
      <c r="Y2105" s="57" t="str">
        <f t="shared" ca="1" si="396"/>
        <v/>
      </c>
      <c r="Z2105" s="59"/>
      <c r="AA2105" s="49" t="str">
        <f ca="1">IF(C2105="","",IF(OR(D2105&lt;NgayBatDau,D2105&gt;NgayKetThuc),"Ngày tháng phải nằm trong kỳ báo cáo",IF(AND(G2105&lt;&gt;"",COUNTIF(D.2[Tên khách hàng],G2105)=0),"Tên KH chưa khai báo trong DSKH",IF(AND(H2105&lt;&gt;"",COUNTIF(D.1[Tên sản phẩm],H2105)=0),"SP này chưa khai báo trong DSSP",""))))</f>
        <v/>
      </c>
      <c r="AB2105" s="28" t="str">
        <f t="shared" ca="1" si="386"/>
        <v/>
      </c>
      <c r="AC2105" s="29" t="str">
        <f>IF(OR(H2105="",S2105=""),"",S2105-(SUM(L2105,M2105)*INDEX(#REF!,MATCH(H2105,D.1[Tên sản phẩm],0))))</f>
        <v/>
      </c>
    </row>
    <row r="2106" spans="2:29" ht="27.75" customHeight="1">
      <c r="B2106" s="69">
        <f t="shared" si="387"/>
        <v>2103</v>
      </c>
      <c r="C2106" s="49" t="str">
        <f t="shared" ca="1" si="388"/>
        <v/>
      </c>
      <c r="D2106" s="50" t="str">
        <f t="shared" ca="1" si="389"/>
        <v/>
      </c>
      <c r="E2106" s="51" t="str">
        <f t="shared" ca="1" si="390"/>
        <v/>
      </c>
      <c r="F2106" s="51"/>
      <c r="G2106" s="52" t="str">
        <f t="shared" ca="1" si="391"/>
        <v/>
      </c>
      <c r="H2106" s="53"/>
      <c r="I2106" s="54" t="str">
        <f>IF(H2106="","",INDEX(D.1[Quy cách],MATCH(H2106,D.1[Tên sản phẩm],0)))</f>
        <v/>
      </c>
      <c r="J2106" s="20" t="str">
        <f>IF(H2106="","",INDEX(D.1[ĐVT],MATCH(H2106,D.1[Tên sản phẩm],0)))</f>
        <v/>
      </c>
      <c r="K2106" s="56" t="str">
        <f>IF(H2106="","",INDEX(#REF!,MATCH(H2106,D.1[Tên sản phẩm],0)))</f>
        <v/>
      </c>
      <c r="L2106" s="56"/>
      <c r="M2106" s="53"/>
      <c r="N2106" s="53"/>
      <c r="O2106" s="53"/>
      <c r="P2106" s="57" t="str">
        <f t="shared" si="392"/>
        <v/>
      </c>
      <c r="Q2106" s="58"/>
      <c r="R2106" s="56" t="str">
        <f t="shared" si="385"/>
        <v/>
      </c>
      <c r="S2106" s="57" t="str">
        <f t="shared" si="393"/>
        <v/>
      </c>
      <c r="T2106" s="58" t="str">
        <f t="shared" ca="1" si="394"/>
        <v/>
      </c>
      <c r="U2106" s="57" t="str">
        <f t="shared" si="395"/>
        <v/>
      </c>
      <c r="V2106" s="57" t="str">
        <f ca="1">IF(AND(C2106&lt;&gt;"",C2106&lt;&gt;OFFSET(C2106,1,0)),SUMIFS([Giá có thuế],[Số ĐK],C2106),"")</f>
        <v/>
      </c>
      <c r="W2106" s="53"/>
      <c r="X2106" s="55" t="str">
        <f>IF(W2106="","",'Thông Tin Chung'!#REF!)</f>
        <v/>
      </c>
      <c r="Y2106" s="57" t="str">
        <f t="shared" ca="1" si="396"/>
        <v/>
      </c>
      <c r="Z2106" s="59"/>
      <c r="AA2106" s="49" t="str">
        <f ca="1">IF(C2106="","",IF(OR(D2106&lt;NgayBatDau,D2106&gt;NgayKetThuc),"Ngày tháng phải nằm trong kỳ báo cáo",IF(AND(G2106&lt;&gt;"",COUNTIF(D.2[Tên khách hàng],G2106)=0),"Tên KH chưa khai báo trong DSKH",IF(AND(H2106&lt;&gt;"",COUNTIF(D.1[Tên sản phẩm],H2106)=0),"SP này chưa khai báo trong DSSP",""))))</f>
        <v/>
      </c>
      <c r="AB2106" s="28" t="str">
        <f t="shared" ca="1" si="386"/>
        <v/>
      </c>
      <c r="AC2106" s="29" t="str">
        <f>IF(OR(H2106="",S2106=""),"",S2106-(SUM(L2106,M2106)*INDEX(#REF!,MATCH(H2106,D.1[Tên sản phẩm],0))))</f>
        <v/>
      </c>
    </row>
    <row r="2107" spans="2:29" ht="27.75" customHeight="1">
      <c r="B2107" s="69">
        <f t="shared" si="387"/>
        <v>2104</v>
      </c>
      <c r="C2107" s="49" t="str">
        <f t="shared" ca="1" si="388"/>
        <v/>
      </c>
      <c r="D2107" s="50" t="str">
        <f t="shared" ca="1" si="389"/>
        <v/>
      </c>
      <c r="E2107" s="51" t="str">
        <f t="shared" ca="1" si="390"/>
        <v/>
      </c>
      <c r="F2107" s="51"/>
      <c r="G2107" s="52" t="str">
        <f t="shared" ca="1" si="391"/>
        <v/>
      </c>
      <c r="H2107" s="53"/>
      <c r="I2107" s="54" t="str">
        <f>IF(H2107="","",INDEX(D.1[Quy cách],MATCH(H2107,D.1[Tên sản phẩm],0)))</f>
        <v/>
      </c>
      <c r="J2107" s="20" t="str">
        <f>IF(H2107="","",INDEX(D.1[ĐVT],MATCH(H2107,D.1[Tên sản phẩm],0)))</f>
        <v/>
      </c>
      <c r="K2107" s="56" t="str">
        <f>IF(H2107="","",INDEX(#REF!,MATCH(H2107,D.1[Tên sản phẩm],0)))</f>
        <v/>
      </c>
      <c r="L2107" s="56"/>
      <c r="M2107" s="53"/>
      <c r="N2107" s="53"/>
      <c r="O2107" s="53"/>
      <c r="P2107" s="57" t="str">
        <f t="shared" si="392"/>
        <v/>
      </c>
      <c r="Q2107" s="58"/>
      <c r="R2107" s="56" t="str">
        <f t="shared" si="385"/>
        <v/>
      </c>
      <c r="S2107" s="57" t="str">
        <f t="shared" si="393"/>
        <v/>
      </c>
      <c r="T2107" s="58" t="str">
        <f t="shared" ca="1" si="394"/>
        <v/>
      </c>
      <c r="U2107" s="57" t="str">
        <f t="shared" si="395"/>
        <v/>
      </c>
      <c r="V2107" s="57" t="str">
        <f ca="1">IF(AND(C2107&lt;&gt;"",C2107&lt;&gt;OFFSET(C2107,1,0)),SUMIFS([Giá có thuế],[Số ĐK],C2107),"")</f>
        <v/>
      </c>
      <c r="W2107" s="53"/>
      <c r="X2107" s="55" t="str">
        <f>IF(W2107="","",'Thông Tin Chung'!#REF!)</f>
        <v/>
      </c>
      <c r="Y2107" s="57" t="str">
        <f t="shared" ca="1" si="396"/>
        <v/>
      </c>
      <c r="Z2107" s="59"/>
      <c r="AA2107" s="49" t="str">
        <f ca="1">IF(C2107="","",IF(OR(D2107&lt;NgayBatDau,D2107&gt;NgayKetThuc),"Ngày tháng phải nằm trong kỳ báo cáo",IF(AND(G2107&lt;&gt;"",COUNTIF(D.2[Tên khách hàng],G2107)=0),"Tên KH chưa khai báo trong DSKH",IF(AND(H2107&lt;&gt;"",COUNTIF(D.1[Tên sản phẩm],H2107)=0),"SP này chưa khai báo trong DSSP",""))))</f>
        <v/>
      </c>
      <c r="AB2107" s="28" t="str">
        <f t="shared" ca="1" si="386"/>
        <v/>
      </c>
      <c r="AC2107" s="29" t="str">
        <f>IF(OR(H2107="",S2107=""),"",S2107-(SUM(L2107,M2107)*INDEX(#REF!,MATCH(H2107,D.1[Tên sản phẩm],0))))</f>
        <v/>
      </c>
    </row>
    <row r="2108" spans="2:29" ht="27.75" customHeight="1">
      <c r="B2108" s="69">
        <f t="shared" si="387"/>
        <v>2105</v>
      </c>
      <c r="C2108" s="49" t="str">
        <f t="shared" ca="1" si="388"/>
        <v/>
      </c>
      <c r="D2108" s="50" t="str">
        <f t="shared" ca="1" si="389"/>
        <v/>
      </c>
      <c r="E2108" s="51" t="str">
        <f t="shared" ca="1" si="390"/>
        <v/>
      </c>
      <c r="F2108" s="51"/>
      <c r="G2108" s="52" t="str">
        <f t="shared" ca="1" si="391"/>
        <v/>
      </c>
      <c r="H2108" s="53"/>
      <c r="I2108" s="54" t="str">
        <f>IF(H2108="","",INDEX(D.1[Quy cách],MATCH(H2108,D.1[Tên sản phẩm],0)))</f>
        <v/>
      </c>
      <c r="J2108" s="20" t="str">
        <f>IF(H2108="","",INDEX(D.1[ĐVT],MATCH(H2108,D.1[Tên sản phẩm],0)))</f>
        <v/>
      </c>
      <c r="K2108" s="56" t="str">
        <f>IF(H2108="","",INDEX(#REF!,MATCH(H2108,D.1[Tên sản phẩm],0)))</f>
        <v/>
      </c>
      <c r="L2108" s="56"/>
      <c r="M2108" s="53"/>
      <c r="N2108" s="53"/>
      <c r="O2108" s="53"/>
      <c r="P2108" s="57" t="str">
        <f t="shared" si="392"/>
        <v/>
      </c>
      <c r="Q2108" s="58"/>
      <c r="R2108" s="56" t="str">
        <f t="shared" si="385"/>
        <v/>
      </c>
      <c r="S2108" s="57" t="str">
        <f t="shared" si="393"/>
        <v/>
      </c>
      <c r="T2108" s="58" t="str">
        <f t="shared" ca="1" si="394"/>
        <v/>
      </c>
      <c r="U2108" s="57" t="str">
        <f t="shared" si="395"/>
        <v/>
      </c>
      <c r="V2108" s="57" t="str">
        <f ca="1">IF(AND(C2108&lt;&gt;"",C2108&lt;&gt;OFFSET(C2108,1,0)),SUMIFS([Giá có thuế],[Số ĐK],C2108),"")</f>
        <v/>
      </c>
      <c r="W2108" s="53"/>
      <c r="X2108" s="55" t="str">
        <f>IF(W2108="","",'Thông Tin Chung'!#REF!)</f>
        <v/>
      </c>
      <c r="Y2108" s="57" t="str">
        <f t="shared" ca="1" si="396"/>
        <v/>
      </c>
      <c r="Z2108" s="59"/>
      <c r="AA2108" s="49" t="str">
        <f ca="1">IF(C2108="","",IF(OR(D2108&lt;NgayBatDau,D2108&gt;NgayKetThuc),"Ngày tháng phải nằm trong kỳ báo cáo",IF(AND(G2108&lt;&gt;"",COUNTIF(D.2[Tên khách hàng],G2108)=0),"Tên KH chưa khai báo trong DSKH",IF(AND(H2108&lt;&gt;"",COUNTIF(D.1[Tên sản phẩm],H2108)=0),"SP này chưa khai báo trong DSSP",""))))</f>
        <v/>
      </c>
      <c r="AB2108" s="28" t="str">
        <f t="shared" ca="1" si="386"/>
        <v/>
      </c>
      <c r="AC2108" s="29" t="str">
        <f>IF(OR(H2108="",S2108=""),"",S2108-(SUM(L2108,M2108)*INDEX(#REF!,MATCH(H2108,D.1[Tên sản phẩm],0))))</f>
        <v/>
      </c>
    </row>
    <row r="2109" spans="2:29" ht="27.75" customHeight="1">
      <c r="B2109" s="69">
        <f t="shared" si="387"/>
        <v>2106</v>
      </c>
      <c r="C2109" s="49" t="str">
        <f t="shared" ca="1" si="388"/>
        <v/>
      </c>
      <c r="D2109" s="50" t="str">
        <f t="shared" ca="1" si="389"/>
        <v/>
      </c>
      <c r="E2109" s="51" t="str">
        <f t="shared" ca="1" si="390"/>
        <v/>
      </c>
      <c r="F2109" s="51"/>
      <c r="G2109" s="52" t="str">
        <f t="shared" ca="1" si="391"/>
        <v/>
      </c>
      <c r="H2109" s="53"/>
      <c r="I2109" s="54" t="str">
        <f>IF(H2109="","",INDEX(D.1[Quy cách],MATCH(H2109,D.1[Tên sản phẩm],0)))</f>
        <v/>
      </c>
      <c r="J2109" s="20" t="str">
        <f>IF(H2109="","",INDEX(D.1[ĐVT],MATCH(H2109,D.1[Tên sản phẩm],0)))</f>
        <v/>
      </c>
      <c r="K2109" s="56" t="str">
        <f>IF(H2109="","",INDEX(#REF!,MATCH(H2109,D.1[Tên sản phẩm],0)))</f>
        <v/>
      </c>
      <c r="L2109" s="56"/>
      <c r="M2109" s="53"/>
      <c r="N2109" s="53"/>
      <c r="O2109" s="53"/>
      <c r="P2109" s="57" t="str">
        <f t="shared" si="392"/>
        <v/>
      </c>
      <c r="Q2109" s="58"/>
      <c r="R2109" s="56" t="str">
        <f t="shared" si="385"/>
        <v/>
      </c>
      <c r="S2109" s="57" t="str">
        <f t="shared" si="393"/>
        <v/>
      </c>
      <c r="T2109" s="58" t="str">
        <f t="shared" ca="1" si="394"/>
        <v/>
      </c>
      <c r="U2109" s="57" t="str">
        <f t="shared" si="395"/>
        <v/>
      </c>
      <c r="V2109" s="57" t="str">
        <f ca="1">IF(AND(C2109&lt;&gt;"",C2109&lt;&gt;OFFSET(C2109,1,0)),SUMIFS([Giá có thuế],[Số ĐK],C2109),"")</f>
        <v/>
      </c>
      <c r="W2109" s="53"/>
      <c r="X2109" s="55" t="str">
        <f>IF(W2109="","",'Thông Tin Chung'!#REF!)</f>
        <v/>
      </c>
      <c r="Y2109" s="57" t="str">
        <f t="shared" ca="1" si="396"/>
        <v/>
      </c>
      <c r="Z2109" s="59"/>
      <c r="AA2109" s="49" t="str">
        <f ca="1">IF(C2109="","",IF(OR(D2109&lt;NgayBatDau,D2109&gt;NgayKetThuc),"Ngày tháng phải nằm trong kỳ báo cáo",IF(AND(G2109&lt;&gt;"",COUNTIF(D.2[Tên khách hàng],G2109)=0),"Tên KH chưa khai báo trong DSKH",IF(AND(H2109&lt;&gt;"",COUNTIF(D.1[Tên sản phẩm],H2109)=0),"SP này chưa khai báo trong DSSP",""))))</f>
        <v/>
      </c>
      <c r="AB2109" s="28" t="str">
        <f t="shared" ca="1" si="386"/>
        <v/>
      </c>
      <c r="AC2109" s="29" t="str">
        <f>IF(OR(H2109="",S2109=""),"",S2109-(SUM(L2109,M2109)*INDEX(#REF!,MATCH(H2109,D.1[Tên sản phẩm],0))))</f>
        <v/>
      </c>
    </row>
    <row r="2110" spans="2:29" ht="27.75" customHeight="1">
      <c r="B2110" s="69">
        <f t="shared" si="387"/>
        <v>2107</v>
      </c>
      <c r="C2110" s="49" t="str">
        <f t="shared" ca="1" si="388"/>
        <v/>
      </c>
      <c r="D2110" s="50" t="str">
        <f t="shared" ca="1" si="389"/>
        <v/>
      </c>
      <c r="E2110" s="51" t="str">
        <f t="shared" ca="1" si="390"/>
        <v/>
      </c>
      <c r="F2110" s="51"/>
      <c r="G2110" s="52" t="str">
        <f t="shared" ca="1" si="391"/>
        <v/>
      </c>
      <c r="H2110" s="53"/>
      <c r="I2110" s="54" t="str">
        <f>IF(H2110="","",INDEX(D.1[Quy cách],MATCH(H2110,D.1[Tên sản phẩm],0)))</f>
        <v/>
      </c>
      <c r="J2110" s="20" t="str">
        <f>IF(H2110="","",INDEX(D.1[ĐVT],MATCH(H2110,D.1[Tên sản phẩm],0)))</f>
        <v/>
      </c>
      <c r="K2110" s="56" t="str">
        <f>IF(H2110="","",INDEX(#REF!,MATCH(H2110,D.1[Tên sản phẩm],0)))</f>
        <v/>
      </c>
      <c r="L2110" s="56"/>
      <c r="M2110" s="53"/>
      <c r="N2110" s="53"/>
      <c r="O2110" s="53"/>
      <c r="P2110" s="57" t="str">
        <f t="shared" si="392"/>
        <v/>
      </c>
      <c r="Q2110" s="58"/>
      <c r="R2110" s="56" t="str">
        <f t="shared" si="385"/>
        <v/>
      </c>
      <c r="S2110" s="57" t="str">
        <f t="shared" si="393"/>
        <v/>
      </c>
      <c r="T2110" s="58" t="str">
        <f t="shared" ca="1" si="394"/>
        <v/>
      </c>
      <c r="U2110" s="57" t="str">
        <f t="shared" si="395"/>
        <v/>
      </c>
      <c r="V2110" s="57" t="str">
        <f ca="1">IF(AND(C2110&lt;&gt;"",C2110&lt;&gt;OFFSET(C2110,1,0)),SUMIFS([Giá có thuế],[Số ĐK],C2110),"")</f>
        <v/>
      </c>
      <c r="W2110" s="53"/>
      <c r="X2110" s="55" t="str">
        <f>IF(W2110="","",'Thông Tin Chung'!#REF!)</f>
        <v/>
      </c>
      <c r="Y2110" s="57" t="str">
        <f t="shared" ca="1" si="396"/>
        <v/>
      </c>
      <c r="Z2110" s="59"/>
      <c r="AA2110" s="49" t="str">
        <f ca="1">IF(C2110="","",IF(OR(D2110&lt;NgayBatDau,D2110&gt;NgayKetThuc),"Ngày tháng phải nằm trong kỳ báo cáo",IF(AND(G2110&lt;&gt;"",COUNTIF(D.2[Tên khách hàng],G2110)=0),"Tên KH chưa khai báo trong DSKH",IF(AND(H2110&lt;&gt;"",COUNTIF(D.1[Tên sản phẩm],H2110)=0),"SP này chưa khai báo trong DSSP",""))))</f>
        <v/>
      </c>
      <c r="AB2110" s="28" t="str">
        <f t="shared" ca="1" si="386"/>
        <v/>
      </c>
      <c r="AC2110" s="29" t="str">
        <f>IF(OR(H2110="",S2110=""),"",S2110-(SUM(L2110,M2110)*INDEX(#REF!,MATCH(H2110,D.1[Tên sản phẩm],0))))</f>
        <v/>
      </c>
    </row>
    <row r="2111" spans="2:29" ht="27.75" customHeight="1">
      <c r="B2111" s="69">
        <f t="shared" si="387"/>
        <v>2108</v>
      </c>
      <c r="C2111" s="49" t="str">
        <f t="shared" ca="1" si="388"/>
        <v/>
      </c>
      <c r="D2111" s="50" t="str">
        <f t="shared" ca="1" si="389"/>
        <v/>
      </c>
      <c r="E2111" s="51" t="str">
        <f t="shared" ca="1" si="390"/>
        <v/>
      </c>
      <c r="F2111" s="51"/>
      <c r="G2111" s="52" t="str">
        <f t="shared" ca="1" si="391"/>
        <v/>
      </c>
      <c r="H2111" s="53"/>
      <c r="I2111" s="54" t="str">
        <f>IF(H2111="","",INDEX(D.1[Quy cách],MATCH(H2111,D.1[Tên sản phẩm],0)))</f>
        <v/>
      </c>
      <c r="J2111" s="20" t="str">
        <f>IF(H2111="","",INDEX(D.1[ĐVT],MATCH(H2111,D.1[Tên sản phẩm],0)))</f>
        <v/>
      </c>
      <c r="K2111" s="56" t="str">
        <f>IF(H2111="","",INDEX(#REF!,MATCH(H2111,D.1[Tên sản phẩm],0)))</f>
        <v/>
      </c>
      <c r="L2111" s="56"/>
      <c r="M2111" s="53"/>
      <c r="N2111" s="53"/>
      <c r="O2111" s="53"/>
      <c r="P2111" s="57" t="str">
        <f t="shared" si="392"/>
        <v/>
      </c>
      <c r="Q2111" s="58"/>
      <c r="R2111" s="56" t="str">
        <f t="shared" si="385"/>
        <v/>
      </c>
      <c r="S2111" s="57" t="str">
        <f t="shared" si="393"/>
        <v/>
      </c>
      <c r="T2111" s="58" t="str">
        <f t="shared" ca="1" si="394"/>
        <v/>
      </c>
      <c r="U2111" s="57" t="str">
        <f t="shared" si="395"/>
        <v/>
      </c>
      <c r="V2111" s="57" t="str">
        <f ca="1">IF(AND(C2111&lt;&gt;"",C2111&lt;&gt;OFFSET(C2111,1,0)),SUMIFS([Giá có thuế],[Số ĐK],C2111),"")</f>
        <v/>
      </c>
      <c r="W2111" s="53"/>
      <c r="X2111" s="55" t="str">
        <f>IF(W2111="","",'Thông Tin Chung'!#REF!)</f>
        <v/>
      </c>
      <c r="Y2111" s="57" t="str">
        <f t="shared" ca="1" si="396"/>
        <v/>
      </c>
      <c r="Z2111" s="59"/>
      <c r="AA2111" s="49" t="str">
        <f ca="1">IF(C2111="","",IF(OR(D2111&lt;NgayBatDau,D2111&gt;NgayKetThuc),"Ngày tháng phải nằm trong kỳ báo cáo",IF(AND(G2111&lt;&gt;"",COUNTIF(D.2[Tên khách hàng],G2111)=0),"Tên KH chưa khai báo trong DSKH",IF(AND(H2111&lt;&gt;"",COUNTIF(D.1[Tên sản phẩm],H2111)=0),"SP này chưa khai báo trong DSSP",""))))</f>
        <v/>
      </c>
      <c r="AB2111" s="28" t="str">
        <f t="shared" ca="1" si="386"/>
        <v/>
      </c>
      <c r="AC2111" s="29" t="str">
        <f>IF(OR(H2111="",S2111=""),"",S2111-(SUM(L2111,M2111)*INDEX(#REF!,MATCH(H2111,D.1[Tên sản phẩm],0))))</f>
        <v/>
      </c>
    </row>
    <row r="2112" spans="2:29" ht="27.75" customHeight="1">
      <c r="B2112" s="69">
        <f t="shared" si="387"/>
        <v>2109</v>
      </c>
      <c r="C2112" s="49" t="str">
        <f t="shared" ca="1" si="388"/>
        <v/>
      </c>
      <c r="D2112" s="50" t="str">
        <f t="shared" ca="1" si="389"/>
        <v/>
      </c>
      <c r="E2112" s="51" t="str">
        <f t="shared" ca="1" si="390"/>
        <v/>
      </c>
      <c r="F2112" s="51"/>
      <c r="G2112" s="52" t="str">
        <f t="shared" ca="1" si="391"/>
        <v/>
      </c>
      <c r="H2112" s="53"/>
      <c r="I2112" s="54" t="str">
        <f>IF(H2112="","",INDEX(D.1[Quy cách],MATCH(H2112,D.1[Tên sản phẩm],0)))</f>
        <v/>
      </c>
      <c r="J2112" s="20" t="str">
        <f>IF(H2112="","",INDEX(D.1[ĐVT],MATCH(H2112,D.1[Tên sản phẩm],0)))</f>
        <v/>
      </c>
      <c r="K2112" s="56" t="str">
        <f>IF(H2112="","",INDEX(#REF!,MATCH(H2112,D.1[Tên sản phẩm],0)))</f>
        <v/>
      </c>
      <c r="L2112" s="56"/>
      <c r="M2112" s="53"/>
      <c r="N2112" s="53"/>
      <c r="O2112" s="53"/>
      <c r="P2112" s="57" t="str">
        <f t="shared" si="392"/>
        <v/>
      </c>
      <c r="Q2112" s="58"/>
      <c r="R2112" s="56" t="str">
        <f t="shared" si="385"/>
        <v/>
      </c>
      <c r="S2112" s="57" t="str">
        <f t="shared" si="393"/>
        <v/>
      </c>
      <c r="T2112" s="58" t="str">
        <f t="shared" ca="1" si="394"/>
        <v/>
      </c>
      <c r="U2112" s="57" t="str">
        <f t="shared" si="395"/>
        <v/>
      </c>
      <c r="V2112" s="57" t="str">
        <f ca="1">IF(AND(C2112&lt;&gt;"",C2112&lt;&gt;OFFSET(C2112,1,0)),SUMIFS([Giá có thuế],[Số ĐK],C2112),"")</f>
        <v/>
      </c>
      <c r="W2112" s="53"/>
      <c r="X2112" s="55" t="str">
        <f>IF(W2112="","",'Thông Tin Chung'!#REF!)</f>
        <v/>
      </c>
      <c r="Y2112" s="57" t="str">
        <f t="shared" ca="1" si="396"/>
        <v/>
      </c>
      <c r="Z2112" s="59"/>
      <c r="AA2112" s="49" t="str">
        <f ca="1">IF(C2112="","",IF(OR(D2112&lt;NgayBatDau,D2112&gt;NgayKetThuc),"Ngày tháng phải nằm trong kỳ báo cáo",IF(AND(G2112&lt;&gt;"",COUNTIF(D.2[Tên khách hàng],G2112)=0),"Tên KH chưa khai báo trong DSKH",IF(AND(H2112&lt;&gt;"",COUNTIF(D.1[Tên sản phẩm],H2112)=0),"SP này chưa khai báo trong DSSP",""))))</f>
        <v/>
      </c>
      <c r="AB2112" s="28" t="str">
        <f t="shared" ca="1" si="386"/>
        <v/>
      </c>
      <c r="AC2112" s="29" t="str">
        <f>IF(OR(H2112="",S2112=""),"",S2112-(SUM(L2112,M2112)*INDEX(#REF!,MATCH(H2112,D.1[Tên sản phẩm],0))))</f>
        <v/>
      </c>
    </row>
    <row r="2113" spans="2:29" ht="27.75" customHeight="1">
      <c r="B2113" s="69">
        <f t="shared" si="387"/>
        <v>2110</v>
      </c>
      <c r="C2113" s="49" t="str">
        <f t="shared" ca="1" si="388"/>
        <v/>
      </c>
      <c r="D2113" s="50" t="str">
        <f t="shared" ca="1" si="389"/>
        <v/>
      </c>
      <c r="E2113" s="51" t="str">
        <f t="shared" ca="1" si="390"/>
        <v/>
      </c>
      <c r="F2113" s="51"/>
      <c r="G2113" s="52" t="str">
        <f t="shared" ca="1" si="391"/>
        <v/>
      </c>
      <c r="H2113" s="53"/>
      <c r="I2113" s="54" t="str">
        <f>IF(H2113="","",INDEX(D.1[Quy cách],MATCH(H2113,D.1[Tên sản phẩm],0)))</f>
        <v/>
      </c>
      <c r="J2113" s="20" t="str">
        <f>IF(H2113="","",INDEX(D.1[ĐVT],MATCH(H2113,D.1[Tên sản phẩm],0)))</f>
        <v/>
      </c>
      <c r="K2113" s="56" t="str">
        <f>IF(H2113="","",INDEX(#REF!,MATCH(H2113,D.1[Tên sản phẩm],0)))</f>
        <v/>
      </c>
      <c r="L2113" s="56"/>
      <c r="M2113" s="53"/>
      <c r="N2113" s="53"/>
      <c r="O2113" s="53"/>
      <c r="P2113" s="57" t="str">
        <f t="shared" si="392"/>
        <v/>
      </c>
      <c r="Q2113" s="58"/>
      <c r="R2113" s="56" t="str">
        <f t="shared" si="385"/>
        <v/>
      </c>
      <c r="S2113" s="57" t="str">
        <f t="shared" si="393"/>
        <v/>
      </c>
      <c r="T2113" s="58" t="str">
        <f t="shared" ca="1" si="394"/>
        <v/>
      </c>
      <c r="U2113" s="57" t="str">
        <f t="shared" si="395"/>
        <v/>
      </c>
      <c r="V2113" s="57" t="str">
        <f ca="1">IF(AND(C2113&lt;&gt;"",C2113&lt;&gt;OFFSET(C2113,1,0)),SUMIFS([Giá có thuế],[Số ĐK],C2113),"")</f>
        <v/>
      </c>
      <c r="W2113" s="53"/>
      <c r="X2113" s="55" t="str">
        <f>IF(W2113="","",'Thông Tin Chung'!#REF!)</f>
        <v/>
      </c>
      <c r="Y2113" s="57" t="str">
        <f t="shared" ca="1" si="396"/>
        <v/>
      </c>
      <c r="Z2113" s="59"/>
      <c r="AA2113" s="49" t="str">
        <f ca="1">IF(C2113="","",IF(OR(D2113&lt;NgayBatDau,D2113&gt;NgayKetThuc),"Ngày tháng phải nằm trong kỳ báo cáo",IF(AND(G2113&lt;&gt;"",COUNTIF(D.2[Tên khách hàng],G2113)=0),"Tên KH chưa khai báo trong DSKH",IF(AND(H2113&lt;&gt;"",COUNTIF(D.1[Tên sản phẩm],H2113)=0),"SP này chưa khai báo trong DSSP",""))))</f>
        <v/>
      </c>
      <c r="AB2113" s="28" t="str">
        <f t="shared" ca="1" si="386"/>
        <v/>
      </c>
      <c r="AC2113" s="29" t="str">
        <f>IF(OR(H2113="",S2113=""),"",S2113-(SUM(L2113,M2113)*INDEX(#REF!,MATCH(H2113,D.1[Tên sản phẩm],0))))</f>
        <v/>
      </c>
    </row>
    <row r="2114" spans="2:29" ht="27.75" customHeight="1">
      <c r="B2114" s="69">
        <f t="shared" si="387"/>
        <v>2111</v>
      </c>
      <c r="C2114" s="49" t="str">
        <f t="shared" ca="1" si="388"/>
        <v/>
      </c>
      <c r="D2114" s="50" t="str">
        <f t="shared" ca="1" si="389"/>
        <v/>
      </c>
      <c r="E2114" s="51" t="str">
        <f t="shared" ca="1" si="390"/>
        <v/>
      </c>
      <c r="F2114" s="51"/>
      <c r="G2114" s="52" t="str">
        <f t="shared" ca="1" si="391"/>
        <v/>
      </c>
      <c r="H2114" s="53"/>
      <c r="I2114" s="54" t="str">
        <f>IF(H2114="","",INDEX(D.1[Quy cách],MATCH(H2114,D.1[Tên sản phẩm],0)))</f>
        <v/>
      </c>
      <c r="J2114" s="20" t="str">
        <f>IF(H2114="","",INDEX(D.1[ĐVT],MATCH(H2114,D.1[Tên sản phẩm],0)))</f>
        <v/>
      </c>
      <c r="K2114" s="56" t="str">
        <f>IF(H2114="","",INDEX(#REF!,MATCH(H2114,D.1[Tên sản phẩm],0)))</f>
        <v/>
      </c>
      <c r="L2114" s="56"/>
      <c r="M2114" s="53"/>
      <c r="N2114" s="53"/>
      <c r="O2114" s="53"/>
      <c r="P2114" s="57" t="str">
        <f t="shared" si="392"/>
        <v/>
      </c>
      <c r="Q2114" s="58"/>
      <c r="R2114" s="56" t="str">
        <f t="shared" si="385"/>
        <v/>
      </c>
      <c r="S2114" s="57" t="str">
        <f t="shared" si="393"/>
        <v/>
      </c>
      <c r="T2114" s="58" t="str">
        <f t="shared" ca="1" si="394"/>
        <v/>
      </c>
      <c r="U2114" s="57" t="str">
        <f t="shared" si="395"/>
        <v/>
      </c>
      <c r="V2114" s="57" t="str">
        <f ca="1">IF(AND(C2114&lt;&gt;"",C2114&lt;&gt;OFFSET(C2114,1,0)),SUMIFS([Giá có thuế],[Số ĐK],C2114),"")</f>
        <v/>
      </c>
      <c r="W2114" s="53"/>
      <c r="X2114" s="55" t="str">
        <f>IF(W2114="","",'Thông Tin Chung'!#REF!)</f>
        <v/>
      </c>
      <c r="Y2114" s="57" t="str">
        <f t="shared" ca="1" si="396"/>
        <v/>
      </c>
      <c r="Z2114" s="59"/>
      <c r="AA2114" s="49" t="str">
        <f ca="1">IF(C2114="","",IF(OR(D2114&lt;NgayBatDau,D2114&gt;NgayKetThuc),"Ngày tháng phải nằm trong kỳ báo cáo",IF(AND(G2114&lt;&gt;"",COUNTIF(D.2[Tên khách hàng],G2114)=0),"Tên KH chưa khai báo trong DSKH",IF(AND(H2114&lt;&gt;"",COUNTIF(D.1[Tên sản phẩm],H2114)=0),"SP này chưa khai báo trong DSSP",""))))</f>
        <v/>
      </c>
      <c r="AB2114" s="28" t="str">
        <f t="shared" ca="1" si="386"/>
        <v/>
      </c>
      <c r="AC2114" s="29" t="str">
        <f>IF(OR(H2114="",S2114=""),"",S2114-(SUM(L2114,M2114)*INDEX(#REF!,MATCH(H2114,D.1[Tên sản phẩm],0))))</f>
        <v/>
      </c>
    </row>
    <row r="2115" spans="2:29" ht="27.75" customHeight="1">
      <c r="B2115" s="69">
        <f t="shared" si="387"/>
        <v>2112</v>
      </c>
      <c r="C2115" s="49" t="str">
        <f t="shared" ca="1" si="388"/>
        <v/>
      </c>
      <c r="D2115" s="50" t="str">
        <f t="shared" ca="1" si="389"/>
        <v/>
      </c>
      <c r="E2115" s="51" t="str">
        <f t="shared" ca="1" si="390"/>
        <v/>
      </c>
      <c r="F2115" s="51"/>
      <c r="G2115" s="52" t="str">
        <f t="shared" ca="1" si="391"/>
        <v/>
      </c>
      <c r="H2115" s="53"/>
      <c r="I2115" s="54" t="str">
        <f>IF(H2115="","",INDEX(D.1[Quy cách],MATCH(H2115,D.1[Tên sản phẩm],0)))</f>
        <v/>
      </c>
      <c r="J2115" s="20" t="str">
        <f>IF(H2115="","",INDEX(D.1[ĐVT],MATCH(H2115,D.1[Tên sản phẩm],0)))</f>
        <v/>
      </c>
      <c r="K2115" s="56" t="str">
        <f>IF(H2115="","",INDEX(#REF!,MATCH(H2115,D.1[Tên sản phẩm],0)))</f>
        <v/>
      </c>
      <c r="L2115" s="56"/>
      <c r="M2115" s="53"/>
      <c r="N2115" s="53"/>
      <c r="O2115" s="53"/>
      <c r="P2115" s="57" t="str">
        <f t="shared" si="392"/>
        <v/>
      </c>
      <c r="Q2115" s="58"/>
      <c r="R2115" s="56" t="str">
        <f t="shared" ref="R2115:R2178" si="397">IF(P2115="","",P2115*SUM(Q2115))</f>
        <v/>
      </c>
      <c r="S2115" s="57" t="str">
        <f t="shared" si="393"/>
        <v/>
      </c>
      <c r="T2115" s="58" t="str">
        <f t="shared" ca="1" si="394"/>
        <v/>
      </c>
      <c r="U2115" s="57" t="str">
        <f t="shared" si="395"/>
        <v/>
      </c>
      <c r="V2115" s="57" t="str">
        <f ca="1">IF(AND(C2115&lt;&gt;"",C2115&lt;&gt;OFFSET(C2115,1,0)),SUMIFS([Giá có thuế],[Số ĐK],C2115),"")</f>
        <v/>
      </c>
      <c r="W2115" s="53"/>
      <c r="X2115" s="55" t="str">
        <f>IF(W2115="","",'Thông Tin Chung'!#REF!)</f>
        <v/>
      </c>
      <c r="Y2115" s="57" t="str">
        <f t="shared" ca="1" si="396"/>
        <v/>
      </c>
      <c r="Z2115" s="59"/>
      <c r="AA2115" s="49" t="str">
        <f ca="1">IF(C2115="","",IF(OR(D2115&lt;NgayBatDau,D2115&gt;NgayKetThuc),"Ngày tháng phải nằm trong kỳ báo cáo",IF(AND(G2115&lt;&gt;"",COUNTIF(D.2[Tên khách hàng],G2115)=0),"Tên KH chưa khai báo trong DSKH",IF(AND(H2115&lt;&gt;"",COUNTIF(D.1[Tên sản phẩm],H2115)=0),"SP này chưa khai báo trong DSSP",""))))</f>
        <v/>
      </c>
      <c r="AB2115" s="28" t="str">
        <f t="shared" ref="AB2115:AB2178" ca="1" si="398">IF(D2115="","",MONTH(D2115))</f>
        <v/>
      </c>
      <c r="AC2115" s="29" t="str">
        <f>IF(OR(H2115="",S2115=""),"",S2115-(SUM(L2115,M2115)*INDEX(#REF!,MATCH(H2115,D.1[Tên sản phẩm],0))))</f>
        <v/>
      </c>
    </row>
    <row r="2116" spans="2:29" ht="27.75" customHeight="1">
      <c r="B2116" s="69">
        <f t="shared" ref="B2116:B2179" si="399">ROW(A2116)-3</f>
        <v>2113</v>
      </c>
      <c r="C2116" s="49" t="str">
        <f t="shared" ref="C2116:C2179" ca="1" si="400">IF(AND(D2116="",E2116="",G2116=""),"",IF(AND(D2116=OFFSET(D2116,-1,0),E2116=OFFSET(E2116,-1,0),G2116=OFFSET(G2116,-1,0)),OFFSET(B2116,-1,1),B2116))</f>
        <v/>
      </c>
      <c r="D2116" s="50" t="str">
        <f t="shared" ref="D2116:D2179" ca="1" si="401">IF(AND($H2116&lt;&gt;"",B2116&lt;&gt;1),OFFSET(C2116,-1,1),"")</f>
        <v/>
      </c>
      <c r="E2116" s="51" t="str">
        <f t="shared" ref="E2116:E2179" ca="1" si="402">IF(AND($H2116&lt;&gt;"",B2116&lt;&gt;1),OFFSET(D2116,-1,1),"")</f>
        <v/>
      </c>
      <c r="F2116" s="51"/>
      <c r="G2116" s="52" t="str">
        <f t="shared" ref="G2116:G2179" ca="1" si="403">IF(AND($H2116&lt;&gt;"",B2116&lt;&gt;1),OFFSET(F2116,-1,1),"")</f>
        <v/>
      </c>
      <c r="H2116" s="53"/>
      <c r="I2116" s="54" t="str">
        <f>IF(H2116="","",INDEX(D.1[Quy cách],MATCH(H2116,D.1[Tên sản phẩm],0)))</f>
        <v/>
      </c>
      <c r="J2116" s="20" t="str">
        <f>IF(H2116="","",INDEX(D.1[ĐVT],MATCH(H2116,D.1[Tên sản phẩm],0)))</f>
        <v/>
      </c>
      <c r="K2116" s="56" t="str">
        <f>IF(H2116="","",INDEX(#REF!,MATCH(H2116,D.1[Tên sản phẩm],0)))</f>
        <v/>
      </c>
      <c r="L2116" s="56"/>
      <c r="M2116" s="53"/>
      <c r="N2116" s="53"/>
      <c r="O2116" s="53"/>
      <c r="P2116" s="57" t="str">
        <f t="shared" ref="P2116:P2179" si="404">IF(AND(K2116&lt;&gt;"",L2116&lt;&gt;""),K2116*L2116,IF(AND(N2116&lt;&gt;"",O2116&lt;&gt;""),N2116*O2116,""))</f>
        <v/>
      </c>
      <c r="Q2116" s="58"/>
      <c r="R2116" s="56" t="str">
        <f t="shared" si="397"/>
        <v/>
      </c>
      <c r="S2116" s="57" t="str">
        <f t="shared" ref="S2116:S2179" si="405">IF(P2116="","",P2116-SUM(R2116))</f>
        <v/>
      </c>
      <c r="T2116" s="58" t="str">
        <f t="shared" ref="T2116:T2179" ca="1" si="406">IF(AND(S2116&lt;&gt;"",C2116=OFFSET(C2116,-1,0)),OFFSET(S2116,-1,1),"")</f>
        <v/>
      </c>
      <c r="U2116" s="57" t="str">
        <f t="shared" ref="U2116:U2179" si="407">IF(S2116="","",S2116*SUM(1,T2116))</f>
        <v/>
      </c>
      <c r="V2116" s="57" t="str">
        <f ca="1">IF(AND(C2116&lt;&gt;"",C2116&lt;&gt;OFFSET(C2116,1,0)),SUMIFS([Giá có thuế],[Số ĐK],C2116),"")</f>
        <v/>
      </c>
      <c r="W2116" s="53"/>
      <c r="X2116" s="55" t="str">
        <f>IF(W2116="","",'Thông Tin Chung'!#REF!)</f>
        <v/>
      </c>
      <c r="Y2116" s="57" t="str">
        <f t="shared" ref="Y2116:Y2179" ca="1" si="408">IF(AND(V2116&lt;&gt;"",W2116&lt;&gt;"",V2116&lt;&gt;0),V2116-W2116,"")</f>
        <v/>
      </c>
      <c r="Z2116" s="59"/>
      <c r="AA2116" s="49" t="str">
        <f ca="1">IF(C2116="","",IF(OR(D2116&lt;NgayBatDau,D2116&gt;NgayKetThuc),"Ngày tháng phải nằm trong kỳ báo cáo",IF(AND(G2116&lt;&gt;"",COUNTIF(D.2[Tên khách hàng],G2116)=0),"Tên KH chưa khai báo trong DSKH",IF(AND(H2116&lt;&gt;"",COUNTIF(D.1[Tên sản phẩm],H2116)=0),"SP này chưa khai báo trong DSSP",""))))</f>
        <v/>
      </c>
      <c r="AB2116" s="28" t="str">
        <f t="shared" ca="1" si="398"/>
        <v/>
      </c>
      <c r="AC2116" s="29" t="str">
        <f>IF(OR(H2116="",S2116=""),"",S2116-(SUM(L2116,M2116)*INDEX(#REF!,MATCH(H2116,D.1[Tên sản phẩm],0))))</f>
        <v/>
      </c>
    </row>
    <row r="2117" spans="2:29" ht="27.75" customHeight="1">
      <c r="B2117" s="69">
        <f t="shared" si="399"/>
        <v>2114</v>
      </c>
      <c r="C2117" s="49" t="str">
        <f t="shared" ca="1" si="400"/>
        <v/>
      </c>
      <c r="D2117" s="50" t="str">
        <f t="shared" ca="1" si="401"/>
        <v/>
      </c>
      <c r="E2117" s="51" t="str">
        <f t="shared" ca="1" si="402"/>
        <v/>
      </c>
      <c r="F2117" s="51"/>
      <c r="G2117" s="52" t="str">
        <f t="shared" ca="1" si="403"/>
        <v/>
      </c>
      <c r="H2117" s="53"/>
      <c r="I2117" s="54" t="str">
        <f>IF(H2117="","",INDEX(D.1[Quy cách],MATCH(H2117,D.1[Tên sản phẩm],0)))</f>
        <v/>
      </c>
      <c r="J2117" s="20" t="str">
        <f>IF(H2117="","",INDEX(D.1[ĐVT],MATCH(H2117,D.1[Tên sản phẩm],0)))</f>
        <v/>
      </c>
      <c r="K2117" s="56" t="str">
        <f>IF(H2117="","",INDEX(#REF!,MATCH(H2117,D.1[Tên sản phẩm],0)))</f>
        <v/>
      </c>
      <c r="L2117" s="56"/>
      <c r="M2117" s="53"/>
      <c r="N2117" s="53"/>
      <c r="O2117" s="53"/>
      <c r="P2117" s="57" t="str">
        <f t="shared" si="404"/>
        <v/>
      </c>
      <c r="Q2117" s="58"/>
      <c r="R2117" s="56" t="str">
        <f t="shared" si="397"/>
        <v/>
      </c>
      <c r="S2117" s="57" t="str">
        <f t="shared" si="405"/>
        <v/>
      </c>
      <c r="T2117" s="58" t="str">
        <f t="shared" ca="1" si="406"/>
        <v/>
      </c>
      <c r="U2117" s="57" t="str">
        <f t="shared" si="407"/>
        <v/>
      </c>
      <c r="V2117" s="57" t="str">
        <f ca="1">IF(AND(C2117&lt;&gt;"",C2117&lt;&gt;OFFSET(C2117,1,0)),SUMIFS([Giá có thuế],[Số ĐK],C2117),"")</f>
        <v/>
      </c>
      <c r="W2117" s="53"/>
      <c r="X2117" s="55" t="str">
        <f>IF(W2117="","",'Thông Tin Chung'!#REF!)</f>
        <v/>
      </c>
      <c r="Y2117" s="57" t="str">
        <f t="shared" ca="1" si="408"/>
        <v/>
      </c>
      <c r="Z2117" s="59"/>
      <c r="AA2117" s="49" t="str">
        <f ca="1">IF(C2117="","",IF(OR(D2117&lt;NgayBatDau,D2117&gt;NgayKetThuc),"Ngày tháng phải nằm trong kỳ báo cáo",IF(AND(G2117&lt;&gt;"",COUNTIF(D.2[Tên khách hàng],G2117)=0),"Tên KH chưa khai báo trong DSKH",IF(AND(H2117&lt;&gt;"",COUNTIF(D.1[Tên sản phẩm],H2117)=0),"SP này chưa khai báo trong DSSP",""))))</f>
        <v/>
      </c>
      <c r="AB2117" s="28" t="str">
        <f t="shared" ca="1" si="398"/>
        <v/>
      </c>
      <c r="AC2117" s="29" t="str">
        <f>IF(OR(H2117="",S2117=""),"",S2117-(SUM(L2117,M2117)*INDEX(#REF!,MATCH(H2117,D.1[Tên sản phẩm],0))))</f>
        <v/>
      </c>
    </row>
    <row r="2118" spans="2:29" ht="27.75" customHeight="1">
      <c r="B2118" s="69">
        <f t="shared" si="399"/>
        <v>2115</v>
      </c>
      <c r="C2118" s="49" t="str">
        <f t="shared" ca="1" si="400"/>
        <v/>
      </c>
      <c r="D2118" s="50" t="str">
        <f t="shared" ca="1" si="401"/>
        <v/>
      </c>
      <c r="E2118" s="51" t="str">
        <f t="shared" ca="1" si="402"/>
        <v/>
      </c>
      <c r="F2118" s="51"/>
      <c r="G2118" s="52" t="str">
        <f t="shared" ca="1" si="403"/>
        <v/>
      </c>
      <c r="H2118" s="53"/>
      <c r="I2118" s="54" t="str">
        <f>IF(H2118="","",INDEX(D.1[Quy cách],MATCH(H2118,D.1[Tên sản phẩm],0)))</f>
        <v/>
      </c>
      <c r="J2118" s="20" t="str">
        <f>IF(H2118="","",INDEX(D.1[ĐVT],MATCH(H2118,D.1[Tên sản phẩm],0)))</f>
        <v/>
      </c>
      <c r="K2118" s="56" t="str">
        <f>IF(H2118="","",INDEX(#REF!,MATCH(H2118,D.1[Tên sản phẩm],0)))</f>
        <v/>
      </c>
      <c r="L2118" s="56"/>
      <c r="M2118" s="53"/>
      <c r="N2118" s="53"/>
      <c r="O2118" s="53"/>
      <c r="P2118" s="57" t="str">
        <f t="shared" si="404"/>
        <v/>
      </c>
      <c r="Q2118" s="58"/>
      <c r="R2118" s="56" t="str">
        <f t="shared" si="397"/>
        <v/>
      </c>
      <c r="S2118" s="57" t="str">
        <f t="shared" si="405"/>
        <v/>
      </c>
      <c r="T2118" s="58" t="str">
        <f t="shared" ca="1" si="406"/>
        <v/>
      </c>
      <c r="U2118" s="57" t="str">
        <f t="shared" si="407"/>
        <v/>
      </c>
      <c r="V2118" s="57" t="str">
        <f ca="1">IF(AND(C2118&lt;&gt;"",C2118&lt;&gt;OFFSET(C2118,1,0)),SUMIFS([Giá có thuế],[Số ĐK],C2118),"")</f>
        <v/>
      </c>
      <c r="W2118" s="53"/>
      <c r="X2118" s="55" t="str">
        <f>IF(W2118="","",'Thông Tin Chung'!#REF!)</f>
        <v/>
      </c>
      <c r="Y2118" s="57" t="str">
        <f t="shared" ca="1" si="408"/>
        <v/>
      </c>
      <c r="Z2118" s="59"/>
      <c r="AA2118" s="49" t="str">
        <f ca="1">IF(C2118="","",IF(OR(D2118&lt;NgayBatDau,D2118&gt;NgayKetThuc),"Ngày tháng phải nằm trong kỳ báo cáo",IF(AND(G2118&lt;&gt;"",COUNTIF(D.2[Tên khách hàng],G2118)=0),"Tên KH chưa khai báo trong DSKH",IF(AND(H2118&lt;&gt;"",COUNTIF(D.1[Tên sản phẩm],H2118)=0),"SP này chưa khai báo trong DSSP",""))))</f>
        <v/>
      </c>
      <c r="AB2118" s="28" t="str">
        <f t="shared" ca="1" si="398"/>
        <v/>
      </c>
      <c r="AC2118" s="29" t="str">
        <f>IF(OR(H2118="",S2118=""),"",S2118-(SUM(L2118,M2118)*INDEX(#REF!,MATCH(H2118,D.1[Tên sản phẩm],0))))</f>
        <v/>
      </c>
    </row>
    <row r="2119" spans="2:29" ht="27.75" customHeight="1">
      <c r="B2119" s="69">
        <f t="shared" si="399"/>
        <v>2116</v>
      </c>
      <c r="C2119" s="49" t="str">
        <f t="shared" ca="1" si="400"/>
        <v/>
      </c>
      <c r="D2119" s="50" t="str">
        <f t="shared" ca="1" si="401"/>
        <v/>
      </c>
      <c r="E2119" s="51" t="str">
        <f t="shared" ca="1" si="402"/>
        <v/>
      </c>
      <c r="F2119" s="51"/>
      <c r="G2119" s="52" t="str">
        <f t="shared" ca="1" si="403"/>
        <v/>
      </c>
      <c r="H2119" s="53"/>
      <c r="I2119" s="54" t="str">
        <f>IF(H2119="","",INDEX(D.1[Quy cách],MATCH(H2119,D.1[Tên sản phẩm],0)))</f>
        <v/>
      </c>
      <c r="J2119" s="20" t="str">
        <f>IF(H2119="","",INDEX(D.1[ĐVT],MATCH(H2119,D.1[Tên sản phẩm],0)))</f>
        <v/>
      </c>
      <c r="K2119" s="56" t="str">
        <f>IF(H2119="","",INDEX(#REF!,MATCH(H2119,D.1[Tên sản phẩm],0)))</f>
        <v/>
      </c>
      <c r="L2119" s="56"/>
      <c r="M2119" s="53"/>
      <c r="N2119" s="53"/>
      <c r="O2119" s="53"/>
      <c r="P2119" s="57" t="str">
        <f t="shared" si="404"/>
        <v/>
      </c>
      <c r="Q2119" s="58"/>
      <c r="R2119" s="56" t="str">
        <f t="shared" si="397"/>
        <v/>
      </c>
      <c r="S2119" s="57" t="str">
        <f t="shared" si="405"/>
        <v/>
      </c>
      <c r="T2119" s="58" t="str">
        <f t="shared" ca="1" si="406"/>
        <v/>
      </c>
      <c r="U2119" s="57" t="str">
        <f t="shared" si="407"/>
        <v/>
      </c>
      <c r="V2119" s="57" t="str">
        <f ca="1">IF(AND(C2119&lt;&gt;"",C2119&lt;&gt;OFFSET(C2119,1,0)),SUMIFS([Giá có thuế],[Số ĐK],C2119),"")</f>
        <v/>
      </c>
      <c r="W2119" s="53"/>
      <c r="X2119" s="55" t="str">
        <f>IF(W2119="","",'Thông Tin Chung'!#REF!)</f>
        <v/>
      </c>
      <c r="Y2119" s="57" t="str">
        <f t="shared" ca="1" si="408"/>
        <v/>
      </c>
      <c r="Z2119" s="59"/>
      <c r="AA2119" s="49" t="str">
        <f ca="1">IF(C2119="","",IF(OR(D2119&lt;NgayBatDau,D2119&gt;NgayKetThuc),"Ngày tháng phải nằm trong kỳ báo cáo",IF(AND(G2119&lt;&gt;"",COUNTIF(D.2[Tên khách hàng],G2119)=0),"Tên KH chưa khai báo trong DSKH",IF(AND(H2119&lt;&gt;"",COUNTIF(D.1[Tên sản phẩm],H2119)=0),"SP này chưa khai báo trong DSSP",""))))</f>
        <v/>
      </c>
      <c r="AB2119" s="28" t="str">
        <f t="shared" ca="1" si="398"/>
        <v/>
      </c>
      <c r="AC2119" s="29" t="str">
        <f>IF(OR(H2119="",S2119=""),"",S2119-(SUM(L2119,M2119)*INDEX(#REF!,MATCH(H2119,D.1[Tên sản phẩm],0))))</f>
        <v/>
      </c>
    </row>
    <row r="2120" spans="2:29" ht="27.75" customHeight="1">
      <c r="B2120" s="69">
        <f t="shared" si="399"/>
        <v>2117</v>
      </c>
      <c r="C2120" s="49" t="str">
        <f t="shared" ca="1" si="400"/>
        <v/>
      </c>
      <c r="D2120" s="50" t="str">
        <f t="shared" ca="1" si="401"/>
        <v/>
      </c>
      <c r="E2120" s="51" t="str">
        <f t="shared" ca="1" si="402"/>
        <v/>
      </c>
      <c r="F2120" s="51"/>
      <c r="G2120" s="52" t="str">
        <f t="shared" ca="1" si="403"/>
        <v/>
      </c>
      <c r="H2120" s="53"/>
      <c r="I2120" s="54" t="str">
        <f>IF(H2120="","",INDEX(D.1[Quy cách],MATCH(H2120,D.1[Tên sản phẩm],0)))</f>
        <v/>
      </c>
      <c r="J2120" s="20" t="str">
        <f>IF(H2120="","",INDEX(D.1[ĐVT],MATCH(H2120,D.1[Tên sản phẩm],0)))</f>
        <v/>
      </c>
      <c r="K2120" s="56" t="str">
        <f>IF(H2120="","",INDEX(#REF!,MATCH(H2120,D.1[Tên sản phẩm],0)))</f>
        <v/>
      </c>
      <c r="L2120" s="56"/>
      <c r="M2120" s="53"/>
      <c r="N2120" s="53"/>
      <c r="O2120" s="53"/>
      <c r="P2120" s="57" t="str">
        <f t="shared" si="404"/>
        <v/>
      </c>
      <c r="Q2120" s="58"/>
      <c r="R2120" s="56" t="str">
        <f t="shared" si="397"/>
        <v/>
      </c>
      <c r="S2120" s="57" t="str">
        <f t="shared" si="405"/>
        <v/>
      </c>
      <c r="T2120" s="58" t="str">
        <f t="shared" ca="1" si="406"/>
        <v/>
      </c>
      <c r="U2120" s="57" t="str">
        <f t="shared" si="407"/>
        <v/>
      </c>
      <c r="V2120" s="57" t="str">
        <f ca="1">IF(AND(C2120&lt;&gt;"",C2120&lt;&gt;OFFSET(C2120,1,0)),SUMIFS([Giá có thuế],[Số ĐK],C2120),"")</f>
        <v/>
      </c>
      <c r="W2120" s="53"/>
      <c r="X2120" s="55" t="str">
        <f>IF(W2120="","",'Thông Tin Chung'!#REF!)</f>
        <v/>
      </c>
      <c r="Y2120" s="57" t="str">
        <f t="shared" ca="1" si="408"/>
        <v/>
      </c>
      <c r="Z2120" s="59"/>
      <c r="AA2120" s="49" t="str">
        <f ca="1">IF(C2120="","",IF(OR(D2120&lt;NgayBatDau,D2120&gt;NgayKetThuc),"Ngày tháng phải nằm trong kỳ báo cáo",IF(AND(G2120&lt;&gt;"",COUNTIF(D.2[Tên khách hàng],G2120)=0),"Tên KH chưa khai báo trong DSKH",IF(AND(H2120&lt;&gt;"",COUNTIF(D.1[Tên sản phẩm],H2120)=0),"SP này chưa khai báo trong DSSP",""))))</f>
        <v/>
      </c>
      <c r="AB2120" s="28" t="str">
        <f t="shared" ca="1" si="398"/>
        <v/>
      </c>
      <c r="AC2120" s="29" t="str">
        <f>IF(OR(H2120="",S2120=""),"",S2120-(SUM(L2120,M2120)*INDEX(#REF!,MATCH(H2120,D.1[Tên sản phẩm],0))))</f>
        <v/>
      </c>
    </row>
    <row r="2121" spans="2:29" ht="27.75" customHeight="1">
      <c r="B2121" s="69">
        <f t="shared" si="399"/>
        <v>2118</v>
      </c>
      <c r="C2121" s="49" t="str">
        <f t="shared" ca="1" si="400"/>
        <v/>
      </c>
      <c r="D2121" s="50" t="str">
        <f t="shared" ca="1" si="401"/>
        <v/>
      </c>
      <c r="E2121" s="51" t="str">
        <f t="shared" ca="1" si="402"/>
        <v/>
      </c>
      <c r="F2121" s="51"/>
      <c r="G2121" s="52" t="str">
        <f t="shared" ca="1" si="403"/>
        <v/>
      </c>
      <c r="H2121" s="53"/>
      <c r="I2121" s="54" t="str">
        <f>IF(H2121="","",INDEX(D.1[Quy cách],MATCH(H2121,D.1[Tên sản phẩm],0)))</f>
        <v/>
      </c>
      <c r="J2121" s="20" t="str">
        <f>IF(H2121="","",INDEX(D.1[ĐVT],MATCH(H2121,D.1[Tên sản phẩm],0)))</f>
        <v/>
      </c>
      <c r="K2121" s="56" t="str">
        <f>IF(H2121="","",INDEX(#REF!,MATCH(H2121,D.1[Tên sản phẩm],0)))</f>
        <v/>
      </c>
      <c r="L2121" s="56"/>
      <c r="M2121" s="53"/>
      <c r="N2121" s="53"/>
      <c r="O2121" s="53"/>
      <c r="P2121" s="57" t="str">
        <f t="shared" si="404"/>
        <v/>
      </c>
      <c r="Q2121" s="58"/>
      <c r="R2121" s="56" t="str">
        <f t="shared" si="397"/>
        <v/>
      </c>
      <c r="S2121" s="57" t="str">
        <f t="shared" si="405"/>
        <v/>
      </c>
      <c r="T2121" s="58" t="str">
        <f t="shared" ca="1" si="406"/>
        <v/>
      </c>
      <c r="U2121" s="57" t="str">
        <f t="shared" si="407"/>
        <v/>
      </c>
      <c r="V2121" s="57" t="str">
        <f ca="1">IF(AND(C2121&lt;&gt;"",C2121&lt;&gt;OFFSET(C2121,1,0)),SUMIFS([Giá có thuế],[Số ĐK],C2121),"")</f>
        <v/>
      </c>
      <c r="W2121" s="53"/>
      <c r="X2121" s="55" t="str">
        <f>IF(W2121="","",'Thông Tin Chung'!#REF!)</f>
        <v/>
      </c>
      <c r="Y2121" s="57" t="str">
        <f t="shared" ca="1" si="408"/>
        <v/>
      </c>
      <c r="Z2121" s="59"/>
      <c r="AA2121" s="49" t="str">
        <f ca="1">IF(C2121="","",IF(OR(D2121&lt;NgayBatDau,D2121&gt;NgayKetThuc),"Ngày tháng phải nằm trong kỳ báo cáo",IF(AND(G2121&lt;&gt;"",COUNTIF(D.2[Tên khách hàng],G2121)=0),"Tên KH chưa khai báo trong DSKH",IF(AND(H2121&lt;&gt;"",COUNTIF(D.1[Tên sản phẩm],H2121)=0),"SP này chưa khai báo trong DSSP",""))))</f>
        <v/>
      </c>
      <c r="AB2121" s="28" t="str">
        <f t="shared" ca="1" si="398"/>
        <v/>
      </c>
      <c r="AC2121" s="29" t="str">
        <f>IF(OR(H2121="",S2121=""),"",S2121-(SUM(L2121,M2121)*INDEX(#REF!,MATCH(H2121,D.1[Tên sản phẩm],0))))</f>
        <v/>
      </c>
    </row>
    <row r="2122" spans="2:29" ht="27.75" customHeight="1">
      <c r="B2122" s="69">
        <f t="shared" si="399"/>
        <v>2119</v>
      </c>
      <c r="C2122" s="49" t="str">
        <f t="shared" ca="1" si="400"/>
        <v/>
      </c>
      <c r="D2122" s="50" t="str">
        <f t="shared" ca="1" si="401"/>
        <v/>
      </c>
      <c r="E2122" s="51" t="str">
        <f t="shared" ca="1" si="402"/>
        <v/>
      </c>
      <c r="F2122" s="51"/>
      <c r="G2122" s="52" t="str">
        <f t="shared" ca="1" si="403"/>
        <v/>
      </c>
      <c r="H2122" s="53"/>
      <c r="I2122" s="54" t="str">
        <f>IF(H2122="","",INDEX(D.1[Quy cách],MATCH(H2122,D.1[Tên sản phẩm],0)))</f>
        <v/>
      </c>
      <c r="J2122" s="20" t="str">
        <f>IF(H2122="","",INDEX(D.1[ĐVT],MATCH(H2122,D.1[Tên sản phẩm],0)))</f>
        <v/>
      </c>
      <c r="K2122" s="56" t="str">
        <f>IF(H2122="","",INDEX(#REF!,MATCH(H2122,D.1[Tên sản phẩm],0)))</f>
        <v/>
      </c>
      <c r="L2122" s="56"/>
      <c r="M2122" s="53"/>
      <c r="N2122" s="53"/>
      <c r="O2122" s="53"/>
      <c r="P2122" s="57" t="str">
        <f t="shared" si="404"/>
        <v/>
      </c>
      <c r="Q2122" s="58"/>
      <c r="R2122" s="56" t="str">
        <f t="shared" si="397"/>
        <v/>
      </c>
      <c r="S2122" s="57" t="str">
        <f t="shared" si="405"/>
        <v/>
      </c>
      <c r="T2122" s="58" t="str">
        <f t="shared" ca="1" si="406"/>
        <v/>
      </c>
      <c r="U2122" s="57" t="str">
        <f t="shared" si="407"/>
        <v/>
      </c>
      <c r="V2122" s="57" t="str">
        <f ca="1">IF(AND(C2122&lt;&gt;"",C2122&lt;&gt;OFFSET(C2122,1,0)),SUMIFS([Giá có thuế],[Số ĐK],C2122),"")</f>
        <v/>
      </c>
      <c r="W2122" s="53"/>
      <c r="X2122" s="55" t="str">
        <f>IF(W2122="","",'Thông Tin Chung'!#REF!)</f>
        <v/>
      </c>
      <c r="Y2122" s="57" t="str">
        <f t="shared" ca="1" si="408"/>
        <v/>
      </c>
      <c r="Z2122" s="59"/>
      <c r="AA2122" s="49" t="str">
        <f ca="1">IF(C2122="","",IF(OR(D2122&lt;NgayBatDau,D2122&gt;NgayKetThuc),"Ngày tháng phải nằm trong kỳ báo cáo",IF(AND(G2122&lt;&gt;"",COUNTIF(D.2[Tên khách hàng],G2122)=0),"Tên KH chưa khai báo trong DSKH",IF(AND(H2122&lt;&gt;"",COUNTIF(D.1[Tên sản phẩm],H2122)=0),"SP này chưa khai báo trong DSSP",""))))</f>
        <v/>
      </c>
      <c r="AB2122" s="28" t="str">
        <f t="shared" ca="1" si="398"/>
        <v/>
      </c>
      <c r="AC2122" s="29" t="str">
        <f>IF(OR(H2122="",S2122=""),"",S2122-(SUM(L2122,M2122)*INDEX(#REF!,MATCH(H2122,D.1[Tên sản phẩm],0))))</f>
        <v/>
      </c>
    </row>
    <row r="2123" spans="2:29" ht="27.75" customHeight="1">
      <c r="B2123" s="69">
        <f t="shared" si="399"/>
        <v>2120</v>
      </c>
      <c r="C2123" s="49" t="str">
        <f t="shared" ca="1" si="400"/>
        <v/>
      </c>
      <c r="D2123" s="50" t="str">
        <f t="shared" ca="1" si="401"/>
        <v/>
      </c>
      <c r="E2123" s="51" t="str">
        <f t="shared" ca="1" si="402"/>
        <v/>
      </c>
      <c r="F2123" s="51"/>
      <c r="G2123" s="52" t="str">
        <f t="shared" ca="1" si="403"/>
        <v/>
      </c>
      <c r="H2123" s="53"/>
      <c r="I2123" s="54" t="str">
        <f>IF(H2123="","",INDEX(D.1[Quy cách],MATCH(H2123,D.1[Tên sản phẩm],0)))</f>
        <v/>
      </c>
      <c r="J2123" s="20" t="str">
        <f>IF(H2123="","",INDEX(D.1[ĐVT],MATCH(H2123,D.1[Tên sản phẩm],0)))</f>
        <v/>
      </c>
      <c r="K2123" s="56" t="str">
        <f>IF(H2123="","",INDEX(#REF!,MATCH(H2123,D.1[Tên sản phẩm],0)))</f>
        <v/>
      </c>
      <c r="L2123" s="56"/>
      <c r="M2123" s="53"/>
      <c r="N2123" s="53"/>
      <c r="O2123" s="53"/>
      <c r="P2123" s="57" t="str">
        <f t="shared" si="404"/>
        <v/>
      </c>
      <c r="Q2123" s="58"/>
      <c r="R2123" s="56" t="str">
        <f t="shared" si="397"/>
        <v/>
      </c>
      <c r="S2123" s="57" t="str">
        <f t="shared" si="405"/>
        <v/>
      </c>
      <c r="T2123" s="58" t="str">
        <f t="shared" ca="1" si="406"/>
        <v/>
      </c>
      <c r="U2123" s="57" t="str">
        <f t="shared" si="407"/>
        <v/>
      </c>
      <c r="V2123" s="57" t="str">
        <f ca="1">IF(AND(C2123&lt;&gt;"",C2123&lt;&gt;OFFSET(C2123,1,0)),SUMIFS([Giá có thuế],[Số ĐK],C2123),"")</f>
        <v/>
      </c>
      <c r="W2123" s="53"/>
      <c r="X2123" s="55" t="str">
        <f>IF(W2123="","",'Thông Tin Chung'!#REF!)</f>
        <v/>
      </c>
      <c r="Y2123" s="57" t="str">
        <f t="shared" ca="1" si="408"/>
        <v/>
      </c>
      <c r="Z2123" s="59"/>
      <c r="AA2123" s="49" t="str">
        <f ca="1">IF(C2123="","",IF(OR(D2123&lt;NgayBatDau,D2123&gt;NgayKetThuc),"Ngày tháng phải nằm trong kỳ báo cáo",IF(AND(G2123&lt;&gt;"",COUNTIF(D.2[Tên khách hàng],G2123)=0),"Tên KH chưa khai báo trong DSKH",IF(AND(H2123&lt;&gt;"",COUNTIF(D.1[Tên sản phẩm],H2123)=0),"SP này chưa khai báo trong DSSP",""))))</f>
        <v/>
      </c>
      <c r="AB2123" s="28" t="str">
        <f t="shared" ca="1" si="398"/>
        <v/>
      </c>
      <c r="AC2123" s="29" t="str">
        <f>IF(OR(H2123="",S2123=""),"",S2123-(SUM(L2123,M2123)*INDEX(#REF!,MATCH(H2123,D.1[Tên sản phẩm],0))))</f>
        <v/>
      </c>
    </row>
    <row r="2124" spans="2:29" ht="27.75" customHeight="1">
      <c r="B2124" s="69">
        <f t="shared" si="399"/>
        <v>2121</v>
      </c>
      <c r="C2124" s="49" t="str">
        <f t="shared" ca="1" si="400"/>
        <v/>
      </c>
      <c r="D2124" s="50" t="str">
        <f t="shared" ca="1" si="401"/>
        <v/>
      </c>
      <c r="E2124" s="51" t="str">
        <f t="shared" ca="1" si="402"/>
        <v/>
      </c>
      <c r="F2124" s="51"/>
      <c r="G2124" s="52" t="str">
        <f t="shared" ca="1" si="403"/>
        <v/>
      </c>
      <c r="H2124" s="53"/>
      <c r="I2124" s="54" t="str">
        <f>IF(H2124="","",INDEX(D.1[Quy cách],MATCH(H2124,D.1[Tên sản phẩm],0)))</f>
        <v/>
      </c>
      <c r="J2124" s="20" t="str">
        <f>IF(H2124="","",INDEX(D.1[ĐVT],MATCH(H2124,D.1[Tên sản phẩm],0)))</f>
        <v/>
      </c>
      <c r="K2124" s="56" t="str">
        <f>IF(H2124="","",INDEX(#REF!,MATCH(H2124,D.1[Tên sản phẩm],0)))</f>
        <v/>
      </c>
      <c r="L2124" s="56"/>
      <c r="M2124" s="53"/>
      <c r="N2124" s="53"/>
      <c r="O2124" s="53"/>
      <c r="P2124" s="57" t="str">
        <f t="shared" si="404"/>
        <v/>
      </c>
      <c r="Q2124" s="58"/>
      <c r="R2124" s="56" t="str">
        <f t="shared" si="397"/>
        <v/>
      </c>
      <c r="S2124" s="57" t="str">
        <f t="shared" si="405"/>
        <v/>
      </c>
      <c r="T2124" s="58" t="str">
        <f t="shared" ca="1" si="406"/>
        <v/>
      </c>
      <c r="U2124" s="57" t="str">
        <f t="shared" si="407"/>
        <v/>
      </c>
      <c r="V2124" s="57" t="str">
        <f ca="1">IF(AND(C2124&lt;&gt;"",C2124&lt;&gt;OFFSET(C2124,1,0)),SUMIFS([Giá có thuế],[Số ĐK],C2124),"")</f>
        <v/>
      </c>
      <c r="W2124" s="53"/>
      <c r="X2124" s="55" t="str">
        <f>IF(W2124="","",'Thông Tin Chung'!#REF!)</f>
        <v/>
      </c>
      <c r="Y2124" s="57" t="str">
        <f t="shared" ca="1" si="408"/>
        <v/>
      </c>
      <c r="Z2124" s="59"/>
      <c r="AA2124" s="49" t="str">
        <f ca="1">IF(C2124="","",IF(OR(D2124&lt;NgayBatDau,D2124&gt;NgayKetThuc),"Ngày tháng phải nằm trong kỳ báo cáo",IF(AND(G2124&lt;&gt;"",COUNTIF(D.2[Tên khách hàng],G2124)=0),"Tên KH chưa khai báo trong DSKH",IF(AND(H2124&lt;&gt;"",COUNTIF(D.1[Tên sản phẩm],H2124)=0),"SP này chưa khai báo trong DSSP",""))))</f>
        <v/>
      </c>
      <c r="AB2124" s="28" t="str">
        <f t="shared" ca="1" si="398"/>
        <v/>
      </c>
      <c r="AC2124" s="29" t="str">
        <f>IF(OR(H2124="",S2124=""),"",S2124-(SUM(L2124,M2124)*INDEX(#REF!,MATCH(H2124,D.1[Tên sản phẩm],0))))</f>
        <v/>
      </c>
    </row>
    <row r="2125" spans="2:29" ht="27.75" customHeight="1">
      <c r="B2125" s="69">
        <f t="shared" si="399"/>
        <v>2122</v>
      </c>
      <c r="C2125" s="49" t="str">
        <f t="shared" ca="1" si="400"/>
        <v/>
      </c>
      <c r="D2125" s="50" t="str">
        <f t="shared" ca="1" si="401"/>
        <v/>
      </c>
      <c r="E2125" s="51" t="str">
        <f t="shared" ca="1" si="402"/>
        <v/>
      </c>
      <c r="F2125" s="51"/>
      <c r="G2125" s="52" t="str">
        <f t="shared" ca="1" si="403"/>
        <v/>
      </c>
      <c r="H2125" s="53"/>
      <c r="I2125" s="54" t="str">
        <f>IF(H2125="","",INDEX(D.1[Quy cách],MATCH(H2125,D.1[Tên sản phẩm],0)))</f>
        <v/>
      </c>
      <c r="J2125" s="20" t="str">
        <f>IF(H2125="","",INDEX(D.1[ĐVT],MATCH(H2125,D.1[Tên sản phẩm],0)))</f>
        <v/>
      </c>
      <c r="K2125" s="56" t="str">
        <f>IF(H2125="","",INDEX(#REF!,MATCH(H2125,D.1[Tên sản phẩm],0)))</f>
        <v/>
      </c>
      <c r="L2125" s="56"/>
      <c r="M2125" s="53"/>
      <c r="N2125" s="53"/>
      <c r="O2125" s="53"/>
      <c r="P2125" s="57" t="str">
        <f t="shared" si="404"/>
        <v/>
      </c>
      <c r="Q2125" s="58"/>
      <c r="R2125" s="56" t="str">
        <f t="shared" si="397"/>
        <v/>
      </c>
      <c r="S2125" s="57" t="str">
        <f t="shared" si="405"/>
        <v/>
      </c>
      <c r="T2125" s="58" t="str">
        <f t="shared" ca="1" si="406"/>
        <v/>
      </c>
      <c r="U2125" s="57" t="str">
        <f t="shared" si="407"/>
        <v/>
      </c>
      <c r="V2125" s="57" t="str">
        <f ca="1">IF(AND(C2125&lt;&gt;"",C2125&lt;&gt;OFFSET(C2125,1,0)),SUMIFS([Giá có thuế],[Số ĐK],C2125),"")</f>
        <v/>
      </c>
      <c r="W2125" s="53"/>
      <c r="X2125" s="55" t="str">
        <f>IF(W2125="","",'Thông Tin Chung'!#REF!)</f>
        <v/>
      </c>
      <c r="Y2125" s="57" t="str">
        <f t="shared" ca="1" si="408"/>
        <v/>
      </c>
      <c r="Z2125" s="59"/>
      <c r="AA2125" s="49" t="str">
        <f ca="1">IF(C2125="","",IF(OR(D2125&lt;NgayBatDau,D2125&gt;NgayKetThuc),"Ngày tháng phải nằm trong kỳ báo cáo",IF(AND(G2125&lt;&gt;"",COUNTIF(D.2[Tên khách hàng],G2125)=0),"Tên KH chưa khai báo trong DSKH",IF(AND(H2125&lt;&gt;"",COUNTIF(D.1[Tên sản phẩm],H2125)=0),"SP này chưa khai báo trong DSSP",""))))</f>
        <v/>
      </c>
      <c r="AB2125" s="28" t="str">
        <f t="shared" ca="1" si="398"/>
        <v/>
      </c>
      <c r="AC2125" s="29" t="str">
        <f>IF(OR(H2125="",S2125=""),"",S2125-(SUM(L2125,M2125)*INDEX(#REF!,MATCH(H2125,D.1[Tên sản phẩm],0))))</f>
        <v/>
      </c>
    </row>
    <row r="2126" spans="2:29" ht="27.75" customHeight="1">
      <c r="B2126" s="69">
        <f t="shared" si="399"/>
        <v>2123</v>
      </c>
      <c r="C2126" s="49" t="str">
        <f t="shared" ca="1" si="400"/>
        <v/>
      </c>
      <c r="D2126" s="50" t="str">
        <f t="shared" ca="1" si="401"/>
        <v/>
      </c>
      <c r="E2126" s="51" t="str">
        <f t="shared" ca="1" si="402"/>
        <v/>
      </c>
      <c r="F2126" s="51"/>
      <c r="G2126" s="52" t="str">
        <f t="shared" ca="1" si="403"/>
        <v/>
      </c>
      <c r="H2126" s="53"/>
      <c r="I2126" s="54" t="str">
        <f>IF(H2126="","",INDEX(D.1[Quy cách],MATCH(H2126,D.1[Tên sản phẩm],0)))</f>
        <v/>
      </c>
      <c r="J2126" s="20" t="str">
        <f>IF(H2126="","",INDEX(D.1[ĐVT],MATCH(H2126,D.1[Tên sản phẩm],0)))</f>
        <v/>
      </c>
      <c r="K2126" s="56" t="str">
        <f>IF(H2126="","",INDEX(#REF!,MATCH(H2126,D.1[Tên sản phẩm],0)))</f>
        <v/>
      </c>
      <c r="L2126" s="56"/>
      <c r="M2126" s="53"/>
      <c r="N2126" s="53"/>
      <c r="O2126" s="53"/>
      <c r="P2126" s="57" t="str">
        <f t="shared" si="404"/>
        <v/>
      </c>
      <c r="Q2126" s="58"/>
      <c r="R2126" s="56" t="str">
        <f t="shared" si="397"/>
        <v/>
      </c>
      <c r="S2126" s="57" t="str">
        <f t="shared" si="405"/>
        <v/>
      </c>
      <c r="T2126" s="58" t="str">
        <f t="shared" ca="1" si="406"/>
        <v/>
      </c>
      <c r="U2126" s="57" t="str">
        <f t="shared" si="407"/>
        <v/>
      </c>
      <c r="V2126" s="57" t="str">
        <f ca="1">IF(AND(C2126&lt;&gt;"",C2126&lt;&gt;OFFSET(C2126,1,0)),SUMIFS([Giá có thuế],[Số ĐK],C2126),"")</f>
        <v/>
      </c>
      <c r="W2126" s="53"/>
      <c r="X2126" s="55" t="str">
        <f>IF(W2126="","",'Thông Tin Chung'!#REF!)</f>
        <v/>
      </c>
      <c r="Y2126" s="57" t="str">
        <f t="shared" ca="1" si="408"/>
        <v/>
      </c>
      <c r="Z2126" s="59"/>
      <c r="AA2126" s="49" t="str">
        <f ca="1">IF(C2126="","",IF(OR(D2126&lt;NgayBatDau,D2126&gt;NgayKetThuc),"Ngày tháng phải nằm trong kỳ báo cáo",IF(AND(G2126&lt;&gt;"",COUNTIF(D.2[Tên khách hàng],G2126)=0),"Tên KH chưa khai báo trong DSKH",IF(AND(H2126&lt;&gt;"",COUNTIF(D.1[Tên sản phẩm],H2126)=0),"SP này chưa khai báo trong DSSP",""))))</f>
        <v/>
      </c>
      <c r="AB2126" s="28" t="str">
        <f t="shared" ca="1" si="398"/>
        <v/>
      </c>
      <c r="AC2126" s="29" t="str">
        <f>IF(OR(H2126="",S2126=""),"",S2126-(SUM(L2126,M2126)*INDEX(#REF!,MATCH(H2126,D.1[Tên sản phẩm],0))))</f>
        <v/>
      </c>
    </row>
    <row r="2127" spans="2:29" ht="27.75" customHeight="1">
      <c r="B2127" s="69">
        <f t="shared" si="399"/>
        <v>2124</v>
      </c>
      <c r="C2127" s="49" t="str">
        <f t="shared" ca="1" si="400"/>
        <v/>
      </c>
      <c r="D2127" s="50" t="str">
        <f t="shared" ca="1" si="401"/>
        <v/>
      </c>
      <c r="E2127" s="51" t="str">
        <f t="shared" ca="1" si="402"/>
        <v/>
      </c>
      <c r="F2127" s="51"/>
      <c r="G2127" s="52" t="str">
        <f t="shared" ca="1" si="403"/>
        <v/>
      </c>
      <c r="H2127" s="53"/>
      <c r="I2127" s="54" t="str">
        <f>IF(H2127="","",INDEX(D.1[Quy cách],MATCH(H2127,D.1[Tên sản phẩm],0)))</f>
        <v/>
      </c>
      <c r="J2127" s="20" t="str">
        <f>IF(H2127="","",INDEX(D.1[ĐVT],MATCH(H2127,D.1[Tên sản phẩm],0)))</f>
        <v/>
      </c>
      <c r="K2127" s="56" t="str">
        <f>IF(H2127="","",INDEX(#REF!,MATCH(H2127,D.1[Tên sản phẩm],0)))</f>
        <v/>
      </c>
      <c r="L2127" s="56"/>
      <c r="M2127" s="53"/>
      <c r="N2127" s="53"/>
      <c r="O2127" s="53"/>
      <c r="P2127" s="57" t="str">
        <f t="shared" si="404"/>
        <v/>
      </c>
      <c r="Q2127" s="58"/>
      <c r="R2127" s="56" t="str">
        <f t="shared" si="397"/>
        <v/>
      </c>
      <c r="S2127" s="57" t="str">
        <f t="shared" si="405"/>
        <v/>
      </c>
      <c r="T2127" s="58" t="str">
        <f t="shared" ca="1" si="406"/>
        <v/>
      </c>
      <c r="U2127" s="57" t="str">
        <f t="shared" si="407"/>
        <v/>
      </c>
      <c r="V2127" s="57" t="str">
        <f ca="1">IF(AND(C2127&lt;&gt;"",C2127&lt;&gt;OFFSET(C2127,1,0)),SUMIFS([Giá có thuế],[Số ĐK],C2127),"")</f>
        <v/>
      </c>
      <c r="W2127" s="53"/>
      <c r="X2127" s="55" t="str">
        <f>IF(W2127="","",'Thông Tin Chung'!#REF!)</f>
        <v/>
      </c>
      <c r="Y2127" s="57" t="str">
        <f t="shared" ca="1" si="408"/>
        <v/>
      </c>
      <c r="Z2127" s="59"/>
      <c r="AA2127" s="49" t="str">
        <f ca="1">IF(C2127="","",IF(OR(D2127&lt;NgayBatDau,D2127&gt;NgayKetThuc),"Ngày tháng phải nằm trong kỳ báo cáo",IF(AND(G2127&lt;&gt;"",COUNTIF(D.2[Tên khách hàng],G2127)=0),"Tên KH chưa khai báo trong DSKH",IF(AND(H2127&lt;&gt;"",COUNTIF(D.1[Tên sản phẩm],H2127)=0),"SP này chưa khai báo trong DSSP",""))))</f>
        <v/>
      </c>
      <c r="AB2127" s="28" t="str">
        <f t="shared" ca="1" si="398"/>
        <v/>
      </c>
      <c r="AC2127" s="29" t="str">
        <f>IF(OR(H2127="",S2127=""),"",S2127-(SUM(L2127,M2127)*INDEX(#REF!,MATCH(H2127,D.1[Tên sản phẩm],0))))</f>
        <v/>
      </c>
    </row>
    <row r="2128" spans="2:29" ht="27.75" customHeight="1">
      <c r="B2128" s="69">
        <f t="shared" si="399"/>
        <v>2125</v>
      </c>
      <c r="C2128" s="49" t="str">
        <f t="shared" ca="1" si="400"/>
        <v/>
      </c>
      <c r="D2128" s="50" t="str">
        <f t="shared" ca="1" si="401"/>
        <v/>
      </c>
      <c r="E2128" s="51" t="str">
        <f t="shared" ca="1" si="402"/>
        <v/>
      </c>
      <c r="F2128" s="51"/>
      <c r="G2128" s="52" t="str">
        <f t="shared" ca="1" si="403"/>
        <v/>
      </c>
      <c r="H2128" s="53"/>
      <c r="I2128" s="54" t="str">
        <f>IF(H2128="","",INDEX(D.1[Quy cách],MATCH(H2128,D.1[Tên sản phẩm],0)))</f>
        <v/>
      </c>
      <c r="J2128" s="20" t="str">
        <f>IF(H2128="","",INDEX(D.1[ĐVT],MATCH(H2128,D.1[Tên sản phẩm],0)))</f>
        <v/>
      </c>
      <c r="K2128" s="56" t="str">
        <f>IF(H2128="","",INDEX(#REF!,MATCH(H2128,D.1[Tên sản phẩm],0)))</f>
        <v/>
      </c>
      <c r="L2128" s="56"/>
      <c r="M2128" s="53"/>
      <c r="N2128" s="53"/>
      <c r="O2128" s="53"/>
      <c r="P2128" s="57" t="str">
        <f t="shared" si="404"/>
        <v/>
      </c>
      <c r="Q2128" s="58"/>
      <c r="R2128" s="56" t="str">
        <f t="shared" si="397"/>
        <v/>
      </c>
      <c r="S2128" s="57" t="str">
        <f t="shared" si="405"/>
        <v/>
      </c>
      <c r="T2128" s="58" t="str">
        <f t="shared" ca="1" si="406"/>
        <v/>
      </c>
      <c r="U2128" s="57" t="str">
        <f t="shared" si="407"/>
        <v/>
      </c>
      <c r="V2128" s="57" t="str">
        <f ca="1">IF(AND(C2128&lt;&gt;"",C2128&lt;&gt;OFFSET(C2128,1,0)),SUMIFS([Giá có thuế],[Số ĐK],C2128),"")</f>
        <v/>
      </c>
      <c r="W2128" s="53"/>
      <c r="X2128" s="55" t="str">
        <f>IF(W2128="","",'Thông Tin Chung'!#REF!)</f>
        <v/>
      </c>
      <c r="Y2128" s="57" t="str">
        <f t="shared" ca="1" si="408"/>
        <v/>
      </c>
      <c r="Z2128" s="59"/>
      <c r="AA2128" s="49" t="str">
        <f ca="1">IF(C2128="","",IF(OR(D2128&lt;NgayBatDau,D2128&gt;NgayKetThuc),"Ngày tháng phải nằm trong kỳ báo cáo",IF(AND(G2128&lt;&gt;"",COUNTIF(D.2[Tên khách hàng],G2128)=0),"Tên KH chưa khai báo trong DSKH",IF(AND(H2128&lt;&gt;"",COUNTIF(D.1[Tên sản phẩm],H2128)=0),"SP này chưa khai báo trong DSSP",""))))</f>
        <v/>
      </c>
      <c r="AB2128" s="28" t="str">
        <f t="shared" ca="1" si="398"/>
        <v/>
      </c>
      <c r="AC2128" s="29" t="str">
        <f>IF(OR(H2128="",S2128=""),"",S2128-(SUM(L2128,M2128)*INDEX(#REF!,MATCH(H2128,D.1[Tên sản phẩm],0))))</f>
        <v/>
      </c>
    </row>
    <row r="2129" spans="2:29" ht="27.75" customHeight="1">
      <c r="B2129" s="69">
        <f t="shared" si="399"/>
        <v>2126</v>
      </c>
      <c r="C2129" s="49" t="str">
        <f t="shared" ca="1" si="400"/>
        <v/>
      </c>
      <c r="D2129" s="50" t="str">
        <f t="shared" ca="1" si="401"/>
        <v/>
      </c>
      <c r="E2129" s="51" t="str">
        <f t="shared" ca="1" si="402"/>
        <v/>
      </c>
      <c r="F2129" s="51"/>
      <c r="G2129" s="52" t="str">
        <f t="shared" ca="1" si="403"/>
        <v/>
      </c>
      <c r="H2129" s="53"/>
      <c r="I2129" s="54" t="str">
        <f>IF(H2129="","",INDEX(D.1[Quy cách],MATCH(H2129,D.1[Tên sản phẩm],0)))</f>
        <v/>
      </c>
      <c r="J2129" s="20" t="str">
        <f>IF(H2129="","",INDEX(D.1[ĐVT],MATCH(H2129,D.1[Tên sản phẩm],0)))</f>
        <v/>
      </c>
      <c r="K2129" s="56" t="str">
        <f>IF(H2129="","",INDEX(#REF!,MATCH(H2129,D.1[Tên sản phẩm],0)))</f>
        <v/>
      </c>
      <c r="L2129" s="56"/>
      <c r="M2129" s="53"/>
      <c r="N2129" s="53"/>
      <c r="O2129" s="53"/>
      <c r="P2129" s="57" t="str">
        <f t="shared" si="404"/>
        <v/>
      </c>
      <c r="Q2129" s="58"/>
      <c r="R2129" s="56" t="str">
        <f t="shared" si="397"/>
        <v/>
      </c>
      <c r="S2129" s="57" t="str">
        <f t="shared" si="405"/>
        <v/>
      </c>
      <c r="T2129" s="58" t="str">
        <f t="shared" ca="1" si="406"/>
        <v/>
      </c>
      <c r="U2129" s="57" t="str">
        <f t="shared" si="407"/>
        <v/>
      </c>
      <c r="V2129" s="57" t="str">
        <f ca="1">IF(AND(C2129&lt;&gt;"",C2129&lt;&gt;OFFSET(C2129,1,0)),SUMIFS([Giá có thuế],[Số ĐK],C2129),"")</f>
        <v/>
      </c>
      <c r="W2129" s="53"/>
      <c r="X2129" s="55" t="str">
        <f>IF(W2129="","",'Thông Tin Chung'!#REF!)</f>
        <v/>
      </c>
      <c r="Y2129" s="57" t="str">
        <f t="shared" ca="1" si="408"/>
        <v/>
      </c>
      <c r="Z2129" s="59"/>
      <c r="AA2129" s="49" t="str">
        <f ca="1">IF(C2129="","",IF(OR(D2129&lt;NgayBatDau,D2129&gt;NgayKetThuc),"Ngày tháng phải nằm trong kỳ báo cáo",IF(AND(G2129&lt;&gt;"",COUNTIF(D.2[Tên khách hàng],G2129)=0),"Tên KH chưa khai báo trong DSKH",IF(AND(H2129&lt;&gt;"",COUNTIF(D.1[Tên sản phẩm],H2129)=0),"SP này chưa khai báo trong DSSP",""))))</f>
        <v/>
      </c>
      <c r="AB2129" s="28" t="str">
        <f t="shared" ca="1" si="398"/>
        <v/>
      </c>
      <c r="AC2129" s="29" t="str">
        <f>IF(OR(H2129="",S2129=""),"",S2129-(SUM(L2129,M2129)*INDEX(#REF!,MATCH(H2129,D.1[Tên sản phẩm],0))))</f>
        <v/>
      </c>
    </row>
    <row r="2130" spans="2:29" ht="27.75" customHeight="1">
      <c r="B2130" s="69">
        <f t="shared" si="399"/>
        <v>2127</v>
      </c>
      <c r="C2130" s="49" t="str">
        <f t="shared" ca="1" si="400"/>
        <v/>
      </c>
      <c r="D2130" s="50" t="str">
        <f t="shared" ca="1" si="401"/>
        <v/>
      </c>
      <c r="E2130" s="51" t="str">
        <f t="shared" ca="1" si="402"/>
        <v/>
      </c>
      <c r="F2130" s="51"/>
      <c r="G2130" s="52" t="str">
        <f t="shared" ca="1" si="403"/>
        <v/>
      </c>
      <c r="H2130" s="53"/>
      <c r="I2130" s="54" t="str">
        <f>IF(H2130="","",INDEX(D.1[Quy cách],MATCH(H2130,D.1[Tên sản phẩm],0)))</f>
        <v/>
      </c>
      <c r="J2130" s="20" t="str">
        <f>IF(H2130="","",INDEX(D.1[ĐVT],MATCH(H2130,D.1[Tên sản phẩm],0)))</f>
        <v/>
      </c>
      <c r="K2130" s="56" t="str">
        <f>IF(H2130="","",INDEX(#REF!,MATCH(H2130,D.1[Tên sản phẩm],0)))</f>
        <v/>
      </c>
      <c r="L2130" s="56"/>
      <c r="M2130" s="53"/>
      <c r="N2130" s="53"/>
      <c r="O2130" s="53"/>
      <c r="P2130" s="57" t="str">
        <f t="shared" si="404"/>
        <v/>
      </c>
      <c r="Q2130" s="58"/>
      <c r="R2130" s="56" t="str">
        <f t="shared" si="397"/>
        <v/>
      </c>
      <c r="S2130" s="57" t="str">
        <f t="shared" si="405"/>
        <v/>
      </c>
      <c r="T2130" s="58" t="str">
        <f t="shared" ca="1" si="406"/>
        <v/>
      </c>
      <c r="U2130" s="57" t="str">
        <f t="shared" si="407"/>
        <v/>
      </c>
      <c r="V2130" s="57" t="str">
        <f ca="1">IF(AND(C2130&lt;&gt;"",C2130&lt;&gt;OFFSET(C2130,1,0)),SUMIFS([Giá có thuế],[Số ĐK],C2130),"")</f>
        <v/>
      </c>
      <c r="W2130" s="53"/>
      <c r="X2130" s="55" t="str">
        <f>IF(W2130="","",'Thông Tin Chung'!#REF!)</f>
        <v/>
      </c>
      <c r="Y2130" s="57" t="str">
        <f t="shared" ca="1" si="408"/>
        <v/>
      </c>
      <c r="Z2130" s="59"/>
      <c r="AA2130" s="49" t="str">
        <f ca="1">IF(C2130="","",IF(OR(D2130&lt;NgayBatDau,D2130&gt;NgayKetThuc),"Ngày tháng phải nằm trong kỳ báo cáo",IF(AND(G2130&lt;&gt;"",COUNTIF(D.2[Tên khách hàng],G2130)=0),"Tên KH chưa khai báo trong DSKH",IF(AND(H2130&lt;&gt;"",COUNTIF(D.1[Tên sản phẩm],H2130)=0),"SP này chưa khai báo trong DSSP",""))))</f>
        <v/>
      </c>
      <c r="AB2130" s="28" t="str">
        <f t="shared" ca="1" si="398"/>
        <v/>
      </c>
      <c r="AC2130" s="29" t="str">
        <f>IF(OR(H2130="",S2130=""),"",S2130-(SUM(L2130,M2130)*INDEX(#REF!,MATCH(H2130,D.1[Tên sản phẩm],0))))</f>
        <v/>
      </c>
    </row>
    <row r="2131" spans="2:29" ht="27.75" customHeight="1">
      <c r="B2131" s="69">
        <f t="shared" si="399"/>
        <v>2128</v>
      </c>
      <c r="C2131" s="49" t="str">
        <f t="shared" ca="1" si="400"/>
        <v/>
      </c>
      <c r="D2131" s="50" t="str">
        <f t="shared" ca="1" si="401"/>
        <v/>
      </c>
      <c r="E2131" s="51" t="str">
        <f t="shared" ca="1" si="402"/>
        <v/>
      </c>
      <c r="F2131" s="51"/>
      <c r="G2131" s="52" t="str">
        <f t="shared" ca="1" si="403"/>
        <v/>
      </c>
      <c r="H2131" s="53"/>
      <c r="I2131" s="54" t="str">
        <f>IF(H2131="","",INDEX(D.1[Quy cách],MATCH(H2131,D.1[Tên sản phẩm],0)))</f>
        <v/>
      </c>
      <c r="J2131" s="20" t="str">
        <f>IF(H2131="","",INDEX(D.1[ĐVT],MATCH(H2131,D.1[Tên sản phẩm],0)))</f>
        <v/>
      </c>
      <c r="K2131" s="56" t="str">
        <f>IF(H2131="","",INDEX(#REF!,MATCH(H2131,D.1[Tên sản phẩm],0)))</f>
        <v/>
      </c>
      <c r="L2131" s="56"/>
      <c r="M2131" s="53"/>
      <c r="N2131" s="53"/>
      <c r="O2131" s="53"/>
      <c r="P2131" s="57" t="str">
        <f t="shared" si="404"/>
        <v/>
      </c>
      <c r="Q2131" s="58"/>
      <c r="R2131" s="56" t="str">
        <f t="shared" si="397"/>
        <v/>
      </c>
      <c r="S2131" s="57" t="str">
        <f t="shared" si="405"/>
        <v/>
      </c>
      <c r="T2131" s="58" t="str">
        <f t="shared" ca="1" si="406"/>
        <v/>
      </c>
      <c r="U2131" s="57" t="str">
        <f t="shared" si="407"/>
        <v/>
      </c>
      <c r="V2131" s="57" t="str">
        <f ca="1">IF(AND(C2131&lt;&gt;"",C2131&lt;&gt;OFFSET(C2131,1,0)),SUMIFS([Giá có thuế],[Số ĐK],C2131),"")</f>
        <v/>
      </c>
      <c r="W2131" s="53"/>
      <c r="X2131" s="55" t="str">
        <f>IF(W2131="","",'Thông Tin Chung'!#REF!)</f>
        <v/>
      </c>
      <c r="Y2131" s="57" t="str">
        <f t="shared" ca="1" si="408"/>
        <v/>
      </c>
      <c r="Z2131" s="59"/>
      <c r="AA2131" s="49" t="str">
        <f ca="1">IF(C2131="","",IF(OR(D2131&lt;NgayBatDau,D2131&gt;NgayKetThuc),"Ngày tháng phải nằm trong kỳ báo cáo",IF(AND(G2131&lt;&gt;"",COUNTIF(D.2[Tên khách hàng],G2131)=0),"Tên KH chưa khai báo trong DSKH",IF(AND(H2131&lt;&gt;"",COUNTIF(D.1[Tên sản phẩm],H2131)=0),"SP này chưa khai báo trong DSSP",""))))</f>
        <v/>
      </c>
      <c r="AB2131" s="28" t="str">
        <f t="shared" ca="1" si="398"/>
        <v/>
      </c>
      <c r="AC2131" s="29" t="str">
        <f>IF(OR(H2131="",S2131=""),"",S2131-(SUM(L2131,M2131)*INDEX(#REF!,MATCH(H2131,D.1[Tên sản phẩm],0))))</f>
        <v/>
      </c>
    </row>
    <row r="2132" spans="2:29" ht="27.75" customHeight="1">
      <c r="B2132" s="69">
        <f t="shared" si="399"/>
        <v>2129</v>
      </c>
      <c r="C2132" s="49" t="str">
        <f t="shared" ca="1" si="400"/>
        <v/>
      </c>
      <c r="D2132" s="50" t="str">
        <f t="shared" ca="1" si="401"/>
        <v/>
      </c>
      <c r="E2132" s="51" t="str">
        <f t="shared" ca="1" si="402"/>
        <v/>
      </c>
      <c r="F2132" s="51"/>
      <c r="G2132" s="52" t="str">
        <f t="shared" ca="1" si="403"/>
        <v/>
      </c>
      <c r="H2132" s="53"/>
      <c r="I2132" s="54" t="str">
        <f>IF(H2132="","",INDEX(D.1[Quy cách],MATCH(H2132,D.1[Tên sản phẩm],0)))</f>
        <v/>
      </c>
      <c r="J2132" s="20" t="str">
        <f>IF(H2132="","",INDEX(D.1[ĐVT],MATCH(H2132,D.1[Tên sản phẩm],0)))</f>
        <v/>
      </c>
      <c r="K2132" s="56" t="str">
        <f>IF(H2132="","",INDEX(#REF!,MATCH(H2132,D.1[Tên sản phẩm],0)))</f>
        <v/>
      </c>
      <c r="L2132" s="56"/>
      <c r="M2132" s="53"/>
      <c r="N2132" s="53"/>
      <c r="O2132" s="53"/>
      <c r="P2132" s="57" t="str">
        <f t="shared" si="404"/>
        <v/>
      </c>
      <c r="Q2132" s="58"/>
      <c r="R2132" s="56" t="str">
        <f t="shared" si="397"/>
        <v/>
      </c>
      <c r="S2132" s="57" t="str">
        <f t="shared" si="405"/>
        <v/>
      </c>
      <c r="T2132" s="58" t="str">
        <f t="shared" ca="1" si="406"/>
        <v/>
      </c>
      <c r="U2132" s="57" t="str">
        <f t="shared" si="407"/>
        <v/>
      </c>
      <c r="V2132" s="57" t="str">
        <f ca="1">IF(AND(C2132&lt;&gt;"",C2132&lt;&gt;OFFSET(C2132,1,0)),SUMIFS([Giá có thuế],[Số ĐK],C2132),"")</f>
        <v/>
      </c>
      <c r="W2132" s="53"/>
      <c r="X2132" s="55" t="str">
        <f>IF(W2132="","",'Thông Tin Chung'!#REF!)</f>
        <v/>
      </c>
      <c r="Y2132" s="57" t="str">
        <f t="shared" ca="1" si="408"/>
        <v/>
      </c>
      <c r="Z2132" s="59"/>
      <c r="AA2132" s="49" t="str">
        <f ca="1">IF(C2132="","",IF(OR(D2132&lt;NgayBatDau,D2132&gt;NgayKetThuc),"Ngày tháng phải nằm trong kỳ báo cáo",IF(AND(G2132&lt;&gt;"",COUNTIF(D.2[Tên khách hàng],G2132)=0),"Tên KH chưa khai báo trong DSKH",IF(AND(H2132&lt;&gt;"",COUNTIF(D.1[Tên sản phẩm],H2132)=0),"SP này chưa khai báo trong DSSP",""))))</f>
        <v/>
      </c>
      <c r="AB2132" s="28" t="str">
        <f t="shared" ca="1" si="398"/>
        <v/>
      </c>
      <c r="AC2132" s="29" t="str">
        <f>IF(OR(H2132="",S2132=""),"",S2132-(SUM(L2132,M2132)*INDEX(#REF!,MATCH(H2132,D.1[Tên sản phẩm],0))))</f>
        <v/>
      </c>
    </row>
    <row r="2133" spans="2:29" ht="27.75" customHeight="1">
      <c r="B2133" s="69">
        <f t="shared" si="399"/>
        <v>2130</v>
      </c>
      <c r="C2133" s="49" t="str">
        <f t="shared" ca="1" si="400"/>
        <v/>
      </c>
      <c r="D2133" s="50" t="str">
        <f t="shared" ca="1" si="401"/>
        <v/>
      </c>
      <c r="E2133" s="51" t="str">
        <f t="shared" ca="1" si="402"/>
        <v/>
      </c>
      <c r="F2133" s="51"/>
      <c r="G2133" s="52" t="str">
        <f t="shared" ca="1" si="403"/>
        <v/>
      </c>
      <c r="H2133" s="53"/>
      <c r="I2133" s="54" t="str">
        <f>IF(H2133="","",INDEX(D.1[Quy cách],MATCH(H2133,D.1[Tên sản phẩm],0)))</f>
        <v/>
      </c>
      <c r="J2133" s="20" t="str">
        <f>IF(H2133="","",INDEX(D.1[ĐVT],MATCH(H2133,D.1[Tên sản phẩm],0)))</f>
        <v/>
      </c>
      <c r="K2133" s="56" t="str">
        <f>IF(H2133="","",INDEX(#REF!,MATCH(H2133,D.1[Tên sản phẩm],0)))</f>
        <v/>
      </c>
      <c r="L2133" s="56"/>
      <c r="M2133" s="53"/>
      <c r="N2133" s="53"/>
      <c r="O2133" s="53"/>
      <c r="P2133" s="57" t="str">
        <f t="shared" si="404"/>
        <v/>
      </c>
      <c r="Q2133" s="58"/>
      <c r="R2133" s="56" t="str">
        <f t="shared" si="397"/>
        <v/>
      </c>
      <c r="S2133" s="57" t="str">
        <f t="shared" si="405"/>
        <v/>
      </c>
      <c r="T2133" s="58" t="str">
        <f t="shared" ca="1" si="406"/>
        <v/>
      </c>
      <c r="U2133" s="57" t="str">
        <f t="shared" si="407"/>
        <v/>
      </c>
      <c r="V2133" s="57" t="str">
        <f ca="1">IF(AND(C2133&lt;&gt;"",C2133&lt;&gt;OFFSET(C2133,1,0)),SUMIFS([Giá có thuế],[Số ĐK],C2133),"")</f>
        <v/>
      </c>
      <c r="W2133" s="53"/>
      <c r="X2133" s="55" t="str">
        <f>IF(W2133="","",'Thông Tin Chung'!#REF!)</f>
        <v/>
      </c>
      <c r="Y2133" s="57" t="str">
        <f t="shared" ca="1" si="408"/>
        <v/>
      </c>
      <c r="Z2133" s="59"/>
      <c r="AA2133" s="49" t="str">
        <f ca="1">IF(C2133="","",IF(OR(D2133&lt;NgayBatDau,D2133&gt;NgayKetThuc),"Ngày tháng phải nằm trong kỳ báo cáo",IF(AND(G2133&lt;&gt;"",COUNTIF(D.2[Tên khách hàng],G2133)=0),"Tên KH chưa khai báo trong DSKH",IF(AND(H2133&lt;&gt;"",COUNTIF(D.1[Tên sản phẩm],H2133)=0),"SP này chưa khai báo trong DSSP",""))))</f>
        <v/>
      </c>
      <c r="AB2133" s="28" t="str">
        <f t="shared" ca="1" si="398"/>
        <v/>
      </c>
      <c r="AC2133" s="29" t="str">
        <f>IF(OR(H2133="",S2133=""),"",S2133-(SUM(L2133,M2133)*INDEX(#REF!,MATCH(H2133,D.1[Tên sản phẩm],0))))</f>
        <v/>
      </c>
    </row>
    <row r="2134" spans="2:29" ht="27.75" customHeight="1">
      <c r="B2134" s="69">
        <f t="shared" si="399"/>
        <v>2131</v>
      </c>
      <c r="C2134" s="49" t="str">
        <f t="shared" ca="1" si="400"/>
        <v/>
      </c>
      <c r="D2134" s="50" t="str">
        <f t="shared" ca="1" si="401"/>
        <v/>
      </c>
      <c r="E2134" s="51" t="str">
        <f t="shared" ca="1" si="402"/>
        <v/>
      </c>
      <c r="F2134" s="51"/>
      <c r="G2134" s="52" t="str">
        <f t="shared" ca="1" si="403"/>
        <v/>
      </c>
      <c r="H2134" s="53"/>
      <c r="I2134" s="54" t="str">
        <f>IF(H2134="","",INDEX(D.1[Quy cách],MATCH(H2134,D.1[Tên sản phẩm],0)))</f>
        <v/>
      </c>
      <c r="J2134" s="20" t="str">
        <f>IF(H2134="","",INDEX(D.1[ĐVT],MATCH(H2134,D.1[Tên sản phẩm],0)))</f>
        <v/>
      </c>
      <c r="K2134" s="56" t="str">
        <f>IF(H2134="","",INDEX(#REF!,MATCH(H2134,D.1[Tên sản phẩm],0)))</f>
        <v/>
      </c>
      <c r="L2134" s="56"/>
      <c r="M2134" s="53"/>
      <c r="N2134" s="53"/>
      <c r="O2134" s="53"/>
      <c r="P2134" s="57" t="str">
        <f t="shared" si="404"/>
        <v/>
      </c>
      <c r="Q2134" s="58"/>
      <c r="R2134" s="56" t="str">
        <f t="shared" si="397"/>
        <v/>
      </c>
      <c r="S2134" s="57" t="str">
        <f t="shared" si="405"/>
        <v/>
      </c>
      <c r="T2134" s="58" t="str">
        <f t="shared" ca="1" si="406"/>
        <v/>
      </c>
      <c r="U2134" s="57" t="str">
        <f t="shared" si="407"/>
        <v/>
      </c>
      <c r="V2134" s="57" t="str">
        <f ca="1">IF(AND(C2134&lt;&gt;"",C2134&lt;&gt;OFFSET(C2134,1,0)),SUMIFS([Giá có thuế],[Số ĐK],C2134),"")</f>
        <v/>
      </c>
      <c r="W2134" s="53"/>
      <c r="X2134" s="55" t="str">
        <f>IF(W2134="","",'Thông Tin Chung'!#REF!)</f>
        <v/>
      </c>
      <c r="Y2134" s="57" t="str">
        <f t="shared" ca="1" si="408"/>
        <v/>
      </c>
      <c r="Z2134" s="59"/>
      <c r="AA2134" s="49" t="str">
        <f ca="1">IF(C2134="","",IF(OR(D2134&lt;NgayBatDau,D2134&gt;NgayKetThuc),"Ngày tháng phải nằm trong kỳ báo cáo",IF(AND(G2134&lt;&gt;"",COUNTIF(D.2[Tên khách hàng],G2134)=0),"Tên KH chưa khai báo trong DSKH",IF(AND(H2134&lt;&gt;"",COUNTIF(D.1[Tên sản phẩm],H2134)=0),"SP này chưa khai báo trong DSSP",""))))</f>
        <v/>
      </c>
      <c r="AB2134" s="28" t="str">
        <f t="shared" ca="1" si="398"/>
        <v/>
      </c>
      <c r="AC2134" s="29" t="str">
        <f>IF(OR(H2134="",S2134=""),"",S2134-(SUM(L2134,M2134)*INDEX(#REF!,MATCH(H2134,D.1[Tên sản phẩm],0))))</f>
        <v/>
      </c>
    </row>
    <row r="2135" spans="2:29" ht="27.75" customHeight="1">
      <c r="B2135" s="69">
        <f t="shared" si="399"/>
        <v>2132</v>
      </c>
      <c r="C2135" s="49" t="str">
        <f t="shared" ca="1" si="400"/>
        <v/>
      </c>
      <c r="D2135" s="50" t="str">
        <f t="shared" ca="1" si="401"/>
        <v/>
      </c>
      <c r="E2135" s="51" t="str">
        <f t="shared" ca="1" si="402"/>
        <v/>
      </c>
      <c r="F2135" s="51"/>
      <c r="G2135" s="52" t="str">
        <f t="shared" ca="1" si="403"/>
        <v/>
      </c>
      <c r="H2135" s="53"/>
      <c r="I2135" s="54" t="str">
        <f>IF(H2135="","",INDEX(D.1[Quy cách],MATCH(H2135,D.1[Tên sản phẩm],0)))</f>
        <v/>
      </c>
      <c r="J2135" s="20" t="str">
        <f>IF(H2135="","",INDEX(D.1[ĐVT],MATCH(H2135,D.1[Tên sản phẩm],0)))</f>
        <v/>
      </c>
      <c r="K2135" s="56" t="str">
        <f>IF(H2135="","",INDEX(#REF!,MATCH(H2135,D.1[Tên sản phẩm],0)))</f>
        <v/>
      </c>
      <c r="L2135" s="56"/>
      <c r="M2135" s="53"/>
      <c r="N2135" s="53"/>
      <c r="O2135" s="53"/>
      <c r="P2135" s="57" t="str">
        <f t="shared" si="404"/>
        <v/>
      </c>
      <c r="Q2135" s="58"/>
      <c r="R2135" s="56" t="str">
        <f t="shared" si="397"/>
        <v/>
      </c>
      <c r="S2135" s="57" t="str">
        <f t="shared" si="405"/>
        <v/>
      </c>
      <c r="T2135" s="58" t="str">
        <f t="shared" ca="1" si="406"/>
        <v/>
      </c>
      <c r="U2135" s="57" t="str">
        <f t="shared" si="407"/>
        <v/>
      </c>
      <c r="V2135" s="57" t="str">
        <f ca="1">IF(AND(C2135&lt;&gt;"",C2135&lt;&gt;OFFSET(C2135,1,0)),SUMIFS([Giá có thuế],[Số ĐK],C2135),"")</f>
        <v/>
      </c>
      <c r="W2135" s="53"/>
      <c r="X2135" s="55" t="str">
        <f>IF(W2135="","",'Thông Tin Chung'!#REF!)</f>
        <v/>
      </c>
      <c r="Y2135" s="57" t="str">
        <f t="shared" ca="1" si="408"/>
        <v/>
      </c>
      <c r="Z2135" s="59"/>
      <c r="AA2135" s="49" t="str">
        <f ca="1">IF(C2135="","",IF(OR(D2135&lt;NgayBatDau,D2135&gt;NgayKetThuc),"Ngày tháng phải nằm trong kỳ báo cáo",IF(AND(G2135&lt;&gt;"",COUNTIF(D.2[Tên khách hàng],G2135)=0),"Tên KH chưa khai báo trong DSKH",IF(AND(H2135&lt;&gt;"",COUNTIF(D.1[Tên sản phẩm],H2135)=0),"SP này chưa khai báo trong DSSP",""))))</f>
        <v/>
      </c>
      <c r="AB2135" s="28" t="str">
        <f t="shared" ca="1" si="398"/>
        <v/>
      </c>
      <c r="AC2135" s="29" t="str">
        <f>IF(OR(H2135="",S2135=""),"",S2135-(SUM(L2135,M2135)*INDEX(#REF!,MATCH(H2135,D.1[Tên sản phẩm],0))))</f>
        <v/>
      </c>
    </row>
    <row r="2136" spans="2:29" ht="27.75" customHeight="1">
      <c r="B2136" s="69">
        <f t="shared" si="399"/>
        <v>2133</v>
      </c>
      <c r="C2136" s="49" t="str">
        <f t="shared" ca="1" si="400"/>
        <v/>
      </c>
      <c r="D2136" s="50" t="str">
        <f t="shared" ca="1" si="401"/>
        <v/>
      </c>
      <c r="E2136" s="51" t="str">
        <f t="shared" ca="1" si="402"/>
        <v/>
      </c>
      <c r="F2136" s="51"/>
      <c r="G2136" s="52" t="str">
        <f t="shared" ca="1" si="403"/>
        <v/>
      </c>
      <c r="H2136" s="53"/>
      <c r="I2136" s="54" t="str">
        <f>IF(H2136="","",INDEX(D.1[Quy cách],MATCH(H2136,D.1[Tên sản phẩm],0)))</f>
        <v/>
      </c>
      <c r="J2136" s="20" t="str">
        <f>IF(H2136="","",INDEX(D.1[ĐVT],MATCH(H2136,D.1[Tên sản phẩm],0)))</f>
        <v/>
      </c>
      <c r="K2136" s="56" t="str">
        <f>IF(H2136="","",INDEX(#REF!,MATCH(H2136,D.1[Tên sản phẩm],0)))</f>
        <v/>
      </c>
      <c r="L2136" s="56"/>
      <c r="M2136" s="53"/>
      <c r="N2136" s="53"/>
      <c r="O2136" s="53"/>
      <c r="P2136" s="57" t="str">
        <f t="shared" si="404"/>
        <v/>
      </c>
      <c r="Q2136" s="58"/>
      <c r="R2136" s="56" t="str">
        <f t="shared" si="397"/>
        <v/>
      </c>
      <c r="S2136" s="57" t="str">
        <f t="shared" si="405"/>
        <v/>
      </c>
      <c r="T2136" s="58" t="str">
        <f t="shared" ca="1" si="406"/>
        <v/>
      </c>
      <c r="U2136" s="57" t="str">
        <f t="shared" si="407"/>
        <v/>
      </c>
      <c r="V2136" s="57" t="str">
        <f ca="1">IF(AND(C2136&lt;&gt;"",C2136&lt;&gt;OFFSET(C2136,1,0)),SUMIFS([Giá có thuế],[Số ĐK],C2136),"")</f>
        <v/>
      </c>
      <c r="W2136" s="53"/>
      <c r="X2136" s="55" t="str">
        <f>IF(W2136="","",'Thông Tin Chung'!#REF!)</f>
        <v/>
      </c>
      <c r="Y2136" s="57" t="str">
        <f t="shared" ca="1" si="408"/>
        <v/>
      </c>
      <c r="Z2136" s="59"/>
      <c r="AA2136" s="49" t="str">
        <f ca="1">IF(C2136="","",IF(OR(D2136&lt;NgayBatDau,D2136&gt;NgayKetThuc),"Ngày tháng phải nằm trong kỳ báo cáo",IF(AND(G2136&lt;&gt;"",COUNTIF(D.2[Tên khách hàng],G2136)=0),"Tên KH chưa khai báo trong DSKH",IF(AND(H2136&lt;&gt;"",COUNTIF(D.1[Tên sản phẩm],H2136)=0),"SP này chưa khai báo trong DSSP",""))))</f>
        <v/>
      </c>
      <c r="AB2136" s="28" t="str">
        <f t="shared" ca="1" si="398"/>
        <v/>
      </c>
      <c r="AC2136" s="29" t="str">
        <f>IF(OR(H2136="",S2136=""),"",S2136-(SUM(L2136,M2136)*INDEX(#REF!,MATCH(H2136,D.1[Tên sản phẩm],0))))</f>
        <v/>
      </c>
    </row>
    <row r="2137" spans="2:29" ht="27.75" customHeight="1">
      <c r="B2137" s="69">
        <f t="shared" si="399"/>
        <v>2134</v>
      </c>
      <c r="C2137" s="49" t="str">
        <f t="shared" ca="1" si="400"/>
        <v/>
      </c>
      <c r="D2137" s="50" t="str">
        <f t="shared" ca="1" si="401"/>
        <v/>
      </c>
      <c r="E2137" s="51" t="str">
        <f t="shared" ca="1" si="402"/>
        <v/>
      </c>
      <c r="F2137" s="51"/>
      <c r="G2137" s="52" t="str">
        <f t="shared" ca="1" si="403"/>
        <v/>
      </c>
      <c r="H2137" s="53"/>
      <c r="I2137" s="54" t="str">
        <f>IF(H2137="","",INDEX(D.1[Quy cách],MATCH(H2137,D.1[Tên sản phẩm],0)))</f>
        <v/>
      </c>
      <c r="J2137" s="20" t="str">
        <f>IF(H2137="","",INDEX(D.1[ĐVT],MATCH(H2137,D.1[Tên sản phẩm],0)))</f>
        <v/>
      </c>
      <c r="K2137" s="56" t="str">
        <f>IF(H2137="","",INDEX(#REF!,MATCH(H2137,D.1[Tên sản phẩm],0)))</f>
        <v/>
      </c>
      <c r="L2137" s="56"/>
      <c r="M2137" s="53"/>
      <c r="N2137" s="53"/>
      <c r="O2137" s="53"/>
      <c r="P2137" s="57" t="str">
        <f t="shared" si="404"/>
        <v/>
      </c>
      <c r="Q2137" s="58"/>
      <c r="R2137" s="56" t="str">
        <f t="shared" si="397"/>
        <v/>
      </c>
      <c r="S2137" s="57" t="str">
        <f t="shared" si="405"/>
        <v/>
      </c>
      <c r="T2137" s="58" t="str">
        <f t="shared" ca="1" si="406"/>
        <v/>
      </c>
      <c r="U2137" s="57" t="str">
        <f t="shared" si="407"/>
        <v/>
      </c>
      <c r="V2137" s="57" t="str">
        <f ca="1">IF(AND(C2137&lt;&gt;"",C2137&lt;&gt;OFFSET(C2137,1,0)),SUMIFS([Giá có thuế],[Số ĐK],C2137),"")</f>
        <v/>
      </c>
      <c r="W2137" s="53"/>
      <c r="X2137" s="55" t="str">
        <f>IF(W2137="","",'Thông Tin Chung'!#REF!)</f>
        <v/>
      </c>
      <c r="Y2137" s="57" t="str">
        <f t="shared" ca="1" si="408"/>
        <v/>
      </c>
      <c r="Z2137" s="59"/>
      <c r="AA2137" s="49" t="str">
        <f ca="1">IF(C2137="","",IF(OR(D2137&lt;NgayBatDau,D2137&gt;NgayKetThuc),"Ngày tháng phải nằm trong kỳ báo cáo",IF(AND(G2137&lt;&gt;"",COUNTIF(D.2[Tên khách hàng],G2137)=0),"Tên KH chưa khai báo trong DSKH",IF(AND(H2137&lt;&gt;"",COUNTIF(D.1[Tên sản phẩm],H2137)=0),"SP này chưa khai báo trong DSSP",""))))</f>
        <v/>
      </c>
      <c r="AB2137" s="28" t="str">
        <f t="shared" ca="1" si="398"/>
        <v/>
      </c>
      <c r="AC2137" s="29" t="str">
        <f>IF(OR(H2137="",S2137=""),"",S2137-(SUM(L2137,M2137)*INDEX(#REF!,MATCH(H2137,D.1[Tên sản phẩm],0))))</f>
        <v/>
      </c>
    </row>
    <row r="2138" spans="2:29" ht="27.75" customHeight="1">
      <c r="B2138" s="69">
        <f t="shared" si="399"/>
        <v>2135</v>
      </c>
      <c r="C2138" s="49" t="str">
        <f t="shared" ca="1" si="400"/>
        <v/>
      </c>
      <c r="D2138" s="50" t="str">
        <f t="shared" ca="1" si="401"/>
        <v/>
      </c>
      <c r="E2138" s="51" t="str">
        <f t="shared" ca="1" si="402"/>
        <v/>
      </c>
      <c r="F2138" s="51"/>
      <c r="G2138" s="52" t="str">
        <f t="shared" ca="1" si="403"/>
        <v/>
      </c>
      <c r="H2138" s="53"/>
      <c r="I2138" s="54" t="str">
        <f>IF(H2138="","",INDEX(D.1[Quy cách],MATCH(H2138,D.1[Tên sản phẩm],0)))</f>
        <v/>
      </c>
      <c r="J2138" s="20" t="str">
        <f>IF(H2138="","",INDEX(D.1[ĐVT],MATCH(H2138,D.1[Tên sản phẩm],0)))</f>
        <v/>
      </c>
      <c r="K2138" s="56" t="str">
        <f>IF(H2138="","",INDEX(#REF!,MATCH(H2138,D.1[Tên sản phẩm],0)))</f>
        <v/>
      </c>
      <c r="L2138" s="56"/>
      <c r="M2138" s="53"/>
      <c r="N2138" s="53"/>
      <c r="O2138" s="53"/>
      <c r="P2138" s="57" t="str">
        <f t="shared" si="404"/>
        <v/>
      </c>
      <c r="Q2138" s="58"/>
      <c r="R2138" s="56" t="str">
        <f t="shared" si="397"/>
        <v/>
      </c>
      <c r="S2138" s="57" t="str">
        <f t="shared" si="405"/>
        <v/>
      </c>
      <c r="T2138" s="58" t="str">
        <f t="shared" ca="1" si="406"/>
        <v/>
      </c>
      <c r="U2138" s="57" t="str">
        <f t="shared" si="407"/>
        <v/>
      </c>
      <c r="V2138" s="57" t="str">
        <f ca="1">IF(AND(C2138&lt;&gt;"",C2138&lt;&gt;OFFSET(C2138,1,0)),SUMIFS([Giá có thuế],[Số ĐK],C2138),"")</f>
        <v/>
      </c>
      <c r="W2138" s="53"/>
      <c r="X2138" s="55" t="str">
        <f>IF(W2138="","",'Thông Tin Chung'!#REF!)</f>
        <v/>
      </c>
      <c r="Y2138" s="57" t="str">
        <f t="shared" ca="1" si="408"/>
        <v/>
      </c>
      <c r="Z2138" s="59"/>
      <c r="AA2138" s="49" t="str">
        <f ca="1">IF(C2138="","",IF(OR(D2138&lt;NgayBatDau,D2138&gt;NgayKetThuc),"Ngày tháng phải nằm trong kỳ báo cáo",IF(AND(G2138&lt;&gt;"",COUNTIF(D.2[Tên khách hàng],G2138)=0),"Tên KH chưa khai báo trong DSKH",IF(AND(H2138&lt;&gt;"",COUNTIF(D.1[Tên sản phẩm],H2138)=0),"SP này chưa khai báo trong DSSP",""))))</f>
        <v/>
      </c>
      <c r="AB2138" s="28" t="str">
        <f t="shared" ca="1" si="398"/>
        <v/>
      </c>
      <c r="AC2138" s="29" t="str">
        <f>IF(OR(H2138="",S2138=""),"",S2138-(SUM(L2138,M2138)*INDEX(#REF!,MATCH(H2138,D.1[Tên sản phẩm],0))))</f>
        <v/>
      </c>
    </row>
    <row r="2139" spans="2:29" ht="27.75" customHeight="1">
      <c r="B2139" s="69">
        <f t="shared" si="399"/>
        <v>2136</v>
      </c>
      <c r="C2139" s="49" t="str">
        <f t="shared" ca="1" si="400"/>
        <v/>
      </c>
      <c r="D2139" s="50" t="str">
        <f t="shared" ca="1" si="401"/>
        <v/>
      </c>
      <c r="E2139" s="51" t="str">
        <f t="shared" ca="1" si="402"/>
        <v/>
      </c>
      <c r="F2139" s="51"/>
      <c r="G2139" s="52" t="str">
        <f t="shared" ca="1" si="403"/>
        <v/>
      </c>
      <c r="H2139" s="53"/>
      <c r="I2139" s="54" t="str">
        <f>IF(H2139="","",INDEX(D.1[Quy cách],MATCH(H2139,D.1[Tên sản phẩm],0)))</f>
        <v/>
      </c>
      <c r="J2139" s="20" t="str">
        <f>IF(H2139="","",INDEX(D.1[ĐVT],MATCH(H2139,D.1[Tên sản phẩm],0)))</f>
        <v/>
      </c>
      <c r="K2139" s="56" t="str">
        <f>IF(H2139="","",INDEX(#REF!,MATCH(H2139,D.1[Tên sản phẩm],0)))</f>
        <v/>
      </c>
      <c r="L2139" s="56"/>
      <c r="M2139" s="53"/>
      <c r="N2139" s="53"/>
      <c r="O2139" s="53"/>
      <c r="P2139" s="57" t="str">
        <f t="shared" si="404"/>
        <v/>
      </c>
      <c r="Q2139" s="58"/>
      <c r="R2139" s="56" t="str">
        <f t="shared" si="397"/>
        <v/>
      </c>
      <c r="S2139" s="57" t="str">
        <f t="shared" si="405"/>
        <v/>
      </c>
      <c r="T2139" s="58" t="str">
        <f t="shared" ca="1" si="406"/>
        <v/>
      </c>
      <c r="U2139" s="57" t="str">
        <f t="shared" si="407"/>
        <v/>
      </c>
      <c r="V2139" s="57" t="str">
        <f ca="1">IF(AND(C2139&lt;&gt;"",C2139&lt;&gt;OFFSET(C2139,1,0)),SUMIFS([Giá có thuế],[Số ĐK],C2139),"")</f>
        <v/>
      </c>
      <c r="W2139" s="53"/>
      <c r="X2139" s="55" t="str">
        <f>IF(W2139="","",'Thông Tin Chung'!#REF!)</f>
        <v/>
      </c>
      <c r="Y2139" s="57" t="str">
        <f t="shared" ca="1" si="408"/>
        <v/>
      </c>
      <c r="Z2139" s="59"/>
      <c r="AA2139" s="49" t="str">
        <f ca="1">IF(C2139="","",IF(OR(D2139&lt;NgayBatDau,D2139&gt;NgayKetThuc),"Ngày tháng phải nằm trong kỳ báo cáo",IF(AND(G2139&lt;&gt;"",COUNTIF(D.2[Tên khách hàng],G2139)=0),"Tên KH chưa khai báo trong DSKH",IF(AND(H2139&lt;&gt;"",COUNTIF(D.1[Tên sản phẩm],H2139)=0),"SP này chưa khai báo trong DSSP",""))))</f>
        <v/>
      </c>
      <c r="AB2139" s="28" t="str">
        <f t="shared" ca="1" si="398"/>
        <v/>
      </c>
      <c r="AC2139" s="29" t="str">
        <f>IF(OR(H2139="",S2139=""),"",S2139-(SUM(L2139,M2139)*INDEX(#REF!,MATCH(H2139,D.1[Tên sản phẩm],0))))</f>
        <v/>
      </c>
    </row>
    <row r="2140" spans="2:29" ht="27.75" customHeight="1">
      <c r="B2140" s="69">
        <f t="shared" si="399"/>
        <v>2137</v>
      </c>
      <c r="C2140" s="49" t="str">
        <f t="shared" ca="1" si="400"/>
        <v/>
      </c>
      <c r="D2140" s="50" t="str">
        <f t="shared" ca="1" si="401"/>
        <v/>
      </c>
      <c r="E2140" s="51" t="str">
        <f t="shared" ca="1" si="402"/>
        <v/>
      </c>
      <c r="F2140" s="51"/>
      <c r="G2140" s="52" t="str">
        <f t="shared" ca="1" si="403"/>
        <v/>
      </c>
      <c r="H2140" s="53"/>
      <c r="I2140" s="54" t="str">
        <f>IF(H2140="","",INDEX(D.1[Quy cách],MATCH(H2140,D.1[Tên sản phẩm],0)))</f>
        <v/>
      </c>
      <c r="J2140" s="20" t="str">
        <f>IF(H2140="","",INDEX(D.1[ĐVT],MATCH(H2140,D.1[Tên sản phẩm],0)))</f>
        <v/>
      </c>
      <c r="K2140" s="56" t="str">
        <f>IF(H2140="","",INDEX(#REF!,MATCH(H2140,D.1[Tên sản phẩm],0)))</f>
        <v/>
      </c>
      <c r="L2140" s="56"/>
      <c r="M2140" s="53"/>
      <c r="N2140" s="53"/>
      <c r="O2140" s="53"/>
      <c r="P2140" s="57" t="str">
        <f t="shared" si="404"/>
        <v/>
      </c>
      <c r="Q2140" s="58"/>
      <c r="R2140" s="56" t="str">
        <f t="shared" si="397"/>
        <v/>
      </c>
      <c r="S2140" s="57" t="str">
        <f t="shared" si="405"/>
        <v/>
      </c>
      <c r="T2140" s="58" t="str">
        <f t="shared" ca="1" si="406"/>
        <v/>
      </c>
      <c r="U2140" s="57" t="str">
        <f t="shared" si="407"/>
        <v/>
      </c>
      <c r="V2140" s="57" t="str">
        <f ca="1">IF(AND(C2140&lt;&gt;"",C2140&lt;&gt;OFFSET(C2140,1,0)),SUMIFS([Giá có thuế],[Số ĐK],C2140),"")</f>
        <v/>
      </c>
      <c r="W2140" s="53"/>
      <c r="X2140" s="55" t="str">
        <f>IF(W2140="","",'Thông Tin Chung'!#REF!)</f>
        <v/>
      </c>
      <c r="Y2140" s="57" t="str">
        <f t="shared" ca="1" si="408"/>
        <v/>
      </c>
      <c r="Z2140" s="59"/>
      <c r="AA2140" s="49" t="str">
        <f ca="1">IF(C2140="","",IF(OR(D2140&lt;NgayBatDau,D2140&gt;NgayKetThuc),"Ngày tháng phải nằm trong kỳ báo cáo",IF(AND(G2140&lt;&gt;"",COUNTIF(D.2[Tên khách hàng],G2140)=0),"Tên KH chưa khai báo trong DSKH",IF(AND(H2140&lt;&gt;"",COUNTIF(D.1[Tên sản phẩm],H2140)=0),"SP này chưa khai báo trong DSSP",""))))</f>
        <v/>
      </c>
      <c r="AB2140" s="28" t="str">
        <f t="shared" ca="1" si="398"/>
        <v/>
      </c>
      <c r="AC2140" s="29" t="str">
        <f>IF(OR(H2140="",S2140=""),"",S2140-(SUM(L2140,M2140)*INDEX(#REF!,MATCH(H2140,D.1[Tên sản phẩm],0))))</f>
        <v/>
      </c>
    </row>
    <row r="2141" spans="2:29" ht="27.75" customHeight="1">
      <c r="B2141" s="69">
        <f t="shared" si="399"/>
        <v>2138</v>
      </c>
      <c r="C2141" s="49" t="str">
        <f t="shared" ca="1" si="400"/>
        <v/>
      </c>
      <c r="D2141" s="50" t="str">
        <f t="shared" ca="1" si="401"/>
        <v/>
      </c>
      <c r="E2141" s="51" t="str">
        <f t="shared" ca="1" si="402"/>
        <v/>
      </c>
      <c r="F2141" s="51"/>
      <c r="G2141" s="52" t="str">
        <f t="shared" ca="1" si="403"/>
        <v/>
      </c>
      <c r="H2141" s="53"/>
      <c r="I2141" s="54" t="str">
        <f>IF(H2141="","",INDEX(D.1[Quy cách],MATCH(H2141,D.1[Tên sản phẩm],0)))</f>
        <v/>
      </c>
      <c r="J2141" s="20" t="str">
        <f>IF(H2141="","",INDEX(D.1[ĐVT],MATCH(H2141,D.1[Tên sản phẩm],0)))</f>
        <v/>
      </c>
      <c r="K2141" s="56" t="str">
        <f>IF(H2141="","",INDEX(#REF!,MATCH(H2141,D.1[Tên sản phẩm],0)))</f>
        <v/>
      </c>
      <c r="L2141" s="56"/>
      <c r="M2141" s="53"/>
      <c r="N2141" s="53"/>
      <c r="O2141" s="53"/>
      <c r="P2141" s="57" t="str">
        <f t="shared" si="404"/>
        <v/>
      </c>
      <c r="Q2141" s="58"/>
      <c r="R2141" s="56" t="str">
        <f t="shared" si="397"/>
        <v/>
      </c>
      <c r="S2141" s="57" t="str">
        <f t="shared" si="405"/>
        <v/>
      </c>
      <c r="T2141" s="58" t="str">
        <f t="shared" ca="1" si="406"/>
        <v/>
      </c>
      <c r="U2141" s="57" t="str">
        <f t="shared" si="407"/>
        <v/>
      </c>
      <c r="V2141" s="57" t="str">
        <f ca="1">IF(AND(C2141&lt;&gt;"",C2141&lt;&gt;OFFSET(C2141,1,0)),SUMIFS([Giá có thuế],[Số ĐK],C2141),"")</f>
        <v/>
      </c>
      <c r="W2141" s="53"/>
      <c r="X2141" s="55" t="str">
        <f>IF(W2141="","",'Thông Tin Chung'!#REF!)</f>
        <v/>
      </c>
      <c r="Y2141" s="57" t="str">
        <f t="shared" ca="1" si="408"/>
        <v/>
      </c>
      <c r="Z2141" s="59"/>
      <c r="AA2141" s="49" t="str">
        <f ca="1">IF(C2141="","",IF(OR(D2141&lt;NgayBatDau,D2141&gt;NgayKetThuc),"Ngày tháng phải nằm trong kỳ báo cáo",IF(AND(G2141&lt;&gt;"",COUNTIF(D.2[Tên khách hàng],G2141)=0),"Tên KH chưa khai báo trong DSKH",IF(AND(H2141&lt;&gt;"",COUNTIF(D.1[Tên sản phẩm],H2141)=0),"SP này chưa khai báo trong DSSP",""))))</f>
        <v/>
      </c>
      <c r="AB2141" s="28" t="str">
        <f t="shared" ca="1" si="398"/>
        <v/>
      </c>
      <c r="AC2141" s="29" t="str">
        <f>IF(OR(H2141="",S2141=""),"",S2141-(SUM(L2141,M2141)*INDEX(#REF!,MATCH(H2141,D.1[Tên sản phẩm],0))))</f>
        <v/>
      </c>
    </row>
    <row r="2142" spans="2:29" ht="27.75" customHeight="1">
      <c r="B2142" s="69">
        <f t="shared" si="399"/>
        <v>2139</v>
      </c>
      <c r="C2142" s="49" t="str">
        <f t="shared" ca="1" si="400"/>
        <v/>
      </c>
      <c r="D2142" s="50" t="str">
        <f t="shared" ca="1" si="401"/>
        <v/>
      </c>
      <c r="E2142" s="51" t="str">
        <f t="shared" ca="1" si="402"/>
        <v/>
      </c>
      <c r="F2142" s="51"/>
      <c r="G2142" s="52" t="str">
        <f t="shared" ca="1" si="403"/>
        <v/>
      </c>
      <c r="H2142" s="53"/>
      <c r="I2142" s="54" t="str">
        <f>IF(H2142="","",INDEX(D.1[Quy cách],MATCH(H2142,D.1[Tên sản phẩm],0)))</f>
        <v/>
      </c>
      <c r="J2142" s="20" t="str">
        <f>IF(H2142="","",INDEX(D.1[ĐVT],MATCH(H2142,D.1[Tên sản phẩm],0)))</f>
        <v/>
      </c>
      <c r="K2142" s="56" t="str">
        <f>IF(H2142="","",INDEX(#REF!,MATCH(H2142,D.1[Tên sản phẩm],0)))</f>
        <v/>
      </c>
      <c r="L2142" s="56"/>
      <c r="M2142" s="53"/>
      <c r="N2142" s="53"/>
      <c r="O2142" s="53"/>
      <c r="P2142" s="57" t="str">
        <f t="shared" si="404"/>
        <v/>
      </c>
      <c r="Q2142" s="58"/>
      <c r="R2142" s="56" t="str">
        <f t="shared" si="397"/>
        <v/>
      </c>
      <c r="S2142" s="57" t="str">
        <f t="shared" si="405"/>
        <v/>
      </c>
      <c r="T2142" s="58" t="str">
        <f t="shared" ca="1" si="406"/>
        <v/>
      </c>
      <c r="U2142" s="57" t="str">
        <f t="shared" si="407"/>
        <v/>
      </c>
      <c r="V2142" s="57" t="str">
        <f ca="1">IF(AND(C2142&lt;&gt;"",C2142&lt;&gt;OFFSET(C2142,1,0)),SUMIFS([Giá có thuế],[Số ĐK],C2142),"")</f>
        <v/>
      </c>
      <c r="W2142" s="53"/>
      <c r="X2142" s="55" t="str">
        <f>IF(W2142="","",'Thông Tin Chung'!#REF!)</f>
        <v/>
      </c>
      <c r="Y2142" s="57" t="str">
        <f t="shared" ca="1" si="408"/>
        <v/>
      </c>
      <c r="Z2142" s="59"/>
      <c r="AA2142" s="49" t="str">
        <f ca="1">IF(C2142="","",IF(OR(D2142&lt;NgayBatDau,D2142&gt;NgayKetThuc),"Ngày tháng phải nằm trong kỳ báo cáo",IF(AND(G2142&lt;&gt;"",COUNTIF(D.2[Tên khách hàng],G2142)=0),"Tên KH chưa khai báo trong DSKH",IF(AND(H2142&lt;&gt;"",COUNTIF(D.1[Tên sản phẩm],H2142)=0),"SP này chưa khai báo trong DSSP",""))))</f>
        <v/>
      </c>
      <c r="AB2142" s="28" t="str">
        <f t="shared" ca="1" si="398"/>
        <v/>
      </c>
      <c r="AC2142" s="29" t="str">
        <f>IF(OR(H2142="",S2142=""),"",S2142-(SUM(L2142,M2142)*INDEX(#REF!,MATCH(H2142,D.1[Tên sản phẩm],0))))</f>
        <v/>
      </c>
    </row>
    <row r="2143" spans="2:29" ht="27.75" customHeight="1">
      <c r="B2143" s="69">
        <f t="shared" si="399"/>
        <v>2140</v>
      </c>
      <c r="C2143" s="49" t="str">
        <f t="shared" ca="1" si="400"/>
        <v/>
      </c>
      <c r="D2143" s="50" t="str">
        <f t="shared" ca="1" si="401"/>
        <v/>
      </c>
      <c r="E2143" s="51" t="str">
        <f t="shared" ca="1" si="402"/>
        <v/>
      </c>
      <c r="F2143" s="51"/>
      <c r="G2143" s="52" t="str">
        <f t="shared" ca="1" si="403"/>
        <v/>
      </c>
      <c r="H2143" s="53"/>
      <c r="I2143" s="54" t="str">
        <f>IF(H2143="","",INDEX(D.1[Quy cách],MATCH(H2143,D.1[Tên sản phẩm],0)))</f>
        <v/>
      </c>
      <c r="J2143" s="20" t="str">
        <f>IF(H2143="","",INDEX(D.1[ĐVT],MATCH(H2143,D.1[Tên sản phẩm],0)))</f>
        <v/>
      </c>
      <c r="K2143" s="56" t="str">
        <f>IF(H2143="","",INDEX(#REF!,MATCH(H2143,D.1[Tên sản phẩm],0)))</f>
        <v/>
      </c>
      <c r="L2143" s="56"/>
      <c r="M2143" s="53"/>
      <c r="N2143" s="53"/>
      <c r="O2143" s="53"/>
      <c r="P2143" s="57" t="str">
        <f t="shared" si="404"/>
        <v/>
      </c>
      <c r="Q2143" s="58"/>
      <c r="R2143" s="56" t="str">
        <f t="shared" si="397"/>
        <v/>
      </c>
      <c r="S2143" s="57" t="str">
        <f t="shared" si="405"/>
        <v/>
      </c>
      <c r="T2143" s="58" t="str">
        <f t="shared" ca="1" si="406"/>
        <v/>
      </c>
      <c r="U2143" s="57" t="str">
        <f t="shared" si="407"/>
        <v/>
      </c>
      <c r="V2143" s="57" t="str">
        <f ca="1">IF(AND(C2143&lt;&gt;"",C2143&lt;&gt;OFFSET(C2143,1,0)),SUMIFS([Giá có thuế],[Số ĐK],C2143),"")</f>
        <v/>
      </c>
      <c r="W2143" s="53"/>
      <c r="X2143" s="55" t="str">
        <f>IF(W2143="","",'Thông Tin Chung'!#REF!)</f>
        <v/>
      </c>
      <c r="Y2143" s="57" t="str">
        <f t="shared" ca="1" si="408"/>
        <v/>
      </c>
      <c r="Z2143" s="59"/>
      <c r="AA2143" s="49" t="str">
        <f ca="1">IF(C2143="","",IF(OR(D2143&lt;NgayBatDau,D2143&gt;NgayKetThuc),"Ngày tháng phải nằm trong kỳ báo cáo",IF(AND(G2143&lt;&gt;"",COUNTIF(D.2[Tên khách hàng],G2143)=0),"Tên KH chưa khai báo trong DSKH",IF(AND(H2143&lt;&gt;"",COUNTIF(D.1[Tên sản phẩm],H2143)=0),"SP này chưa khai báo trong DSSP",""))))</f>
        <v/>
      </c>
      <c r="AB2143" s="28" t="str">
        <f t="shared" ca="1" si="398"/>
        <v/>
      </c>
      <c r="AC2143" s="29" t="str">
        <f>IF(OR(H2143="",S2143=""),"",S2143-(SUM(L2143,M2143)*INDEX(#REF!,MATCH(H2143,D.1[Tên sản phẩm],0))))</f>
        <v/>
      </c>
    </row>
    <row r="2144" spans="2:29" ht="27.75" customHeight="1">
      <c r="B2144" s="69">
        <f t="shared" si="399"/>
        <v>2141</v>
      </c>
      <c r="C2144" s="49" t="str">
        <f t="shared" ca="1" si="400"/>
        <v/>
      </c>
      <c r="D2144" s="50" t="str">
        <f t="shared" ca="1" si="401"/>
        <v/>
      </c>
      <c r="E2144" s="51" t="str">
        <f t="shared" ca="1" si="402"/>
        <v/>
      </c>
      <c r="F2144" s="51"/>
      <c r="G2144" s="52" t="str">
        <f t="shared" ca="1" si="403"/>
        <v/>
      </c>
      <c r="H2144" s="53"/>
      <c r="I2144" s="54" t="str">
        <f>IF(H2144="","",INDEX(D.1[Quy cách],MATCH(H2144,D.1[Tên sản phẩm],0)))</f>
        <v/>
      </c>
      <c r="J2144" s="20" t="str">
        <f>IF(H2144="","",INDEX(D.1[ĐVT],MATCH(H2144,D.1[Tên sản phẩm],0)))</f>
        <v/>
      </c>
      <c r="K2144" s="56" t="str">
        <f>IF(H2144="","",INDEX(#REF!,MATCH(H2144,D.1[Tên sản phẩm],0)))</f>
        <v/>
      </c>
      <c r="L2144" s="56"/>
      <c r="M2144" s="53"/>
      <c r="N2144" s="53"/>
      <c r="O2144" s="53"/>
      <c r="P2144" s="57" t="str">
        <f t="shared" si="404"/>
        <v/>
      </c>
      <c r="Q2144" s="58"/>
      <c r="R2144" s="56" t="str">
        <f t="shared" si="397"/>
        <v/>
      </c>
      <c r="S2144" s="57" t="str">
        <f t="shared" si="405"/>
        <v/>
      </c>
      <c r="T2144" s="58" t="str">
        <f t="shared" ca="1" si="406"/>
        <v/>
      </c>
      <c r="U2144" s="57" t="str">
        <f t="shared" si="407"/>
        <v/>
      </c>
      <c r="V2144" s="57" t="str">
        <f ca="1">IF(AND(C2144&lt;&gt;"",C2144&lt;&gt;OFFSET(C2144,1,0)),SUMIFS([Giá có thuế],[Số ĐK],C2144),"")</f>
        <v/>
      </c>
      <c r="W2144" s="53"/>
      <c r="X2144" s="55" t="str">
        <f>IF(W2144="","",'Thông Tin Chung'!#REF!)</f>
        <v/>
      </c>
      <c r="Y2144" s="57" t="str">
        <f t="shared" ca="1" si="408"/>
        <v/>
      </c>
      <c r="Z2144" s="59"/>
      <c r="AA2144" s="49" t="str">
        <f ca="1">IF(C2144="","",IF(OR(D2144&lt;NgayBatDau,D2144&gt;NgayKetThuc),"Ngày tháng phải nằm trong kỳ báo cáo",IF(AND(G2144&lt;&gt;"",COUNTIF(D.2[Tên khách hàng],G2144)=0),"Tên KH chưa khai báo trong DSKH",IF(AND(H2144&lt;&gt;"",COUNTIF(D.1[Tên sản phẩm],H2144)=0),"SP này chưa khai báo trong DSSP",""))))</f>
        <v/>
      </c>
      <c r="AB2144" s="28" t="str">
        <f t="shared" ca="1" si="398"/>
        <v/>
      </c>
      <c r="AC2144" s="29" t="str">
        <f>IF(OR(H2144="",S2144=""),"",S2144-(SUM(L2144,M2144)*INDEX(#REF!,MATCH(H2144,D.1[Tên sản phẩm],0))))</f>
        <v/>
      </c>
    </row>
    <row r="2145" spans="2:29" ht="27.75" customHeight="1">
      <c r="B2145" s="69">
        <f t="shared" si="399"/>
        <v>2142</v>
      </c>
      <c r="C2145" s="49" t="str">
        <f t="shared" ca="1" si="400"/>
        <v/>
      </c>
      <c r="D2145" s="50" t="str">
        <f t="shared" ca="1" si="401"/>
        <v/>
      </c>
      <c r="E2145" s="51" t="str">
        <f t="shared" ca="1" si="402"/>
        <v/>
      </c>
      <c r="F2145" s="51"/>
      <c r="G2145" s="52" t="str">
        <f t="shared" ca="1" si="403"/>
        <v/>
      </c>
      <c r="H2145" s="53"/>
      <c r="I2145" s="54" t="str">
        <f>IF(H2145="","",INDEX(D.1[Quy cách],MATCH(H2145,D.1[Tên sản phẩm],0)))</f>
        <v/>
      </c>
      <c r="J2145" s="20" t="str">
        <f>IF(H2145="","",INDEX(D.1[ĐVT],MATCH(H2145,D.1[Tên sản phẩm],0)))</f>
        <v/>
      </c>
      <c r="K2145" s="56" t="str">
        <f>IF(H2145="","",INDEX(#REF!,MATCH(H2145,D.1[Tên sản phẩm],0)))</f>
        <v/>
      </c>
      <c r="L2145" s="56"/>
      <c r="M2145" s="53"/>
      <c r="N2145" s="53"/>
      <c r="O2145" s="53"/>
      <c r="P2145" s="57" t="str">
        <f t="shared" si="404"/>
        <v/>
      </c>
      <c r="Q2145" s="58"/>
      <c r="R2145" s="56" t="str">
        <f t="shared" si="397"/>
        <v/>
      </c>
      <c r="S2145" s="57" t="str">
        <f t="shared" si="405"/>
        <v/>
      </c>
      <c r="T2145" s="58" t="str">
        <f t="shared" ca="1" si="406"/>
        <v/>
      </c>
      <c r="U2145" s="57" t="str">
        <f t="shared" si="407"/>
        <v/>
      </c>
      <c r="V2145" s="57" t="str">
        <f ca="1">IF(AND(C2145&lt;&gt;"",C2145&lt;&gt;OFFSET(C2145,1,0)),SUMIFS([Giá có thuế],[Số ĐK],C2145),"")</f>
        <v/>
      </c>
      <c r="W2145" s="53"/>
      <c r="X2145" s="55" t="str">
        <f>IF(W2145="","",'Thông Tin Chung'!#REF!)</f>
        <v/>
      </c>
      <c r="Y2145" s="57" t="str">
        <f t="shared" ca="1" si="408"/>
        <v/>
      </c>
      <c r="Z2145" s="59"/>
      <c r="AA2145" s="49" t="str">
        <f ca="1">IF(C2145="","",IF(OR(D2145&lt;NgayBatDau,D2145&gt;NgayKetThuc),"Ngày tháng phải nằm trong kỳ báo cáo",IF(AND(G2145&lt;&gt;"",COUNTIF(D.2[Tên khách hàng],G2145)=0),"Tên KH chưa khai báo trong DSKH",IF(AND(H2145&lt;&gt;"",COUNTIF(D.1[Tên sản phẩm],H2145)=0),"SP này chưa khai báo trong DSSP",""))))</f>
        <v/>
      </c>
      <c r="AB2145" s="28" t="str">
        <f t="shared" ca="1" si="398"/>
        <v/>
      </c>
      <c r="AC2145" s="29" t="str">
        <f>IF(OR(H2145="",S2145=""),"",S2145-(SUM(L2145,M2145)*INDEX(#REF!,MATCH(H2145,D.1[Tên sản phẩm],0))))</f>
        <v/>
      </c>
    </row>
    <row r="2146" spans="2:29" ht="27.75" customHeight="1">
      <c r="B2146" s="69">
        <f t="shared" si="399"/>
        <v>2143</v>
      </c>
      <c r="C2146" s="49" t="str">
        <f t="shared" ca="1" si="400"/>
        <v/>
      </c>
      <c r="D2146" s="50" t="str">
        <f t="shared" ca="1" si="401"/>
        <v/>
      </c>
      <c r="E2146" s="51" t="str">
        <f t="shared" ca="1" si="402"/>
        <v/>
      </c>
      <c r="F2146" s="51"/>
      <c r="G2146" s="52" t="str">
        <f t="shared" ca="1" si="403"/>
        <v/>
      </c>
      <c r="H2146" s="53"/>
      <c r="I2146" s="54" t="str">
        <f>IF(H2146="","",INDEX(D.1[Quy cách],MATCH(H2146,D.1[Tên sản phẩm],0)))</f>
        <v/>
      </c>
      <c r="J2146" s="20" t="str">
        <f>IF(H2146="","",INDEX(D.1[ĐVT],MATCH(H2146,D.1[Tên sản phẩm],0)))</f>
        <v/>
      </c>
      <c r="K2146" s="56" t="str">
        <f>IF(H2146="","",INDEX(#REF!,MATCH(H2146,D.1[Tên sản phẩm],0)))</f>
        <v/>
      </c>
      <c r="L2146" s="56"/>
      <c r="M2146" s="53"/>
      <c r="N2146" s="53"/>
      <c r="O2146" s="53"/>
      <c r="P2146" s="57" t="str">
        <f t="shared" si="404"/>
        <v/>
      </c>
      <c r="Q2146" s="58"/>
      <c r="R2146" s="56" t="str">
        <f t="shared" si="397"/>
        <v/>
      </c>
      <c r="S2146" s="57" t="str">
        <f t="shared" si="405"/>
        <v/>
      </c>
      <c r="T2146" s="58" t="str">
        <f t="shared" ca="1" si="406"/>
        <v/>
      </c>
      <c r="U2146" s="57" t="str">
        <f t="shared" si="407"/>
        <v/>
      </c>
      <c r="V2146" s="57" t="str">
        <f ca="1">IF(AND(C2146&lt;&gt;"",C2146&lt;&gt;OFFSET(C2146,1,0)),SUMIFS([Giá có thuế],[Số ĐK],C2146),"")</f>
        <v/>
      </c>
      <c r="W2146" s="53"/>
      <c r="X2146" s="55" t="str">
        <f>IF(W2146="","",'Thông Tin Chung'!#REF!)</f>
        <v/>
      </c>
      <c r="Y2146" s="57" t="str">
        <f t="shared" ca="1" si="408"/>
        <v/>
      </c>
      <c r="Z2146" s="59"/>
      <c r="AA2146" s="49" t="str">
        <f ca="1">IF(C2146="","",IF(OR(D2146&lt;NgayBatDau,D2146&gt;NgayKetThuc),"Ngày tháng phải nằm trong kỳ báo cáo",IF(AND(G2146&lt;&gt;"",COUNTIF(D.2[Tên khách hàng],G2146)=0),"Tên KH chưa khai báo trong DSKH",IF(AND(H2146&lt;&gt;"",COUNTIF(D.1[Tên sản phẩm],H2146)=0),"SP này chưa khai báo trong DSSP",""))))</f>
        <v/>
      </c>
      <c r="AB2146" s="28" t="str">
        <f t="shared" ca="1" si="398"/>
        <v/>
      </c>
      <c r="AC2146" s="29" t="str">
        <f>IF(OR(H2146="",S2146=""),"",S2146-(SUM(L2146,M2146)*INDEX(#REF!,MATCH(H2146,D.1[Tên sản phẩm],0))))</f>
        <v/>
      </c>
    </row>
    <row r="2147" spans="2:29" ht="27.75" customHeight="1">
      <c r="B2147" s="69">
        <f t="shared" si="399"/>
        <v>2144</v>
      </c>
      <c r="C2147" s="49" t="str">
        <f t="shared" ca="1" si="400"/>
        <v/>
      </c>
      <c r="D2147" s="50" t="str">
        <f t="shared" ca="1" si="401"/>
        <v/>
      </c>
      <c r="E2147" s="51" t="str">
        <f t="shared" ca="1" si="402"/>
        <v/>
      </c>
      <c r="F2147" s="51"/>
      <c r="G2147" s="52" t="str">
        <f t="shared" ca="1" si="403"/>
        <v/>
      </c>
      <c r="H2147" s="53"/>
      <c r="I2147" s="54" t="str">
        <f>IF(H2147="","",INDEX(D.1[Quy cách],MATCH(H2147,D.1[Tên sản phẩm],0)))</f>
        <v/>
      </c>
      <c r="J2147" s="20" t="str">
        <f>IF(H2147="","",INDEX(D.1[ĐVT],MATCH(H2147,D.1[Tên sản phẩm],0)))</f>
        <v/>
      </c>
      <c r="K2147" s="56" t="str">
        <f>IF(H2147="","",INDEX(#REF!,MATCH(H2147,D.1[Tên sản phẩm],0)))</f>
        <v/>
      </c>
      <c r="L2147" s="56"/>
      <c r="M2147" s="53"/>
      <c r="N2147" s="53"/>
      <c r="O2147" s="53"/>
      <c r="P2147" s="57" t="str">
        <f t="shared" si="404"/>
        <v/>
      </c>
      <c r="Q2147" s="58"/>
      <c r="R2147" s="56" t="str">
        <f t="shared" si="397"/>
        <v/>
      </c>
      <c r="S2147" s="57" t="str">
        <f t="shared" si="405"/>
        <v/>
      </c>
      <c r="T2147" s="58" t="str">
        <f t="shared" ca="1" si="406"/>
        <v/>
      </c>
      <c r="U2147" s="57" t="str">
        <f t="shared" si="407"/>
        <v/>
      </c>
      <c r="V2147" s="57" t="str">
        <f ca="1">IF(AND(C2147&lt;&gt;"",C2147&lt;&gt;OFFSET(C2147,1,0)),SUMIFS([Giá có thuế],[Số ĐK],C2147),"")</f>
        <v/>
      </c>
      <c r="W2147" s="53"/>
      <c r="X2147" s="55" t="str">
        <f>IF(W2147="","",'Thông Tin Chung'!#REF!)</f>
        <v/>
      </c>
      <c r="Y2147" s="57" t="str">
        <f t="shared" ca="1" si="408"/>
        <v/>
      </c>
      <c r="Z2147" s="59"/>
      <c r="AA2147" s="49" t="str">
        <f ca="1">IF(C2147="","",IF(OR(D2147&lt;NgayBatDau,D2147&gt;NgayKetThuc),"Ngày tháng phải nằm trong kỳ báo cáo",IF(AND(G2147&lt;&gt;"",COUNTIF(D.2[Tên khách hàng],G2147)=0),"Tên KH chưa khai báo trong DSKH",IF(AND(H2147&lt;&gt;"",COUNTIF(D.1[Tên sản phẩm],H2147)=0),"SP này chưa khai báo trong DSSP",""))))</f>
        <v/>
      </c>
      <c r="AB2147" s="28" t="str">
        <f t="shared" ca="1" si="398"/>
        <v/>
      </c>
      <c r="AC2147" s="29" t="str">
        <f>IF(OR(H2147="",S2147=""),"",S2147-(SUM(L2147,M2147)*INDEX(#REF!,MATCH(H2147,D.1[Tên sản phẩm],0))))</f>
        <v/>
      </c>
    </row>
    <row r="2148" spans="2:29" ht="27.75" customHeight="1">
      <c r="B2148" s="69">
        <f t="shared" si="399"/>
        <v>2145</v>
      </c>
      <c r="C2148" s="49" t="str">
        <f t="shared" ca="1" si="400"/>
        <v/>
      </c>
      <c r="D2148" s="50" t="str">
        <f t="shared" ca="1" si="401"/>
        <v/>
      </c>
      <c r="E2148" s="51" t="str">
        <f t="shared" ca="1" si="402"/>
        <v/>
      </c>
      <c r="F2148" s="51"/>
      <c r="G2148" s="52" t="str">
        <f t="shared" ca="1" si="403"/>
        <v/>
      </c>
      <c r="H2148" s="53"/>
      <c r="I2148" s="54" t="str">
        <f>IF(H2148="","",INDEX(D.1[Quy cách],MATCH(H2148,D.1[Tên sản phẩm],0)))</f>
        <v/>
      </c>
      <c r="J2148" s="20" t="str">
        <f>IF(H2148="","",INDEX(D.1[ĐVT],MATCH(H2148,D.1[Tên sản phẩm],0)))</f>
        <v/>
      </c>
      <c r="K2148" s="56" t="str">
        <f>IF(H2148="","",INDEX(#REF!,MATCH(H2148,D.1[Tên sản phẩm],0)))</f>
        <v/>
      </c>
      <c r="L2148" s="56"/>
      <c r="M2148" s="53"/>
      <c r="N2148" s="53"/>
      <c r="O2148" s="53"/>
      <c r="P2148" s="57" t="str">
        <f t="shared" si="404"/>
        <v/>
      </c>
      <c r="Q2148" s="58"/>
      <c r="R2148" s="56" t="str">
        <f t="shared" si="397"/>
        <v/>
      </c>
      <c r="S2148" s="57" t="str">
        <f t="shared" si="405"/>
        <v/>
      </c>
      <c r="T2148" s="58" t="str">
        <f t="shared" ca="1" si="406"/>
        <v/>
      </c>
      <c r="U2148" s="57" t="str">
        <f t="shared" si="407"/>
        <v/>
      </c>
      <c r="V2148" s="57" t="str">
        <f ca="1">IF(AND(C2148&lt;&gt;"",C2148&lt;&gt;OFFSET(C2148,1,0)),SUMIFS([Giá có thuế],[Số ĐK],C2148),"")</f>
        <v/>
      </c>
      <c r="W2148" s="53"/>
      <c r="X2148" s="55" t="str">
        <f>IF(W2148="","",'Thông Tin Chung'!#REF!)</f>
        <v/>
      </c>
      <c r="Y2148" s="57" t="str">
        <f t="shared" ca="1" si="408"/>
        <v/>
      </c>
      <c r="Z2148" s="59"/>
      <c r="AA2148" s="49" t="str">
        <f ca="1">IF(C2148="","",IF(OR(D2148&lt;NgayBatDau,D2148&gt;NgayKetThuc),"Ngày tháng phải nằm trong kỳ báo cáo",IF(AND(G2148&lt;&gt;"",COUNTIF(D.2[Tên khách hàng],G2148)=0),"Tên KH chưa khai báo trong DSKH",IF(AND(H2148&lt;&gt;"",COUNTIF(D.1[Tên sản phẩm],H2148)=0),"SP này chưa khai báo trong DSSP",""))))</f>
        <v/>
      </c>
      <c r="AB2148" s="28" t="str">
        <f t="shared" ca="1" si="398"/>
        <v/>
      </c>
      <c r="AC2148" s="29" t="str">
        <f>IF(OR(H2148="",S2148=""),"",S2148-(SUM(L2148,M2148)*INDEX(#REF!,MATCH(H2148,D.1[Tên sản phẩm],0))))</f>
        <v/>
      </c>
    </row>
    <row r="2149" spans="2:29" ht="27.75" customHeight="1">
      <c r="B2149" s="69">
        <f t="shared" si="399"/>
        <v>2146</v>
      </c>
      <c r="C2149" s="49" t="str">
        <f t="shared" ca="1" si="400"/>
        <v/>
      </c>
      <c r="D2149" s="50" t="str">
        <f t="shared" ca="1" si="401"/>
        <v/>
      </c>
      <c r="E2149" s="51" t="str">
        <f t="shared" ca="1" si="402"/>
        <v/>
      </c>
      <c r="F2149" s="51"/>
      <c r="G2149" s="52" t="str">
        <f t="shared" ca="1" si="403"/>
        <v/>
      </c>
      <c r="H2149" s="53"/>
      <c r="I2149" s="54" t="str">
        <f>IF(H2149="","",INDEX(D.1[Quy cách],MATCH(H2149,D.1[Tên sản phẩm],0)))</f>
        <v/>
      </c>
      <c r="J2149" s="20" t="str">
        <f>IF(H2149="","",INDEX(D.1[ĐVT],MATCH(H2149,D.1[Tên sản phẩm],0)))</f>
        <v/>
      </c>
      <c r="K2149" s="56" t="str">
        <f>IF(H2149="","",INDEX(#REF!,MATCH(H2149,D.1[Tên sản phẩm],0)))</f>
        <v/>
      </c>
      <c r="L2149" s="56"/>
      <c r="M2149" s="53"/>
      <c r="N2149" s="53"/>
      <c r="O2149" s="53"/>
      <c r="P2149" s="57" t="str">
        <f t="shared" si="404"/>
        <v/>
      </c>
      <c r="Q2149" s="58"/>
      <c r="R2149" s="56" t="str">
        <f t="shared" si="397"/>
        <v/>
      </c>
      <c r="S2149" s="57" t="str">
        <f t="shared" si="405"/>
        <v/>
      </c>
      <c r="T2149" s="58" t="str">
        <f t="shared" ca="1" si="406"/>
        <v/>
      </c>
      <c r="U2149" s="57" t="str">
        <f t="shared" si="407"/>
        <v/>
      </c>
      <c r="V2149" s="57" t="str">
        <f ca="1">IF(AND(C2149&lt;&gt;"",C2149&lt;&gt;OFFSET(C2149,1,0)),SUMIFS([Giá có thuế],[Số ĐK],C2149),"")</f>
        <v/>
      </c>
      <c r="W2149" s="53"/>
      <c r="X2149" s="55" t="str">
        <f>IF(W2149="","",'Thông Tin Chung'!#REF!)</f>
        <v/>
      </c>
      <c r="Y2149" s="57" t="str">
        <f t="shared" ca="1" si="408"/>
        <v/>
      </c>
      <c r="Z2149" s="59"/>
      <c r="AA2149" s="49" t="str">
        <f ca="1">IF(C2149="","",IF(OR(D2149&lt;NgayBatDau,D2149&gt;NgayKetThuc),"Ngày tháng phải nằm trong kỳ báo cáo",IF(AND(G2149&lt;&gt;"",COUNTIF(D.2[Tên khách hàng],G2149)=0),"Tên KH chưa khai báo trong DSKH",IF(AND(H2149&lt;&gt;"",COUNTIF(D.1[Tên sản phẩm],H2149)=0),"SP này chưa khai báo trong DSSP",""))))</f>
        <v/>
      </c>
      <c r="AB2149" s="28" t="str">
        <f t="shared" ca="1" si="398"/>
        <v/>
      </c>
      <c r="AC2149" s="29" t="str">
        <f>IF(OR(H2149="",S2149=""),"",S2149-(SUM(L2149,M2149)*INDEX(#REF!,MATCH(H2149,D.1[Tên sản phẩm],0))))</f>
        <v/>
      </c>
    </row>
    <row r="2150" spans="2:29" ht="27.75" customHeight="1">
      <c r="B2150" s="69">
        <f t="shared" si="399"/>
        <v>2147</v>
      </c>
      <c r="C2150" s="49" t="str">
        <f t="shared" ca="1" si="400"/>
        <v/>
      </c>
      <c r="D2150" s="50" t="str">
        <f t="shared" ca="1" si="401"/>
        <v/>
      </c>
      <c r="E2150" s="51" t="str">
        <f t="shared" ca="1" si="402"/>
        <v/>
      </c>
      <c r="F2150" s="51"/>
      <c r="G2150" s="52" t="str">
        <f t="shared" ca="1" si="403"/>
        <v/>
      </c>
      <c r="H2150" s="53"/>
      <c r="I2150" s="54" t="str">
        <f>IF(H2150="","",INDEX(D.1[Quy cách],MATCH(H2150,D.1[Tên sản phẩm],0)))</f>
        <v/>
      </c>
      <c r="J2150" s="20" t="str">
        <f>IF(H2150="","",INDEX(D.1[ĐVT],MATCH(H2150,D.1[Tên sản phẩm],0)))</f>
        <v/>
      </c>
      <c r="K2150" s="56" t="str">
        <f>IF(H2150="","",INDEX(#REF!,MATCH(H2150,D.1[Tên sản phẩm],0)))</f>
        <v/>
      </c>
      <c r="L2150" s="56"/>
      <c r="M2150" s="53"/>
      <c r="N2150" s="53"/>
      <c r="O2150" s="53"/>
      <c r="P2150" s="57" t="str">
        <f t="shared" si="404"/>
        <v/>
      </c>
      <c r="Q2150" s="58"/>
      <c r="R2150" s="56" t="str">
        <f t="shared" si="397"/>
        <v/>
      </c>
      <c r="S2150" s="57" t="str">
        <f t="shared" si="405"/>
        <v/>
      </c>
      <c r="T2150" s="58" t="str">
        <f t="shared" ca="1" si="406"/>
        <v/>
      </c>
      <c r="U2150" s="57" t="str">
        <f t="shared" si="407"/>
        <v/>
      </c>
      <c r="V2150" s="57" t="str">
        <f ca="1">IF(AND(C2150&lt;&gt;"",C2150&lt;&gt;OFFSET(C2150,1,0)),SUMIFS([Giá có thuế],[Số ĐK],C2150),"")</f>
        <v/>
      </c>
      <c r="W2150" s="53"/>
      <c r="X2150" s="55" t="str">
        <f>IF(W2150="","",'Thông Tin Chung'!#REF!)</f>
        <v/>
      </c>
      <c r="Y2150" s="57" t="str">
        <f t="shared" ca="1" si="408"/>
        <v/>
      </c>
      <c r="Z2150" s="59"/>
      <c r="AA2150" s="49" t="str">
        <f ca="1">IF(C2150="","",IF(OR(D2150&lt;NgayBatDau,D2150&gt;NgayKetThuc),"Ngày tháng phải nằm trong kỳ báo cáo",IF(AND(G2150&lt;&gt;"",COUNTIF(D.2[Tên khách hàng],G2150)=0),"Tên KH chưa khai báo trong DSKH",IF(AND(H2150&lt;&gt;"",COUNTIF(D.1[Tên sản phẩm],H2150)=0),"SP này chưa khai báo trong DSSP",""))))</f>
        <v/>
      </c>
      <c r="AB2150" s="28" t="str">
        <f t="shared" ca="1" si="398"/>
        <v/>
      </c>
      <c r="AC2150" s="29" t="str">
        <f>IF(OR(H2150="",S2150=""),"",S2150-(SUM(L2150,M2150)*INDEX(#REF!,MATCH(H2150,D.1[Tên sản phẩm],0))))</f>
        <v/>
      </c>
    </row>
    <row r="2151" spans="2:29" ht="27.75" customHeight="1">
      <c r="B2151" s="69">
        <f t="shared" si="399"/>
        <v>2148</v>
      </c>
      <c r="C2151" s="49" t="str">
        <f t="shared" ca="1" si="400"/>
        <v/>
      </c>
      <c r="D2151" s="50" t="str">
        <f t="shared" ca="1" si="401"/>
        <v/>
      </c>
      <c r="E2151" s="51" t="str">
        <f t="shared" ca="1" si="402"/>
        <v/>
      </c>
      <c r="F2151" s="51"/>
      <c r="G2151" s="52" t="str">
        <f t="shared" ca="1" si="403"/>
        <v/>
      </c>
      <c r="H2151" s="53"/>
      <c r="I2151" s="54" t="str">
        <f>IF(H2151="","",INDEX(D.1[Quy cách],MATCH(H2151,D.1[Tên sản phẩm],0)))</f>
        <v/>
      </c>
      <c r="J2151" s="20" t="str">
        <f>IF(H2151="","",INDEX(D.1[ĐVT],MATCH(H2151,D.1[Tên sản phẩm],0)))</f>
        <v/>
      </c>
      <c r="K2151" s="56" t="str">
        <f>IF(H2151="","",INDEX(#REF!,MATCH(H2151,D.1[Tên sản phẩm],0)))</f>
        <v/>
      </c>
      <c r="L2151" s="56"/>
      <c r="M2151" s="53"/>
      <c r="N2151" s="53"/>
      <c r="O2151" s="53"/>
      <c r="P2151" s="57" t="str">
        <f t="shared" si="404"/>
        <v/>
      </c>
      <c r="Q2151" s="58"/>
      <c r="R2151" s="56" t="str">
        <f t="shared" si="397"/>
        <v/>
      </c>
      <c r="S2151" s="57" t="str">
        <f t="shared" si="405"/>
        <v/>
      </c>
      <c r="T2151" s="58" t="str">
        <f t="shared" ca="1" si="406"/>
        <v/>
      </c>
      <c r="U2151" s="57" t="str">
        <f t="shared" si="407"/>
        <v/>
      </c>
      <c r="V2151" s="57" t="str">
        <f ca="1">IF(AND(C2151&lt;&gt;"",C2151&lt;&gt;OFFSET(C2151,1,0)),SUMIFS([Giá có thuế],[Số ĐK],C2151),"")</f>
        <v/>
      </c>
      <c r="W2151" s="53"/>
      <c r="X2151" s="55" t="str">
        <f>IF(W2151="","",'Thông Tin Chung'!#REF!)</f>
        <v/>
      </c>
      <c r="Y2151" s="57" t="str">
        <f t="shared" ca="1" si="408"/>
        <v/>
      </c>
      <c r="Z2151" s="59"/>
      <c r="AA2151" s="49" t="str">
        <f ca="1">IF(C2151="","",IF(OR(D2151&lt;NgayBatDau,D2151&gt;NgayKetThuc),"Ngày tháng phải nằm trong kỳ báo cáo",IF(AND(G2151&lt;&gt;"",COUNTIF(D.2[Tên khách hàng],G2151)=0),"Tên KH chưa khai báo trong DSKH",IF(AND(H2151&lt;&gt;"",COUNTIF(D.1[Tên sản phẩm],H2151)=0),"SP này chưa khai báo trong DSSP",""))))</f>
        <v/>
      </c>
      <c r="AB2151" s="28" t="str">
        <f t="shared" ca="1" si="398"/>
        <v/>
      </c>
      <c r="AC2151" s="29" t="str">
        <f>IF(OR(H2151="",S2151=""),"",S2151-(SUM(L2151,M2151)*INDEX(#REF!,MATCH(H2151,D.1[Tên sản phẩm],0))))</f>
        <v/>
      </c>
    </row>
    <row r="2152" spans="2:29" ht="27.75" customHeight="1">
      <c r="B2152" s="69">
        <f t="shared" si="399"/>
        <v>2149</v>
      </c>
      <c r="C2152" s="49" t="str">
        <f t="shared" ca="1" si="400"/>
        <v/>
      </c>
      <c r="D2152" s="50" t="str">
        <f t="shared" ca="1" si="401"/>
        <v/>
      </c>
      <c r="E2152" s="51" t="str">
        <f t="shared" ca="1" si="402"/>
        <v/>
      </c>
      <c r="F2152" s="51"/>
      <c r="G2152" s="52" t="str">
        <f t="shared" ca="1" si="403"/>
        <v/>
      </c>
      <c r="H2152" s="53"/>
      <c r="I2152" s="54" t="str">
        <f>IF(H2152="","",INDEX(D.1[Quy cách],MATCH(H2152,D.1[Tên sản phẩm],0)))</f>
        <v/>
      </c>
      <c r="J2152" s="20" t="str">
        <f>IF(H2152="","",INDEX(D.1[ĐVT],MATCH(H2152,D.1[Tên sản phẩm],0)))</f>
        <v/>
      </c>
      <c r="K2152" s="56" t="str">
        <f>IF(H2152="","",INDEX(#REF!,MATCH(H2152,D.1[Tên sản phẩm],0)))</f>
        <v/>
      </c>
      <c r="L2152" s="56"/>
      <c r="M2152" s="53"/>
      <c r="N2152" s="53"/>
      <c r="O2152" s="53"/>
      <c r="P2152" s="57" t="str">
        <f t="shared" si="404"/>
        <v/>
      </c>
      <c r="Q2152" s="58"/>
      <c r="R2152" s="56" t="str">
        <f t="shared" si="397"/>
        <v/>
      </c>
      <c r="S2152" s="57" t="str">
        <f t="shared" si="405"/>
        <v/>
      </c>
      <c r="T2152" s="58" t="str">
        <f t="shared" ca="1" si="406"/>
        <v/>
      </c>
      <c r="U2152" s="57" t="str">
        <f t="shared" si="407"/>
        <v/>
      </c>
      <c r="V2152" s="57" t="str">
        <f ca="1">IF(AND(C2152&lt;&gt;"",C2152&lt;&gt;OFFSET(C2152,1,0)),SUMIFS([Giá có thuế],[Số ĐK],C2152),"")</f>
        <v/>
      </c>
      <c r="W2152" s="53"/>
      <c r="X2152" s="55" t="str">
        <f>IF(W2152="","",'Thông Tin Chung'!#REF!)</f>
        <v/>
      </c>
      <c r="Y2152" s="57" t="str">
        <f t="shared" ca="1" si="408"/>
        <v/>
      </c>
      <c r="Z2152" s="59"/>
      <c r="AA2152" s="49" t="str">
        <f ca="1">IF(C2152="","",IF(OR(D2152&lt;NgayBatDau,D2152&gt;NgayKetThuc),"Ngày tháng phải nằm trong kỳ báo cáo",IF(AND(G2152&lt;&gt;"",COUNTIF(D.2[Tên khách hàng],G2152)=0),"Tên KH chưa khai báo trong DSKH",IF(AND(H2152&lt;&gt;"",COUNTIF(D.1[Tên sản phẩm],H2152)=0),"SP này chưa khai báo trong DSSP",""))))</f>
        <v/>
      </c>
      <c r="AB2152" s="28" t="str">
        <f t="shared" ca="1" si="398"/>
        <v/>
      </c>
      <c r="AC2152" s="29" t="str">
        <f>IF(OR(H2152="",S2152=""),"",S2152-(SUM(L2152,M2152)*INDEX(#REF!,MATCH(H2152,D.1[Tên sản phẩm],0))))</f>
        <v/>
      </c>
    </row>
    <row r="2153" spans="2:29" ht="27.75" customHeight="1">
      <c r="B2153" s="69">
        <f t="shared" si="399"/>
        <v>2150</v>
      </c>
      <c r="C2153" s="49" t="str">
        <f t="shared" ca="1" si="400"/>
        <v/>
      </c>
      <c r="D2153" s="50" t="str">
        <f t="shared" ca="1" si="401"/>
        <v/>
      </c>
      <c r="E2153" s="51" t="str">
        <f t="shared" ca="1" si="402"/>
        <v/>
      </c>
      <c r="F2153" s="51"/>
      <c r="G2153" s="52" t="str">
        <f t="shared" ca="1" si="403"/>
        <v/>
      </c>
      <c r="H2153" s="53"/>
      <c r="I2153" s="54" t="str">
        <f>IF(H2153="","",INDEX(D.1[Quy cách],MATCH(H2153,D.1[Tên sản phẩm],0)))</f>
        <v/>
      </c>
      <c r="J2153" s="20" t="str">
        <f>IF(H2153="","",INDEX(D.1[ĐVT],MATCH(H2153,D.1[Tên sản phẩm],0)))</f>
        <v/>
      </c>
      <c r="K2153" s="56" t="str">
        <f>IF(H2153="","",INDEX(#REF!,MATCH(H2153,D.1[Tên sản phẩm],0)))</f>
        <v/>
      </c>
      <c r="L2153" s="56"/>
      <c r="M2153" s="53"/>
      <c r="N2153" s="53"/>
      <c r="O2153" s="53"/>
      <c r="P2153" s="57" t="str">
        <f t="shared" si="404"/>
        <v/>
      </c>
      <c r="Q2153" s="58"/>
      <c r="R2153" s="56" t="str">
        <f t="shared" si="397"/>
        <v/>
      </c>
      <c r="S2153" s="57" t="str">
        <f t="shared" si="405"/>
        <v/>
      </c>
      <c r="T2153" s="58" t="str">
        <f t="shared" ca="1" si="406"/>
        <v/>
      </c>
      <c r="U2153" s="57" t="str">
        <f t="shared" si="407"/>
        <v/>
      </c>
      <c r="V2153" s="57" t="str">
        <f ca="1">IF(AND(C2153&lt;&gt;"",C2153&lt;&gt;OFFSET(C2153,1,0)),SUMIFS([Giá có thuế],[Số ĐK],C2153),"")</f>
        <v/>
      </c>
      <c r="W2153" s="53"/>
      <c r="X2153" s="55" t="str">
        <f>IF(W2153="","",'Thông Tin Chung'!#REF!)</f>
        <v/>
      </c>
      <c r="Y2153" s="57" t="str">
        <f t="shared" ca="1" si="408"/>
        <v/>
      </c>
      <c r="Z2153" s="59"/>
      <c r="AA2153" s="49" t="str">
        <f ca="1">IF(C2153="","",IF(OR(D2153&lt;NgayBatDau,D2153&gt;NgayKetThuc),"Ngày tháng phải nằm trong kỳ báo cáo",IF(AND(G2153&lt;&gt;"",COUNTIF(D.2[Tên khách hàng],G2153)=0),"Tên KH chưa khai báo trong DSKH",IF(AND(H2153&lt;&gt;"",COUNTIF(D.1[Tên sản phẩm],H2153)=0),"SP này chưa khai báo trong DSSP",""))))</f>
        <v/>
      </c>
      <c r="AB2153" s="28" t="str">
        <f t="shared" ca="1" si="398"/>
        <v/>
      </c>
      <c r="AC2153" s="29" t="str">
        <f>IF(OR(H2153="",S2153=""),"",S2153-(SUM(L2153,M2153)*INDEX(#REF!,MATCH(H2153,D.1[Tên sản phẩm],0))))</f>
        <v/>
      </c>
    </row>
    <row r="2154" spans="2:29" ht="27.75" customHeight="1">
      <c r="B2154" s="69">
        <f t="shared" si="399"/>
        <v>2151</v>
      </c>
      <c r="C2154" s="49" t="str">
        <f t="shared" ca="1" si="400"/>
        <v/>
      </c>
      <c r="D2154" s="50" t="str">
        <f t="shared" ca="1" si="401"/>
        <v/>
      </c>
      <c r="E2154" s="51" t="str">
        <f t="shared" ca="1" si="402"/>
        <v/>
      </c>
      <c r="F2154" s="51"/>
      <c r="G2154" s="52" t="str">
        <f t="shared" ca="1" si="403"/>
        <v/>
      </c>
      <c r="H2154" s="53"/>
      <c r="I2154" s="54" t="str">
        <f>IF(H2154="","",INDEX(D.1[Quy cách],MATCH(H2154,D.1[Tên sản phẩm],0)))</f>
        <v/>
      </c>
      <c r="J2154" s="20" t="str">
        <f>IF(H2154="","",INDEX(D.1[ĐVT],MATCH(H2154,D.1[Tên sản phẩm],0)))</f>
        <v/>
      </c>
      <c r="K2154" s="56" t="str">
        <f>IF(H2154="","",INDEX(#REF!,MATCH(H2154,D.1[Tên sản phẩm],0)))</f>
        <v/>
      </c>
      <c r="L2154" s="56"/>
      <c r="M2154" s="53"/>
      <c r="N2154" s="53"/>
      <c r="O2154" s="53"/>
      <c r="P2154" s="57" t="str">
        <f t="shared" si="404"/>
        <v/>
      </c>
      <c r="Q2154" s="58"/>
      <c r="R2154" s="56" t="str">
        <f t="shared" si="397"/>
        <v/>
      </c>
      <c r="S2154" s="57" t="str">
        <f t="shared" si="405"/>
        <v/>
      </c>
      <c r="T2154" s="58" t="str">
        <f t="shared" ca="1" si="406"/>
        <v/>
      </c>
      <c r="U2154" s="57" t="str">
        <f t="shared" si="407"/>
        <v/>
      </c>
      <c r="V2154" s="57" t="str">
        <f ca="1">IF(AND(C2154&lt;&gt;"",C2154&lt;&gt;OFFSET(C2154,1,0)),SUMIFS([Giá có thuế],[Số ĐK],C2154),"")</f>
        <v/>
      </c>
      <c r="W2154" s="53"/>
      <c r="X2154" s="55" t="str">
        <f>IF(W2154="","",'Thông Tin Chung'!#REF!)</f>
        <v/>
      </c>
      <c r="Y2154" s="57" t="str">
        <f t="shared" ca="1" si="408"/>
        <v/>
      </c>
      <c r="Z2154" s="59"/>
      <c r="AA2154" s="49" t="str">
        <f ca="1">IF(C2154="","",IF(OR(D2154&lt;NgayBatDau,D2154&gt;NgayKetThuc),"Ngày tháng phải nằm trong kỳ báo cáo",IF(AND(G2154&lt;&gt;"",COUNTIF(D.2[Tên khách hàng],G2154)=0),"Tên KH chưa khai báo trong DSKH",IF(AND(H2154&lt;&gt;"",COUNTIF(D.1[Tên sản phẩm],H2154)=0),"SP này chưa khai báo trong DSSP",""))))</f>
        <v/>
      </c>
      <c r="AB2154" s="28" t="str">
        <f t="shared" ca="1" si="398"/>
        <v/>
      </c>
      <c r="AC2154" s="29" t="str">
        <f>IF(OR(H2154="",S2154=""),"",S2154-(SUM(L2154,M2154)*INDEX(#REF!,MATCH(H2154,D.1[Tên sản phẩm],0))))</f>
        <v/>
      </c>
    </row>
    <row r="2155" spans="2:29" ht="27.75" customHeight="1">
      <c r="B2155" s="69">
        <f t="shared" si="399"/>
        <v>2152</v>
      </c>
      <c r="C2155" s="49" t="str">
        <f t="shared" ca="1" si="400"/>
        <v/>
      </c>
      <c r="D2155" s="50" t="str">
        <f t="shared" ca="1" si="401"/>
        <v/>
      </c>
      <c r="E2155" s="51" t="str">
        <f t="shared" ca="1" si="402"/>
        <v/>
      </c>
      <c r="F2155" s="51"/>
      <c r="G2155" s="52" t="str">
        <f t="shared" ca="1" si="403"/>
        <v/>
      </c>
      <c r="H2155" s="53"/>
      <c r="I2155" s="54" t="str">
        <f>IF(H2155="","",INDEX(D.1[Quy cách],MATCH(H2155,D.1[Tên sản phẩm],0)))</f>
        <v/>
      </c>
      <c r="J2155" s="20" t="str">
        <f>IF(H2155="","",INDEX(D.1[ĐVT],MATCH(H2155,D.1[Tên sản phẩm],0)))</f>
        <v/>
      </c>
      <c r="K2155" s="56" t="str">
        <f>IF(H2155="","",INDEX(#REF!,MATCH(H2155,D.1[Tên sản phẩm],0)))</f>
        <v/>
      </c>
      <c r="L2155" s="56"/>
      <c r="M2155" s="53"/>
      <c r="N2155" s="53"/>
      <c r="O2155" s="53"/>
      <c r="P2155" s="57" t="str">
        <f t="shared" si="404"/>
        <v/>
      </c>
      <c r="Q2155" s="58"/>
      <c r="R2155" s="56" t="str">
        <f t="shared" si="397"/>
        <v/>
      </c>
      <c r="S2155" s="57" t="str">
        <f t="shared" si="405"/>
        <v/>
      </c>
      <c r="T2155" s="58" t="str">
        <f t="shared" ca="1" si="406"/>
        <v/>
      </c>
      <c r="U2155" s="57" t="str">
        <f t="shared" si="407"/>
        <v/>
      </c>
      <c r="V2155" s="57" t="str">
        <f ca="1">IF(AND(C2155&lt;&gt;"",C2155&lt;&gt;OFFSET(C2155,1,0)),SUMIFS([Giá có thuế],[Số ĐK],C2155),"")</f>
        <v/>
      </c>
      <c r="W2155" s="53"/>
      <c r="X2155" s="55" t="str">
        <f>IF(W2155="","",'Thông Tin Chung'!#REF!)</f>
        <v/>
      </c>
      <c r="Y2155" s="57" t="str">
        <f t="shared" ca="1" si="408"/>
        <v/>
      </c>
      <c r="Z2155" s="59"/>
      <c r="AA2155" s="49" t="str">
        <f ca="1">IF(C2155="","",IF(OR(D2155&lt;NgayBatDau,D2155&gt;NgayKetThuc),"Ngày tháng phải nằm trong kỳ báo cáo",IF(AND(G2155&lt;&gt;"",COUNTIF(D.2[Tên khách hàng],G2155)=0),"Tên KH chưa khai báo trong DSKH",IF(AND(H2155&lt;&gt;"",COUNTIF(D.1[Tên sản phẩm],H2155)=0),"SP này chưa khai báo trong DSSP",""))))</f>
        <v/>
      </c>
      <c r="AB2155" s="28" t="str">
        <f t="shared" ca="1" si="398"/>
        <v/>
      </c>
      <c r="AC2155" s="29" t="str">
        <f>IF(OR(H2155="",S2155=""),"",S2155-(SUM(L2155,M2155)*INDEX(#REF!,MATCH(H2155,D.1[Tên sản phẩm],0))))</f>
        <v/>
      </c>
    </row>
    <row r="2156" spans="2:29" ht="27.75" customHeight="1">
      <c r="B2156" s="69">
        <f t="shared" si="399"/>
        <v>2153</v>
      </c>
      <c r="C2156" s="49" t="str">
        <f t="shared" ca="1" si="400"/>
        <v/>
      </c>
      <c r="D2156" s="50" t="str">
        <f t="shared" ca="1" si="401"/>
        <v/>
      </c>
      <c r="E2156" s="51" t="str">
        <f t="shared" ca="1" si="402"/>
        <v/>
      </c>
      <c r="F2156" s="51"/>
      <c r="G2156" s="52" t="str">
        <f t="shared" ca="1" si="403"/>
        <v/>
      </c>
      <c r="H2156" s="53"/>
      <c r="I2156" s="54" t="str">
        <f>IF(H2156="","",INDEX(D.1[Quy cách],MATCH(H2156,D.1[Tên sản phẩm],0)))</f>
        <v/>
      </c>
      <c r="J2156" s="20" t="str">
        <f>IF(H2156="","",INDEX(D.1[ĐVT],MATCH(H2156,D.1[Tên sản phẩm],0)))</f>
        <v/>
      </c>
      <c r="K2156" s="56" t="str">
        <f>IF(H2156="","",INDEX(#REF!,MATCH(H2156,D.1[Tên sản phẩm],0)))</f>
        <v/>
      </c>
      <c r="L2156" s="56"/>
      <c r="M2156" s="53"/>
      <c r="N2156" s="53"/>
      <c r="O2156" s="53"/>
      <c r="P2156" s="57" t="str">
        <f t="shared" si="404"/>
        <v/>
      </c>
      <c r="Q2156" s="58"/>
      <c r="R2156" s="56" t="str">
        <f t="shared" si="397"/>
        <v/>
      </c>
      <c r="S2156" s="57" t="str">
        <f t="shared" si="405"/>
        <v/>
      </c>
      <c r="T2156" s="58" t="str">
        <f t="shared" ca="1" si="406"/>
        <v/>
      </c>
      <c r="U2156" s="57" t="str">
        <f t="shared" si="407"/>
        <v/>
      </c>
      <c r="V2156" s="57" t="str">
        <f ca="1">IF(AND(C2156&lt;&gt;"",C2156&lt;&gt;OFFSET(C2156,1,0)),SUMIFS([Giá có thuế],[Số ĐK],C2156),"")</f>
        <v/>
      </c>
      <c r="W2156" s="53"/>
      <c r="X2156" s="55" t="str">
        <f>IF(W2156="","",'Thông Tin Chung'!#REF!)</f>
        <v/>
      </c>
      <c r="Y2156" s="57" t="str">
        <f t="shared" ca="1" si="408"/>
        <v/>
      </c>
      <c r="Z2156" s="59"/>
      <c r="AA2156" s="49" t="str">
        <f ca="1">IF(C2156="","",IF(OR(D2156&lt;NgayBatDau,D2156&gt;NgayKetThuc),"Ngày tháng phải nằm trong kỳ báo cáo",IF(AND(G2156&lt;&gt;"",COUNTIF(D.2[Tên khách hàng],G2156)=0),"Tên KH chưa khai báo trong DSKH",IF(AND(H2156&lt;&gt;"",COUNTIF(D.1[Tên sản phẩm],H2156)=0),"SP này chưa khai báo trong DSSP",""))))</f>
        <v/>
      </c>
      <c r="AB2156" s="28" t="str">
        <f t="shared" ca="1" si="398"/>
        <v/>
      </c>
      <c r="AC2156" s="29" t="str">
        <f>IF(OR(H2156="",S2156=""),"",S2156-(SUM(L2156,M2156)*INDEX(#REF!,MATCH(H2156,D.1[Tên sản phẩm],0))))</f>
        <v/>
      </c>
    </row>
    <row r="2157" spans="2:29" ht="27.75" customHeight="1">
      <c r="B2157" s="69">
        <f t="shared" si="399"/>
        <v>2154</v>
      </c>
      <c r="C2157" s="49" t="str">
        <f t="shared" ca="1" si="400"/>
        <v/>
      </c>
      <c r="D2157" s="50" t="str">
        <f t="shared" ca="1" si="401"/>
        <v/>
      </c>
      <c r="E2157" s="51" t="str">
        <f t="shared" ca="1" si="402"/>
        <v/>
      </c>
      <c r="F2157" s="51"/>
      <c r="G2157" s="52" t="str">
        <f t="shared" ca="1" si="403"/>
        <v/>
      </c>
      <c r="H2157" s="53"/>
      <c r="I2157" s="54" t="str">
        <f>IF(H2157="","",INDEX(D.1[Quy cách],MATCH(H2157,D.1[Tên sản phẩm],0)))</f>
        <v/>
      </c>
      <c r="J2157" s="20" t="str">
        <f>IF(H2157="","",INDEX(D.1[ĐVT],MATCH(H2157,D.1[Tên sản phẩm],0)))</f>
        <v/>
      </c>
      <c r="K2157" s="56" t="str">
        <f>IF(H2157="","",INDEX(#REF!,MATCH(H2157,D.1[Tên sản phẩm],0)))</f>
        <v/>
      </c>
      <c r="L2157" s="56"/>
      <c r="M2157" s="53"/>
      <c r="N2157" s="53"/>
      <c r="O2157" s="53"/>
      <c r="P2157" s="57" t="str">
        <f t="shared" si="404"/>
        <v/>
      </c>
      <c r="Q2157" s="58"/>
      <c r="R2157" s="56" t="str">
        <f t="shared" si="397"/>
        <v/>
      </c>
      <c r="S2157" s="57" t="str">
        <f t="shared" si="405"/>
        <v/>
      </c>
      <c r="T2157" s="58" t="str">
        <f t="shared" ca="1" si="406"/>
        <v/>
      </c>
      <c r="U2157" s="57" t="str">
        <f t="shared" si="407"/>
        <v/>
      </c>
      <c r="V2157" s="57" t="str">
        <f ca="1">IF(AND(C2157&lt;&gt;"",C2157&lt;&gt;OFFSET(C2157,1,0)),SUMIFS([Giá có thuế],[Số ĐK],C2157),"")</f>
        <v/>
      </c>
      <c r="W2157" s="53"/>
      <c r="X2157" s="55" t="str">
        <f>IF(W2157="","",'Thông Tin Chung'!#REF!)</f>
        <v/>
      </c>
      <c r="Y2157" s="57" t="str">
        <f t="shared" ca="1" si="408"/>
        <v/>
      </c>
      <c r="Z2157" s="59"/>
      <c r="AA2157" s="49" t="str">
        <f ca="1">IF(C2157="","",IF(OR(D2157&lt;NgayBatDau,D2157&gt;NgayKetThuc),"Ngày tháng phải nằm trong kỳ báo cáo",IF(AND(G2157&lt;&gt;"",COUNTIF(D.2[Tên khách hàng],G2157)=0),"Tên KH chưa khai báo trong DSKH",IF(AND(H2157&lt;&gt;"",COUNTIF(D.1[Tên sản phẩm],H2157)=0),"SP này chưa khai báo trong DSSP",""))))</f>
        <v/>
      </c>
      <c r="AB2157" s="28" t="str">
        <f t="shared" ca="1" si="398"/>
        <v/>
      </c>
      <c r="AC2157" s="29" t="str">
        <f>IF(OR(H2157="",S2157=""),"",S2157-(SUM(L2157,M2157)*INDEX(#REF!,MATCH(H2157,D.1[Tên sản phẩm],0))))</f>
        <v/>
      </c>
    </row>
    <row r="2158" spans="2:29" ht="27.75" customHeight="1">
      <c r="B2158" s="69">
        <f t="shared" si="399"/>
        <v>2155</v>
      </c>
      <c r="C2158" s="49" t="str">
        <f t="shared" ca="1" si="400"/>
        <v/>
      </c>
      <c r="D2158" s="50" t="str">
        <f t="shared" ca="1" si="401"/>
        <v/>
      </c>
      <c r="E2158" s="51" t="str">
        <f t="shared" ca="1" si="402"/>
        <v/>
      </c>
      <c r="F2158" s="51"/>
      <c r="G2158" s="52" t="str">
        <f t="shared" ca="1" si="403"/>
        <v/>
      </c>
      <c r="H2158" s="53"/>
      <c r="I2158" s="54" t="str">
        <f>IF(H2158="","",INDEX(D.1[Quy cách],MATCH(H2158,D.1[Tên sản phẩm],0)))</f>
        <v/>
      </c>
      <c r="J2158" s="20" t="str">
        <f>IF(H2158="","",INDEX(D.1[ĐVT],MATCH(H2158,D.1[Tên sản phẩm],0)))</f>
        <v/>
      </c>
      <c r="K2158" s="56" t="str">
        <f>IF(H2158="","",INDEX(#REF!,MATCH(H2158,D.1[Tên sản phẩm],0)))</f>
        <v/>
      </c>
      <c r="L2158" s="56"/>
      <c r="M2158" s="53"/>
      <c r="N2158" s="53"/>
      <c r="O2158" s="53"/>
      <c r="P2158" s="57" t="str">
        <f t="shared" si="404"/>
        <v/>
      </c>
      <c r="Q2158" s="58"/>
      <c r="R2158" s="56" t="str">
        <f t="shared" si="397"/>
        <v/>
      </c>
      <c r="S2158" s="57" t="str">
        <f t="shared" si="405"/>
        <v/>
      </c>
      <c r="T2158" s="58" t="str">
        <f t="shared" ca="1" si="406"/>
        <v/>
      </c>
      <c r="U2158" s="57" t="str">
        <f t="shared" si="407"/>
        <v/>
      </c>
      <c r="V2158" s="57" t="str">
        <f ca="1">IF(AND(C2158&lt;&gt;"",C2158&lt;&gt;OFFSET(C2158,1,0)),SUMIFS([Giá có thuế],[Số ĐK],C2158),"")</f>
        <v/>
      </c>
      <c r="W2158" s="53"/>
      <c r="X2158" s="55" t="str">
        <f>IF(W2158="","",'Thông Tin Chung'!#REF!)</f>
        <v/>
      </c>
      <c r="Y2158" s="57" t="str">
        <f t="shared" ca="1" si="408"/>
        <v/>
      </c>
      <c r="Z2158" s="59"/>
      <c r="AA2158" s="49" t="str">
        <f ca="1">IF(C2158="","",IF(OR(D2158&lt;NgayBatDau,D2158&gt;NgayKetThuc),"Ngày tháng phải nằm trong kỳ báo cáo",IF(AND(G2158&lt;&gt;"",COUNTIF(D.2[Tên khách hàng],G2158)=0),"Tên KH chưa khai báo trong DSKH",IF(AND(H2158&lt;&gt;"",COUNTIF(D.1[Tên sản phẩm],H2158)=0),"SP này chưa khai báo trong DSSP",""))))</f>
        <v/>
      </c>
      <c r="AB2158" s="28" t="str">
        <f t="shared" ca="1" si="398"/>
        <v/>
      </c>
      <c r="AC2158" s="29" t="str">
        <f>IF(OR(H2158="",S2158=""),"",S2158-(SUM(L2158,M2158)*INDEX(#REF!,MATCH(H2158,D.1[Tên sản phẩm],0))))</f>
        <v/>
      </c>
    </row>
    <row r="2159" spans="2:29" ht="27.75" customHeight="1">
      <c r="B2159" s="69">
        <f t="shared" si="399"/>
        <v>2156</v>
      </c>
      <c r="C2159" s="49" t="str">
        <f t="shared" ca="1" si="400"/>
        <v/>
      </c>
      <c r="D2159" s="50" t="str">
        <f t="shared" ca="1" si="401"/>
        <v/>
      </c>
      <c r="E2159" s="51" t="str">
        <f t="shared" ca="1" si="402"/>
        <v/>
      </c>
      <c r="F2159" s="51"/>
      <c r="G2159" s="52" t="str">
        <f t="shared" ca="1" si="403"/>
        <v/>
      </c>
      <c r="H2159" s="53"/>
      <c r="I2159" s="54" t="str">
        <f>IF(H2159="","",INDEX(D.1[Quy cách],MATCH(H2159,D.1[Tên sản phẩm],0)))</f>
        <v/>
      </c>
      <c r="J2159" s="20" t="str">
        <f>IF(H2159="","",INDEX(D.1[ĐVT],MATCH(H2159,D.1[Tên sản phẩm],0)))</f>
        <v/>
      </c>
      <c r="K2159" s="56" t="str">
        <f>IF(H2159="","",INDEX(#REF!,MATCH(H2159,D.1[Tên sản phẩm],0)))</f>
        <v/>
      </c>
      <c r="L2159" s="56"/>
      <c r="M2159" s="53"/>
      <c r="N2159" s="53"/>
      <c r="O2159" s="53"/>
      <c r="P2159" s="57" t="str">
        <f t="shared" si="404"/>
        <v/>
      </c>
      <c r="Q2159" s="58"/>
      <c r="R2159" s="56" t="str">
        <f t="shared" si="397"/>
        <v/>
      </c>
      <c r="S2159" s="57" t="str">
        <f t="shared" si="405"/>
        <v/>
      </c>
      <c r="T2159" s="58" t="str">
        <f t="shared" ca="1" si="406"/>
        <v/>
      </c>
      <c r="U2159" s="57" t="str">
        <f t="shared" si="407"/>
        <v/>
      </c>
      <c r="V2159" s="57" t="str">
        <f ca="1">IF(AND(C2159&lt;&gt;"",C2159&lt;&gt;OFFSET(C2159,1,0)),SUMIFS([Giá có thuế],[Số ĐK],C2159),"")</f>
        <v/>
      </c>
      <c r="W2159" s="53"/>
      <c r="X2159" s="55" t="str">
        <f>IF(W2159="","",'Thông Tin Chung'!#REF!)</f>
        <v/>
      </c>
      <c r="Y2159" s="57" t="str">
        <f t="shared" ca="1" si="408"/>
        <v/>
      </c>
      <c r="Z2159" s="59"/>
      <c r="AA2159" s="49" t="str">
        <f ca="1">IF(C2159="","",IF(OR(D2159&lt;NgayBatDau,D2159&gt;NgayKetThuc),"Ngày tháng phải nằm trong kỳ báo cáo",IF(AND(G2159&lt;&gt;"",COUNTIF(D.2[Tên khách hàng],G2159)=0),"Tên KH chưa khai báo trong DSKH",IF(AND(H2159&lt;&gt;"",COUNTIF(D.1[Tên sản phẩm],H2159)=0),"SP này chưa khai báo trong DSSP",""))))</f>
        <v/>
      </c>
      <c r="AB2159" s="28" t="str">
        <f t="shared" ca="1" si="398"/>
        <v/>
      </c>
      <c r="AC2159" s="29" t="str">
        <f>IF(OR(H2159="",S2159=""),"",S2159-(SUM(L2159,M2159)*INDEX(#REF!,MATCH(H2159,D.1[Tên sản phẩm],0))))</f>
        <v/>
      </c>
    </row>
    <row r="2160" spans="2:29" ht="27.75" customHeight="1">
      <c r="B2160" s="69">
        <f t="shared" si="399"/>
        <v>2157</v>
      </c>
      <c r="C2160" s="49" t="str">
        <f t="shared" ca="1" si="400"/>
        <v/>
      </c>
      <c r="D2160" s="50" t="str">
        <f t="shared" ca="1" si="401"/>
        <v/>
      </c>
      <c r="E2160" s="51" t="str">
        <f t="shared" ca="1" si="402"/>
        <v/>
      </c>
      <c r="F2160" s="51"/>
      <c r="G2160" s="52" t="str">
        <f t="shared" ca="1" si="403"/>
        <v/>
      </c>
      <c r="H2160" s="53"/>
      <c r="I2160" s="54" t="str">
        <f>IF(H2160="","",INDEX(D.1[Quy cách],MATCH(H2160,D.1[Tên sản phẩm],0)))</f>
        <v/>
      </c>
      <c r="J2160" s="20" t="str">
        <f>IF(H2160="","",INDEX(D.1[ĐVT],MATCH(H2160,D.1[Tên sản phẩm],0)))</f>
        <v/>
      </c>
      <c r="K2160" s="56" t="str">
        <f>IF(H2160="","",INDEX(#REF!,MATCH(H2160,D.1[Tên sản phẩm],0)))</f>
        <v/>
      </c>
      <c r="L2160" s="56"/>
      <c r="M2160" s="53"/>
      <c r="N2160" s="53"/>
      <c r="O2160" s="53"/>
      <c r="P2160" s="57" t="str">
        <f t="shared" si="404"/>
        <v/>
      </c>
      <c r="Q2160" s="58"/>
      <c r="R2160" s="56" t="str">
        <f t="shared" si="397"/>
        <v/>
      </c>
      <c r="S2160" s="57" t="str">
        <f t="shared" si="405"/>
        <v/>
      </c>
      <c r="T2160" s="58" t="str">
        <f t="shared" ca="1" si="406"/>
        <v/>
      </c>
      <c r="U2160" s="57" t="str">
        <f t="shared" si="407"/>
        <v/>
      </c>
      <c r="V2160" s="57" t="str">
        <f ca="1">IF(AND(C2160&lt;&gt;"",C2160&lt;&gt;OFFSET(C2160,1,0)),SUMIFS([Giá có thuế],[Số ĐK],C2160),"")</f>
        <v/>
      </c>
      <c r="W2160" s="53"/>
      <c r="X2160" s="55" t="str">
        <f>IF(W2160="","",'Thông Tin Chung'!#REF!)</f>
        <v/>
      </c>
      <c r="Y2160" s="57" t="str">
        <f t="shared" ca="1" si="408"/>
        <v/>
      </c>
      <c r="Z2160" s="59"/>
      <c r="AA2160" s="49" t="str">
        <f ca="1">IF(C2160="","",IF(OR(D2160&lt;NgayBatDau,D2160&gt;NgayKetThuc),"Ngày tháng phải nằm trong kỳ báo cáo",IF(AND(G2160&lt;&gt;"",COUNTIF(D.2[Tên khách hàng],G2160)=0),"Tên KH chưa khai báo trong DSKH",IF(AND(H2160&lt;&gt;"",COUNTIF(D.1[Tên sản phẩm],H2160)=0),"SP này chưa khai báo trong DSSP",""))))</f>
        <v/>
      </c>
      <c r="AB2160" s="28" t="str">
        <f t="shared" ca="1" si="398"/>
        <v/>
      </c>
      <c r="AC2160" s="29" t="str">
        <f>IF(OR(H2160="",S2160=""),"",S2160-(SUM(L2160,M2160)*INDEX(#REF!,MATCH(H2160,D.1[Tên sản phẩm],0))))</f>
        <v/>
      </c>
    </row>
    <row r="2161" spans="2:29" ht="27.75" customHeight="1">
      <c r="B2161" s="69">
        <f t="shared" si="399"/>
        <v>2158</v>
      </c>
      <c r="C2161" s="49" t="str">
        <f t="shared" ca="1" si="400"/>
        <v/>
      </c>
      <c r="D2161" s="50" t="str">
        <f t="shared" ca="1" si="401"/>
        <v/>
      </c>
      <c r="E2161" s="51" t="str">
        <f t="shared" ca="1" si="402"/>
        <v/>
      </c>
      <c r="F2161" s="51"/>
      <c r="G2161" s="52" t="str">
        <f t="shared" ca="1" si="403"/>
        <v/>
      </c>
      <c r="H2161" s="53"/>
      <c r="I2161" s="54" t="str">
        <f>IF(H2161="","",INDEX(D.1[Quy cách],MATCH(H2161,D.1[Tên sản phẩm],0)))</f>
        <v/>
      </c>
      <c r="J2161" s="20" t="str">
        <f>IF(H2161="","",INDEX(D.1[ĐVT],MATCH(H2161,D.1[Tên sản phẩm],0)))</f>
        <v/>
      </c>
      <c r="K2161" s="56" t="str">
        <f>IF(H2161="","",INDEX(#REF!,MATCH(H2161,D.1[Tên sản phẩm],0)))</f>
        <v/>
      </c>
      <c r="L2161" s="56"/>
      <c r="M2161" s="53"/>
      <c r="N2161" s="53"/>
      <c r="O2161" s="53"/>
      <c r="P2161" s="57" t="str">
        <f t="shared" si="404"/>
        <v/>
      </c>
      <c r="Q2161" s="58"/>
      <c r="R2161" s="56" t="str">
        <f t="shared" si="397"/>
        <v/>
      </c>
      <c r="S2161" s="57" t="str">
        <f t="shared" si="405"/>
        <v/>
      </c>
      <c r="T2161" s="58" t="str">
        <f t="shared" ca="1" si="406"/>
        <v/>
      </c>
      <c r="U2161" s="57" t="str">
        <f t="shared" si="407"/>
        <v/>
      </c>
      <c r="V2161" s="57" t="str">
        <f ca="1">IF(AND(C2161&lt;&gt;"",C2161&lt;&gt;OFFSET(C2161,1,0)),SUMIFS([Giá có thuế],[Số ĐK],C2161),"")</f>
        <v/>
      </c>
      <c r="W2161" s="53"/>
      <c r="X2161" s="55" t="str">
        <f>IF(W2161="","",'Thông Tin Chung'!#REF!)</f>
        <v/>
      </c>
      <c r="Y2161" s="57" t="str">
        <f t="shared" ca="1" si="408"/>
        <v/>
      </c>
      <c r="Z2161" s="59"/>
      <c r="AA2161" s="49" t="str">
        <f ca="1">IF(C2161="","",IF(OR(D2161&lt;NgayBatDau,D2161&gt;NgayKetThuc),"Ngày tháng phải nằm trong kỳ báo cáo",IF(AND(G2161&lt;&gt;"",COUNTIF(D.2[Tên khách hàng],G2161)=0),"Tên KH chưa khai báo trong DSKH",IF(AND(H2161&lt;&gt;"",COUNTIF(D.1[Tên sản phẩm],H2161)=0),"SP này chưa khai báo trong DSSP",""))))</f>
        <v/>
      </c>
      <c r="AB2161" s="28" t="str">
        <f t="shared" ca="1" si="398"/>
        <v/>
      </c>
      <c r="AC2161" s="29" t="str">
        <f>IF(OR(H2161="",S2161=""),"",S2161-(SUM(L2161,M2161)*INDEX(#REF!,MATCH(H2161,D.1[Tên sản phẩm],0))))</f>
        <v/>
      </c>
    </row>
    <row r="2162" spans="2:29" ht="27.75" customHeight="1">
      <c r="B2162" s="69">
        <f t="shared" si="399"/>
        <v>2159</v>
      </c>
      <c r="C2162" s="49" t="str">
        <f t="shared" ca="1" si="400"/>
        <v/>
      </c>
      <c r="D2162" s="50" t="str">
        <f t="shared" ca="1" si="401"/>
        <v/>
      </c>
      <c r="E2162" s="51" t="str">
        <f t="shared" ca="1" si="402"/>
        <v/>
      </c>
      <c r="F2162" s="51"/>
      <c r="G2162" s="52" t="str">
        <f t="shared" ca="1" si="403"/>
        <v/>
      </c>
      <c r="H2162" s="53"/>
      <c r="I2162" s="54" t="str">
        <f>IF(H2162="","",INDEX(D.1[Quy cách],MATCH(H2162,D.1[Tên sản phẩm],0)))</f>
        <v/>
      </c>
      <c r="J2162" s="20" t="str">
        <f>IF(H2162="","",INDEX(D.1[ĐVT],MATCH(H2162,D.1[Tên sản phẩm],0)))</f>
        <v/>
      </c>
      <c r="K2162" s="56" t="str">
        <f>IF(H2162="","",INDEX(#REF!,MATCH(H2162,D.1[Tên sản phẩm],0)))</f>
        <v/>
      </c>
      <c r="L2162" s="56"/>
      <c r="M2162" s="53"/>
      <c r="N2162" s="53"/>
      <c r="O2162" s="53"/>
      <c r="P2162" s="57" t="str">
        <f t="shared" si="404"/>
        <v/>
      </c>
      <c r="Q2162" s="58"/>
      <c r="R2162" s="56" t="str">
        <f t="shared" si="397"/>
        <v/>
      </c>
      <c r="S2162" s="57" t="str">
        <f t="shared" si="405"/>
        <v/>
      </c>
      <c r="T2162" s="58" t="str">
        <f t="shared" ca="1" si="406"/>
        <v/>
      </c>
      <c r="U2162" s="57" t="str">
        <f t="shared" si="407"/>
        <v/>
      </c>
      <c r="V2162" s="57" t="str">
        <f ca="1">IF(AND(C2162&lt;&gt;"",C2162&lt;&gt;OFFSET(C2162,1,0)),SUMIFS([Giá có thuế],[Số ĐK],C2162),"")</f>
        <v/>
      </c>
      <c r="W2162" s="53"/>
      <c r="X2162" s="55" t="str">
        <f>IF(W2162="","",'Thông Tin Chung'!#REF!)</f>
        <v/>
      </c>
      <c r="Y2162" s="57" t="str">
        <f t="shared" ca="1" si="408"/>
        <v/>
      </c>
      <c r="Z2162" s="59"/>
      <c r="AA2162" s="49" t="str">
        <f ca="1">IF(C2162="","",IF(OR(D2162&lt;NgayBatDau,D2162&gt;NgayKetThuc),"Ngày tháng phải nằm trong kỳ báo cáo",IF(AND(G2162&lt;&gt;"",COUNTIF(D.2[Tên khách hàng],G2162)=0),"Tên KH chưa khai báo trong DSKH",IF(AND(H2162&lt;&gt;"",COUNTIF(D.1[Tên sản phẩm],H2162)=0),"SP này chưa khai báo trong DSSP",""))))</f>
        <v/>
      </c>
      <c r="AB2162" s="28" t="str">
        <f t="shared" ca="1" si="398"/>
        <v/>
      </c>
      <c r="AC2162" s="29" t="str">
        <f>IF(OR(H2162="",S2162=""),"",S2162-(SUM(L2162,M2162)*INDEX(#REF!,MATCH(H2162,D.1[Tên sản phẩm],0))))</f>
        <v/>
      </c>
    </row>
    <row r="2163" spans="2:29" ht="27.75" customHeight="1">
      <c r="B2163" s="69">
        <f t="shared" si="399"/>
        <v>2160</v>
      </c>
      <c r="C2163" s="49" t="str">
        <f t="shared" ca="1" si="400"/>
        <v/>
      </c>
      <c r="D2163" s="50" t="str">
        <f t="shared" ca="1" si="401"/>
        <v/>
      </c>
      <c r="E2163" s="51" t="str">
        <f t="shared" ca="1" si="402"/>
        <v/>
      </c>
      <c r="F2163" s="51"/>
      <c r="G2163" s="52" t="str">
        <f t="shared" ca="1" si="403"/>
        <v/>
      </c>
      <c r="H2163" s="53"/>
      <c r="I2163" s="54" t="str">
        <f>IF(H2163="","",INDEX(D.1[Quy cách],MATCH(H2163,D.1[Tên sản phẩm],0)))</f>
        <v/>
      </c>
      <c r="J2163" s="20" t="str">
        <f>IF(H2163="","",INDEX(D.1[ĐVT],MATCH(H2163,D.1[Tên sản phẩm],0)))</f>
        <v/>
      </c>
      <c r="K2163" s="56" t="str">
        <f>IF(H2163="","",INDEX(#REF!,MATCH(H2163,D.1[Tên sản phẩm],0)))</f>
        <v/>
      </c>
      <c r="L2163" s="56"/>
      <c r="M2163" s="53"/>
      <c r="N2163" s="53"/>
      <c r="O2163" s="53"/>
      <c r="P2163" s="57" t="str">
        <f t="shared" si="404"/>
        <v/>
      </c>
      <c r="Q2163" s="58"/>
      <c r="R2163" s="56" t="str">
        <f t="shared" si="397"/>
        <v/>
      </c>
      <c r="S2163" s="57" t="str">
        <f t="shared" si="405"/>
        <v/>
      </c>
      <c r="T2163" s="58" t="str">
        <f t="shared" ca="1" si="406"/>
        <v/>
      </c>
      <c r="U2163" s="57" t="str">
        <f t="shared" si="407"/>
        <v/>
      </c>
      <c r="V2163" s="57" t="str">
        <f ca="1">IF(AND(C2163&lt;&gt;"",C2163&lt;&gt;OFFSET(C2163,1,0)),SUMIFS([Giá có thuế],[Số ĐK],C2163),"")</f>
        <v/>
      </c>
      <c r="W2163" s="53"/>
      <c r="X2163" s="55" t="str">
        <f>IF(W2163="","",'Thông Tin Chung'!#REF!)</f>
        <v/>
      </c>
      <c r="Y2163" s="57" t="str">
        <f t="shared" ca="1" si="408"/>
        <v/>
      </c>
      <c r="Z2163" s="59"/>
      <c r="AA2163" s="49" t="str">
        <f ca="1">IF(C2163="","",IF(OR(D2163&lt;NgayBatDau,D2163&gt;NgayKetThuc),"Ngày tháng phải nằm trong kỳ báo cáo",IF(AND(G2163&lt;&gt;"",COUNTIF(D.2[Tên khách hàng],G2163)=0),"Tên KH chưa khai báo trong DSKH",IF(AND(H2163&lt;&gt;"",COUNTIF(D.1[Tên sản phẩm],H2163)=0),"SP này chưa khai báo trong DSSP",""))))</f>
        <v/>
      </c>
      <c r="AB2163" s="28" t="str">
        <f t="shared" ca="1" si="398"/>
        <v/>
      </c>
      <c r="AC2163" s="29" t="str">
        <f>IF(OR(H2163="",S2163=""),"",S2163-(SUM(L2163,M2163)*INDEX(#REF!,MATCH(H2163,D.1[Tên sản phẩm],0))))</f>
        <v/>
      </c>
    </row>
    <row r="2164" spans="2:29" ht="27.75" customHeight="1">
      <c r="B2164" s="69">
        <f t="shared" si="399"/>
        <v>2161</v>
      </c>
      <c r="C2164" s="49" t="str">
        <f t="shared" ca="1" si="400"/>
        <v/>
      </c>
      <c r="D2164" s="50" t="str">
        <f t="shared" ca="1" si="401"/>
        <v/>
      </c>
      <c r="E2164" s="51" t="str">
        <f t="shared" ca="1" si="402"/>
        <v/>
      </c>
      <c r="F2164" s="51"/>
      <c r="G2164" s="52" t="str">
        <f t="shared" ca="1" si="403"/>
        <v/>
      </c>
      <c r="H2164" s="53"/>
      <c r="I2164" s="54" t="str">
        <f>IF(H2164="","",INDEX(D.1[Quy cách],MATCH(H2164,D.1[Tên sản phẩm],0)))</f>
        <v/>
      </c>
      <c r="J2164" s="20" t="str">
        <f>IF(H2164="","",INDEX(D.1[ĐVT],MATCH(H2164,D.1[Tên sản phẩm],0)))</f>
        <v/>
      </c>
      <c r="K2164" s="56" t="str">
        <f>IF(H2164="","",INDEX(#REF!,MATCH(H2164,D.1[Tên sản phẩm],0)))</f>
        <v/>
      </c>
      <c r="L2164" s="56"/>
      <c r="M2164" s="53"/>
      <c r="N2164" s="53"/>
      <c r="O2164" s="53"/>
      <c r="P2164" s="57" t="str">
        <f t="shared" si="404"/>
        <v/>
      </c>
      <c r="Q2164" s="58"/>
      <c r="R2164" s="56" t="str">
        <f t="shared" si="397"/>
        <v/>
      </c>
      <c r="S2164" s="57" t="str">
        <f t="shared" si="405"/>
        <v/>
      </c>
      <c r="T2164" s="58" t="str">
        <f t="shared" ca="1" si="406"/>
        <v/>
      </c>
      <c r="U2164" s="57" t="str">
        <f t="shared" si="407"/>
        <v/>
      </c>
      <c r="V2164" s="57" t="str">
        <f ca="1">IF(AND(C2164&lt;&gt;"",C2164&lt;&gt;OFFSET(C2164,1,0)),SUMIFS([Giá có thuế],[Số ĐK],C2164),"")</f>
        <v/>
      </c>
      <c r="W2164" s="53"/>
      <c r="X2164" s="55" t="str">
        <f>IF(W2164="","",'Thông Tin Chung'!#REF!)</f>
        <v/>
      </c>
      <c r="Y2164" s="57" t="str">
        <f t="shared" ca="1" si="408"/>
        <v/>
      </c>
      <c r="Z2164" s="59"/>
      <c r="AA2164" s="49" t="str">
        <f ca="1">IF(C2164="","",IF(OR(D2164&lt;NgayBatDau,D2164&gt;NgayKetThuc),"Ngày tháng phải nằm trong kỳ báo cáo",IF(AND(G2164&lt;&gt;"",COUNTIF(D.2[Tên khách hàng],G2164)=0),"Tên KH chưa khai báo trong DSKH",IF(AND(H2164&lt;&gt;"",COUNTIF(D.1[Tên sản phẩm],H2164)=0),"SP này chưa khai báo trong DSSP",""))))</f>
        <v/>
      </c>
      <c r="AB2164" s="28" t="str">
        <f t="shared" ca="1" si="398"/>
        <v/>
      </c>
      <c r="AC2164" s="29" t="str">
        <f>IF(OR(H2164="",S2164=""),"",S2164-(SUM(L2164,M2164)*INDEX(#REF!,MATCH(H2164,D.1[Tên sản phẩm],0))))</f>
        <v/>
      </c>
    </row>
    <row r="2165" spans="2:29" ht="27.75" customHeight="1">
      <c r="B2165" s="69">
        <f t="shared" si="399"/>
        <v>2162</v>
      </c>
      <c r="C2165" s="49" t="str">
        <f t="shared" ca="1" si="400"/>
        <v/>
      </c>
      <c r="D2165" s="50" t="str">
        <f t="shared" ca="1" si="401"/>
        <v/>
      </c>
      <c r="E2165" s="51" t="str">
        <f t="shared" ca="1" si="402"/>
        <v/>
      </c>
      <c r="F2165" s="51"/>
      <c r="G2165" s="52" t="str">
        <f t="shared" ca="1" si="403"/>
        <v/>
      </c>
      <c r="H2165" s="53"/>
      <c r="I2165" s="54" t="str">
        <f>IF(H2165="","",INDEX(D.1[Quy cách],MATCH(H2165,D.1[Tên sản phẩm],0)))</f>
        <v/>
      </c>
      <c r="J2165" s="20" t="str">
        <f>IF(H2165="","",INDEX(D.1[ĐVT],MATCH(H2165,D.1[Tên sản phẩm],0)))</f>
        <v/>
      </c>
      <c r="K2165" s="56" t="str">
        <f>IF(H2165="","",INDEX(#REF!,MATCH(H2165,D.1[Tên sản phẩm],0)))</f>
        <v/>
      </c>
      <c r="L2165" s="56"/>
      <c r="M2165" s="53"/>
      <c r="N2165" s="53"/>
      <c r="O2165" s="53"/>
      <c r="P2165" s="57" t="str">
        <f t="shared" si="404"/>
        <v/>
      </c>
      <c r="Q2165" s="58"/>
      <c r="R2165" s="56" t="str">
        <f t="shared" si="397"/>
        <v/>
      </c>
      <c r="S2165" s="57" t="str">
        <f t="shared" si="405"/>
        <v/>
      </c>
      <c r="T2165" s="58" t="str">
        <f t="shared" ca="1" si="406"/>
        <v/>
      </c>
      <c r="U2165" s="57" t="str">
        <f t="shared" si="407"/>
        <v/>
      </c>
      <c r="V2165" s="57" t="str">
        <f ca="1">IF(AND(C2165&lt;&gt;"",C2165&lt;&gt;OFFSET(C2165,1,0)),SUMIFS([Giá có thuế],[Số ĐK],C2165),"")</f>
        <v/>
      </c>
      <c r="W2165" s="53"/>
      <c r="X2165" s="55" t="str">
        <f>IF(W2165="","",'Thông Tin Chung'!#REF!)</f>
        <v/>
      </c>
      <c r="Y2165" s="57" t="str">
        <f t="shared" ca="1" si="408"/>
        <v/>
      </c>
      <c r="Z2165" s="59"/>
      <c r="AA2165" s="49" t="str">
        <f ca="1">IF(C2165="","",IF(OR(D2165&lt;NgayBatDau,D2165&gt;NgayKetThuc),"Ngày tháng phải nằm trong kỳ báo cáo",IF(AND(G2165&lt;&gt;"",COUNTIF(D.2[Tên khách hàng],G2165)=0),"Tên KH chưa khai báo trong DSKH",IF(AND(H2165&lt;&gt;"",COUNTIF(D.1[Tên sản phẩm],H2165)=0),"SP này chưa khai báo trong DSSP",""))))</f>
        <v/>
      </c>
      <c r="AB2165" s="28" t="str">
        <f t="shared" ca="1" si="398"/>
        <v/>
      </c>
      <c r="AC2165" s="29" t="str">
        <f>IF(OR(H2165="",S2165=""),"",S2165-(SUM(L2165,M2165)*INDEX(#REF!,MATCH(H2165,D.1[Tên sản phẩm],0))))</f>
        <v/>
      </c>
    </row>
    <row r="2166" spans="2:29" ht="27.75" customHeight="1">
      <c r="B2166" s="69">
        <f t="shared" si="399"/>
        <v>2163</v>
      </c>
      <c r="C2166" s="49" t="str">
        <f t="shared" ca="1" si="400"/>
        <v/>
      </c>
      <c r="D2166" s="50" t="str">
        <f t="shared" ca="1" si="401"/>
        <v/>
      </c>
      <c r="E2166" s="51" t="str">
        <f t="shared" ca="1" si="402"/>
        <v/>
      </c>
      <c r="F2166" s="51"/>
      <c r="G2166" s="52" t="str">
        <f t="shared" ca="1" si="403"/>
        <v/>
      </c>
      <c r="H2166" s="53"/>
      <c r="I2166" s="54" t="str">
        <f>IF(H2166="","",INDEX(D.1[Quy cách],MATCH(H2166,D.1[Tên sản phẩm],0)))</f>
        <v/>
      </c>
      <c r="J2166" s="20" t="str">
        <f>IF(H2166="","",INDEX(D.1[ĐVT],MATCH(H2166,D.1[Tên sản phẩm],0)))</f>
        <v/>
      </c>
      <c r="K2166" s="56" t="str">
        <f>IF(H2166="","",INDEX(#REF!,MATCH(H2166,D.1[Tên sản phẩm],0)))</f>
        <v/>
      </c>
      <c r="L2166" s="56"/>
      <c r="M2166" s="53"/>
      <c r="N2166" s="53"/>
      <c r="O2166" s="53"/>
      <c r="P2166" s="57" t="str">
        <f t="shared" si="404"/>
        <v/>
      </c>
      <c r="Q2166" s="58"/>
      <c r="R2166" s="56" t="str">
        <f t="shared" si="397"/>
        <v/>
      </c>
      <c r="S2166" s="57" t="str">
        <f t="shared" si="405"/>
        <v/>
      </c>
      <c r="T2166" s="58" t="str">
        <f t="shared" ca="1" si="406"/>
        <v/>
      </c>
      <c r="U2166" s="57" t="str">
        <f t="shared" si="407"/>
        <v/>
      </c>
      <c r="V2166" s="57" t="str">
        <f ca="1">IF(AND(C2166&lt;&gt;"",C2166&lt;&gt;OFFSET(C2166,1,0)),SUMIFS([Giá có thuế],[Số ĐK],C2166),"")</f>
        <v/>
      </c>
      <c r="W2166" s="53"/>
      <c r="X2166" s="55" t="str">
        <f>IF(W2166="","",'Thông Tin Chung'!#REF!)</f>
        <v/>
      </c>
      <c r="Y2166" s="57" t="str">
        <f t="shared" ca="1" si="408"/>
        <v/>
      </c>
      <c r="Z2166" s="59"/>
      <c r="AA2166" s="49" t="str">
        <f ca="1">IF(C2166="","",IF(OR(D2166&lt;NgayBatDau,D2166&gt;NgayKetThuc),"Ngày tháng phải nằm trong kỳ báo cáo",IF(AND(G2166&lt;&gt;"",COUNTIF(D.2[Tên khách hàng],G2166)=0),"Tên KH chưa khai báo trong DSKH",IF(AND(H2166&lt;&gt;"",COUNTIF(D.1[Tên sản phẩm],H2166)=0),"SP này chưa khai báo trong DSSP",""))))</f>
        <v/>
      </c>
      <c r="AB2166" s="28" t="str">
        <f t="shared" ca="1" si="398"/>
        <v/>
      </c>
      <c r="AC2166" s="29" t="str">
        <f>IF(OR(H2166="",S2166=""),"",S2166-(SUM(L2166,M2166)*INDEX(#REF!,MATCH(H2166,D.1[Tên sản phẩm],0))))</f>
        <v/>
      </c>
    </row>
    <row r="2167" spans="2:29" ht="27.75" customHeight="1">
      <c r="B2167" s="69">
        <f t="shared" si="399"/>
        <v>2164</v>
      </c>
      <c r="C2167" s="49" t="str">
        <f t="shared" ca="1" si="400"/>
        <v/>
      </c>
      <c r="D2167" s="50" t="str">
        <f t="shared" ca="1" si="401"/>
        <v/>
      </c>
      <c r="E2167" s="51" t="str">
        <f t="shared" ca="1" si="402"/>
        <v/>
      </c>
      <c r="F2167" s="51"/>
      <c r="G2167" s="52" t="str">
        <f t="shared" ca="1" si="403"/>
        <v/>
      </c>
      <c r="H2167" s="53"/>
      <c r="I2167" s="54" t="str">
        <f>IF(H2167="","",INDEX(D.1[Quy cách],MATCH(H2167,D.1[Tên sản phẩm],0)))</f>
        <v/>
      </c>
      <c r="J2167" s="20" t="str">
        <f>IF(H2167="","",INDEX(D.1[ĐVT],MATCH(H2167,D.1[Tên sản phẩm],0)))</f>
        <v/>
      </c>
      <c r="K2167" s="56" t="str">
        <f>IF(H2167="","",INDEX(#REF!,MATCH(H2167,D.1[Tên sản phẩm],0)))</f>
        <v/>
      </c>
      <c r="L2167" s="56"/>
      <c r="M2167" s="53"/>
      <c r="N2167" s="53"/>
      <c r="O2167" s="53"/>
      <c r="P2167" s="57" t="str">
        <f t="shared" si="404"/>
        <v/>
      </c>
      <c r="Q2167" s="58"/>
      <c r="R2167" s="56" t="str">
        <f t="shared" si="397"/>
        <v/>
      </c>
      <c r="S2167" s="57" t="str">
        <f t="shared" si="405"/>
        <v/>
      </c>
      <c r="T2167" s="58" t="str">
        <f t="shared" ca="1" si="406"/>
        <v/>
      </c>
      <c r="U2167" s="57" t="str">
        <f t="shared" si="407"/>
        <v/>
      </c>
      <c r="V2167" s="57" t="str">
        <f ca="1">IF(AND(C2167&lt;&gt;"",C2167&lt;&gt;OFFSET(C2167,1,0)),SUMIFS([Giá có thuế],[Số ĐK],C2167),"")</f>
        <v/>
      </c>
      <c r="W2167" s="53"/>
      <c r="X2167" s="55" t="str">
        <f>IF(W2167="","",'Thông Tin Chung'!#REF!)</f>
        <v/>
      </c>
      <c r="Y2167" s="57" t="str">
        <f t="shared" ca="1" si="408"/>
        <v/>
      </c>
      <c r="Z2167" s="59"/>
      <c r="AA2167" s="49" t="str">
        <f ca="1">IF(C2167="","",IF(OR(D2167&lt;NgayBatDau,D2167&gt;NgayKetThuc),"Ngày tháng phải nằm trong kỳ báo cáo",IF(AND(G2167&lt;&gt;"",COUNTIF(D.2[Tên khách hàng],G2167)=0),"Tên KH chưa khai báo trong DSKH",IF(AND(H2167&lt;&gt;"",COUNTIF(D.1[Tên sản phẩm],H2167)=0),"SP này chưa khai báo trong DSSP",""))))</f>
        <v/>
      </c>
      <c r="AB2167" s="28" t="str">
        <f t="shared" ca="1" si="398"/>
        <v/>
      </c>
      <c r="AC2167" s="29" t="str">
        <f>IF(OR(H2167="",S2167=""),"",S2167-(SUM(L2167,M2167)*INDEX(#REF!,MATCH(H2167,D.1[Tên sản phẩm],0))))</f>
        <v/>
      </c>
    </row>
    <row r="2168" spans="2:29" ht="27.75" customHeight="1">
      <c r="B2168" s="69">
        <f t="shared" si="399"/>
        <v>2165</v>
      </c>
      <c r="C2168" s="49" t="str">
        <f t="shared" ca="1" si="400"/>
        <v/>
      </c>
      <c r="D2168" s="50" t="str">
        <f t="shared" ca="1" si="401"/>
        <v/>
      </c>
      <c r="E2168" s="51" t="str">
        <f t="shared" ca="1" si="402"/>
        <v/>
      </c>
      <c r="F2168" s="51"/>
      <c r="G2168" s="52" t="str">
        <f t="shared" ca="1" si="403"/>
        <v/>
      </c>
      <c r="H2168" s="53"/>
      <c r="I2168" s="54" t="str">
        <f>IF(H2168="","",INDEX(D.1[Quy cách],MATCH(H2168,D.1[Tên sản phẩm],0)))</f>
        <v/>
      </c>
      <c r="J2168" s="20" t="str">
        <f>IF(H2168="","",INDEX(D.1[ĐVT],MATCH(H2168,D.1[Tên sản phẩm],0)))</f>
        <v/>
      </c>
      <c r="K2168" s="56" t="str">
        <f>IF(H2168="","",INDEX(#REF!,MATCH(H2168,D.1[Tên sản phẩm],0)))</f>
        <v/>
      </c>
      <c r="L2168" s="56"/>
      <c r="M2168" s="53"/>
      <c r="N2168" s="53"/>
      <c r="O2168" s="53"/>
      <c r="P2168" s="57" t="str">
        <f t="shared" si="404"/>
        <v/>
      </c>
      <c r="Q2168" s="58"/>
      <c r="R2168" s="56" t="str">
        <f t="shared" si="397"/>
        <v/>
      </c>
      <c r="S2168" s="57" t="str">
        <f t="shared" si="405"/>
        <v/>
      </c>
      <c r="T2168" s="58" t="str">
        <f t="shared" ca="1" si="406"/>
        <v/>
      </c>
      <c r="U2168" s="57" t="str">
        <f t="shared" si="407"/>
        <v/>
      </c>
      <c r="V2168" s="57" t="str">
        <f ca="1">IF(AND(C2168&lt;&gt;"",C2168&lt;&gt;OFFSET(C2168,1,0)),SUMIFS([Giá có thuế],[Số ĐK],C2168),"")</f>
        <v/>
      </c>
      <c r="W2168" s="53"/>
      <c r="X2168" s="55" t="str">
        <f>IF(W2168="","",'Thông Tin Chung'!#REF!)</f>
        <v/>
      </c>
      <c r="Y2168" s="57" t="str">
        <f t="shared" ca="1" si="408"/>
        <v/>
      </c>
      <c r="Z2168" s="59"/>
      <c r="AA2168" s="49" t="str">
        <f ca="1">IF(C2168="","",IF(OR(D2168&lt;NgayBatDau,D2168&gt;NgayKetThuc),"Ngày tháng phải nằm trong kỳ báo cáo",IF(AND(G2168&lt;&gt;"",COUNTIF(D.2[Tên khách hàng],G2168)=0),"Tên KH chưa khai báo trong DSKH",IF(AND(H2168&lt;&gt;"",COUNTIF(D.1[Tên sản phẩm],H2168)=0),"SP này chưa khai báo trong DSSP",""))))</f>
        <v/>
      </c>
      <c r="AB2168" s="28" t="str">
        <f t="shared" ca="1" si="398"/>
        <v/>
      </c>
      <c r="AC2168" s="29" t="str">
        <f>IF(OR(H2168="",S2168=""),"",S2168-(SUM(L2168,M2168)*INDEX(#REF!,MATCH(H2168,D.1[Tên sản phẩm],0))))</f>
        <v/>
      </c>
    </row>
    <row r="2169" spans="2:29" ht="27.75" customHeight="1">
      <c r="B2169" s="69">
        <f t="shared" si="399"/>
        <v>2166</v>
      </c>
      <c r="C2169" s="49" t="str">
        <f t="shared" ca="1" si="400"/>
        <v/>
      </c>
      <c r="D2169" s="50" t="str">
        <f t="shared" ca="1" si="401"/>
        <v/>
      </c>
      <c r="E2169" s="51" t="str">
        <f t="shared" ca="1" si="402"/>
        <v/>
      </c>
      <c r="F2169" s="51"/>
      <c r="G2169" s="52" t="str">
        <f t="shared" ca="1" si="403"/>
        <v/>
      </c>
      <c r="H2169" s="53"/>
      <c r="I2169" s="54" t="str">
        <f>IF(H2169="","",INDEX(D.1[Quy cách],MATCH(H2169,D.1[Tên sản phẩm],0)))</f>
        <v/>
      </c>
      <c r="J2169" s="20" t="str">
        <f>IF(H2169="","",INDEX(D.1[ĐVT],MATCH(H2169,D.1[Tên sản phẩm],0)))</f>
        <v/>
      </c>
      <c r="K2169" s="56" t="str">
        <f>IF(H2169="","",INDEX(#REF!,MATCH(H2169,D.1[Tên sản phẩm],0)))</f>
        <v/>
      </c>
      <c r="L2169" s="56"/>
      <c r="M2169" s="53"/>
      <c r="N2169" s="53"/>
      <c r="O2169" s="53"/>
      <c r="P2169" s="57" t="str">
        <f t="shared" si="404"/>
        <v/>
      </c>
      <c r="Q2169" s="58"/>
      <c r="R2169" s="56" t="str">
        <f t="shared" si="397"/>
        <v/>
      </c>
      <c r="S2169" s="57" t="str">
        <f t="shared" si="405"/>
        <v/>
      </c>
      <c r="T2169" s="58" t="str">
        <f t="shared" ca="1" si="406"/>
        <v/>
      </c>
      <c r="U2169" s="57" t="str">
        <f t="shared" si="407"/>
        <v/>
      </c>
      <c r="V2169" s="57" t="str">
        <f ca="1">IF(AND(C2169&lt;&gt;"",C2169&lt;&gt;OFFSET(C2169,1,0)),SUMIFS([Giá có thuế],[Số ĐK],C2169),"")</f>
        <v/>
      </c>
      <c r="W2169" s="53"/>
      <c r="X2169" s="55" t="str">
        <f>IF(W2169="","",'Thông Tin Chung'!#REF!)</f>
        <v/>
      </c>
      <c r="Y2169" s="57" t="str">
        <f t="shared" ca="1" si="408"/>
        <v/>
      </c>
      <c r="Z2169" s="59"/>
      <c r="AA2169" s="49" t="str">
        <f ca="1">IF(C2169="","",IF(OR(D2169&lt;NgayBatDau,D2169&gt;NgayKetThuc),"Ngày tháng phải nằm trong kỳ báo cáo",IF(AND(G2169&lt;&gt;"",COUNTIF(D.2[Tên khách hàng],G2169)=0),"Tên KH chưa khai báo trong DSKH",IF(AND(H2169&lt;&gt;"",COUNTIF(D.1[Tên sản phẩm],H2169)=0),"SP này chưa khai báo trong DSSP",""))))</f>
        <v/>
      </c>
      <c r="AB2169" s="28" t="str">
        <f t="shared" ca="1" si="398"/>
        <v/>
      </c>
      <c r="AC2169" s="29" t="str">
        <f>IF(OR(H2169="",S2169=""),"",S2169-(SUM(L2169,M2169)*INDEX(#REF!,MATCH(H2169,D.1[Tên sản phẩm],0))))</f>
        <v/>
      </c>
    </row>
    <row r="2170" spans="2:29" ht="27.75" customHeight="1">
      <c r="B2170" s="69">
        <f t="shared" si="399"/>
        <v>2167</v>
      </c>
      <c r="C2170" s="49" t="str">
        <f t="shared" ca="1" si="400"/>
        <v/>
      </c>
      <c r="D2170" s="50" t="str">
        <f t="shared" ca="1" si="401"/>
        <v/>
      </c>
      <c r="E2170" s="51" t="str">
        <f t="shared" ca="1" si="402"/>
        <v/>
      </c>
      <c r="F2170" s="51"/>
      <c r="G2170" s="52" t="str">
        <f t="shared" ca="1" si="403"/>
        <v/>
      </c>
      <c r="H2170" s="53"/>
      <c r="I2170" s="54" t="str">
        <f>IF(H2170="","",INDEX(D.1[Quy cách],MATCH(H2170,D.1[Tên sản phẩm],0)))</f>
        <v/>
      </c>
      <c r="J2170" s="20" t="str">
        <f>IF(H2170="","",INDEX(D.1[ĐVT],MATCH(H2170,D.1[Tên sản phẩm],0)))</f>
        <v/>
      </c>
      <c r="K2170" s="56" t="str">
        <f>IF(H2170="","",INDEX(#REF!,MATCH(H2170,D.1[Tên sản phẩm],0)))</f>
        <v/>
      </c>
      <c r="L2170" s="56"/>
      <c r="M2170" s="53"/>
      <c r="N2170" s="53"/>
      <c r="O2170" s="53"/>
      <c r="P2170" s="57" t="str">
        <f t="shared" si="404"/>
        <v/>
      </c>
      <c r="Q2170" s="58"/>
      <c r="R2170" s="56" t="str">
        <f t="shared" si="397"/>
        <v/>
      </c>
      <c r="S2170" s="57" t="str">
        <f t="shared" si="405"/>
        <v/>
      </c>
      <c r="T2170" s="58" t="str">
        <f t="shared" ca="1" si="406"/>
        <v/>
      </c>
      <c r="U2170" s="57" t="str">
        <f t="shared" si="407"/>
        <v/>
      </c>
      <c r="V2170" s="57" t="str">
        <f ca="1">IF(AND(C2170&lt;&gt;"",C2170&lt;&gt;OFFSET(C2170,1,0)),SUMIFS([Giá có thuế],[Số ĐK],C2170),"")</f>
        <v/>
      </c>
      <c r="W2170" s="53"/>
      <c r="X2170" s="55" t="str">
        <f>IF(W2170="","",'Thông Tin Chung'!#REF!)</f>
        <v/>
      </c>
      <c r="Y2170" s="57" t="str">
        <f t="shared" ca="1" si="408"/>
        <v/>
      </c>
      <c r="Z2170" s="59"/>
      <c r="AA2170" s="49" t="str">
        <f ca="1">IF(C2170="","",IF(OR(D2170&lt;NgayBatDau,D2170&gt;NgayKetThuc),"Ngày tháng phải nằm trong kỳ báo cáo",IF(AND(G2170&lt;&gt;"",COUNTIF(D.2[Tên khách hàng],G2170)=0),"Tên KH chưa khai báo trong DSKH",IF(AND(H2170&lt;&gt;"",COUNTIF(D.1[Tên sản phẩm],H2170)=0),"SP này chưa khai báo trong DSSP",""))))</f>
        <v/>
      </c>
      <c r="AB2170" s="28" t="str">
        <f t="shared" ca="1" si="398"/>
        <v/>
      </c>
      <c r="AC2170" s="29" t="str">
        <f>IF(OR(H2170="",S2170=""),"",S2170-(SUM(L2170,M2170)*INDEX(#REF!,MATCH(H2170,D.1[Tên sản phẩm],0))))</f>
        <v/>
      </c>
    </row>
    <row r="2171" spans="2:29" ht="27.75" customHeight="1">
      <c r="B2171" s="69">
        <f t="shared" si="399"/>
        <v>2168</v>
      </c>
      <c r="C2171" s="49" t="str">
        <f t="shared" ca="1" si="400"/>
        <v/>
      </c>
      <c r="D2171" s="50" t="str">
        <f t="shared" ca="1" si="401"/>
        <v/>
      </c>
      <c r="E2171" s="51" t="str">
        <f t="shared" ca="1" si="402"/>
        <v/>
      </c>
      <c r="F2171" s="51"/>
      <c r="G2171" s="52" t="str">
        <f t="shared" ca="1" si="403"/>
        <v/>
      </c>
      <c r="H2171" s="53"/>
      <c r="I2171" s="54" t="str">
        <f>IF(H2171="","",INDEX(D.1[Quy cách],MATCH(H2171,D.1[Tên sản phẩm],0)))</f>
        <v/>
      </c>
      <c r="J2171" s="20" t="str">
        <f>IF(H2171="","",INDEX(D.1[ĐVT],MATCH(H2171,D.1[Tên sản phẩm],0)))</f>
        <v/>
      </c>
      <c r="K2171" s="56" t="str">
        <f>IF(H2171="","",INDEX(#REF!,MATCH(H2171,D.1[Tên sản phẩm],0)))</f>
        <v/>
      </c>
      <c r="L2171" s="56"/>
      <c r="M2171" s="53"/>
      <c r="N2171" s="53"/>
      <c r="O2171" s="53"/>
      <c r="P2171" s="57" t="str">
        <f t="shared" si="404"/>
        <v/>
      </c>
      <c r="Q2171" s="58"/>
      <c r="R2171" s="56" t="str">
        <f t="shared" si="397"/>
        <v/>
      </c>
      <c r="S2171" s="57" t="str">
        <f t="shared" si="405"/>
        <v/>
      </c>
      <c r="T2171" s="58" t="str">
        <f t="shared" ca="1" si="406"/>
        <v/>
      </c>
      <c r="U2171" s="57" t="str">
        <f t="shared" si="407"/>
        <v/>
      </c>
      <c r="V2171" s="57" t="str">
        <f ca="1">IF(AND(C2171&lt;&gt;"",C2171&lt;&gt;OFFSET(C2171,1,0)),SUMIFS([Giá có thuế],[Số ĐK],C2171),"")</f>
        <v/>
      </c>
      <c r="W2171" s="53"/>
      <c r="X2171" s="55" t="str">
        <f>IF(W2171="","",'Thông Tin Chung'!#REF!)</f>
        <v/>
      </c>
      <c r="Y2171" s="57" t="str">
        <f t="shared" ca="1" si="408"/>
        <v/>
      </c>
      <c r="Z2171" s="59"/>
      <c r="AA2171" s="49" t="str">
        <f ca="1">IF(C2171="","",IF(OR(D2171&lt;NgayBatDau,D2171&gt;NgayKetThuc),"Ngày tháng phải nằm trong kỳ báo cáo",IF(AND(G2171&lt;&gt;"",COUNTIF(D.2[Tên khách hàng],G2171)=0),"Tên KH chưa khai báo trong DSKH",IF(AND(H2171&lt;&gt;"",COUNTIF(D.1[Tên sản phẩm],H2171)=0),"SP này chưa khai báo trong DSSP",""))))</f>
        <v/>
      </c>
      <c r="AB2171" s="28" t="str">
        <f t="shared" ca="1" si="398"/>
        <v/>
      </c>
      <c r="AC2171" s="29" t="str">
        <f>IF(OR(H2171="",S2171=""),"",S2171-(SUM(L2171,M2171)*INDEX(#REF!,MATCH(H2171,D.1[Tên sản phẩm],0))))</f>
        <v/>
      </c>
    </row>
    <row r="2172" spans="2:29" ht="27.75" customHeight="1">
      <c r="B2172" s="69">
        <f t="shared" si="399"/>
        <v>2169</v>
      </c>
      <c r="C2172" s="49" t="str">
        <f t="shared" ca="1" si="400"/>
        <v/>
      </c>
      <c r="D2172" s="50" t="str">
        <f t="shared" ca="1" si="401"/>
        <v/>
      </c>
      <c r="E2172" s="51" t="str">
        <f t="shared" ca="1" si="402"/>
        <v/>
      </c>
      <c r="F2172" s="51"/>
      <c r="G2172" s="52" t="str">
        <f t="shared" ca="1" si="403"/>
        <v/>
      </c>
      <c r="H2172" s="53"/>
      <c r="I2172" s="54" t="str">
        <f>IF(H2172="","",INDEX(D.1[Quy cách],MATCH(H2172,D.1[Tên sản phẩm],0)))</f>
        <v/>
      </c>
      <c r="J2172" s="20" t="str">
        <f>IF(H2172="","",INDEX(D.1[ĐVT],MATCH(H2172,D.1[Tên sản phẩm],0)))</f>
        <v/>
      </c>
      <c r="K2172" s="56" t="str">
        <f>IF(H2172="","",INDEX(#REF!,MATCH(H2172,D.1[Tên sản phẩm],0)))</f>
        <v/>
      </c>
      <c r="L2172" s="56"/>
      <c r="M2172" s="53"/>
      <c r="N2172" s="53"/>
      <c r="O2172" s="53"/>
      <c r="P2172" s="57" t="str">
        <f t="shared" si="404"/>
        <v/>
      </c>
      <c r="Q2172" s="58"/>
      <c r="R2172" s="56" t="str">
        <f t="shared" si="397"/>
        <v/>
      </c>
      <c r="S2172" s="57" t="str">
        <f t="shared" si="405"/>
        <v/>
      </c>
      <c r="T2172" s="58" t="str">
        <f t="shared" ca="1" si="406"/>
        <v/>
      </c>
      <c r="U2172" s="57" t="str">
        <f t="shared" si="407"/>
        <v/>
      </c>
      <c r="V2172" s="57" t="str">
        <f ca="1">IF(AND(C2172&lt;&gt;"",C2172&lt;&gt;OFFSET(C2172,1,0)),SUMIFS([Giá có thuế],[Số ĐK],C2172),"")</f>
        <v/>
      </c>
      <c r="W2172" s="53"/>
      <c r="X2172" s="55" t="str">
        <f>IF(W2172="","",'Thông Tin Chung'!#REF!)</f>
        <v/>
      </c>
      <c r="Y2172" s="57" t="str">
        <f t="shared" ca="1" si="408"/>
        <v/>
      </c>
      <c r="Z2172" s="59"/>
      <c r="AA2172" s="49" t="str">
        <f ca="1">IF(C2172="","",IF(OR(D2172&lt;NgayBatDau,D2172&gt;NgayKetThuc),"Ngày tháng phải nằm trong kỳ báo cáo",IF(AND(G2172&lt;&gt;"",COUNTIF(D.2[Tên khách hàng],G2172)=0),"Tên KH chưa khai báo trong DSKH",IF(AND(H2172&lt;&gt;"",COUNTIF(D.1[Tên sản phẩm],H2172)=0),"SP này chưa khai báo trong DSSP",""))))</f>
        <v/>
      </c>
      <c r="AB2172" s="28" t="str">
        <f t="shared" ca="1" si="398"/>
        <v/>
      </c>
      <c r="AC2172" s="29" t="str">
        <f>IF(OR(H2172="",S2172=""),"",S2172-(SUM(L2172,M2172)*INDEX(#REF!,MATCH(H2172,D.1[Tên sản phẩm],0))))</f>
        <v/>
      </c>
    </row>
    <row r="2173" spans="2:29" ht="27.75" customHeight="1">
      <c r="B2173" s="69">
        <f t="shared" si="399"/>
        <v>2170</v>
      </c>
      <c r="C2173" s="49" t="str">
        <f t="shared" ca="1" si="400"/>
        <v/>
      </c>
      <c r="D2173" s="50" t="str">
        <f t="shared" ca="1" si="401"/>
        <v/>
      </c>
      <c r="E2173" s="51" t="str">
        <f t="shared" ca="1" si="402"/>
        <v/>
      </c>
      <c r="F2173" s="51"/>
      <c r="G2173" s="52" t="str">
        <f t="shared" ca="1" si="403"/>
        <v/>
      </c>
      <c r="H2173" s="53"/>
      <c r="I2173" s="54" t="str">
        <f>IF(H2173="","",INDEX(D.1[Quy cách],MATCH(H2173,D.1[Tên sản phẩm],0)))</f>
        <v/>
      </c>
      <c r="J2173" s="20" t="str">
        <f>IF(H2173="","",INDEX(D.1[ĐVT],MATCH(H2173,D.1[Tên sản phẩm],0)))</f>
        <v/>
      </c>
      <c r="K2173" s="56" t="str">
        <f>IF(H2173="","",INDEX(#REF!,MATCH(H2173,D.1[Tên sản phẩm],0)))</f>
        <v/>
      </c>
      <c r="L2173" s="56"/>
      <c r="M2173" s="53"/>
      <c r="N2173" s="53"/>
      <c r="O2173" s="53"/>
      <c r="P2173" s="57" t="str">
        <f t="shared" si="404"/>
        <v/>
      </c>
      <c r="Q2173" s="58"/>
      <c r="R2173" s="56" t="str">
        <f t="shared" si="397"/>
        <v/>
      </c>
      <c r="S2173" s="57" t="str">
        <f t="shared" si="405"/>
        <v/>
      </c>
      <c r="T2173" s="58" t="str">
        <f t="shared" ca="1" si="406"/>
        <v/>
      </c>
      <c r="U2173" s="57" t="str">
        <f t="shared" si="407"/>
        <v/>
      </c>
      <c r="V2173" s="57" t="str">
        <f ca="1">IF(AND(C2173&lt;&gt;"",C2173&lt;&gt;OFFSET(C2173,1,0)),SUMIFS([Giá có thuế],[Số ĐK],C2173),"")</f>
        <v/>
      </c>
      <c r="W2173" s="53"/>
      <c r="X2173" s="55" t="str">
        <f>IF(W2173="","",'Thông Tin Chung'!#REF!)</f>
        <v/>
      </c>
      <c r="Y2173" s="57" t="str">
        <f t="shared" ca="1" si="408"/>
        <v/>
      </c>
      <c r="Z2173" s="59"/>
      <c r="AA2173" s="49" t="str">
        <f ca="1">IF(C2173="","",IF(OR(D2173&lt;NgayBatDau,D2173&gt;NgayKetThuc),"Ngày tháng phải nằm trong kỳ báo cáo",IF(AND(G2173&lt;&gt;"",COUNTIF(D.2[Tên khách hàng],G2173)=0),"Tên KH chưa khai báo trong DSKH",IF(AND(H2173&lt;&gt;"",COUNTIF(D.1[Tên sản phẩm],H2173)=0),"SP này chưa khai báo trong DSSP",""))))</f>
        <v/>
      </c>
      <c r="AB2173" s="28" t="str">
        <f t="shared" ca="1" si="398"/>
        <v/>
      </c>
      <c r="AC2173" s="29" t="str">
        <f>IF(OR(H2173="",S2173=""),"",S2173-(SUM(L2173,M2173)*INDEX(#REF!,MATCH(H2173,D.1[Tên sản phẩm],0))))</f>
        <v/>
      </c>
    </row>
    <row r="2174" spans="2:29" ht="27.75" customHeight="1">
      <c r="B2174" s="69">
        <f t="shared" si="399"/>
        <v>2171</v>
      </c>
      <c r="C2174" s="49" t="str">
        <f t="shared" ca="1" si="400"/>
        <v/>
      </c>
      <c r="D2174" s="50" t="str">
        <f t="shared" ca="1" si="401"/>
        <v/>
      </c>
      <c r="E2174" s="51" t="str">
        <f t="shared" ca="1" si="402"/>
        <v/>
      </c>
      <c r="F2174" s="51"/>
      <c r="G2174" s="52" t="str">
        <f t="shared" ca="1" si="403"/>
        <v/>
      </c>
      <c r="H2174" s="53"/>
      <c r="I2174" s="54" t="str">
        <f>IF(H2174="","",INDEX(D.1[Quy cách],MATCH(H2174,D.1[Tên sản phẩm],0)))</f>
        <v/>
      </c>
      <c r="J2174" s="20" t="str">
        <f>IF(H2174="","",INDEX(D.1[ĐVT],MATCH(H2174,D.1[Tên sản phẩm],0)))</f>
        <v/>
      </c>
      <c r="K2174" s="56" t="str">
        <f>IF(H2174="","",INDEX(#REF!,MATCH(H2174,D.1[Tên sản phẩm],0)))</f>
        <v/>
      </c>
      <c r="L2174" s="56"/>
      <c r="M2174" s="53"/>
      <c r="N2174" s="53"/>
      <c r="O2174" s="53"/>
      <c r="P2174" s="57" t="str">
        <f t="shared" si="404"/>
        <v/>
      </c>
      <c r="Q2174" s="58"/>
      <c r="R2174" s="56" t="str">
        <f t="shared" si="397"/>
        <v/>
      </c>
      <c r="S2174" s="57" t="str">
        <f t="shared" si="405"/>
        <v/>
      </c>
      <c r="T2174" s="58" t="str">
        <f t="shared" ca="1" si="406"/>
        <v/>
      </c>
      <c r="U2174" s="57" t="str">
        <f t="shared" si="407"/>
        <v/>
      </c>
      <c r="V2174" s="57" t="str">
        <f ca="1">IF(AND(C2174&lt;&gt;"",C2174&lt;&gt;OFFSET(C2174,1,0)),SUMIFS([Giá có thuế],[Số ĐK],C2174),"")</f>
        <v/>
      </c>
      <c r="W2174" s="53"/>
      <c r="X2174" s="55" t="str">
        <f>IF(W2174="","",'Thông Tin Chung'!#REF!)</f>
        <v/>
      </c>
      <c r="Y2174" s="57" t="str">
        <f t="shared" ca="1" si="408"/>
        <v/>
      </c>
      <c r="Z2174" s="59"/>
      <c r="AA2174" s="49" t="str">
        <f ca="1">IF(C2174="","",IF(OR(D2174&lt;NgayBatDau,D2174&gt;NgayKetThuc),"Ngày tháng phải nằm trong kỳ báo cáo",IF(AND(G2174&lt;&gt;"",COUNTIF(D.2[Tên khách hàng],G2174)=0),"Tên KH chưa khai báo trong DSKH",IF(AND(H2174&lt;&gt;"",COUNTIF(D.1[Tên sản phẩm],H2174)=0),"SP này chưa khai báo trong DSSP",""))))</f>
        <v/>
      </c>
      <c r="AB2174" s="28" t="str">
        <f t="shared" ca="1" si="398"/>
        <v/>
      </c>
      <c r="AC2174" s="29" t="str">
        <f>IF(OR(H2174="",S2174=""),"",S2174-(SUM(L2174,M2174)*INDEX(#REF!,MATCH(H2174,D.1[Tên sản phẩm],0))))</f>
        <v/>
      </c>
    </row>
    <row r="2175" spans="2:29" ht="27.75" customHeight="1">
      <c r="B2175" s="69">
        <f t="shared" si="399"/>
        <v>2172</v>
      </c>
      <c r="C2175" s="49" t="str">
        <f t="shared" ca="1" si="400"/>
        <v/>
      </c>
      <c r="D2175" s="50" t="str">
        <f t="shared" ca="1" si="401"/>
        <v/>
      </c>
      <c r="E2175" s="51" t="str">
        <f t="shared" ca="1" si="402"/>
        <v/>
      </c>
      <c r="F2175" s="51"/>
      <c r="G2175" s="52" t="str">
        <f t="shared" ca="1" si="403"/>
        <v/>
      </c>
      <c r="H2175" s="53"/>
      <c r="I2175" s="54" t="str">
        <f>IF(H2175="","",INDEX(D.1[Quy cách],MATCH(H2175,D.1[Tên sản phẩm],0)))</f>
        <v/>
      </c>
      <c r="J2175" s="20" t="str">
        <f>IF(H2175="","",INDEX(D.1[ĐVT],MATCH(H2175,D.1[Tên sản phẩm],0)))</f>
        <v/>
      </c>
      <c r="K2175" s="56" t="str">
        <f>IF(H2175="","",INDEX(#REF!,MATCH(H2175,D.1[Tên sản phẩm],0)))</f>
        <v/>
      </c>
      <c r="L2175" s="56"/>
      <c r="M2175" s="53"/>
      <c r="N2175" s="53"/>
      <c r="O2175" s="53"/>
      <c r="P2175" s="57" t="str">
        <f t="shared" si="404"/>
        <v/>
      </c>
      <c r="Q2175" s="58"/>
      <c r="R2175" s="56" t="str">
        <f t="shared" si="397"/>
        <v/>
      </c>
      <c r="S2175" s="57" t="str">
        <f t="shared" si="405"/>
        <v/>
      </c>
      <c r="T2175" s="58" t="str">
        <f t="shared" ca="1" si="406"/>
        <v/>
      </c>
      <c r="U2175" s="57" t="str">
        <f t="shared" si="407"/>
        <v/>
      </c>
      <c r="V2175" s="57" t="str">
        <f ca="1">IF(AND(C2175&lt;&gt;"",C2175&lt;&gt;OFFSET(C2175,1,0)),SUMIFS([Giá có thuế],[Số ĐK],C2175),"")</f>
        <v/>
      </c>
      <c r="W2175" s="53"/>
      <c r="X2175" s="55" t="str">
        <f>IF(W2175="","",'Thông Tin Chung'!#REF!)</f>
        <v/>
      </c>
      <c r="Y2175" s="57" t="str">
        <f t="shared" ca="1" si="408"/>
        <v/>
      </c>
      <c r="Z2175" s="59"/>
      <c r="AA2175" s="49" t="str">
        <f ca="1">IF(C2175="","",IF(OR(D2175&lt;NgayBatDau,D2175&gt;NgayKetThuc),"Ngày tháng phải nằm trong kỳ báo cáo",IF(AND(G2175&lt;&gt;"",COUNTIF(D.2[Tên khách hàng],G2175)=0),"Tên KH chưa khai báo trong DSKH",IF(AND(H2175&lt;&gt;"",COUNTIF(D.1[Tên sản phẩm],H2175)=0),"SP này chưa khai báo trong DSSP",""))))</f>
        <v/>
      </c>
      <c r="AB2175" s="28" t="str">
        <f t="shared" ca="1" si="398"/>
        <v/>
      </c>
      <c r="AC2175" s="29" t="str">
        <f>IF(OR(H2175="",S2175=""),"",S2175-(SUM(L2175,M2175)*INDEX(#REF!,MATCH(H2175,D.1[Tên sản phẩm],0))))</f>
        <v/>
      </c>
    </row>
    <row r="2176" spans="2:29" ht="27.75" customHeight="1">
      <c r="B2176" s="69">
        <f t="shared" si="399"/>
        <v>2173</v>
      </c>
      <c r="C2176" s="49" t="str">
        <f t="shared" ca="1" si="400"/>
        <v/>
      </c>
      <c r="D2176" s="50" t="str">
        <f t="shared" ca="1" si="401"/>
        <v/>
      </c>
      <c r="E2176" s="51" t="str">
        <f t="shared" ca="1" si="402"/>
        <v/>
      </c>
      <c r="F2176" s="51"/>
      <c r="G2176" s="52" t="str">
        <f t="shared" ca="1" si="403"/>
        <v/>
      </c>
      <c r="H2176" s="53"/>
      <c r="I2176" s="54" t="str">
        <f>IF(H2176="","",INDEX(D.1[Quy cách],MATCH(H2176,D.1[Tên sản phẩm],0)))</f>
        <v/>
      </c>
      <c r="J2176" s="20" t="str">
        <f>IF(H2176="","",INDEX(D.1[ĐVT],MATCH(H2176,D.1[Tên sản phẩm],0)))</f>
        <v/>
      </c>
      <c r="K2176" s="56" t="str">
        <f>IF(H2176="","",INDEX(#REF!,MATCH(H2176,D.1[Tên sản phẩm],0)))</f>
        <v/>
      </c>
      <c r="L2176" s="56"/>
      <c r="M2176" s="53"/>
      <c r="N2176" s="53"/>
      <c r="O2176" s="53"/>
      <c r="P2176" s="57" t="str">
        <f t="shared" si="404"/>
        <v/>
      </c>
      <c r="Q2176" s="58"/>
      <c r="R2176" s="56" t="str">
        <f t="shared" si="397"/>
        <v/>
      </c>
      <c r="S2176" s="57" t="str">
        <f t="shared" si="405"/>
        <v/>
      </c>
      <c r="T2176" s="58" t="str">
        <f t="shared" ca="1" si="406"/>
        <v/>
      </c>
      <c r="U2176" s="57" t="str">
        <f t="shared" si="407"/>
        <v/>
      </c>
      <c r="V2176" s="57" t="str">
        <f ca="1">IF(AND(C2176&lt;&gt;"",C2176&lt;&gt;OFFSET(C2176,1,0)),SUMIFS([Giá có thuế],[Số ĐK],C2176),"")</f>
        <v/>
      </c>
      <c r="W2176" s="53"/>
      <c r="X2176" s="55" t="str">
        <f>IF(W2176="","",'Thông Tin Chung'!#REF!)</f>
        <v/>
      </c>
      <c r="Y2176" s="57" t="str">
        <f t="shared" ca="1" si="408"/>
        <v/>
      </c>
      <c r="Z2176" s="59"/>
      <c r="AA2176" s="49" t="str">
        <f ca="1">IF(C2176="","",IF(OR(D2176&lt;NgayBatDau,D2176&gt;NgayKetThuc),"Ngày tháng phải nằm trong kỳ báo cáo",IF(AND(G2176&lt;&gt;"",COUNTIF(D.2[Tên khách hàng],G2176)=0),"Tên KH chưa khai báo trong DSKH",IF(AND(H2176&lt;&gt;"",COUNTIF(D.1[Tên sản phẩm],H2176)=0),"SP này chưa khai báo trong DSSP",""))))</f>
        <v/>
      </c>
      <c r="AB2176" s="28" t="str">
        <f t="shared" ca="1" si="398"/>
        <v/>
      </c>
      <c r="AC2176" s="29" t="str">
        <f>IF(OR(H2176="",S2176=""),"",S2176-(SUM(L2176,M2176)*INDEX(#REF!,MATCH(H2176,D.1[Tên sản phẩm],0))))</f>
        <v/>
      </c>
    </row>
    <row r="2177" spans="2:29" ht="27.75" customHeight="1">
      <c r="B2177" s="69">
        <f t="shared" si="399"/>
        <v>2174</v>
      </c>
      <c r="C2177" s="49" t="str">
        <f t="shared" ca="1" si="400"/>
        <v/>
      </c>
      <c r="D2177" s="50" t="str">
        <f t="shared" ca="1" si="401"/>
        <v/>
      </c>
      <c r="E2177" s="51" t="str">
        <f t="shared" ca="1" si="402"/>
        <v/>
      </c>
      <c r="F2177" s="51"/>
      <c r="G2177" s="52" t="str">
        <f t="shared" ca="1" si="403"/>
        <v/>
      </c>
      <c r="H2177" s="53"/>
      <c r="I2177" s="54" t="str">
        <f>IF(H2177="","",INDEX(D.1[Quy cách],MATCH(H2177,D.1[Tên sản phẩm],0)))</f>
        <v/>
      </c>
      <c r="J2177" s="20" t="str">
        <f>IF(H2177="","",INDEX(D.1[ĐVT],MATCH(H2177,D.1[Tên sản phẩm],0)))</f>
        <v/>
      </c>
      <c r="K2177" s="56" t="str">
        <f>IF(H2177="","",INDEX(#REF!,MATCH(H2177,D.1[Tên sản phẩm],0)))</f>
        <v/>
      </c>
      <c r="L2177" s="56"/>
      <c r="M2177" s="53"/>
      <c r="N2177" s="53"/>
      <c r="O2177" s="53"/>
      <c r="P2177" s="57" t="str">
        <f t="shared" si="404"/>
        <v/>
      </c>
      <c r="Q2177" s="58"/>
      <c r="R2177" s="56" t="str">
        <f t="shared" si="397"/>
        <v/>
      </c>
      <c r="S2177" s="57" t="str">
        <f t="shared" si="405"/>
        <v/>
      </c>
      <c r="T2177" s="58" t="str">
        <f t="shared" ca="1" si="406"/>
        <v/>
      </c>
      <c r="U2177" s="57" t="str">
        <f t="shared" si="407"/>
        <v/>
      </c>
      <c r="V2177" s="57" t="str">
        <f ca="1">IF(AND(C2177&lt;&gt;"",C2177&lt;&gt;OFFSET(C2177,1,0)),SUMIFS([Giá có thuế],[Số ĐK],C2177),"")</f>
        <v/>
      </c>
      <c r="W2177" s="53"/>
      <c r="X2177" s="55" t="str">
        <f>IF(W2177="","",'Thông Tin Chung'!#REF!)</f>
        <v/>
      </c>
      <c r="Y2177" s="57" t="str">
        <f t="shared" ca="1" si="408"/>
        <v/>
      </c>
      <c r="Z2177" s="59"/>
      <c r="AA2177" s="49" t="str">
        <f ca="1">IF(C2177="","",IF(OR(D2177&lt;NgayBatDau,D2177&gt;NgayKetThuc),"Ngày tháng phải nằm trong kỳ báo cáo",IF(AND(G2177&lt;&gt;"",COUNTIF(D.2[Tên khách hàng],G2177)=0),"Tên KH chưa khai báo trong DSKH",IF(AND(H2177&lt;&gt;"",COUNTIF(D.1[Tên sản phẩm],H2177)=0),"SP này chưa khai báo trong DSSP",""))))</f>
        <v/>
      </c>
      <c r="AB2177" s="28" t="str">
        <f t="shared" ca="1" si="398"/>
        <v/>
      </c>
      <c r="AC2177" s="29" t="str">
        <f>IF(OR(H2177="",S2177=""),"",S2177-(SUM(L2177,M2177)*INDEX(#REF!,MATCH(H2177,D.1[Tên sản phẩm],0))))</f>
        <v/>
      </c>
    </row>
    <row r="2178" spans="2:29" ht="27.75" customHeight="1">
      <c r="B2178" s="69">
        <f t="shared" si="399"/>
        <v>2175</v>
      </c>
      <c r="C2178" s="49" t="str">
        <f t="shared" ca="1" si="400"/>
        <v/>
      </c>
      <c r="D2178" s="50" t="str">
        <f t="shared" ca="1" si="401"/>
        <v/>
      </c>
      <c r="E2178" s="51" t="str">
        <f t="shared" ca="1" si="402"/>
        <v/>
      </c>
      <c r="F2178" s="51"/>
      <c r="G2178" s="52" t="str">
        <f t="shared" ca="1" si="403"/>
        <v/>
      </c>
      <c r="H2178" s="53"/>
      <c r="I2178" s="54" t="str">
        <f>IF(H2178="","",INDEX(D.1[Quy cách],MATCH(H2178,D.1[Tên sản phẩm],0)))</f>
        <v/>
      </c>
      <c r="J2178" s="20" t="str">
        <f>IF(H2178="","",INDEX(D.1[ĐVT],MATCH(H2178,D.1[Tên sản phẩm],0)))</f>
        <v/>
      </c>
      <c r="K2178" s="56" t="str">
        <f>IF(H2178="","",INDEX(#REF!,MATCH(H2178,D.1[Tên sản phẩm],0)))</f>
        <v/>
      </c>
      <c r="L2178" s="56"/>
      <c r="M2178" s="53"/>
      <c r="N2178" s="53"/>
      <c r="O2178" s="53"/>
      <c r="P2178" s="57" t="str">
        <f t="shared" si="404"/>
        <v/>
      </c>
      <c r="Q2178" s="58"/>
      <c r="R2178" s="56" t="str">
        <f t="shared" si="397"/>
        <v/>
      </c>
      <c r="S2178" s="57" t="str">
        <f t="shared" si="405"/>
        <v/>
      </c>
      <c r="T2178" s="58" t="str">
        <f t="shared" ca="1" si="406"/>
        <v/>
      </c>
      <c r="U2178" s="57" t="str">
        <f t="shared" si="407"/>
        <v/>
      </c>
      <c r="V2178" s="57" t="str">
        <f ca="1">IF(AND(C2178&lt;&gt;"",C2178&lt;&gt;OFFSET(C2178,1,0)),SUMIFS([Giá có thuế],[Số ĐK],C2178),"")</f>
        <v/>
      </c>
      <c r="W2178" s="53"/>
      <c r="X2178" s="55" t="str">
        <f>IF(W2178="","",'Thông Tin Chung'!#REF!)</f>
        <v/>
      </c>
      <c r="Y2178" s="57" t="str">
        <f t="shared" ca="1" si="408"/>
        <v/>
      </c>
      <c r="Z2178" s="59"/>
      <c r="AA2178" s="49" t="str">
        <f ca="1">IF(C2178="","",IF(OR(D2178&lt;NgayBatDau,D2178&gt;NgayKetThuc),"Ngày tháng phải nằm trong kỳ báo cáo",IF(AND(G2178&lt;&gt;"",COUNTIF(D.2[Tên khách hàng],G2178)=0),"Tên KH chưa khai báo trong DSKH",IF(AND(H2178&lt;&gt;"",COUNTIF(D.1[Tên sản phẩm],H2178)=0),"SP này chưa khai báo trong DSSP",""))))</f>
        <v/>
      </c>
      <c r="AB2178" s="28" t="str">
        <f t="shared" ca="1" si="398"/>
        <v/>
      </c>
      <c r="AC2178" s="29" t="str">
        <f>IF(OR(H2178="",S2178=""),"",S2178-(SUM(L2178,M2178)*INDEX(#REF!,MATCH(H2178,D.1[Tên sản phẩm],0))))</f>
        <v/>
      </c>
    </row>
    <row r="2179" spans="2:29" ht="27.75" customHeight="1">
      <c r="B2179" s="69">
        <f t="shared" si="399"/>
        <v>2176</v>
      </c>
      <c r="C2179" s="49" t="str">
        <f t="shared" ca="1" si="400"/>
        <v/>
      </c>
      <c r="D2179" s="50" t="str">
        <f t="shared" ca="1" si="401"/>
        <v/>
      </c>
      <c r="E2179" s="51" t="str">
        <f t="shared" ca="1" si="402"/>
        <v/>
      </c>
      <c r="F2179" s="51"/>
      <c r="G2179" s="52" t="str">
        <f t="shared" ca="1" si="403"/>
        <v/>
      </c>
      <c r="H2179" s="53"/>
      <c r="I2179" s="54" t="str">
        <f>IF(H2179="","",INDEX(D.1[Quy cách],MATCH(H2179,D.1[Tên sản phẩm],0)))</f>
        <v/>
      </c>
      <c r="J2179" s="20" t="str">
        <f>IF(H2179="","",INDEX(D.1[ĐVT],MATCH(H2179,D.1[Tên sản phẩm],0)))</f>
        <v/>
      </c>
      <c r="K2179" s="56" t="str">
        <f>IF(H2179="","",INDEX(#REF!,MATCH(H2179,D.1[Tên sản phẩm],0)))</f>
        <v/>
      </c>
      <c r="L2179" s="56"/>
      <c r="M2179" s="53"/>
      <c r="N2179" s="53"/>
      <c r="O2179" s="53"/>
      <c r="P2179" s="57" t="str">
        <f t="shared" si="404"/>
        <v/>
      </c>
      <c r="Q2179" s="58"/>
      <c r="R2179" s="56" t="str">
        <f t="shared" ref="R2179:R2242" si="409">IF(P2179="","",P2179*SUM(Q2179))</f>
        <v/>
      </c>
      <c r="S2179" s="57" t="str">
        <f t="shared" si="405"/>
        <v/>
      </c>
      <c r="T2179" s="58" t="str">
        <f t="shared" ca="1" si="406"/>
        <v/>
      </c>
      <c r="U2179" s="57" t="str">
        <f t="shared" si="407"/>
        <v/>
      </c>
      <c r="V2179" s="57" t="str">
        <f ca="1">IF(AND(C2179&lt;&gt;"",C2179&lt;&gt;OFFSET(C2179,1,0)),SUMIFS([Giá có thuế],[Số ĐK],C2179),"")</f>
        <v/>
      </c>
      <c r="W2179" s="53"/>
      <c r="X2179" s="55" t="str">
        <f>IF(W2179="","",'Thông Tin Chung'!#REF!)</f>
        <v/>
      </c>
      <c r="Y2179" s="57" t="str">
        <f t="shared" ca="1" si="408"/>
        <v/>
      </c>
      <c r="Z2179" s="59"/>
      <c r="AA2179" s="49" t="str">
        <f ca="1">IF(C2179="","",IF(OR(D2179&lt;NgayBatDau,D2179&gt;NgayKetThuc),"Ngày tháng phải nằm trong kỳ báo cáo",IF(AND(G2179&lt;&gt;"",COUNTIF(D.2[Tên khách hàng],G2179)=0),"Tên KH chưa khai báo trong DSKH",IF(AND(H2179&lt;&gt;"",COUNTIF(D.1[Tên sản phẩm],H2179)=0),"SP này chưa khai báo trong DSSP",""))))</f>
        <v/>
      </c>
      <c r="AB2179" s="28" t="str">
        <f t="shared" ref="AB2179:AB2242" ca="1" si="410">IF(D2179="","",MONTH(D2179))</f>
        <v/>
      </c>
      <c r="AC2179" s="29" t="str">
        <f>IF(OR(H2179="",S2179=""),"",S2179-(SUM(L2179,M2179)*INDEX(#REF!,MATCH(H2179,D.1[Tên sản phẩm],0))))</f>
        <v/>
      </c>
    </row>
    <row r="2180" spans="2:29" ht="27.75" customHeight="1">
      <c r="B2180" s="69">
        <f t="shared" ref="B2180:B2243" si="411">ROW(A2180)-3</f>
        <v>2177</v>
      </c>
      <c r="C2180" s="49" t="str">
        <f t="shared" ref="C2180:C2243" ca="1" si="412">IF(AND(D2180="",E2180="",G2180=""),"",IF(AND(D2180=OFFSET(D2180,-1,0),E2180=OFFSET(E2180,-1,0),G2180=OFFSET(G2180,-1,0)),OFFSET(B2180,-1,1),B2180))</f>
        <v/>
      </c>
      <c r="D2180" s="50" t="str">
        <f t="shared" ref="D2180:D2243" ca="1" si="413">IF(AND($H2180&lt;&gt;"",B2180&lt;&gt;1),OFFSET(C2180,-1,1),"")</f>
        <v/>
      </c>
      <c r="E2180" s="51" t="str">
        <f t="shared" ref="E2180:E2243" ca="1" si="414">IF(AND($H2180&lt;&gt;"",B2180&lt;&gt;1),OFFSET(D2180,-1,1),"")</f>
        <v/>
      </c>
      <c r="F2180" s="51"/>
      <c r="G2180" s="52" t="str">
        <f t="shared" ref="G2180:G2243" ca="1" si="415">IF(AND($H2180&lt;&gt;"",B2180&lt;&gt;1),OFFSET(F2180,-1,1),"")</f>
        <v/>
      </c>
      <c r="H2180" s="53"/>
      <c r="I2180" s="54" t="str">
        <f>IF(H2180="","",INDEX(D.1[Quy cách],MATCH(H2180,D.1[Tên sản phẩm],0)))</f>
        <v/>
      </c>
      <c r="J2180" s="20" t="str">
        <f>IF(H2180="","",INDEX(D.1[ĐVT],MATCH(H2180,D.1[Tên sản phẩm],0)))</f>
        <v/>
      </c>
      <c r="K2180" s="56" t="str">
        <f>IF(H2180="","",INDEX(#REF!,MATCH(H2180,D.1[Tên sản phẩm],0)))</f>
        <v/>
      </c>
      <c r="L2180" s="56"/>
      <c r="M2180" s="53"/>
      <c r="N2180" s="53"/>
      <c r="O2180" s="53"/>
      <c r="P2180" s="57" t="str">
        <f t="shared" ref="P2180:P2243" si="416">IF(AND(K2180&lt;&gt;"",L2180&lt;&gt;""),K2180*L2180,IF(AND(N2180&lt;&gt;"",O2180&lt;&gt;""),N2180*O2180,""))</f>
        <v/>
      </c>
      <c r="Q2180" s="58"/>
      <c r="R2180" s="56" t="str">
        <f t="shared" si="409"/>
        <v/>
      </c>
      <c r="S2180" s="57" t="str">
        <f t="shared" ref="S2180:S2243" si="417">IF(P2180="","",P2180-SUM(R2180))</f>
        <v/>
      </c>
      <c r="T2180" s="58" t="str">
        <f t="shared" ref="T2180:T2243" ca="1" si="418">IF(AND(S2180&lt;&gt;"",C2180=OFFSET(C2180,-1,0)),OFFSET(S2180,-1,1),"")</f>
        <v/>
      </c>
      <c r="U2180" s="57" t="str">
        <f t="shared" ref="U2180:U2243" si="419">IF(S2180="","",S2180*SUM(1,T2180))</f>
        <v/>
      </c>
      <c r="V2180" s="57" t="str">
        <f ca="1">IF(AND(C2180&lt;&gt;"",C2180&lt;&gt;OFFSET(C2180,1,0)),SUMIFS([Giá có thuế],[Số ĐK],C2180),"")</f>
        <v/>
      </c>
      <c r="W2180" s="53"/>
      <c r="X2180" s="55" t="str">
        <f>IF(W2180="","",'Thông Tin Chung'!#REF!)</f>
        <v/>
      </c>
      <c r="Y2180" s="57" t="str">
        <f t="shared" ref="Y2180:Y2243" ca="1" si="420">IF(AND(V2180&lt;&gt;"",W2180&lt;&gt;"",V2180&lt;&gt;0),V2180-W2180,"")</f>
        <v/>
      </c>
      <c r="Z2180" s="59"/>
      <c r="AA2180" s="49" t="str">
        <f ca="1">IF(C2180="","",IF(OR(D2180&lt;NgayBatDau,D2180&gt;NgayKetThuc),"Ngày tháng phải nằm trong kỳ báo cáo",IF(AND(G2180&lt;&gt;"",COUNTIF(D.2[Tên khách hàng],G2180)=0),"Tên KH chưa khai báo trong DSKH",IF(AND(H2180&lt;&gt;"",COUNTIF(D.1[Tên sản phẩm],H2180)=0),"SP này chưa khai báo trong DSSP",""))))</f>
        <v/>
      </c>
      <c r="AB2180" s="28" t="str">
        <f t="shared" ca="1" si="410"/>
        <v/>
      </c>
      <c r="AC2180" s="29" t="str">
        <f>IF(OR(H2180="",S2180=""),"",S2180-(SUM(L2180,M2180)*INDEX(#REF!,MATCH(H2180,D.1[Tên sản phẩm],0))))</f>
        <v/>
      </c>
    </row>
    <row r="2181" spans="2:29" ht="27.75" customHeight="1">
      <c r="B2181" s="69">
        <f t="shared" si="411"/>
        <v>2178</v>
      </c>
      <c r="C2181" s="49" t="str">
        <f t="shared" ca="1" si="412"/>
        <v/>
      </c>
      <c r="D2181" s="50" t="str">
        <f t="shared" ca="1" si="413"/>
        <v/>
      </c>
      <c r="E2181" s="51" t="str">
        <f t="shared" ca="1" si="414"/>
        <v/>
      </c>
      <c r="F2181" s="51"/>
      <c r="G2181" s="52" t="str">
        <f t="shared" ca="1" si="415"/>
        <v/>
      </c>
      <c r="H2181" s="53"/>
      <c r="I2181" s="54" t="str">
        <f>IF(H2181="","",INDEX(D.1[Quy cách],MATCH(H2181,D.1[Tên sản phẩm],0)))</f>
        <v/>
      </c>
      <c r="J2181" s="20" t="str">
        <f>IF(H2181="","",INDEX(D.1[ĐVT],MATCH(H2181,D.1[Tên sản phẩm],0)))</f>
        <v/>
      </c>
      <c r="K2181" s="56" t="str">
        <f>IF(H2181="","",INDEX(#REF!,MATCH(H2181,D.1[Tên sản phẩm],0)))</f>
        <v/>
      </c>
      <c r="L2181" s="56"/>
      <c r="M2181" s="53"/>
      <c r="N2181" s="53"/>
      <c r="O2181" s="53"/>
      <c r="P2181" s="57" t="str">
        <f t="shared" si="416"/>
        <v/>
      </c>
      <c r="Q2181" s="58"/>
      <c r="R2181" s="56" t="str">
        <f t="shared" si="409"/>
        <v/>
      </c>
      <c r="S2181" s="57" t="str">
        <f t="shared" si="417"/>
        <v/>
      </c>
      <c r="T2181" s="58" t="str">
        <f t="shared" ca="1" si="418"/>
        <v/>
      </c>
      <c r="U2181" s="57" t="str">
        <f t="shared" si="419"/>
        <v/>
      </c>
      <c r="V2181" s="57" t="str">
        <f ca="1">IF(AND(C2181&lt;&gt;"",C2181&lt;&gt;OFFSET(C2181,1,0)),SUMIFS([Giá có thuế],[Số ĐK],C2181),"")</f>
        <v/>
      </c>
      <c r="W2181" s="53"/>
      <c r="X2181" s="55" t="str">
        <f>IF(W2181="","",'Thông Tin Chung'!#REF!)</f>
        <v/>
      </c>
      <c r="Y2181" s="57" t="str">
        <f t="shared" ca="1" si="420"/>
        <v/>
      </c>
      <c r="Z2181" s="59"/>
      <c r="AA2181" s="49" t="str">
        <f ca="1">IF(C2181="","",IF(OR(D2181&lt;NgayBatDau,D2181&gt;NgayKetThuc),"Ngày tháng phải nằm trong kỳ báo cáo",IF(AND(G2181&lt;&gt;"",COUNTIF(D.2[Tên khách hàng],G2181)=0),"Tên KH chưa khai báo trong DSKH",IF(AND(H2181&lt;&gt;"",COUNTIF(D.1[Tên sản phẩm],H2181)=0),"SP này chưa khai báo trong DSSP",""))))</f>
        <v/>
      </c>
      <c r="AB2181" s="28" t="str">
        <f t="shared" ca="1" si="410"/>
        <v/>
      </c>
      <c r="AC2181" s="29" t="str">
        <f>IF(OR(H2181="",S2181=""),"",S2181-(SUM(L2181,M2181)*INDEX(#REF!,MATCH(H2181,D.1[Tên sản phẩm],0))))</f>
        <v/>
      </c>
    </row>
    <row r="2182" spans="2:29" ht="27.75" customHeight="1">
      <c r="B2182" s="69">
        <f t="shared" si="411"/>
        <v>2179</v>
      </c>
      <c r="C2182" s="49" t="str">
        <f t="shared" ca="1" si="412"/>
        <v/>
      </c>
      <c r="D2182" s="50" t="str">
        <f t="shared" ca="1" si="413"/>
        <v/>
      </c>
      <c r="E2182" s="51" t="str">
        <f t="shared" ca="1" si="414"/>
        <v/>
      </c>
      <c r="F2182" s="51"/>
      <c r="G2182" s="52" t="str">
        <f t="shared" ca="1" si="415"/>
        <v/>
      </c>
      <c r="H2182" s="53"/>
      <c r="I2182" s="54" t="str">
        <f>IF(H2182="","",INDEX(D.1[Quy cách],MATCH(H2182,D.1[Tên sản phẩm],0)))</f>
        <v/>
      </c>
      <c r="J2182" s="20" t="str">
        <f>IF(H2182="","",INDEX(D.1[ĐVT],MATCH(H2182,D.1[Tên sản phẩm],0)))</f>
        <v/>
      </c>
      <c r="K2182" s="56" t="str">
        <f>IF(H2182="","",INDEX(#REF!,MATCH(H2182,D.1[Tên sản phẩm],0)))</f>
        <v/>
      </c>
      <c r="L2182" s="56"/>
      <c r="M2182" s="53"/>
      <c r="N2182" s="53"/>
      <c r="O2182" s="53"/>
      <c r="P2182" s="57" t="str">
        <f t="shared" si="416"/>
        <v/>
      </c>
      <c r="Q2182" s="58"/>
      <c r="R2182" s="56" t="str">
        <f t="shared" si="409"/>
        <v/>
      </c>
      <c r="S2182" s="57" t="str">
        <f t="shared" si="417"/>
        <v/>
      </c>
      <c r="T2182" s="58" t="str">
        <f t="shared" ca="1" si="418"/>
        <v/>
      </c>
      <c r="U2182" s="57" t="str">
        <f t="shared" si="419"/>
        <v/>
      </c>
      <c r="V2182" s="57" t="str">
        <f ca="1">IF(AND(C2182&lt;&gt;"",C2182&lt;&gt;OFFSET(C2182,1,0)),SUMIFS([Giá có thuế],[Số ĐK],C2182),"")</f>
        <v/>
      </c>
      <c r="W2182" s="53"/>
      <c r="X2182" s="55" t="str">
        <f>IF(W2182="","",'Thông Tin Chung'!#REF!)</f>
        <v/>
      </c>
      <c r="Y2182" s="57" t="str">
        <f t="shared" ca="1" si="420"/>
        <v/>
      </c>
      <c r="Z2182" s="59"/>
      <c r="AA2182" s="49" t="str">
        <f ca="1">IF(C2182="","",IF(OR(D2182&lt;NgayBatDau,D2182&gt;NgayKetThuc),"Ngày tháng phải nằm trong kỳ báo cáo",IF(AND(G2182&lt;&gt;"",COUNTIF(D.2[Tên khách hàng],G2182)=0),"Tên KH chưa khai báo trong DSKH",IF(AND(H2182&lt;&gt;"",COUNTIF(D.1[Tên sản phẩm],H2182)=0),"SP này chưa khai báo trong DSSP",""))))</f>
        <v/>
      </c>
      <c r="AB2182" s="28" t="str">
        <f t="shared" ca="1" si="410"/>
        <v/>
      </c>
      <c r="AC2182" s="29" t="str">
        <f>IF(OR(H2182="",S2182=""),"",S2182-(SUM(L2182,M2182)*INDEX(#REF!,MATCH(H2182,D.1[Tên sản phẩm],0))))</f>
        <v/>
      </c>
    </row>
    <row r="2183" spans="2:29" ht="27.75" customHeight="1">
      <c r="B2183" s="69">
        <f t="shared" si="411"/>
        <v>2180</v>
      </c>
      <c r="C2183" s="49" t="str">
        <f t="shared" ca="1" si="412"/>
        <v/>
      </c>
      <c r="D2183" s="50" t="str">
        <f t="shared" ca="1" si="413"/>
        <v/>
      </c>
      <c r="E2183" s="51" t="str">
        <f t="shared" ca="1" si="414"/>
        <v/>
      </c>
      <c r="F2183" s="51"/>
      <c r="G2183" s="52" t="str">
        <f t="shared" ca="1" si="415"/>
        <v/>
      </c>
      <c r="H2183" s="53"/>
      <c r="I2183" s="54" t="str">
        <f>IF(H2183="","",INDEX(D.1[Quy cách],MATCH(H2183,D.1[Tên sản phẩm],0)))</f>
        <v/>
      </c>
      <c r="J2183" s="20" t="str">
        <f>IF(H2183="","",INDEX(D.1[ĐVT],MATCH(H2183,D.1[Tên sản phẩm],0)))</f>
        <v/>
      </c>
      <c r="K2183" s="56" t="str">
        <f>IF(H2183="","",INDEX(#REF!,MATCH(H2183,D.1[Tên sản phẩm],0)))</f>
        <v/>
      </c>
      <c r="L2183" s="56"/>
      <c r="M2183" s="53"/>
      <c r="N2183" s="53"/>
      <c r="O2183" s="53"/>
      <c r="P2183" s="57" t="str">
        <f t="shared" si="416"/>
        <v/>
      </c>
      <c r="Q2183" s="58"/>
      <c r="R2183" s="56" t="str">
        <f t="shared" si="409"/>
        <v/>
      </c>
      <c r="S2183" s="57" t="str">
        <f t="shared" si="417"/>
        <v/>
      </c>
      <c r="T2183" s="58" t="str">
        <f t="shared" ca="1" si="418"/>
        <v/>
      </c>
      <c r="U2183" s="57" t="str">
        <f t="shared" si="419"/>
        <v/>
      </c>
      <c r="V2183" s="57" t="str">
        <f ca="1">IF(AND(C2183&lt;&gt;"",C2183&lt;&gt;OFFSET(C2183,1,0)),SUMIFS([Giá có thuế],[Số ĐK],C2183),"")</f>
        <v/>
      </c>
      <c r="W2183" s="53"/>
      <c r="X2183" s="55" t="str">
        <f>IF(W2183="","",'Thông Tin Chung'!#REF!)</f>
        <v/>
      </c>
      <c r="Y2183" s="57" t="str">
        <f t="shared" ca="1" si="420"/>
        <v/>
      </c>
      <c r="Z2183" s="59"/>
      <c r="AA2183" s="49" t="str">
        <f ca="1">IF(C2183="","",IF(OR(D2183&lt;NgayBatDau,D2183&gt;NgayKetThuc),"Ngày tháng phải nằm trong kỳ báo cáo",IF(AND(G2183&lt;&gt;"",COUNTIF(D.2[Tên khách hàng],G2183)=0),"Tên KH chưa khai báo trong DSKH",IF(AND(H2183&lt;&gt;"",COUNTIF(D.1[Tên sản phẩm],H2183)=0),"SP này chưa khai báo trong DSSP",""))))</f>
        <v/>
      </c>
      <c r="AB2183" s="28" t="str">
        <f t="shared" ca="1" si="410"/>
        <v/>
      </c>
      <c r="AC2183" s="29" t="str">
        <f>IF(OR(H2183="",S2183=""),"",S2183-(SUM(L2183,M2183)*INDEX(#REF!,MATCH(H2183,D.1[Tên sản phẩm],0))))</f>
        <v/>
      </c>
    </row>
    <row r="2184" spans="2:29" ht="27.75" customHeight="1">
      <c r="B2184" s="69">
        <f t="shared" si="411"/>
        <v>2181</v>
      </c>
      <c r="C2184" s="49" t="str">
        <f t="shared" ca="1" si="412"/>
        <v/>
      </c>
      <c r="D2184" s="50" t="str">
        <f t="shared" ca="1" si="413"/>
        <v/>
      </c>
      <c r="E2184" s="51" t="str">
        <f t="shared" ca="1" si="414"/>
        <v/>
      </c>
      <c r="F2184" s="51"/>
      <c r="G2184" s="52" t="str">
        <f t="shared" ca="1" si="415"/>
        <v/>
      </c>
      <c r="H2184" s="53"/>
      <c r="I2184" s="54" t="str">
        <f>IF(H2184="","",INDEX(D.1[Quy cách],MATCH(H2184,D.1[Tên sản phẩm],0)))</f>
        <v/>
      </c>
      <c r="J2184" s="20" t="str">
        <f>IF(H2184="","",INDEX(D.1[ĐVT],MATCH(H2184,D.1[Tên sản phẩm],0)))</f>
        <v/>
      </c>
      <c r="K2184" s="56" t="str">
        <f>IF(H2184="","",INDEX(#REF!,MATCH(H2184,D.1[Tên sản phẩm],0)))</f>
        <v/>
      </c>
      <c r="L2184" s="56"/>
      <c r="M2184" s="53"/>
      <c r="N2184" s="53"/>
      <c r="O2184" s="53"/>
      <c r="P2184" s="57" t="str">
        <f t="shared" si="416"/>
        <v/>
      </c>
      <c r="Q2184" s="58"/>
      <c r="R2184" s="56" t="str">
        <f t="shared" si="409"/>
        <v/>
      </c>
      <c r="S2184" s="57" t="str">
        <f t="shared" si="417"/>
        <v/>
      </c>
      <c r="T2184" s="58" t="str">
        <f t="shared" ca="1" si="418"/>
        <v/>
      </c>
      <c r="U2184" s="57" t="str">
        <f t="shared" si="419"/>
        <v/>
      </c>
      <c r="V2184" s="57" t="str">
        <f ca="1">IF(AND(C2184&lt;&gt;"",C2184&lt;&gt;OFFSET(C2184,1,0)),SUMIFS([Giá có thuế],[Số ĐK],C2184),"")</f>
        <v/>
      </c>
      <c r="W2184" s="53"/>
      <c r="X2184" s="55" t="str">
        <f>IF(W2184="","",'Thông Tin Chung'!#REF!)</f>
        <v/>
      </c>
      <c r="Y2184" s="57" t="str">
        <f t="shared" ca="1" si="420"/>
        <v/>
      </c>
      <c r="Z2184" s="59"/>
      <c r="AA2184" s="49" t="str">
        <f ca="1">IF(C2184="","",IF(OR(D2184&lt;NgayBatDau,D2184&gt;NgayKetThuc),"Ngày tháng phải nằm trong kỳ báo cáo",IF(AND(G2184&lt;&gt;"",COUNTIF(D.2[Tên khách hàng],G2184)=0),"Tên KH chưa khai báo trong DSKH",IF(AND(H2184&lt;&gt;"",COUNTIF(D.1[Tên sản phẩm],H2184)=0),"SP này chưa khai báo trong DSSP",""))))</f>
        <v/>
      </c>
      <c r="AB2184" s="28" t="str">
        <f t="shared" ca="1" si="410"/>
        <v/>
      </c>
      <c r="AC2184" s="29" t="str">
        <f>IF(OR(H2184="",S2184=""),"",S2184-(SUM(L2184,M2184)*INDEX(#REF!,MATCH(H2184,D.1[Tên sản phẩm],0))))</f>
        <v/>
      </c>
    </row>
    <row r="2185" spans="2:29" ht="27.75" customHeight="1">
      <c r="B2185" s="69">
        <f t="shared" si="411"/>
        <v>2182</v>
      </c>
      <c r="C2185" s="49" t="str">
        <f t="shared" ca="1" si="412"/>
        <v/>
      </c>
      <c r="D2185" s="50" t="str">
        <f t="shared" ca="1" si="413"/>
        <v/>
      </c>
      <c r="E2185" s="51" t="str">
        <f t="shared" ca="1" si="414"/>
        <v/>
      </c>
      <c r="F2185" s="51"/>
      <c r="G2185" s="52" t="str">
        <f t="shared" ca="1" si="415"/>
        <v/>
      </c>
      <c r="H2185" s="53"/>
      <c r="I2185" s="54" t="str">
        <f>IF(H2185="","",INDEX(D.1[Quy cách],MATCH(H2185,D.1[Tên sản phẩm],0)))</f>
        <v/>
      </c>
      <c r="J2185" s="20" t="str">
        <f>IF(H2185="","",INDEX(D.1[ĐVT],MATCH(H2185,D.1[Tên sản phẩm],0)))</f>
        <v/>
      </c>
      <c r="K2185" s="56" t="str">
        <f>IF(H2185="","",INDEX(#REF!,MATCH(H2185,D.1[Tên sản phẩm],0)))</f>
        <v/>
      </c>
      <c r="L2185" s="56"/>
      <c r="M2185" s="53"/>
      <c r="N2185" s="53"/>
      <c r="O2185" s="53"/>
      <c r="P2185" s="57" t="str">
        <f t="shared" si="416"/>
        <v/>
      </c>
      <c r="Q2185" s="58"/>
      <c r="R2185" s="56" t="str">
        <f t="shared" si="409"/>
        <v/>
      </c>
      <c r="S2185" s="57" t="str">
        <f t="shared" si="417"/>
        <v/>
      </c>
      <c r="T2185" s="58" t="str">
        <f t="shared" ca="1" si="418"/>
        <v/>
      </c>
      <c r="U2185" s="57" t="str">
        <f t="shared" si="419"/>
        <v/>
      </c>
      <c r="V2185" s="57" t="str">
        <f ca="1">IF(AND(C2185&lt;&gt;"",C2185&lt;&gt;OFFSET(C2185,1,0)),SUMIFS([Giá có thuế],[Số ĐK],C2185),"")</f>
        <v/>
      </c>
      <c r="W2185" s="53"/>
      <c r="X2185" s="55" t="str">
        <f>IF(W2185="","",'Thông Tin Chung'!#REF!)</f>
        <v/>
      </c>
      <c r="Y2185" s="57" t="str">
        <f t="shared" ca="1" si="420"/>
        <v/>
      </c>
      <c r="Z2185" s="59"/>
      <c r="AA2185" s="49" t="str">
        <f ca="1">IF(C2185="","",IF(OR(D2185&lt;NgayBatDau,D2185&gt;NgayKetThuc),"Ngày tháng phải nằm trong kỳ báo cáo",IF(AND(G2185&lt;&gt;"",COUNTIF(D.2[Tên khách hàng],G2185)=0),"Tên KH chưa khai báo trong DSKH",IF(AND(H2185&lt;&gt;"",COUNTIF(D.1[Tên sản phẩm],H2185)=0),"SP này chưa khai báo trong DSSP",""))))</f>
        <v/>
      </c>
      <c r="AB2185" s="28" t="str">
        <f t="shared" ca="1" si="410"/>
        <v/>
      </c>
      <c r="AC2185" s="29" t="str">
        <f>IF(OR(H2185="",S2185=""),"",S2185-(SUM(L2185,M2185)*INDEX(#REF!,MATCH(H2185,D.1[Tên sản phẩm],0))))</f>
        <v/>
      </c>
    </row>
    <row r="2186" spans="2:29" ht="27.75" customHeight="1">
      <c r="B2186" s="69">
        <f t="shared" si="411"/>
        <v>2183</v>
      </c>
      <c r="C2186" s="49" t="str">
        <f t="shared" ca="1" si="412"/>
        <v/>
      </c>
      <c r="D2186" s="50" t="str">
        <f t="shared" ca="1" si="413"/>
        <v/>
      </c>
      <c r="E2186" s="51" t="str">
        <f t="shared" ca="1" si="414"/>
        <v/>
      </c>
      <c r="F2186" s="51"/>
      <c r="G2186" s="52" t="str">
        <f t="shared" ca="1" si="415"/>
        <v/>
      </c>
      <c r="H2186" s="53"/>
      <c r="I2186" s="54" t="str">
        <f>IF(H2186="","",INDEX(D.1[Quy cách],MATCH(H2186,D.1[Tên sản phẩm],0)))</f>
        <v/>
      </c>
      <c r="J2186" s="20" t="str">
        <f>IF(H2186="","",INDEX(D.1[ĐVT],MATCH(H2186,D.1[Tên sản phẩm],0)))</f>
        <v/>
      </c>
      <c r="K2186" s="56" t="str">
        <f>IF(H2186="","",INDEX(#REF!,MATCH(H2186,D.1[Tên sản phẩm],0)))</f>
        <v/>
      </c>
      <c r="L2186" s="56"/>
      <c r="M2186" s="53"/>
      <c r="N2186" s="53"/>
      <c r="O2186" s="53"/>
      <c r="P2186" s="57" t="str">
        <f t="shared" si="416"/>
        <v/>
      </c>
      <c r="Q2186" s="58"/>
      <c r="R2186" s="56" t="str">
        <f t="shared" si="409"/>
        <v/>
      </c>
      <c r="S2186" s="57" t="str">
        <f t="shared" si="417"/>
        <v/>
      </c>
      <c r="T2186" s="58" t="str">
        <f t="shared" ca="1" si="418"/>
        <v/>
      </c>
      <c r="U2186" s="57" t="str">
        <f t="shared" si="419"/>
        <v/>
      </c>
      <c r="V2186" s="57" t="str">
        <f ca="1">IF(AND(C2186&lt;&gt;"",C2186&lt;&gt;OFFSET(C2186,1,0)),SUMIFS([Giá có thuế],[Số ĐK],C2186),"")</f>
        <v/>
      </c>
      <c r="W2186" s="53"/>
      <c r="X2186" s="55" t="str">
        <f>IF(W2186="","",'Thông Tin Chung'!#REF!)</f>
        <v/>
      </c>
      <c r="Y2186" s="57" t="str">
        <f t="shared" ca="1" si="420"/>
        <v/>
      </c>
      <c r="Z2186" s="59"/>
      <c r="AA2186" s="49" t="str">
        <f ca="1">IF(C2186="","",IF(OR(D2186&lt;NgayBatDau,D2186&gt;NgayKetThuc),"Ngày tháng phải nằm trong kỳ báo cáo",IF(AND(G2186&lt;&gt;"",COUNTIF(D.2[Tên khách hàng],G2186)=0),"Tên KH chưa khai báo trong DSKH",IF(AND(H2186&lt;&gt;"",COUNTIF(D.1[Tên sản phẩm],H2186)=0),"SP này chưa khai báo trong DSSP",""))))</f>
        <v/>
      </c>
      <c r="AB2186" s="28" t="str">
        <f t="shared" ca="1" si="410"/>
        <v/>
      </c>
      <c r="AC2186" s="29" t="str">
        <f>IF(OR(H2186="",S2186=""),"",S2186-(SUM(L2186,M2186)*INDEX(#REF!,MATCH(H2186,D.1[Tên sản phẩm],0))))</f>
        <v/>
      </c>
    </row>
    <row r="2187" spans="2:29" ht="27.75" customHeight="1">
      <c r="B2187" s="69">
        <f t="shared" si="411"/>
        <v>2184</v>
      </c>
      <c r="C2187" s="49" t="str">
        <f t="shared" ca="1" si="412"/>
        <v/>
      </c>
      <c r="D2187" s="50" t="str">
        <f t="shared" ca="1" si="413"/>
        <v/>
      </c>
      <c r="E2187" s="51" t="str">
        <f t="shared" ca="1" si="414"/>
        <v/>
      </c>
      <c r="F2187" s="51"/>
      <c r="G2187" s="52" t="str">
        <f t="shared" ca="1" si="415"/>
        <v/>
      </c>
      <c r="H2187" s="53"/>
      <c r="I2187" s="54" t="str">
        <f>IF(H2187="","",INDEX(D.1[Quy cách],MATCH(H2187,D.1[Tên sản phẩm],0)))</f>
        <v/>
      </c>
      <c r="J2187" s="20" t="str">
        <f>IF(H2187="","",INDEX(D.1[ĐVT],MATCH(H2187,D.1[Tên sản phẩm],0)))</f>
        <v/>
      </c>
      <c r="K2187" s="56" t="str">
        <f>IF(H2187="","",INDEX(#REF!,MATCH(H2187,D.1[Tên sản phẩm],0)))</f>
        <v/>
      </c>
      <c r="L2187" s="56"/>
      <c r="M2187" s="53"/>
      <c r="N2187" s="53"/>
      <c r="O2187" s="53"/>
      <c r="P2187" s="57" t="str">
        <f t="shared" si="416"/>
        <v/>
      </c>
      <c r="Q2187" s="58"/>
      <c r="R2187" s="56" t="str">
        <f t="shared" si="409"/>
        <v/>
      </c>
      <c r="S2187" s="57" t="str">
        <f t="shared" si="417"/>
        <v/>
      </c>
      <c r="T2187" s="58" t="str">
        <f t="shared" ca="1" si="418"/>
        <v/>
      </c>
      <c r="U2187" s="57" t="str">
        <f t="shared" si="419"/>
        <v/>
      </c>
      <c r="V2187" s="57" t="str">
        <f ca="1">IF(AND(C2187&lt;&gt;"",C2187&lt;&gt;OFFSET(C2187,1,0)),SUMIFS([Giá có thuế],[Số ĐK],C2187),"")</f>
        <v/>
      </c>
      <c r="W2187" s="53"/>
      <c r="X2187" s="55" t="str">
        <f>IF(W2187="","",'Thông Tin Chung'!#REF!)</f>
        <v/>
      </c>
      <c r="Y2187" s="57" t="str">
        <f t="shared" ca="1" si="420"/>
        <v/>
      </c>
      <c r="Z2187" s="59"/>
      <c r="AA2187" s="49" t="str">
        <f ca="1">IF(C2187="","",IF(OR(D2187&lt;NgayBatDau,D2187&gt;NgayKetThuc),"Ngày tháng phải nằm trong kỳ báo cáo",IF(AND(G2187&lt;&gt;"",COUNTIF(D.2[Tên khách hàng],G2187)=0),"Tên KH chưa khai báo trong DSKH",IF(AND(H2187&lt;&gt;"",COUNTIF(D.1[Tên sản phẩm],H2187)=0),"SP này chưa khai báo trong DSSP",""))))</f>
        <v/>
      </c>
      <c r="AB2187" s="28" t="str">
        <f t="shared" ca="1" si="410"/>
        <v/>
      </c>
      <c r="AC2187" s="29" t="str">
        <f>IF(OR(H2187="",S2187=""),"",S2187-(SUM(L2187,M2187)*INDEX(#REF!,MATCH(H2187,D.1[Tên sản phẩm],0))))</f>
        <v/>
      </c>
    </row>
    <row r="2188" spans="2:29" ht="27.75" customHeight="1">
      <c r="B2188" s="69">
        <f t="shared" si="411"/>
        <v>2185</v>
      </c>
      <c r="C2188" s="49" t="str">
        <f t="shared" ca="1" si="412"/>
        <v/>
      </c>
      <c r="D2188" s="50" t="str">
        <f t="shared" ca="1" si="413"/>
        <v/>
      </c>
      <c r="E2188" s="51" t="str">
        <f t="shared" ca="1" si="414"/>
        <v/>
      </c>
      <c r="F2188" s="51"/>
      <c r="G2188" s="52" t="str">
        <f t="shared" ca="1" si="415"/>
        <v/>
      </c>
      <c r="H2188" s="53"/>
      <c r="I2188" s="54" t="str">
        <f>IF(H2188="","",INDEX(D.1[Quy cách],MATCH(H2188,D.1[Tên sản phẩm],0)))</f>
        <v/>
      </c>
      <c r="J2188" s="20" t="str">
        <f>IF(H2188="","",INDEX(D.1[ĐVT],MATCH(H2188,D.1[Tên sản phẩm],0)))</f>
        <v/>
      </c>
      <c r="K2188" s="56" t="str">
        <f>IF(H2188="","",INDEX(#REF!,MATCH(H2188,D.1[Tên sản phẩm],0)))</f>
        <v/>
      </c>
      <c r="L2188" s="56"/>
      <c r="M2188" s="53"/>
      <c r="N2188" s="53"/>
      <c r="O2188" s="53"/>
      <c r="P2188" s="57" t="str">
        <f t="shared" si="416"/>
        <v/>
      </c>
      <c r="Q2188" s="58"/>
      <c r="R2188" s="56" t="str">
        <f t="shared" si="409"/>
        <v/>
      </c>
      <c r="S2188" s="57" t="str">
        <f t="shared" si="417"/>
        <v/>
      </c>
      <c r="T2188" s="58" t="str">
        <f t="shared" ca="1" si="418"/>
        <v/>
      </c>
      <c r="U2188" s="57" t="str">
        <f t="shared" si="419"/>
        <v/>
      </c>
      <c r="V2188" s="57" t="str">
        <f ca="1">IF(AND(C2188&lt;&gt;"",C2188&lt;&gt;OFFSET(C2188,1,0)),SUMIFS([Giá có thuế],[Số ĐK],C2188),"")</f>
        <v/>
      </c>
      <c r="W2188" s="53"/>
      <c r="X2188" s="55" t="str">
        <f>IF(W2188="","",'Thông Tin Chung'!#REF!)</f>
        <v/>
      </c>
      <c r="Y2188" s="57" t="str">
        <f t="shared" ca="1" si="420"/>
        <v/>
      </c>
      <c r="Z2188" s="59"/>
      <c r="AA2188" s="49" t="str">
        <f ca="1">IF(C2188="","",IF(OR(D2188&lt;NgayBatDau,D2188&gt;NgayKetThuc),"Ngày tháng phải nằm trong kỳ báo cáo",IF(AND(G2188&lt;&gt;"",COUNTIF(D.2[Tên khách hàng],G2188)=0),"Tên KH chưa khai báo trong DSKH",IF(AND(H2188&lt;&gt;"",COUNTIF(D.1[Tên sản phẩm],H2188)=0),"SP này chưa khai báo trong DSSP",""))))</f>
        <v/>
      </c>
      <c r="AB2188" s="28" t="str">
        <f t="shared" ca="1" si="410"/>
        <v/>
      </c>
      <c r="AC2188" s="29" t="str">
        <f>IF(OR(H2188="",S2188=""),"",S2188-(SUM(L2188,M2188)*INDEX(#REF!,MATCH(H2188,D.1[Tên sản phẩm],0))))</f>
        <v/>
      </c>
    </row>
    <row r="2189" spans="2:29" ht="27.75" customHeight="1">
      <c r="B2189" s="69">
        <f t="shared" si="411"/>
        <v>2186</v>
      </c>
      <c r="C2189" s="49" t="str">
        <f t="shared" ca="1" si="412"/>
        <v/>
      </c>
      <c r="D2189" s="50" t="str">
        <f t="shared" ca="1" si="413"/>
        <v/>
      </c>
      <c r="E2189" s="51" t="str">
        <f t="shared" ca="1" si="414"/>
        <v/>
      </c>
      <c r="F2189" s="51"/>
      <c r="G2189" s="52" t="str">
        <f t="shared" ca="1" si="415"/>
        <v/>
      </c>
      <c r="H2189" s="53"/>
      <c r="I2189" s="54" t="str">
        <f>IF(H2189="","",INDEX(D.1[Quy cách],MATCH(H2189,D.1[Tên sản phẩm],0)))</f>
        <v/>
      </c>
      <c r="J2189" s="20" t="str">
        <f>IF(H2189="","",INDEX(D.1[ĐVT],MATCH(H2189,D.1[Tên sản phẩm],0)))</f>
        <v/>
      </c>
      <c r="K2189" s="56" t="str">
        <f>IF(H2189="","",INDEX(#REF!,MATCH(H2189,D.1[Tên sản phẩm],0)))</f>
        <v/>
      </c>
      <c r="L2189" s="56"/>
      <c r="M2189" s="53"/>
      <c r="N2189" s="53"/>
      <c r="O2189" s="53"/>
      <c r="P2189" s="57" t="str">
        <f t="shared" si="416"/>
        <v/>
      </c>
      <c r="Q2189" s="58"/>
      <c r="R2189" s="56" t="str">
        <f t="shared" si="409"/>
        <v/>
      </c>
      <c r="S2189" s="57" t="str">
        <f t="shared" si="417"/>
        <v/>
      </c>
      <c r="T2189" s="58" t="str">
        <f t="shared" ca="1" si="418"/>
        <v/>
      </c>
      <c r="U2189" s="57" t="str">
        <f t="shared" si="419"/>
        <v/>
      </c>
      <c r="V2189" s="57" t="str">
        <f ca="1">IF(AND(C2189&lt;&gt;"",C2189&lt;&gt;OFFSET(C2189,1,0)),SUMIFS([Giá có thuế],[Số ĐK],C2189),"")</f>
        <v/>
      </c>
      <c r="W2189" s="53"/>
      <c r="X2189" s="55" t="str">
        <f>IF(W2189="","",'Thông Tin Chung'!#REF!)</f>
        <v/>
      </c>
      <c r="Y2189" s="57" t="str">
        <f t="shared" ca="1" si="420"/>
        <v/>
      </c>
      <c r="Z2189" s="59"/>
      <c r="AA2189" s="49" t="str">
        <f ca="1">IF(C2189="","",IF(OR(D2189&lt;NgayBatDau,D2189&gt;NgayKetThuc),"Ngày tháng phải nằm trong kỳ báo cáo",IF(AND(G2189&lt;&gt;"",COUNTIF(D.2[Tên khách hàng],G2189)=0),"Tên KH chưa khai báo trong DSKH",IF(AND(H2189&lt;&gt;"",COUNTIF(D.1[Tên sản phẩm],H2189)=0),"SP này chưa khai báo trong DSSP",""))))</f>
        <v/>
      </c>
      <c r="AB2189" s="28" t="str">
        <f t="shared" ca="1" si="410"/>
        <v/>
      </c>
      <c r="AC2189" s="29" t="str">
        <f>IF(OR(H2189="",S2189=""),"",S2189-(SUM(L2189,M2189)*INDEX(#REF!,MATCH(H2189,D.1[Tên sản phẩm],0))))</f>
        <v/>
      </c>
    </row>
    <row r="2190" spans="2:29" ht="27.75" customHeight="1">
      <c r="B2190" s="69">
        <f t="shared" si="411"/>
        <v>2187</v>
      </c>
      <c r="C2190" s="49" t="str">
        <f t="shared" ca="1" si="412"/>
        <v/>
      </c>
      <c r="D2190" s="50" t="str">
        <f t="shared" ca="1" si="413"/>
        <v/>
      </c>
      <c r="E2190" s="51" t="str">
        <f t="shared" ca="1" si="414"/>
        <v/>
      </c>
      <c r="F2190" s="51"/>
      <c r="G2190" s="52" t="str">
        <f t="shared" ca="1" si="415"/>
        <v/>
      </c>
      <c r="H2190" s="53"/>
      <c r="I2190" s="54" t="str">
        <f>IF(H2190="","",INDEX(D.1[Quy cách],MATCH(H2190,D.1[Tên sản phẩm],0)))</f>
        <v/>
      </c>
      <c r="J2190" s="20" t="str">
        <f>IF(H2190="","",INDEX(D.1[ĐVT],MATCH(H2190,D.1[Tên sản phẩm],0)))</f>
        <v/>
      </c>
      <c r="K2190" s="56" t="str">
        <f>IF(H2190="","",INDEX(#REF!,MATCH(H2190,D.1[Tên sản phẩm],0)))</f>
        <v/>
      </c>
      <c r="L2190" s="56"/>
      <c r="M2190" s="53"/>
      <c r="N2190" s="53"/>
      <c r="O2190" s="53"/>
      <c r="P2190" s="57" t="str">
        <f t="shared" si="416"/>
        <v/>
      </c>
      <c r="Q2190" s="58"/>
      <c r="R2190" s="56" t="str">
        <f t="shared" si="409"/>
        <v/>
      </c>
      <c r="S2190" s="57" t="str">
        <f t="shared" si="417"/>
        <v/>
      </c>
      <c r="T2190" s="58" t="str">
        <f t="shared" ca="1" si="418"/>
        <v/>
      </c>
      <c r="U2190" s="57" t="str">
        <f t="shared" si="419"/>
        <v/>
      </c>
      <c r="V2190" s="57" t="str">
        <f ca="1">IF(AND(C2190&lt;&gt;"",C2190&lt;&gt;OFFSET(C2190,1,0)),SUMIFS([Giá có thuế],[Số ĐK],C2190),"")</f>
        <v/>
      </c>
      <c r="W2190" s="53"/>
      <c r="X2190" s="55" t="str">
        <f>IF(W2190="","",'Thông Tin Chung'!#REF!)</f>
        <v/>
      </c>
      <c r="Y2190" s="57" t="str">
        <f t="shared" ca="1" si="420"/>
        <v/>
      </c>
      <c r="Z2190" s="59"/>
      <c r="AA2190" s="49" t="str">
        <f ca="1">IF(C2190="","",IF(OR(D2190&lt;NgayBatDau,D2190&gt;NgayKetThuc),"Ngày tháng phải nằm trong kỳ báo cáo",IF(AND(G2190&lt;&gt;"",COUNTIF(D.2[Tên khách hàng],G2190)=0),"Tên KH chưa khai báo trong DSKH",IF(AND(H2190&lt;&gt;"",COUNTIF(D.1[Tên sản phẩm],H2190)=0),"SP này chưa khai báo trong DSSP",""))))</f>
        <v/>
      </c>
      <c r="AB2190" s="28" t="str">
        <f t="shared" ca="1" si="410"/>
        <v/>
      </c>
      <c r="AC2190" s="29" t="str">
        <f>IF(OR(H2190="",S2190=""),"",S2190-(SUM(L2190,M2190)*INDEX(#REF!,MATCH(H2190,D.1[Tên sản phẩm],0))))</f>
        <v/>
      </c>
    </row>
    <row r="2191" spans="2:29" ht="27.75" customHeight="1">
      <c r="B2191" s="69">
        <f t="shared" si="411"/>
        <v>2188</v>
      </c>
      <c r="C2191" s="49" t="str">
        <f t="shared" ca="1" si="412"/>
        <v/>
      </c>
      <c r="D2191" s="50" t="str">
        <f t="shared" ca="1" si="413"/>
        <v/>
      </c>
      <c r="E2191" s="51" t="str">
        <f t="shared" ca="1" si="414"/>
        <v/>
      </c>
      <c r="F2191" s="51"/>
      <c r="G2191" s="52" t="str">
        <f t="shared" ca="1" si="415"/>
        <v/>
      </c>
      <c r="H2191" s="53"/>
      <c r="I2191" s="54" t="str">
        <f>IF(H2191="","",INDEX(D.1[Quy cách],MATCH(H2191,D.1[Tên sản phẩm],0)))</f>
        <v/>
      </c>
      <c r="J2191" s="20" t="str">
        <f>IF(H2191="","",INDEX(D.1[ĐVT],MATCH(H2191,D.1[Tên sản phẩm],0)))</f>
        <v/>
      </c>
      <c r="K2191" s="56" t="str">
        <f>IF(H2191="","",INDEX(#REF!,MATCH(H2191,D.1[Tên sản phẩm],0)))</f>
        <v/>
      </c>
      <c r="L2191" s="56"/>
      <c r="M2191" s="53"/>
      <c r="N2191" s="53"/>
      <c r="O2191" s="53"/>
      <c r="P2191" s="57" t="str">
        <f t="shared" si="416"/>
        <v/>
      </c>
      <c r="Q2191" s="58"/>
      <c r="R2191" s="56" t="str">
        <f t="shared" si="409"/>
        <v/>
      </c>
      <c r="S2191" s="57" t="str">
        <f t="shared" si="417"/>
        <v/>
      </c>
      <c r="T2191" s="58" t="str">
        <f t="shared" ca="1" si="418"/>
        <v/>
      </c>
      <c r="U2191" s="57" t="str">
        <f t="shared" si="419"/>
        <v/>
      </c>
      <c r="V2191" s="57" t="str">
        <f ca="1">IF(AND(C2191&lt;&gt;"",C2191&lt;&gt;OFFSET(C2191,1,0)),SUMIFS([Giá có thuế],[Số ĐK],C2191),"")</f>
        <v/>
      </c>
      <c r="W2191" s="53"/>
      <c r="X2191" s="55" t="str">
        <f>IF(W2191="","",'Thông Tin Chung'!#REF!)</f>
        <v/>
      </c>
      <c r="Y2191" s="57" t="str">
        <f t="shared" ca="1" si="420"/>
        <v/>
      </c>
      <c r="Z2191" s="59"/>
      <c r="AA2191" s="49" t="str">
        <f ca="1">IF(C2191="","",IF(OR(D2191&lt;NgayBatDau,D2191&gt;NgayKetThuc),"Ngày tháng phải nằm trong kỳ báo cáo",IF(AND(G2191&lt;&gt;"",COUNTIF(D.2[Tên khách hàng],G2191)=0),"Tên KH chưa khai báo trong DSKH",IF(AND(H2191&lt;&gt;"",COUNTIF(D.1[Tên sản phẩm],H2191)=0),"SP này chưa khai báo trong DSSP",""))))</f>
        <v/>
      </c>
      <c r="AB2191" s="28" t="str">
        <f t="shared" ca="1" si="410"/>
        <v/>
      </c>
      <c r="AC2191" s="29" t="str">
        <f>IF(OR(H2191="",S2191=""),"",S2191-(SUM(L2191,M2191)*INDEX(#REF!,MATCH(H2191,D.1[Tên sản phẩm],0))))</f>
        <v/>
      </c>
    </row>
    <row r="2192" spans="2:29" ht="27.75" customHeight="1">
      <c r="B2192" s="69">
        <f t="shared" si="411"/>
        <v>2189</v>
      </c>
      <c r="C2192" s="49" t="str">
        <f t="shared" ca="1" si="412"/>
        <v/>
      </c>
      <c r="D2192" s="50" t="str">
        <f t="shared" ca="1" si="413"/>
        <v/>
      </c>
      <c r="E2192" s="51" t="str">
        <f t="shared" ca="1" si="414"/>
        <v/>
      </c>
      <c r="F2192" s="51"/>
      <c r="G2192" s="52" t="str">
        <f t="shared" ca="1" si="415"/>
        <v/>
      </c>
      <c r="H2192" s="53"/>
      <c r="I2192" s="54" t="str">
        <f>IF(H2192="","",INDEX(D.1[Quy cách],MATCH(H2192,D.1[Tên sản phẩm],0)))</f>
        <v/>
      </c>
      <c r="J2192" s="20" t="str">
        <f>IF(H2192="","",INDEX(D.1[ĐVT],MATCH(H2192,D.1[Tên sản phẩm],0)))</f>
        <v/>
      </c>
      <c r="K2192" s="56" t="str">
        <f>IF(H2192="","",INDEX(#REF!,MATCH(H2192,D.1[Tên sản phẩm],0)))</f>
        <v/>
      </c>
      <c r="L2192" s="56"/>
      <c r="M2192" s="53"/>
      <c r="N2192" s="53"/>
      <c r="O2192" s="53"/>
      <c r="P2192" s="57" t="str">
        <f t="shared" si="416"/>
        <v/>
      </c>
      <c r="Q2192" s="58"/>
      <c r="R2192" s="56" t="str">
        <f t="shared" si="409"/>
        <v/>
      </c>
      <c r="S2192" s="57" t="str">
        <f t="shared" si="417"/>
        <v/>
      </c>
      <c r="T2192" s="58" t="str">
        <f t="shared" ca="1" si="418"/>
        <v/>
      </c>
      <c r="U2192" s="57" t="str">
        <f t="shared" si="419"/>
        <v/>
      </c>
      <c r="V2192" s="57" t="str">
        <f ca="1">IF(AND(C2192&lt;&gt;"",C2192&lt;&gt;OFFSET(C2192,1,0)),SUMIFS([Giá có thuế],[Số ĐK],C2192),"")</f>
        <v/>
      </c>
      <c r="W2192" s="53"/>
      <c r="X2192" s="55" t="str">
        <f>IF(W2192="","",'Thông Tin Chung'!#REF!)</f>
        <v/>
      </c>
      <c r="Y2192" s="57" t="str">
        <f t="shared" ca="1" si="420"/>
        <v/>
      </c>
      <c r="Z2192" s="59"/>
      <c r="AA2192" s="49" t="str">
        <f ca="1">IF(C2192="","",IF(OR(D2192&lt;NgayBatDau,D2192&gt;NgayKetThuc),"Ngày tháng phải nằm trong kỳ báo cáo",IF(AND(G2192&lt;&gt;"",COUNTIF(D.2[Tên khách hàng],G2192)=0),"Tên KH chưa khai báo trong DSKH",IF(AND(H2192&lt;&gt;"",COUNTIF(D.1[Tên sản phẩm],H2192)=0),"SP này chưa khai báo trong DSSP",""))))</f>
        <v/>
      </c>
      <c r="AB2192" s="28" t="str">
        <f t="shared" ca="1" si="410"/>
        <v/>
      </c>
      <c r="AC2192" s="29" t="str">
        <f>IF(OR(H2192="",S2192=""),"",S2192-(SUM(L2192,M2192)*INDEX(#REF!,MATCH(H2192,D.1[Tên sản phẩm],0))))</f>
        <v/>
      </c>
    </row>
    <row r="2193" spans="2:29" ht="27.75" customHeight="1">
      <c r="B2193" s="69">
        <f t="shared" si="411"/>
        <v>2190</v>
      </c>
      <c r="C2193" s="49" t="str">
        <f t="shared" ca="1" si="412"/>
        <v/>
      </c>
      <c r="D2193" s="50" t="str">
        <f t="shared" ca="1" si="413"/>
        <v/>
      </c>
      <c r="E2193" s="51" t="str">
        <f t="shared" ca="1" si="414"/>
        <v/>
      </c>
      <c r="F2193" s="51"/>
      <c r="G2193" s="52" t="str">
        <f t="shared" ca="1" si="415"/>
        <v/>
      </c>
      <c r="H2193" s="53"/>
      <c r="I2193" s="54" t="str">
        <f>IF(H2193="","",INDEX(D.1[Quy cách],MATCH(H2193,D.1[Tên sản phẩm],0)))</f>
        <v/>
      </c>
      <c r="J2193" s="20" t="str">
        <f>IF(H2193="","",INDEX(D.1[ĐVT],MATCH(H2193,D.1[Tên sản phẩm],0)))</f>
        <v/>
      </c>
      <c r="K2193" s="56" t="str">
        <f>IF(H2193="","",INDEX(#REF!,MATCH(H2193,D.1[Tên sản phẩm],0)))</f>
        <v/>
      </c>
      <c r="L2193" s="56"/>
      <c r="M2193" s="53"/>
      <c r="N2193" s="53"/>
      <c r="O2193" s="53"/>
      <c r="P2193" s="57" t="str">
        <f t="shared" si="416"/>
        <v/>
      </c>
      <c r="Q2193" s="58"/>
      <c r="R2193" s="56" t="str">
        <f t="shared" si="409"/>
        <v/>
      </c>
      <c r="S2193" s="57" t="str">
        <f t="shared" si="417"/>
        <v/>
      </c>
      <c r="T2193" s="58" t="str">
        <f t="shared" ca="1" si="418"/>
        <v/>
      </c>
      <c r="U2193" s="57" t="str">
        <f t="shared" si="419"/>
        <v/>
      </c>
      <c r="V2193" s="57" t="str">
        <f ca="1">IF(AND(C2193&lt;&gt;"",C2193&lt;&gt;OFFSET(C2193,1,0)),SUMIFS([Giá có thuế],[Số ĐK],C2193),"")</f>
        <v/>
      </c>
      <c r="W2193" s="53"/>
      <c r="X2193" s="55" t="str">
        <f>IF(W2193="","",'Thông Tin Chung'!#REF!)</f>
        <v/>
      </c>
      <c r="Y2193" s="57" t="str">
        <f t="shared" ca="1" si="420"/>
        <v/>
      </c>
      <c r="Z2193" s="59"/>
      <c r="AA2193" s="49" t="str">
        <f ca="1">IF(C2193="","",IF(OR(D2193&lt;NgayBatDau,D2193&gt;NgayKetThuc),"Ngày tháng phải nằm trong kỳ báo cáo",IF(AND(G2193&lt;&gt;"",COUNTIF(D.2[Tên khách hàng],G2193)=0),"Tên KH chưa khai báo trong DSKH",IF(AND(H2193&lt;&gt;"",COUNTIF(D.1[Tên sản phẩm],H2193)=0),"SP này chưa khai báo trong DSSP",""))))</f>
        <v/>
      </c>
      <c r="AB2193" s="28" t="str">
        <f t="shared" ca="1" si="410"/>
        <v/>
      </c>
      <c r="AC2193" s="29" t="str">
        <f>IF(OR(H2193="",S2193=""),"",S2193-(SUM(L2193,M2193)*INDEX(#REF!,MATCH(H2193,D.1[Tên sản phẩm],0))))</f>
        <v/>
      </c>
    </row>
    <row r="2194" spans="2:29" ht="27.75" customHeight="1">
      <c r="B2194" s="69">
        <f t="shared" si="411"/>
        <v>2191</v>
      </c>
      <c r="C2194" s="49" t="str">
        <f t="shared" ca="1" si="412"/>
        <v/>
      </c>
      <c r="D2194" s="50" t="str">
        <f t="shared" ca="1" si="413"/>
        <v/>
      </c>
      <c r="E2194" s="51" t="str">
        <f t="shared" ca="1" si="414"/>
        <v/>
      </c>
      <c r="F2194" s="51"/>
      <c r="G2194" s="52" t="str">
        <f t="shared" ca="1" si="415"/>
        <v/>
      </c>
      <c r="H2194" s="53"/>
      <c r="I2194" s="54" t="str">
        <f>IF(H2194="","",INDEX(D.1[Quy cách],MATCH(H2194,D.1[Tên sản phẩm],0)))</f>
        <v/>
      </c>
      <c r="J2194" s="20" t="str">
        <f>IF(H2194="","",INDEX(D.1[ĐVT],MATCH(H2194,D.1[Tên sản phẩm],0)))</f>
        <v/>
      </c>
      <c r="K2194" s="56" t="str">
        <f>IF(H2194="","",INDEX(#REF!,MATCH(H2194,D.1[Tên sản phẩm],0)))</f>
        <v/>
      </c>
      <c r="L2194" s="56"/>
      <c r="M2194" s="53"/>
      <c r="N2194" s="53"/>
      <c r="O2194" s="53"/>
      <c r="P2194" s="57" t="str">
        <f t="shared" si="416"/>
        <v/>
      </c>
      <c r="Q2194" s="58"/>
      <c r="R2194" s="56" t="str">
        <f t="shared" si="409"/>
        <v/>
      </c>
      <c r="S2194" s="57" t="str">
        <f t="shared" si="417"/>
        <v/>
      </c>
      <c r="T2194" s="58" t="str">
        <f t="shared" ca="1" si="418"/>
        <v/>
      </c>
      <c r="U2194" s="57" t="str">
        <f t="shared" si="419"/>
        <v/>
      </c>
      <c r="V2194" s="57" t="str">
        <f ca="1">IF(AND(C2194&lt;&gt;"",C2194&lt;&gt;OFFSET(C2194,1,0)),SUMIFS([Giá có thuế],[Số ĐK],C2194),"")</f>
        <v/>
      </c>
      <c r="W2194" s="53"/>
      <c r="X2194" s="55" t="str">
        <f>IF(W2194="","",'Thông Tin Chung'!#REF!)</f>
        <v/>
      </c>
      <c r="Y2194" s="57" t="str">
        <f t="shared" ca="1" si="420"/>
        <v/>
      </c>
      <c r="Z2194" s="59"/>
      <c r="AA2194" s="49" t="str">
        <f ca="1">IF(C2194="","",IF(OR(D2194&lt;NgayBatDau,D2194&gt;NgayKetThuc),"Ngày tháng phải nằm trong kỳ báo cáo",IF(AND(G2194&lt;&gt;"",COUNTIF(D.2[Tên khách hàng],G2194)=0),"Tên KH chưa khai báo trong DSKH",IF(AND(H2194&lt;&gt;"",COUNTIF(D.1[Tên sản phẩm],H2194)=0),"SP này chưa khai báo trong DSSP",""))))</f>
        <v/>
      </c>
      <c r="AB2194" s="28" t="str">
        <f t="shared" ca="1" si="410"/>
        <v/>
      </c>
      <c r="AC2194" s="29" t="str">
        <f>IF(OR(H2194="",S2194=""),"",S2194-(SUM(L2194,M2194)*INDEX(#REF!,MATCH(H2194,D.1[Tên sản phẩm],0))))</f>
        <v/>
      </c>
    </row>
    <row r="2195" spans="2:29" ht="27.75" customHeight="1">
      <c r="B2195" s="69">
        <f t="shared" si="411"/>
        <v>2192</v>
      </c>
      <c r="C2195" s="49" t="str">
        <f t="shared" ca="1" si="412"/>
        <v/>
      </c>
      <c r="D2195" s="50" t="str">
        <f t="shared" ca="1" si="413"/>
        <v/>
      </c>
      <c r="E2195" s="51" t="str">
        <f t="shared" ca="1" si="414"/>
        <v/>
      </c>
      <c r="F2195" s="51"/>
      <c r="G2195" s="52" t="str">
        <f t="shared" ca="1" si="415"/>
        <v/>
      </c>
      <c r="H2195" s="53"/>
      <c r="I2195" s="54" t="str">
        <f>IF(H2195="","",INDEX(D.1[Quy cách],MATCH(H2195,D.1[Tên sản phẩm],0)))</f>
        <v/>
      </c>
      <c r="J2195" s="20" t="str">
        <f>IF(H2195="","",INDEX(D.1[ĐVT],MATCH(H2195,D.1[Tên sản phẩm],0)))</f>
        <v/>
      </c>
      <c r="K2195" s="56" t="str">
        <f>IF(H2195="","",INDEX(#REF!,MATCH(H2195,D.1[Tên sản phẩm],0)))</f>
        <v/>
      </c>
      <c r="L2195" s="56"/>
      <c r="M2195" s="53"/>
      <c r="N2195" s="53"/>
      <c r="O2195" s="53"/>
      <c r="P2195" s="57" t="str">
        <f t="shared" si="416"/>
        <v/>
      </c>
      <c r="Q2195" s="58"/>
      <c r="R2195" s="56" t="str">
        <f t="shared" si="409"/>
        <v/>
      </c>
      <c r="S2195" s="57" t="str">
        <f t="shared" si="417"/>
        <v/>
      </c>
      <c r="T2195" s="58" t="str">
        <f t="shared" ca="1" si="418"/>
        <v/>
      </c>
      <c r="U2195" s="57" t="str">
        <f t="shared" si="419"/>
        <v/>
      </c>
      <c r="V2195" s="57" t="str">
        <f ca="1">IF(AND(C2195&lt;&gt;"",C2195&lt;&gt;OFFSET(C2195,1,0)),SUMIFS([Giá có thuế],[Số ĐK],C2195),"")</f>
        <v/>
      </c>
      <c r="W2195" s="53"/>
      <c r="X2195" s="55" t="str">
        <f>IF(W2195="","",'Thông Tin Chung'!#REF!)</f>
        <v/>
      </c>
      <c r="Y2195" s="57" t="str">
        <f t="shared" ca="1" si="420"/>
        <v/>
      </c>
      <c r="Z2195" s="59"/>
      <c r="AA2195" s="49" t="str">
        <f ca="1">IF(C2195="","",IF(OR(D2195&lt;NgayBatDau,D2195&gt;NgayKetThuc),"Ngày tháng phải nằm trong kỳ báo cáo",IF(AND(G2195&lt;&gt;"",COUNTIF(D.2[Tên khách hàng],G2195)=0),"Tên KH chưa khai báo trong DSKH",IF(AND(H2195&lt;&gt;"",COUNTIF(D.1[Tên sản phẩm],H2195)=0),"SP này chưa khai báo trong DSSP",""))))</f>
        <v/>
      </c>
      <c r="AB2195" s="28" t="str">
        <f t="shared" ca="1" si="410"/>
        <v/>
      </c>
      <c r="AC2195" s="29" t="str">
        <f>IF(OR(H2195="",S2195=""),"",S2195-(SUM(L2195,M2195)*INDEX(#REF!,MATCH(H2195,D.1[Tên sản phẩm],0))))</f>
        <v/>
      </c>
    </row>
    <row r="2196" spans="2:29" ht="27.75" customHeight="1">
      <c r="B2196" s="69">
        <f t="shared" si="411"/>
        <v>2193</v>
      </c>
      <c r="C2196" s="49" t="str">
        <f t="shared" ca="1" si="412"/>
        <v/>
      </c>
      <c r="D2196" s="50" t="str">
        <f t="shared" ca="1" si="413"/>
        <v/>
      </c>
      <c r="E2196" s="51" t="str">
        <f t="shared" ca="1" si="414"/>
        <v/>
      </c>
      <c r="F2196" s="51"/>
      <c r="G2196" s="52" t="str">
        <f t="shared" ca="1" si="415"/>
        <v/>
      </c>
      <c r="H2196" s="53"/>
      <c r="I2196" s="54" t="str">
        <f>IF(H2196="","",INDEX(D.1[Quy cách],MATCH(H2196,D.1[Tên sản phẩm],0)))</f>
        <v/>
      </c>
      <c r="J2196" s="20" t="str">
        <f>IF(H2196="","",INDEX(D.1[ĐVT],MATCH(H2196,D.1[Tên sản phẩm],0)))</f>
        <v/>
      </c>
      <c r="K2196" s="56" t="str">
        <f>IF(H2196="","",INDEX(#REF!,MATCH(H2196,D.1[Tên sản phẩm],0)))</f>
        <v/>
      </c>
      <c r="L2196" s="56"/>
      <c r="M2196" s="53"/>
      <c r="N2196" s="53"/>
      <c r="O2196" s="53"/>
      <c r="P2196" s="57" t="str">
        <f t="shared" si="416"/>
        <v/>
      </c>
      <c r="Q2196" s="58"/>
      <c r="R2196" s="56" t="str">
        <f t="shared" si="409"/>
        <v/>
      </c>
      <c r="S2196" s="57" t="str">
        <f t="shared" si="417"/>
        <v/>
      </c>
      <c r="T2196" s="58" t="str">
        <f t="shared" ca="1" si="418"/>
        <v/>
      </c>
      <c r="U2196" s="57" t="str">
        <f t="shared" si="419"/>
        <v/>
      </c>
      <c r="V2196" s="57" t="str">
        <f ca="1">IF(AND(C2196&lt;&gt;"",C2196&lt;&gt;OFFSET(C2196,1,0)),SUMIFS([Giá có thuế],[Số ĐK],C2196),"")</f>
        <v/>
      </c>
      <c r="W2196" s="53"/>
      <c r="X2196" s="55" t="str">
        <f>IF(W2196="","",'Thông Tin Chung'!#REF!)</f>
        <v/>
      </c>
      <c r="Y2196" s="57" t="str">
        <f t="shared" ca="1" si="420"/>
        <v/>
      </c>
      <c r="Z2196" s="59"/>
      <c r="AA2196" s="49" t="str">
        <f ca="1">IF(C2196="","",IF(OR(D2196&lt;NgayBatDau,D2196&gt;NgayKetThuc),"Ngày tháng phải nằm trong kỳ báo cáo",IF(AND(G2196&lt;&gt;"",COUNTIF(D.2[Tên khách hàng],G2196)=0),"Tên KH chưa khai báo trong DSKH",IF(AND(H2196&lt;&gt;"",COUNTIF(D.1[Tên sản phẩm],H2196)=0),"SP này chưa khai báo trong DSSP",""))))</f>
        <v/>
      </c>
      <c r="AB2196" s="28" t="str">
        <f t="shared" ca="1" si="410"/>
        <v/>
      </c>
      <c r="AC2196" s="29" t="str">
        <f>IF(OR(H2196="",S2196=""),"",S2196-(SUM(L2196,M2196)*INDEX(#REF!,MATCH(H2196,D.1[Tên sản phẩm],0))))</f>
        <v/>
      </c>
    </row>
    <row r="2197" spans="2:29" ht="27.75" customHeight="1">
      <c r="B2197" s="69">
        <f t="shared" si="411"/>
        <v>2194</v>
      </c>
      <c r="C2197" s="49" t="str">
        <f t="shared" ca="1" si="412"/>
        <v/>
      </c>
      <c r="D2197" s="50" t="str">
        <f t="shared" ca="1" si="413"/>
        <v/>
      </c>
      <c r="E2197" s="51" t="str">
        <f t="shared" ca="1" si="414"/>
        <v/>
      </c>
      <c r="F2197" s="51"/>
      <c r="G2197" s="52" t="str">
        <f t="shared" ca="1" si="415"/>
        <v/>
      </c>
      <c r="H2197" s="53"/>
      <c r="I2197" s="54" t="str">
        <f>IF(H2197="","",INDEX(D.1[Quy cách],MATCH(H2197,D.1[Tên sản phẩm],0)))</f>
        <v/>
      </c>
      <c r="J2197" s="20" t="str">
        <f>IF(H2197="","",INDEX(D.1[ĐVT],MATCH(H2197,D.1[Tên sản phẩm],0)))</f>
        <v/>
      </c>
      <c r="K2197" s="56" t="str">
        <f>IF(H2197="","",INDEX(#REF!,MATCH(H2197,D.1[Tên sản phẩm],0)))</f>
        <v/>
      </c>
      <c r="L2197" s="56"/>
      <c r="M2197" s="53"/>
      <c r="N2197" s="53"/>
      <c r="O2197" s="53"/>
      <c r="P2197" s="57" t="str">
        <f t="shared" si="416"/>
        <v/>
      </c>
      <c r="Q2197" s="58"/>
      <c r="R2197" s="56" t="str">
        <f t="shared" si="409"/>
        <v/>
      </c>
      <c r="S2197" s="57" t="str">
        <f t="shared" si="417"/>
        <v/>
      </c>
      <c r="T2197" s="58" t="str">
        <f t="shared" ca="1" si="418"/>
        <v/>
      </c>
      <c r="U2197" s="57" t="str">
        <f t="shared" si="419"/>
        <v/>
      </c>
      <c r="V2197" s="57" t="str">
        <f ca="1">IF(AND(C2197&lt;&gt;"",C2197&lt;&gt;OFFSET(C2197,1,0)),SUMIFS([Giá có thuế],[Số ĐK],C2197),"")</f>
        <v/>
      </c>
      <c r="W2197" s="53"/>
      <c r="X2197" s="55" t="str">
        <f>IF(W2197="","",'Thông Tin Chung'!#REF!)</f>
        <v/>
      </c>
      <c r="Y2197" s="57" t="str">
        <f t="shared" ca="1" si="420"/>
        <v/>
      </c>
      <c r="Z2197" s="59"/>
      <c r="AA2197" s="49" t="str">
        <f ca="1">IF(C2197="","",IF(OR(D2197&lt;NgayBatDau,D2197&gt;NgayKetThuc),"Ngày tháng phải nằm trong kỳ báo cáo",IF(AND(G2197&lt;&gt;"",COUNTIF(D.2[Tên khách hàng],G2197)=0),"Tên KH chưa khai báo trong DSKH",IF(AND(H2197&lt;&gt;"",COUNTIF(D.1[Tên sản phẩm],H2197)=0),"SP này chưa khai báo trong DSSP",""))))</f>
        <v/>
      </c>
      <c r="AB2197" s="28" t="str">
        <f t="shared" ca="1" si="410"/>
        <v/>
      </c>
      <c r="AC2197" s="29" t="str">
        <f>IF(OR(H2197="",S2197=""),"",S2197-(SUM(L2197,M2197)*INDEX(#REF!,MATCH(H2197,D.1[Tên sản phẩm],0))))</f>
        <v/>
      </c>
    </row>
    <row r="2198" spans="2:29" ht="27.75" customHeight="1">
      <c r="B2198" s="69">
        <f t="shared" si="411"/>
        <v>2195</v>
      </c>
      <c r="C2198" s="49" t="str">
        <f t="shared" ca="1" si="412"/>
        <v/>
      </c>
      <c r="D2198" s="50" t="str">
        <f t="shared" ca="1" si="413"/>
        <v/>
      </c>
      <c r="E2198" s="51" t="str">
        <f t="shared" ca="1" si="414"/>
        <v/>
      </c>
      <c r="F2198" s="51"/>
      <c r="G2198" s="52" t="str">
        <f t="shared" ca="1" si="415"/>
        <v/>
      </c>
      <c r="H2198" s="53"/>
      <c r="I2198" s="54" t="str">
        <f>IF(H2198="","",INDEX(D.1[Quy cách],MATCH(H2198,D.1[Tên sản phẩm],0)))</f>
        <v/>
      </c>
      <c r="J2198" s="20" t="str">
        <f>IF(H2198="","",INDEX(D.1[ĐVT],MATCH(H2198,D.1[Tên sản phẩm],0)))</f>
        <v/>
      </c>
      <c r="K2198" s="56" t="str">
        <f>IF(H2198="","",INDEX(#REF!,MATCH(H2198,D.1[Tên sản phẩm],0)))</f>
        <v/>
      </c>
      <c r="L2198" s="56"/>
      <c r="M2198" s="53"/>
      <c r="N2198" s="53"/>
      <c r="O2198" s="53"/>
      <c r="P2198" s="57" t="str">
        <f t="shared" si="416"/>
        <v/>
      </c>
      <c r="Q2198" s="58"/>
      <c r="R2198" s="56" t="str">
        <f t="shared" si="409"/>
        <v/>
      </c>
      <c r="S2198" s="57" t="str">
        <f t="shared" si="417"/>
        <v/>
      </c>
      <c r="T2198" s="58" t="str">
        <f t="shared" ca="1" si="418"/>
        <v/>
      </c>
      <c r="U2198" s="57" t="str">
        <f t="shared" si="419"/>
        <v/>
      </c>
      <c r="V2198" s="57" t="str">
        <f ca="1">IF(AND(C2198&lt;&gt;"",C2198&lt;&gt;OFFSET(C2198,1,0)),SUMIFS([Giá có thuế],[Số ĐK],C2198),"")</f>
        <v/>
      </c>
      <c r="W2198" s="53"/>
      <c r="X2198" s="55" t="str">
        <f>IF(W2198="","",'Thông Tin Chung'!#REF!)</f>
        <v/>
      </c>
      <c r="Y2198" s="57" t="str">
        <f t="shared" ca="1" si="420"/>
        <v/>
      </c>
      <c r="Z2198" s="59"/>
      <c r="AA2198" s="49" t="str">
        <f ca="1">IF(C2198="","",IF(OR(D2198&lt;NgayBatDau,D2198&gt;NgayKetThuc),"Ngày tháng phải nằm trong kỳ báo cáo",IF(AND(G2198&lt;&gt;"",COUNTIF(D.2[Tên khách hàng],G2198)=0),"Tên KH chưa khai báo trong DSKH",IF(AND(H2198&lt;&gt;"",COUNTIF(D.1[Tên sản phẩm],H2198)=0),"SP này chưa khai báo trong DSSP",""))))</f>
        <v/>
      </c>
      <c r="AB2198" s="28" t="str">
        <f t="shared" ca="1" si="410"/>
        <v/>
      </c>
      <c r="AC2198" s="29" t="str">
        <f>IF(OR(H2198="",S2198=""),"",S2198-(SUM(L2198,M2198)*INDEX(#REF!,MATCH(H2198,D.1[Tên sản phẩm],0))))</f>
        <v/>
      </c>
    </row>
    <row r="2199" spans="2:29" ht="27.75" customHeight="1">
      <c r="B2199" s="69">
        <f t="shared" si="411"/>
        <v>2196</v>
      </c>
      <c r="C2199" s="49" t="str">
        <f t="shared" ca="1" si="412"/>
        <v/>
      </c>
      <c r="D2199" s="50" t="str">
        <f t="shared" ca="1" si="413"/>
        <v/>
      </c>
      <c r="E2199" s="51" t="str">
        <f t="shared" ca="1" si="414"/>
        <v/>
      </c>
      <c r="F2199" s="51"/>
      <c r="G2199" s="52" t="str">
        <f t="shared" ca="1" si="415"/>
        <v/>
      </c>
      <c r="H2199" s="53"/>
      <c r="I2199" s="54" t="str">
        <f>IF(H2199="","",INDEX(D.1[Quy cách],MATCH(H2199,D.1[Tên sản phẩm],0)))</f>
        <v/>
      </c>
      <c r="J2199" s="20" t="str">
        <f>IF(H2199="","",INDEX(D.1[ĐVT],MATCH(H2199,D.1[Tên sản phẩm],0)))</f>
        <v/>
      </c>
      <c r="K2199" s="56" t="str">
        <f>IF(H2199="","",INDEX(#REF!,MATCH(H2199,D.1[Tên sản phẩm],0)))</f>
        <v/>
      </c>
      <c r="L2199" s="56"/>
      <c r="M2199" s="53"/>
      <c r="N2199" s="53"/>
      <c r="O2199" s="53"/>
      <c r="P2199" s="57" t="str">
        <f t="shared" si="416"/>
        <v/>
      </c>
      <c r="Q2199" s="58"/>
      <c r="R2199" s="56" t="str">
        <f t="shared" si="409"/>
        <v/>
      </c>
      <c r="S2199" s="57" t="str">
        <f t="shared" si="417"/>
        <v/>
      </c>
      <c r="T2199" s="58" t="str">
        <f t="shared" ca="1" si="418"/>
        <v/>
      </c>
      <c r="U2199" s="57" t="str">
        <f t="shared" si="419"/>
        <v/>
      </c>
      <c r="V2199" s="57" t="str">
        <f ca="1">IF(AND(C2199&lt;&gt;"",C2199&lt;&gt;OFFSET(C2199,1,0)),SUMIFS([Giá có thuế],[Số ĐK],C2199),"")</f>
        <v/>
      </c>
      <c r="W2199" s="53"/>
      <c r="X2199" s="55" t="str">
        <f>IF(W2199="","",'Thông Tin Chung'!#REF!)</f>
        <v/>
      </c>
      <c r="Y2199" s="57" t="str">
        <f t="shared" ca="1" si="420"/>
        <v/>
      </c>
      <c r="Z2199" s="59"/>
      <c r="AA2199" s="49" t="str">
        <f ca="1">IF(C2199="","",IF(OR(D2199&lt;NgayBatDau,D2199&gt;NgayKetThuc),"Ngày tháng phải nằm trong kỳ báo cáo",IF(AND(G2199&lt;&gt;"",COUNTIF(D.2[Tên khách hàng],G2199)=0),"Tên KH chưa khai báo trong DSKH",IF(AND(H2199&lt;&gt;"",COUNTIF(D.1[Tên sản phẩm],H2199)=0),"SP này chưa khai báo trong DSSP",""))))</f>
        <v/>
      </c>
      <c r="AB2199" s="28" t="str">
        <f t="shared" ca="1" si="410"/>
        <v/>
      </c>
      <c r="AC2199" s="29" t="str">
        <f>IF(OR(H2199="",S2199=""),"",S2199-(SUM(L2199,M2199)*INDEX(#REF!,MATCH(H2199,D.1[Tên sản phẩm],0))))</f>
        <v/>
      </c>
    </row>
    <row r="2200" spans="2:29" ht="27.75" customHeight="1">
      <c r="B2200" s="69">
        <f t="shared" si="411"/>
        <v>2197</v>
      </c>
      <c r="C2200" s="49" t="str">
        <f t="shared" ca="1" si="412"/>
        <v/>
      </c>
      <c r="D2200" s="50" t="str">
        <f t="shared" ca="1" si="413"/>
        <v/>
      </c>
      <c r="E2200" s="51" t="str">
        <f t="shared" ca="1" si="414"/>
        <v/>
      </c>
      <c r="F2200" s="51"/>
      <c r="G2200" s="52" t="str">
        <f t="shared" ca="1" si="415"/>
        <v/>
      </c>
      <c r="H2200" s="53"/>
      <c r="I2200" s="54" t="str">
        <f>IF(H2200="","",INDEX(D.1[Quy cách],MATCH(H2200,D.1[Tên sản phẩm],0)))</f>
        <v/>
      </c>
      <c r="J2200" s="20" t="str">
        <f>IF(H2200="","",INDEX(D.1[ĐVT],MATCH(H2200,D.1[Tên sản phẩm],0)))</f>
        <v/>
      </c>
      <c r="K2200" s="56" t="str">
        <f>IF(H2200="","",INDEX(#REF!,MATCH(H2200,D.1[Tên sản phẩm],0)))</f>
        <v/>
      </c>
      <c r="L2200" s="56"/>
      <c r="M2200" s="53"/>
      <c r="N2200" s="53"/>
      <c r="O2200" s="53"/>
      <c r="P2200" s="57" t="str">
        <f t="shared" si="416"/>
        <v/>
      </c>
      <c r="Q2200" s="58"/>
      <c r="R2200" s="56" t="str">
        <f t="shared" si="409"/>
        <v/>
      </c>
      <c r="S2200" s="57" t="str">
        <f t="shared" si="417"/>
        <v/>
      </c>
      <c r="T2200" s="58" t="str">
        <f t="shared" ca="1" si="418"/>
        <v/>
      </c>
      <c r="U2200" s="57" t="str">
        <f t="shared" si="419"/>
        <v/>
      </c>
      <c r="V2200" s="57" t="str">
        <f ca="1">IF(AND(C2200&lt;&gt;"",C2200&lt;&gt;OFFSET(C2200,1,0)),SUMIFS([Giá có thuế],[Số ĐK],C2200),"")</f>
        <v/>
      </c>
      <c r="W2200" s="53"/>
      <c r="X2200" s="55" t="str">
        <f>IF(W2200="","",'Thông Tin Chung'!#REF!)</f>
        <v/>
      </c>
      <c r="Y2200" s="57" t="str">
        <f t="shared" ca="1" si="420"/>
        <v/>
      </c>
      <c r="Z2200" s="59"/>
      <c r="AA2200" s="49" t="str">
        <f ca="1">IF(C2200="","",IF(OR(D2200&lt;NgayBatDau,D2200&gt;NgayKetThuc),"Ngày tháng phải nằm trong kỳ báo cáo",IF(AND(G2200&lt;&gt;"",COUNTIF(D.2[Tên khách hàng],G2200)=0),"Tên KH chưa khai báo trong DSKH",IF(AND(H2200&lt;&gt;"",COUNTIF(D.1[Tên sản phẩm],H2200)=0),"SP này chưa khai báo trong DSSP",""))))</f>
        <v/>
      </c>
      <c r="AB2200" s="28" t="str">
        <f t="shared" ca="1" si="410"/>
        <v/>
      </c>
      <c r="AC2200" s="29" t="str">
        <f>IF(OR(H2200="",S2200=""),"",S2200-(SUM(L2200,M2200)*INDEX(#REF!,MATCH(H2200,D.1[Tên sản phẩm],0))))</f>
        <v/>
      </c>
    </row>
    <row r="2201" spans="2:29" ht="27.75" customHeight="1">
      <c r="B2201" s="69">
        <f t="shared" si="411"/>
        <v>2198</v>
      </c>
      <c r="C2201" s="49" t="str">
        <f t="shared" ca="1" si="412"/>
        <v/>
      </c>
      <c r="D2201" s="50" t="str">
        <f t="shared" ca="1" si="413"/>
        <v/>
      </c>
      <c r="E2201" s="51" t="str">
        <f t="shared" ca="1" si="414"/>
        <v/>
      </c>
      <c r="F2201" s="51"/>
      <c r="G2201" s="52" t="str">
        <f t="shared" ca="1" si="415"/>
        <v/>
      </c>
      <c r="H2201" s="53"/>
      <c r="I2201" s="54" t="str">
        <f>IF(H2201="","",INDEX(D.1[Quy cách],MATCH(H2201,D.1[Tên sản phẩm],0)))</f>
        <v/>
      </c>
      <c r="J2201" s="20" t="str">
        <f>IF(H2201="","",INDEX(D.1[ĐVT],MATCH(H2201,D.1[Tên sản phẩm],0)))</f>
        <v/>
      </c>
      <c r="K2201" s="56" t="str">
        <f>IF(H2201="","",INDEX(#REF!,MATCH(H2201,D.1[Tên sản phẩm],0)))</f>
        <v/>
      </c>
      <c r="L2201" s="56"/>
      <c r="M2201" s="53"/>
      <c r="N2201" s="53"/>
      <c r="O2201" s="53"/>
      <c r="P2201" s="57" t="str">
        <f t="shared" si="416"/>
        <v/>
      </c>
      <c r="Q2201" s="58"/>
      <c r="R2201" s="56" t="str">
        <f t="shared" si="409"/>
        <v/>
      </c>
      <c r="S2201" s="57" t="str">
        <f t="shared" si="417"/>
        <v/>
      </c>
      <c r="T2201" s="58" t="str">
        <f t="shared" ca="1" si="418"/>
        <v/>
      </c>
      <c r="U2201" s="57" t="str">
        <f t="shared" si="419"/>
        <v/>
      </c>
      <c r="V2201" s="57" t="str">
        <f ca="1">IF(AND(C2201&lt;&gt;"",C2201&lt;&gt;OFFSET(C2201,1,0)),SUMIFS([Giá có thuế],[Số ĐK],C2201),"")</f>
        <v/>
      </c>
      <c r="W2201" s="53"/>
      <c r="X2201" s="55" t="str">
        <f>IF(W2201="","",'Thông Tin Chung'!#REF!)</f>
        <v/>
      </c>
      <c r="Y2201" s="57" t="str">
        <f t="shared" ca="1" si="420"/>
        <v/>
      </c>
      <c r="Z2201" s="59"/>
      <c r="AA2201" s="49" t="str">
        <f ca="1">IF(C2201="","",IF(OR(D2201&lt;NgayBatDau,D2201&gt;NgayKetThuc),"Ngày tháng phải nằm trong kỳ báo cáo",IF(AND(G2201&lt;&gt;"",COUNTIF(D.2[Tên khách hàng],G2201)=0),"Tên KH chưa khai báo trong DSKH",IF(AND(H2201&lt;&gt;"",COUNTIF(D.1[Tên sản phẩm],H2201)=0),"SP này chưa khai báo trong DSSP",""))))</f>
        <v/>
      </c>
      <c r="AB2201" s="28" t="str">
        <f t="shared" ca="1" si="410"/>
        <v/>
      </c>
      <c r="AC2201" s="29" t="str">
        <f>IF(OR(H2201="",S2201=""),"",S2201-(SUM(L2201,M2201)*INDEX(#REF!,MATCH(H2201,D.1[Tên sản phẩm],0))))</f>
        <v/>
      </c>
    </row>
    <row r="2202" spans="2:29" ht="27.75" customHeight="1">
      <c r="B2202" s="69">
        <f t="shared" si="411"/>
        <v>2199</v>
      </c>
      <c r="C2202" s="49" t="str">
        <f t="shared" ca="1" si="412"/>
        <v/>
      </c>
      <c r="D2202" s="50" t="str">
        <f t="shared" ca="1" si="413"/>
        <v/>
      </c>
      <c r="E2202" s="51" t="str">
        <f t="shared" ca="1" si="414"/>
        <v/>
      </c>
      <c r="F2202" s="51"/>
      <c r="G2202" s="52" t="str">
        <f t="shared" ca="1" si="415"/>
        <v/>
      </c>
      <c r="H2202" s="53"/>
      <c r="I2202" s="54" t="str">
        <f>IF(H2202="","",INDEX(D.1[Quy cách],MATCH(H2202,D.1[Tên sản phẩm],0)))</f>
        <v/>
      </c>
      <c r="J2202" s="20" t="str">
        <f>IF(H2202="","",INDEX(D.1[ĐVT],MATCH(H2202,D.1[Tên sản phẩm],0)))</f>
        <v/>
      </c>
      <c r="K2202" s="56" t="str">
        <f>IF(H2202="","",INDEX(#REF!,MATCH(H2202,D.1[Tên sản phẩm],0)))</f>
        <v/>
      </c>
      <c r="L2202" s="56"/>
      <c r="M2202" s="53"/>
      <c r="N2202" s="53"/>
      <c r="O2202" s="53"/>
      <c r="P2202" s="57" t="str">
        <f t="shared" si="416"/>
        <v/>
      </c>
      <c r="Q2202" s="58"/>
      <c r="R2202" s="56" t="str">
        <f t="shared" si="409"/>
        <v/>
      </c>
      <c r="S2202" s="57" t="str">
        <f t="shared" si="417"/>
        <v/>
      </c>
      <c r="T2202" s="58" t="str">
        <f t="shared" ca="1" si="418"/>
        <v/>
      </c>
      <c r="U2202" s="57" t="str">
        <f t="shared" si="419"/>
        <v/>
      </c>
      <c r="V2202" s="57" t="str">
        <f ca="1">IF(AND(C2202&lt;&gt;"",C2202&lt;&gt;OFFSET(C2202,1,0)),SUMIFS([Giá có thuế],[Số ĐK],C2202),"")</f>
        <v/>
      </c>
      <c r="W2202" s="53"/>
      <c r="X2202" s="55" t="str">
        <f>IF(W2202="","",'Thông Tin Chung'!#REF!)</f>
        <v/>
      </c>
      <c r="Y2202" s="57" t="str">
        <f t="shared" ca="1" si="420"/>
        <v/>
      </c>
      <c r="Z2202" s="59"/>
      <c r="AA2202" s="49" t="str">
        <f ca="1">IF(C2202="","",IF(OR(D2202&lt;NgayBatDau,D2202&gt;NgayKetThuc),"Ngày tháng phải nằm trong kỳ báo cáo",IF(AND(G2202&lt;&gt;"",COUNTIF(D.2[Tên khách hàng],G2202)=0),"Tên KH chưa khai báo trong DSKH",IF(AND(H2202&lt;&gt;"",COUNTIF(D.1[Tên sản phẩm],H2202)=0),"SP này chưa khai báo trong DSSP",""))))</f>
        <v/>
      </c>
      <c r="AB2202" s="28" t="str">
        <f t="shared" ca="1" si="410"/>
        <v/>
      </c>
      <c r="AC2202" s="29" t="str">
        <f>IF(OR(H2202="",S2202=""),"",S2202-(SUM(L2202,M2202)*INDEX(#REF!,MATCH(H2202,D.1[Tên sản phẩm],0))))</f>
        <v/>
      </c>
    </row>
    <row r="2203" spans="2:29" ht="27.75" customHeight="1">
      <c r="B2203" s="69">
        <f t="shared" si="411"/>
        <v>2200</v>
      </c>
      <c r="C2203" s="49" t="str">
        <f t="shared" ca="1" si="412"/>
        <v/>
      </c>
      <c r="D2203" s="50" t="str">
        <f t="shared" ca="1" si="413"/>
        <v/>
      </c>
      <c r="E2203" s="51" t="str">
        <f t="shared" ca="1" si="414"/>
        <v/>
      </c>
      <c r="F2203" s="51"/>
      <c r="G2203" s="52" t="str">
        <f t="shared" ca="1" si="415"/>
        <v/>
      </c>
      <c r="H2203" s="53"/>
      <c r="I2203" s="54" t="str">
        <f>IF(H2203="","",INDEX(D.1[Quy cách],MATCH(H2203,D.1[Tên sản phẩm],0)))</f>
        <v/>
      </c>
      <c r="J2203" s="20" t="str">
        <f>IF(H2203="","",INDEX(D.1[ĐVT],MATCH(H2203,D.1[Tên sản phẩm],0)))</f>
        <v/>
      </c>
      <c r="K2203" s="56" t="str">
        <f>IF(H2203="","",INDEX(#REF!,MATCH(H2203,D.1[Tên sản phẩm],0)))</f>
        <v/>
      </c>
      <c r="L2203" s="56"/>
      <c r="M2203" s="53"/>
      <c r="N2203" s="53"/>
      <c r="O2203" s="53"/>
      <c r="P2203" s="57" t="str">
        <f t="shared" si="416"/>
        <v/>
      </c>
      <c r="Q2203" s="58"/>
      <c r="R2203" s="56" t="str">
        <f t="shared" si="409"/>
        <v/>
      </c>
      <c r="S2203" s="57" t="str">
        <f t="shared" si="417"/>
        <v/>
      </c>
      <c r="T2203" s="58" t="str">
        <f t="shared" ca="1" si="418"/>
        <v/>
      </c>
      <c r="U2203" s="57" t="str">
        <f t="shared" si="419"/>
        <v/>
      </c>
      <c r="V2203" s="57" t="str">
        <f ca="1">IF(AND(C2203&lt;&gt;"",C2203&lt;&gt;OFFSET(C2203,1,0)),SUMIFS([Giá có thuế],[Số ĐK],C2203),"")</f>
        <v/>
      </c>
      <c r="W2203" s="53"/>
      <c r="X2203" s="55" t="str">
        <f>IF(W2203="","",'Thông Tin Chung'!#REF!)</f>
        <v/>
      </c>
      <c r="Y2203" s="57" t="str">
        <f t="shared" ca="1" si="420"/>
        <v/>
      </c>
      <c r="Z2203" s="59"/>
      <c r="AA2203" s="49" t="str">
        <f ca="1">IF(C2203="","",IF(OR(D2203&lt;NgayBatDau,D2203&gt;NgayKetThuc),"Ngày tháng phải nằm trong kỳ báo cáo",IF(AND(G2203&lt;&gt;"",COUNTIF(D.2[Tên khách hàng],G2203)=0),"Tên KH chưa khai báo trong DSKH",IF(AND(H2203&lt;&gt;"",COUNTIF(D.1[Tên sản phẩm],H2203)=0),"SP này chưa khai báo trong DSSP",""))))</f>
        <v/>
      </c>
      <c r="AB2203" s="28" t="str">
        <f t="shared" ca="1" si="410"/>
        <v/>
      </c>
      <c r="AC2203" s="29" t="str">
        <f>IF(OR(H2203="",S2203=""),"",S2203-(SUM(L2203,M2203)*INDEX(#REF!,MATCH(H2203,D.1[Tên sản phẩm],0))))</f>
        <v/>
      </c>
    </row>
    <row r="2204" spans="2:29" ht="27.75" customHeight="1">
      <c r="B2204" s="69">
        <f t="shared" si="411"/>
        <v>2201</v>
      </c>
      <c r="C2204" s="49" t="str">
        <f t="shared" ca="1" si="412"/>
        <v/>
      </c>
      <c r="D2204" s="50" t="str">
        <f t="shared" ca="1" si="413"/>
        <v/>
      </c>
      <c r="E2204" s="51" t="str">
        <f t="shared" ca="1" si="414"/>
        <v/>
      </c>
      <c r="F2204" s="51"/>
      <c r="G2204" s="52" t="str">
        <f t="shared" ca="1" si="415"/>
        <v/>
      </c>
      <c r="H2204" s="53"/>
      <c r="I2204" s="54" t="str">
        <f>IF(H2204="","",INDEX(D.1[Quy cách],MATCH(H2204,D.1[Tên sản phẩm],0)))</f>
        <v/>
      </c>
      <c r="J2204" s="20" t="str">
        <f>IF(H2204="","",INDEX(D.1[ĐVT],MATCH(H2204,D.1[Tên sản phẩm],0)))</f>
        <v/>
      </c>
      <c r="K2204" s="56" t="str">
        <f>IF(H2204="","",INDEX(#REF!,MATCH(H2204,D.1[Tên sản phẩm],0)))</f>
        <v/>
      </c>
      <c r="L2204" s="56"/>
      <c r="M2204" s="53"/>
      <c r="N2204" s="53"/>
      <c r="O2204" s="53"/>
      <c r="P2204" s="57" t="str">
        <f t="shared" si="416"/>
        <v/>
      </c>
      <c r="Q2204" s="58"/>
      <c r="R2204" s="56" t="str">
        <f t="shared" si="409"/>
        <v/>
      </c>
      <c r="S2204" s="57" t="str">
        <f t="shared" si="417"/>
        <v/>
      </c>
      <c r="T2204" s="58" t="str">
        <f t="shared" ca="1" si="418"/>
        <v/>
      </c>
      <c r="U2204" s="57" t="str">
        <f t="shared" si="419"/>
        <v/>
      </c>
      <c r="V2204" s="57" t="str">
        <f ca="1">IF(AND(C2204&lt;&gt;"",C2204&lt;&gt;OFFSET(C2204,1,0)),SUMIFS([Giá có thuế],[Số ĐK],C2204),"")</f>
        <v/>
      </c>
      <c r="W2204" s="53"/>
      <c r="X2204" s="55" t="str">
        <f>IF(W2204="","",'Thông Tin Chung'!#REF!)</f>
        <v/>
      </c>
      <c r="Y2204" s="57" t="str">
        <f t="shared" ca="1" si="420"/>
        <v/>
      </c>
      <c r="Z2204" s="59"/>
      <c r="AA2204" s="49" t="str">
        <f ca="1">IF(C2204="","",IF(OR(D2204&lt;NgayBatDau,D2204&gt;NgayKetThuc),"Ngày tháng phải nằm trong kỳ báo cáo",IF(AND(G2204&lt;&gt;"",COUNTIF(D.2[Tên khách hàng],G2204)=0),"Tên KH chưa khai báo trong DSKH",IF(AND(H2204&lt;&gt;"",COUNTIF(D.1[Tên sản phẩm],H2204)=0),"SP này chưa khai báo trong DSSP",""))))</f>
        <v/>
      </c>
      <c r="AB2204" s="28" t="str">
        <f t="shared" ca="1" si="410"/>
        <v/>
      </c>
      <c r="AC2204" s="29" t="str">
        <f>IF(OR(H2204="",S2204=""),"",S2204-(SUM(L2204,M2204)*INDEX(#REF!,MATCH(H2204,D.1[Tên sản phẩm],0))))</f>
        <v/>
      </c>
    </row>
    <row r="2205" spans="2:29" ht="27.75" customHeight="1">
      <c r="B2205" s="69">
        <f t="shared" si="411"/>
        <v>2202</v>
      </c>
      <c r="C2205" s="49" t="str">
        <f t="shared" ca="1" si="412"/>
        <v/>
      </c>
      <c r="D2205" s="50" t="str">
        <f t="shared" ca="1" si="413"/>
        <v/>
      </c>
      <c r="E2205" s="51" t="str">
        <f t="shared" ca="1" si="414"/>
        <v/>
      </c>
      <c r="F2205" s="51"/>
      <c r="G2205" s="52" t="str">
        <f t="shared" ca="1" si="415"/>
        <v/>
      </c>
      <c r="H2205" s="53"/>
      <c r="I2205" s="54" t="str">
        <f>IF(H2205="","",INDEX(D.1[Quy cách],MATCH(H2205,D.1[Tên sản phẩm],0)))</f>
        <v/>
      </c>
      <c r="J2205" s="20" t="str">
        <f>IF(H2205="","",INDEX(D.1[ĐVT],MATCH(H2205,D.1[Tên sản phẩm],0)))</f>
        <v/>
      </c>
      <c r="K2205" s="56" t="str">
        <f>IF(H2205="","",INDEX(#REF!,MATCH(H2205,D.1[Tên sản phẩm],0)))</f>
        <v/>
      </c>
      <c r="L2205" s="56"/>
      <c r="M2205" s="53"/>
      <c r="N2205" s="53"/>
      <c r="O2205" s="53"/>
      <c r="P2205" s="57" t="str">
        <f t="shared" si="416"/>
        <v/>
      </c>
      <c r="Q2205" s="58"/>
      <c r="R2205" s="56" t="str">
        <f t="shared" si="409"/>
        <v/>
      </c>
      <c r="S2205" s="57" t="str">
        <f t="shared" si="417"/>
        <v/>
      </c>
      <c r="T2205" s="58" t="str">
        <f t="shared" ca="1" si="418"/>
        <v/>
      </c>
      <c r="U2205" s="57" t="str">
        <f t="shared" si="419"/>
        <v/>
      </c>
      <c r="V2205" s="57" t="str">
        <f ca="1">IF(AND(C2205&lt;&gt;"",C2205&lt;&gt;OFFSET(C2205,1,0)),SUMIFS([Giá có thuế],[Số ĐK],C2205),"")</f>
        <v/>
      </c>
      <c r="W2205" s="53"/>
      <c r="X2205" s="55" t="str">
        <f>IF(W2205="","",'Thông Tin Chung'!#REF!)</f>
        <v/>
      </c>
      <c r="Y2205" s="57" t="str">
        <f t="shared" ca="1" si="420"/>
        <v/>
      </c>
      <c r="Z2205" s="59"/>
      <c r="AA2205" s="49" t="str">
        <f ca="1">IF(C2205="","",IF(OR(D2205&lt;NgayBatDau,D2205&gt;NgayKetThuc),"Ngày tháng phải nằm trong kỳ báo cáo",IF(AND(G2205&lt;&gt;"",COUNTIF(D.2[Tên khách hàng],G2205)=0),"Tên KH chưa khai báo trong DSKH",IF(AND(H2205&lt;&gt;"",COUNTIF(D.1[Tên sản phẩm],H2205)=0),"SP này chưa khai báo trong DSSP",""))))</f>
        <v/>
      </c>
      <c r="AB2205" s="28" t="str">
        <f t="shared" ca="1" si="410"/>
        <v/>
      </c>
      <c r="AC2205" s="29" t="str">
        <f>IF(OR(H2205="",S2205=""),"",S2205-(SUM(L2205,M2205)*INDEX(#REF!,MATCH(H2205,D.1[Tên sản phẩm],0))))</f>
        <v/>
      </c>
    </row>
    <row r="2206" spans="2:29" ht="27.75" customHeight="1">
      <c r="B2206" s="69">
        <f t="shared" si="411"/>
        <v>2203</v>
      </c>
      <c r="C2206" s="49" t="str">
        <f t="shared" ca="1" si="412"/>
        <v/>
      </c>
      <c r="D2206" s="50" t="str">
        <f t="shared" ca="1" si="413"/>
        <v/>
      </c>
      <c r="E2206" s="51" t="str">
        <f t="shared" ca="1" si="414"/>
        <v/>
      </c>
      <c r="F2206" s="51"/>
      <c r="G2206" s="52" t="str">
        <f t="shared" ca="1" si="415"/>
        <v/>
      </c>
      <c r="H2206" s="53"/>
      <c r="I2206" s="54" t="str">
        <f>IF(H2206="","",INDEX(D.1[Quy cách],MATCH(H2206,D.1[Tên sản phẩm],0)))</f>
        <v/>
      </c>
      <c r="J2206" s="20" t="str">
        <f>IF(H2206="","",INDEX(D.1[ĐVT],MATCH(H2206,D.1[Tên sản phẩm],0)))</f>
        <v/>
      </c>
      <c r="K2206" s="56" t="str">
        <f>IF(H2206="","",INDEX(#REF!,MATCH(H2206,D.1[Tên sản phẩm],0)))</f>
        <v/>
      </c>
      <c r="L2206" s="56"/>
      <c r="M2206" s="53"/>
      <c r="N2206" s="53"/>
      <c r="O2206" s="53"/>
      <c r="P2206" s="57" t="str">
        <f t="shared" si="416"/>
        <v/>
      </c>
      <c r="Q2206" s="58"/>
      <c r="R2206" s="56" t="str">
        <f t="shared" si="409"/>
        <v/>
      </c>
      <c r="S2206" s="57" t="str">
        <f t="shared" si="417"/>
        <v/>
      </c>
      <c r="T2206" s="58" t="str">
        <f t="shared" ca="1" si="418"/>
        <v/>
      </c>
      <c r="U2206" s="57" t="str">
        <f t="shared" si="419"/>
        <v/>
      </c>
      <c r="V2206" s="57" t="str">
        <f ca="1">IF(AND(C2206&lt;&gt;"",C2206&lt;&gt;OFFSET(C2206,1,0)),SUMIFS([Giá có thuế],[Số ĐK],C2206),"")</f>
        <v/>
      </c>
      <c r="W2206" s="53"/>
      <c r="X2206" s="55" t="str">
        <f>IF(W2206="","",'Thông Tin Chung'!#REF!)</f>
        <v/>
      </c>
      <c r="Y2206" s="57" t="str">
        <f t="shared" ca="1" si="420"/>
        <v/>
      </c>
      <c r="Z2206" s="59"/>
      <c r="AA2206" s="49" t="str">
        <f ca="1">IF(C2206="","",IF(OR(D2206&lt;NgayBatDau,D2206&gt;NgayKetThuc),"Ngày tháng phải nằm trong kỳ báo cáo",IF(AND(G2206&lt;&gt;"",COUNTIF(D.2[Tên khách hàng],G2206)=0),"Tên KH chưa khai báo trong DSKH",IF(AND(H2206&lt;&gt;"",COUNTIF(D.1[Tên sản phẩm],H2206)=0),"SP này chưa khai báo trong DSSP",""))))</f>
        <v/>
      </c>
      <c r="AB2206" s="28" t="str">
        <f t="shared" ca="1" si="410"/>
        <v/>
      </c>
      <c r="AC2206" s="29" t="str">
        <f>IF(OR(H2206="",S2206=""),"",S2206-(SUM(L2206,M2206)*INDEX(#REF!,MATCH(H2206,D.1[Tên sản phẩm],0))))</f>
        <v/>
      </c>
    </row>
    <row r="2207" spans="2:29" ht="27.75" customHeight="1">
      <c r="B2207" s="69">
        <f t="shared" si="411"/>
        <v>2204</v>
      </c>
      <c r="C2207" s="49" t="str">
        <f t="shared" ca="1" si="412"/>
        <v/>
      </c>
      <c r="D2207" s="50" t="str">
        <f t="shared" ca="1" si="413"/>
        <v/>
      </c>
      <c r="E2207" s="51" t="str">
        <f t="shared" ca="1" si="414"/>
        <v/>
      </c>
      <c r="F2207" s="51"/>
      <c r="G2207" s="52" t="str">
        <f t="shared" ca="1" si="415"/>
        <v/>
      </c>
      <c r="H2207" s="53"/>
      <c r="I2207" s="54" t="str">
        <f>IF(H2207="","",INDEX(D.1[Quy cách],MATCH(H2207,D.1[Tên sản phẩm],0)))</f>
        <v/>
      </c>
      <c r="J2207" s="20" t="str">
        <f>IF(H2207="","",INDEX(D.1[ĐVT],MATCH(H2207,D.1[Tên sản phẩm],0)))</f>
        <v/>
      </c>
      <c r="K2207" s="56" t="str">
        <f>IF(H2207="","",INDEX(#REF!,MATCH(H2207,D.1[Tên sản phẩm],0)))</f>
        <v/>
      </c>
      <c r="L2207" s="56"/>
      <c r="M2207" s="53"/>
      <c r="N2207" s="53"/>
      <c r="O2207" s="53"/>
      <c r="P2207" s="57" t="str">
        <f t="shared" si="416"/>
        <v/>
      </c>
      <c r="Q2207" s="58"/>
      <c r="R2207" s="56" t="str">
        <f t="shared" si="409"/>
        <v/>
      </c>
      <c r="S2207" s="57" t="str">
        <f t="shared" si="417"/>
        <v/>
      </c>
      <c r="T2207" s="58" t="str">
        <f t="shared" ca="1" si="418"/>
        <v/>
      </c>
      <c r="U2207" s="57" t="str">
        <f t="shared" si="419"/>
        <v/>
      </c>
      <c r="V2207" s="57" t="str">
        <f ca="1">IF(AND(C2207&lt;&gt;"",C2207&lt;&gt;OFFSET(C2207,1,0)),SUMIFS([Giá có thuế],[Số ĐK],C2207),"")</f>
        <v/>
      </c>
      <c r="W2207" s="53"/>
      <c r="X2207" s="55" t="str">
        <f>IF(W2207="","",'Thông Tin Chung'!#REF!)</f>
        <v/>
      </c>
      <c r="Y2207" s="57" t="str">
        <f t="shared" ca="1" si="420"/>
        <v/>
      </c>
      <c r="Z2207" s="59"/>
      <c r="AA2207" s="49" t="str">
        <f ca="1">IF(C2207="","",IF(OR(D2207&lt;NgayBatDau,D2207&gt;NgayKetThuc),"Ngày tháng phải nằm trong kỳ báo cáo",IF(AND(G2207&lt;&gt;"",COUNTIF(D.2[Tên khách hàng],G2207)=0),"Tên KH chưa khai báo trong DSKH",IF(AND(H2207&lt;&gt;"",COUNTIF(D.1[Tên sản phẩm],H2207)=0),"SP này chưa khai báo trong DSSP",""))))</f>
        <v/>
      </c>
      <c r="AB2207" s="28" t="str">
        <f t="shared" ca="1" si="410"/>
        <v/>
      </c>
      <c r="AC2207" s="29" t="str">
        <f>IF(OR(H2207="",S2207=""),"",S2207-(SUM(L2207,M2207)*INDEX(#REF!,MATCH(H2207,D.1[Tên sản phẩm],0))))</f>
        <v/>
      </c>
    </row>
    <row r="2208" spans="2:29" ht="27.75" customHeight="1">
      <c r="B2208" s="69">
        <f t="shared" si="411"/>
        <v>2205</v>
      </c>
      <c r="C2208" s="49" t="str">
        <f t="shared" ca="1" si="412"/>
        <v/>
      </c>
      <c r="D2208" s="50" t="str">
        <f t="shared" ca="1" si="413"/>
        <v/>
      </c>
      <c r="E2208" s="51" t="str">
        <f t="shared" ca="1" si="414"/>
        <v/>
      </c>
      <c r="F2208" s="51"/>
      <c r="G2208" s="52" t="str">
        <f t="shared" ca="1" si="415"/>
        <v/>
      </c>
      <c r="H2208" s="53"/>
      <c r="I2208" s="54" t="str">
        <f>IF(H2208="","",INDEX(D.1[Quy cách],MATCH(H2208,D.1[Tên sản phẩm],0)))</f>
        <v/>
      </c>
      <c r="J2208" s="20" t="str">
        <f>IF(H2208="","",INDEX(D.1[ĐVT],MATCH(H2208,D.1[Tên sản phẩm],0)))</f>
        <v/>
      </c>
      <c r="K2208" s="56" t="str">
        <f>IF(H2208="","",INDEX(#REF!,MATCH(H2208,D.1[Tên sản phẩm],0)))</f>
        <v/>
      </c>
      <c r="L2208" s="56"/>
      <c r="M2208" s="53"/>
      <c r="N2208" s="53"/>
      <c r="O2208" s="53"/>
      <c r="P2208" s="57" t="str">
        <f t="shared" si="416"/>
        <v/>
      </c>
      <c r="Q2208" s="58"/>
      <c r="R2208" s="56" t="str">
        <f t="shared" si="409"/>
        <v/>
      </c>
      <c r="S2208" s="57" t="str">
        <f t="shared" si="417"/>
        <v/>
      </c>
      <c r="T2208" s="58" t="str">
        <f t="shared" ca="1" si="418"/>
        <v/>
      </c>
      <c r="U2208" s="57" t="str">
        <f t="shared" si="419"/>
        <v/>
      </c>
      <c r="V2208" s="57" t="str">
        <f ca="1">IF(AND(C2208&lt;&gt;"",C2208&lt;&gt;OFFSET(C2208,1,0)),SUMIFS([Giá có thuế],[Số ĐK],C2208),"")</f>
        <v/>
      </c>
      <c r="W2208" s="53"/>
      <c r="X2208" s="55" t="str">
        <f>IF(W2208="","",'Thông Tin Chung'!#REF!)</f>
        <v/>
      </c>
      <c r="Y2208" s="57" t="str">
        <f t="shared" ca="1" si="420"/>
        <v/>
      </c>
      <c r="Z2208" s="59"/>
      <c r="AA2208" s="49" t="str">
        <f ca="1">IF(C2208="","",IF(OR(D2208&lt;NgayBatDau,D2208&gt;NgayKetThuc),"Ngày tháng phải nằm trong kỳ báo cáo",IF(AND(G2208&lt;&gt;"",COUNTIF(D.2[Tên khách hàng],G2208)=0),"Tên KH chưa khai báo trong DSKH",IF(AND(H2208&lt;&gt;"",COUNTIF(D.1[Tên sản phẩm],H2208)=0),"SP này chưa khai báo trong DSSP",""))))</f>
        <v/>
      </c>
      <c r="AB2208" s="28" t="str">
        <f t="shared" ca="1" si="410"/>
        <v/>
      </c>
      <c r="AC2208" s="29" t="str">
        <f>IF(OR(H2208="",S2208=""),"",S2208-(SUM(L2208,M2208)*INDEX(#REF!,MATCH(H2208,D.1[Tên sản phẩm],0))))</f>
        <v/>
      </c>
    </row>
    <row r="2209" spans="2:29" ht="27.75" customHeight="1">
      <c r="B2209" s="69">
        <f t="shared" si="411"/>
        <v>2206</v>
      </c>
      <c r="C2209" s="49" t="str">
        <f t="shared" ca="1" si="412"/>
        <v/>
      </c>
      <c r="D2209" s="50" t="str">
        <f t="shared" ca="1" si="413"/>
        <v/>
      </c>
      <c r="E2209" s="51" t="str">
        <f t="shared" ca="1" si="414"/>
        <v/>
      </c>
      <c r="F2209" s="51"/>
      <c r="G2209" s="52" t="str">
        <f t="shared" ca="1" si="415"/>
        <v/>
      </c>
      <c r="H2209" s="53"/>
      <c r="I2209" s="54" t="str">
        <f>IF(H2209="","",INDEX(D.1[Quy cách],MATCH(H2209,D.1[Tên sản phẩm],0)))</f>
        <v/>
      </c>
      <c r="J2209" s="20" t="str">
        <f>IF(H2209="","",INDEX(D.1[ĐVT],MATCH(H2209,D.1[Tên sản phẩm],0)))</f>
        <v/>
      </c>
      <c r="K2209" s="56" t="str">
        <f>IF(H2209="","",INDEX(#REF!,MATCH(H2209,D.1[Tên sản phẩm],0)))</f>
        <v/>
      </c>
      <c r="L2209" s="56"/>
      <c r="M2209" s="53"/>
      <c r="N2209" s="53"/>
      <c r="O2209" s="53"/>
      <c r="P2209" s="57" t="str">
        <f t="shared" si="416"/>
        <v/>
      </c>
      <c r="Q2209" s="58"/>
      <c r="R2209" s="56" t="str">
        <f t="shared" si="409"/>
        <v/>
      </c>
      <c r="S2209" s="57" t="str">
        <f t="shared" si="417"/>
        <v/>
      </c>
      <c r="T2209" s="58" t="str">
        <f t="shared" ca="1" si="418"/>
        <v/>
      </c>
      <c r="U2209" s="57" t="str">
        <f t="shared" si="419"/>
        <v/>
      </c>
      <c r="V2209" s="57" t="str">
        <f ca="1">IF(AND(C2209&lt;&gt;"",C2209&lt;&gt;OFFSET(C2209,1,0)),SUMIFS([Giá có thuế],[Số ĐK],C2209),"")</f>
        <v/>
      </c>
      <c r="W2209" s="53"/>
      <c r="X2209" s="55" t="str">
        <f>IF(W2209="","",'Thông Tin Chung'!#REF!)</f>
        <v/>
      </c>
      <c r="Y2209" s="57" t="str">
        <f t="shared" ca="1" si="420"/>
        <v/>
      </c>
      <c r="Z2209" s="59"/>
      <c r="AA2209" s="49" t="str">
        <f ca="1">IF(C2209="","",IF(OR(D2209&lt;NgayBatDau,D2209&gt;NgayKetThuc),"Ngày tháng phải nằm trong kỳ báo cáo",IF(AND(G2209&lt;&gt;"",COUNTIF(D.2[Tên khách hàng],G2209)=0),"Tên KH chưa khai báo trong DSKH",IF(AND(H2209&lt;&gt;"",COUNTIF(D.1[Tên sản phẩm],H2209)=0),"SP này chưa khai báo trong DSSP",""))))</f>
        <v/>
      </c>
      <c r="AB2209" s="28" t="str">
        <f t="shared" ca="1" si="410"/>
        <v/>
      </c>
      <c r="AC2209" s="29" t="str">
        <f>IF(OR(H2209="",S2209=""),"",S2209-(SUM(L2209,M2209)*INDEX(#REF!,MATCH(H2209,D.1[Tên sản phẩm],0))))</f>
        <v/>
      </c>
    </row>
    <row r="2210" spans="2:29" ht="27.75" customHeight="1">
      <c r="B2210" s="69">
        <f t="shared" si="411"/>
        <v>2207</v>
      </c>
      <c r="C2210" s="49" t="str">
        <f t="shared" ca="1" si="412"/>
        <v/>
      </c>
      <c r="D2210" s="50" t="str">
        <f t="shared" ca="1" si="413"/>
        <v/>
      </c>
      <c r="E2210" s="51" t="str">
        <f t="shared" ca="1" si="414"/>
        <v/>
      </c>
      <c r="F2210" s="51"/>
      <c r="G2210" s="52" t="str">
        <f t="shared" ca="1" si="415"/>
        <v/>
      </c>
      <c r="H2210" s="53"/>
      <c r="I2210" s="54" t="str">
        <f>IF(H2210="","",INDEX(D.1[Quy cách],MATCH(H2210,D.1[Tên sản phẩm],0)))</f>
        <v/>
      </c>
      <c r="J2210" s="20" t="str">
        <f>IF(H2210="","",INDEX(D.1[ĐVT],MATCH(H2210,D.1[Tên sản phẩm],0)))</f>
        <v/>
      </c>
      <c r="K2210" s="56" t="str">
        <f>IF(H2210="","",INDEX(#REF!,MATCH(H2210,D.1[Tên sản phẩm],0)))</f>
        <v/>
      </c>
      <c r="L2210" s="56"/>
      <c r="M2210" s="53"/>
      <c r="N2210" s="53"/>
      <c r="O2210" s="53"/>
      <c r="P2210" s="57" t="str">
        <f t="shared" si="416"/>
        <v/>
      </c>
      <c r="Q2210" s="58"/>
      <c r="R2210" s="56" t="str">
        <f t="shared" si="409"/>
        <v/>
      </c>
      <c r="S2210" s="57" t="str">
        <f t="shared" si="417"/>
        <v/>
      </c>
      <c r="T2210" s="58" t="str">
        <f t="shared" ca="1" si="418"/>
        <v/>
      </c>
      <c r="U2210" s="57" t="str">
        <f t="shared" si="419"/>
        <v/>
      </c>
      <c r="V2210" s="57" t="str">
        <f ca="1">IF(AND(C2210&lt;&gt;"",C2210&lt;&gt;OFFSET(C2210,1,0)),SUMIFS([Giá có thuế],[Số ĐK],C2210),"")</f>
        <v/>
      </c>
      <c r="W2210" s="53"/>
      <c r="X2210" s="55" t="str">
        <f>IF(W2210="","",'Thông Tin Chung'!#REF!)</f>
        <v/>
      </c>
      <c r="Y2210" s="57" t="str">
        <f t="shared" ca="1" si="420"/>
        <v/>
      </c>
      <c r="Z2210" s="59"/>
      <c r="AA2210" s="49" t="str">
        <f ca="1">IF(C2210="","",IF(OR(D2210&lt;NgayBatDau,D2210&gt;NgayKetThuc),"Ngày tháng phải nằm trong kỳ báo cáo",IF(AND(G2210&lt;&gt;"",COUNTIF(D.2[Tên khách hàng],G2210)=0),"Tên KH chưa khai báo trong DSKH",IF(AND(H2210&lt;&gt;"",COUNTIF(D.1[Tên sản phẩm],H2210)=0),"SP này chưa khai báo trong DSSP",""))))</f>
        <v/>
      </c>
      <c r="AB2210" s="28" t="str">
        <f t="shared" ca="1" si="410"/>
        <v/>
      </c>
      <c r="AC2210" s="29" t="str">
        <f>IF(OR(H2210="",S2210=""),"",S2210-(SUM(L2210,M2210)*INDEX(#REF!,MATCH(H2210,D.1[Tên sản phẩm],0))))</f>
        <v/>
      </c>
    </row>
    <row r="2211" spans="2:29" ht="27.75" customHeight="1">
      <c r="B2211" s="69">
        <f t="shared" si="411"/>
        <v>2208</v>
      </c>
      <c r="C2211" s="49" t="str">
        <f t="shared" ca="1" si="412"/>
        <v/>
      </c>
      <c r="D2211" s="50" t="str">
        <f t="shared" ca="1" si="413"/>
        <v/>
      </c>
      <c r="E2211" s="51" t="str">
        <f t="shared" ca="1" si="414"/>
        <v/>
      </c>
      <c r="F2211" s="51"/>
      <c r="G2211" s="52" t="str">
        <f t="shared" ca="1" si="415"/>
        <v/>
      </c>
      <c r="H2211" s="53"/>
      <c r="I2211" s="54" t="str">
        <f>IF(H2211="","",INDEX(D.1[Quy cách],MATCH(H2211,D.1[Tên sản phẩm],0)))</f>
        <v/>
      </c>
      <c r="J2211" s="20" t="str">
        <f>IF(H2211="","",INDEX(D.1[ĐVT],MATCH(H2211,D.1[Tên sản phẩm],0)))</f>
        <v/>
      </c>
      <c r="K2211" s="56" t="str">
        <f>IF(H2211="","",INDEX(#REF!,MATCH(H2211,D.1[Tên sản phẩm],0)))</f>
        <v/>
      </c>
      <c r="L2211" s="56"/>
      <c r="M2211" s="53"/>
      <c r="N2211" s="53"/>
      <c r="O2211" s="53"/>
      <c r="P2211" s="57" t="str">
        <f t="shared" si="416"/>
        <v/>
      </c>
      <c r="Q2211" s="58"/>
      <c r="R2211" s="56" t="str">
        <f t="shared" si="409"/>
        <v/>
      </c>
      <c r="S2211" s="57" t="str">
        <f t="shared" si="417"/>
        <v/>
      </c>
      <c r="T2211" s="58" t="str">
        <f t="shared" ca="1" si="418"/>
        <v/>
      </c>
      <c r="U2211" s="57" t="str">
        <f t="shared" si="419"/>
        <v/>
      </c>
      <c r="V2211" s="57" t="str">
        <f ca="1">IF(AND(C2211&lt;&gt;"",C2211&lt;&gt;OFFSET(C2211,1,0)),SUMIFS([Giá có thuế],[Số ĐK],C2211),"")</f>
        <v/>
      </c>
      <c r="W2211" s="53"/>
      <c r="X2211" s="55" t="str">
        <f>IF(W2211="","",'Thông Tin Chung'!#REF!)</f>
        <v/>
      </c>
      <c r="Y2211" s="57" t="str">
        <f t="shared" ca="1" si="420"/>
        <v/>
      </c>
      <c r="Z2211" s="59"/>
      <c r="AA2211" s="49" t="str">
        <f ca="1">IF(C2211="","",IF(OR(D2211&lt;NgayBatDau,D2211&gt;NgayKetThuc),"Ngày tháng phải nằm trong kỳ báo cáo",IF(AND(G2211&lt;&gt;"",COUNTIF(D.2[Tên khách hàng],G2211)=0),"Tên KH chưa khai báo trong DSKH",IF(AND(H2211&lt;&gt;"",COUNTIF(D.1[Tên sản phẩm],H2211)=0),"SP này chưa khai báo trong DSSP",""))))</f>
        <v/>
      </c>
      <c r="AB2211" s="28" t="str">
        <f t="shared" ca="1" si="410"/>
        <v/>
      </c>
      <c r="AC2211" s="29" t="str">
        <f>IF(OR(H2211="",S2211=""),"",S2211-(SUM(L2211,M2211)*INDEX(#REF!,MATCH(H2211,D.1[Tên sản phẩm],0))))</f>
        <v/>
      </c>
    </row>
    <row r="2212" spans="2:29" ht="27.75" customHeight="1">
      <c r="B2212" s="69">
        <f t="shared" si="411"/>
        <v>2209</v>
      </c>
      <c r="C2212" s="49" t="str">
        <f t="shared" ca="1" si="412"/>
        <v/>
      </c>
      <c r="D2212" s="50" t="str">
        <f t="shared" ca="1" si="413"/>
        <v/>
      </c>
      <c r="E2212" s="51" t="str">
        <f t="shared" ca="1" si="414"/>
        <v/>
      </c>
      <c r="F2212" s="51"/>
      <c r="G2212" s="52" t="str">
        <f t="shared" ca="1" si="415"/>
        <v/>
      </c>
      <c r="H2212" s="53"/>
      <c r="I2212" s="54" t="str">
        <f>IF(H2212="","",INDEX(D.1[Quy cách],MATCH(H2212,D.1[Tên sản phẩm],0)))</f>
        <v/>
      </c>
      <c r="J2212" s="20" t="str">
        <f>IF(H2212="","",INDEX(D.1[ĐVT],MATCH(H2212,D.1[Tên sản phẩm],0)))</f>
        <v/>
      </c>
      <c r="K2212" s="56" t="str">
        <f>IF(H2212="","",INDEX(#REF!,MATCH(H2212,D.1[Tên sản phẩm],0)))</f>
        <v/>
      </c>
      <c r="L2212" s="56"/>
      <c r="M2212" s="53"/>
      <c r="N2212" s="53"/>
      <c r="O2212" s="53"/>
      <c r="P2212" s="57" t="str">
        <f t="shared" si="416"/>
        <v/>
      </c>
      <c r="Q2212" s="58"/>
      <c r="R2212" s="56" t="str">
        <f t="shared" si="409"/>
        <v/>
      </c>
      <c r="S2212" s="57" t="str">
        <f t="shared" si="417"/>
        <v/>
      </c>
      <c r="T2212" s="58" t="str">
        <f t="shared" ca="1" si="418"/>
        <v/>
      </c>
      <c r="U2212" s="57" t="str">
        <f t="shared" si="419"/>
        <v/>
      </c>
      <c r="V2212" s="57" t="str">
        <f ca="1">IF(AND(C2212&lt;&gt;"",C2212&lt;&gt;OFFSET(C2212,1,0)),SUMIFS([Giá có thuế],[Số ĐK],C2212),"")</f>
        <v/>
      </c>
      <c r="W2212" s="53"/>
      <c r="X2212" s="55" t="str">
        <f>IF(W2212="","",'Thông Tin Chung'!#REF!)</f>
        <v/>
      </c>
      <c r="Y2212" s="57" t="str">
        <f t="shared" ca="1" si="420"/>
        <v/>
      </c>
      <c r="Z2212" s="59"/>
      <c r="AA2212" s="49" t="str">
        <f ca="1">IF(C2212="","",IF(OR(D2212&lt;NgayBatDau,D2212&gt;NgayKetThuc),"Ngày tháng phải nằm trong kỳ báo cáo",IF(AND(G2212&lt;&gt;"",COUNTIF(D.2[Tên khách hàng],G2212)=0),"Tên KH chưa khai báo trong DSKH",IF(AND(H2212&lt;&gt;"",COUNTIF(D.1[Tên sản phẩm],H2212)=0),"SP này chưa khai báo trong DSSP",""))))</f>
        <v/>
      </c>
      <c r="AB2212" s="28" t="str">
        <f t="shared" ca="1" si="410"/>
        <v/>
      </c>
      <c r="AC2212" s="29" t="str">
        <f>IF(OR(H2212="",S2212=""),"",S2212-(SUM(L2212,M2212)*INDEX(#REF!,MATCH(H2212,D.1[Tên sản phẩm],0))))</f>
        <v/>
      </c>
    </row>
    <row r="2213" spans="2:29" ht="27.75" customHeight="1">
      <c r="B2213" s="69">
        <f t="shared" si="411"/>
        <v>2210</v>
      </c>
      <c r="C2213" s="49" t="str">
        <f t="shared" ca="1" si="412"/>
        <v/>
      </c>
      <c r="D2213" s="50" t="str">
        <f t="shared" ca="1" si="413"/>
        <v/>
      </c>
      <c r="E2213" s="51" t="str">
        <f t="shared" ca="1" si="414"/>
        <v/>
      </c>
      <c r="F2213" s="51"/>
      <c r="G2213" s="52" t="str">
        <f t="shared" ca="1" si="415"/>
        <v/>
      </c>
      <c r="H2213" s="53"/>
      <c r="I2213" s="54" t="str">
        <f>IF(H2213="","",INDEX(D.1[Quy cách],MATCH(H2213,D.1[Tên sản phẩm],0)))</f>
        <v/>
      </c>
      <c r="J2213" s="20" t="str">
        <f>IF(H2213="","",INDEX(D.1[ĐVT],MATCH(H2213,D.1[Tên sản phẩm],0)))</f>
        <v/>
      </c>
      <c r="K2213" s="56" t="str">
        <f>IF(H2213="","",INDEX(#REF!,MATCH(H2213,D.1[Tên sản phẩm],0)))</f>
        <v/>
      </c>
      <c r="L2213" s="56"/>
      <c r="M2213" s="53"/>
      <c r="N2213" s="53"/>
      <c r="O2213" s="53"/>
      <c r="P2213" s="57" t="str">
        <f t="shared" si="416"/>
        <v/>
      </c>
      <c r="Q2213" s="58"/>
      <c r="R2213" s="56" t="str">
        <f t="shared" si="409"/>
        <v/>
      </c>
      <c r="S2213" s="57" t="str">
        <f t="shared" si="417"/>
        <v/>
      </c>
      <c r="T2213" s="58" t="str">
        <f t="shared" ca="1" si="418"/>
        <v/>
      </c>
      <c r="U2213" s="57" t="str">
        <f t="shared" si="419"/>
        <v/>
      </c>
      <c r="V2213" s="57" t="str">
        <f ca="1">IF(AND(C2213&lt;&gt;"",C2213&lt;&gt;OFFSET(C2213,1,0)),SUMIFS([Giá có thuế],[Số ĐK],C2213),"")</f>
        <v/>
      </c>
      <c r="W2213" s="53"/>
      <c r="X2213" s="55" t="str">
        <f>IF(W2213="","",'Thông Tin Chung'!#REF!)</f>
        <v/>
      </c>
      <c r="Y2213" s="57" t="str">
        <f t="shared" ca="1" si="420"/>
        <v/>
      </c>
      <c r="Z2213" s="59"/>
      <c r="AA2213" s="49" t="str">
        <f ca="1">IF(C2213="","",IF(OR(D2213&lt;NgayBatDau,D2213&gt;NgayKetThuc),"Ngày tháng phải nằm trong kỳ báo cáo",IF(AND(G2213&lt;&gt;"",COUNTIF(D.2[Tên khách hàng],G2213)=0),"Tên KH chưa khai báo trong DSKH",IF(AND(H2213&lt;&gt;"",COUNTIF(D.1[Tên sản phẩm],H2213)=0),"SP này chưa khai báo trong DSSP",""))))</f>
        <v/>
      </c>
      <c r="AB2213" s="28" t="str">
        <f t="shared" ca="1" si="410"/>
        <v/>
      </c>
      <c r="AC2213" s="29" t="str">
        <f>IF(OR(H2213="",S2213=""),"",S2213-(SUM(L2213,M2213)*INDEX(#REF!,MATCH(H2213,D.1[Tên sản phẩm],0))))</f>
        <v/>
      </c>
    </row>
    <row r="2214" spans="2:29" ht="27.75" customHeight="1">
      <c r="B2214" s="69">
        <f t="shared" si="411"/>
        <v>2211</v>
      </c>
      <c r="C2214" s="49" t="str">
        <f t="shared" ca="1" si="412"/>
        <v/>
      </c>
      <c r="D2214" s="50" t="str">
        <f t="shared" ca="1" si="413"/>
        <v/>
      </c>
      <c r="E2214" s="51" t="str">
        <f t="shared" ca="1" si="414"/>
        <v/>
      </c>
      <c r="F2214" s="51"/>
      <c r="G2214" s="52" t="str">
        <f t="shared" ca="1" si="415"/>
        <v/>
      </c>
      <c r="H2214" s="53"/>
      <c r="I2214" s="54" t="str">
        <f>IF(H2214="","",INDEX(D.1[Quy cách],MATCH(H2214,D.1[Tên sản phẩm],0)))</f>
        <v/>
      </c>
      <c r="J2214" s="20" t="str">
        <f>IF(H2214="","",INDEX(D.1[ĐVT],MATCH(H2214,D.1[Tên sản phẩm],0)))</f>
        <v/>
      </c>
      <c r="K2214" s="56" t="str">
        <f>IF(H2214="","",INDEX(#REF!,MATCH(H2214,D.1[Tên sản phẩm],0)))</f>
        <v/>
      </c>
      <c r="L2214" s="56"/>
      <c r="M2214" s="53"/>
      <c r="N2214" s="53"/>
      <c r="O2214" s="53"/>
      <c r="P2214" s="57" t="str">
        <f t="shared" si="416"/>
        <v/>
      </c>
      <c r="Q2214" s="58"/>
      <c r="R2214" s="56" t="str">
        <f t="shared" si="409"/>
        <v/>
      </c>
      <c r="S2214" s="57" t="str">
        <f t="shared" si="417"/>
        <v/>
      </c>
      <c r="T2214" s="58" t="str">
        <f t="shared" ca="1" si="418"/>
        <v/>
      </c>
      <c r="U2214" s="57" t="str">
        <f t="shared" si="419"/>
        <v/>
      </c>
      <c r="V2214" s="57" t="str">
        <f ca="1">IF(AND(C2214&lt;&gt;"",C2214&lt;&gt;OFFSET(C2214,1,0)),SUMIFS([Giá có thuế],[Số ĐK],C2214),"")</f>
        <v/>
      </c>
      <c r="W2214" s="53"/>
      <c r="X2214" s="55" t="str">
        <f>IF(W2214="","",'Thông Tin Chung'!#REF!)</f>
        <v/>
      </c>
      <c r="Y2214" s="57" t="str">
        <f t="shared" ca="1" si="420"/>
        <v/>
      </c>
      <c r="Z2214" s="59"/>
      <c r="AA2214" s="49" t="str">
        <f ca="1">IF(C2214="","",IF(OR(D2214&lt;NgayBatDau,D2214&gt;NgayKetThuc),"Ngày tháng phải nằm trong kỳ báo cáo",IF(AND(G2214&lt;&gt;"",COUNTIF(D.2[Tên khách hàng],G2214)=0),"Tên KH chưa khai báo trong DSKH",IF(AND(H2214&lt;&gt;"",COUNTIF(D.1[Tên sản phẩm],H2214)=0),"SP này chưa khai báo trong DSSP",""))))</f>
        <v/>
      </c>
      <c r="AB2214" s="28" t="str">
        <f t="shared" ca="1" si="410"/>
        <v/>
      </c>
      <c r="AC2214" s="29" t="str">
        <f>IF(OR(H2214="",S2214=""),"",S2214-(SUM(L2214,M2214)*INDEX(#REF!,MATCH(H2214,D.1[Tên sản phẩm],0))))</f>
        <v/>
      </c>
    </row>
    <row r="2215" spans="2:29" ht="27.75" customHeight="1">
      <c r="B2215" s="69">
        <f t="shared" si="411"/>
        <v>2212</v>
      </c>
      <c r="C2215" s="49" t="str">
        <f t="shared" ca="1" si="412"/>
        <v/>
      </c>
      <c r="D2215" s="50" t="str">
        <f t="shared" ca="1" si="413"/>
        <v/>
      </c>
      <c r="E2215" s="51" t="str">
        <f t="shared" ca="1" si="414"/>
        <v/>
      </c>
      <c r="F2215" s="51"/>
      <c r="G2215" s="52" t="str">
        <f t="shared" ca="1" si="415"/>
        <v/>
      </c>
      <c r="H2215" s="53"/>
      <c r="I2215" s="54" t="str">
        <f>IF(H2215="","",INDEX(D.1[Quy cách],MATCH(H2215,D.1[Tên sản phẩm],0)))</f>
        <v/>
      </c>
      <c r="J2215" s="20" t="str">
        <f>IF(H2215="","",INDEX(D.1[ĐVT],MATCH(H2215,D.1[Tên sản phẩm],0)))</f>
        <v/>
      </c>
      <c r="K2215" s="56" t="str">
        <f>IF(H2215="","",INDEX(#REF!,MATCH(H2215,D.1[Tên sản phẩm],0)))</f>
        <v/>
      </c>
      <c r="L2215" s="56"/>
      <c r="M2215" s="53"/>
      <c r="N2215" s="53"/>
      <c r="O2215" s="53"/>
      <c r="P2215" s="57" t="str">
        <f t="shared" si="416"/>
        <v/>
      </c>
      <c r="Q2215" s="58"/>
      <c r="R2215" s="56" t="str">
        <f t="shared" si="409"/>
        <v/>
      </c>
      <c r="S2215" s="57" t="str">
        <f t="shared" si="417"/>
        <v/>
      </c>
      <c r="T2215" s="58" t="str">
        <f t="shared" ca="1" si="418"/>
        <v/>
      </c>
      <c r="U2215" s="57" t="str">
        <f t="shared" si="419"/>
        <v/>
      </c>
      <c r="V2215" s="57" t="str">
        <f ca="1">IF(AND(C2215&lt;&gt;"",C2215&lt;&gt;OFFSET(C2215,1,0)),SUMIFS([Giá có thuế],[Số ĐK],C2215),"")</f>
        <v/>
      </c>
      <c r="W2215" s="53"/>
      <c r="X2215" s="55" t="str">
        <f>IF(W2215="","",'Thông Tin Chung'!#REF!)</f>
        <v/>
      </c>
      <c r="Y2215" s="57" t="str">
        <f t="shared" ca="1" si="420"/>
        <v/>
      </c>
      <c r="Z2215" s="59"/>
      <c r="AA2215" s="49" t="str">
        <f ca="1">IF(C2215="","",IF(OR(D2215&lt;NgayBatDau,D2215&gt;NgayKetThuc),"Ngày tháng phải nằm trong kỳ báo cáo",IF(AND(G2215&lt;&gt;"",COUNTIF(D.2[Tên khách hàng],G2215)=0),"Tên KH chưa khai báo trong DSKH",IF(AND(H2215&lt;&gt;"",COUNTIF(D.1[Tên sản phẩm],H2215)=0),"SP này chưa khai báo trong DSSP",""))))</f>
        <v/>
      </c>
      <c r="AB2215" s="28" t="str">
        <f t="shared" ca="1" si="410"/>
        <v/>
      </c>
      <c r="AC2215" s="29" t="str">
        <f>IF(OR(H2215="",S2215=""),"",S2215-(SUM(L2215,M2215)*INDEX(#REF!,MATCH(H2215,D.1[Tên sản phẩm],0))))</f>
        <v/>
      </c>
    </row>
    <row r="2216" spans="2:29" ht="27.75" customHeight="1">
      <c r="B2216" s="69">
        <f t="shared" si="411"/>
        <v>2213</v>
      </c>
      <c r="C2216" s="49" t="str">
        <f t="shared" ca="1" si="412"/>
        <v/>
      </c>
      <c r="D2216" s="50" t="str">
        <f t="shared" ca="1" si="413"/>
        <v/>
      </c>
      <c r="E2216" s="51" t="str">
        <f t="shared" ca="1" si="414"/>
        <v/>
      </c>
      <c r="F2216" s="51"/>
      <c r="G2216" s="52" t="str">
        <f t="shared" ca="1" si="415"/>
        <v/>
      </c>
      <c r="H2216" s="53"/>
      <c r="I2216" s="54" t="str">
        <f>IF(H2216="","",INDEX(D.1[Quy cách],MATCH(H2216,D.1[Tên sản phẩm],0)))</f>
        <v/>
      </c>
      <c r="J2216" s="20" t="str">
        <f>IF(H2216="","",INDEX(D.1[ĐVT],MATCH(H2216,D.1[Tên sản phẩm],0)))</f>
        <v/>
      </c>
      <c r="K2216" s="56" t="str">
        <f>IF(H2216="","",INDEX(#REF!,MATCH(H2216,D.1[Tên sản phẩm],0)))</f>
        <v/>
      </c>
      <c r="L2216" s="56"/>
      <c r="M2216" s="53"/>
      <c r="N2216" s="53"/>
      <c r="O2216" s="53"/>
      <c r="P2216" s="57" t="str">
        <f t="shared" si="416"/>
        <v/>
      </c>
      <c r="Q2216" s="58"/>
      <c r="R2216" s="56" t="str">
        <f t="shared" si="409"/>
        <v/>
      </c>
      <c r="S2216" s="57" t="str">
        <f t="shared" si="417"/>
        <v/>
      </c>
      <c r="T2216" s="58" t="str">
        <f t="shared" ca="1" si="418"/>
        <v/>
      </c>
      <c r="U2216" s="57" t="str">
        <f t="shared" si="419"/>
        <v/>
      </c>
      <c r="V2216" s="57" t="str">
        <f ca="1">IF(AND(C2216&lt;&gt;"",C2216&lt;&gt;OFFSET(C2216,1,0)),SUMIFS([Giá có thuế],[Số ĐK],C2216),"")</f>
        <v/>
      </c>
      <c r="W2216" s="53"/>
      <c r="X2216" s="55" t="str">
        <f>IF(W2216="","",'Thông Tin Chung'!#REF!)</f>
        <v/>
      </c>
      <c r="Y2216" s="57" t="str">
        <f t="shared" ca="1" si="420"/>
        <v/>
      </c>
      <c r="Z2216" s="59"/>
      <c r="AA2216" s="49" t="str">
        <f ca="1">IF(C2216="","",IF(OR(D2216&lt;NgayBatDau,D2216&gt;NgayKetThuc),"Ngày tháng phải nằm trong kỳ báo cáo",IF(AND(G2216&lt;&gt;"",COUNTIF(D.2[Tên khách hàng],G2216)=0),"Tên KH chưa khai báo trong DSKH",IF(AND(H2216&lt;&gt;"",COUNTIF(D.1[Tên sản phẩm],H2216)=0),"SP này chưa khai báo trong DSSP",""))))</f>
        <v/>
      </c>
      <c r="AB2216" s="28" t="str">
        <f t="shared" ca="1" si="410"/>
        <v/>
      </c>
      <c r="AC2216" s="29" t="str">
        <f>IF(OR(H2216="",S2216=""),"",S2216-(SUM(L2216,M2216)*INDEX(#REF!,MATCH(H2216,D.1[Tên sản phẩm],0))))</f>
        <v/>
      </c>
    </row>
    <row r="2217" spans="2:29" ht="27.75" customHeight="1">
      <c r="B2217" s="69">
        <f t="shared" si="411"/>
        <v>2214</v>
      </c>
      <c r="C2217" s="49" t="str">
        <f t="shared" ca="1" si="412"/>
        <v/>
      </c>
      <c r="D2217" s="50" t="str">
        <f t="shared" ca="1" si="413"/>
        <v/>
      </c>
      <c r="E2217" s="51" t="str">
        <f t="shared" ca="1" si="414"/>
        <v/>
      </c>
      <c r="F2217" s="51"/>
      <c r="G2217" s="52" t="str">
        <f t="shared" ca="1" si="415"/>
        <v/>
      </c>
      <c r="H2217" s="53"/>
      <c r="I2217" s="54" t="str">
        <f>IF(H2217="","",INDEX(D.1[Quy cách],MATCH(H2217,D.1[Tên sản phẩm],0)))</f>
        <v/>
      </c>
      <c r="J2217" s="20" t="str">
        <f>IF(H2217="","",INDEX(D.1[ĐVT],MATCH(H2217,D.1[Tên sản phẩm],0)))</f>
        <v/>
      </c>
      <c r="K2217" s="56" t="str">
        <f>IF(H2217="","",INDEX(#REF!,MATCH(H2217,D.1[Tên sản phẩm],0)))</f>
        <v/>
      </c>
      <c r="L2217" s="56"/>
      <c r="M2217" s="53"/>
      <c r="N2217" s="53"/>
      <c r="O2217" s="53"/>
      <c r="P2217" s="57" t="str">
        <f t="shared" si="416"/>
        <v/>
      </c>
      <c r="Q2217" s="58"/>
      <c r="R2217" s="56" t="str">
        <f t="shared" si="409"/>
        <v/>
      </c>
      <c r="S2217" s="57" t="str">
        <f t="shared" si="417"/>
        <v/>
      </c>
      <c r="T2217" s="58" t="str">
        <f t="shared" ca="1" si="418"/>
        <v/>
      </c>
      <c r="U2217" s="57" t="str">
        <f t="shared" si="419"/>
        <v/>
      </c>
      <c r="V2217" s="57" t="str">
        <f ca="1">IF(AND(C2217&lt;&gt;"",C2217&lt;&gt;OFFSET(C2217,1,0)),SUMIFS([Giá có thuế],[Số ĐK],C2217),"")</f>
        <v/>
      </c>
      <c r="W2217" s="53"/>
      <c r="X2217" s="55" t="str">
        <f>IF(W2217="","",'Thông Tin Chung'!#REF!)</f>
        <v/>
      </c>
      <c r="Y2217" s="57" t="str">
        <f t="shared" ca="1" si="420"/>
        <v/>
      </c>
      <c r="Z2217" s="59"/>
      <c r="AA2217" s="49" t="str">
        <f ca="1">IF(C2217="","",IF(OR(D2217&lt;NgayBatDau,D2217&gt;NgayKetThuc),"Ngày tháng phải nằm trong kỳ báo cáo",IF(AND(G2217&lt;&gt;"",COUNTIF(D.2[Tên khách hàng],G2217)=0),"Tên KH chưa khai báo trong DSKH",IF(AND(H2217&lt;&gt;"",COUNTIF(D.1[Tên sản phẩm],H2217)=0),"SP này chưa khai báo trong DSSP",""))))</f>
        <v/>
      </c>
      <c r="AB2217" s="28" t="str">
        <f t="shared" ca="1" si="410"/>
        <v/>
      </c>
      <c r="AC2217" s="29" t="str">
        <f>IF(OR(H2217="",S2217=""),"",S2217-(SUM(L2217,M2217)*INDEX(#REF!,MATCH(H2217,D.1[Tên sản phẩm],0))))</f>
        <v/>
      </c>
    </row>
    <row r="2218" spans="2:29" ht="27.75" customHeight="1">
      <c r="B2218" s="69">
        <f t="shared" si="411"/>
        <v>2215</v>
      </c>
      <c r="C2218" s="49" t="str">
        <f t="shared" ca="1" si="412"/>
        <v/>
      </c>
      <c r="D2218" s="50" t="str">
        <f t="shared" ca="1" si="413"/>
        <v/>
      </c>
      <c r="E2218" s="51" t="str">
        <f t="shared" ca="1" si="414"/>
        <v/>
      </c>
      <c r="F2218" s="51"/>
      <c r="G2218" s="52" t="str">
        <f t="shared" ca="1" si="415"/>
        <v/>
      </c>
      <c r="H2218" s="53"/>
      <c r="I2218" s="54" t="str">
        <f>IF(H2218="","",INDEX(D.1[Quy cách],MATCH(H2218,D.1[Tên sản phẩm],0)))</f>
        <v/>
      </c>
      <c r="J2218" s="20" t="str">
        <f>IF(H2218="","",INDEX(D.1[ĐVT],MATCH(H2218,D.1[Tên sản phẩm],0)))</f>
        <v/>
      </c>
      <c r="K2218" s="56" t="str">
        <f>IF(H2218="","",INDEX(#REF!,MATCH(H2218,D.1[Tên sản phẩm],0)))</f>
        <v/>
      </c>
      <c r="L2218" s="56"/>
      <c r="M2218" s="53"/>
      <c r="N2218" s="53"/>
      <c r="O2218" s="53"/>
      <c r="P2218" s="57" t="str">
        <f t="shared" si="416"/>
        <v/>
      </c>
      <c r="Q2218" s="58"/>
      <c r="R2218" s="56" t="str">
        <f t="shared" si="409"/>
        <v/>
      </c>
      <c r="S2218" s="57" t="str">
        <f t="shared" si="417"/>
        <v/>
      </c>
      <c r="T2218" s="58" t="str">
        <f t="shared" ca="1" si="418"/>
        <v/>
      </c>
      <c r="U2218" s="57" t="str">
        <f t="shared" si="419"/>
        <v/>
      </c>
      <c r="V2218" s="57" t="str">
        <f ca="1">IF(AND(C2218&lt;&gt;"",C2218&lt;&gt;OFFSET(C2218,1,0)),SUMIFS([Giá có thuế],[Số ĐK],C2218),"")</f>
        <v/>
      </c>
      <c r="W2218" s="53"/>
      <c r="X2218" s="55" t="str">
        <f>IF(W2218="","",'Thông Tin Chung'!#REF!)</f>
        <v/>
      </c>
      <c r="Y2218" s="57" t="str">
        <f t="shared" ca="1" si="420"/>
        <v/>
      </c>
      <c r="Z2218" s="59"/>
      <c r="AA2218" s="49" t="str">
        <f ca="1">IF(C2218="","",IF(OR(D2218&lt;NgayBatDau,D2218&gt;NgayKetThuc),"Ngày tháng phải nằm trong kỳ báo cáo",IF(AND(G2218&lt;&gt;"",COUNTIF(D.2[Tên khách hàng],G2218)=0),"Tên KH chưa khai báo trong DSKH",IF(AND(H2218&lt;&gt;"",COUNTIF(D.1[Tên sản phẩm],H2218)=0),"SP này chưa khai báo trong DSSP",""))))</f>
        <v/>
      </c>
      <c r="AB2218" s="28" t="str">
        <f t="shared" ca="1" si="410"/>
        <v/>
      </c>
      <c r="AC2218" s="29" t="str">
        <f>IF(OR(H2218="",S2218=""),"",S2218-(SUM(L2218,M2218)*INDEX(#REF!,MATCH(H2218,D.1[Tên sản phẩm],0))))</f>
        <v/>
      </c>
    </row>
    <row r="2219" spans="2:29" ht="27.75" customHeight="1">
      <c r="B2219" s="69">
        <f t="shared" si="411"/>
        <v>2216</v>
      </c>
      <c r="C2219" s="49" t="str">
        <f t="shared" ca="1" si="412"/>
        <v/>
      </c>
      <c r="D2219" s="50" t="str">
        <f t="shared" ca="1" si="413"/>
        <v/>
      </c>
      <c r="E2219" s="51" t="str">
        <f t="shared" ca="1" si="414"/>
        <v/>
      </c>
      <c r="F2219" s="51"/>
      <c r="G2219" s="52" t="str">
        <f t="shared" ca="1" si="415"/>
        <v/>
      </c>
      <c r="H2219" s="53"/>
      <c r="I2219" s="54" t="str">
        <f>IF(H2219="","",INDEX(D.1[Quy cách],MATCH(H2219,D.1[Tên sản phẩm],0)))</f>
        <v/>
      </c>
      <c r="J2219" s="20" t="str">
        <f>IF(H2219="","",INDEX(D.1[ĐVT],MATCH(H2219,D.1[Tên sản phẩm],0)))</f>
        <v/>
      </c>
      <c r="K2219" s="56" t="str">
        <f>IF(H2219="","",INDEX(#REF!,MATCH(H2219,D.1[Tên sản phẩm],0)))</f>
        <v/>
      </c>
      <c r="L2219" s="56"/>
      <c r="M2219" s="53"/>
      <c r="N2219" s="53"/>
      <c r="O2219" s="53"/>
      <c r="P2219" s="57" t="str">
        <f t="shared" si="416"/>
        <v/>
      </c>
      <c r="Q2219" s="58"/>
      <c r="R2219" s="56" t="str">
        <f t="shared" si="409"/>
        <v/>
      </c>
      <c r="S2219" s="57" t="str">
        <f t="shared" si="417"/>
        <v/>
      </c>
      <c r="T2219" s="58" t="str">
        <f t="shared" ca="1" si="418"/>
        <v/>
      </c>
      <c r="U2219" s="57" t="str">
        <f t="shared" si="419"/>
        <v/>
      </c>
      <c r="V2219" s="57" t="str">
        <f ca="1">IF(AND(C2219&lt;&gt;"",C2219&lt;&gt;OFFSET(C2219,1,0)),SUMIFS([Giá có thuế],[Số ĐK],C2219),"")</f>
        <v/>
      </c>
      <c r="W2219" s="53"/>
      <c r="X2219" s="55" t="str">
        <f>IF(W2219="","",'Thông Tin Chung'!#REF!)</f>
        <v/>
      </c>
      <c r="Y2219" s="57" t="str">
        <f t="shared" ca="1" si="420"/>
        <v/>
      </c>
      <c r="Z2219" s="59"/>
      <c r="AA2219" s="49" t="str">
        <f ca="1">IF(C2219="","",IF(OR(D2219&lt;NgayBatDau,D2219&gt;NgayKetThuc),"Ngày tháng phải nằm trong kỳ báo cáo",IF(AND(G2219&lt;&gt;"",COUNTIF(D.2[Tên khách hàng],G2219)=0),"Tên KH chưa khai báo trong DSKH",IF(AND(H2219&lt;&gt;"",COUNTIF(D.1[Tên sản phẩm],H2219)=0),"SP này chưa khai báo trong DSSP",""))))</f>
        <v/>
      </c>
      <c r="AB2219" s="28" t="str">
        <f t="shared" ca="1" si="410"/>
        <v/>
      </c>
      <c r="AC2219" s="29" t="str">
        <f>IF(OR(H2219="",S2219=""),"",S2219-(SUM(L2219,M2219)*INDEX(#REF!,MATCH(H2219,D.1[Tên sản phẩm],0))))</f>
        <v/>
      </c>
    </row>
    <row r="2220" spans="2:29" ht="27.75" customHeight="1">
      <c r="B2220" s="69">
        <f t="shared" si="411"/>
        <v>2217</v>
      </c>
      <c r="C2220" s="49" t="str">
        <f t="shared" ca="1" si="412"/>
        <v/>
      </c>
      <c r="D2220" s="50" t="str">
        <f t="shared" ca="1" si="413"/>
        <v/>
      </c>
      <c r="E2220" s="51" t="str">
        <f t="shared" ca="1" si="414"/>
        <v/>
      </c>
      <c r="F2220" s="51"/>
      <c r="G2220" s="52" t="str">
        <f t="shared" ca="1" si="415"/>
        <v/>
      </c>
      <c r="H2220" s="53"/>
      <c r="I2220" s="54" t="str">
        <f>IF(H2220="","",INDEX(D.1[Quy cách],MATCH(H2220,D.1[Tên sản phẩm],0)))</f>
        <v/>
      </c>
      <c r="J2220" s="20" t="str">
        <f>IF(H2220="","",INDEX(D.1[ĐVT],MATCH(H2220,D.1[Tên sản phẩm],0)))</f>
        <v/>
      </c>
      <c r="K2220" s="56" t="str">
        <f>IF(H2220="","",INDEX(#REF!,MATCH(H2220,D.1[Tên sản phẩm],0)))</f>
        <v/>
      </c>
      <c r="L2220" s="56"/>
      <c r="M2220" s="53"/>
      <c r="N2220" s="53"/>
      <c r="O2220" s="53"/>
      <c r="P2220" s="57" t="str">
        <f t="shared" si="416"/>
        <v/>
      </c>
      <c r="Q2220" s="58"/>
      <c r="R2220" s="56" t="str">
        <f t="shared" si="409"/>
        <v/>
      </c>
      <c r="S2220" s="57" t="str">
        <f t="shared" si="417"/>
        <v/>
      </c>
      <c r="T2220" s="58" t="str">
        <f t="shared" ca="1" si="418"/>
        <v/>
      </c>
      <c r="U2220" s="57" t="str">
        <f t="shared" si="419"/>
        <v/>
      </c>
      <c r="V2220" s="57" t="str">
        <f ca="1">IF(AND(C2220&lt;&gt;"",C2220&lt;&gt;OFFSET(C2220,1,0)),SUMIFS([Giá có thuế],[Số ĐK],C2220),"")</f>
        <v/>
      </c>
      <c r="W2220" s="53"/>
      <c r="X2220" s="55" t="str">
        <f>IF(W2220="","",'Thông Tin Chung'!#REF!)</f>
        <v/>
      </c>
      <c r="Y2220" s="57" t="str">
        <f t="shared" ca="1" si="420"/>
        <v/>
      </c>
      <c r="Z2220" s="59"/>
      <c r="AA2220" s="49" t="str">
        <f ca="1">IF(C2220="","",IF(OR(D2220&lt;NgayBatDau,D2220&gt;NgayKetThuc),"Ngày tháng phải nằm trong kỳ báo cáo",IF(AND(G2220&lt;&gt;"",COUNTIF(D.2[Tên khách hàng],G2220)=0),"Tên KH chưa khai báo trong DSKH",IF(AND(H2220&lt;&gt;"",COUNTIF(D.1[Tên sản phẩm],H2220)=0),"SP này chưa khai báo trong DSSP",""))))</f>
        <v/>
      </c>
      <c r="AB2220" s="28" t="str">
        <f t="shared" ca="1" si="410"/>
        <v/>
      </c>
      <c r="AC2220" s="29" t="str">
        <f>IF(OR(H2220="",S2220=""),"",S2220-(SUM(L2220,M2220)*INDEX(#REF!,MATCH(H2220,D.1[Tên sản phẩm],0))))</f>
        <v/>
      </c>
    </row>
    <row r="2221" spans="2:29" ht="27.75" customHeight="1">
      <c r="B2221" s="69">
        <f t="shared" si="411"/>
        <v>2218</v>
      </c>
      <c r="C2221" s="49" t="str">
        <f t="shared" ca="1" si="412"/>
        <v/>
      </c>
      <c r="D2221" s="50" t="str">
        <f t="shared" ca="1" si="413"/>
        <v/>
      </c>
      <c r="E2221" s="51" t="str">
        <f t="shared" ca="1" si="414"/>
        <v/>
      </c>
      <c r="F2221" s="51"/>
      <c r="G2221" s="52" t="str">
        <f t="shared" ca="1" si="415"/>
        <v/>
      </c>
      <c r="H2221" s="53"/>
      <c r="I2221" s="54" t="str">
        <f>IF(H2221="","",INDEX(D.1[Quy cách],MATCH(H2221,D.1[Tên sản phẩm],0)))</f>
        <v/>
      </c>
      <c r="J2221" s="20" t="str">
        <f>IF(H2221="","",INDEX(D.1[ĐVT],MATCH(H2221,D.1[Tên sản phẩm],0)))</f>
        <v/>
      </c>
      <c r="K2221" s="56" t="str">
        <f>IF(H2221="","",INDEX(#REF!,MATCH(H2221,D.1[Tên sản phẩm],0)))</f>
        <v/>
      </c>
      <c r="L2221" s="56"/>
      <c r="M2221" s="53"/>
      <c r="N2221" s="53"/>
      <c r="O2221" s="53"/>
      <c r="P2221" s="57" t="str">
        <f t="shared" si="416"/>
        <v/>
      </c>
      <c r="Q2221" s="58"/>
      <c r="R2221" s="56" t="str">
        <f t="shared" si="409"/>
        <v/>
      </c>
      <c r="S2221" s="57" t="str">
        <f t="shared" si="417"/>
        <v/>
      </c>
      <c r="T2221" s="58" t="str">
        <f t="shared" ca="1" si="418"/>
        <v/>
      </c>
      <c r="U2221" s="57" t="str">
        <f t="shared" si="419"/>
        <v/>
      </c>
      <c r="V2221" s="57" t="str">
        <f ca="1">IF(AND(C2221&lt;&gt;"",C2221&lt;&gt;OFFSET(C2221,1,0)),SUMIFS([Giá có thuế],[Số ĐK],C2221),"")</f>
        <v/>
      </c>
      <c r="W2221" s="53"/>
      <c r="X2221" s="55" t="str">
        <f>IF(W2221="","",'Thông Tin Chung'!#REF!)</f>
        <v/>
      </c>
      <c r="Y2221" s="57" t="str">
        <f t="shared" ca="1" si="420"/>
        <v/>
      </c>
      <c r="Z2221" s="59"/>
      <c r="AA2221" s="49" t="str">
        <f ca="1">IF(C2221="","",IF(OR(D2221&lt;NgayBatDau,D2221&gt;NgayKetThuc),"Ngày tháng phải nằm trong kỳ báo cáo",IF(AND(G2221&lt;&gt;"",COUNTIF(D.2[Tên khách hàng],G2221)=0),"Tên KH chưa khai báo trong DSKH",IF(AND(H2221&lt;&gt;"",COUNTIF(D.1[Tên sản phẩm],H2221)=0),"SP này chưa khai báo trong DSSP",""))))</f>
        <v/>
      </c>
      <c r="AB2221" s="28" t="str">
        <f t="shared" ca="1" si="410"/>
        <v/>
      </c>
      <c r="AC2221" s="29" t="str">
        <f>IF(OR(H2221="",S2221=""),"",S2221-(SUM(L2221,M2221)*INDEX(#REF!,MATCH(H2221,D.1[Tên sản phẩm],0))))</f>
        <v/>
      </c>
    </row>
    <row r="2222" spans="2:29" ht="27.75" customHeight="1">
      <c r="B2222" s="69">
        <f t="shared" si="411"/>
        <v>2219</v>
      </c>
      <c r="C2222" s="49" t="str">
        <f t="shared" ca="1" si="412"/>
        <v/>
      </c>
      <c r="D2222" s="50" t="str">
        <f t="shared" ca="1" si="413"/>
        <v/>
      </c>
      <c r="E2222" s="51" t="str">
        <f t="shared" ca="1" si="414"/>
        <v/>
      </c>
      <c r="F2222" s="51"/>
      <c r="G2222" s="52" t="str">
        <f t="shared" ca="1" si="415"/>
        <v/>
      </c>
      <c r="H2222" s="53"/>
      <c r="I2222" s="54" t="str">
        <f>IF(H2222="","",INDEX(D.1[Quy cách],MATCH(H2222,D.1[Tên sản phẩm],0)))</f>
        <v/>
      </c>
      <c r="J2222" s="20" t="str">
        <f>IF(H2222="","",INDEX(D.1[ĐVT],MATCH(H2222,D.1[Tên sản phẩm],0)))</f>
        <v/>
      </c>
      <c r="K2222" s="56" t="str">
        <f>IF(H2222="","",INDEX(#REF!,MATCH(H2222,D.1[Tên sản phẩm],0)))</f>
        <v/>
      </c>
      <c r="L2222" s="56"/>
      <c r="M2222" s="53"/>
      <c r="N2222" s="53"/>
      <c r="O2222" s="53"/>
      <c r="P2222" s="57" t="str">
        <f t="shared" si="416"/>
        <v/>
      </c>
      <c r="Q2222" s="58"/>
      <c r="R2222" s="56" t="str">
        <f t="shared" si="409"/>
        <v/>
      </c>
      <c r="S2222" s="57" t="str">
        <f t="shared" si="417"/>
        <v/>
      </c>
      <c r="T2222" s="58" t="str">
        <f t="shared" ca="1" si="418"/>
        <v/>
      </c>
      <c r="U2222" s="57" t="str">
        <f t="shared" si="419"/>
        <v/>
      </c>
      <c r="V2222" s="57" t="str">
        <f ca="1">IF(AND(C2222&lt;&gt;"",C2222&lt;&gt;OFFSET(C2222,1,0)),SUMIFS([Giá có thuế],[Số ĐK],C2222),"")</f>
        <v/>
      </c>
      <c r="W2222" s="53"/>
      <c r="X2222" s="55" t="str">
        <f>IF(W2222="","",'Thông Tin Chung'!#REF!)</f>
        <v/>
      </c>
      <c r="Y2222" s="57" t="str">
        <f t="shared" ca="1" si="420"/>
        <v/>
      </c>
      <c r="Z2222" s="59"/>
      <c r="AA2222" s="49" t="str">
        <f ca="1">IF(C2222="","",IF(OR(D2222&lt;NgayBatDau,D2222&gt;NgayKetThuc),"Ngày tháng phải nằm trong kỳ báo cáo",IF(AND(G2222&lt;&gt;"",COUNTIF(D.2[Tên khách hàng],G2222)=0),"Tên KH chưa khai báo trong DSKH",IF(AND(H2222&lt;&gt;"",COUNTIF(D.1[Tên sản phẩm],H2222)=0),"SP này chưa khai báo trong DSSP",""))))</f>
        <v/>
      </c>
      <c r="AB2222" s="28" t="str">
        <f t="shared" ca="1" si="410"/>
        <v/>
      </c>
      <c r="AC2222" s="29" t="str">
        <f>IF(OR(H2222="",S2222=""),"",S2222-(SUM(L2222,M2222)*INDEX(#REF!,MATCH(H2222,D.1[Tên sản phẩm],0))))</f>
        <v/>
      </c>
    </row>
    <row r="2223" spans="2:29" ht="27.75" customHeight="1">
      <c r="B2223" s="69">
        <f t="shared" si="411"/>
        <v>2220</v>
      </c>
      <c r="C2223" s="49" t="str">
        <f t="shared" ca="1" si="412"/>
        <v/>
      </c>
      <c r="D2223" s="50" t="str">
        <f t="shared" ca="1" si="413"/>
        <v/>
      </c>
      <c r="E2223" s="51" t="str">
        <f t="shared" ca="1" si="414"/>
        <v/>
      </c>
      <c r="F2223" s="51"/>
      <c r="G2223" s="52" t="str">
        <f t="shared" ca="1" si="415"/>
        <v/>
      </c>
      <c r="H2223" s="53"/>
      <c r="I2223" s="54" t="str">
        <f>IF(H2223="","",INDEX(D.1[Quy cách],MATCH(H2223,D.1[Tên sản phẩm],0)))</f>
        <v/>
      </c>
      <c r="J2223" s="20" t="str">
        <f>IF(H2223="","",INDEX(D.1[ĐVT],MATCH(H2223,D.1[Tên sản phẩm],0)))</f>
        <v/>
      </c>
      <c r="K2223" s="56" t="str">
        <f>IF(H2223="","",INDEX(#REF!,MATCH(H2223,D.1[Tên sản phẩm],0)))</f>
        <v/>
      </c>
      <c r="L2223" s="56"/>
      <c r="M2223" s="53"/>
      <c r="N2223" s="53"/>
      <c r="O2223" s="53"/>
      <c r="P2223" s="57" t="str">
        <f t="shared" si="416"/>
        <v/>
      </c>
      <c r="Q2223" s="58"/>
      <c r="R2223" s="56" t="str">
        <f t="shared" si="409"/>
        <v/>
      </c>
      <c r="S2223" s="57" t="str">
        <f t="shared" si="417"/>
        <v/>
      </c>
      <c r="T2223" s="58" t="str">
        <f t="shared" ca="1" si="418"/>
        <v/>
      </c>
      <c r="U2223" s="57" t="str">
        <f t="shared" si="419"/>
        <v/>
      </c>
      <c r="V2223" s="57" t="str">
        <f ca="1">IF(AND(C2223&lt;&gt;"",C2223&lt;&gt;OFFSET(C2223,1,0)),SUMIFS([Giá có thuế],[Số ĐK],C2223),"")</f>
        <v/>
      </c>
      <c r="W2223" s="53"/>
      <c r="X2223" s="55" t="str">
        <f>IF(W2223="","",'Thông Tin Chung'!#REF!)</f>
        <v/>
      </c>
      <c r="Y2223" s="57" t="str">
        <f t="shared" ca="1" si="420"/>
        <v/>
      </c>
      <c r="Z2223" s="59"/>
      <c r="AA2223" s="49" t="str">
        <f ca="1">IF(C2223="","",IF(OR(D2223&lt;NgayBatDau,D2223&gt;NgayKetThuc),"Ngày tháng phải nằm trong kỳ báo cáo",IF(AND(G2223&lt;&gt;"",COUNTIF(D.2[Tên khách hàng],G2223)=0),"Tên KH chưa khai báo trong DSKH",IF(AND(H2223&lt;&gt;"",COUNTIF(D.1[Tên sản phẩm],H2223)=0),"SP này chưa khai báo trong DSSP",""))))</f>
        <v/>
      </c>
      <c r="AB2223" s="28" t="str">
        <f t="shared" ca="1" si="410"/>
        <v/>
      </c>
      <c r="AC2223" s="29" t="str">
        <f>IF(OR(H2223="",S2223=""),"",S2223-(SUM(L2223,M2223)*INDEX(#REF!,MATCH(H2223,D.1[Tên sản phẩm],0))))</f>
        <v/>
      </c>
    </row>
    <row r="2224" spans="2:29" ht="27.75" customHeight="1">
      <c r="B2224" s="69">
        <f t="shared" si="411"/>
        <v>2221</v>
      </c>
      <c r="C2224" s="49" t="str">
        <f t="shared" ca="1" si="412"/>
        <v/>
      </c>
      <c r="D2224" s="50" t="str">
        <f t="shared" ca="1" si="413"/>
        <v/>
      </c>
      <c r="E2224" s="51" t="str">
        <f t="shared" ca="1" si="414"/>
        <v/>
      </c>
      <c r="F2224" s="51"/>
      <c r="G2224" s="52" t="str">
        <f t="shared" ca="1" si="415"/>
        <v/>
      </c>
      <c r="H2224" s="53"/>
      <c r="I2224" s="54" t="str">
        <f>IF(H2224="","",INDEX(D.1[Quy cách],MATCH(H2224,D.1[Tên sản phẩm],0)))</f>
        <v/>
      </c>
      <c r="J2224" s="20" t="str">
        <f>IF(H2224="","",INDEX(D.1[ĐVT],MATCH(H2224,D.1[Tên sản phẩm],0)))</f>
        <v/>
      </c>
      <c r="K2224" s="56" t="str">
        <f>IF(H2224="","",INDEX(#REF!,MATCH(H2224,D.1[Tên sản phẩm],0)))</f>
        <v/>
      </c>
      <c r="L2224" s="56"/>
      <c r="M2224" s="53"/>
      <c r="N2224" s="53"/>
      <c r="O2224" s="53"/>
      <c r="P2224" s="57" t="str">
        <f t="shared" si="416"/>
        <v/>
      </c>
      <c r="Q2224" s="58"/>
      <c r="R2224" s="56" t="str">
        <f t="shared" si="409"/>
        <v/>
      </c>
      <c r="S2224" s="57" t="str">
        <f t="shared" si="417"/>
        <v/>
      </c>
      <c r="T2224" s="58" t="str">
        <f t="shared" ca="1" si="418"/>
        <v/>
      </c>
      <c r="U2224" s="57" t="str">
        <f t="shared" si="419"/>
        <v/>
      </c>
      <c r="V2224" s="57" t="str">
        <f ca="1">IF(AND(C2224&lt;&gt;"",C2224&lt;&gt;OFFSET(C2224,1,0)),SUMIFS([Giá có thuế],[Số ĐK],C2224),"")</f>
        <v/>
      </c>
      <c r="W2224" s="53"/>
      <c r="X2224" s="55" t="str">
        <f>IF(W2224="","",'Thông Tin Chung'!#REF!)</f>
        <v/>
      </c>
      <c r="Y2224" s="57" t="str">
        <f t="shared" ca="1" si="420"/>
        <v/>
      </c>
      <c r="Z2224" s="59"/>
      <c r="AA2224" s="49" t="str">
        <f ca="1">IF(C2224="","",IF(OR(D2224&lt;NgayBatDau,D2224&gt;NgayKetThuc),"Ngày tháng phải nằm trong kỳ báo cáo",IF(AND(G2224&lt;&gt;"",COUNTIF(D.2[Tên khách hàng],G2224)=0),"Tên KH chưa khai báo trong DSKH",IF(AND(H2224&lt;&gt;"",COUNTIF(D.1[Tên sản phẩm],H2224)=0),"SP này chưa khai báo trong DSSP",""))))</f>
        <v/>
      </c>
      <c r="AB2224" s="28" t="str">
        <f t="shared" ca="1" si="410"/>
        <v/>
      </c>
      <c r="AC2224" s="29" t="str">
        <f>IF(OR(H2224="",S2224=""),"",S2224-(SUM(L2224,M2224)*INDEX(#REF!,MATCH(H2224,D.1[Tên sản phẩm],0))))</f>
        <v/>
      </c>
    </row>
    <row r="2225" spans="2:29" ht="27.75" customHeight="1">
      <c r="B2225" s="69">
        <f t="shared" si="411"/>
        <v>2222</v>
      </c>
      <c r="C2225" s="49" t="str">
        <f t="shared" ca="1" si="412"/>
        <v/>
      </c>
      <c r="D2225" s="50" t="str">
        <f t="shared" ca="1" si="413"/>
        <v/>
      </c>
      <c r="E2225" s="51" t="str">
        <f t="shared" ca="1" si="414"/>
        <v/>
      </c>
      <c r="F2225" s="51"/>
      <c r="G2225" s="52" t="str">
        <f t="shared" ca="1" si="415"/>
        <v/>
      </c>
      <c r="H2225" s="53"/>
      <c r="I2225" s="54" t="str">
        <f>IF(H2225="","",INDEX(D.1[Quy cách],MATCH(H2225,D.1[Tên sản phẩm],0)))</f>
        <v/>
      </c>
      <c r="J2225" s="20" t="str">
        <f>IF(H2225="","",INDEX(D.1[ĐVT],MATCH(H2225,D.1[Tên sản phẩm],0)))</f>
        <v/>
      </c>
      <c r="K2225" s="56" t="str">
        <f>IF(H2225="","",INDEX(#REF!,MATCH(H2225,D.1[Tên sản phẩm],0)))</f>
        <v/>
      </c>
      <c r="L2225" s="56"/>
      <c r="M2225" s="53"/>
      <c r="N2225" s="53"/>
      <c r="O2225" s="53"/>
      <c r="P2225" s="57" t="str">
        <f t="shared" si="416"/>
        <v/>
      </c>
      <c r="Q2225" s="58"/>
      <c r="R2225" s="56" t="str">
        <f t="shared" si="409"/>
        <v/>
      </c>
      <c r="S2225" s="57" t="str">
        <f t="shared" si="417"/>
        <v/>
      </c>
      <c r="T2225" s="58" t="str">
        <f t="shared" ca="1" si="418"/>
        <v/>
      </c>
      <c r="U2225" s="57" t="str">
        <f t="shared" si="419"/>
        <v/>
      </c>
      <c r="V2225" s="57" t="str">
        <f ca="1">IF(AND(C2225&lt;&gt;"",C2225&lt;&gt;OFFSET(C2225,1,0)),SUMIFS([Giá có thuế],[Số ĐK],C2225),"")</f>
        <v/>
      </c>
      <c r="W2225" s="53"/>
      <c r="X2225" s="55" t="str">
        <f>IF(W2225="","",'Thông Tin Chung'!#REF!)</f>
        <v/>
      </c>
      <c r="Y2225" s="57" t="str">
        <f t="shared" ca="1" si="420"/>
        <v/>
      </c>
      <c r="Z2225" s="59"/>
      <c r="AA2225" s="49" t="str">
        <f ca="1">IF(C2225="","",IF(OR(D2225&lt;NgayBatDau,D2225&gt;NgayKetThuc),"Ngày tháng phải nằm trong kỳ báo cáo",IF(AND(G2225&lt;&gt;"",COUNTIF(D.2[Tên khách hàng],G2225)=0),"Tên KH chưa khai báo trong DSKH",IF(AND(H2225&lt;&gt;"",COUNTIF(D.1[Tên sản phẩm],H2225)=0),"SP này chưa khai báo trong DSSP",""))))</f>
        <v/>
      </c>
      <c r="AB2225" s="28" t="str">
        <f t="shared" ca="1" si="410"/>
        <v/>
      </c>
      <c r="AC2225" s="29" t="str">
        <f>IF(OR(H2225="",S2225=""),"",S2225-(SUM(L2225,M2225)*INDEX(#REF!,MATCH(H2225,D.1[Tên sản phẩm],0))))</f>
        <v/>
      </c>
    </row>
    <row r="2226" spans="2:29" ht="27.75" customHeight="1">
      <c r="B2226" s="69">
        <f t="shared" si="411"/>
        <v>2223</v>
      </c>
      <c r="C2226" s="49" t="str">
        <f t="shared" ca="1" si="412"/>
        <v/>
      </c>
      <c r="D2226" s="50" t="str">
        <f t="shared" ca="1" si="413"/>
        <v/>
      </c>
      <c r="E2226" s="51" t="str">
        <f t="shared" ca="1" si="414"/>
        <v/>
      </c>
      <c r="F2226" s="51"/>
      <c r="G2226" s="52" t="str">
        <f t="shared" ca="1" si="415"/>
        <v/>
      </c>
      <c r="H2226" s="53"/>
      <c r="I2226" s="54" t="str">
        <f>IF(H2226="","",INDEX(D.1[Quy cách],MATCH(H2226,D.1[Tên sản phẩm],0)))</f>
        <v/>
      </c>
      <c r="J2226" s="20" t="str">
        <f>IF(H2226="","",INDEX(D.1[ĐVT],MATCH(H2226,D.1[Tên sản phẩm],0)))</f>
        <v/>
      </c>
      <c r="K2226" s="56" t="str">
        <f>IF(H2226="","",INDEX(#REF!,MATCH(H2226,D.1[Tên sản phẩm],0)))</f>
        <v/>
      </c>
      <c r="L2226" s="56"/>
      <c r="M2226" s="53"/>
      <c r="N2226" s="53"/>
      <c r="O2226" s="53"/>
      <c r="P2226" s="57" t="str">
        <f t="shared" si="416"/>
        <v/>
      </c>
      <c r="Q2226" s="58"/>
      <c r="R2226" s="56" t="str">
        <f t="shared" si="409"/>
        <v/>
      </c>
      <c r="S2226" s="57" t="str">
        <f t="shared" si="417"/>
        <v/>
      </c>
      <c r="T2226" s="58" t="str">
        <f t="shared" ca="1" si="418"/>
        <v/>
      </c>
      <c r="U2226" s="57" t="str">
        <f t="shared" si="419"/>
        <v/>
      </c>
      <c r="V2226" s="57" t="str">
        <f ca="1">IF(AND(C2226&lt;&gt;"",C2226&lt;&gt;OFFSET(C2226,1,0)),SUMIFS([Giá có thuế],[Số ĐK],C2226),"")</f>
        <v/>
      </c>
      <c r="W2226" s="53"/>
      <c r="X2226" s="55" t="str">
        <f>IF(W2226="","",'Thông Tin Chung'!#REF!)</f>
        <v/>
      </c>
      <c r="Y2226" s="57" t="str">
        <f t="shared" ca="1" si="420"/>
        <v/>
      </c>
      <c r="Z2226" s="59"/>
      <c r="AA2226" s="49" t="str">
        <f ca="1">IF(C2226="","",IF(OR(D2226&lt;NgayBatDau,D2226&gt;NgayKetThuc),"Ngày tháng phải nằm trong kỳ báo cáo",IF(AND(G2226&lt;&gt;"",COUNTIF(D.2[Tên khách hàng],G2226)=0),"Tên KH chưa khai báo trong DSKH",IF(AND(H2226&lt;&gt;"",COUNTIF(D.1[Tên sản phẩm],H2226)=0),"SP này chưa khai báo trong DSSP",""))))</f>
        <v/>
      </c>
      <c r="AB2226" s="28" t="str">
        <f t="shared" ca="1" si="410"/>
        <v/>
      </c>
      <c r="AC2226" s="29" t="str">
        <f>IF(OR(H2226="",S2226=""),"",S2226-(SUM(L2226,M2226)*INDEX(#REF!,MATCH(H2226,D.1[Tên sản phẩm],0))))</f>
        <v/>
      </c>
    </row>
    <row r="2227" spans="2:29" ht="27.75" customHeight="1">
      <c r="B2227" s="69">
        <f t="shared" si="411"/>
        <v>2224</v>
      </c>
      <c r="C2227" s="49" t="str">
        <f t="shared" ca="1" si="412"/>
        <v/>
      </c>
      <c r="D2227" s="50" t="str">
        <f t="shared" ca="1" si="413"/>
        <v/>
      </c>
      <c r="E2227" s="51" t="str">
        <f t="shared" ca="1" si="414"/>
        <v/>
      </c>
      <c r="F2227" s="51"/>
      <c r="G2227" s="52" t="str">
        <f t="shared" ca="1" si="415"/>
        <v/>
      </c>
      <c r="H2227" s="53"/>
      <c r="I2227" s="54" t="str">
        <f>IF(H2227="","",INDEX(D.1[Quy cách],MATCH(H2227,D.1[Tên sản phẩm],0)))</f>
        <v/>
      </c>
      <c r="J2227" s="20" t="str">
        <f>IF(H2227="","",INDEX(D.1[ĐVT],MATCH(H2227,D.1[Tên sản phẩm],0)))</f>
        <v/>
      </c>
      <c r="K2227" s="56" t="str">
        <f>IF(H2227="","",INDEX(#REF!,MATCH(H2227,D.1[Tên sản phẩm],0)))</f>
        <v/>
      </c>
      <c r="L2227" s="56"/>
      <c r="M2227" s="53"/>
      <c r="N2227" s="53"/>
      <c r="O2227" s="53"/>
      <c r="P2227" s="57" t="str">
        <f t="shared" si="416"/>
        <v/>
      </c>
      <c r="Q2227" s="58"/>
      <c r="R2227" s="56" t="str">
        <f t="shared" si="409"/>
        <v/>
      </c>
      <c r="S2227" s="57" t="str">
        <f t="shared" si="417"/>
        <v/>
      </c>
      <c r="T2227" s="58" t="str">
        <f t="shared" ca="1" si="418"/>
        <v/>
      </c>
      <c r="U2227" s="57" t="str">
        <f t="shared" si="419"/>
        <v/>
      </c>
      <c r="V2227" s="57" t="str">
        <f ca="1">IF(AND(C2227&lt;&gt;"",C2227&lt;&gt;OFFSET(C2227,1,0)),SUMIFS([Giá có thuế],[Số ĐK],C2227),"")</f>
        <v/>
      </c>
      <c r="W2227" s="53"/>
      <c r="X2227" s="55" t="str">
        <f>IF(W2227="","",'Thông Tin Chung'!#REF!)</f>
        <v/>
      </c>
      <c r="Y2227" s="57" t="str">
        <f t="shared" ca="1" si="420"/>
        <v/>
      </c>
      <c r="Z2227" s="59"/>
      <c r="AA2227" s="49" t="str">
        <f ca="1">IF(C2227="","",IF(OR(D2227&lt;NgayBatDau,D2227&gt;NgayKetThuc),"Ngày tháng phải nằm trong kỳ báo cáo",IF(AND(G2227&lt;&gt;"",COUNTIF(D.2[Tên khách hàng],G2227)=0),"Tên KH chưa khai báo trong DSKH",IF(AND(H2227&lt;&gt;"",COUNTIF(D.1[Tên sản phẩm],H2227)=0),"SP này chưa khai báo trong DSSP",""))))</f>
        <v/>
      </c>
      <c r="AB2227" s="28" t="str">
        <f t="shared" ca="1" si="410"/>
        <v/>
      </c>
      <c r="AC2227" s="29" t="str">
        <f>IF(OR(H2227="",S2227=""),"",S2227-(SUM(L2227,M2227)*INDEX(#REF!,MATCH(H2227,D.1[Tên sản phẩm],0))))</f>
        <v/>
      </c>
    </row>
    <row r="2228" spans="2:29" ht="27.75" customHeight="1">
      <c r="B2228" s="69">
        <f t="shared" si="411"/>
        <v>2225</v>
      </c>
      <c r="C2228" s="49" t="str">
        <f t="shared" ca="1" si="412"/>
        <v/>
      </c>
      <c r="D2228" s="50" t="str">
        <f t="shared" ca="1" si="413"/>
        <v/>
      </c>
      <c r="E2228" s="51" t="str">
        <f t="shared" ca="1" si="414"/>
        <v/>
      </c>
      <c r="F2228" s="51"/>
      <c r="G2228" s="52" t="str">
        <f t="shared" ca="1" si="415"/>
        <v/>
      </c>
      <c r="H2228" s="53"/>
      <c r="I2228" s="54" t="str">
        <f>IF(H2228="","",INDEX(D.1[Quy cách],MATCH(H2228,D.1[Tên sản phẩm],0)))</f>
        <v/>
      </c>
      <c r="J2228" s="20" t="str">
        <f>IF(H2228="","",INDEX(D.1[ĐVT],MATCH(H2228,D.1[Tên sản phẩm],0)))</f>
        <v/>
      </c>
      <c r="K2228" s="56" t="str">
        <f>IF(H2228="","",INDEX(#REF!,MATCH(H2228,D.1[Tên sản phẩm],0)))</f>
        <v/>
      </c>
      <c r="L2228" s="56"/>
      <c r="M2228" s="53"/>
      <c r="N2228" s="53"/>
      <c r="O2228" s="53"/>
      <c r="P2228" s="57" t="str">
        <f t="shared" si="416"/>
        <v/>
      </c>
      <c r="Q2228" s="58"/>
      <c r="R2228" s="56" t="str">
        <f t="shared" si="409"/>
        <v/>
      </c>
      <c r="S2228" s="57" t="str">
        <f t="shared" si="417"/>
        <v/>
      </c>
      <c r="T2228" s="58" t="str">
        <f t="shared" ca="1" si="418"/>
        <v/>
      </c>
      <c r="U2228" s="57" t="str">
        <f t="shared" si="419"/>
        <v/>
      </c>
      <c r="V2228" s="57" t="str">
        <f ca="1">IF(AND(C2228&lt;&gt;"",C2228&lt;&gt;OFFSET(C2228,1,0)),SUMIFS([Giá có thuế],[Số ĐK],C2228),"")</f>
        <v/>
      </c>
      <c r="W2228" s="53"/>
      <c r="X2228" s="55" t="str">
        <f>IF(W2228="","",'Thông Tin Chung'!#REF!)</f>
        <v/>
      </c>
      <c r="Y2228" s="57" t="str">
        <f t="shared" ca="1" si="420"/>
        <v/>
      </c>
      <c r="Z2228" s="59"/>
      <c r="AA2228" s="49" t="str">
        <f ca="1">IF(C2228="","",IF(OR(D2228&lt;NgayBatDau,D2228&gt;NgayKetThuc),"Ngày tháng phải nằm trong kỳ báo cáo",IF(AND(G2228&lt;&gt;"",COUNTIF(D.2[Tên khách hàng],G2228)=0),"Tên KH chưa khai báo trong DSKH",IF(AND(H2228&lt;&gt;"",COUNTIF(D.1[Tên sản phẩm],H2228)=0),"SP này chưa khai báo trong DSSP",""))))</f>
        <v/>
      </c>
      <c r="AB2228" s="28" t="str">
        <f t="shared" ca="1" si="410"/>
        <v/>
      </c>
      <c r="AC2228" s="29" t="str">
        <f>IF(OR(H2228="",S2228=""),"",S2228-(SUM(L2228,M2228)*INDEX(#REF!,MATCH(H2228,D.1[Tên sản phẩm],0))))</f>
        <v/>
      </c>
    </row>
    <row r="2229" spans="2:29" ht="27.75" customHeight="1">
      <c r="B2229" s="69">
        <f t="shared" si="411"/>
        <v>2226</v>
      </c>
      <c r="C2229" s="49" t="str">
        <f t="shared" ca="1" si="412"/>
        <v/>
      </c>
      <c r="D2229" s="50" t="str">
        <f t="shared" ca="1" si="413"/>
        <v/>
      </c>
      <c r="E2229" s="51" t="str">
        <f t="shared" ca="1" si="414"/>
        <v/>
      </c>
      <c r="F2229" s="51"/>
      <c r="G2229" s="52" t="str">
        <f t="shared" ca="1" si="415"/>
        <v/>
      </c>
      <c r="H2229" s="53"/>
      <c r="I2229" s="54" t="str">
        <f>IF(H2229="","",INDEX(D.1[Quy cách],MATCH(H2229,D.1[Tên sản phẩm],0)))</f>
        <v/>
      </c>
      <c r="J2229" s="20" t="str">
        <f>IF(H2229="","",INDEX(D.1[ĐVT],MATCH(H2229,D.1[Tên sản phẩm],0)))</f>
        <v/>
      </c>
      <c r="K2229" s="56" t="str">
        <f>IF(H2229="","",INDEX(#REF!,MATCH(H2229,D.1[Tên sản phẩm],0)))</f>
        <v/>
      </c>
      <c r="L2229" s="56"/>
      <c r="M2229" s="53"/>
      <c r="N2229" s="53"/>
      <c r="O2229" s="53"/>
      <c r="P2229" s="57" t="str">
        <f t="shared" si="416"/>
        <v/>
      </c>
      <c r="Q2229" s="58"/>
      <c r="R2229" s="56" t="str">
        <f t="shared" si="409"/>
        <v/>
      </c>
      <c r="S2229" s="57" t="str">
        <f t="shared" si="417"/>
        <v/>
      </c>
      <c r="T2229" s="58" t="str">
        <f t="shared" ca="1" si="418"/>
        <v/>
      </c>
      <c r="U2229" s="57" t="str">
        <f t="shared" si="419"/>
        <v/>
      </c>
      <c r="V2229" s="57" t="str">
        <f ca="1">IF(AND(C2229&lt;&gt;"",C2229&lt;&gt;OFFSET(C2229,1,0)),SUMIFS([Giá có thuế],[Số ĐK],C2229),"")</f>
        <v/>
      </c>
      <c r="W2229" s="53"/>
      <c r="X2229" s="55" t="str">
        <f>IF(W2229="","",'Thông Tin Chung'!#REF!)</f>
        <v/>
      </c>
      <c r="Y2229" s="57" t="str">
        <f t="shared" ca="1" si="420"/>
        <v/>
      </c>
      <c r="Z2229" s="59"/>
      <c r="AA2229" s="49" t="str">
        <f ca="1">IF(C2229="","",IF(OR(D2229&lt;NgayBatDau,D2229&gt;NgayKetThuc),"Ngày tháng phải nằm trong kỳ báo cáo",IF(AND(G2229&lt;&gt;"",COUNTIF(D.2[Tên khách hàng],G2229)=0),"Tên KH chưa khai báo trong DSKH",IF(AND(H2229&lt;&gt;"",COUNTIF(D.1[Tên sản phẩm],H2229)=0),"SP này chưa khai báo trong DSSP",""))))</f>
        <v/>
      </c>
      <c r="AB2229" s="28" t="str">
        <f t="shared" ca="1" si="410"/>
        <v/>
      </c>
      <c r="AC2229" s="29" t="str">
        <f>IF(OR(H2229="",S2229=""),"",S2229-(SUM(L2229,M2229)*INDEX(#REF!,MATCH(H2229,D.1[Tên sản phẩm],0))))</f>
        <v/>
      </c>
    </row>
    <row r="2230" spans="2:29" ht="27.75" customHeight="1">
      <c r="B2230" s="69">
        <f t="shared" si="411"/>
        <v>2227</v>
      </c>
      <c r="C2230" s="49" t="str">
        <f t="shared" ca="1" si="412"/>
        <v/>
      </c>
      <c r="D2230" s="50" t="str">
        <f t="shared" ca="1" si="413"/>
        <v/>
      </c>
      <c r="E2230" s="51" t="str">
        <f t="shared" ca="1" si="414"/>
        <v/>
      </c>
      <c r="F2230" s="51"/>
      <c r="G2230" s="52" t="str">
        <f t="shared" ca="1" si="415"/>
        <v/>
      </c>
      <c r="H2230" s="53"/>
      <c r="I2230" s="54" t="str">
        <f>IF(H2230="","",INDEX(D.1[Quy cách],MATCH(H2230,D.1[Tên sản phẩm],0)))</f>
        <v/>
      </c>
      <c r="J2230" s="20" t="str">
        <f>IF(H2230="","",INDEX(D.1[ĐVT],MATCH(H2230,D.1[Tên sản phẩm],0)))</f>
        <v/>
      </c>
      <c r="K2230" s="56" t="str">
        <f>IF(H2230="","",INDEX(#REF!,MATCH(H2230,D.1[Tên sản phẩm],0)))</f>
        <v/>
      </c>
      <c r="L2230" s="56"/>
      <c r="M2230" s="53"/>
      <c r="N2230" s="53"/>
      <c r="O2230" s="53"/>
      <c r="P2230" s="57" t="str">
        <f t="shared" si="416"/>
        <v/>
      </c>
      <c r="Q2230" s="58"/>
      <c r="R2230" s="56" t="str">
        <f t="shared" si="409"/>
        <v/>
      </c>
      <c r="S2230" s="57" t="str">
        <f t="shared" si="417"/>
        <v/>
      </c>
      <c r="T2230" s="58" t="str">
        <f t="shared" ca="1" si="418"/>
        <v/>
      </c>
      <c r="U2230" s="57" t="str">
        <f t="shared" si="419"/>
        <v/>
      </c>
      <c r="V2230" s="57" t="str">
        <f ca="1">IF(AND(C2230&lt;&gt;"",C2230&lt;&gt;OFFSET(C2230,1,0)),SUMIFS([Giá có thuế],[Số ĐK],C2230),"")</f>
        <v/>
      </c>
      <c r="W2230" s="53"/>
      <c r="X2230" s="55" t="str">
        <f>IF(W2230="","",'Thông Tin Chung'!#REF!)</f>
        <v/>
      </c>
      <c r="Y2230" s="57" t="str">
        <f t="shared" ca="1" si="420"/>
        <v/>
      </c>
      <c r="Z2230" s="59"/>
      <c r="AA2230" s="49" t="str">
        <f ca="1">IF(C2230="","",IF(OR(D2230&lt;NgayBatDau,D2230&gt;NgayKetThuc),"Ngày tháng phải nằm trong kỳ báo cáo",IF(AND(G2230&lt;&gt;"",COUNTIF(D.2[Tên khách hàng],G2230)=0),"Tên KH chưa khai báo trong DSKH",IF(AND(H2230&lt;&gt;"",COUNTIF(D.1[Tên sản phẩm],H2230)=0),"SP này chưa khai báo trong DSSP",""))))</f>
        <v/>
      </c>
      <c r="AB2230" s="28" t="str">
        <f t="shared" ca="1" si="410"/>
        <v/>
      </c>
      <c r="AC2230" s="29" t="str">
        <f>IF(OR(H2230="",S2230=""),"",S2230-(SUM(L2230,M2230)*INDEX(#REF!,MATCH(H2230,D.1[Tên sản phẩm],0))))</f>
        <v/>
      </c>
    </row>
    <row r="2231" spans="2:29" ht="27.75" customHeight="1">
      <c r="B2231" s="69">
        <f t="shared" si="411"/>
        <v>2228</v>
      </c>
      <c r="C2231" s="49" t="str">
        <f t="shared" ca="1" si="412"/>
        <v/>
      </c>
      <c r="D2231" s="50" t="str">
        <f t="shared" ca="1" si="413"/>
        <v/>
      </c>
      <c r="E2231" s="51" t="str">
        <f t="shared" ca="1" si="414"/>
        <v/>
      </c>
      <c r="F2231" s="51"/>
      <c r="G2231" s="52" t="str">
        <f t="shared" ca="1" si="415"/>
        <v/>
      </c>
      <c r="H2231" s="53"/>
      <c r="I2231" s="54" t="str">
        <f>IF(H2231="","",INDEX(D.1[Quy cách],MATCH(H2231,D.1[Tên sản phẩm],0)))</f>
        <v/>
      </c>
      <c r="J2231" s="20" t="str">
        <f>IF(H2231="","",INDEX(D.1[ĐVT],MATCH(H2231,D.1[Tên sản phẩm],0)))</f>
        <v/>
      </c>
      <c r="K2231" s="56" t="str">
        <f>IF(H2231="","",INDEX(#REF!,MATCH(H2231,D.1[Tên sản phẩm],0)))</f>
        <v/>
      </c>
      <c r="L2231" s="56"/>
      <c r="M2231" s="53"/>
      <c r="N2231" s="53"/>
      <c r="O2231" s="53"/>
      <c r="P2231" s="57" t="str">
        <f t="shared" si="416"/>
        <v/>
      </c>
      <c r="Q2231" s="58"/>
      <c r="R2231" s="56" t="str">
        <f t="shared" si="409"/>
        <v/>
      </c>
      <c r="S2231" s="57" t="str">
        <f t="shared" si="417"/>
        <v/>
      </c>
      <c r="T2231" s="58" t="str">
        <f t="shared" ca="1" si="418"/>
        <v/>
      </c>
      <c r="U2231" s="57" t="str">
        <f t="shared" si="419"/>
        <v/>
      </c>
      <c r="V2231" s="57" t="str">
        <f ca="1">IF(AND(C2231&lt;&gt;"",C2231&lt;&gt;OFFSET(C2231,1,0)),SUMIFS([Giá có thuế],[Số ĐK],C2231),"")</f>
        <v/>
      </c>
      <c r="W2231" s="53"/>
      <c r="X2231" s="55" t="str">
        <f>IF(W2231="","",'Thông Tin Chung'!#REF!)</f>
        <v/>
      </c>
      <c r="Y2231" s="57" t="str">
        <f t="shared" ca="1" si="420"/>
        <v/>
      </c>
      <c r="Z2231" s="59"/>
      <c r="AA2231" s="49" t="str">
        <f ca="1">IF(C2231="","",IF(OR(D2231&lt;NgayBatDau,D2231&gt;NgayKetThuc),"Ngày tháng phải nằm trong kỳ báo cáo",IF(AND(G2231&lt;&gt;"",COUNTIF(D.2[Tên khách hàng],G2231)=0),"Tên KH chưa khai báo trong DSKH",IF(AND(H2231&lt;&gt;"",COUNTIF(D.1[Tên sản phẩm],H2231)=0),"SP này chưa khai báo trong DSSP",""))))</f>
        <v/>
      </c>
      <c r="AB2231" s="28" t="str">
        <f t="shared" ca="1" si="410"/>
        <v/>
      </c>
      <c r="AC2231" s="29" t="str">
        <f>IF(OR(H2231="",S2231=""),"",S2231-(SUM(L2231,M2231)*INDEX(#REF!,MATCH(H2231,D.1[Tên sản phẩm],0))))</f>
        <v/>
      </c>
    </row>
    <row r="2232" spans="2:29" ht="27.75" customHeight="1">
      <c r="B2232" s="69">
        <f t="shared" si="411"/>
        <v>2229</v>
      </c>
      <c r="C2232" s="49" t="str">
        <f t="shared" ca="1" si="412"/>
        <v/>
      </c>
      <c r="D2232" s="50" t="str">
        <f t="shared" ca="1" si="413"/>
        <v/>
      </c>
      <c r="E2232" s="51" t="str">
        <f t="shared" ca="1" si="414"/>
        <v/>
      </c>
      <c r="F2232" s="51"/>
      <c r="G2232" s="52" t="str">
        <f t="shared" ca="1" si="415"/>
        <v/>
      </c>
      <c r="H2232" s="53"/>
      <c r="I2232" s="54" t="str">
        <f>IF(H2232="","",INDEX(D.1[Quy cách],MATCH(H2232,D.1[Tên sản phẩm],0)))</f>
        <v/>
      </c>
      <c r="J2232" s="20" t="str">
        <f>IF(H2232="","",INDEX(D.1[ĐVT],MATCH(H2232,D.1[Tên sản phẩm],0)))</f>
        <v/>
      </c>
      <c r="K2232" s="56" t="str">
        <f>IF(H2232="","",INDEX(#REF!,MATCH(H2232,D.1[Tên sản phẩm],0)))</f>
        <v/>
      </c>
      <c r="L2232" s="56"/>
      <c r="M2232" s="53"/>
      <c r="N2232" s="53"/>
      <c r="O2232" s="53"/>
      <c r="P2232" s="57" t="str">
        <f t="shared" si="416"/>
        <v/>
      </c>
      <c r="Q2232" s="58"/>
      <c r="R2232" s="56" t="str">
        <f t="shared" si="409"/>
        <v/>
      </c>
      <c r="S2232" s="57" t="str">
        <f t="shared" si="417"/>
        <v/>
      </c>
      <c r="T2232" s="58" t="str">
        <f t="shared" ca="1" si="418"/>
        <v/>
      </c>
      <c r="U2232" s="57" t="str">
        <f t="shared" si="419"/>
        <v/>
      </c>
      <c r="V2232" s="57" t="str">
        <f ca="1">IF(AND(C2232&lt;&gt;"",C2232&lt;&gt;OFFSET(C2232,1,0)),SUMIFS([Giá có thuế],[Số ĐK],C2232),"")</f>
        <v/>
      </c>
      <c r="W2232" s="53"/>
      <c r="X2232" s="55" t="str">
        <f>IF(W2232="","",'Thông Tin Chung'!#REF!)</f>
        <v/>
      </c>
      <c r="Y2232" s="57" t="str">
        <f t="shared" ca="1" si="420"/>
        <v/>
      </c>
      <c r="Z2232" s="59"/>
      <c r="AA2232" s="49" t="str">
        <f ca="1">IF(C2232="","",IF(OR(D2232&lt;NgayBatDau,D2232&gt;NgayKetThuc),"Ngày tháng phải nằm trong kỳ báo cáo",IF(AND(G2232&lt;&gt;"",COUNTIF(D.2[Tên khách hàng],G2232)=0),"Tên KH chưa khai báo trong DSKH",IF(AND(H2232&lt;&gt;"",COUNTIF(D.1[Tên sản phẩm],H2232)=0),"SP này chưa khai báo trong DSSP",""))))</f>
        <v/>
      </c>
      <c r="AB2232" s="28" t="str">
        <f t="shared" ca="1" si="410"/>
        <v/>
      </c>
      <c r="AC2232" s="29" t="str">
        <f>IF(OR(H2232="",S2232=""),"",S2232-(SUM(L2232,M2232)*INDEX(#REF!,MATCH(H2232,D.1[Tên sản phẩm],0))))</f>
        <v/>
      </c>
    </row>
    <row r="2233" spans="2:29" ht="27.75" customHeight="1">
      <c r="B2233" s="69">
        <f t="shared" si="411"/>
        <v>2230</v>
      </c>
      <c r="C2233" s="49" t="str">
        <f t="shared" ca="1" si="412"/>
        <v/>
      </c>
      <c r="D2233" s="50" t="str">
        <f t="shared" ca="1" si="413"/>
        <v/>
      </c>
      <c r="E2233" s="51" t="str">
        <f t="shared" ca="1" si="414"/>
        <v/>
      </c>
      <c r="F2233" s="51"/>
      <c r="G2233" s="52" t="str">
        <f t="shared" ca="1" si="415"/>
        <v/>
      </c>
      <c r="H2233" s="53"/>
      <c r="I2233" s="54" t="str">
        <f>IF(H2233="","",INDEX(D.1[Quy cách],MATCH(H2233,D.1[Tên sản phẩm],0)))</f>
        <v/>
      </c>
      <c r="J2233" s="20" t="str">
        <f>IF(H2233="","",INDEX(D.1[ĐVT],MATCH(H2233,D.1[Tên sản phẩm],0)))</f>
        <v/>
      </c>
      <c r="K2233" s="56" t="str">
        <f>IF(H2233="","",INDEX(#REF!,MATCH(H2233,D.1[Tên sản phẩm],0)))</f>
        <v/>
      </c>
      <c r="L2233" s="56"/>
      <c r="M2233" s="53"/>
      <c r="N2233" s="53"/>
      <c r="O2233" s="53"/>
      <c r="P2233" s="57" t="str">
        <f t="shared" si="416"/>
        <v/>
      </c>
      <c r="Q2233" s="58"/>
      <c r="R2233" s="56" t="str">
        <f t="shared" si="409"/>
        <v/>
      </c>
      <c r="S2233" s="57" t="str">
        <f t="shared" si="417"/>
        <v/>
      </c>
      <c r="T2233" s="58" t="str">
        <f t="shared" ca="1" si="418"/>
        <v/>
      </c>
      <c r="U2233" s="57" t="str">
        <f t="shared" si="419"/>
        <v/>
      </c>
      <c r="V2233" s="57" t="str">
        <f ca="1">IF(AND(C2233&lt;&gt;"",C2233&lt;&gt;OFFSET(C2233,1,0)),SUMIFS([Giá có thuế],[Số ĐK],C2233),"")</f>
        <v/>
      </c>
      <c r="W2233" s="53"/>
      <c r="X2233" s="55" t="str">
        <f>IF(W2233="","",'Thông Tin Chung'!#REF!)</f>
        <v/>
      </c>
      <c r="Y2233" s="57" t="str">
        <f t="shared" ca="1" si="420"/>
        <v/>
      </c>
      <c r="Z2233" s="59"/>
      <c r="AA2233" s="49" t="str">
        <f ca="1">IF(C2233="","",IF(OR(D2233&lt;NgayBatDau,D2233&gt;NgayKetThuc),"Ngày tháng phải nằm trong kỳ báo cáo",IF(AND(G2233&lt;&gt;"",COUNTIF(D.2[Tên khách hàng],G2233)=0),"Tên KH chưa khai báo trong DSKH",IF(AND(H2233&lt;&gt;"",COUNTIF(D.1[Tên sản phẩm],H2233)=0),"SP này chưa khai báo trong DSSP",""))))</f>
        <v/>
      </c>
      <c r="AB2233" s="28" t="str">
        <f t="shared" ca="1" si="410"/>
        <v/>
      </c>
      <c r="AC2233" s="29" t="str">
        <f>IF(OR(H2233="",S2233=""),"",S2233-(SUM(L2233,M2233)*INDEX(#REF!,MATCH(H2233,D.1[Tên sản phẩm],0))))</f>
        <v/>
      </c>
    </row>
    <row r="2234" spans="2:29" ht="27.75" customHeight="1">
      <c r="B2234" s="69">
        <f t="shared" si="411"/>
        <v>2231</v>
      </c>
      <c r="C2234" s="49" t="str">
        <f t="shared" ca="1" si="412"/>
        <v/>
      </c>
      <c r="D2234" s="50" t="str">
        <f t="shared" ca="1" si="413"/>
        <v/>
      </c>
      <c r="E2234" s="51" t="str">
        <f t="shared" ca="1" si="414"/>
        <v/>
      </c>
      <c r="F2234" s="51"/>
      <c r="G2234" s="52" t="str">
        <f t="shared" ca="1" si="415"/>
        <v/>
      </c>
      <c r="H2234" s="53"/>
      <c r="I2234" s="54" t="str">
        <f>IF(H2234="","",INDEX(D.1[Quy cách],MATCH(H2234,D.1[Tên sản phẩm],0)))</f>
        <v/>
      </c>
      <c r="J2234" s="20" t="str">
        <f>IF(H2234="","",INDEX(D.1[ĐVT],MATCH(H2234,D.1[Tên sản phẩm],0)))</f>
        <v/>
      </c>
      <c r="K2234" s="56" t="str">
        <f>IF(H2234="","",INDEX(#REF!,MATCH(H2234,D.1[Tên sản phẩm],0)))</f>
        <v/>
      </c>
      <c r="L2234" s="56"/>
      <c r="M2234" s="53"/>
      <c r="N2234" s="53"/>
      <c r="O2234" s="53"/>
      <c r="P2234" s="57" t="str">
        <f t="shared" si="416"/>
        <v/>
      </c>
      <c r="Q2234" s="58"/>
      <c r="R2234" s="56" t="str">
        <f t="shared" si="409"/>
        <v/>
      </c>
      <c r="S2234" s="57" t="str">
        <f t="shared" si="417"/>
        <v/>
      </c>
      <c r="T2234" s="58" t="str">
        <f t="shared" ca="1" si="418"/>
        <v/>
      </c>
      <c r="U2234" s="57" t="str">
        <f t="shared" si="419"/>
        <v/>
      </c>
      <c r="V2234" s="57" t="str">
        <f ca="1">IF(AND(C2234&lt;&gt;"",C2234&lt;&gt;OFFSET(C2234,1,0)),SUMIFS([Giá có thuế],[Số ĐK],C2234),"")</f>
        <v/>
      </c>
      <c r="W2234" s="53"/>
      <c r="X2234" s="55" t="str">
        <f>IF(W2234="","",'Thông Tin Chung'!#REF!)</f>
        <v/>
      </c>
      <c r="Y2234" s="57" t="str">
        <f t="shared" ca="1" si="420"/>
        <v/>
      </c>
      <c r="Z2234" s="59"/>
      <c r="AA2234" s="49" t="str">
        <f ca="1">IF(C2234="","",IF(OR(D2234&lt;NgayBatDau,D2234&gt;NgayKetThuc),"Ngày tháng phải nằm trong kỳ báo cáo",IF(AND(G2234&lt;&gt;"",COUNTIF(D.2[Tên khách hàng],G2234)=0),"Tên KH chưa khai báo trong DSKH",IF(AND(H2234&lt;&gt;"",COUNTIF(D.1[Tên sản phẩm],H2234)=0),"SP này chưa khai báo trong DSSP",""))))</f>
        <v/>
      </c>
      <c r="AB2234" s="28" t="str">
        <f t="shared" ca="1" si="410"/>
        <v/>
      </c>
      <c r="AC2234" s="29" t="str">
        <f>IF(OR(H2234="",S2234=""),"",S2234-(SUM(L2234,M2234)*INDEX(#REF!,MATCH(H2234,D.1[Tên sản phẩm],0))))</f>
        <v/>
      </c>
    </row>
    <row r="2235" spans="2:29" ht="27.75" customHeight="1">
      <c r="B2235" s="69">
        <f t="shared" si="411"/>
        <v>2232</v>
      </c>
      <c r="C2235" s="49" t="str">
        <f t="shared" ca="1" si="412"/>
        <v/>
      </c>
      <c r="D2235" s="50" t="str">
        <f t="shared" ca="1" si="413"/>
        <v/>
      </c>
      <c r="E2235" s="51" t="str">
        <f t="shared" ca="1" si="414"/>
        <v/>
      </c>
      <c r="F2235" s="51"/>
      <c r="G2235" s="52" t="str">
        <f t="shared" ca="1" si="415"/>
        <v/>
      </c>
      <c r="H2235" s="53"/>
      <c r="I2235" s="54" t="str">
        <f>IF(H2235="","",INDEX(D.1[Quy cách],MATCH(H2235,D.1[Tên sản phẩm],0)))</f>
        <v/>
      </c>
      <c r="J2235" s="20" t="str">
        <f>IF(H2235="","",INDEX(D.1[ĐVT],MATCH(H2235,D.1[Tên sản phẩm],0)))</f>
        <v/>
      </c>
      <c r="K2235" s="56" t="str">
        <f>IF(H2235="","",INDEX(#REF!,MATCH(H2235,D.1[Tên sản phẩm],0)))</f>
        <v/>
      </c>
      <c r="L2235" s="56"/>
      <c r="M2235" s="53"/>
      <c r="N2235" s="53"/>
      <c r="O2235" s="53"/>
      <c r="P2235" s="57" t="str">
        <f t="shared" si="416"/>
        <v/>
      </c>
      <c r="Q2235" s="58"/>
      <c r="R2235" s="56" t="str">
        <f t="shared" si="409"/>
        <v/>
      </c>
      <c r="S2235" s="57" t="str">
        <f t="shared" si="417"/>
        <v/>
      </c>
      <c r="T2235" s="58" t="str">
        <f t="shared" ca="1" si="418"/>
        <v/>
      </c>
      <c r="U2235" s="57" t="str">
        <f t="shared" si="419"/>
        <v/>
      </c>
      <c r="V2235" s="57" t="str">
        <f ca="1">IF(AND(C2235&lt;&gt;"",C2235&lt;&gt;OFFSET(C2235,1,0)),SUMIFS([Giá có thuế],[Số ĐK],C2235),"")</f>
        <v/>
      </c>
      <c r="W2235" s="53"/>
      <c r="X2235" s="55" t="str">
        <f>IF(W2235="","",'Thông Tin Chung'!#REF!)</f>
        <v/>
      </c>
      <c r="Y2235" s="57" t="str">
        <f t="shared" ca="1" si="420"/>
        <v/>
      </c>
      <c r="Z2235" s="59"/>
      <c r="AA2235" s="49" t="str">
        <f ca="1">IF(C2235="","",IF(OR(D2235&lt;NgayBatDau,D2235&gt;NgayKetThuc),"Ngày tháng phải nằm trong kỳ báo cáo",IF(AND(G2235&lt;&gt;"",COUNTIF(D.2[Tên khách hàng],G2235)=0),"Tên KH chưa khai báo trong DSKH",IF(AND(H2235&lt;&gt;"",COUNTIF(D.1[Tên sản phẩm],H2235)=0),"SP này chưa khai báo trong DSSP",""))))</f>
        <v/>
      </c>
      <c r="AB2235" s="28" t="str">
        <f t="shared" ca="1" si="410"/>
        <v/>
      </c>
      <c r="AC2235" s="29" t="str">
        <f>IF(OR(H2235="",S2235=""),"",S2235-(SUM(L2235,M2235)*INDEX(#REF!,MATCH(H2235,D.1[Tên sản phẩm],0))))</f>
        <v/>
      </c>
    </row>
    <row r="2236" spans="2:29" ht="27.75" customHeight="1">
      <c r="B2236" s="69">
        <f t="shared" si="411"/>
        <v>2233</v>
      </c>
      <c r="C2236" s="49" t="str">
        <f t="shared" ca="1" si="412"/>
        <v/>
      </c>
      <c r="D2236" s="50" t="str">
        <f t="shared" ca="1" si="413"/>
        <v/>
      </c>
      <c r="E2236" s="51" t="str">
        <f t="shared" ca="1" si="414"/>
        <v/>
      </c>
      <c r="F2236" s="51"/>
      <c r="G2236" s="52" t="str">
        <f t="shared" ca="1" si="415"/>
        <v/>
      </c>
      <c r="H2236" s="53"/>
      <c r="I2236" s="54" t="str">
        <f>IF(H2236="","",INDEX(D.1[Quy cách],MATCH(H2236,D.1[Tên sản phẩm],0)))</f>
        <v/>
      </c>
      <c r="J2236" s="20" t="str">
        <f>IF(H2236="","",INDEX(D.1[ĐVT],MATCH(H2236,D.1[Tên sản phẩm],0)))</f>
        <v/>
      </c>
      <c r="K2236" s="56" t="str">
        <f>IF(H2236="","",INDEX(#REF!,MATCH(H2236,D.1[Tên sản phẩm],0)))</f>
        <v/>
      </c>
      <c r="L2236" s="56"/>
      <c r="M2236" s="53"/>
      <c r="N2236" s="53"/>
      <c r="O2236" s="53"/>
      <c r="P2236" s="57" t="str">
        <f t="shared" si="416"/>
        <v/>
      </c>
      <c r="Q2236" s="58"/>
      <c r="R2236" s="56" t="str">
        <f t="shared" si="409"/>
        <v/>
      </c>
      <c r="S2236" s="57" t="str">
        <f t="shared" si="417"/>
        <v/>
      </c>
      <c r="T2236" s="58" t="str">
        <f t="shared" ca="1" si="418"/>
        <v/>
      </c>
      <c r="U2236" s="57" t="str">
        <f t="shared" si="419"/>
        <v/>
      </c>
      <c r="V2236" s="57" t="str">
        <f ca="1">IF(AND(C2236&lt;&gt;"",C2236&lt;&gt;OFFSET(C2236,1,0)),SUMIFS([Giá có thuế],[Số ĐK],C2236),"")</f>
        <v/>
      </c>
      <c r="W2236" s="53"/>
      <c r="X2236" s="55" t="str">
        <f>IF(W2236="","",'Thông Tin Chung'!#REF!)</f>
        <v/>
      </c>
      <c r="Y2236" s="57" t="str">
        <f t="shared" ca="1" si="420"/>
        <v/>
      </c>
      <c r="Z2236" s="59"/>
      <c r="AA2236" s="49" t="str">
        <f ca="1">IF(C2236="","",IF(OR(D2236&lt;NgayBatDau,D2236&gt;NgayKetThuc),"Ngày tháng phải nằm trong kỳ báo cáo",IF(AND(G2236&lt;&gt;"",COUNTIF(D.2[Tên khách hàng],G2236)=0),"Tên KH chưa khai báo trong DSKH",IF(AND(H2236&lt;&gt;"",COUNTIF(D.1[Tên sản phẩm],H2236)=0),"SP này chưa khai báo trong DSSP",""))))</f>
        <v/>
      </c>
      <c r="AB2236" s="28" t="str">
        <f t="shared" ca="1" si="410"/>
        <v/>
      </c>
      <c r="AC2236" s="29" t="str">
        <f>IF(OR(H2236="",S2236=""),"",S2236-(SUM(L2236,M2236)*INDEX(#REF!,MATCH(H2236,D.1[Tên sản phẩm],0))))</f>
        <v/>
      </c>
    </row>
    <row r="2237" spans="2:29" ht="27.75" customHeight="1">
      <c r="B2237" s="69">
        <f t="shared" si="411"/>
        <v>2234</v>
      </c>
      <c r="C2237" s="49" t="str">
        <f t="shared" ca="1" si="412"/>
        <v/>
      </c>
      <c r="D2237" s="50" t="str">
        <f t="shared" ca="1" si="413"/>
        <v/>
      </c>
      <c r="E2237" s="51" t="str">
        <f t="shared" ca="1" si="414"/>
        <v/>
      </c>
      <c r="F2237" s="51"/>
      <c r="G2237" s="52" t="str">
        <f t="shared" ca="1" si="415"/>
        <v/>
      </c>
      <c r="H2237" s="53"/>
      <c r="I2237" s="54" t="str">
        <f>IF(H2237="","",INDEX(D.1[Quy cách],MATCH(H2237,D.1[Tên sản phẩm],0)))</f>
        <v/>
      </c>
      <c r="J2237" s="20" t="str">
        <f>IF(H2237="","",INDEX(D.1[ĐVT],MATCH(H2237,D.1[Tên sản phẩm],0)))</f>
        <v/>
      </c>
      <c r="K2237" s="56" t="str">
        <f>IF(H2237="","",INDEX(#REF!,MATCH(H2237,D.1[Tên sản phẩm],0)))</f>
        <v/>
      </c>
      <c r="L2237" s="56"/>
      <c r="M2237" s="53"/>
      <c r="N2237" s="53"/>
      <c r="O2237" s="53"/>
      <c r="P2237" s="57" t="str">
        <f t="shared" si="416"/>
        <v/>
      </c>
      <c r="Q2237" s="58"/>
      <c r="R2237" s="56" t="str">
        <f t="shared" si="409"/>
        <v/>
      </c>
      <c r="S2237" s="57" t="str">
        <f t="shared" si="417"/>
        <v/>
      </c>
      <c r="T2237" s="58" t="str">
        <f t="shared" ca="1" si="418"/>
        <v/>
      </c>
      <c r="U2237" s="57" t="str">
        <f t="shared" si="419"/>
        <v/>
      </c>
      <c r="V2237" s="57" t="str">
        <f ca="1">IF(AND(C2237&lt;&gt;"",C2237&lt;&gt;OFFSET(C2237,1,0)),SUMIFS([Giá có thuế],[Số ĐK],C2237),"")</f>
        <v/>
      </c>
      <c r="W2237" s="53"/>
      <c r="X2237" s="55" t="str">
        <f>IF(W2237="","",'Thông Tin Chung'!#REF!)</f>
        <v/>
      </c>
      <c r="Y2237" s="57" t="str">
        <f t="shared" ca="1" si="420"/>
        <v/>
      </c>
      <c r="Z2237" s="59"/>
      <c r="AA2237" s="49" t="str">
        <f ca="1">IF(C2237="","",IF(OR(D2237&lt;NgayBatDau,D2237&gt;NgayKetThuc),"Ngày tháng phải nằm trong kỳ báo cáo",IF(AND(G2237&lt;&gt;"",COUNTIF(D.2[Tên khách hàng],G2237)=0),"Tên KH chưa khai báo trong DSKH",IF(AND(H2237&lt;&gt;"",COUNTIF(D.1[Tên sản phẩm],H2237)=0),"SP này chưa khai báo trong DSSP",""))))</f>
        <v/>
      </c>
      <c r="AB2237" s="28" t="str">
        <f t="shared" ca="1" si="410"/>
        <v/>
      </c>
      <c r="AC2237" s="29" t="str">
        <f>IF(OR(H2237="",S2237=""),"",S2237-(SUM(L2237,M2237)*INDEX(#REF!,MATCH(H2237,D.1[Tên sản phẩm],0))))</f>
        <v/>
      </c>
    </row>
    <row r="2238" spans="2:29" ht="27.75" customHeight="1">
      <c r="B2238" s="69">
        <f t="shared" si="411"/>
        <v>2235</v>
      </c>
      <c r="C2238" s="49" t="str">
        <f t="shared" ca="1" si="412"/>
        <v/>
      </c>
      <c r="D2238" s="50" t="str">
        <f t="shared" ca="1" si="413"/>
        <v/>
      </c>
      <c r="E2238" s="51" t="str">
        <f t="shared" ca="1" si="414"/>
        <v/>
      </c>
      <c r="F2238" s="51"/>
      <c r="G2238" s="52" t="str">
        <f t="shared" ca="1" si="415"/>
        <v/>
      </c>
      <c r="H2238" s="53"/>
      <c r="I2238" s="54" t="str">
        <f>IF(H2238="","",INDEX(D.1[Quy cách],MATCH(H2238,D.1[Tên sản phẩm],0)))</f>
        <v/>
      </c>
      <c r="J2238" s="20" t="str">
        <f>IF(H2238="","",INDEX(D.1[ĐVT],MATCH(H2238,D.1[Tên sản phẩm],0)))</f>
        <v/>
      </c>
      <c r="K2238" s="56" t="str">
        <f>IF(H2238="","",INDEX(#REF!,MATCH(H2238,D.1[Tên sản phẩm],0)))</f>
        <v/>
      </c>
      <c r="L2238" s="56"/>
      <c r="M2238" s="53"/>
      <c r="N2238" s="53"/>
      <c r="O2238" s="53"/>
      <c r="P2238" s="57" t="str">
        <f t="shared" si="416"/>
        <v/>
      </c>
      <c r="Q2238" s="58"/>
      <c r="R2238" s="56" t="str">
        <f t="shared" si="409"/>
        <v/>
      </c>
      <c r="S2238" s="57" t="str">
        <f t="shared" si="417"/>
        <v/>
      </c>
      <c r="T2238" s="58" t="str">
        <f t="shared" ca="1" si="418"/>
        <v/>
      </c>
      <c r="U2238" s="57" t="str">
        <f t="shared" si="419"/>
        <v/>
      </c>
      <c r="V2238" s="57" t="str">
        <f ca="1">IF(AND(C2238&lt;&gt;"",C2238&lt;&gt;OFFSET(C2238,1,0)),SUMIFS([Giá có thuế],[Số ĐK],C2238),"")</f>
        <v/>
      </c>
      <c r="W2238" s="53"/>
      <c r="X2238" s="55" t="str">
        <f>IF(W2238="","",'Thông Tin Chung'!#REF!)</f>
        <v/>
      </c>
      <c r="Y2238" s="57" t="str">
        <f t="shared" ca="1" si="420"/>
        <v/>
      </c>
      <c r="Z2238" s="59"/>
      <c r="AA2238" s="49" t="str">
        <f ca="1">IF(C2238="","",IF(OR(D2238&lt;NgayBatDau,D2238&gt;NgayKetThuc),"Ngày tháng phải nằm trong kỳ báo cáo",IF(AND(G2238&lt;&gt;"",COUNTIF(D.2[Tên khách hàng],G2238)=0),"Tên KH chưa khai báo trong DSKH",IF(AND(H2238&lt;&gt;"",COUNTIF(D.1[Tên sản phẩm],H2238)=0),"SP này chưa khai báo trong DSSP",""))))</f>
        <v/>
      </c>
      <c r="AB2238" s="28" t="str">
        <f t="shared" ca="1" si="410"/>
        <v/>
      </c>
      <c r="AC2238" s="29" t="str">
        <f>IF(OR(H2238="",S2238=""),"",S2238-(SUM(L2238,M2238)*INDEX(#REF!,MATCH(H2238,D.1[Tên sản phẩm],0))))</f>
        <v/>
      </c>
    </row>
    <row r="2239" spans="2:29" ht="27.75" customHeight="1">
      <c r="B2239" s="69">
        <f t="shared" si="411"/>
        <v>2236</v>
      </c>
      <c r="C2239" s="49" t="str">
        <f t="shared" ca="1" si="412"/>
        <v/>
      </c>
      <c r="D2239" s="50" t="str">
        <f t="shared" ca="1" si="413"/>
        <v/>
      </c>
      <c r="E2239" s="51" t="str">
        <f t="shared" ca="1" si="414"/>
        <v/>
      </c>
      <c r="F2239" s="51"/>
      <c r="G2239" s="52" t="str">
        <f t="shared" ca="1" si="415"/>
        <v/>
      </c>
      <c r="H2239" s="53"/>
      <c r="I2239" s="54" t="str">
        <f>IF(H2239="","",INDEX(D.1[Quy cách],MATCH(H2239,D.1[Tên sản phẩm],0)))</f>
        <v/>
      </c>
      <c r="J2239" s="20" t="str">
        <f>IF(H2239="","",INDEX(D.1[ĐVT],MATCH(H2239,D.1[Tên sản phẩm],0)))</f>
        <v/>
      </c>
      <c r="K2239" s="56" t="str">
        <f>IF(H2239="","",INDEX(#REF!,MATCH(H2239,D.1[Tên sản phẩm],0)))</f>
        <v/>
      </c>
      <c r="L2239" s="56"/>
      <c r="M2239" s="53"/>
      <c r="N2239" s="53"/>
      <c r="O2239" s="53"/>
      <c r="P2239" s="57" t="str">
        <f t="shared" si="416"/>
        <v/>
      </c>
      <c r="Q2239" s="58"/>
      <c r="R2239" s="56" t="str">
        <f t="shared" si="409"/>
        <v/>
      </c>
      <c r="S2239" s="57" t="str">
        <f t="shared" si="417"/>
        <v/>
      </c>
      <c r="T2239" s="58" t="str">
        <f t="shared" ca="1" si="418"/>
        <v/>
      </c>
      <c r="U2239" s="57" t="str">
        <f t="shared" si="419"/>
        <v/>
      </c>
      <c r="V2239" s="57" t="str">
        <f ca="1">IF(AND(C2239&lt;&gt;"",C2239&lt;&gt;OFFSET(C2239,1,0)),SUMIFS([Giá có thuế],[Số ĐK],C2239),"")</f>
        <v/>
      </c>
      <c r="W2239" s="53"/>
      <c r="X2239" s="55" t="str">
        <f>IF(W2239="","",'Thông Tin Chung'!#REF!)</f>
        <v/>
      </c>
      <c r="Y2239" s="57" t="str">
        <f t="shared" ca="1" si="420"/>
        <v/>
      </c>
      <c r="Z2239" s="59"/>
      <c r="AA2239" s="49" t="str">
        <f ca="1">IF(C2239="","",IF(OR(D2239&lt;NgayBatDau,D2239&gt;NgayKetThuc),"Ngày tháng phải nằm trong kỳ báo cáo",IF(AND(G2239&lt;&gt;"",COUNTIF(D.2[Tên khách hàng],G2239)=0),"Tên KH chưa khai báo trong DSKH",IF(AND(H2239&lt;&gt;"",COUNTIF(D.1[Tên sản phẩm],H2239)=0),"SP này chưa khai báo trong DSSP",""))))</f>
        <v/>
      </c>
      <c r="AB2239" s="28" t="str">
        <f t="shared" ca="1" si="410"/>
        <v/>
      </c>
      <c r="AC2239" s="29" t="str">
        <f>IF(OR(H2239="",S2239=""),"",S2239-(SUM(L2239,M2239)*INDEX(#REF!,MATCH(H2239,D.1[Tên sản phẩm],0))))</f>
        <v/>
      </c>
    </row>
    <row r="2240" spans="2:29" ht="27.75" customHeight="1">
      <c r="B2240" s="69">
        <f t="shared" si="411"/>
        <v>2237</v>
      </c>
      <c r="C2240" s="49" t="str">
        <f t="shared" ca="1" si="412"/>
        <v/>
      </c>
      <c r="D2240" s="50" t="str">
        <f t="shared" ca="1" si="413"/>
        <v/>
      </c>
      <c r="E2240" s="51" t="str">
        <f t="shared" ca="1" si="414"/>
        <v/>
      </c>
      <c r="F2240" s="51"/>
      <c r="G2240" s="52" t="str">
        <f t="shared" ca="1" si="415"/>
        <v/>
      </c>
      <c r="H2240" s="53"/>
      <c r="I2240" s="54" t="str">
        <f>IF(H2240="","",INDEX(D.1[Quy cách],MATCH(H2240,D.1[Tên sản phẩm],0)))</f>
        <v/>
      </c>
      <c r="J2240" s="20" t="str">
        <f>IF(H2240="","",INDEX(D.1[ĐVT],MATCH(H2240,D.1[Tên sản phẩm],0)))</f>
        <v/>
      </c>
      <c r="K2240" s="56" t="str">
        <f>IF(H2240="","",INDEX(#REF!,MATCH(H2240,D.1[Tên sản phẩm],0)))</f>
        <v/>
      </c>
      <c r="L2240" s="56"/>
      <c r="M2240" s="53"/>
      <c r="N2240" s="53"/>
      <c r="O2240" s="53"/>
      <c r="P2240" s="57" t="str">
        <f t="shared" si="416"/>
        <v/>
      </c>
      <c r="Q2240" s="58"/>
      <c r="R2240" s="56" t="str">
        <f t="shared" si="409"/>
        <v/>
      </c>
      <c r="S2240" s="57" t="str">
        <f t="shared" si="417"/>
        <v/>
      </c>
      <c r="T2240" s="58" t="str">
        <f t="shared" ca="1" si="418"/>
        <v/>
      </c>
      <c r="U2240" s="57" t="str">
        <f t="shared" si="419"/>
        <v/>
      </c>
      <c r="V2240" s="57" t="str">
        <f ca="1">IF(AND(C2240&lt;&gt;"",C2240&lt;&gt;OFFSET(C2240,1,0)),SUMIFS([Giá có thuế],[Số ĐK],C2240),"")</f>
        <v/>
      </c>
      <c r="W2240" s="53"/>
      <c r="X2240" s="55" t="str">
        <f>IF(W2240="","",'Thông Tin Chung'!#REF!)</f>
        <v/>
      </c>
      <c r="Y2240" s="57" t="str">
        <f t="shared" ca="1" si="420"/>
        <v/>
      </c>
      <c r="Z2240" s="59"/>
      <c r="AA2240" s="49" t="str">
        <f ca="1">IF(C2240="","",IF(OR(D2240&lt;NgayBatDau,D2240&gt;NgayKetThuc),"Ngày tháng phải nằm trong kỳ báo cáo",IF(AND(G2240&lt;&gt;"",COUNTIF(D.2[Tên khách hàng],G2240)=0),"Tên KH chưa khai báo trong DSKH",IF(AND(H2240&lt;&gt;"",COUNTIF(D.1[Tên sản phẩm],H2240)=0),"SP này chưa khai báo trong DSSP",""))))</f>
        <v/>
      </c>
      <c r="AB2240" s="28" t="str">
        <f t="shared" ca="1" si="410"/>
        <v/>
      </c>
      <c r="AC2240" s="29" t="str">
        <f>IF(OR(H2240="",S2240=""),"",S2240-(SUM(L2240,M2240)*INDEX(#REF!,MATCH(H2240,D.1[Tên sản phẩm],0))))</f>
        <v/>
      </c>
    </row>
    <row r="2241" spans="2:29" ht="27.75" customHeight="1">
      <c r="B2241" s="69">
        <f t="shared" si="411"/>
        <v>2238</v>
      </c>
      <c r="C2241" s="49" t="str">
        <f t="shared" ca="1" si="412"/>
        <v/>
      </c>
      <c r="D2241" s="50" t="str">
        <f t="shared" ca="1" si="413"/>
        <v/>
      </c>
      <c r="E2241" s="51" t="str">
        <f t="shared" ca="1" si="414"/>
        <v/>
      </c>
      <c r="F2241" s="51"/>
      <c r="G2241" s="52" t="str">
        <f t="shared" ca="1" si="415"/>
        <v/>
      </c>
      <c r="H2241" s="53"/>
      <c r="I2241" s="54" t="str">
        <f>IF(H2241="","",INDEX(D.1[Quy cách],MATCH(H2241,D.1[Tên sản phẩm],0)))</f>
        <v/>
      </c>
      <c r="J2241" s="20" t="str">
        <f>IF(H2241="","",INDEX(D.1[ĐVT],MATCH(H2241,D.1[Tên sản phẩm],0)))</f>
        <v/>
      </c>
      <c r="K2241" s="56" t="str">
        <f>IF(H2241="","",INDEX(#REF!,MATCH(H2241,D.1[Tên sản phẩm],0)))</f>
        <v/>
      </c>
      <c r="L2241" s="56"/>
      <c r="M2241" s="53"/>
      <c r="N2241" s="53"/>
      <c r="O2241" s="53"/>
      <c r="P2241" s="57" t="str">
        <f t="shared" si="416"/>
        <v/>
      </c>
      <c r="Q2241" s="58"/>
      <c r="R2241" s="56" t="str">
        <f t="shared" si="409"/>
        <v/>
      </c>
      <c r="S2241" s="57" t="str">
        <f t="shared" si="417"/>
        <v/>
      </c>
      <c r="T2241" s="58" t="str">
        <f t="shared" ca="1" si="418"/>
        <v/>
      </c>
      <c r="U2241" s="57" t="str">
        <f t="shared" si="419"/>
        <v/>
      </c>
      <c r="V2241" s="57" t="str">
        <f ca="1">IF(AND(C2241&lt;&gt;"",C2241&lt;&gt;OFFSET(C2241,1,0)),SUMIFS([Giá có thuế],[Số ĐK],C2241),"")</f>
        <v/>
      </c>
      <c r="W2241" s="53"/>
      <c r="X2241" s="55" t="str">
        <f>IF(W2241="","",'Thông Tin Chung'!#REF!)</f>
        <v/>
      </c>
      <c r="Y2241" s="57" t="str">
        <f t="shared" ca="1" si="420"/>
        <v/>
      </c>
      <c r="Z2241" s="59"/>
      <c r="AA2241" s="49" t="str">
        <f ca="1">IF(C2241="","",IF(OR(D2241&lt;NgayBatDau,D2241&gt;NgayKetThuc),"Ngày tháng phải nằm trong kỳ báo cáo",IF(AND(G2241&lt;&gt;"",COUNTIF(D.2[Tên khách hàng],G2241)=0),"Tên KH chưa khai báo trong DSKH",IF(AND(H2241&lt;&gt;"",COUNTIF(D.1[Tên sản phẩm],H2241)=0),"SP này chưa khai báo trong DSSP",""))))</f>
        <v/>
      </c>
      <c r="AB2241" s="28" t="str">
        <f t="shared" ca="1" si="410"/>
        <v/>
      </c>
      <c r="AC2241" s="29" t="str">
        <f>IF(OR(H2241="",S2241=""),"",S2241-(SUM(L2241,M2241)*INDEX(#REF!,MATCH(H2241,D.1[Tên sản phẩm],0))))</f>
        <v/>
      </c>
    </row>
    <row r="2242" spans="2:29" ht="27.75" customHeight="1">
      <c r="B2242" s="69">
        <f t="shared" si="411"/>
        <v>2239</v>
      </c>
      <c r="C2242" s="49" t="str">
        <f t="shared" ca="1" si="412"/>
        <v/>
      </c>
      <c r="D2242" s="50" t="str">
        <f t="shared" ca="1" si="413"/>
        <v/>
      </c>
      <c r="E2242" s="51" t="str">
        <f t="shared" ca="1" si="414"/>
        <v/>
      </c>
      <c r="F2242" s="51"/>
      <c r="G2242" s="52" t="str">
        <f t="shared" ca="1" si="415"/>
        <v/>
      </c>
      <c r="H2242" s="53"/>
      <c r="I2242" s="54" t="str">
        <f>IF(H2242="","",INDEX(D.1[Quy cách],MATCH(H2242,D.1[Tên sản phẩm],0)))</f>
        <v/>
      </c>
      <c r="J2242" s="20" t="str">
        <f>IF(H2242="","",INDEX(D.1[ĐVT],MATCH(H2242,D.1[Tên sản phẩm],0)))</f>
        <v/>
      </c>
      <c r="K2242" s="56" t="str">
        <f>IF(H2242="","",INDEX(#REF!,MATCH(H2242,D.1[Tên sản phẩm],0)))</f>
        <v/>
      </c>
      <c r="L2242" s="56"/>
      <c r="M2242" s="53"/>
      <c r="N2242" s="53"/>
      <c r="O2242" s="53"/>
      <c r="P2242" s="57" t="str">
        <f t="shared" si="416"/>
        <v/>
      </c>
      <c r="Q2242" s="58"/>
      <c r="R2242" s="56" t="str">
        <f t="shared" si="409"/>
        <v/>
      </c>
      <c r="S2242" s="57" t="str">
        <f t="shared" si="417"/>
        <v/>
      </c>
      <c r="T2242" s="58" t="str">
        <f t="shared" ca="1" si="418"/>
        <v/>
      </c>
      <c r="U2242" s="57" t="str">
        <f t="shared" si="419"/>
        <v/>
      </c>
      <c r="V2242" s="57" t="str">
        <f ca="1">IF(AND(C2242&lt;&gt;"",C2242&lt;&gt;OFFSET(C2242,1,0)),SUMIFS([Giá có thuế],[Số ĐK],C2242),"")</f>
        <v/>
      </c>
      <c r="W2242" s="53"/>
      <c r="X2242" s="55" t="str">
        <f>IF(W2242="","",'Thông Tin Chung'!#REF!)</f>
        <v/>
      </c>
      <c r="Y2242" s="57" t="str">
        <f t="shared" ca="1" si="420"/>
        <v/>
      </c>
      <c r="Z2242" s="59"/>
      <c r="AA2242" s="49" t="str">
        <f ca="1">IF(C2242="","",IF(OR(D2242&lt;NgayBatDau,D2242&gt;NgayKetThuc),"Ngày tháng phải nằm trong kỳ báo cáo",IF(AND(G2242&lt;&gt;"",COUNTIF(D.2[Tên khách hàng],G2242)=0),"Tên KH chưa khai báo trong DSKH",IF(AND(H2242&lt;&gt;"",COUNTIF(D.1[Tên sản phẩm],H2242)=0),"SP này chưa khai báo trong DSSP",""))))</f>
        <v/>
      </c>
      <c r="AB2242" s="28" t="str">
        <f t="shared" ca="1" si="410"/>
        <v/>
      </c>
      <c r="AC2242" s="29" t="str">
        <f>IF(OR(H2242="",S2242=""),"",S2242-(SUM(L2242,M2242)*INDEX(#REF!,MATCH(H2242,D.1[Tên sản phẩm],0))))</f>
        <v/>
      </c>
    </row>
    <row r="2243" spans="2:29" ht="27.75" customHeight="1">
      <c r="B2243" s="69">
        <f t="shared" si="411"/>
        <v>2240</v>
      </c>
      <c r="C2243" s="49" t="str">
        <f t="shared" ca="1" si="412"/>
        <v/>
      </c>
      <c r="D2243" s="50" t="str">
        <f t="shared" ca="1" si="413"/>
        <v/>
      </c>
      <c r="E2243" s="51" t="str">
        <f t="shared" ca="1" si="414"/>
        <v/>
      </c>
      <c r="F2243" s="51"/>
      <c r="G2243" s="52" t="str">
        <f t="shared" ca="1" si="415"/>
        <v/>
      </c>
      <c r="H2243" s="53"/>
      <c r="I2243" s="54" t="str">
        <f>IF(H2243="","",INDEX(D.1[Quy cách],MATCH(H2243,D.1[Tên sản phẩm],0)))</f>
        <v/>
      </c>
      <c r="J2243" s="20" t="str">
        <f>IF(H2243="","",INDEX(D.1[ĐVT],MATCH(H2243,D.1[Tên sản phẩm],0)))</f>
        <v/>
      </c>
      <c r="K2243" s="56" t="str">
        <f>IF(H2243="","",INDEX(#REF!,MATCH(H2243,D.1[Tên sản phẩm],0)))</f>
        <v/>
      </c>
      <c r="L2243" s="56"/>
      <c r="M2243" s="53"/>
      <c r="N2243" s="53"/>
      <c r="O2243" s="53"/>
      <c r="P2243" s="57" t="str">
        <f t="shared" si="416"/>
        <v/>
      </c>
      <c r="Q2243" s="58"/>
      <c r="R2243" s="56" t="str">
        <f t="shared" ref="R2243:R2306" si="421">IF(P2243="","",P2243*SUM(Q2243))</f>
        <v/>
      </c>
      <c r="S2243" s="57" t="str">
        <f t="shared" si="417"/>
        <v/>
      </c>
      <c r="T2243" s="58" t="str">
        <f t="shared" ca="1" si="418"/>
        <v/>
      </c>
      <c r="U2243" s="57" t="str">
        <f t="shared" si="419"/>
        <v/>
      </c>
      <c r="V2243" s="57" t="str">
        <f ca="1">IF(AND(C2243&lt;&gt;"",C2243&lt;&gt;OFFSET(C2243,1,0)),SUMIFS([Giá có thuế],[Số ĐK],C2243),"")</f>
        <v/>
      </c>
      <c r="W2243" s="53"/>
      <c r="X2243" s="55" t="str">
        <f>IF(W2243="","",'Thông Tin Chung'!#REF!)</f>
        <v/>
      </c>
      <c r="Y2243" s="57" t="str">
        <f t="shared" ca="1" si="420"/>
        <v/>
      </c>
      <c r="Z2243" s="59"/>
      <c r="AA2243" s="49" t="str">
        <f ca="1">IF(C2243="","",IF(OR(D2243&lt;NgayBatDau,D2243&gt;NgayKetThuc),"Ngày tháng phải nằm trong kỳ báo cáo",IF(AND(G2243&lt;&gt;"",COUNTIF(D.2[Tên khách hàng],G2243)=0),"Tên KH chưa khai báo trong DSKH",IF(AND(H2243&lt;&gt;"",COUNTIF(D.1[Tên sản phẩm],H2243)=0),"SP này chưa khai báo trong DSSP",""))))</f>
        <v/>
      </c>
      <c r="AB2243" s="28" t="str">
        <f t="shared" ref="AB2243:AB2306" ca="1" si="422">IF(D2243="","",MONTH(D2243))</f>
        <v/>
      </c>
      <c r="AC2243" s="29" t="str">
        <f>IF(OR(H2243="",S2243=""),"",S2243-(SUM(L2243,M2243)*INDEX(#REF!,MATCH(H2243,D.1[Tên sản phẩm],0))))</f>
        <v/>
      </c>
    </row>
    <row r="2244" spans="2:29" ht="27.75" customHeight="1">
      <c r="B2244" s="69">
        <f t="shared" ref="B2244:B2307" si="423">ROW(A2244)-3</f>
        <v>2241</v>
      </c>
      <c r="C2244" s="49" t="str">
        <f t="shared" ref="C2244:C2307" ca="1" si="424">IF(AND(D2244="",E2244="",G2244=""),"",IF(AND(D2244=OFFSET(D2244,-1,0),E2244=OFFSET(E2244,-1,0),G2244=OFFSET(G2244,-1,0)),OFFSET(B2244,-1,1),B2244))</f>
        <v/>
      </c>
      <c r="D2244" s="50" t="str">
        <f t="shared" ref="D2244:D2307" ca="1" si="425">IF(AND($H2244&lt;&gt;"",B2244&lt;&gt;1),OFFSET(C2244,-1,1),"")</f>
        <v/>
      </c>
      <c r="E2244" s="51" t="str">
        <f t="shared" ref="E2244:E2307" ca="1" si="426">IF(AND($H2244&lt;&gt;"",B2244&lt;&gt;1),OFFSET(D2244,-1,1),"")</f>
        <v/>
      </c>
      <c r="F2244" s="51"/>
      <c r="G2244" s="52" t="str">
        <f t="shared" ref="G2244:G2307" ca="1" si="427">IF(AND($H2244&lt;&gt;"",B2244&lt;&gt;1),OFFSET(F2244,-1,1),"")</f>
        <v/>
      </c>
      <c r="H2244" s="53"/>
      <c r="I2244" s="54" t="str">
        <f>IF(H2244="","",INDEX(D.1[Quy cách],MATCH(H2244,D.1[Tên sản phẩm],0)))</f>
        <v/>
      </c>
      <c r="J2244" s="20" t="str">
        <f>IF(H2244="","",INDEX(D.1[ĐVT],MATCH(H2244,D.1[Tên sản phẩm],0)))</f>
        <v/>
      </c>
      <c r="K2244" s="56" t="str">
        <f>IF(H2244="","",INDEX(#REF!,MATCH(H2244,D.1[Tên sản phẩm],0)))</f>
        <v/>
      </c>
      <c r="L2244" s="56"/>
      <c r="M2244" s="53"/>
      <c r="N2244" s="53"/>
      <c r="O2244" s="53"/>
      <c r="P2244" s="57" t="str">
        <f t="shared" ref="P2244:P2307" si="428">IF(AND(K2244&lt;&gt;"",L2244&lt;&gt;""),K2244*L2244,IF(AND(N2244&lt;&gt;"",O2244&lt;&gt;""),N2244*O2244,""))</f>
        <v/>
      </c>
      <c r="Q2244" s="58"/>
      <c r="R2244" s="56" t="str">
        <f t="shared" si="421"/>
        <v/>
      </c>
      <c r="S2244" s="57" t="str">
        <f t="shared" ref="S2244:S2307" si="429">IF(P2244="","",P2244-SUM(R2244))</f>
        <v/>
      </c>
      <c r="T2244" s="58" t="str">
        <f t="shared" ref="T2244:T2307" ca="1" si="430">IF(AND(S2244&lt;&gt;"",C2244=OFFSET(C2244,-1,0)),OFFSET(S2244,-1,1),"")</f>
        <v/>
      </c>
      <c r="U2244" s="57" t="str">
        <f t="shared" ref="U2244:U2307" si="431">IF(S2244="","",S2244*SUM(1,T2244))</f>
        <v/>
      </c>
      <c r="V2244" s="57" t="str">
        <f ca="1">IF(AND(C2244&lt;&gt;"",C2244&lt;&gt;OFFSET(C2244,1,0)),SUMIFS([Giá có thuế],[Số ĐK],C2244),"")</f>
        <v/>
      </c>
      <c r="W2244" s="53"/>
      <c r="X2244" s="55" t="str">
        <f>IF(W2244="","",'Thông Tin Chung'!#REF!)</f>
        <v/>
      </c>
      <c r="Y2244" s="57" t="str">
        <f t="shared" ref="Y2244:Y2307" ca="1" si="432">IF(AND(V2244&lt;&gt;"",W2244&lt;&gt;"",V2244&lt;&gt;0),V2244-W2244,"")</f>
        <v/>
      </c>
      <c r="Z2244" s="59"/>
      <c r="AA2244" s="49" t="str">
        <f ca="1">IF(C2244="","",IF(OR(D2244&lt;NgayBatDau,D2244&gt;NgayKetThuc),"Ngày tháng phải nằm trong kỳ báo cáo",IF(AND(G2244&lt;&gt;"",COUNTIF(D.2[Tên khách hàng],G2244)=0),"Tên KH chưa khai báo trong DSKH",IF(AND(H2244&lt;&gt;"",COUNTIF(D.1[Tên sản phẩm],H2244)=0),"SP này chưa khai báo trong DSSP",""))))</f>
        <v/>
      </c>
      <c r="AB2244" s="28" t="str">
        <f t="shared" ca="1" si="422"/>
        <v/>
      </c>
      <c r="AC2244" s="29" t="str">
        <f>IF(OR(H2244="",S2244=""),"",S2244-(SUM(L2244,M2244)*INDEX(#REF!,MATCH(H2244,D.1[Tên sản phẩm],0))))</f>
        <v/>
      </c>
    </row>
    <row r="2245" spans="2:29" ht="27.75" customHeight="1">
      <c r="B2245" s="69">
        <f t="shared" si="423"/>
        <v>2242</v>
      </c>
      <c r="C2245" s="49" t="str">
        <f t="shared" ca="1" si="424"/>
        <v/>
      </c>
      <c r="D2245" s="50" t="str">
        <f t="shared" ca="1" si="425"/>
        <v/>
      </c>
      <c r="E2245" s="51" t="str">
        <f t="shared" ca="1" si="426"/>
        <v/>
      </c>
      <c r="F2245" s="51"/>
      <c r="G2245" s="52" t="str">
        <f t="shared" ca="1" si="427"/>
        <v/>
      </c>
      <c r="H2245" s="53"/>
      <c r="I2245" s="54" t="str">
        <f>IF(H2245="","",INDEX(D.1[Quy cách],MATCH(H2245,D.1[Tên sản phẩm],0)))</f>
        <v/>
      </c>
      <c r="J2245" s="20" t="str">
        <f>IF(H2245="","",INDEX(D.1[ĐVT],MATCH(H2245,D.1[Tên sản phẩm],0)))</f>
        <v/>
      </c>
      <c r="K2245" s="56" t="str">
        <f>IF(H2245="","",INDEX(#REF!,MATCH(H2245,D.1[Tên sản phẩm],0)))</f>
        <v/>
      </c>
      <c r="L2245" s="56"/>
      <c r="M2245" s="53"/>
      <c r="N2245" s="53"/>
      <c r="O2245" s="53"/>
      <c r="P2245" s="57" t="str">
        <f t="shared" si="428"/>
        <v/>
      </c>
      <c r="Q2245" s="58"/>
      <c r="R2245" s="56" t="str">
        <f t="shared" si="421"/>
        <v/>
      </c>
      <c r="S2245" s="57" t="str">
        <f t="shared" si="429"/>
        <v/>
      </c>
      <c r="T2245" s="58" t="str">
        <f t="shared" ca="1" si="430"/>
        <v/>
      </c>
      <c r="U2245" s="57" t="str">
        <f t="shared" si="431"/>
        <v/>
      </c>
      <c r="V2245" s="57" t="str">
        <f ca="1">IF(AND(C2245&lt;&gt;"",C2245&lt;&gt;OFFSET(C2245,1,0)),SUMIFS([Giá có thuế],[Số ĐK],C2245),"")</f>
        <v/>
      </c>
      <c r="W2245" s="53"/>
      <c r="X2245" s="55" t="str">
        <f>IF(W2245="","",'Thông Tin Chung'!#REF!)</f>
        <v/>
      </c>
      <c r="Y2245" s="57" t="str">
        <f t="shared" ca="1" si="432"/>
        <v/>
      </c>
      <c r="Z2245" s="59"/>
      <c r="AA2245" s="49" t="str">
        <f ca="1">IF(C2245="","",IF(OR(D2245&lt;NgayBatDau,D2245&gt;NgayKetThuc),"Ngày tháng phải nằm trong kỳ báo cáo",IF(AND(G2245&lt;&gt;"",COUNTIF(D.2[Tên khách hàng],G2245)=0),"Tên KH chưa khai báo trong DSKH",IF(AND(H2245&lt;&gt;"",COUNTIF(D.1[Tên sản phẩm],H2245)=0),"SP này chưa khai báo trong DSSP",""))))</f>
        <v/>
      </c>
      <c r="AB2245" s="28" t="str">
        <f t="shared" ca="1" si="422"/>
        <v/>
      </c>
      <c r="AC2245" s="29" t="str">
        <f>IF(OR(H2245="",S2245=""),"",S2245-(SUM(L2245,M2245)*INDEX(#REF!,MATCH(H2245,D.1[Tên sản phẩm],0))))</f>
        <v/>
      </c>
    </row>
    <row r="2246" spans="2:29" ht="27.75" customHeight="1">
      <c r="B2246" s="69">
        <f t="shared" si="423"/>
        <v>2243</v>
      </c>
      <c r="C2246" s="49" t="str">
        <f t="shared" ca="1" si="424"/>
        <v/>
      </c>
      <c r="D2246" s="50" t="str">
        <f t="shared" ca="1" si="425"/>
        <v/>
      </c>
      <c r="E2246" s="51" t="str">
        <f t="shared" ca="1" si="426"/>
        <v/>
      </c>
      <c r="F2246" s="51"/>
      <c r="G2246" s="52" t="str">
        <f t="shared" ca="1" si="427"/>
        <v/>
      </c>
      <c r="H2246" s="53"/>
      <c r="I2246" s="54" t="str">
        <f>IF(H2246="","",INDEX(D.1[Quy cách],MATCH(H2246,D.1[Tên sản phẩm],0)))</f>
        <v/>
      </c>
      <c r="J2246" s="20" t="str">
        <f>IF(H2246="","",INDEX(D.1[ĐVT],MATCH(H2246,D.1[Tên sản phẩm],0)))</f>
        <v/>
      </c>
      <c r="K2246" s="56" t="str">
        <f>IF(H2246="","",INDEX(#REF!,MATCH(H2246,D.1[Tên sản phẩm],0)))</f>
        <v/>
      </c>
      <c r="L2246" s="56"/>
      <c r="M2246" s="53"/>
      <c r="N2246" s="53"/>
      <c r="O2246" s="53"/>
      <c r="P2246" s="57" t="str">
        <f t="shared" si="428"/>
        <v/>
      </c>
      <c r="Q2246" s="58"/>
      <c r="R2246" s="56" t="str">
        <f t="shared" si="421"/>
        <v/>
      </c>
      <c r="S2246" s="57" t="str">
        <f t="shared" si="429"/>
        <v/>
      </c>
      <c r="T2246" s="58" t="str">
        <f t="shared" ca="1" si="430"/>
        <v/>
      </c>
      <c r="U2246" s="57" t="str">
        <f t="shared" si="431"/>
        <v/>
      </c>
      <c r="V2246" s="57" t="str">
        <f ca="1">IF(AND(C2246&lt;&gt;"",C2246&lt;&gt;OFFSET(C2246,1,0)),SUMIFS([Giá có thuế],[Số ĐK],C2246),"")</f>
        <v/>
      </c>
      <c r="W2246" s="53"/>
      <c r="X2246" s="55" t="str">
        <f>IF(W2246="","",'Thông Tin Chung'!#REF!)</f>
        <v/>
      </c>
      <c r="Y2246" s="57" t="str">
        <f t="shared" ca="1" si="432"/>
        <v/>
      </c>
      <c r="Z2246" s="59"/>
      <c r="AA2246" s="49" t="str">
        <f ca="1">IF(C2246="","",IF(OR(D2246&lt;NgayBatDau,D2246&gt;NgayKetThuc),"Ngày tháng phải nằm trong kỳ báo cáo",IF(AND(G2246&lt;&gt;"",COUNTIF(D.2[Tên khách hàng],G2246)=0),"Tên KH chưa khai báo trong DSKH",IF(AND(H2246&lt;&gt;"",COUNTIF(D.1[Tên sản phẩm],H2246)=0),"SP này chưa khai báo trong DSSP",""))))</f>
        <v/>
      </c>
      <c r="AB2246" s="28" t="str">
        <f t="shared" ca="1" si="422"/>
        <v/>
      </c>
      <c r="AC2246" s="29" t="str">
        <f>IF(OR(H2246="",S2246=""),"",S2246-(SUM(L2246,M2246)*INDEX(#REF!,MATCH(H2246,D.1[Tên sản phẩm],0))))</f>
        <v/>
      </c>
    </row>
    <row r="2247" spans="2:29" ht="27.75" customHeight="1">
      <c r="B2247" s="69">
        <f t="shared" si="423"/>
        <v>2244</v>
      </c>
      <c r="C2247" s="49" t="str">
        <f t="shared" ca="1" si="424"/>
        <v/>
      </c>
      <c r="D2247" s="50" t="str">
        <f t="shared" ca="1" si="425"/>
        <v/>
      </c>
      <c r="E2247" s="51" t="str">
        <f t="shared" ca="1" si="426"/>
        <v/>
      </c>
      <c r="F2247" s="51"/>
      <c r="G2247" s="52" t="str">
        <f t="shared" ca="1" si="427"/>
        <v/>
      </c>
      <c r="H2247" s="53"/>
      <c r="I2247" s="54" t="str">
        <f>IF(H2247="","",INDEX(D.1[Quy cách],MATCH(H2247,D.1[Tên sản phẩm],0)))</f>
        <v/>
      </c>
      <c r="J2247" s="20" t="str">
        <f>IF(H2247="","",INDEX(D.1[ĐVT],MATCH(H2247,D.1[Tên sản phẩm],0)))</f>
        <v/>
      </c>
      <c r="K2247" s="56" t="str">
        <f>IF(H2247="","",INDEX(#REF!,MATCH(H2247,D.1[Tên sản phẩm],0)))</f>
        <v/>
      </c>
      <c r="L2247" s="56"/>
      <c r="M2247" s="53"/>
      <c r="N2247" s="53"/>
      <c r="O2247" s="53"/>
      <c r="P2247" s="57" t="str">
        <f t="shared" si="428"/>
        <v/>
      </c>
      <c r="Q2247" s="58"/>
      <c r="R2247" s="56" t="str">
        <f t="shared" si="421"/>
        <v/>
      </c>
      <c r="S2247" s="57" t="str">
        <f t="shared" si="429"/>
        <v/>
      </c>
      <c r="T2247" s="58" t="str">
        <f t="shared" ca="1" si="430"/>
        <v/>
      </c>
      <c r="U2247" s="57" t="str">
        <f t="shared" si="431"/>
        <v/>
      </c>
      <c r="V2247" s="57" t="str">
        <f ca="1">IF(AND(C2247&lt;&gt;"",C2247&lt;&gt;OFFSET(C2247,1,0)),SUMIFS([Giá có thuế],[Số ĐK],C2247),"")</f>
        <v/>
      </c>
      <c r="W2247" s="53"/>
      <c r="X2247" s="55" t="str">
        <f>IF(W2247="","",'Thông Tin Chung'!#REF!)</f>
        <v/>
      </c>
      <c r="Y2247" s="57" t="str">
        <f t="shared" ca="1" si="432"/>
        <v/>
      </c>
      <c r="Z2247" s="59"/>
      <c r="AA2247" s="49" t="str">
        <f ca="1">IF(C2247="","",IF(OR(D2247&lt;NgayBatDau,D2247&gt;NgayKetThuc),"Ngày tháng phải nằm trong kỳ báo cáo",IF(AND(G2247&lt;&gt;"",COUNTIF(D.2[Tên khách hàng],G2247)=0),"Tên KH chưa khai báo trong DSKH",IF(AND(H2247&lt;&gt;"",COUNTIF(D.1[Tên sản phẩm],H2247)=0),"SP này chưa khai báo trong DSSP",""))))</f>
        <v/>
      </c>
      <c r="AB2247" s="28" t="str">
        <f t="shared" ca="1" si="422"/>
        <v/>
      </c>
      <c r="AC2247" s="29" t="str">
        <f>IF(OR(H2247="",S2247=""),"",S2247-(SUM(L2247,M2247)*INDEX(#REF!,MATCH(H2247,D.1[Tên sản phẩm],0))))</f>
        <v/>
      </c>
    </row>
    <row r="2248" spans="2:29" ht="27.75" customHeight="1">
      <c r="B2248" s="69">
        <f t="shared" si="423"/>
        <v>2245</v>
      </c>
      <c r="C2248" s="49" t="str">
        <f t="shared" ca="1" si="424"/>
        <v/>
      </c>
      <c r="D2248" s="50" t="str">
        <f t="shared" ca="1" si="425"/>
        <v/>
      </c>
      <c r="E2248" s="51" t="str">
        <f t="shared" ca="1" si="426"/>
        <v/>
      </c>
      <c r="F2248" s="51"/>
      <c r="G2248" s="52" t="str">
        <f t="shared" ca="1" si="427"/>
        <v/>
      </c>
      <c r="H2248" s="53"/>
      <c r="I2248" s="54" t="str">
        <f>IF(H2248="","",INDEX(D.1[Quy cách],MATCH(H2248,D.1[Tên sản phẩm],0)))</f>
        <v/>
      </c>
      <c r="J2248" s="20" t="str">
        <f>IF(H2248="","",INDEX(D.1[ĐVT],MATCH(H2248,D.1[Tên sản phẩm],0)))</f>
        <v/>
      </c>
      <c r="K2248" s="56" t="str">
        <f>IF(H2248="","",INDEX(#REF!,MATCH(H2248,D.1[Tên sản phẩm],0)))</f>
        <v/>
      </c>
      <c r="L2248" s="56"/>
      <c r="M2248" s="53"/>
      <c r="N2248" s="53"/>
      <c r="O2248" s="53"/>
      <c r="P2248" s="57" t="str">
        <f t="shared" si="428"/>
        <v/>
      </c>
      <c r="Q2248" s="58"/>
      <c r="R2248" s="56" t="str">
        <f t="shared" si="421"/>
        <v/>
      </c>
      <c r="S2248" s="57" t="str">
        <f t="shared" si="429"/>
        <v/>
      </c>
      <c r="T2248" s="58" t="str">
        <f t="shared" ca="1" si="430"/>
        <v/>
      </c>
      <c r="U2248" s="57" t="str">
        <f t="shared" si="431"/>
        <v/>
      </c>
      <c r="V2248" s="57" t="str">
        <f ca="1">IF(AND(C2248&lt;&gt;"",C2248&lt;&gt;OFFSET(C2248,1,0)),SUMIFS([Giá có thuế],[Số ĐK],C2248),"")</f>
        <v/>
      </c>
      <c r="W2248" s="53"/>
      <c r="X2248" s="55" t="str">
        <f>IF(W2248="","",'Thông Tin Chung'!#REF!)</f>
        <v/>
      </c>
      <c r="Y2248" s="57" t="str">
        <f t="shared" ca="1" si="432"/>
        <v/>
      </c>
      <c r="Z2248" s="59"/>
      <c r="AA2248" s="49" t="str">
        <f ca="1">IF(C2248="","",IF(OR(D2248&lt;NgayBatDau,D2248&gt;NgayKetThuc),"Ngày tháng phải nằm trong kỳ báo cáo",IF(AND(G2248&lt;&gt;"",COUNTIF(D.2[Tên khách hàng],G2248)=0),"Tên KH chưa khai báo trong DSKH",IF(AND(H2248&lt;&gt;"",COUNTIF(D.1[Tên sản phẩm],H2248)=0),"SP này chưa khai báo trong DSSP",""))))</f>
        <v/>
      </c>
      <c r="AB2248" s="28" t="str">
        <f t="shared" ca="1" si="422"/>
        <v/>
      </c>
      <c r="AC2248" s="29" t="str">
        <f>IF(OR(H2248="",S2248=""),"",S2248-(SUM(L2248,M2248)*INDEX(#REF!,MATCH(H2248,D.1[Tên sản phẩm],0))))</f>
        <v/>
      </c>
    </row>
    <row r="2249" spans="2:29" ht="27.75" customHeight="1">
      <c r="B2249" s="69">
        <f t="shared" si="423"/>
        <v>2246</v>
      </c>
      <c r="C2249" s="49" t="str">
        <f t="shared" ca="1" si="424"/>
        <v/>
      </c>
      <c r="D2249" s="50" t="str">
        <f t="shared" ca="1" si="425"/>
        <v/>
      </c>
      <c r="E2249" s="51" t="str">
        <f t="shared" ca="1" si="426"/>
        <v/>
      </c>
      <c r="F2249" s="51"/>
      <c r="G2249" s="52" t="str">
        <f t="shared" ca="1" si="427"/>
        <v/>
      </c>
      <c r="H2249" s="53"/>
      <c r="I2249" s="54" t="str">
        <f>IF(H2249="","",INDEX(D.1[Quy cách],MATCH(H2249,D.1[Tên sản phẩm],0)))</f>
        <v/>
      </c>
      <c r="J2249" s="20" t="str">
        <f>IF(H2249="","",INDEX(D.1[ĐVT],MATCH(H2249,D.1[Tên sản phẩm],0)))</f>
        <v/>
      </c>
      <c r="K2249" s="56" t="str">
        <f>IF(H2249="","",INDEX(#REF!,MATCH(H2249,D.1[Tên sản phẩm],0)))</f>
        <v/>
      </c>
      <c r="L2249" s="56"/>
      <c r="M2249" s="53"/>
      <c r="N2249" s="53"/>
      <c r="O2249" s="53"/>
      <c r="P2249" s="57" t="str">
        <f t="shared" si="428"/>
        <v/>
      </c>
      <c r="Q2249" s="58"/>
      <c r="R2249" s="56" t="str">
        <f t="shared" si="421"/>
        <v/>
      </c>
      <c r="S2249" s="57" t="str">
        <f t="shared" si="429"/>
        <v/>
      </c>
      <c r="T2249" s="58" t="str">
        <f t="shared" ca="1" si="430"/>
        <v/>
      </c>
      <c r="U2249" s="57" t="str">
        <f t="shared" si="431"/>
        <v/>
      </c>
      <c r="V2249" s="57" t="str">
        <f ca="1">IF(AND(C2249&lt;&gt;"",C2249&lt;&gt;OFFSET(C2249,1,0)),SUMIFS([Giá có thuế],[Số ĐK],C2249),"")</f>
        <v/>
      </c>
      <c r="W2249" s="53"/>
      <c r="X2249" s="55" t="str">
        <f>IF(W2249="","",'Thông Tin Chung'!#REF!)</f>
        <v/>
      </c>
      <c r="Y2249" s="57" t="str">
        <f t="shared" ca="1" si="432"/>
        <v/>
      </c>
      <c r="Z2249" s="59"/>
      <c r="AA2249" s="49" t="str">
        <f ca="1">IF(C2249="","",IF(OR(D2249&lt;NgayBatDau,D2249&gt;NgayKetThuc),"Ngày tháng phải nằm trong kỳ báo cáo",IF(AND(G2249&lt;&gt;"",COUNTIF(D.2[Tên khách hàng],G2249)=0),"Tên KH chưa khai báo trong DSKH",IF(AND(H2249&lt;&gt;"",COUNTIF(D.1[Tên sản phẩm],H2249)=0),"SP này chưa khai báo trong DSSP",""))))</f>
        <v/>
      </c>
      <c r="AB2249" s="28" t="str">
        <f t="shared" ca="1" si="422"/>
        <v/>
      </c>
      <c r="AC2249" s="29" t="str">
        <f>IF(OR(H2249="",S2249=""),"",S2249-(SUM(L2249,M2249)*INDEX(#REF!,MATCH(H2249,D.1[Tên sản phẩm],0))))</f>
        <v/>
      </c>
    </row>
    <row r="2250" spans="2:29" ht="27.75" customHeight="1">
      <c r="B2250" s="69">
        <f t="shared" si="423"/>
        <v>2247</v>
      </c>
      <c r="C2250" s="49" t="str">
        <f t="shared" ca="1" si="424"/>
        <v/>
      </c>
      <c r="D2250" s="50" t="str">
        <f t="shared" ca="1" si="425"/>
        <v/>
      </c>
      <c r="E2250" s="51" t="str">
        <f t="shared" ca="1" si="426"/>
        <v/>
      </c>
      <c r="F2250" s="51"/>
      <c r="G2250" s="52" t="str">
        <f t="shared" ca="1" si="427"/>
        <v/>
      </c>
      <c r="H2250" s="53"/>
      <c r="I2250" s="54" t="str">
        <f>IF(H2250="","",INDEX(D.1[Quy cách],MATCH(H2250,D.1[Tên sản phẩm],0)))</f>
        <v/>
      </c>
      <c r="J2250" s="20" t="str">
        <f>IF(H2250="","",INDEX(D.1[ĐVT],MATCH(H2250,D.1[Tên sản phẩm],0)))</f>
        <v/>
      </c>
      <c r="K2250" s="56" t="str">
        <f>IF(H2250="","",INDEX(#REF!,MATCH(H2250,D.1[Tên sản phẩm],0)))</f>
        <v/>
      </c>
      <c r="L2250" s="56"/>
      <c r="M2250" s="53"/>
      <c r="N2250" s="53"/>
      <c r="O2250" s="53"/>
      <c r="P2250" s="57" t="str">
        <f t="shared" si="428"/>
        <v/>
      </c>
      <c r="Q2250" s="58"/>
      <c r="R2250" s="56" t="str">
        <f t="shared" si="421"/>
        <v/>
      </c>
      <c r="S2250" s="57" t="str">
        <f t="shared" si="429"/>
        <v/>
      </c>
      <c r="T2250" s="58" t="str">
        <f t="shared" ca="1" si="430"/>
        <v/>
      </c>
      <c r="U2250" s="57" t="str">
        <f t="shared" si="431"/>
        <v/>
      </c>
      <c r="V2250" s="57" t="str">
        <f ca="1">IF(AND(C2250&lt;&gt;"",C2250&lt;&gt;OFFSET(C2250,1,0)),SUMIFS([Giá có thuế],[Số ĐK],C2250),"")</f>
        <v/>
      </c>
      <c r="W2250" s="53"/>
      <c r="X2250" s="55" t="str">
        <f>IF(W2250="","",'Thông Tin Chung'!#REF!)</f>
        <v/>
      </c>
      <c r="Y2250" s="57" t="str">
        <f t="shared" ca="1" si="432"/>
        <v/>
      </c>
      <c r="Z2250" s="59"/>
      <c r="AA2250" s="49" t="str">
        <f ca="1">IF(C2250="","",IF(OR(D2250&lt;NgayBatDau,D2250&gt;NgayKetThuc),"Ngày tháng phải nằm trong kỳ báo cáo",IF(AND(G2250&lt;&gt;"",COUNTIF(D.2[Tên khách hàng],G2250)=0),"Tên KH chưa khai báo trong DSKH",IF(AND(H2250&lt;&gt;"",COUNTIF(D.1[Tên sản phẩm],H2250)=0),"SP này chưa khai báo trong DSSP",""))))</f>
        <v/>
      </c>
      <c r="AB2250" s="28" t="str">
        <f t="shared" ca="1" si="422"/>
        <v/>
      </c>
      <c r="AC2250" s="29" t="str">
        <f>IF(OR(H2250="",S2250=""),"",S2250-(SUM(L2250,M2250)*INDEX(#REF!,MATCH(H2250,D.1[Tên sản phẩm],0))))</f>
        <v/>
      </c>
    </row>
    <row r="2251" spans="2:29" ht="27.75" customHeight="1">
      <c r="B2251" s="69">
        <f t="shared" si="423"/>
        <v>2248</v>
      </c>
      <c r="C2251" s="49" t="str">
        <f t="shared" ca="1" si="424"/>
        <v/>
      </c>
      <c r="D2251" s="50" t="str">
        <f t="shared" ca="1" si="425"/>
        <v/>
      </c>
      <c r="E2251" s="51" t="str">
        <f t="shared" ca="1" si="426"/>
        <v/>
      </c>
      <c r="F2251" s="51"/>
      <c r="G2251" s="52" t="str">
        <f t="shared" ca="1" si="427"/>
        <v/>
      </c>
      <c r="H2251" s="53"/>
      <c r="I2251" s="54" t="str">
        <f>IF(H2251="","",INDEX(D.1[Quy cách],MATCH(H2251,D.1[Tên sản phẩm],0)))</f>
        <v/>
      </c>
      <c r="J2251" s="20" t="str">
        <f>IF(H2251="","",INDEX(D.1[ĐVT],MATCH(H2251,D.1[Tên sản phẩm],0)))</f>
        <v/>
      </c>
      <c r="K2251" s="56" t="str">
        <f>IF(H2251="","",INDEX(#REF!,MATCH(H2251,D.1[Tên sản phẩm],0)))</f>
        <v/>
      </c>
      <c r="L2251" s="56"/>
      <c r="M2251" s="53"/>
      <c r="N2251" s="53"/>
      <c r="O2251" s="53"/>
      <c r="P2251" s="57" t="str">
        <f t="shared" si="428"/>
        <v/>
      </c>
      <c r="Q2251" s="58"/>
      <c r="R2251" s="56" t="str">
        <f t="shared" si="421"/>
        <v/>
      </c>
      <c r="S2251" s="57" t="str">
        <f t="shared" si="429"/>
        <v/>
      </c>
      <c r="T2251" s="58" t="str">
        <f t="shared" ca="1" si="430"/>
        <v/>
      </c>
      <c r="U2251" s="57" t="str">
        <f t="shared" si="431"/>
        <v/>
      </c>
      <c r="V2251" s="57" t="str">
        <f ca="1">IF(AND(C2251&lt;&gt;"",C2251&lt;&gt;OFFSET(C2251,1,0)),SUMIFS([Giá có thuế],[Số ĐK],C2251),"")</f>
        <v/>
      </c>
      <c r="W2251" s="53"/>
      <c r="X2251" s="55" t="str">
        <f>IF(W2251="","",'Thông Tin Chung'!#REF!)</f>
        <v/>
      </c>
      <c r="Y2251" s="57" t="str">
        <f t="shared" ca="1" si="432"/>
        <v/>
      </c>
      <c r="Z2251" s="59"/>
      <c r="AA2251" s="49" t="str">
        <f ca="1">IF(C2251="","",IF(OR(D2251&lt;NgayBatDau,D2251&gt;NgayKetThuc),"Ngày tháng phải nằm trong kỳ báo cáo",IF(AND(G2251&lt;&gt;"",COUNTIF(D.2[Tên khách hàng],G2251)=0),"Tên KH chưa khai báo trong DSKH",IF(AND(H2251&lt;&gt;"",COUNTIF(D.1[Tên sản phẩm],H2251)=0),"SP này chưa khai báo trong DSSP",""))))</f>
        <v/>
      </c>
      <c r="AB2251" s="28" t="str">
        <f t="shared" ca="1" si="422"/>
        <v/>
      </c>
      <c r="AC2251" s="29" t="str">
        <f>IF(OR(H2251="",S2251=""),"",S2251-(SUM(L2251,M2251)*INDEX(#REF!,MATCH(H2251,D.1[Tên sản phẩm],0))))</f>
        <v/>
      </c>
    </row>
    <row r="2252" spans="2:29" ht="27.75" customHeight="1">
      <c r="B2252" s="69">
        <f t="shared" si="423"/>
        <v>2249</v>
      </c>
      <c r="C2252" s="49" t="str">
        <f t="shared" ca="1" si="424"/>
        <v/>
      </c>
      <c r="D2252" s="50" t="str">
        <f t="shared" ca="1" si="425"/>
        <v/>
      </c>
      <c r="E2252" s="51" t="str">
        <f t="shared" ca="1" si="426"/>
        <v/>
      </c>
      <c r="F2252" s="51"/>
      <c r="G2252" s="52" t="str">
        <f t="shared" ca="1" si="427"/>
        <v/>
      </c>
      <c r="H2252" s="53"/>
      <c r="I2252" s="54" t="str">
        <f>IF(H2252="","",INDEX(D.1[Quy cách],MATCH(H2252,D.1[Tên sản phẩm],0)))</f>
        <v/>
      </c>
      <c r="J2252" s="20" t="str">
        <f>IF(H2252="","",INDEX(D.1[ĐVT],MATCH(H2252,D.1[Tên sản phẩm],0)))</f>
        <v/>
      </c>
      <c r="K2252" s="56" t="str">
        <f>IF(H2252="","",INDEX(#REF!,MATCH(H2252,D.1[Tên sản phẩm],0)))</f>
        <v/>
      </c>
      <c r="L2252" s="56"/>
      <c r="M2252" s="53"/>
      <c r="N2252" s="53"/>
      <c r="O2252" s="53"/>
      <c r="P2252" s="57" t="str">
        <f t="shared" si="428"/>
        <v/>
      </c>
      <c r="Q2252" s="58"/>
      <c r="R2252" s="56" t="str">
        <f t="shared" si="421"/>
        <v/>
      </c>
      <c r="S2252" s="57" t="str">
        <f t="shared" si="429"/>
        <v/>
      </c>
      <c r="T2252" s="58" t="str">
        <f t="shared" ca="1" si="430"/>
        <v/>
      </c>
      <c r="U2252" s="57" t="str">
        <f t="shared" si="431"/>
        <v/>
      </c>
      <c r="V2252" s="57" t="str">
        <f ca="1">IF(AND(C2252&lt;&gt;"",C2252&lt;&gt;OFFSET(C2252,1,0)),SUMIFS([Giá có thuế],[Số ĐK],C2252),"")</f>
        <v/>
      </c>
      <c r="W2252" s="53"/>
      <c r="X2252" s="55" t="str">
        <f>IF(W2252="","",'Thông Tin Chung'!#REF!)</f>
        <v/>
      </c>
      <c r="Y2252" s="57" t="str">
        <f t="shared" ca="1" si="432"/>
        <v/>
      </c>
      <c r="Z2252" s="59"/>
      <c r="AA2252" s="49" t="str">
        <f ca="1">IF(C2252="","",IF(OR(D2252&lt;NgayBatDau,D2252&gt;NgayKetThuc),"Ngày tháng phải nằm trong kỳ báo cáo",IF(AND(G2252&lt;&gt;"",COUNTIF(D.2[Tên khách hàng],G2252)=0),"Tên KH chưa khai báo trong DSKH",IF(AND(H2252&lt;&gt;"",COUNTIF(D.1[Tên sản phẩm],H2252)=0),"SP này chưa khai báo trong DSSP",""))))</f>
        <v/>
      </c>
      <c r="AB2252" s="28" t="str">
        <f t="shared" ca="1" si="422"/>
        <v/>
      </c>
      <c r="AC2252" s="29" t="str">
        <f>IF(OR(H2252="",S2252=""),"",S2252-(SUM(L2252,M2252)*INDEX(#REF!,MATCH(H2252,D.1[Tên sản phẩm],0))))</f>
        <v/>
      </c>
    </row>
    <row r="2253" spans="2:29" ht="27.75" customHeight="1">
      <c r="B2253" s="69">
        <f t="shared" si="423"/>
        <v>2250</v>
      </c>
      <c r="C2253" s="49" t="str">
        <f t="shared" ca="1" si="424"/>
        <v/>
      </c>
      <c r="D2253" s="50" t="str">
        <f t="shared" ca="1" si="425"/>
        <v/>
      </c>
      <c r="E2253" s="51" t="str">
        <f t="shared" ca="1" si="426"/>
        <v/>
      </c>
      <c r="F2253" s="51"/>
      <c r="G2253" s="52" t="str">
        <f t="shared" ca="1" si="427"/>
        <v/>
      </c>
      <c r="H2253" s="53"/>
      <c r="I2253" s="54" t="str">
        <f>IF(H2253="","",INDEX(D.1[Quy cách],MATCH(H2253,D.1[Tên sản phẩm],0)))</f>
        <v/>
      </c>
      <c r="J2253" s="20" t="str">
        <f>IF(H2253="","",INDEX(D.1[ĐVT],MATCH(H2253,D.1[Tên sản phẩm],0)))</f>
        <v/>
      </c>
      <c r="K2253" s="56" t="str">
        <f>IF(H2253="","",INDEX(#REF!,MATCH(H2253,D.1[Tên sản phẩm],0)))</f>
        <v/>
      </c>
      <c r="L2253" s="56"/>
      <c r="M2253" s="53"/>
      <c r="N2253" s="53"/>
      <c r="O2253" s="53"/>
      <c r="P2253" s="57" t="str">
        <f t="shared" si="428"/>
        <v/>
      </c>
      <c r="Q2253" s="58"/>
      <c r="R2253" s="56" t="str">
        <f t="shared" si="421"/>
        <v/>
      </c>
      <c r="S2253" s="57" t="str">
        <f t="shared" si="429"/>
        <v/>
      </c>
      <c r="T2253" s="58" t="str">
        <f t="shared" ca="1" si="430"/>
        <v/>
      </c>
      <c r="U2253" s="57" t="str">
        <f t="shared" si="431"/>
        <v/>
      </c>
      <c r="V2253" s="57" t="str">
        <f ca="1">IF(AND(C2253&lt;&gt;"",C2253&lt;&gt;OFFSET(C2253,1,0)),SUMIFS([Giá có thuế],[Số ĐK],C2253),"")</f>
        <v/>
      </c>
      <c r="W2253" s="53"/>
      <c r="X2253" s="55" t="str">
        <f>IF(W2253="","",'Thông Tin Chung'!#REF!)</f>
        <v/>
      </c>
      <c r="Y2253" s="57" t="str">
        <f t="shared" ca="1" si="432"/>
        <v/>
      </c>
      <c r="Z2253" s="59"/>
      <c r="AA2253" s="49" t="str">
        <f ca="1">IF(C2253="","",IF(OR(D2253&lt;NgayBatDau,D2253&gt;NgayKetThuc),"Ngày tháng phải nằm trong kỳ báo cáo",IF(AND(G2253&lt;&gt;"",COUNTIF(D.2[Tên khách hàng],G2253)=0),"Tên KH chưa khai báo trong DSKH",IF(AND(H2253&lt;&gt;"",COUNTIF(D.1[Tên sản phẩm],H2253)=0),"SP này chưa khai báo trong DSSP",""))))</f>
        <v/>
      </c>
      <c r="AB2253" s="28" t="str">
        <f t="shared" ca="1" si="422"/>
        <v/>
      </c>
      <c r="AC2253" s="29" t="str">
        <f>IF(OR(H2253="",S2253=""),"",S2253-(SUM(L2253,M2253)*INDEX(#REF!,MATCH(H2253,D.1[Tên sản phẩm],0))))</f>
        <v/>
      </c>
    </row>
    <row r="2254" spans="2:29" ht="27.75" customHeight="1">
      <c r="B2254" s="69">
        <f t="shared" si="423"/>
        <v>2251</v>
      </c>
      <c r="C2254" s="49" t="str">
        <f t="shared" ca="1" si="424"/>
        <v/>
      </c>
      <c r="D2254" s="50" t="str">
        <f t="shared" ca="1" si="425"/>
        <v/>
      </c>
      <c r="E2254" s="51" t="str">
        <f t="shared" ca="1" si="426"/>
        <v/>
      </c>
      <c r="F2254" s="51"/>
      <c r="G2254" s="52" t="str">
        <f t="shared" ca="1" si="427"/>
        <v/>
      </c>
      <c r="H2254" s="53"/>
      <c r="I2254" s="54" t="str">
        <f>IF(H2254="","",INDEX(D.1[Quy cách],MATCH(H2254,D.1[Tên sản phẩm],0)))</f>
        <v/>
      </c>
      <c r="J2254" s="20" t="str">
        <f>IF(H2254="","",INDEX(D.1[ĐVT],MATCH(H2254,D.1[Tên sản phẩm],0)))</f>
        <v/>
      </c>
      <c r="K2254" s="56" t="str">
        <f>IF(H2254="","",INDEX(#REF!,MATCH(H2254,D.1[Tên sản phẩm],0)))</f>
        <v/>
      </c>
      <c r="L2254" s="56"/>
      <c r="M2254" s="53"/>
      <c r="N2254" s="53"/>
      <c r="O2254" s="53"/>
      <c r="P2254" s="57" t="str">
        <f t="shared" si="428"/>
        <v/>
      </c>
      <c r="Q2254" s="58"/>
      <c r="R2254" s="56" t="str">
        <f t="shared" si="421"/>
        <v/>
      </c>
      <c r="S2254" s="57" t="str">
        <f t="shared" si="429"/>
        <v/>
      </c>
      <c r="T2254" s="58" t="str">
        <f t="shared" ca="1" si="430"/>
        <v/>
      </c>
      <c r="U2254" s="57" t="str">
        <f t="shared" si="431"/>
        <v/>
      </c>
      <c r="V2254" s="57" t="str">
        <f ca="1">IF(AND(C2254&lt;&gt;"",C2254&lt;&gt;OFFSET(C2254,1,0)),SUMIFS([Giá có thuế],[Số ĐK],C2254),"")</f>
        <v/>
      </c>
      <c r="W2254" s="53"/>
      <c r="X2254" s="55" t="str">
        <f>IF(W2254="","",'Thông Tin Chung'!#REF!)</f>
        <v/>
      </c>
      <c r="Y2254" s="57" t="str">
        <f t="shared" ca="1" si="432"/>
        <v/>
      </c>
      <c r="Z2254" s="59"/>
      <c r="AA2254" s="49" t="str">
        <f ca="1">IF(C2254="","",IF(OR(D2254&lt;NgayBatDau,D2254&gt;NgayKetThuc),"Ngày tháng phải nằm trong kỳ báo cáo",IF(AND(G2254&lt;&gt;"",COUNTIF(D.2[Tên khách hàng],G2254)=0),"Tên KH chưa khai báo trong DSKH",IF(AND(H2254&lt;&gt;"",COUNTIF(D.1[Tên sản phẩm],H2254)=0),"SP này chưa khai báo trong DSSP",""))))</f>
        <v/>
      </c>
      <c r="AB2254" s="28" t="str">
        <f t="shared" ca="1" si="422"/>
        <v/>
      </c>
      <c r="AC2254" s="29" t="str">
        <f>IF(OR(H2254="",S2254=""),"",S2254-(SUM(L2254,M2254)*INDEX(#REF!,MATCH(H2254,D.1[Tên sản phẩm],0))))</f>
        <v/>
      </c>
    </row>
    <row r="2255" spans="2:29" ht="27.75" customHeight="1">
      <c r="B2255" s="69">
        <f t="shared" si="423"/>
        <v>2252</v>
      </c>
      <c r="C2255" s="49" t="str">
        <f t="shared" ca="1" si="424"/>
        <v/>
      </c>
      <c r="D2255" s="50" t="str">
        <f t="shared" ca="1" si="425"/>
        <v/>
      </c>
      <c r="E2255" s="51" t="str">
        <f t="shared" ca="1" si="426"/>
        <v/>
      </c>
      <c r="F2255" s="51"/>
      <c r="G2255" s="52" t="str">
        <f t="shared" ca="1" si="427"/>
        <v/>
      </c>
      <c r="H2255" s="53"/>
      <c r="I2255" s="54" t="str">
        <f>IF(H2255="","",INDEX(D.1[Quy cách],MATCH(H2255,D.1[Tên sản phẩm],0)))</f>
        <v/>
      </c>
      <c r="J2255" s="20" t="str">
        <f>IF(H2255="","",INDEX(D.1[ĐVT],MATCH(H2255,D.1[Tên sản phẩm],0)))</f>
        <v/>
      </c>
      <c r="K2255" s="56" t="str">
        <f>IF(H2255="","",INDEX(#REF!,MATCH(H2255,D.1[Tên sản phẩm],0)))</f>
        <v/>
      </c>
      <c r="L2255" s="56"/>
      <c r="M2255" s="53"/>
      <c r="N2255" s="53"/>
      <c r="O2255" s="53"/>
      <c r="P2255" s="57" t="str">
        <f t="shared" si="428"/>
        <v/>
      </c>
      <c r="Q2255" s="58"/>
      <c r="R2255" s="56" t="str">
        <f t="shared" si="421"/>
        <v/>
      </c>
      <c r="S2255" s="57" t="str">
        <f t="shared" si="429"/>
        <v/>
      </c>
      <c r="T2255" s="58" t="str">
        <f t="shared" ca="1" si="430"/>
        <v/>
      </c>
      <c r="U2255" s="57" t="str">
        <f t="shared" si="431"/>
        <v/>
      </c>
      <c r="V2255" s="57" t="str">
        <f ca="1">IF(AND(C2255&lt;&gt;"",C2255&lt;&gt;OFFSET(C2255,1,0)),SUMIFS([Giá có thuế],[Số ĐK],C2255),"")</f>
        <v/>
      </c>
      <c r="W2255" s="53"/>
      <c r="X2255" s="55" t="str">
        <f>IF(W2255="","",'Thông Tin Chung'!#REF!)</f>
        <v/>
      </c>
      <c r="Y2255" s="57" t="str">
        <f t="shared" ca="1" si="432"/>
        <v/>
      </c>
      <c r="Z2255" s="59"/>
      <c r="AA2255" s="49" t="str">
        <f ca="1">IF(C2255="","",IF(OR(D2255&lt;NgayBatDau,D2255&gt;NgayKetThuc),"Ngày tháng phải nằm trong kỳ báo cáo",IF(AND(G2255&lt;&gt;"",COUNTIF(D.2[Tên khách hàng],G2255)=0),"Tên KH chưa khai báo trong DSKH",IF(AND(H2255&lt;&gt;"",COUNTIF(D.1[Tên sản phẩm],H2255)=0),"SP này chưa khai báo trong DSSP",""))))</f>
        <v/>
      </c>
      <c r="AB2255" s="28" t="str">
        <f t="shared" ca="1" si="422"/>
        <v/>
      </c>
      <c r="AC2255" s="29" t="str">
        <f>IF(OR(H2255="",S2255=""),"",S2255-(SUM(L2255,M2255)*INDEX(#REF!,MATCH(H2255,D.1[Tên sản phẩm],0))))</f>
        <v/>
      </c>
    </row>
    <row r="2256" spans="2:29" ht="27.75" customHeight="1">
      <c r="B2256" s="69">
        <f t="shared" si="423"/>
        <v>2253</v>
      </c>
      <c r="C2256" s="49" t="str">
        <f t="shared" ca="1" si="424"/>
        <v/>
      </c>
      <c r="D2256" s="50" t="str">
        <f t="shared" ca="1" si="425"/>
        <v/>
      </c>
      <c r="E2256" s="51" t="str">
        <f t="shared" ca="1" si="426"/>
        <v/>
      </c>
      <c r="F2256" s="51"/>
      <c r="G2256" s="52" t="str">
        <f t="shared" ca="1" si="427"/>
        <v/>
      </c>
      <c r="H2256" s="53"/>
      <c r="I2256" s="54" t="str">
        <f>IF(H2256="","",INDEX(D.1[Quy cách],MATCH(H2256,D.1[Tên sản phẩm],0)))</f>
        <v/>
      </c>
      <c r="J2256" s="20" t="str">
        <f>IF(H2256="","",INDEX(D.1[ĐVT],MATCH(H2256,D.1[Tên sản phẩm],0)))</f>
        <v/>
      </c>
      <c r="K2256" s="56" t="str">
        <f>IF(H2256="","",INDEX(#REF!,MATCH(H2256,D.1[Tên sản phẩm],0)))</f>
        <v/>
      </c>
      <c r="L2256" s="56"/>
      <c r="M2256" s="53"/>
      <c r="N2256" s="53"/>
      <c r="O2256" s="53"/>
      <c r="P2256" s="57" t="str">
        <f t="shared" si="428"/>
        <v/>
      </c>
      <c r="Q2256" s="58"/>
      <c r="R2256" s="56" t="str">
        <f t="shared" si="421"/>
        <v/>
      </c>
      <c r="S2256" s="57" t="str">
        <f t="shared" si="429"/>
        <v/>
      </c>
      <c r="T2256" s="58" t="str">
        <f t="shared" ca="1" si="430"/>
        <v/>
      </c>
      <c r="U2256" s="57" t="str">
        <f t="shared" si="431"/>
        <v/>
      </c>
      <c r="V2256" s="57" t="str">
        <f ca="1">IF(AND(C2256&lt;&gt;"",C2256&lt;&gt;OFFSET(C2256,1,0)),SUMIFS([Giá có thuế],[Số ĐK],C2256),"")</f>
        <v/>
      </c>
      <c r="W2256" s="53"/>
      <c r="X2256" s="55" t="str">
        <f>IF(W2256="","",'Thông Tin Chung'!#REF!)</f>
        <v/>
      </c>
      <c r="Y2256" s="57" t="str">
        <f t="shared" ca="1" si="432"/>
        <v/>
      </c>
      <c r="Z2256" s="59"/>
      <c r="AA2256" s="49" t="str">
        <f ca="1">IF(C2256="","",IF(OR(D2256&lt;NgayBatDau,D2256&gt;NgayKetThuc),"Ngày tháng phải nằm trong kỳ báo cáo",IF(AND(G2256&lt;&gt;"",COUNTIF(D.2[Tên khách hàng],G2256)=0),"Tên KH chưa khai báo trong DSKH",IF(AND(H2256&lt;&gt;"",COUNTIF(D.1[Tên sản phẩm],H2256)=0),"SP này chưa khai báo trong DSSP",""))))</f>
        <v/>
      </c>
      <c r="AB2256" s="28" t="str">
        <f t="shared" ca="1" si="422"/>
        <v/>
      </c>
      <c r="AC2256" s="29" t="str">
        <f>IF(OR(H2256="",S2256=""),"",S2256-(SUM(L2256,M2256)*INDEX(#REF!,MATCH(H2256,D.1[Tên sản phẩm],0))))</f>
        <v/>
      </c>
    </row>
    <row r="2257" spans="2:29" ht="27.75" customHeight="1">
      <c r="B2257" s="69">
        <f t="shared" si="423"/>
        <v>2254</v>
      </c>
      <c r="C2257" s="49" t="str">
        <f t="shared" ca="1" si="424"/>
        <v/>
      </c>
      <c r="D2257" s="50" t="str">
        <f t="shared" ca="1" si="425"/>
        <v/>
      </c>
      <c r="E2257" s="51" t="str">
        <f t="shared" ca="1" si="426"/>
        <v/>
      </c>
      <c r="F2257" s="51"/>
      <c r="G2257" s="52" t="str">
        <f t="shared" ca="1" si="427"/>
        <v/>
      </c>
      <c r="H2257" s="53"/>
      <c r="I2257" s="54" t="str">
        <f>IF(H2257="","",INDEX(D.1[Quy cách],MATCH(H2257,D.1[Tên sản phẩm],0)))</f>
        <v/>
      </c>
      <c r="J2257" s="20" t="str">
        <f>IF(H2257="","",INDEX(D.1[ĐVT],MATCH(H2257,D.1[Tên sản phẩm],0)))</f>
        <v/>
      </c>
      <c r="K2257" s="56" t="str">
        <f>IF(H2257="","",INDEX(#REF!,MATCH(H2257,D.1[Tên sản phẩm],0)))</f>
        <v/>
      </c>
      <c r="L2257" s="56"/>
      <c r="M2257" s="53"/>
      <c r="N2257" s="53"/>
      <c r="O2257" s="53"/>
      <c r="P2257" s="57" t="str">
        <f t="shared" si="428"/>
        <v/>
      </c>
      <c r="Q2257" s="58"/>
      <c r="R2257" s="56" t="str">
        <f t="shared" si="421"/>
        <v/>
      </c>
      <c r="S2257" s="57" t="str">
        <f t="shared" si="429"/>
        <v/>
      </c>
      <c r="T2257" s="58" t="str">
        <f t="shared" ca="1" si="430"/>
        <v/>
      </c>
      <c r="U2257" s="57" t="str">
        <f t="shared" si="431"/>
        <v/>
      </c>
      <c r="V2257" s="57" t="str">
        <f ca="1">IF(AND(C2257&lt;&gt;"",C2257&lt;&gt;OFFSET(C2257,1,0)),SUMIFS([Giá có thuế],[Số ĐK],C2257),"")</f>
        <v/>
      </c>
      <c r="W2257" s="53"/>
      <c r="X2257" s="55" t="str">
        <f>IF(W2257="","",'Thông Tin Chung'!#REF!)</f>
        <v/>
      </c>
      <c r="Y2257" s="57" t="str">
        <f t="shared" ca="1" si="432"/>
        <v/>
      </c>
      <c r="Z2257" s="59"/>
      <c r="AA2257" s="49" t="str">
        <f ca="1">IF(C2257="","",IF(OR(D2257&lt;NgayBatDau,D2257&gt;NgayKetThuc),"Ngày tháng phải nằm trong kỳ báo cáo",IF(AND(G2257&lt;&gt;"",COUNTIF(D.2[Tên khách hàng],G2257)=0),"Tên KH chưa khai báo trong DSKH",IF(AND(H2257&lt;&gt;"",COUNTIF(D.1[Tên sản phẩm],H2257)=0),"SP này chưa khai báo trong DSSP",""))))</f>
        <v/>
      </c>
      <c r="AB2257" s="28" t="str">
        <f t="shared" ca="1" si="422"/>
        <v/>
      </c>
      <c r="AC2257" s="29" t="str">
        <f>IF(OR(H2257="",S2257=""),"",S2257-(SUM(L2257,M2257)*INDEX(#REF!,MATCH(H2257,D.1[Tên sản phẩm],0))))</f>
        <v/>
      </c>
    </row>
    <row r="2258" spans="2:29" ht="27.75" customHeight="1">
      <c r="B2258" s="69">
        <f t="shared" si="423"/>
        <v>2255</v>
      </c>
      <c r="C2258" s="49" t="str">
        <f t="shared" ca="1" si="424"/>
        <v/>
      </c>
      <c r="D2258" s="50" t="str">
        <f t="shared" ca="1" si="425"/>
        <v/>
      </c>
      <c r="E2258" s="51" t="str">
        <f t="shared" ca="1" si="426"/>
        <v/>
      </c>
      <c r="F2258" s="51"/>
      <c r="G2258" s="52" t="str">
        <f t="shared" ca="1" si="427"/>
        <v/>
      </c>
      <c r="H2258" s="53"/>
      <c r="I2258" s="54" t="str">
        <f>IF(H2258="","",INDEX(D.1[Quy cách],MATCH(H2258,D.1[Tên sản phẩm],0)))</f>
        <v/>
      </c>
      <c r="J2258" s="20" t="str">
        <f>IF(H2258="","",INDEX(D.1[ĐVT],MATCH(H2258,D.1[Tên sản phẩm],0)))</f>
        <v/>
      </c>
      <c r="K2258" s="56" t="str">
        <f>IF(H2258="","",INDEX(#REF!,MATCH(H2258,D.1[Tên sản phẩm],0)))</f>
        <v/>
      </c>
      <c r="L2258" s="56"/>
      <c r="M2258" s="53"/>
      <c r="N2258" s="53"/>
      <c r="O2258" s="53"/>
      <c r="P2258" s="57" t="str">
        <f t="shared" si="428"/>
        <v/>
      </c>
      <c r="Q2258" s="58"/>
      <c r="R2258" s="56" t="str">
        <f t="shared" si="421"/>
        <v/>
      </c>
      <c r="S2258" s="57" t="str">
        <f t="shared" si="429"/>
        <v/>
      </c>
      <c r="T2258" s="58" t="str">
        <f t="shared" ca="1" si="430"/>
        <v/>
      </c>
      <c r="U2258" s="57" t="str">
        <f t="shared" si="431"/>
        <v/>
      </c>
      <c r="V2258" s="57" t="str">
        <f ca="1">IF(AND(C2258&lt;&gt;"",C2258&lt;&gt;OFFSET(C2258,1,0)),SUMIFS([Giá có thuế],[Số ĐK],C2258),"")</f>
        <v/>
      </c>
      <c r="W2258" s="53"/>
      <c r="X2258" s="55" t="str">
        <f>IF(W2258="","",'Thông Tin Chung'!#REF!)</f>
        <v/>
      </c>
      <c r="Y2258" s="57" t="str">
        <f t="shared" ca="1" si="432"/>
        <v/>
      </c>
      <c r="Z2258" s="59"/>
      <c r="AA2258" s="49" t="str">
        <f ca="1">IF(C2258="","",IF(OR(D2258&lt;NgayBatDau,D2258&gt;NgayKetThuc),"Ngày tháng phải nằm trong kỳ báo cáo",IF(AND(G2258&lt;&gt;"",COUNTIF(D.2[Tên khách hàng],G2258)=0),"Tên KH chưa khai báo trong DSKH",IF(AND(H2258&lt;&gt;"",COUNTIF(D.1[Tên sản phẩm],H2258)=0),"SP này chưa khai báo trong DSSP",""))))</f>
        <v/>
      </c>
      <c r="AB2258" s="28" t="str">
        <f t="shared" ca="1" si="422"/>
        <v/>
      </c>
      <c r="AC2258" s="29" t="str">
        <f>IF(OR(H2258="",S2258=""),"",S2258-(SUM(L2258,M2258)*INDEX(#REF!,MATCH(H2258,D.1[Tên sản phẩm],0))))</f>
        <v/>
      </c>
    </row>
    <row r="2259" spans="2:29" ht="27.75" customHeight="1">
      <c r="B2259" s="69">
        <f t="shared" si="423"/>
        <v>2256</v>
      </c>
      <c r="C2259" s="49" t="str">
        <f t="shared" ca="1" si="424"/>
        <v/>
      </c>
      <c r="D2259" s="50" t="str">
        <f t="shared" ca="1" si="425"/>
        <v/>
      </c>
      <c r="E2259" s="51" t="str">
        <f t="shared" ca="1" si="426"/>
        <v/>
      </c>
      <c r="F2259" s="51"/>
      <c r="G2259" s="52" t="str">
        <f t="shared" ca="1" si="427"/>
        <v/>
      </c>
      <c r="H2259" s="53"/>
      <c r="I2259" s="54" t="str">
        <f>IF(H2259="","",INDEX(D.1[Quy cách],MATCH(H2259,D.1[Tên sản phẩm],0)))</f>
        <v/>
      </c>
      <c r="J2259" s="20" t="str">
        <f>IF(H2259="","",INDEX(D.1[ĐVT],MATCH(H2259,D.1[Tên sản phẩm],0)))</f>
        <v/>
      </c>
      <c r="K2259" s="56" t="str">
        <f>IF(H2259="","",INDEX(#REF!,MATCH(H2259,D.1[Tên sản phẩm],0)))</f>
        <v/>
      </c>
      <c r="L2259" s="56"/>
      <c r="M2259" s="53"/>
      <c r="N2259" s="53"/>
      <c r="O2259" s="53"/>
      <c r="P2259" s="57" t="str">
        <f t="shared" si="428"/>
        <v/>
      </c>
      <c r="Q2259" s="58"/>
      <c r="R2259" s="56" t="str">
        <f t="shared" si="421"/>
        <v/>
      </c>
      <c r="S2259" s="57" t="str">
        <f t="shared" si="429"/>
        <v/>
      </c>
      <c r="T2259" s="58" t="str">
        <f t="shared" ca="1" si="430"/>
        <v/>
      </c>
      <c r="U2259" s="57" t="str">
        <f t="shared" si="431"/>
        <v/>
      </c>
      <c r="V2259" s="57" t="str">
        <f ca="1">IF(AND(C2259&lt;&gt;"",C2259&lt;&gt;OFFSET(C2259,1,0)),SUMIFS([Giá có thuế],[Số ĐK],C2259),"")</f>
        <v/>
      </c>
      <c r="W2259" s="53"/>
      <c r="X2259" s="55" t="str">
        <f>IF(W2259="","",'Thông Tin Chung'!#REF!)</f>
        <v/>
      </c>
      <c r="Y2259" s="57" t="str">
        <f t="shared" ca="1" si="432"/>
        <v/>
      </c>
      <c r="Z2259" s="59"/>
      <c r="AA2259" s="49" t="str">
        <f ca="1">IF(C2259="","",IF(OR(D2259&lt;NgayBatDau,D2259&gt;NgayKetThuc),"Ngày tháng phải nằm trong kỳ báo cáo",IF(AND(G2259&lt;&gt;"",COUNTIF(D.2[Tên khách hàng],G2259)=0),"Tên KH chưa khai báo trong DSKH",IF(AND(H2259&lt;&gt;"",COUNTIF(D.1[Tên sản phẩm],H2259)=0),"SP này chưa khai báo trong DSSP",""))))</f>
        <v/>
      </c>
      <c r="AB2259" s="28" t="str">
        <f t="shared" ca="1" si="422"/>
        <v/>
      </c>
      <c r="AC2259" s="29" t="str">
        <f>IF(OR(H2259="",S2259=""),"",S2259-(SUM(L2259,M2259)*INDEX(#REF!,MATCH(H2259,D.1[Tên sản phẩm],0))))</f>
        <v/>
      </c>
    </row>
    <row r="2260" spans="2:29" ht="27.75" customHeight="1">
      <c r="B2260" s="69">
        <f t="shared" si="423"/>
        <v>2257</v>
      </c>
      <c r="C2260" s="49" t="str">
        <f t="shared" ca="1" si="424"/>
        <v/>
      </c>
      <c r="D2260" s="50" t="str">
        <f t="shared" ca="1" si="425"/>
        <v/>
      </c>
      <c r="E2260" s="51" t="str">
        <f t="shared" ca="1" si="426"/>
        <v/>
      </c>
      <c r="F2260" s="51"/>
      <c r="G2260" s="52" t="str">
        <f t="shared" ca="1" si="427"/>
        <v/>
      </c>
      <c r="H2260" s="53"/>
      <c r="I2260" s="54" t="str">
        <f>IF(H2260="","",INDEX(D.1[Quy cách],MATCH(H2260,D.1[Tên sản phẩm],0)))</f>
        <v/>
      </c>
      <c r="J2260" s="20" t="str">
        <f>IF(H2260="","",INDEX(D.1[ĐVT],MATCH(H2260,D.1[Tên sản phẩm],0)))</f>
        <v/>
      </c>
      <c r="K2260" s="56" t="str">
        <f>IF(H2260="","",INDEX(#REF!,MATCH(H2260,D.1[Tên sản phẩm],0)))</f>
        <v/>
      </c>
      <c r="L2260" s="56"/>
      <c r="M2260" s="53"/>
      <c r="N2260" s="53"/>
      <c r="O2260" s="53"/>
      <c r="P2260" s="57" t="str">
        <f t="shared" si="428"/>
        <v/>
      </c>
      <c r="Q2260" s="58"/>
      <c r="R2260" s="56" t="str">
        <f t="shared" si="421"/>
        <v/>
      </c>
      <c r="S2260" s="57" t="str">
        <f t="shared" si="429"/>
        <v/>
      </c>
      <c r="T2260" s="58" t="str">
        <f t="shared" ca="1" si="430"/>
        <v/>
      </c>
      <c r="U2260" s="57" t="str">
        <f t="shared" si="431"/>
        <v/>
      </c>
      <c r="V2260" s="57" t="str">
        <f ca="1">IF(AND(C2260&lt;&gt;"",C2260&lt;&gt;OFFSET(C2260,1,0)),SUMIFS([Giá có thuế],[Số ĐK],C2260),"")</f>
        <v/>
      </c>
      <c r="W2260" s="53"/>
      <c r="X2260" s="55" t="str">
        <f>IF(W2260="","",'Thông Tin Chung'!#REF!)</f>
        <v/>
      </c>
      <c r="Y2260" s="57" t="str">
        <f t="shared" ca="1" si="432"/>
        <v/>
      </c>
      <c r="Z2260" s="59"/>
      <c r="AA2260" s="49" t="str">
        <f ca="1">IF(C2260="","",IF(OR(D2260&lt;NgayBatDau,D2260&gt;NgayKetThuc),"Ngày tháng phải nằm trong kỳ báo cáo",IF(AND(G2260&lt;&gt;"",COUNTIF(D.2[Tên khách hàng],G2260)=0),"Tên KH chưa khai báo trong DSKH",IF(AND(H2260&lt;&gt;"",COUNTIF(D.1[Tên sản phẩm],H2260)=0),"SP này chưa khai báo trong DSSP",""))))</f>
        <v/>
      </c>
      <c r="AB2260" s="28" t="str">
        <f t="shared" ca="1" si="422"/>
        <v/>
      </c>
      <c r="AC2260" s="29" t="str">
        <f>IF(OR(H2260="",S2260=""),"",S2260-(SUM(L2260,M2260)*INDEX(#REF!,MATCH(H2260,D.1[Tên sản phẩm],0))))</f>
        <v/>
      </c>
    </row>
    <row r="2261" spans="2:29" ht="27.75" customHeight="1">
      <c r="B2261" s="69">
        <f t="shared" si="423"/>
        <v>2258</v>
      </c>
      <c r="C2261" s="49" t="str">
        <f t="shared" ca="1" si="424"/>
        <v/>
      </c>
      <c r="D2261" s="50" t="str">
        <f t="shared" ca="1" si="425"/>
        <v/>
      </c>
      <c r="E2261" s="51" t="str">
        <f t="shared" ca="1" si="426"/>
        <v/>
      </c>
      <c r="F2261" s="51"/>
      <c r="G2261" s="52" t="str">
        <f t="shared" ca="1" si="427"/>
        <v/>
      </c>
      <c r="H2261" s="53"/>
      <c r="I2261" s="54" t="str">
        <f>IF(H2261="","",INDEX(D.1[Quy cách],MATCH(H2261,D.1[Tên sản phẩm],0)))</f>
        <v/>
      </c>
      <c r="J2261" s="20" t="str">
        <f>IF(H2261="","",INDEX(D.1[ĐVT],MATCH(H2261,D.1[Tên sản phẩm],0)))</f>
        <v/>
      </c>
      <c r="K2261" s="56" t="str">
        <f>IF(H2261="","",INDEX(#REF!,MATCH(H2261,D.1[Tên sản phẩm],0)))</f>
        <v/>
      </c>
      <c r="L2261" s="56"/>
      <c r="M2261" s="53"/>
      <c r="N2261" s="53"/>
      <c r="O2261" s="53"/>
      <c r="P2261" s="57" t="str">
        <f t="shared" si="428"/>
        <v/>
      </c>
      <c r="Q2261" s="58"/>
      <c r="R2261" s="56" t="str">
        <f t="shared" si="421"/>
        <v/>
      </c>
      <c r="S2261" s="57" t="str">
        <f t="shared" si="429"/>
        <v/>
      </c>
      <c r="T2261" s="58" t="str">
        <f t="shared" ca="1" si="430"/>
        <v/>
      </c>
      <c r="U2261" s="57" t="str">
        <f t="shared" si="431"/>
        <v/>
      </c>
      <c r="V2261" s="57" t="str">
        <f ca="1">IF(AND(C2261&lt;&gt;"",C2261&lt;&gt;OFFSET(C2261,1,0)),SUMIFS([Giá có thuế],[Số ĐK],C2261),"")</f>
        <v/>
      </c>
      <c r="W2261" s="53"/>
      <c r="X2261" s="55" t="str">
        <f>IF(W2261="","",'Thông Tin Chung'!#REF!)</f>
        <v/>
      </c>
      <c r="Y2261" s="57" t="str">
        <f t="shared" ca="1" si="432"/>
        <v/>
      </c>
      <c r="Z2261" s="59"/>
      <c r="AA2261" s="49" t="str">
        <f ca="1">IF(C2261="","",IF(OR(D2261&lt;NgayBatDau,D2261&gt;NgayKetThuc),"Ngày tháng phải nằm trong kỳ báo cáo",IF(AND(G2261&lt;&gt;"",COUNTIF(D.2[Tên khách hàng],G2261)=0),"Tên KH chưa khai báo trong DSKH",IF(AND(H2261&lt;&gt;"",COUNTIF(D.1[Tên sản phẩm],H2261)=0),"SP này chưa khai báo trong DSSP",""))))</f>
        <v/>
      </c>
      <c r="AB2261" s="28" t="str">
        <f t="shared" ca="1" si="422"/>
        <v/>
      </c>
      <c r="AC2261" s="29" t="str">
        <f>IF(OR(H2261="",S2261=""),"",S2261-(SUM(L2261,M2261)*INDEX(#REF!,MATCH(H2261,D.1[Tên sản phẩm],0))))</f>
        <v/>
      </c>
    </row>
    <row r="2262" spans="2:29" ht="27.75" customHeight="1">
      <c r="B2262" s="69">
        <f t="shared" si="423"/>
        <v>2259</v>
      </c>
      <c r="C2262" s="49" t="str">
        <f t="shared" ca="1" si="424"/>
        <v/>
      </c>
      <c r="D2262" s="50" t="str">
        <f t="shared" ca="1" si="425"/>
        <v/>
      </c>
      <c r="E2262" s="51" t="str">
        <f t="shared" ca="1" si="426"/>
        <v/>
      </c>
      <c r="F2262" s="51"/>
      <c r="G2262" s="52" t="str">
        <f t="shared" ca="1" si="427"/>
        <v/>
      </c>
      <c r="H2262" s="53"/>
      <c r="I2262" s="54" t="str">
        <f>IF(H2262="","",INDEX(D.1[Quy cách],MATCH(H2262,D.1[Tên sản phẩm],0)))</f>
        <v/>
      </c>
      <c r="J2262" s="20" t="str">
        <f>IF(H2262="","",INDEX(D.1[ĐVT],MATCH(H2262,D.1[Tên sản phẩm],0)))</f>
        <v/>
      </c>
      <c r="K2262" s="56" t="str">
        <f>IF(H2262="","",INDEX(#REF!,MATCH(H2262,D.1[Tên sản phẩm],0)))</f>
        <v/>
      </c>
      <c r="L2262" s="56"/>
      <c r="M2262" s="53"/>
      <c r="N2262" s="53"/>
      <c r="O2262" s="53"/>
      <c r="P2262" s="57" t="str">
        <f t="shared" si="428"/>
        <v/>
      </c>
      <c r="Q2262" s="58"/>
      <c r="R2262" s="56" t="str">
        <f t="shared" si="421"/>
        <v/>
      </c>
      <c r="S2262" s="57" t="str">
        <f t="shared" si="429"/>
        <v/>
      </c>
      <c r="T2262" s="58" t="str">
        <f t="shared" ca="1" si="430"/>
        <v/>
      </c>
      <c r="U2262" s="57" t="str">
        <f t="shared" si="431"/>
        <v/>
      </c>
      <c r="V2262" s="57" t="str">
        <f ca="1">IF(AND(C2262&lt;&gt;"",C2262&lt;&gt;OFFSET(C2262,1,0)),SUMIFS([Giá có thuế],[Số ĐK],C2262),"")</f>
        <v/>
      </c>
      <c r="W2262" s="53"/>
      <c r="X2262" s="55" t="str">
        <f>IF(W2262="","",'Thông Tin Chung'!#REF!)</f>
        <v/>
      </c>
      <c r="Y2262" s="57" t="str">
        <f t="shared" ca="1" si="432"/>
        <v/>
      </c>
      <c r="Z2262" s="59"/>
      <c r="AA2262" s="49" t="str">
        <f ca="1">IF(C2262="","",IF(OR(D2262&lt;NgayBatDau,D2262&gt;NgayKetThuc),"Ngày tháng phải nằm trong kỳ báo cáo",IF(AND(G2262&lt;&gt;"",COUNTIF(D.2[Tên khách hàng],G2262)=0),"Tên KH chưa khai báo trong DSKH",IF(AND(H2262&lt;&gt;"",COUNTIF(D.1[Tên sản phẩm],H2262)=0),"SP này chưa khai báo trong DSSP",""))))</f>
        <v/>
      </c>
      <c r="AB2262" s="28" t="str">
        <f t="shared" ca="1" si="422"/>
        <v/>
      </c>
      <c r="AC2262" s="29" t="str">
        <f>IF(OR(H2262="",S2262=""),"",S2262-(SUM(L2262,M2262)*INDEX(#REF!,MATCH(H2262,D.1[Tên sản phẩm],0))))</f>
        <v/>
      </c>
    </row>
    <row r="2263" spans="2:29" ht="27.75" customHeight="1">
      <c r="B2263" s="69">
        <f t="shared" si="423"/>
        <v>2260</v>
      </c>
      <c r="C2263" s="49" t="str">
        <f t="shared" ca="1" si="424"/>
        <v/>
      </c>
      <c r="D2263" s="50" t="str">
        <f t="shared" ca="1" si="425"/>
        <v/>
      </c>
      <c r="E2263" s="51" t="str">
        <f t="shared" ca="1" si="426"/>
        <v/>
      </c>
      <c r="F2263" s="51"/>
      <c r="G2263" s="52" t="str">
        <f t="shared" ca="1" si="427"/>
        <v/>
      </c>
      <c r="H2263" s="53"/>
      <c r="I2263" s="54" t="str">
        <f>IF(H2263="","",INDEX(D.1[Quy cách],MATCH(H2263,D.1[Tên sản phẩm],0)))</f>
        <v/>
      </c>
      <c r="J2263" s="20" t="str">
        <f>IF(H2263="","",INDEX(D.1[ĐVT],MATCH(H2263,D.1[Tên sản phẩm],0)))</f>
        <v/>
      </c>
      <c r="K2263" s="56" t="str">
        <f>IF(H2263="","",INDEX(#REF!,MATCH(H2263,D.1[Tên sản phẩm],0)))</f>
        <v/>
      </c>
      <c r="L2263" s="56"/>
      <c r="M2263" s="53"/>
      <c r="N2263" s="53"/>
      <c r="O2263" s="53"/>
      <c r="P2263" s="57" t="str">
        <f t="shared" si="428"/>
        <v/>
      </c>
      <c r="Q2263" s="58"/>
      <c r="R2263" s="56" t="str">
        <f t="shared" si="421"/>
        <v/>
      </c>
      <c r="S2263" s="57" t="str">
        <f t="shared" si="429"/>
        <v/>
      </c>
      <c r="T2263" s="58" t="str">
        <f t="shared" ca="1" si="430"/>
        <v/>
      </c>
      <c r="U2263" s="57" t="str">
        <f t="shared" si="431"/>
        <v/>
      </c>
      <c r="V2263" s="57" t="str">
        <f ca="1">IF(AND(C2263&lt;&gt;"",C2263&lt;&gt;OFFSET(C2263,1,0)),SUMIFS([Giá có thuế],[Số ĐK],C2263),"")</f>
        <v/>
      </c>
      <c r="W2263" s="53"/>
      <c r="X2263" s="55" t="str">
        <f>IF(W2263="","",'Thông Tin Chung'!#REF!)</f>
        <v/>
      </c>
      <c r="Y2263" s="57" t="str">
        <f t="shared" ca="1" si="432"/>
        <v/>
      </c>
      <c r="Z2263" s="59"/>
      <c r="AA2263" s="49" t="str">
        <f ca="1">IF(C2263="","",IF(OR(D2263&lt;NgayBatDau,D2263&gt;NgayKetThuc),"Ngày tháng phải nằm trong kỳ báo cáo",IF(AND(G2263&lt;&gt;"",COUNTIF(D.2[Tên khách hàng],G2263)=0),"Tên KH chưa khai báo trong DSKH",IF(AND(H2263&lt;&gt;"",COUNTIF(D.1[Tên sản phẩm],H2263)=0),"SP này chưa khai báo trong DSSP",""))))</f>
        <v/>
      </c>
      <c r="AB2263" s="28" t="str">
        <f t="shared" ca="1" si="422"/>
        <v/>
      </c>
      <c r="AC2263" s="29" t="str">
        <f>IF(OR(H2263="",S2263=""),"",S2263-(SUM(L2263,M2263)*INDEX(#REF!,MATCH(H2263,D.1[Tên sản phẩm],0))))</f>
        <v/>
      </c>
    </row>
    <row r="2264" spans="2:29" ht="27.75" customHeight="1">
      <c r="B2264" s="69">
        <f t="shared" si="423"/>
        <v>2261</v>
      </c>
      <c r="C2264" s="49" t="str">
        <f t="shared" ca="1" si="424"/>
        <v/>
      </c>
      <c r="D2264" s="50" t="str">
        <f t="shared" ca="1" si="425"/>
        <v/>
      </c>
      <c r="E2264" s="51" t="str">
        <f t="shared" ca="1" si="426"/>
        <v/>
      </c>
      <c r="F2264" s="51"/>
      <c r="G2264" s="52" t="str">
        <f t="shared" ca="1" si="427"/>
        <v/>
      </c>
      <c r="H2264" s="53"/>
      <c r="I2264" s="54" t="str">
        <f>IF(H2264="","",INDEX(D.1[Quy cách],MATCH(H2264,D.1[Tên sản phẩm],0)))</f>
        <v/>
      </c>
      <c r="J2264" s="20" t="str">
        <f>IF(H2264="","",INDEX(D.1[ĐVT],MATCH(H2264,D.1[Tên sản phẩm],0)))</f>
        <v/>
      </c>
      <c r="K2264" s="56" t="str">
        <f>IF(H2264="","",INDEX(#REF!,MATCH(H2264,D.1[Tên sản phẩm],0)))</f>
        <v/>
      </c>
      <c r="L2264" s="56"/>
      <c r="M2264" s="53"/>
      <c r="N2264" s="53"/>
      <c r="O2264" s="53"/>
      <c r="P2264" s="57" t="str">
        <f t="shared" si="428"/>
        <v/>
      </c>
      <c r="Q2264" s="58"/>
      <c r="R2264" s="56" t="str">
        <f t="shared" si="421"/>
        <v/>
      </c>
      <c r="S2264" s="57" t="str">
        <f t="shared" si="429"/>
        <v/>
      </c>
      <c r="T2264" s="58" t="str">
        <f t="shared" ca="1" si="430"/>
        <v/>
      </c>
      <c r="U2264" s="57" t="str">
        <f t="shared" si="431"/>
        <v/>
      </c>
      <c r="V2264" s="57" t="str">
        <f ca="1">IF(AND(C2264&lt;&gt;"",C2264&lt;&gt;OFFSET(C2264,1,0)),SUMIFS([Giá có thuế],[Số ĐK],C2264),"")</f>
        <v/>
      </c>
      <c r="W2264" s="53"/>
      <c r="X2264" s="55" t="str">
        <f>IF(W2264="","",'Thông Tin Chung'!#REF!)</f>
        <v/>
      </c>
      <c r="Y2264" s="57" t="str">
        <f t="shared" ca="1" si="432"/>
        <v/>
      </c>
      <c r="Z2264" s="59"/>
      <c r="AA2264" s="49" t="str">
        <f ca="1">IF(C2264="","",IF(OR(D2264&lt;NgayBatDau,D2264&gt;NgayKetThuc),"Ngày tháng phải nằm trong kỳ báo cáo",IF(AND(G2264&lt;&gt;"",COUNTIF(D.2[Tên khách hàng],G2264)=0),"Tên KH chưa khai báo trong DSKH",IF(AND(H2264&lt;&gt;"",COUNTIF(D.1[Tên sản phẩm],H2264)=0),"SP này chưa khai báo trong DSSP",""))))</f>
        <v/>
      </c>
      <c r="AB2264" s="28" t="str">
        <f t="shared" ca="1" si="422"/>
        <v/>
      </c>
      <c r="AC2264" s="29" t="str">
        <f>IF(OR(H2264="",S2264=""),"",S2264-(SUM(L2264,M2264)*INDEX(#REF!,MATCH(H2264,D.1[Tên sản phẩm],0))))</f>
        <v/>
      </c>
    </row>
    <row r="2265" spans="2:29" ht="27.75" customHeight="1">
      <c r="B2265" s="69">
        <f t="shared" si="423"/>
        <v>2262</v>
      </c>
      <c r="C2265" s="49" t="str">
        <f t="shared" ca="1" si="424"/>
        <v/>
      </c>
      <c r="D2265" s="50" t="str">
        <f t="shared" ca="1" si="425"/>
        <v/>
      </c>
      <c r="E2265" s="51" t="str">
        <f t="shared" ca="1" si="426"/>
        <v/>
      </c>
      <c r="F2265" s="51"/>
      <c r="G2265" s="52" t="str">
        <f t="shared" ca="1" si="427"/>
        <v/>
      </c>
      <c r="H2265" s="53"/>
      <c r="I2265" s="54" t="str">
        <f>IF(H2265="","",INDEX(D.1[Quy cách],MATCH(H2265,D.1[Tên sản phẩm],0)))</f>
        <v/>
      </c>
      <c r="J2265" s="20" t="str">
        <f>IF(H2265="","",INDEX(D.1[ĐVT],MATCH(H2265,D.1[Tên sản phẩm],0)))</f>
        <v/>
      </c>
      <c r="K2265" s="56" t="str">
        <f>IF(H2265="","",INDEX(#REF!,MATCH(H2265,D.1[Tên sản phẩm],0)))</f>
        <v/>
      </c>
      <c r="L2265" s="56"/>
      <c r="M2265" s="53"/>
      <c r="N2265" s="53"/>
      <c r="O2265" s="53"/>
      <c r="P2265" s="57" t="str">
        <f t="shared" si="428"/>
        <v/>
      </c>
      <c r="Q2265" s="58"/>
      <c r="R2265" s="56" t="str">
        <f t="shared" si="421"/>
        <v/>
      </c>
      <c r="S2265" s="57" t="str">
        <f t="shared" si="429"/>
        <v/>
      </c>
      <c r="T2265" s="58" t="str">
        <f t="shared" ca="1" si="430"/>
        <v/>
      </c>
      <c r="U2265" s="57" t="str">
        <f t="shared" si="431"/>
        <v/>
      </c>
      <c r="V2265" s="57" t="str">
        <f ca="1">IF(AND(C2265&lt;&gt;"",C2265&lt;&gt;OFFSET(C2265,1,0)),SUMIFS([Giá có thuế],[Số ĐK],C2265),"")</f>
        <v/>
      </c>
      <c r="W2265" s="53"/>
      <c r="X2265" s="55" t="str">
        <f>IF(W2265="","",'Thông Tin Chung'!#REF!)</f>
        <v/>
      </c>
      <c r="Y2265" s="57" t="str">
        <f t="shared" ca="1" si="432"/>
        <v/>
      </c>
      <c r="Z2265" s="59"/>
      <c r="AA2265" s="49" t="str">
        <f ca="1">IF(C2265="","",IF(OR(D2265&lt;NgayBatDau,D2265&gt;NgayKetThuc),"Ngày tháng phải nằm trong kỳ báo cáo",IF(AND(G2265&lt;&gt;"",COUNTIF(D.2[Tên khách hàng],G2265)=0),"Tên KH chưa khai báo trong DSKH",IF(AND(H2265&lt;&gt;"",COUNTIF(D.1[Tên sản phẩm],H2265)=0),"SP này chưa khai báo trong DSSP",""))))</f>
        <v/>
      </c>
      <c r="AB2265" s="28" t="str">
        <f t="shared" ca="1" si="422"/>
        <v/>
      </c>
      <c r="AC2265" s="29" t="str">
        <f>IF(OR(H2265="",S2265=""),"",S2265-(SUM(L2265,M2265)*INDEX(#REF!,MATCH(H2265,D.1[Tên sản phẩm],0))))</f>
        <v/>
      </c>
    </row>
    <row r="2266" spans="2:29" ht="27.75" customHeight="1">
      <c r="B2266" s="69">
        <f t="shared" si="423"/>
        <v>2263</v>
      </c>
      <c r="C2266" s="49" t="str">
        <f t="shared" ca="1" si="424"/>
        <v/>
      </c>
      <c r="D2266" s="50" t="str">
        <f t="shared" ca="1" si="425"/>
        <v/>
      </c>
      <c r="E2266" s="51" t="str">
        <f t="shared" ca="1" si="426"/>
        <v/>
      </c>
      <c r="F2266" s="51"/>
      <c r="G2266" s="52" t="str">
        <f t="shared" ca="1" si="427"/>
        <v/>
      </c>
      <c r="H2266" s="53"/>
      <c r="I2266" s="54" t="str">
        <f>IF(H2266="","",INDEX(D.1[Quy cách],MATCH(H2266,D.1[Tên sản phẩm],0)))</f>
        <v/>
      </c>
      <c r="J2266" s="20" t="str">
        <f>IF(H2266="","",INDEX(D.1[ĐVT],MATCH(H2266,D.1[Tên sản phẩm],0)))</f>
        <v/>
      </c>
      <c r="K2266" s="56" t="str">
        <f>IF(H2266="","",INDEX(#REF!,MATCH(H2266,D.1[Tên sản phẩm],0)))</f>
        <v/>
      </c>
      <c r="L2266" s="56"/>
      <c r="M2266" s="53"/>
      <c r="N2266" s="53"/>
      <c r="O2266" s="53"/>
      <c r="P2266" s="57" t="str">
        <f t="shared" si="428"/>
        <v/>
      </c>
      <c r="Q2266" s="58"/>
      <c r="R2266" s="56" t="str">
        <f t="shared" si="421"/>
        <v/>
      </c>
      <c r="S2266" s="57" t="str">
        <f t="shared" si="429"/>
        <v/>
      </c>
      <c r="T2266" s="58" t="str">
        <f t="shared" ca="1" si="430"/>
        <v/>
      </c>
      <c r="U2266" s="57" t="str">
        <f t="shared" si="431"/>
        <v/>
      </c>
      <c r="V2266" s="57" t="str">
        <f ca="1">IF(AND(C2266&lt;&gt;"",C2266&lt;&gt;OFFSET(C2266,1,0)),SUMIFS([Giá có thuế],[Số ĐK],C2266),"")</f>
        <v/>
      </c>
      <c r="W2266" s="53"/>
      <c r="X2266" s="55" t="str">
        <f>IF(W2266="","",'Thông Tin Chung'!#REF!)</f>
        <v/>
      </c>
      <c r="Y2266" s="57" t="str">
        <f t="shared" ca="1" si="432"/>
        <v/>
      </c>
      <c r="Z2266" s="59"/>
      <c r="AA2266" s="49" t="str">
        <f ca="1">IF(C2266="","",IF(OR(D2266&lt;NgayBatDau,D2266&gt;NgayKetThuc),"Ngày tháng phải nằm trong kỳ báo cáo",IF(AND(G2266&lt;&gt;"",COUNTIF(D.2[Tên khách hàng],G2266)=0),"Tên KH chưa khai báo trong DSKH",IF(AND(H2266&lt;&gt;"",COUNTIF(D.1[Tên sản phẩm],H2266)=0),"SP này chưa khai báo trong DSSP",""))))</f>
        <v/>
      </c>
      <c r="AB2266" s="28" t="str">
        <f t="shared" ca="1" si="422"/>
        <v/>
      </c>
      <c r="AC2266" s="29" t="str">
        <f>IF(OR(H2266="",S2266=""),"",S2266-(SUM(L2266,M2266)*INDEX(#REF!,MATCH(H2266,D.1[Tên sản phẩm],0))))</f>
        <v/>
      </c>
    </row>
    <row r="2267" spans="2:29" ht="27.75" customHeight="1">
      <c r="B2267" s="69">
        <f t="shared" si="423"/>
        <v>2264</v>
      </c>
      <c r="C2267" s="49" t="str">
        <f t="shared" ca="1" si="424"/>
        <v/>
      </c>
      <c r="D2267" s="50" t="str">
        <f t="shared" ca="1" si="425"/>
        <v/>
      </c>
      <c r="E2267" s="51" t="str">
        <f t="shared" ca="1" si="426"/>
        <v/>
      </c>
      <c r="F2267" s="51"/>
      <c r="G2267" s="52" t="str">
        <f t="shared" ca="1" si="427"/>
        <v/>
      </c>
      <c r="H2267" s="53"/>
      <c r="I2267" s="54" t="str">
        <f>IF(H2267="","",INDEX(D.1[Quy cách],MATCH(H2267,D.1[Tên sản phẩm],0)))</f>
        <v/>
      </c>
      <c r="J2267" s="20" t="str">
        <f>IF(H2267="","",INDEX(D.1[ĐVT],MATCH(H2267,D.1[Tên sản phẩm],0)))</f>
        <v/>
      </c>
      <c r="K2267" s="56" t="str">
        <f>IF(H2267="","",INDEX(#REF!,MATCH(H2267,D.1[Tên sản phẩm],0)))</f>
        <v/>
      </c>
      <c r="L2267" s="56"/>
      <c r="M2267" s="53"/>
      <c r="N2267" s="53"/>
      <c r="O2267" s="53"/>
      <c r="P2267" s="57" t="str">
        <f t="shared" si="428"/>
        <v/>
      </c>
      <c r="Q2267" s="58"/>
      <c r="R2267" s="56" t="str">
        <f t="shared" si="421"/>
        <v/>
      </c>
      <c r="S2267" s="57" t="str">
        <f t="shared" si="429"/>
        <v/>
      </c>
      <c r="T2267" s="58" t="str">
        <f t="shared" ca="1" si="430"/>
        <v/>
      </c>
      <c r="U2267" s="57" t="str">
        <f t="shared" si="431"/>
        <v/>
      </c>
      <c r="V2267" s="57" t="str">
        <f ca="1">IF(AND(C2267&lt;&gt;"",C2267&lt;&gt;OFFSET(C2267,1,0)),SUMIFS([Giá có thuế],[Số ĐK],C2267),"")</f>
        <v/>
      </c>
      <c r="W2267" s="53"/>
      <c r="X2267" s="55" t="str">
        <f>IF(W2267="","",'Thông Tin Chung'!#REF!)</f>
        <v/>
      </c>
      <c r="Y2267" s="57" t="str">
        <f t="shared" ca="1" si="432"/>
        <v/>
      </c>
      <c r="Z2267" s="59"/>
      <c r="AA2267" s="49" t="str">
        <f ca="1">IF(C2267="","",IF(OR(D2267&lt;NgayBatDau,D2267&gt;NgayKetThuc),"Ngày tháng phải nằm trong kỳ báo cáo",IF(AND(G2267&lt;&gt;"",COUNTIF(D.2[Tên khách hàng],G2267)=0),"Tên KH chưa khai báo trong DSKH",IF(AND(H2267&lt;&gt;"",COUNTIF(D.1[Tên sản phẩm],H2267)=0),"SP này chưa khai báo trong DSSP",""))))</f>
        <v/>
      </c>
      <c r="AB2267" s="28" t="str">
        <f t="shared" ca="1" si="422"/>
        <v/>
      </c>
      <c r="AC2267" s="29" t="str">
        <f>IF(OR(H2267="",S2267=""),"",S2267-(SUM(L2267,M2267)*INDEX(#REF!,MATCH(H2267,D.1[Tên sản phẩm],0))))</f>
        <v/>
      </c>
    </row>
    <row r="2268" spans="2:29" ht="27.75" customHeight="1">
      <c r="B2268" s="69">
        <f t="shared" si="423"/>
        <v>2265</v>
      </c>
      <c r="C2268" s="49" t="str">
        <f t="shared" ca="1" si="424"/>
        <v/>
      </c>
      <c r="D2268" s="50" t="str">
        <f t="shared" ca="1" si="425"/>
        <v/>
      </c>
      <c r="E2268" s="51" t="str">
        <f t="shared" ca="1" si="426"/>
        <v/>
      </c>
      <c r="F2268" s="51"/>
      <c r="G2268" s="52" t="str">
        <f t="shared" ca="1" si="427"/>
        <v/>
      </c>
      <c r="H2268" s="53"/>
      <c r="I2268" s="54" t="str">
        <f>IF(H2268="","",INDEX(D.1[Quy cách],MATCH(H2268,D.1[Tên sản phẩm],0)))</f>
        <v/>
      </c>
      <c r="J2268" s="20" t="str">
        <f>IF(H2268="","",INDEX(D.1[ĐVT],MATCH(H2268,D.1[Tên sản phẩm],0)))</f>
        <v/>
      </c>
      <c r="K2268" s="56" t="str">
        <f>IF(H2268="","",INDEX(#REF!,MATCH(H2268,D.1[Tên sản phẩm],0)))</f>
        <v/>
      </c>
      <c r="L2268" s="56"/>
      <c r="M2268" s="53"/>
      <c r="N2268" s="53"/>
      <c r="O2268" s="53"/>
      <c r="P2268" s="57" t="str">
        <f t="shared" si="428"/>
        <v/>
      </c>
      <c r="Q2268" s="58"/>
      <c r="R2268" s="56" t="str">
        <f t="shared" si="421"/>
        <v/>
      </c>
      <c r="S2268" s="57" t="str">
        <f t="shared" si="429"/>
        <v/>
      </c>
      <c r="T2268" s="58" t="str">
        <f t="shared" ca="1" si="430"/>
        <v/>
      </c>
      <c r="U2268" s="57" t="str">
        <f t="shared" si="431"/>
        <v/>
      </c>
      <c r="V2268" s="57" t="str">
        <f ca="1">IF(AND(C2268&lt;&gt;"",C2268&lt;&gt;OFFSET(C2268,1,0)),SUMIFS([Giá có thuế],[Số ĐK],C2268),"")</f>
        <v/>
      </c>
      <c r="W2268" s="53"/>
      <c r="X2268" s="55" t="str">
        <f>IF(W2268="","",'Thông Tin Chung'!#REF!)</f>
        <v/>
      </c>
      <c r="Y2268" s="57" t="str">
        <f t="shared" ca="1" si="432"/>
        <v/>
      </c>
      <c r="Z2268" s="59"/>
      <c r="AA2268" s="49" t="str">
        <f ca="1">IF(C2268="","",IF(OR(D2268&lt;NgayBatDau,D2268&gt;NgayKetThuc),"Ngày tháng phải nằm trong kỳ báo cáo",IF(AND(G2268&lt;&gt;"",COUNTIF(D.2[Tên khách hàng],G2268)=0),"Tên KH chưa khai báo trong DSKH",IF(AND(H2268&lt;&gt;"",COUNTIF(D.1[Tên sản phẩm],H2268)=0),"SP này chưa khai báo trong DSSP",""))))</f>
        <v/>
      </c>
      <c r="AB2268" s="28" t="str">
        <f t="shared" ca="1" si="422"/>
        <v/>
      </c>
      <c r="AC2268" s="29" t="str">
        <f>IF(OR(H2268="",S2268=""),"",S2268-(SUM(L2268,M2268)*INDEX(#REF!,MATCH(H2268,D.1[Tên sản phẩm],0))))</f>
        <v/>
      </c>
    </row>
    <row r="2269" spans="2:29" ht="27.75" customHeight="1">
      <c r="B2269" s="69">
        <f t="shared" si="423"/>
        <v>2266</v>
      </c>
      <c r="C2269" s="49" t="str">
        <f t="shared" ca="1" si="424"/>
        <v/>
      </c>
      <c r="D2269" s="50" t="str">
        <f t="shared" ca="1" si="425"/>
        <v/>
      </c>
      <c r="E2269" s="51" t="str">
        <f t="shared" ca="1" si="426"/>
        <v/>
      </c>
      <c r="F2269" s="51"/>
      <c r="G2269" s="52" t="str">
        <f t="shared" ca="1" si="427"/>
        <v/>
      </c>
      <c r="H2269" s="53"/>
      <c r="I2269" s="54" t="str">
        <f>IF(H2269="","",INDEX(D.1[Quy cách],MATCH(H2269,D.1[Tên sản phẩm],0)))</f>
        <v/>
      </c>
      <c r="J2269" s="20" t="str">
        <f>IF(H2269="","",INDEX(D.1[ĐVT],MATCH(H2269,D.1[Tên sản phẩm],0)))</f>
        <v/>
      </c>
      <c r="K2269" s="56" t="str">
        <f>IF(H2269="","",INDEX(#REF!,MATCH(H2269,D.1[Tên sản phẩm],0)))</f>
        <v/>
      </c>
      <c r="L2269" s="56"/>
      <c r="M2269" s="53"/>
      <c r="N2269" s="53"/>
      <c r="O2269" s="53"/>
      <c r="P2269" s="57" t="str">
        <f t="shared" si="428"/>
        <v/>
      </c>
      <c r="Q2269" s="58"/>
      <c r="R2269" s="56" t="str">
        <f t="shared" si="421"/>
        <v/>
      </c>
      <c r="S2269" s="57" t="str">
        <f t="shared" si="429"/>
        <v/>
      </c>
      <c r="T2269" s="58" t="str">
        <f t="shared" ca="1" si="430"/>
        <v/>
      </c>
      <c r="U2269" s="57" t="str">
        <f t="shared" si="431"/>
        <v/>
      </c>
      <c r="V2269" s="57" t="str">
        <f ca="1">IF(AND(C2269&lt;&gt;"",C2269&lt;&gt;OFFSET(C2269,1,0)),SUMIFS([Giá có thuế],[Số ĐK],C2269),"")</f>
        <v/>
      </c>
      <c r="W2269" s="53"/>
      <c r="X2269" s="55" t="str">
        <f>IF(W2269="","",'Thông Tin Chung'!#REF!)</f>
        <v/>
      </c>
      <c r="Y2269" s="57" t="str">
        <f t="shared" ca="1" si="432"/>
        <v/>
      </c>
      <c r="Z2269" s="59"/>
      <c r="AA2269" s="49" t="str">
        <f ca="1">IF(C2269="","",IF(OR(D2269&lt;NgayBatDau,D2269&gt;NgayKetThuc),"Ngày tháng phải nằm trong kỳ báo cáo",IF(AND(G2269&lt;&gt;"",COUNTIF(D.2[Tên khách hàng],G2269)=0),"Tên KH chưa khai báo trong DSKH",IF(AND(H2269&lt;&gt;"",COUNTIF(D.1[Tên sản phẩm],H2269)=0),"SP này chưa khai báo trong DSSP",""))))</f>
        <v/>
      </c>
      <c r="AB2269" s="28" t="str">
        <f t="shared" ca="1" si="422"/>
        <v/>
      </c>
      <c r="AC2269" s="29" t="str">
        <f>IF(OR(H2269="",S2269=""),"",S2269-(SUM(L2269,M2269)*INDEX(#REF!,MATCH(H2269,D.1[Tên sản phẩm],0))))</f>
        <v/>
      </c>
    </row>
    <row r="2270" spans="2:29" ht="27.75" customHeight="1">
      <c r="B2270" s="69">
        <f t="shared" si="423"/>
        <v>2267</v>
      </c>
      <c r="C2270" s="49" t="str">
        <f t="shared" ca="1" si="424"/>
        <v/>
      </c>
      <c r="D2270" s="50" t="str">
        <f t="shared" ca="1" si="425"/>
        <v/>
      </c>
      <c r="E2270" s="51" t="str">
        <f t="shared" ca="1" si="426"/>
        <v/>
      </c>
      <c r="F2270" s="51"/>
      <c r="G2270" s="52" t="str">
        <f t="shared" ca="1" si="427"/>
        <v/>
      </c>
      <c r="H2270" s="53"/>
      <c r="I2270" s="54" t="str">
        <f>IF(H2270="","",INDEX(D.1[Quy cách],MATCH(H2270,D.1[Tên sản phẩm],0)))</f>
        <v/>
      </c>
      <c r="J2270" s="20" t="str">
        <f>IF(H2270="","",INDEX(D.1[ĐVT],MATCH(H2270,D.1[Tên sản phẩm],0)))</f>
        <v/>
      </c>
      <c r="K2270" s="56" t="str">
        <f>IF(H2270="","",INDEX(#REF!,MATCH(H2270,D.1[Tên sản phẩm],0)))</f>
        <v/>
      </c>
      <c r="L2270" s="56"/>
      <c r="M2270" s="53"/>
      <c r="N2270" s="53"/>
      <c r="O2270" s="53"/>
      <c r="P2270" s="57" t="str">
        <f t="shared" si="428"/>
        <v/>
      </c>
      <c r="Q2270" s="58"/>
      <c r="R2270" s="56" t="str">
        <f t="shared" si="421"/>
        <v/>
      </c>
      <c r="S2270" s="57" t="str">
        <f t="shared" si="429"/>
        <v/>
      </c>
      <c r="T2270" s="58" t="str">
        <f t="shared" ca="1" si="430"/>
        <v/>
      </c>
      <c r="U2270" s="57" t="str">
        <f t="shared" si="431"/>
        <v/>
      </c>
      <c r="V2270" s="57" t="str">
        <f ca="1">IF(AND(C2270&lt;&gt;"",C2270&lt;&gt;OFFSET(C2270,1,0)),SUMIFS([Giá có thuế],[Số ĐK],C2270),"")</f>
        <v/>
      </c>
      <c r="W2270" s="53"/>
      <c r="X2270" s="55" t="str">
        <f>IF(W2270="","",'Thông Tin Chung'!#REF!)</f>
        <v/>
      </c>
      <c r="Y2270" s="57" t="str">
        <f t="shared" ca="1" si="432"/>
        <v/>
      </c>
      <c r="Z2270" s="59"/>
      <c r="AA2270" s="49" t="str">
        <f ca="1">IF(C2270="","",IF(OR(D2270&lt;NgayBatDau,D2270&gt;NgayKetThuc),"Ngày tháng phải nằm trong kỳ báo cáo",IF(AND(G2270&lt;&gt;"",COUNTIF(D.2[Tên khách hàng],G2270)=0),"Tên KH chưa khai báo trong DSKH",IF(AND(H2270&lt;&gt;"",COUNTIF(D.1[Tên sản phẩm],H2270)=0),"SP này chưa khai báo trong DSSP",""))))</f>
        <v/>
      </c>
      <c r="AB2270" s="28" t="str">
        <f t="shared" ca="1" si="422"/>
        <v/>
      </c>
      <c r="AC2270" s="29" t="str">
        <f>IF(OR(H2270="",S2270=""),"",S2270-(SUM(L2270,M2270)*INDEX(#REF!,MATCH(H2270,D.1[Tên sản phẩm],0))))</f>
        <v/>
      </c>
    </row>
    <row r="2271" spans="2:29" ht="27.75" customHeight="1">
      <c r="B2271" s="69">
        <f t="shared" si="423"/>
        <v>2268</v>
      </c>
      <c r="C2271" s="49" t="str">
        <f t="shared" ca="1" si="424"/>
        <v/>
      </c>
      <c r="D2271" s="50" t="str">
        <f t="shared" ca="1" si="425"/>
        <v/>
      </c>
      <c r="E2271" s="51" t="str">
        <f t="shared" ca="1" si="426"/>
        <v/>
      </c>
      <c r="F2271" s="51"/>
      <c r="G2271" s="52" t="str">
        <f t="shared" ca="1" si="427"/>
        <v/>
      </c>
      <c r="H2271" s="53"/>
      <c r="I2271" s="54" t="str">
        <f>IF(H2271="","",INDEX(D.1[Quy cách],MATCH(H2271,D.1[Tên sản phẩm],0)))</f>
        <v/>
      </c>
      <c r="J2271" s="20" t="str">
        <f>IF(H2271="","",INDEX(D.1[ĐVT],MATCH(H2271,D.1[Tên sản phẩm],0)))</f>
        <v/>
      </c>
      <c r="K2271" s="56" t="str">
        <f>IF(H2271="","",INDEX(#REF!,MATCH(H2271,D.1[Tên sản phẩm],0)))</f>
        <v/>
      </c>
      <c r="L2271" s="56"/>
      <c r="M2271" s="53"/>
      <c r="N2271" s="53"/>
      <c r="O2271" s="53"/>
      <c r="P2271" s="57" t="str">
        <f t="shared" si="428"/>
        <v/>
      </c>
      <c r="Q2271" s="58"/>
      <c r="R2271" s="56" t="str">
        <f t="shared" si="421"/>
        <v/>
      </c>
      <c r="S2271" s="57" t="str">
        <f t="shared" si="429"/>
        <v/>
      </c>
      <c r="T2271" s="58" t="str">
        <f t="shared" ca="1" si="430"/>
        <v/>
      </c>
      <c r="U2271" s="57" t="str">
        <f t="shared" si="431"/>
        <v/>
      </c>
      <c r="V2271" s="57" t="str">
        <f ca="1">IF(AND(C2271&lt;&gt;"",C2271&lt;&gt;OFFSET(C2271,1,0)),SUMIFS([Giá có thuế],[Số ĐK],C2271),"")</f>
        <v/>
      </c>
      <c r="W2271" s="53"/>
      <c r="X2271" s="55" t="str">
        <f>IF(W2271="","",'Thông Tin Chung'!#REF!)</f>
        <v/>
      </c>
      <c r="Y2271" s="57" t="str">
        <f t="shared" ca="1" si="432"/>
        <v/>
      </c>
      <c r="Z2271" s="59"/>
      <c r="AA2271" s="49" t="str">
        <f ca="1">IF(C2271="","",IF(OR(D2271&lt;NgayBatDau,D2271&gt;NgayKetThuc),"Ngày tháng phải nằm trong kỳ báo cáo",IF(AND(G2271&lt;&gt;"",COUNTIF(D.2[Tên khách hàng],G2271)=0),"Tên KH chưa khai báo trong DSKH",IF(AND(H2271&lt;&gt;"",COUNTIF(D.1[Tên sản phẩm],H2271)=0),"SP này chưa khai báo trong DSSP",""))))</f>
        <v/>
      </c>
      <c r="AB2271" s="28" t="str">
        <f t="shared" ca="1" si="422"/>
        <v/>
      </c>
      <c r="AC2271" s="29" t="str">
        <f>IF(OR(H2271="",S2271=""),"",S2271-(SUM(L2271,M2271)*INDEX(#REF!,MATCH(H2271,D.1[Tên sản phẩm],0))))</f>
        <v/>
      </c>
    </row>
    <row r="2272" spans="2:29" ht="27.75" customHeight="1">
      <c r="B2272" s="69">
        <f t="shared" si="423"/>
        <v>2269</v>
      </c>
      <c r="C2272" s="49" t="str">
        <f t="shared" ca="1" si="424"/>
        <v/>
      </c>
      <c r="D2272" s="50" t="str">
        <f t="shared" ca="1" si="425"/>
        <v/>
      </c>
      <c r="E2272" s="51" t="str">
        <f t="shared" ca="1" si="426"/>
        <v/>
      </c>
      <c r="F2272" s="51"/>
      <c r="G2272" s="52" t="str">
        <f t="shared" ca="1" si="427"/>
        <v/>
      </c>
      <c r="H2272" s="53"/>
      <c r="I2272" s="54" t="str">
        <f>IF(H2272="","",INDEX(D.1[Quy cách],MATCH(H2272,D.1[Tên sản phẩm],0)))</f>
        <v/>
      </c>
      <c r="J2272" s="20" t="str">
        <f>IF(H2272="","",INDEX(D.1[ĐVT],MATCH(H2272,D.1[Tên sản phẩm],0)))</f>
        <v/>
      </c>
      <c r="K2272" s="56" t="str">
        <f>IF(H2272="","",INDEX(#REF!,MATCH(H2272,D.1[Tên sản phẩm],0)))</f>
        <v/>
      </c>
      <c r="L2272" s="56"/>
      <c r="M2272" s="53"/>
      <c r="N2272" s="53"/>
      <c r="O2272" s="53"/>
      <c r="P2272" s="57" t="str">
        <f t="shared" si="428"/>
        <v/>
      </c>
      <c r="Q2272" s="58"/>
      <c r="R2272" s="56" t="str">
        <f t="shared" si="421"/>
        <v/>
      </c>
      <c r="S2272" s="57" t="str">
        <f t="shared" si="429"/>
        <v/>
      </c>
      <c r="T2272" s="58" t="str">
        <f t="shared" ca="1" si="430"/>
        <v/>
      </c>
      <c r="U2272" s="57" t="str">
        <f t="shared" si="431"/>
        <v/>
      </c>
      <c r="V2272" s="57" t="str">
        <f ca="1">IF(AND(C2272&lt;&gt;"",C2272&lt;&gt;OFFSET(C2272,1,0)),SUMIFS([Giá có thuế],[Số ĐK],C2272),"")</f>
        <v/>
      </c>
      <c r="W2272" s="53"/>
      <c r="X2272" s="55" t="str">
        <f>IF(W2272="","",'Thông Tin Chung'!#REF!)</f>
        <v/>
      </c>
      <c r="Y2272" s="57" t="str">
        <f t="shared" ca="1" si="432"/>
        <v/>
      </c>
      <c r="Z2272" s="59"/>
      <c r="AA2272" s="49" t="str">
        <f ca="1">IF(C2272="","",IF(OR(D2272&lt;NgayBatDau,D2272&gt;NgayKetThuc),"Ngày tháng phải nằm trong kỳ báo cáo",IF(AND(G2272&lt;&gt;"",COUNTIF(D.2[Tên khách hàng],G2272)=0),"Tên KH chưa khai báo trong DSKH",IF(AND(H2272&lt;&gt;"",COUNTIF(D.1[Tên sản phẩm],H2272)=0),"SP này chưa khai báo trong DSSP",""))))</f>
        <v/>
      </c>
      <c r="AB2272" s="28" t="str">
        <f t="shared" ca="1" si="422"/>
        <v/>
      </c>
      <c r="AC2272" s="29" t="str">
        <f>IF(OR(H2272="",S2272=""),"",S2272-(SUM(L2272,M2272)*INDEX(#REF!,MATCH(H2272,D.1[Tên sản phẩm],0))))</f>
        <v/>
      </c>
    </row>
    <row r="2273" spans="2:29" ht="27.75" customHeight="1">
      <c r="B2273" s="69">
        <f t="shared" si="423"/>
        <v>2270</v>
      </c>
      <c r="C2273" s="49" t="str">
        <f t="shared" ca="1" si="424"/>
        <v/>
      </c>
      <c r="D2273" s="50" t="str">
        <f t="shared" ca="1" si="425"/>
        <v/>
      </c>
      <c r="E2273" s="51" t="str">
        <f t="shared" ca="1" si="426"/>
        <v/>
      </c>
      <c r="F2273" s="51"/>
      <c r="G2273" s="52" t="str">
        <f t="shared" ca="1" si="427"/>
        <v/>
      </c>
      <c r="H2273" s="53"/>
      <c r="I2273" s="54" t="str">
        <f>IF(H2273="","",INDEX(D.1[Quy cách],MATCH(H2273,D.1[Tên sản phẩm],0)))</f>
        <v/>
      </c>
      <c r="J2273" s="20" t="str">
        <f>IF(H2273="","",INDEX(D.1[ĐVT],MATCH(H2273,D.1[Tên sản phẩm],0)))</f>
        <v/>
      </c>
      <c r="K2273" s="56" t="str">
        <f>IF(H2273="","",INDEX(#REF!,MATCH(H2273,D.1[Tên sản phẩm],0)))</f>
        <v/>
      </c>
      <c r="L2273" s="56"/>
      <c r="M2273" s="53"/>
      <c r="N2273" s="53"/>
      <c r="O2273" s="53"/>
      <c r="P2273" s="57" t="str">
        <f t="shared" si="428"/>
        <v/>
      </c>
      <c r="Q2273" s="58"/>
      <c r="R2273" s="56" t="str">
        <f t="shared" si="421"/>
        <v/>
      </c>
      <c r="S2273" s="57" t="str">
        <f t="shared" si="429"/>
        <v/>
      </c>
      <c r="T2273" s="58" t="str">
        <f t="shared" ca="1" si="430"/>
        <v/>
      </c>
      <c r="U2273" s="57" t="str">
        <f t="shared" si="431"/>
        <v/>
      </c>
      <c r="V2273" s="57" t="str">
        <f ca="1">IF(AND(C2273&lt;&gt;"",C2273&lt;&gt;OFFSET(C2273,1,0)),SUMIFS([Giá có thuế],[Số ĐK],C2273),"")</f>
        <v/>
      </c>
      <c r="W2273" s="53"/>
      <c r="X2273" s="55" t="str">
        <f>IF(W2273="","",'Thông Tin Chung'!#REF!)</f>
        <v/>
      </c>
      <c r="Y2273" s="57" t="str">
        <f t="shared" ca="1" si="432"/>
        <v/>
      </c>
      <c r="Z2273" s="59"/>
      <c r="AA2273" s="49" t="str">
        <f ca="1">IF(C2273="","",IF(OR(D2273&lt;NgayBatDau,D2273&gt;NgayKetThuc),"Ngày tháng phải nằm trong kỳ báo cáo",IF(AND(G2273&lt;&gt;"",COUNTIF(D.2[Tên khách hàng],G2273)=0),"Tên KH chưa khai báo trong DSKH",IF(AND(H2273&lt;&gt;"",COUNTIF(D.1[Tên sản phẩm],H2273)=0),"SP này chưa khai báo trong DSSP",""))))</f>
        <v/>
      </c>
      <c r="AB2273" s="28" t="str">
        <f t="shared" ca="1" si="422"/>
        <v/>
      </c>
      <c r="AC2273" s="29" t="str">
        <f>IF(OR(H2273="",S2273=""),"",S2273-(SUM(L2273,M2273)*INDEX(#REF!,MATCH(H2273,D.1[Tên sản phẩm],0))))</f>
        <v/>
      </c>
    </row>
    <row r="2274" spans="2:29" ht="27.75" customHeight="1">
      <c r="B2274" s="69">
        <f t="shared" si="423"/>
        <v>2271</v>
      </c>
      <c r="C2274" s="49" t="str">
        <f t="shared" ca="1" si="424"/>
        <v/>
      </c>
      <c r="D2274" s="50" t="str">
        <f t="shared" ca="1" si="425"/>
        <v/>
      </c>
      <c r="E2274" s="51" t="str">
        <f t="shared" ca="1" si="426"/>
        <v/>
      </c>
      <c r="F2274" s="51"/>
      <c r="G2274" s="52" t="str">
        <f t="shared" ca="1" si="427"/>
        <v/>
      </c>
      <c r="H2274" s="53"/>
      <c r="I2274" s="54" t="str">
        <f>IF(H2274="","",INDEX(D.1[Quy cách],MATCH(H2274,D.1[Tên sản phẩm],0)))</f>
        <v/>
      </c>
      <c r="J2274" s="20" t="str">
        <f>IF(H2274="","",INDEX(D.1[ĐVT],MATCH(H2274,D.1[Tên sản phẩm],0)))</f>
        <v/>
      </c>
      <c r="K2274" s="56" t="str">
        <f>IF(H2274="","",INDEX(#REF!,MATCH(H2274,D.1[Tên sản phẩm],0)))</f>
        <v/>
      </c>
      <c r="L2274" s="56"/>
      <c r="M2274" s="53"/>
      <c r="N2274" s="53"/>
      <c r="O2274" s="53"/>
      <c r="P2274" s="57" t="str">
        <f t="shared" si="428"/>
        <v/>
      </c>
      <c r="Q2274" s="58"/>
      <c r="R2274" s="56" t="str">
        <f t="shared" si="421"/>
        <v/>
      </c>
      <c r="S2274" s="57" t="str">
        <f t="shared" si="429"/>
        <v/>
      </c>
      <c r="T2274" s="58" t="str">
        <f t="shared" ca="1" si="430"/>
        <v/>
      </c>
      <c r="U2274" s="57" t="str">
        <f t="shared" si="431"/>
        <v/>
      </c>
      <c r="V2274" s="57" t="str">
        <f ca="1">IF(AND(C2274&lt;&gt;"",C2274&lt;&gt;OFFSET(C2274,1,0)),SUMIFS([Giá có thuế],[Số ĐK],C2274),"")</f>
        <v/>
      </c>
      <c r="W2274" s="53"/>
      <c r="X2274" s="55" t="str">
        <f>IF(W2274="","",'Thông Tin Chung'!#REF!)</f>
        <v/>
      </c>
      <c r="Y2274" s="57" t="str">
        <f t="shared" ca="1" si="432"/>
        <v/>
      </c>
      <c r="Z2274" s="59"/>
      <c r="AA2274" s="49" t="str">
        <f ca="1">IF(C2274="","",IF(OR(D2274&lt;NgayBatDau,D2274&gt;NgayKetThuc),"Ngày tháng phải nằm trong kỳ báo cáo",IF(AND(G2274&lt;&gt;"",COUNTIF(D.2[Tên khách hàng],G2274)=0),"Tên KH chưa khai báo trong DSKH",IF(AND(H2274&lt;&gt;"",COUNTIF(D.1[Tên sản phẩm],H2274)=0),"SP này chưa khai báo trong DSSP",""))))</f>
        <v/>
      </c>
      <c r="AB2274" s="28" t="str">
        <f t="shared" ca="1" si="422"/>
        <v/>
      </c>
      <c r="AC2274" s="29" t="str">
        <f>IF(OR(H2274="",S2274=""),"",S2274-(SUM(L2274,M2274)*INDEX(#REF!,MATCH(H2274,D.1[Tên sản phẩm],0))))</f>
        <v/>
      </c>
    </row>
    <row r="2275" spans="2:29" ht="27.75" customHeight="1">
      <c r="B2275" s="69">
        <f t="shared" si="423"/>
        <v>2272</v>
      </c>
      <c r="C2275" s="49" t="str">
        <f t="shared" ca="1" si="424"/>
        <v/>
      </c>
      <c r="D2275" s="50" t="str">
        <f t="shared" ca="1" si="425"/>
        <v/>
      </c>
      <c r="E2275" s="51" t="str">
        <f t="shared" ca="1" si="426"/>
        <v/>
      </c>
      <c r="F2275" s="51"/>
      <c r="G2275" s="52" t="str">
        <f t="shared" ca="1" si="427"/>
        <v/>
      </c>
      <c r="H2275" s="53"/>
      <c r="I2275" s="54" t="str">
        <f>IF(H2275="","",INDEX(D.1[Quy cách],MATCH(H2275,D.1[Tên sản phẩm],0)))</f>
        <v/>
      </c>
      <c r="J2275" s="20" t="str">
        <f>IF(H2275="","",INDEX(D.1[ĐVT],MATCH(H2275,D.1[Tên sản phẩm],0)))</f>
        <v/>
      </c>
      <c r="K2275" s="56" t="str">
        <f>IF(H2275="","",INDEX(#REF!,MATCH(H2275,D.1[Tên sản phẩm],0)))</f>
        <v/>
      </c>
      <c r="L2275" s="56"/>
      <c r="M2275" s="53"/>
      <c r="N2275" s="53"/>
      <c r="O2275" s="53"/>
      <c r="P2275" s="57" t="str">
        <f t="shared" si="428"/>
        <v/>
      </c>
      <c r="Q2275" s="58"/>
      <c r="R2275" s="56" t="str">
        <f t="shared" si="421"/>
        <v/>
      </c>
      <c r="S2275" s="57" t="str">
        <f t="shared" si="429"/>
        <v/>
      </c>
      <c r="T2275" s="58" t="str">
        <f t="shared" ca="1" si="430"/>
        <v/>
      </c>
      <c r="U2275" s="57" t="str">
        <f t="shared" si="431"/>
        <v/>
      </c>
      <c r="V2275" s="57" t="str">
        <f ca="1">IF(AND(C2275&lt;&gt;"",C2275&lt;&gt;OFFSET(C2275,1,0)),SUMIFS([Giá có thuế],[Số ĐK],C2275),"")</f>
        <v/>
      </c>
      <c r="W2275" s="53"/>
      <c r="X2275" s="55" t="str">
        <f>IF(W2275="","",'Thông Tin Chung'!#REF!)</f>
        <v/>
      </c>
      <c r="Y2275" s="57" t="str">
        <f t="shared" ca="1" si="432"/>
        <v/>
      </c>
      <c r="Z2275" s="59"/>
      <c r="AA2275" s="49" t="str">
        <f ca="1">IF(C2275="","",IF(OR(D2275&lt;NgayBatDau,D2275&gt;NgayKetThuc),"Ngày tháng phải nằm trong kỳ báo cáo",IF(AND(G2275&lt;&gt;"",COUNTIF(D.2[Tên khách hàng],G2275)=0),"Tên KH chưa khai báo trong DSKH",IF(AND(H2275&lt;&gt;"",COUNTIF(D.1[Tên sản phẩm],H2275)=0),"SP này chưa khai báo trong DSSP",""))))</f>
        <v/>
      </c>
      <c r="AB2275" s="28" t="str">
        <f t="shared" ca="1" si="422"/>
        <v/>
      </c>
      <c r="AC2275" s="29" t="str">
        <f>IF(OR(H2275="",S2275=""),"",S2275-(SUM(L2275,M2275)*INDEX(#REF!,MATCH(H2275,D.1[Tên sản phẩm],0))))</f>
        <v/>
      </c>
    </row>
    <row r="2276" spans="2:29" ht="27.75" customHeight="1">
      <c r="B2276" s="69">
        <f t="shared" si="423"/>
        <v>2273</v>
      </c>
      <c r="C2276" s="49" t="str">
        <f t="shared" ca="1" si="424"/>
        <v/>
      </c>
      <c r="D2276" s="50" t="str">
        <f t="shared" ca="1" si="425"/>
        <v/>
      </c>
      <c r="E2276" s="51" t="str">
        <f t="shared" ca="1" si="426"/>
        <v/>
      </c>
      <c r="F2276" s="51"/>
      <c r="G2276" s="52" t="str">
        <f t="shared" ca="1" si="427"/>
        <v/>
      </c>
      <c r="H2276" s="53"/>
      <c r="I2276" s="54" t="str">
        <f>IF(H2276="","",INDEX(D.1[Quy cách],MATCH(H2276,D.1[Tên sản phẩm],0)))</f>
        <v/>
      </c>
      <c r="J2276" s="20" t="str">
        <f>IF(H2276="","",INDEX(D.1[ĐVT],MATCH(H2276,D.1[Tên sản phẩm],0)))</f>
        <v/>
      </c>
      <c r="K2276" s="56" t="str">
        <f>IF(H2276="","",INDEX(#REF!,MATCH(H2276,D.1[Tên sản phẩm],0)))</f>
        <v/>
      </c>
      <c r="L2276" s="56"/>
      <c r="M2276" s="53"/>
      <c r="N2276" s="53"/>
      <c r="O2276" s="53"/>
      <c r="P2276" s="57" t="str">
        <f t="shared" si="428"/>
        <v/>
      </c>
      <c r="Q2276" s="58"/>
      <c r="R2276" s="56" t="str">
        <f t="shared" si="421"/>
        <v/>
      </c>
      <c r="S2276" s="57" t="str">
        <f t="shared" si="429"/>
        <v/>
      </c>
      <c r="T2276" s="58" t="str">
        <f t="shared" ca="1" si="430"/>
        <v/>
      </c>
      <c r="U2276" s="57" t="str">
        <f t="shared" si="431"/>
        <v/>
      </c>
      <c r="V2276" s="57" t="str">
        <f ca="1">IF(AND(C2276&lt;&gt;"",C2276&lt;&gt;OFFSET(C2276,1,0)),SUMIFS([Giá có thuế],[Số ĐK],C2276),"")</f>
        <v/>
      </c>
      <c r="W2276" s="53"/>
      <c r="X2276" s="55" t="str">
        <f>IF(W2276="","",'Thông Tin Chung'!#REF!)</f>
        <v/>
      </c>
      <c r="Y2276" s="57" t="str">
        <f t="shared" ca="1" si="432"/>
        <v/>
      </c>
      <c r="Z2276" s="59"/>
      <c r="AA2276" s="49" t="str">
        <f ca="1">IF(C2276="","",IF(OR(D2276&lt;NgayBatDau,D2276&gt;NgayKetThuc),"Ngày tháng phải nằm trong kỳ báo cáo",IF(AND(G2276&lt;&gt;"",COUNTIF(D.2[Tên khách hàng],G2276)=0),"Tên KH chưa khai báo trong DSKH",IF(AND(H2276&lt;&gt;"",COUNTIF(D.1[Tên sản phẩm],H2276)=0),"SP này chưa khai báo trong DSSP",""))))</f>
        <v/>
      </c>
      <c r="AB2276" s="28" t="str">
        <f t="shared" ca="1" si="422"/>
        <v/>
      </c>
      <c r="AC2276" s="29" t="str">
        <f>IF(OR(H2276="",S2276=""),"",S2276-(SUM(L2276,M2276)*INDEX(#REF!,MATCH(H2276,D.1[Tên sản phẩm],0))))</f>
        <v/>
      </c>
    </row>
    <row r="2277" spans="2:29" ht="27.75" customHeight="1">
      <c r="B2277" s="69">
        <f t="shared" si="423"/>
        <v>2274</v>
      </c>
      <c r="C2277" s="49" t="str">
        <f t="shared" ca="1" si="424"/>
        <v/>
      </c>
      <c r="D2277" s="50" t="str">
        <f t="shared" ca="1" si="425"/>
        <v/>
      </c>
      <c r="E2277" s="51" t="str">
        <f t="shared" ca="1" si="426"/>
        <v/>
      </c>
      <c r="F2277" s="51"/>
      <c r="G2277" s="52" t="str">
        <f t="shared" ca="1" si="427"/>
        <v/>
      </c>
      <c r="H2277" s="53"/>
      <c r="I2277" s="54" t="str">
        <f>IF(H2277="","",INDEX(D.1[Quy cách],MATCH(H2277,D.1[Tên sản phẩm],0)))</f>
        <v/>
      </c>
      <c r="J2277" s="20" t="str">
        <f>IF(H2277="","",INDEX(D.1[ĐVT],MATCH(H2277,D.1[Tên sản phẩm],0)))</f>
        <v/>
      </c>
      <c r="K2277" s="56" t="str">
        <f>IF(H2277="","",INDEX(#REF!,MATCH(H2277,D.1[Tên sản phẩm],0)))</f>
        <v/>
      </c>
      <c r="L2277" s="56"/>
      <c r="M2277" s="53"/>
      <c r="N2277" s="53"/>
      <c r="O2277" s="53"/>
      <c r="P2277" s="57" t="str">
        <f t="shared" si="428"/>
        <v/>
      </c>
      <c r="Q2277" s="58"/>
      <c r="R2277" s="56" t="str">
        <f t="shared" si="421"/>
        <v/>
      </c>
      <c r="S2277" s="57" t="str">
        <f t="shared" si="429"/>
        <v/>
      </c>
      <c r="T2277" s="58" t="str">
        <f t="shared" ca="1" si="430"/>
        <v/>
      </c>
      <c r="U2277" s="57" t="str">
        <f t="shared" si="431"/>
        <v/>
      </c>
      <c r="V2277" s="57" t="str">
        <f ca="1">IF(AND(C2277&lt;&gt;"",C2277&lt;&gt;OFFSET(C2277,1,0)),SUMIFS([Giá có thuế],[Số ĐK],C2277),"")</f>
        <v/>
      </c>
      <c r="W2277" s="53"/>
      <c r="X2277" s="55" t="str">
        <f>IF(W2277="","",'Thông Tin Chung'!#REF!)</f>
        <v/>
      </c>
      <c r="Y2277" s="57" t="str">
        <f t="shared" ca="1" si="432"/>
        <v/>
      </c>
      <c r="Z2277" s="59"/>
      <c r="AA2277" s="49" t="str">
        <f ca="1">IF(C2277="","",IF(OR(D2277&lt;NgayBatDau,D2277&gt;NgayKetThuc),"Ngày tháng phải nằm trong kỳ báo cáo",IF(AND(G2277&lt;&gt;"",COUNTIF(D.2[Tên khách hàng],G2277)=0),"Tên KH chưa khai báo trong DSKH",IF(AND(H2277&lt;&gt;"",COUNTIF(D.1[Tên sản phẩm],H2277)=0),"SP này chưa khai báo trong DSSP",""))))</f>
        <v/>
      </c>
      <c r="AB2277" s="28" t="str">
        <f t="shared" ca="1" si="422"/>
        <v/>
      </c>
      <c r="AC2277" s="29" t="str">
        <f>IF(OR(H2277="",S2277=""),"",S2277-(SUM(L2277,M2277)*INDEX(#REF!,MATCH(H2277,D.1[Tên sản phẩm],0))))</f>
        <v/>
      </c>
    </row>
    <row r="2278" spans="2:29" ht="27.75" customHeight="1">
      <c r="B2278" s="69">
        <f t="shared" si="423"/>
        <v>2275</v>
      </c>
      <c r="C2278" s="49" t="str">
        <f t="shared" ca="1" si="424"/>
        <v/>
      </c>
      <c r="D2278" s="50" t="str">
        <f t="shared" ca="1" si="425"/>
        <v/>
      </c>
      <c r="E2278" s="51" t="str">
        <f t="shared" ca="1" si="426"/>
        <v/>
      </c>
      <c r="F2278" s="51"/>
      <c r="G2278" s="52" t="str">
        <f t="shared" ca="1" si="427"/>
        <v/>
      </c>
      <c r="H2278" s="53"/>
      <c r="I2278" s="54" t="str">
        <f>IF(H2278="","",INDEX(D.1[Quy cách],MATCH(H2278,D.1[Tên sản phẩm],0)))</f>
        <v/>
      </c>
      <c r="J2278" s="20" t="str">
        <f>IF(H2278="","",INDEX(D.1[ĐVT],MATCH(H2278,D.1[Tên sản phẩm],0)))</f>
        <v/>
      </c>
      <c r="K2278" s="56" t="str">
        <f>IF(H2278="","",INDEX(#REF!,MATCH(H2278,D.1[Tên sản phẩm],0)))</f>
        <v/>
      </c>
      <c r="L2278" s="56"/>
      <c r="M2278" s="53"/>
      <c r="N2278" s="53"/>
      <c r="O2278" s="53"/>
      <c r="P2278" s="57" t="str">
        <f t="shared" si="428"/>
        <v/>
      </c>
      <c r="Q2278" s="58"/>
      <c r="R2278" s="56" t="str">
        <f t="shared" si="421"/>
        <v/>
      </c>
      <c r="S2278" s="57" t="str">
        <f t="shared" si="429"/>
        <v/>
      </c>
      <c r="T2278" s="58" t="str">
        <f t="shared" ca="1" si="430"/>
        <v/>
      </c>
      <c r="U2278" s="57" t="str">
        <f t="shared" si="431"/>
        <v/>
      </c>
      <c r="V2278" s="57" t="str">
        <f ca="1">IF(AND(C2278&lt;&gt;"",C2278&lt;&gt;OFFSET(C2278,1,0)),SUMIFS([Giá có thuế],[Số ĐK],C2278),"")</f>
        <v/>
      </c>
      <c r="W2278" s="53"/>
      <c r="X2278" s="55" t="str">
        <f>IF(W2278="","",'Thông Tin Chung'!#REF!)</f>
        <v/>
      </c>
      <c r="Y2278" s="57" t="str">
        <f t="shared" ca="1" si="432"/>
        <v/>
      </c>
      <c r="Z2278" s="59"/>
      <c r="AA2278" s="49" t="str">
        <f ca="1">IF(C2278="","",IF(OR(D2278&lt;NgayBatDau,D2278&gt;NgayKetThuc),"Ngày tháng phải nằm trong kỳ báo cáo",IF(AND(G2278&lt;&gt;"",COUNTIF(D.2[Tên khách hàng],G2278)=0),"Tên KH chưa khai báo trong DSKH",IF(AND(H2278&lt;&gt;"",COUNTIF(D.1[Tên sản phẩm],H2278)=0),"SP này chưa khai báo trong DSSP",""))))</f>
        <v/>
      </c>
      <c r="AB2278" s="28" t="str">
        <f t="shared" ca="1" si="422"/>
        <v/>
      </c>
      <c r="AC2278" s="29" t="str">
        <f>IF(OR(H2278="",S2278=""),"",S2278-(SUM(L2278,M2278)*INDEX(#REF!,MATCH(H2278,D.1[Tên sản phẩm],0))))</f>
        <v/>
      </c>
    </row>
    <row r="2279" spans="2:29" ht="27.75" customHeight="1">
      <c r="B2279" s="69">
        <f t="shared" si="423"/>
        <v>2276</v>
      </c>
      <c r="C2279" s="49" t="str">
        <f t="shared" ca="1" si="424"/>
        <v/>
      </c>
      <c r="D2279" s="50" t="str">
        <f t="shared" ca="1" si="425"/>
        <v/>
      </c>
      <c r="E2279" s="51" t="str">
        <f t="shared" ca="1" si="426"/>
        <v/>
      </c>
      <c r="F2279" s="51"/>
      <c r="G2279" s="52" t="str">
        <f t="shared" ca="1" si="427"/>
        <v/>
      </c>
      <c r="H2279" s="53"/>
      <c r="I2279" s="54" t="str">
        <f>IF(H2279="","",INDEX(D.1[Quy cách],MATCH(H2279,D.1[Tên sản phẩm],0)))</f>
        <v/>
      </c>
      <c r="J2279" s="20" t="str">
        <f>IF(H2279="","",INDEX(D.1[ĐVT],MATCH(H2279,D.1[Tên sản phẩm],0)))</f>
        <v/>
      </c>
      <c r="K2279" s="56" t="str">
        <f>IF(H2279="","",INDEX(#REF!,MATCH(H2279,D.1[Tên sản phẩm],0)))</f>
        <v/>
      </c>
      <c r="L2279" s="56"/>
      <c r="M2279" s="53"/>
      <c r="N2279" s="53"/>
      <c r="O2279" s="53"/>
      <c r="P2279" s="57" t="str">
        <f t="shared" si="428"/>
        <v/>
      </c>
      <c r="Q2279" s="58"/>
      <c r="R2279" s="56" t="str">
        <f t="shared" si="421"/>
        <v/>
      </c>
      <c r="S2279" s="57" t="str">
        <f t="shared" si="429"/>
        <v/>
      </c>
      <c r="T2279" s="58" t="str">
        <f t="shared" ca="1" si="430"/>
        <v/>
      </c>
      <c r="U2279" s="57" t="str">
        <f t="shared" si="431"/>
        <v/>
      </c>
      <c r="V2279" s="57" t="str">
        <f ca="1">IF(AND(C2279&lt;&gt;"",C2279&lt;&gt;OFFSET(C2279,1,0)),SUMIFS([Giá có thuế],[Số ĐK],C2279),"")</f>
        <v/>
      </c>
      <c r="W2279" s="53"/>
      <c r="X2279" s="55" t="str">
        <f>IF(W2279="","",'Thông Tin Chung'!#REF!)</f>
        <v/>
      </c>
      <c r="Y2279" s="57" t="str">
        <f t="shared" ca="1" si="432"/>
        <v/>
      </c>
      <c r="Z2279" s="59"/>
      <c r="AA2279" s="49" t="str">
        <f ca="1">IF(C2279="","",IF(OR(D2279&lt;NgayBatDau,D2279&gt;NgayKetThuc),"Ngày tháng phải nằm trong kỳ báo cáo",IF(AND(G2279&lt;&gt;"",COUNTIF(D.2[Tên khách hàng],G2279)=0),"Tên KH chưa khai báo trong DSKH",IF(AND(H2279&lt;&gt;"",COUNTIF(D.1[Tên sản phẩm],H2279)=0),"SP này chưa khai báo trong DSSP",""))))</f>
        <v/>
      </c>
      <c r="AB2279" s="28" t="str">
        <f t="shared" ca="1" si="422"/>
        <v/>
      </c>
      <c r="AC2279" s="29" t="str">
        <f>IF(OR(H2279="",S2279=""),"",S2279-(SUM(L2279,M2279)*INDEX(#REF!,MATCH(H2279,D.1[Tên sản phẩm],0))))</f>
        <v/>
      </c>
    </row>
    <row r="2280" spans="2:29" ht="27.75" customHeight="1">
      <c r="B2280" s="69">
        <f t="shared" si="423"/>
        <v>2277</v>
      </c>
      <c r="C2280" s="49" t="str">
        <f t="shared" ca="1" si="424"/>
        <v/>
      </c>
      <c r="D2280" s="50" t="str">
        <f t="shared" ca="1" si="425"/>
        <v/>
      </c>
      <c r="E2280" s="51" t="str">
        <f t="shared" ca="1" si="426"/>
        <v/>
      </c>
      <c r="F2280" s="51"/>
      <c r="G2280" s="52" t="str">
        <f t="shared" ca="1" si="427"/>
        <v/>
      </c>
      <c r="H2280" s="53"/>
      <c r="I2280" s="54" t="str">
        <f>IF(H2280="","",INDEX(D.1[Quy cách],MATCH(H2280,D.1[Tên sản phẩm],0)))</f>
        <v/>
      </c>
      <c r="J2280" s="20" t="str">
        <f>IF(H2280="","",INDEX(D.1[ĐVT],MATCH(H2280,D.1[Tên sản phẩm],0)))</f>
        <v/>
      </c>
      <c r="K2280" s="56" t="str">
        <f>IF(H2280="","",INDEX(#REF!,MATCH(H2280,D.1[Tên sản phẩm],0)))</f>
        <v/>
      </c>
      <c r="L2280" s="56"/>
      <c r="M2280" s="53"/>
      <c r="N2280" s="53"/>
      <c r="O2280" s="53"/>
      <c r="P2280" s="57" t="str">
        <f t="shared" si="428"/>
        <v/>
      </c>
      <c r="Q2280" s="58"/>
      <c r="R2280" s="56" t="str">
        <f t="shared" si="421"/>
        <v/>
      </c>
      <c r="S2280" s="57" t="str">
        <f t="shared" si="429"/>
        <v/>
      </c>
      <c r="T2280" s="58" t="str">
        <f t="shared" ca="1" si="430"/>
        <v/>
      </c>
      <c r="U2280" s="57" t="str">
        <f t="shared" si="431"/>
        <v/>
      </c>
      <c r="V2280" s="57" t="str">
        <f ca="1">IF(AND(C2280&lt;&gt;"",C2280&lt;&gt;OFFSET(C2280,1,0)),SUMIFS([Giá có thuế],[Số ĐK],C2280),"")</f>
        <v/>
      </c>
      <c r="W2280" s="53"/>
      <c r="X2280" s="55" t="str">
        <f>IF(W2280="","",'Thông Tin Chung'!#REF!)</f>
        <v/>
      </c>
      <c r="Y2280" s="57" t="str">
        <f t="shared" ca="1" si="432"/>
        <v/>
      </c>
      <c r="Z2280" s="59"/>
      <c r="AA2280" s="49" t="str">
        <f ca="1">IF(C2280="","",IF(OR(D2280&lt;NgayBatDau,D2280&gt;NgayKetThuc),"Ngày tháng phải nằm trong kỳ báo cáo",IF(AND(G2280&lt;&gt;"",COUNTIF(D.2[Tên khách hàng],G2280)=0),"Tên KH chưa khai báo trong DSKH",IF(AND(H2280&lt;&gt;"",COUNTIF(D.1[Tên sản phẩm],H2280)=0),"SP này chưa khai báo trong DSSP",""))))</f>
        <v/>
      </c>
      <c r="AB2280" s="28" t="str">
        <f t="shared" ca="1" si="422"/>
        <v/>
      </c>
      <c r="AC2280" s="29" t="str">
        <f>IF(OR(H2280="",S2280=""),"",S2280-(SUM(L2280,M2280)*INDEX(#REF!,MATCH(H2280,D.1[Tên sản phẩm],0))))</f>
        <v/>
      </c>
    </row>
    <row r="2281" spans="2:29" ht="27.75" customHeight="1">
      <c r="B2281" s="69">
        <f t="shared" si="423"/>
        <v>2278</v>
      </c>
      <c r="C2281" s="49" t="str">
        <f t="shared" ca="1" si="424"/>
        <v/>
      </c>
      <c r="D2281" s="50" t="str">
        <f t="shared" ca="1" si="425"/>
        <v/>
      </c>
      <c r="E2281" s="51" t="str">
        <f t="shared" ca="1" si="426"/>
        <v/>
      </c>
      <c r="F2281" s="51"/>
      <c r="G2281" s="52" t="str">
        <f t="shared" ca="1" si="427"/>
        <v/>
      </c>
      <c r="H2281" s="53"/>
      <c r="I2281" s="54" t="str">
        <f>IF(H2281="","",INDEX(D.1[Quy cách],MATCH(H2281,D.1[Tên sản phẩm],0)))</f>
        <v/>
      </c>
      <c r="J2281" s="20" t="str">
        <f>IF(H2281="","",INDEX(D.1[ĐVT],MATCH(H2281,D.1[Tên sản phẩm],0)))</f>
        <v/>
      </c>
      <c r="K2281" s="56" t="str">
        <f>IF(H2281="","",INDEX(#REF!,MATCH(H2281,D.1[Tên sản phẩm],0)))</f>
        <v/>
      </c>
      <c r="L2281" s="56"/>
      <c r="M2281" s="53"/>
      <c r="N2281" s="53"/>
      <c r="O2281" s="53"/>
      <c r="P2281" s="57" t="str">
        <f t="shared" si="428"/>
        <v/>
      </c>
      <c r="Q2281" s="58"/>
      <c r="R2281" s="56" t="str">
        <f t="shared" si="421"/>
        <v/>
      </c>
      <c r="S2281" s="57" t="str">
        <f t="shared" si="429"/>
        <v/>
      </c>
      <c r="T2281" s="58" t="str">
        <f t="shared" ca="1" si="430"/>
        <v/>
      </c>
      <c r="U2281" s="57" t="str">
        <f t="shared" si="431"/>
        <v/>
      </c>
      <c r="V2281" s="57" t="str">
        <f ca="1">IF(AND(C2281&lt;&gt;"",C2281&lt;&gt;OFFSET(C2281,1,0)),SUMIFS([Giá có thuế],[Số ĐK],C2281),"")</f>
        <v/>
      </c>
      <c r="W2281" s="53"/>
      <c r="X2281" s="55" t="str">
        <f>IF(W2281="","",'Thông Tin Chung'!#REF!)</f>
        <v/>
      </c>
      <c r="Y2281" s="57" t="str">
        <f t="shared" ca="1" si="432"/>
        <v/>
      </c>
      <c r="Z2281" s="59"/>
      <c r="AA2281" s="49" t="str">
        <f ca="1">IF(C2281="","",IF(OR(D2281&lt;NgayBatDau,D2281&gt;NgayKetThuc),"Ngày tháng phải nằm trong kỳ báo cáo",IF(AND(G2281&lt;&gt;"",COUNTIF(D.2[Tên khách hàng],G2281)=0),"Tên KH chưa khai báo trong DSKH",IF(AND(H2281&lt;&gt;"",COUNTIF(D.1[Tên sản phẩm],H2281)=0),"SP này chưa khai báo trong DSSP",""))))</f>
        <v/>
      </c>
      <c r="AB2281" s="28" t="str">
        <f t="shared" ca="1" si="422"/>
        <v/>
      </c>
      <c r="AC2281" s="29" t="str">
        <f>IF(OR(H2281="",S2281=""),"",S2281-(SUM(L2281,M2281)*INDEX(#REF!,MATCH(H2281,D.1[Tên sản phẩm],0))))</f>
        <v/>
      </c>
    </row>
    <row r="2282" spans="2:29" ht="27.75" customHeight="1">
      <c r="B2282" s="69">
        <f t="shared" si="423"/>
        <v>2279</v>
      </c>
      <c r="C2282" s="49" t="str">
        <f t="shared" ca="1" si="424"/>
        <v/>
      </c>
      <c r="D2282" s="50" t="str">
        <f t="shared" ca="1" si="425"/>
        <v/>
      </c>
      <c r="E2282" s="51" t="str">
        <f t="shared" ca="1" si="426"/>
        <v/>
      </c>
      <c r="F2282" s="51"/>
      <c r="G2282" s="52" t="str">
        <f t="shared" ca="1" si="427"/>
        <v/>
      </c>
      <c r="H2282" s="53"/>
      <c r="I2282" s="54" t="str">
        <f>IF(H2282="","",INDEX(D.1[Quy cách],MATCH(H2282,D.1[Tên sản phẩm],0)))</f>
        <v/>
      </c>
      <c r="J2282" s="20" t="str">
        <f>IF(H2282="","",INDEX(D.1[ĐVT],MATCH(H2282,D.1[Tên sản phẩm],0)))</f>
        <v/>
      </c>
      <c r="K2282" s="56" t="str">
        <f>IF(H2282="","",INDEX(#REF!,MATCH(H2282,D.1[Tên sản phẩm],0)))</f>
        <v/>
      </c>
      <c r="L2282" s="56"/>
      <c r="M2282" s="53"/>
      <c r="N2282" s="53"/>
      <c r="O2282" s="53"/>
      <c r="P2282" s="57" t="str">
        <f t="shared" si="428"/>
        <v/>
      </c>
      <c r="Q2282" s="58"/>
      <c r="R2282" s="56" t="str">
        <f t="shared" si="421"/>
        <v/>
      </c>
      <c r="S2282" s="57" t="str">
        <f t="shared" si="429"/>
        <v/>
      </c>
      <c r="T2282" s="58" t="str">
        <f t="shared" ca="1" si="430"/>
        <v/>
      </c>
      <c r="U2282" s="57" t="str">
        <f t="shared" si="431"/>
        <v/>
      </c>
      <c r="V2282" s="57" t="str">
        <f ca="1">IF(AND(C2282&lt;&gt;"",C2282&lt;&gt;OFFSET(C2282,1,0)),SUMIFS([Giá có thuế],[Số ĐK],C2282),"")</f>
        <v/>
      </c>
      <c r="W2282" s="53"/>
      <c r="X2282" s="55" t="str">
        <f>IF(W2282="","",'Thông Tin Chung'!#REF!)</f>
        <v/>
      </c>
      <c r="Y2282" s="57" t="str">
        <f t="shared" ca="1" si="432"/>
        <v/>
      </c>
      <c r="Z2282" s="59"/>
      <c r="AA2282" s="49" t="str">
        <f ca="1">IF(C2282="","",IF(OR(D2282&lt;NgayBatDau,D2282&gt;NgayKetThuc),"Ngày tháng phải nằm trong kỳ báo cáo",IF(AND(G2282&lt;&gt;"",COUNTIF(D.2[Tên khách hàng],G2282)=0),"Tên KH chưa khai báo trong DSKH",IF(AND(H2282&lt;&gt;"",COUNTIF(D.1[Tên sản phẩm],H2282)=0),"SP này chưa khai báo trong DSSP",""))))</f>
        <v/>
      </c>
      <c r="AB2282" s="28" t="str">
        <f t="shared" ca="1" si="422"/>
        <v/>
      </c>
      <c r="AC2282" s="29" t="str">
        <f>IF(OR(H2282="",S2282=""),"",S2282-(SUM(L2282,M2282)*INDEX(#REF!,MATCH(H2282,D.1[Tên sản phẩm],0))))</f>
        <v/>
      </c>
    </row>
    <row r="2283" spans="2:29" ht="27.75" customHeight="1">
      <c r="B2283" s="69">
        <f t="shared" si="423"/>
        <v>2280</v>
      </c>
      <c r="C2283" s="49" t="str">
        <f t="shared" ca="1" si="424"/>
        <v/>
      </c>
      <c r="D2283" s="50" t="str">
        <f t="shared" ca="1" si="425"/>
        <v/>
      </c>
      <c r="E2283" s="51" t="str">
        <f t="shared" ca="1" si="426"/>
        <v/>
      </c>
      <c r="F2283" s="51"/>
      <c r="G2283" s="52" t="str">
        <f t="shared" ca="1" si="427"/>
        <v/>
      </c>
      <c r="H2283" s="53"/>
      <c r="I2283" s="54" t="str">
        <f>IF(H2283="","",INDEX(D.1[Quy cách],MATCH(H2283,D.1[Tên sản phẩm],0)))</f>
        <v/>
      </c>
      <c r="J2283" s="20" t="str">
        <f>IF(H2283="","",INDEX(D.1[ĐVT],MATCH(H2283,D.1[Tên sản phẩm],0)))</f>
        <v/>
      </c>
      <c r="K2283" s="56" t="str">
        <f>IF(H2283="","",INDEX(#REF!,MATCH(H2283,D.1[Tên sản phẩm],0)))</f>
        <v/>
      </c>
      <c r="L2283" s="56"/>
      <c r="M2283" s="53"/>
      <c r="N2283" s="53"/>
      <c r="O2283" s="53"/>
      <c r="P2283" s="57" t="str">
        <f t="shared" si="428"/>
        <v/>
      </c>
      <c r="Q2283" s="58"/>
      <c r="R2283" s="56" t="str">
        <f t="shared" si="421"/>
        <v/>
      </c>
      <c r="S2283" s="57" t="str">
        <f t="shared" si="429"/>
        <v/>
      </c>
      <c r="T2283" s="58" t="str">
        <f t="shared" ca="1" si="430"/>
        <v/>
      </c>
      <c r="U2283" s="57" t="str">
        <f t="shared" si="431"/>
        <v/>
      </c>
      <c r="V2283" s="57" t="str">
        <f ca="1">IF(AND(C2283&lt;&gt;"",C2283&lt;&gt;OFFSET(C2283,1,0)),SUMIFS([Giá có thuế],[Số ĐK],C2283),"")</f>
        <v/>
      </c>
      <c r="W2283" s="53"/>
      <c r="X2283" s="55" t="str">
        <f>IF(W2283="","",'Thông Tin Chung'!#REF!)</f>
        <v/>
      </c>
      <c r="Y2283" s="57" t="str">
        <f t="shared" ca="1" si="432"/>
        <v/>
      </c>
      <c r="Z2283" s="59"/>
      <c r="AA2283" s="49" t="str">
        <f ca="1">IF(C2283="","",IF(OR(D2283&lt;NgayBatDau,D2283&gt;NgayKetThuc),"Ngày tháng phải nằm trong kỳ báo cáo",IF(AND(G2283&lt;&gt;"",COUNTIF(D.2[Tên khách hàng],G2283)=0),"Tên KH chưa khai báo trong DSKH",IF(AND(H2283&lt;&gt;"",COUNTIF(D.1[Tên sản phẩm],H2283)=0),"SP này chưa khai báo trong DSSP",""))))</f>
        <v/>
      </c>
      <c r="AB2283" s="28" t="str">
        <f t="shared" ca="1" si="422"/>
        <v/>
      </c>
      <c r="AC2283" s="29" t="str">
        <f>IF(OR(H2283="",S2283=""),"",S2283-(SUM(L2283,M2283)*INDEX(#REF!,MATCH(H2283,D.1[Tên sản phẩm],0))))</f>
        <v/>
      </c>
    </row>
    <row r="2284" spans="2:29" ht="27.75" customHeight="1">
      <c r="B2284" s="69">
        <f t="shared" si="423"/>
        <v>2281</v>
      </c>
      <c r="C2284" s="49" t="str">
        <f t="shared" ca="1" si="424"/>
        <v/>
      </c>
      <c r="D2284" s="50" t="str">
        <f t="shared" ca="1" si="425"/>
        <v/>
      </c>
      <c r="E2284" s="51" t="str">
        <f t="shared" ca="1" si="426"/>
        <v/>
      </c>
      <c r="F2284" s="51"/>
      <c r="G2284" s="52" t="str">
        <f t="shared" ca="1" si="427"/>
        <v/>
      </c>
      <c r="H2284" s="53"/>
      <c r="I2284" s="54" t="str">
        <f>IF(H2284="","",INDEX(D.1[Quy cách],MATCH(H2284,D.1[Tên sản phẩm],0)))</f>
        <v/>
      </c>
      <c r="J2284" s="20" t="str">
        <f>IF(H2284="","",INDEX(D.1[ĐVT],MATCH(H2284,D.1[Tên sản phẩm],0)))</f>
        <v/>
      </c>
      <c r="K2284" s="56" t="str">
        <f>IF(H2284="","",INDEX(#REF!,MATCH(H2284,D.1[Tên sản phẩm],0)))</f>
        <v/>
      </c>
      <c r="L2284" s="56"/>
      <c r="M2284" s="53"/>
      <c r="N2284" s="53"/>
      <c r="O2284" s="53"/>
      <c r="P2284" s="57" t="str">
        <f t="shared" si="428"/>
        <v/>
      </c>
      <c r="Q2284" s="58"/>
      <c r="R2284" s="56" t="str">
        <f t="shared" si="421"/>
        <v/>
      </c>
      <c r="S2284" s="57" t="str">
        <f t="shared" si="429"/>
        <v/>
      </c>
      <c r="T2284" s="58" t="str">
        <f t="shared" ca="1" si="430"/>
        <v/>
      </c>
      <c r="U2284" s="57" t="str">
        <f t="shared" si="431"/>
        <v/>
      </c>
      <c r="V2284" s="57" t="str">
        <f ca="1">IF(AND(C2284&lt;&gt;"",C2284&lt;&gt;OFFSET(C2284,1,0)),SUMIFS([Giá có thuế],[Số ĐK],C2284),"")</f>
        <v/>
      </c>
      <c r="W2284" s="53"/>
      <c r="X2284" s="55" t="str">
        <f>IF(W2284="","",'Thông Tin Chung'!#REF!)</f>
        <v/>
      </c>
      <c r="Y2284" s="57" t="str">
        <f t="shared" ca="1" si="432"/>
        <v/>
      </c>
      <c r="Z2284" s="59"/>
      <c r="AA2284" s="49" t="str">
        <f ca="1">IF(C2284="","",IF(OR(D2284&lt;NgayBatDau,D2284&gt;NgayKetThuc),"Ngày tháng phải nằm trong kỳ báo cáo",IF(AND(G2284&lt;&gt;"",COUNTIF(D.2[Tên khách hàng],G2284)=0),"Tên KH chưa khai báo trong DSKH",IF(AND(H2284&lt;&gt;"",COUNTIF(D.1[Tên sản phẩm],H2284)=0),"SP này chưa khai báo trong DSSP",""))))</f>
        <v/>
      </c>
      <c r="AB2284" s="28" t="str">
        <f t="shared" ca="1" si="422"/>
        <v/>
      </c>
      <c r="AC2284" s="29" t="str">
        <f>IF(OR(H2284="",S2284=""),"",S2284-(SUM(L2284,M2284)*INDEX(#REF!,MATCH(H2284,D.1[Tên sản phẩm],0))))</f>
        <v/>
      </c>
    </row>
    <row r="2285" spans="2:29" ht="27.75" customHeight="1">
      <c r="B2285" s="69">
        <f t="shared" si="423"/>
        <v>2282</v>
      </c>
      <c r="C2285" s="49" t="str">
        <f t="shared" ca="1" si="424"/>
        <v/>
      </c>
      <c r="D2285" s="50" t="str">
        <f t="shared" ca="1" si="425"/>
        <v/>
      </c>
      <c r="E2285" s="51" t="str">
        <f t="shared" ca="1" si="426"/>
        <v/>
      </c>
      <c r="F2285" s="51"/>
      <c r="G2285" s="52" t="str">
        <f t="shared" ca="1" si="427"/>
        <v/>
      </c>
      <c r="H2285" s="53"/>
      <c r="I2285" s="54" t="str">
        <f>IF(H2285="","",INDEX(D.1[Quy cách],MATCH(H2285,D.1[Tên sản phẩm],0)))</f>
        <v/>
      </c>
      <c r="J2285" s="20" t="str">
        <f>IF(H2285="","",INDEX(D.1[ĐVT],MATCH(H2285,D.1[Tên sản phẩm],0)))</f>
        <v/>
      </c>
      <c r="K2285" s="56" t="str">
        <f>IF(H2285="","",INDEX(#REF!,MATCH(H2285,D.1[Tên sản phẩm],0)))</f>
        <v/>
      </c>
      <c r="L2285" s="56"/>
      <c r="M2285" s="53"/>
      <c r="N2285" s="53"/>
      <c r="O2285" s="53"/>
      <c r="P2285" s="57" t="str">
        <f t="shared" si="428"/>
        <v/>
      </c>
      <c r="Q2285" s="58"/>
      <c r="R2285" s="56" t="str">
        <f t="shared" si="421"/>
        <v/>
      </c>
      <c r="S2285" s="57" t="str">
        <f t="shared" si="429"/>
        <v/>
      </c>
      <c r="T2285" s="58" t="str">
        <f t="shared" ca="1" si="430"/>
        <v/>
      </c>
      <c r="U2285" s="57" t="str">
        <f t="shared" si="431"/>
        <v/>
      </c>
      <c r="V2285" s="57" t="str">
        <f ca="1">IF(AND(C2285&lt;&gt;"",C2285&lt;&gt;OFFSET(C2285,1,0)),SUMIFS([Giá có thuế],[Số ĐK],C2285),"")</f>
        <v/>
      </c>
      <c r="W2285" s="53"/>
      <c r="X2285" s="55" t="str">
        <f>IF(W2285="","",'Thông Tin Chung'!#REF!)</f>
        <v/>
      </c>
      <c r="Y2285" s="57" t="str">
        <f t="shared" ca="1" si="432"/>
        <v/>
      </c>
      <c r="Z2285" s="59"/>
      <c r="AA2285" s="49" t="str">
        <f ca="1">IF(C2285="","",IF(OR(D2285&lt;NgayBatDau,D2285&gt;NgayKetThuc),"Ngày tháng phải nằm trong kỳ báo cáo",IF(AND(G2285&lt;&gt;"",COUNTIF(D.2[Tên khách hàng],G2285)=0),"Tên KH chưa khai báo trong DSKH",IF(AND(H2285&lt;&gt;"",COUNTIF(D.1[Tên sản phẩm],H2285)=0),"SP này chưa khai báo trong DSSP",""))))</f>
        <v/>
      </c>
      <c r="AB2285" s="28" t="str">
        <f t="shared" ca="1" si="422"/>
        <v/>
      </c>
      <c r="AC2285" s="29" t="str">
        <f>IF(OR(H2285="",S2285=""),"",S2285-(SUM(L2285,M2285)*INDEX(#REF!,MATCH(H2285,D.1[Tên sản phẩm],0))))</f>
        <v/>
      </c>
    </row>
    <row r="2286" spans="2:29" ht="27.75" customHeight="1">
      <c r="B2286" s="69">
        <f t="shared" si="423"/>
        <v>2283</v>
      </c>
      <c r="C2286" s="49" t="str">
        <f t="shared" ca="1" si="424"/>
        <v/>
      </c>
      <c r="D2286" s="50" t="str">
        <f t="shared" ca="1" si="425"/>
        <v/>
      </c>
      <c r="E2286" s="51" t="str">
        <f t="shared" ca="1" si="426"/>
        <v/>
      </c>
      <c r="F2286" s="51"/>
      <c r="G2286" s="52" t="str">
        <f t="shared" ca="1" si="427"/>
        <v/>
      </c>
      <c r="H2286" s="53"/>
      <c r="I2286" s="54" t="str">
        <f>IF(H2286="","",INDEX(D.1[Quy cách],MATCH(H2286,D.1[Tên sản phẩm],0)))</f>
        <v/>
      </c>
      <c r="J2286" s="20" t="str">
        <f>IF(H2286="","",INDEX(D.1[ĐVT],MATCH(H2286,D.1[Tên sản phẩm],0)))</f>
        <v/>
      </c>
      <c r="K2286" s="56" t="str">
        <f>IF(H2286="","",INDEX(#REF!,MATCH(H2286,D.1[Tên sản phẩm],0)))</f>
        <v/>
      </c>
      <c r="L2286" s="56"/>
      <c r="M2286" s="53"/>
      <c r="N2286" s="53"/>
      <c r="O2286" s="53"/>
      <c r="P2286" s="57" t="str">
        <f t="shared" si="428"/>
        <v/>
      </c>
      <c r="Q2286" s="58"/>
      <c r="R2286" s="56" t="str">
        <f t="shared" si="421"/>
        <v/>
      </c>
      <c r="S2286" s="57" t="str">
        <f t="shared" si="429"/>
        <v/>
      </c>
      <c r="T2286" s="58" t="str">
        <f t="shared" ca="1" si="430"/>
        <v/>
      </c>
      <c r="U2286" s="57" t="str">
        <f t="shared" si="431"/>
        <v/>
      </c>
      <c r="V2286" s="57" t="str">
        <f ca="1">IF(AND(C2286&lt;&gt;"",C2286&lt;&gt;OFFSET(C2286,1,0)),SUMIFS([Giá có thuế],[Số ĐK],C2286),"")</f>
        <v/>
      </c>
      <c r="W2286" s="53"/>
      <c r="X2286" s="55" t="str">
        <f>IF(W2286="","",'Thông Tin Chung'!#REF!)</f>
        <v/>
      </c>
      <c r="Y2286" s="57" t="str">
        <f t="shared" ca="1" si="432"/>
        <v/>
      </c>
      <c r="Z2286" s="59"/>
      <c r="AA2286" s="49" t="str">
        <f ca="1">IF(C2286="","",IF(OR(D2286&lt;NgayBatDau,D2286&gt;NgayKetThuc),"Ngày tháng phải nằm trong kỳ báo cáo",IF(AND(G2286&lt;&gt;"",COUNTIF(D.2[Tên khách hàng],G2286)=0),"Tên KH chưa khai báo trong DSKH",IF(AND(H2286&lt;&gt;"",COUNTIF(D.1[Tên sản phẩm],H2286)=0),"SP này chưa khai báo trong DSSP",""))))</f>
        <v/>
      </c>
      <c r="AB2286" s="28" t="str">
        <f t="shared" ca="1" si="422"/>
        <v/>
      </c>
      <c r="AC2286" s="29" t="str">
        <f>IF(OR(H2286="",S2286=""),"",S2286-(SUM(L2286,M2286)*INDEX(#REF!,MATCH(H2286,D.1[Tên sản phẩm],0))))</f>
        <v/>
      </c>
    </row>
    <row r="2287" spans="2:29" ht="27.75" customHeight="1">
      <c r="B2287" s="69">
        <f t="shared" si="423"/>
        <v>2284</v>
      </c>
      <c r="C2287" s="49" t="str">
        <f t="shared" ca="1" si="424"/>
        <v/>
      </c>
      <c r="D2287" s="50" t="str">
        <f t="shared" ca="1" si="425"/>
        <v/>
      </c>
      <c r="E2287" s="51" t="str">
        <f t="shared" ca="1" si="426"/>
        <v/>
      </c>
      <c r="F2287" s="51"/>
      <c r="G2287" s="52" t="str">
        <f t="shared" ca="1" si="427"/>
        <v/>
      </c>
      <c r="H2287" s="53"/>
      <c r="I2287" s="54" t="str">
        <f>IF(H2287="","",INDEX(D.1[Quy cách],MATCH(H2287,D.1[Tên sản phẩm],0)))</f>
        <v/>
      </c>
      <c r="J2287" s="20" t="str">
        <f>IF(H2287="","",INDEX(D.1[ĐVT],MATCH(H2287,D.1[Tên sản phẩm],0)))</f>
        <v/>
      </c>
      <c r="K2287" s="56" t="str">
        <f>IF(H2287="","",INDEX(#REF!,MATCH(H2287,D.1[Tên sản phẩm],0)))</f>
        <v/>
      </c>
      <c r="L2287" s="56"/>
      <c r="M2287" s="53"/>
      <c r="N2287" s="53"/>
      <c r="O2287" s="53"/>
      <c r="P2287" s="57" t="str">
        <f t="shared" si="428"/>
        <v/>
      </c>
      <c r="Q2287" s="58"/>
      <c r="R2287" s="56" t="str">
        <f t="shared" si="421"/>
        <v/>
      </c>
      <c r="S2287" s="57" t="str">
        <f t="shared" si="429"/>
        <v/>
      </c>
      <c r="T2287" s="58" t="str">
        <f t="shared" ca="1" si="430"/>
        <v/>
      </c>
      <c r="U2287" s="57" t="str">
        <f t="shared" si="431"/>
        <v/>
      </c>
      <c r="V2287" s="57" t="str">
        <f ca="1">IF(AND(C2287&lt;&gt;"",C2287&lt;&gt;OFFSET(C2287,1,0)),SUMIFS([Giá có thuế],[Số ĐK],C2287),"")</f>
        <v/>
      </c>
      <c r="W2287" s="53"/>
      <c r="X2287" s="55" t="str">
        <f>IF(W2287="","",'Thông Tin Chung'!#REF!)</f>
        <v/>
      </c>
      <c r="Y2287" s="57" t="str">
        <f t="shared" ca="1" si="432"/>
        <v/>
      </c>
      <c r="Z2287" s="59"/>
      <c r="AA2287" s="49" t="str">
        <f ca="1">IF(C2287="","",IF(OR(D2287&lt;NgayBatDau,D2287&gt;NgayKetThuc),"Ngày tháng phải nằm trong kỳ báo cáo",IF(AND(G2287&lt;&gt;"",COUNTIF(D.2[Tên khách hàng],G2287)=0),"Tên KH chưa khai báo trong DSKH",IF(AND(H2287&lt;&gt;"",COUNTIF(D.1[Tên sản phẩm],H2287)=0),"SP này chưa khai báo trong DSSP",""))))</f>
        <v/>
      </c>
      <c r="AB2287" s="28" t="str">
        <f t="shared" ca="1" si="422"/>
        <v/>
      </c>
      <c r="AC2287" s="29" t="str">
        <f>IF(OR(H2287="",S2287=""),"",S2287-(SUM(L2287,M2287)*INDEX(#REF!,MATCH(H2287,D.1[Tên sản phẩm],0))))</f>
        <v/>
      </c>
    </row>
    <row r="2288" spans="2:29" ht="27.75" customHeight="1">
      <c r="B2288" s="69">
        <f t="shared" si="423"/>
        <v>2285</v>
      </c>
      <c r="C2288" s="49" t="str">
        <f t="shared" ca="1" si="424"/>
        <v/>
      </c>
      <c r="D2288" s="50" t="str">
        <f t="shared" ca="1" si="425"/>
        <v/>
      </c>
      <c r="E2288" s="51" t="str">
        <f t="shared" ca="1" si="426"/>
        <v/>
      </c>
      <c r="F2288" s="51"/>
      <c r="G2288" s="52" t="str">
        <f t="shared" ca="1" si="427"/>
        <v/>
      </c>
      <c r="H2288" s="53"/>
      <c r="I2288" s="54" t="str">
        <f>IF(H2288="","",INDEX(D.1[Quy cách],MATCH(H2288,D.1[Tên sản phẩm],0)))</f>
        <v/>
      </c>
      <c r="J2288" s="20" t="str">
        <f>IF(H2288="","",INDEX(D.1[ĐVT],MATCH(H2288,D.1[Tên sản phẩm],0)))</f>
        <v/>
      </c>
      <c r="K2288" s="56" t="str">
        <f>IF(H2288="","",INDEX(#REF!,MATCH(H2288,D.1[Tên sản phẩm],0)))</f>
        <v/>
      </c>
      <c r="L2288" s="56"/>
      <c r="M2288" s="53"/>
      <c r="N2288" s="53"/>
      <c r="O2288" s="53"/>
      <c r="P2288" s="57" t="str">
        <f t="shared" si="428"/>
        <v/>
      </c>
      <c r="Q2288" s="58"/>
      <c r="R2288" s="56" t="str">
        <f t="shared" si="421"/>
        <v/>
      </c>
      <c r="S2288" s="57" t="str">
        <f t="shared" si="429"/>
        <v/>
      </c>
      <c r="T2288" s="58" t="str">
        <f t="shared" ca="1" si="430"/>
        <v/>
      </c>
      <c r="U2288" s="57" t="str">
        <f t="shared" si="431"/>
        <v/>
      </c>
      <c r="V2288" s="57" t="str">
        <f ca="1">IF(AND(C2288&lt;&gt;"",C2288&lt;&gt;OFFSET(C2288,1,0)),SUMIFS([Giá có thuế],[Số ĐK],C2288),"")</f>
        <v/>
      </c>
      <c r="W2288" s="53"/>
      <c r="X2288" s="55" t="str">
        <f>IF(W2288="","",'Thông Tin Chung'!#REF!)</f>
        <v/>
      </c>
      <c r="Y2288" s="57" t="str">
        <f t="shared" ca="1" si="432"/>
        <v/>
      </c>
      <c r="Z2288" s="59"/>
      <c r="AA2288" s="49" t="str">
        <f ca="1">IF(C2288="","",IF(OR(D2288&lt;NgayBatDau,D2288&gt;NgayKetThuc),"Ngày tháng phải nằm trong kỳ báo cáo",IF(AND(G2288&lt;&gt;"",COUNTIF(D.2[Tên khách hàng],G2288)=0),"Tên KH chưa khai báo trong DSKH",IF(AND(H2288&lt;&gt;"",COUNTIF(D.1[Tên sản phẩm],H2288)=0),"SP này chưa khai báo trong DSSP",""))))</f>
        <v/>
      </c>
      <c r="AB2288" s="28" t="str">
        <f t="shared" ca="1" si="422"/>
        <v/>
      </c>
      <c r="AC2288" s="29" t="str">
        <f>IF(OR(H2288="",S2288=""),"",S2288-(SUM(L2288,M2288)*INDEX(#REF!,MATCH(H2288,D.1[Tên sản phẩm],0))))</f>
        <v/>
      </c>
    </row>
    <row r="2289" spans="2:29" ht="27.75" customHeight="1">
      <c r="B2289" s="69">
        <f t="shared" si="423"/>
        <v>2286</v>
      </c>
      <c r="C2289" s="49" t="str">
        <f t="shared" ca="1" si="424"/>
        <v/>
      </c>
      <c r="D2289" s="50" t="str">
        <f t="shared" ca="1" si="425"/>
        <v/>
      </c>
      <c r="E2289" s="51" t="str">
        <f t="shared" ca="1" si="426"/>
        <v/>
      </c>
      <c r="F2289" s="51"/>
      <c r="G2289" s="52" t="str">
        <f t="shared" ca="1" si="427"/>
        <v/>
      </c>
      <c r="H2289" s="53"/>
      <c r="I2289" s="54" t="str">
        <f>IF(H2289="","",INDEX(D.1[Quy cách],MATCH(H2289,D.1[Tên sản phẩm],0)))</f>
        <v/>
      </c>
      <c r="J2289" s="20" t="str">
        <f>IF(H2289="","",INDEX(D.1[ĐVT],MATCH(H2289,D.1[Tên sản phẩm],0)))</f>
        <v/>
      </c>
      <c r="K2289" s="56" t="str">
        <f>IF(H2289="","",INDEX(#REF!,MATCH(H2289,D.1[Tên sản phẩm],0)))</f>
        <v/>
      </c>
      <c r="L2289" s="56"/>
      <c r="M2289" s="53"/>
      <c r="N2289" s="53"/>
      <c r="O2289" s="53"/>
      <c r="P2289" s="57" t="str">
        <f t="shared" si="428"/>
        <v/>
      </c>
      <c r="Q2289" s="58"/>
      <c r="R2289" s="56" t="str">
        <f t="shared" si="421"/>
        <v/>
      </c>
      <c r="S2289" s="57" t="str">
        <f t="shared" si="429"/>
        <v/>
      </c>
      <c r="T2289" s="58" t="str">
        <f t="shared" ca="1" si="430"/>
        <v/>
      </c>
      <c r="U2289" s="57" t="str">
        <f t="shared" si="431"/>
        <v/>
      </c>
      <c r="V2289" s="57" t="str">
        <f ca="1">IF(AND(C2289&lt;&gt;"",C2289&lt;&gt;OFFSET(C2289,1,0)),SUMIFS([Giá có thuế],[Số ĐK],C2289),"")</f>
        <v/>
      </c>
      <c r="W2289" s="53"/>
      <c r="X2289" s="55" t="str">
        <f>IF(W2289="","",'Thông Tin Chung'!#REF!)</f>
        <v/>
      </c>
      <c r="Y2289" s="57" t="str">
        <f t="shared" ca="1" si="432"/>
        <v/>
      </c>
      <c r="Z2289" s="59"/>
      <c r="AA2289" s="49" t="str">
        <f ca="1">IF(C2289="","",IF(OR(D2289&lt;NgayBatDau,D2289&gt;NgayKetThuc),"Ngày tháng phải nằm trong kỳ báo cáo",IF(AND(G2289&lt;&gt;"",COUNTIF(D.2[Tên khách hàng],G2289)=0),"Tên KH chưa khai báo trong DSKH",IF(AND(H2289&lt;&gt;"",COUNTIF(D.1[Tên sản phẩm],H2289)=0),"SP này chưa khai báo trong DSSP",""))))</f>
        <v/>
      </c>
      <c r="AB2289" s="28" t="str">
        <f t="shared" ca="1" si="422"/>
        <v/>
      </c>
      <c r="AC2289" s="29" t="str">
        <f>IF(OR(H2289="",S2289=""),"",S2289-(SUM(L2289,M2289)*INDEX(#REF!,MATCH(H2289,D.1[Tên sản phẩm],0))))</f>
        <v/>
      </c>
    </row>
    <row r="2290" spans="2:29" ht="27.75" customHeight="1">
      <c r="B2290" s="69">
        <f t="shared" si="423"/>
        <v>2287</v>
      </c>
      <c r="C2290" s="49" t="str">
        <f t="shared" ca="1" si="424"/>
        <v/>
      </c>
      <c r="D2290" s="50" t="str">
        <f t="shared" ca="1" si="425"/>
        <v/>
      </c>
      <c r="E2290" s="51" t="str">
        <f t="shared" ca="1" si="426"/>
        <v/>
      </c>
      <c r="F2290" s="51"/>
      <c r="G2290" s="52" t="str">
        <f t="shared" ca="1" si="427"/>
        <v/>
      </c>
      <c r="H2290" s="53"/>
      <c r="I2290" s="54" t="str">
        <f>IF(H2290="","",INDEX(D.1[Quy cách],MATCH(H2290,D.1[Tên sản phẩm],0)))</f>
        <v/>
      </c>
      <c r="J2290" s="20" t="str">
        <f>IF(H2290="","",INDEX(D.1[ĐVT],MATCH(H2290,D.1[Tên sản phẩm],0)))</f>
        <v/>
      </c>
      <c r="K2290" s="56" t="str">
        <f>IF(H2290="","",INDEX(#REF!,MATCH(H2290,D.1[Tên sản phẩm],0)))</f>
        <v/>
      </c>
      <c r="L2290" s="56"/>
      <c r="M2290" s="53"/>
      <c r="N2290" s="53"/>
      <c r="O2290" s="53"/>
      <c r="P2290" s="57" t="str">
        <f t="shared" si="428"/>
        <v/>
      </c>
      <c r="Q2290" s="58"/>
      <c r="R2290" s="56" t="str">
        <f t="shared" si="421"/>
        <v/>
      </c>
      <c r="S2290" s="57" t="str">
        <f t="shared" si="429"/>
        <v/>
      </c>
      <c r="T2290" s="58" t="str">
        <f t="shared" ca="1" si="430"/>
        <v/>
      </c>
      <c r="U2290" s="57" t="str">
        <f t="shared" si="431"/>
        <v/>
      </c>
      <c r="V2290" s="57" t="str">
        <f ca="1">IF(AND(C2290&lt;&gt;"",C2290&lt;&gt;OFFSET(C2290,1,0)),SUMIFS([Giá có thuế],[Số ĐK],C2290),"")</f>
        <v/>
      </c>
      <c r="W2290" s="53"/>
      <c r="X2290" s="55" t="str">
        <f>IF(W2290="","",'Thông Tin Chung'!#REF!)</f>
        <v/>
      </c>
      <c r="Y2290" s="57" t="str">
        <f t="shared" ca="1" si="432"/>
        <v/>
      </c>
      <c r="Z2290" s="59"/>
      <c r="AA2290" s="49" t="str">
        <f ca="1">IF(C2290="","",IF(OR(D2290&lt;NgayBatDau,D2290&gt;NgayKetThuc),"Ngày tháng phải nằm trong kỳ báo cáo",IF(AND(G2290&lt;&gt;"",COUNTIF(D.2[Tên khách hàng],G2290)=0),"Tên KH chưa khai báo trong DSKH",IF(AND(H2290&lt;&gt;"",COUNTIF(D.1[Tên sản phẩm],H2290)=0),"SP này chưa khai báo trong DSSP",""))))</f>
        <v/>
      </c>
      <c r="AB2290" s="28" t="str">
        <f t="shared" ca="1" si="422"/>
        <v/>
      </c>
      <c r="AC2290" s="29" t="str">
        <f>IF(OR(H2290="",S2290=""),"",S2290-(SUM(L2290,M2290)*INDEX(#REF!,MATCH(H2290,D.1[Tên sản phẩm],0))))</f>
        <v/>
      </c>
    </row>
    <row r="2291" spans="2:29" ht="27.75" customHeight="1">
      <c r="B2291" s="69">
        <f t="shared" si="423"/>
        <v>2288</v>
      </c>
      <c r="C2291" s="49" t="str">
        <f t="shared" ca="1" si="424"/>
        <v/>
      </c>
      <c r="D2291" s="50" t="str">
        <f t="shared" ca="1" si="425"/>
        <v/>
      </c>
      <c r="E2291" s="51" t="str">
        <f t="shared" ca="1" si="426"/>
        <v/>
      </c>
      <c r="F2291" s="51"/>
      <c r="G2291" s="52" t="str">
        <f t="shared" ca="1" si="427"/>
        <v/>
      </c>
      <c r="H2291" s="53"/>
      <c r="I2291" s="54" t="str">
        <f>IF(H2291="","",INDEX(D.1[Quy cách],MATCH(H2291,D.1[Tên sản phẩm],0)))</f>
        <v/>
      </c>
      <c r="J2291" s="20" t="str">
        <f>IF(H2291="","",INDEX(D.1[ĐVT],MATCH(H2291,D.1[Tên sản phẩm],0)))</f>
        <v/>
      </c>
      <c r="K2291" s="56" t="str">
        <f>IF(H2291="","",INDEX(#REF!,MATCH(H2291,D.1[Tên sản phẩm],0)))</f>
        <v/>
      </c>
      <c r="L2291" s="56"/>
      <c r="M2291" s="53"/>
      <c r="N2291" s="53"/>
      <c r="O2291" s="53"/>
      <c r="P2291" s="57" t="str">
        <f t="shared" si="428"/>
        <v/>
      </c>
      <c r="Q2291" s="58"/>
      <c r="R2291" s="56" t="str">
        <f t="shared" si="421"/>
        <v/>
      </c>
      <c r="S2291" s="57" t="str">
        <f t="shared" si="429"/>
        <v/>
      </c>
      <c r="T2291" s="58" t="str">
        <f t="shared" ca="1" si="430"/>
        <v/>
      </c>
      <c r="U2291" s="57" t="str">
        <f t="shared" si="431"/>
        <v/>
      </c>
      <c r="V2291" s="57" t="str">
        <f ca="1">IF(AND(C2291&lt;&gt;"",C2291&lt;&gt;OFFSET(C2291,1,0)),SUMIFS([Giá có thuế],[Số ĐK],C2291),"")</f>
        <v/>
      </c>
      <c r="W2291" s="53"/>
      <c r="X2291" s="55" t="str">
        <f>IF(W2291="","",'Thông Tin Chung'!#REF!)</f>
        <v/>
      </c>
      <c r="Y2291" s="57" t="str">
        <f t="shared" ca="1" si="432"/>
        <v/>
      </c>
      <c r="Z2291" s="59"/>
      <c r="AA2291" s="49" t="str">
        <f ca="1">IF(C2291="","",IF(OR(D2291&lt;NgayBatDau,D2291&gt;NgayKetThuc),"Ngày tháng phải nằm trong kỳ báo cáo",IF(AND(G2291&lt;&gt;"",COUNTIF(D.2[Tên khách hàng],G2291)=0),"Tên KH chưa khai báo trong DSKH",IF(AND(H2291&lt;&gt;"",COUNTIF(D.1[Tên sản phẩm],H2291)=0),"SP này chưa khai báo trong DSSP",""))))</f>
        <v/>
      </c>
      <c r="AB2291" s="28" t="str">
        <f t="shared" ca="1" si="422"/>
        <v/>
      </c>
      <c r="AC2291" s="29" t="str">
        <f>IF(OR(H2291="",S2291=""),"",S2291-(SUM(L2291,M2291)*INDEX(#REF!,MATCH(H2291,D.1[Tên sản phẩm],0))))</f>
        <v/>
      </c>
    </row>
    <row r="2292" spans="2:29" ht="27.75" customHeight="1">
      <c r="B2292" s="69">
        <f t="shared" si="423"/>
        <v>2289</v>
      </c>
      <c r="C2292" s="49" t="str">
        <f t="shared" ca="1" si="424"/>
        <v/>
      </c>
      <c r="D2292" s="50" t="str">
        <f t="shared" ca="1" si="425"/>
        <v/>
      </c>
      <c r="E2292" s="51" t="str">
        <f t="shared" ca="1" si="426"/>
        <v/>
      </c>
      <c r="F2292" s="51"/>
      <c r="G2292" s="52" t="str">
        <f t="shared" ca="1" si="427"/>
        <v/>
      </c>
      <c r="H2292" s="53"/>
      <c r="I2292" s="54" t="str">
        <f>IF(H2292="","",INDEX(D.1[Quy cách],MATCH(H2292,D.1[Tên sản phẩm],0)))</f>
        <v/>
      </c>
      <c r="J2292" s="20" t="str">
        <f>IF(H2292="","",INDEX(D.1[ĐVT],MATCH(H2292,D.1[Tên sản phẩm],0)))</f>
        <v/>
      </c>
      <c r="K2292" s="56" t="str">
        <f>IF(H2292="","",INDEX(#REF!,MATCH(H2292,D.1[Tên sản phẩm],0)))</f>
        <v/>
      </c>
      <c r="L2292" s="56"/>
      <c r="M2292" s="53"/>
      <c r="N2292" s="53"/>
      <c r="O2292" s="53"/>
      <c r="P2292" s="57" t="str">
        <f t="shared" si="428"/>
        <v/>
      </c>
      <c r="Q2292" s="58"/>
      <c r="R2292" s="56" t="str">
        <f t="shared" si="421"/>
        <v/>
      </c>
      <c r="S2292" s="57" t="str">
        <f t="shared" si="429"/>
        <v/>
      </c>
      <c r="T2292" s="58" t="str">
        <f t="shared" ca="1" si="430"/>
        <v/>
      </c>
      <c r="U2292" s="57" t="str">
        <f t="shared" si="431"/>
        <v/>
      </c>
      <c r="V2292" s="57" t="str">
        <f ca="1">IF(AND(C2292&lt;&gt;"",C2292&lt;&gt;OFFSET(C2292,1,0)),SUMIFS([Giá có thuế],[Số ĐK],C2292),"")</f>
        <v/>
      </c>
      <c r="W2292" s="53"/>
      <c r="X2292" s="55" t="str">
        <f>IF(W2292="","",'Thông Tin Chung'!#REF!)</f>
        <v/>
      </c>
      <c r="Y2292" s="57" t="str">
        <f t="shared" ca="1" si="432"/>
        <v/>
      </c>
      <c r="Z2292" s="59"/>
      <c r="AA2292" s="49" t="str">
        <f ca="1">IF(C2292="","",IF(OR(D2292&lt;NgayBatDau,D2292&gt;NgayKetThuc),"Ngày tháng phải nằm trong kỳ báo cáo",IF(AND(G2292&lt;&gt;"",COUNTIF(D.2[Tên khách hàng],G2292)=0),"Tên KH chưa khai báo trong DSKH",IF(AND(H2292&lt;&gt;"",COUNTIF(D.1[Tên sản phẩm],H2292)=0),"SP này chưa khai báo trong DSSP",""))))</f>
        <v/>
      </c>
      <c r="AB2292" s="28" t="str">
        <f t="shared" ca="1" si="422"/>
        <v/>
      </c>
      <c r="AC2292" s="29" t="str">
        <f>IF(OR(H2292="",S2292=""),"",S2292-(SUM(L2292,M2292)*INDEX(#REF!,MATCH(H2292,D.1[Tên sản phẩm],0))))</f>
        <v/>
      </c>
    </row>
    <row r="2293" spans="2:29" ht="27.75" customHeight="1">
      <c r="B2293" s="69">
        <f t="shared" si="423"/>
        <v>2290</v>
      </c>
      <c r="C2293" s="49" t="str">
        <f t="shared" ca="1" si="424"/>
        <v/>
      </c>
      <c r="D2293" s="50" t="str">
        <f t="shared" ca="1" si="425"/>
        <v/>
      </c>
      <c r="E2293" s="51" t="str">
        <f t="shared" ca="1" si="426"/>
        <v/>
      </c>
      <c r="F2293" s="51"/>
      <c r="G2293" s="52" t="str">
        <f t="shared" ca="1" si="427"/>
        <v/>
      </c>
      <c r="H2293" s="53"/>
      <c r="I2293" s="54" t="str">
        <f>IF(H2293="","",INDEX(D.1[Quy cách],MATCH(H2293,D.1[Tên sản phẩm],0)))</f>
        <v/>
      </c>
      <c r="J2293" s="20" t="str">
        <f>IF(H2293="","",INDEX(D.1[ĐVT],MATCH(H2293,D.1[Tên sản phẩm],0)))</f>
        <v/>
      </c>
      <c r="K2293" s="56" t="str">
        <f>IF(H2293="","",INDEX(#REF!,MATCH(H2293,D.1[Tên sản phẩm],0)))</f>
        <v/>
      </c>
      <c r="L2293" s="56"/>
      <c r="M2293" s="53"/>
      <c r="N2293" s="53"/>
      <c r="O2293" s="53"/>
      <c r="P2293" s="57" t="str">
        <f t="shared" si="428"/>
        <v/>
      </c>
      <c r="Q2293" s="58"/>
      <c r="R2293" s="56" t="str">
        <f t="shared" si="421"/>
        <v/>
      </c>
      <c r="S2293" s="57" t="str">
        <f t="shared" si="429"/>
        <v/>
      </c>
      <c r="T2293" s="58" t="str">
        <f t="shared" ca="1" si="430"/>
        <v/>
      </c>
      <c r="U2293" s="57" t="str">
        <f t="shared" si="431"/>
        <v/>
      </c>
      <c r="V2293" s="57" t="str">
        <f ca="1">IF(AND(C2293&lt;&gt;"",C2293&lt;&gt;OFFSET(C2293,1,0)),SUMIFS([Giá có thuế],[Số ĐK],C2293),"")</f>
        <v/>
      </c>
      <c r="W2293" s="53"/>
      <c r="X2293" s="55" t="str">
        <f>IF(W2293="","",'Thông Tin Chung'!#REF!)</f>
        <v/>
      </c>
      <c r="Y2293" s="57" t="str">
        <f t="shared" ca="1" si="432"/>
        <v/>
      </c>
      <c r="Z2293" s="59"/>
      <c r="AA2293" s="49" t="str">
        <f ca="1">IF(C2293="","",IF(OR(D2293&lt;NgayBatDau,D2293&gt;NgayKetThuc),"Ngày tháng phải nằm trong kỳ báo cáo",IF(AND(G2293&lt;&gt;"",COUNTIF(D.2[Tên khách hàng],G2293)=0),"Tên KH chưa khai báo trong DSKH",IF(AND(H2293&lt;&gt;"",COUNTIF(D.1[Tên sản phẩm],H2293)=0),"SP này chưa khai báo trong DSSP",""))))</f>
        <v/>
      </c>
      <c r="AB2293" s="28" t="str">
        <f t="shared" ca="1" si="422"/>
        <v/>
      </c>
      <c r="AC2293" s="29" t="str">
        <f>IF(OR(H2293="",S2293=""),"",S2293-(SUM(L2293,M2293)*INDEX(#REF!,MATCH(H2293,D.1[Tên sản phẩm],0))))</f>
        <v/>
      </c>
    </row>
    <row r="2294" spans="2:29" ht="27.75" customHeight="1">
      <c r="B2294" s="69">
        <f t="shared" si="423"/>
        <v>2291</v>
      </c>
      <c r="C2294" s="49" t="str">
        <f t="shared" ca="1" si="424"/>
        <v/>
      </c>
      <c r="D2294" s="50" t="str">
        <f t="shared" ca="1" si="425"/>
        <v/>
      </c>
      <c r="E2294" s="51" t="str">
        <f t="shared" ca="1" si="426"/>
        <v/>
      </c>
      <c r="F2294" s="51"/>
      <c r="G2294" s="52" t="str">
        <f t="shared" ca="1" si="427"/>
        <v/>
      </c>
      <c r="H2294" s="53"/>
      <c r="I2294" s="54" t="str">
        <f>IF(H2294="","",INDEX(D.1[Quy cách],MATCH(H2294,D.1[Tên sản phẩm],0)))</f>
        <v/>
      </c>
      <c r="J2294" s="20" t="str">
        <f>IF(H2294="","",INDEX(D.1[ĐVT],MATCH(H2294,D.1[Tên sản phẩm],0)))</f>
        <v/>
      </c>
      <c r="K2294" s="56" t="str">
        <f>IF(H2294="","",INDEX(#REF!,MATCH(H2294,D.1[Tên sản phẩm],0)))</f>
        <v/>
      </c>
      <c r="L2294" s="56"/>
      <c r="M2294" s="53"/>
      <c r="N2294" s="53"/>
      <c r="O2294" s="53"/>
      <c r="P2294" s="57" t="str">
        <f t="shared" si="428"/>
        <v/>
      </c>
      <c r="Q2294" s="58"/>
      <c r="R2294" s="56" t="str">
        <f t="shared" si="421"/>
        <v/>
      </c>
      <c r="S2294" s="57" t="str">
        <f t="shared" si="429"/>
        <v/>
      </c>
      <c r="T2294" s="58" t="str">
        <f t="shared" ca="1" si="430"/>
        <v/>
      </c>
      <c r="U2294" s="57" t="str">
        <f t="shared" si="431"/>
        <v/>
      </c>
      <c r="V2294" s="57" t="str">
        <f ca="1">IF(AND(C2294&lt;&gt;"",C2294&lt;&gt;OFFSET(C2294,1,0)),SUMIFS([Giá có thuế],[Số ĐK],C2294),"")</f>
        <v/>
      </c>
      <c r="W2294" s="53"/>
      <c r="X2294" s="55" t="str">
        <f>IF(W2294="","",'Thông Tin Chung'!#REF!)</f>
        <v/>
      </c>
      <c r="Y2294" s="57" t="str">
        <f t="shared" ca="1" si="432"/>
        <v/>
      </c>
      <c r="Z2294" s="59"/>
      <c r="AA2294" s="49" t="str">
        <f ca="1">IF(C2294="","",IF(OR(D2294&lt;NgayBatDau,D2294&gt;NgayKetThuc),"Ngày tháng phải nằm trong kỳ báo cáo",IF(AND(G2294&lt;&gt;"",COUNTIF(D.2[Tên khách hàng],G2294)=0),"Tên KH chưa khai báo trong DSKH",IF(AND(H2294&lt;&gt;"",COUNTIF(D.1[Tên sản phẩm],H2294)=0),"SP này chưa khai báo trong DSSP",""))))</f>
        <v/>
      </c>
      <c r="AB2294" s="28" t="str">
        <f t="shared" ca="1" si="422"/>
        <v/>
      </c>
      <c r="AC2294" s="29" t="str">
        <f>IF(OR(H2294="",S2294=""),"",S2294-(SUM(L2294,M2294)*INDEX(#REF!,MATCH(H2294,D.1[Tên sản phẩm],0))))</f>
        <v/>
      </c>
    </row>
    <row r="2295" spans="2:29" ht="27.75" customHeight="1">
      <c r="B2295" s="69">
        <f t="shared" si="423"/>
        <v>2292</v>
      </c>
      <c r="C2295" s="49" t="str">
        <f t="shared" ca="1" si="424"/>
        <v/>
      </c>
      <c r="D2295" s="50" t="str">
        <f t="shared" ca="1" si="425"/>
        <v/>
      </c>
      <c r="E2295" s="51" t="str">
        <f t="shared" ca="1" si="426"/>
        <v/>
      </c>
      <c r="F2295" s="51"/>
      <c r="G2295" s="52" t="str">
        <f t="shared" ca="1" si="427"/>
        <v/>
      </c>
      <c r="H2295" s="53"/>
      <c r="I2295" s="54" t="str">
        <f>IF(H2295="","",INDEX(D.1[Quy cách],MATCH(H2295,D.1[Tên sản phẩm],0)))</f>
        <v/>
      </c>
      <c r="J2295" s="20" t="str">
        <f>IF(H2295="","",INDEX(D.1[ĐVT],MATCH(H2295,D.1[Tên sản phẩm],0)))</f>
        <v/>
      </c>
      <c r="K2295" s="56" t="str">
        <f>IF(H2295="","",INDEX(#REF!,MATCH(H2295,D.1[Tên sản phẩm],0)))</f>
        <v/>
      </c>
      <c r="L2295" s="56"/>
      <c r="M2295" s="53"/>
      <c r="N2295" s="53"/>
      <c r="O2295" s="53"/>
      <c r="P2295" s="57" t="str">
        <f t="shared" si="428"/>
        <v/>
      </c>
      <c r="Q2295" s="58"/>
      <c r="R2295" s="56" t="str">
        <f t="shared" si="421"/>
        <v/>
      </c>
      <c r="S2295" s="57" t="str">
        <f t="shared" si="429"/>
        <v/>
      </c>
      <c r="T2295" s="58" t="str">
        <f t="shared" ca="1" si="430"/>
        <v/>
      </c>
      <c r="U2295" s="57" t="str">
        <f t="shared" si="431"/>
        <v/>
      </c>
      <c r="V2295" s="57" t="str">
        <f ca="1">IF(AND(C2295&lt;&gt;"",C2295&lt;&gt;OFFSET(C2295,1,0)),SUMIFS([Giá có thuế],[Số ĐK],C2295),"")</f>
        <v/>
      </c>
      <c r="W2295" s="53"/>
      <c r="X2295" s="55" t="str">
        <f>IF(W2295="","",'Thông Tin Chung'!#REF!)</f>
        <v/>
      </c>
      <c r="Y2295" s="57" t="str">
        <f t="shared" ca="1" si="432"/>
        <v/>
      </c>
      <c r="Z2295" s="59"/>
      <c r="AA2295" s="49" t="str">
        <f ca="1">IF(C2295="","",IF(OR(D2295&lt;NgayBatDau,D2295&gt;NgayKetThuc),"Ngày tháng phải nằm trong kỳ báo cáo",IF(AND(G2295&lt;&gt;"",COUNTIF(D.2[Tên khách hàng],G2295)=0),"Tên KH chưa khai báo trong DSKH",IF(AND(H2295&lt;&gt;"",COUNTIF(D.1[Tên sản phẩm],H2295)=0),"SP này chưa khai báo trong DSSP",""))))</f>
        <v/>
      </c>
      <c r="AB2295" s="28" t="str">
        <f t="shared" ca="1" si="422"/>
        <v/>
      </c>
      <c r="AC2295" s="29" t="str">
        <f>IF(OR(H2295="",S2295=""),"",S2295-(SUM(L2295,M2295)*INDEX(#REF!,MATCH(H2295,D.1[Tên sản phẩm],0))))</f>
        <v/>
      </c>
    </row>
    <row r="2296" spans="2:29" ht="27.75" customHeight="1">
      <c r="B2296" s="69">
        <f t="shared" si="423"/>
        <v>2293</v>
      </c>
      <c r="C2296" s="49" t="str">
        <f t="shared" ca="1" si="424"/>
        <v/>
      </c>
      <c r="D2296" s="50" t="str">
        <f t="shared" ca="1" si="425"/>
        <v/>
      </c>
      <c r="E2296" s="51" t="str">
        <f t="shared" ca="1" si="426"/>
        <v/>
      </c>
      <c r="F2296" s="51"/>
      <c r="G2296" s="52" t="str">
        <f t="shared" ca="1" si="427"/>
        <v/>
      </c>
      <c r="H2296" s="53"/>
      <c r="I2296" s="54" t="str">
        <f>IF(H2296="","",INDEX(D.1[Quy cách],MATCH(H2296,D.1[Tên sản phẩm],0)))</f>
        <v/>
      </c>
      <c r="J2296" s="20" t="str">
        <f>IF(H2296="","",INDEX(D.1[ĐVT],MATCH(H2296,D.1[Tên sản phẩm],0)))</f>
        <v/>
      </c>
      <c r="K2296" s="56" t="str">
        <f>IF(H2296="","",INDEX(#REF!,MATCH(H2296,D.1[Tên sản phẩm],0)))</f>
        <v/>
      </c>
      <c r="L2296" s="56"/>
      <c r="M2296" s="53"/>
      <c r="N2296" s="53"/>
      <c r="O2296" s="53"/>
      <c r="P2296" s="57" t="str">
        <f t="shared" si="428"/>
        <v/>
      </c>
      <c r="Q2296" s="58"/>
      <c r="R2296" s="56" t="str">
        <f t="shared" si="421"/>
        <v/>
      </c>
      <c r="S2296" s="57" t="str">
        <f t="shared" si="429"/>
        <v/>
      </c>
      <c r="T2296" s="58" t="str">
        <f t="shared" ca="1" si="430"/>
        <v/>
      </c>
      <c r="U2296" s="57" t="str">
        <f t="shared" si="431"/>
        <v/>
      </c>
      <c r="V2296" s="57" t="str">
        <f ca="1">IF(AND(C2296&lt;&gt;"",C2296&lt;&gt;OFFSET(C2296,1,0)),SUMIFS([Giá có thuế],[Số ĐK],C2296),"")</f>
        <v/>
      </c>
      <c r="W2296" s="53"/>
      <c r="X2296" s="55" t="str">
        <f>IF(W2296="","",'Thông Tin Chung'!#REF!)</f>
        <v/>
      </c>
      <c r="Y2296" s="57" t="str">
        <f t="shared" ca="1" si="432"/>
        <v/>
      </c>
      <c r="Z2296" s="59"/>
      <c r="AA2296" s="49" t="str">
        <f ca="1">IF(C2296="","",IF(OR(D2296&lt;NgayBatDau,D2296&gt;NgayKetThuc),"Ngày tháng phải nằm trong kỳ báo cáo",IF(AND(G2296&lt;&gt;"",COUNTIF(D.2[Tên khách hàng],G2296)=0),"Tên KH chưa khai báo trong DSKH",IF(AND(H2296&lt;&gt;"",COUNTIF(D.1[Tên sản phẩm],H2296)=0),"SP này chưa khai báo trong DSSP",""))))</f>
        <v/>
      </c>
      <c r="AB2296" s="28" t="str">
        <f t="shared" ca="1" si="422"/>
        <v/>
      </c>
      <c r="AC2296" s="29" t="str">
        <f>IF(OR(H2296="",S2296=""),"",S2296-(SUM(L2296,M2296)*INDEX(#REF!,MATCH(H2296,D.1[Tên sản phẩm],0))))</f>
        <v/>
      </c>
    </row>
    <row r="2297" spans="2:29" ht="27.75" customHeight="1">
      <c r="B2297" s="69">
        <f t="shared" si="423"/>
        <v>2294</v>
      </c>
      <c r="C2297" s="49" t="str">
        <f t="shared" ca="1" si="424"/>
        <v/>
      </c>
      <c r="D2297" s="50" t="str">
        <f t="shared" ca="1" si="425"/>
        <v/>
      </c>
      <c r="E2297" s="51" t="str">
        <f t="shared" ca="1" si="426"/>
        <v/>
      </c>
      <c r="F2297" s="51"/>
      <c r="G2297" s="52" t="str">
        <f t="shared" ca="1" si="427"/>
        <v/>
      </c>
      <c r="H2297" s="53"/>
      <c r="I2297" s="54" t="str">
        <f>IF(H2297="","",INDEX(D.1[Quy cách],MATCH(H2297,D.1[Tên sản phẩm],0)))</f>
        <v/>
      </c>
      <c r="J2297" s="20" t="str">
        <f>IF(H2297="","",INDEX(D.1[ĐVT],MATCH(H2297,D.1[Tên sản phẩm],0)))</f>
        <v/>
      </c>
      <c r="K2297" s="56" t="str">
        <f>IF(H2297="","",INDEX(#REF!,MATCH(H2297,D.1[Tên sản phẩm],0)))</f>
        <v/>
      </c>
      <c r="L2297" s="56"/>
      <c r="M2297" s="53"/>
      <c r="N2297" s="53"/>
      <c r="O2297" s="53"/>
      <c r="P2297" s="57" t="str">
        <f t="shared" si="428"/>
        <v/>
      </c>
      <c r="Q2297" s="58"/>
      <c r="R2297" s="56" t="str">
        <f t="shared" si="421"/>
        <v/>
      </c>
      <c r="S2297" s="57" t="str">
        <f t="shared" si="429"/>
        <v/>
      </c>
      <c r="T2297" s="58" t="str">
        <f t="shared" ca="1" si="430"/>
        <v/>
      </c>
      <c r="U2297" s="57" t="str">
        <f t="shared" si="431"/>
        <v/>
      </c>
      <c r="V2297" s="57" t="str">
        <f ca="1">IF(AND(C2297&lt;&gt;"",C2297&lt;&gt;OFFSET(C2297,1,0)),SUMIFS([Giá có thuế],[Số ĐK],C2297),"")</f>
        <v/>
      </c>
      <c r="W2297" s="53"/>
      <c r="X2297" s="55" t="str">
        <f>IF(W2297="","",'Thông Tin Chung'!#REF!)</f>
        <v/>
      </c>
      <c r="Y2297" s="57" t="str">
        <f t="shared" ca="1" si="432"/>
        <v/>
      </c>
      <c r="Z2297" s="59"/>
      <c r="AA2297" s="49" t="str">
        <f ca="1">IF(C2297="","",IF(OR(D2297&lt;NgayBatDau,D2297&gt;NgayKetThuc),"Ngày tháng phải nằm trong kỳ báo cáo",IF(AND(G2297&lt;&gt;"",COUNTIF(D.2[Tên khách hàng],G2297)=0),"Tên KH chưa khai báo trong DSKH",IF(AND(H2297&lt;&gt;"",COUNTIF(D.1[Tên sản phẩm],H2297)=0),"SP này chưa khai báo trong DSSP",""))))</f>
        <v/>
      </c>
      <c r="AB2297" s="28" t="str">
        <f t="shared" ca="1" si="422"/>
        <v/>
      </c>
      <c r="AC2297" s="29" t="str">
        <f>IF(OR(H2297="",S2297=""),"",S2297-(SUM(L2297,M2297)*INDEX(#REF!,MATCH(H2297,D.1[Tên sản phẩm],0))))</f>
        <v/>
      </c>
    </row>
    <row r="2298" spans="2:29" ht="27.75" customHeight="1">
      <c r="B2298" s="69">
        <f t="shared" si="423"/>
        <v>2295</v>
      </c>
      <c r="C2298" s="49" t="str">
        <f t="shared" ca="1" si="424"/>
        <v/>
      </c>
      <c r="D2298" s="50" t="str">
        <f t="shared" ca="1" si="425"/>
        <v/>
      </c>
      <c r="E2298" s="51" t="str">
        <f t="shared" ca="1" si="426"/>
        <v/>
      </c>
      <c r="F2298" s="51"/>
      <c r="G2298" s="52" t="str">
        <f t="shared" ca="1" si="427"/>
        <v/>
      </c>
      <c r="H2298" s="53"/>
      <c r="I2298" s="54" t="str">
        <f>IF(H2298="","",INDEX(D.1[Quy cách],MATCH(H2298,D.1[Tên sản phẩm],0)))</f>
        <v/>
      </c>
      <c r="J2298" s="20" t="str">
        <f>IF(H2298="","",INDEX(D.1[ĐVT],MATCH(H2298,D.1[Tên sản phẩm],0)))</f>
        <v/>
      </c>
      <c r="K2298" s="56" t="str">
        <f>IF(H2298="","",INDEX(#REF!,MATCH(H2298,D.1[Tên sản phẩm],0)))</f>
        <v/>
      </c>
      <c r="L2298" s="56"/>
      <c r="M2298" s="53"/>
      <c r="N2298" s="53"/>
      <c r="O2298" s="53"/>
      <c r="P2298" s="57" t="str">
        <f t="shared" si="428"/>
        <v/>
      </c>
      <c r="Q2298" s="58"/>
      <c r="R2298" s="56" t="str">
        <f t="shared" si="421"/>
        <v/>
      </c>
      <c r="S2298" s="57" t="str">
        <f t="shared" si="429"/>
        <v/>
      </c>
      <c r="T2298" s="58" t="str">
        <f t="shared" ca="1" si="430"/>
        <v/>
      </c>
      <c r="U2298" s="57" t="str">
        <f t="shared" si="431"/>
        <v/>
      </c>
      <c r="V2298" s="57" t="str">
        <f ca="1">IF(AND(C2298&lt;&gt;"",C2298&lt;&gt;OFFSET(C2298,1,0)),SUMIFS([Giá có thuế],[Số ĐK],C2298),"")</f>
        <v/>
      </c>
      <c r="W2298" s="53"/>
      <c r="X2298" s="55" t="str">
        <f>IF(W2298="","",'Thông Tin Chung'!#REF!)</f>
        <v/>
      </c>
      <c r="Y2298" s="57" t="str">
        <f t="shared" ca="1" si="432"/>
        <v/>
      </c>
      <c r="Z2298" s="59"/>
      <c r="AA2298" s="49" t="str">
        <f ca="1">IF(C2298="","",IF(OR(D2298&lt;NgayBatDau,D2298&gt;NgayKetThuc),"Ngày tháng phải nằm trong kỳ báo cáo",IF(AND(G2298&lt;&gt;"",COUNTIF(D.2[Tên khách hàng],G2298)=0),"Tên KH chưa khai báo trong DSKH",IF(AND(H2298&lt;&gt;"",COUNTIF(D.1[Tên sản phẩm],H2298)=0),"SP này chưa khai báo trong DSSP",""))))</f>
        <v/>
      </c>
      <c r="AB2298" s="28" t="str">
        <f t="shared" ca="1" si="422"/>
        <v/>
      </c>
      <c r="AC2298" s="29" t="str">
        <f>IF(OR(H2298="",S2298=""),"",S2298-(SUM(L2298,M2298)*INDEX(#REF!,MATCH(H2298,D.1[Tên sản phẩm],0))))</f>
        <v/>
      </c>
    </row>
    <row r="2299" spans="2:29" ht="27.75" customHeight="1">
      <c r="B2299" s="69">
        <f t="shared" si="423"/>
        <v>2296</v>
      </c>
      <c r="C2299" s="49" t="str">
        <f t="shared" ca="1" si="424"/>
        <v/>
      </c>
      <c r="D2299" s="50" t="str">
        <f t="shared" ca="1" si="425"/>
        <v/>
      </c>
      <c r="E2299" s="51" t="str">
        <f t="shared" ca="1" si="426"/>
        <v/>
      </c>
      <c r="F2299" s="51"/>
      <c r="G2299" s="52" t="str">
        <f t="shared" ca="1" si="427"/>
        <v/>
      </c>
      <c r="H2299" s="53"/>
      <c r="I2299" s="54" t="str">
        <f>IF(H2299="","",INDEX(D.1[Quy cách],MATCH(H2299,D.1[Tên sản phẩm],0)))</f>
        <v/>
      </c>
      <c r="J2299" s="20" t="str">
        <f>IF(H2299="","",INDEX(D.1[ĐVT],MATCH(H2299,D.1[Tên sản phẩm],0)))</f>
        <v/>
      </c>
      <c r="K2299" s="56" t="str">
        <f>IF(H2299="","",INDEX(#REF!,MATCH(H2299,D.1[Tên sản phẩm],0)))</f>
        <v/>
      </c>
      <c r="L2299" s="56"/>
      <c r="M2299" s="53"/>
      <c r="N2299" s="53"/>
      <c r="O2299" s="53"/>
      <c r="P2299" s="57" t="str">
        <f t="shared" si="428"/>
        <v/>
      </c>
      <c r="Q2299" s="58"/>
      <c r="R2299" s="56" t="str">
        <f t="shared" si="421"/>
        <v/>
      </c>
      <c r="S2299" s="57" t="str">
        <f t="shared" si="429"/>
        <v/>
      </c>
      <c r="T2299" s="58" t="str">
        <f t="shared" ca="1" si="430"/>
        <v/>
      </c>
      <c r="U2299" s="57" t="str">
        <f t="shared" si="431"/>
        <v/>
      </c>
      <c r="V2299" s="57" t="str">
        <f ca="1">IF(AND(C2299&lt;&gt;"",C2299&lt;&gt;OFFSET(C2299,1,0)),SUMIFS([Giá có thuế],[Số ĐK],C2299),"")</f>
        <v/>
      </c>
      <c r="W2299" s="53"/>
      <c r="X2299" s="55" t="str">
        <f>IF(W2299="","",'Thông Tin Chung'!#REF!)</f>
        <v/>
      </c>
      <c r="Y2299" s="57" t="str">
        <f t="shared" ca="1" si="432"/>
        <v/>
      </c>
      <c r="Z2299" s="59"/>
      <c r="AA2299" s="49" t="str">
        <f ca="1">IF(C2299="","",IF(OR(D2299&lt;NgayBatDau,D2299&gt;NgayKetThuc),"Ngày tháng phải nằm trong kỳ báo cáo",IF(AND(G2299&lt;&gt;"",COUNTIF(D.2[Tên khách hàng],G2299)=0),"Tên KH chưa khai báo trong DSKH",IF(AND(H2299&lt;&gt;"",COUNTIF(D.1[Tên sản phẩm],H2299)=0),"SP này chưa khai báo trong DSSP",""))))</f>
        <v/>
      </c>
      <c r="AB2299" s="28" t="str">
        <f t="shared" ca="1" si="422"/>
        <v/>
      </c>
      <c r="AC2299" s="29" t="str">
        <f>IF(OR(H2299="",S2299=""),"",S2299-(SUM(L2299,M2299)*INDEX(#REF!,MATCH(H2299,D.1[Tên sản phẩm],0))))</f>
        <v/>
      </c>
    </row>
    <row r="2300" spans="2:29" ht="27.75" customHeight="1">
      <c r="B2300" s="69">
        <f t="shared" si="423"/>
        <v>2297</v>
      </c>
      <c r="C2300" s="49" t="str">
        <f t="shared" ca="1" si="424"/>
        <v/>
      </c>
      <c r="D2300" s="50" t="str">
        <f t="shared" ca="1" si="425"/>
        <v/>
      </c>
      <c r="E2300" s="51" t="str">
        <f t="shared" ca="1" si="426"/>
        <v/>
      </c>
      <c r="F2300" s="51"/>
      <c r="G2300" s="52" t="str">
        <f t="shared" ca="1" si="427"/>
        <v/>
      </c>
      <c r="H2300" s="53"/>
      <c r="I2300" s="54" t="str">
        <f>IF(H2300="","",INDEX(D.1[Quy cách],MATCH(H2300,D.1[Tên sản phẩm],0)))</f>
        <v/>
      </c>
      <c r="J2300" s="20" t="str">
        <f>IF(H2300="","",INDEX(D.1[ĐVT],MATCH(H2300,D.1[Tên sản phẩm],0)))</f>
        <v/>
      </c>
      <c r="K2300" s="56" t="str">
        <f>IF(H2300="","",INDEX(#REF!,MATCH(H2300,D.1[Tên sản phẩm],0)))</f>
        <v/>
      </c>
      <c r="L2300" s="56"/>
      <c r="M2300" s="53"/>
      <c r="N2300" s="53"/>
      <c r="O2300" s="53"/>
      <c r="P2300" s="57" t="str">
        <f t="shared" si="428"/>
        <v/>
      </c>
      <c r="Q2300" s="58"/>
      <c r="R2300" s="56" t="str">
        <f t="shared" si="421"/>
        <v/>
      </c>
      <c r="S2300" s="57" t="str">
        <f t="shared" si="429"/>
        <v/>
      </c>
      <c r="T2300" s="58" t="str">
        <f t="shared" ca="1" si="430"/>
        <v/>
      </c>
      <c r="U2300" s="57" t="str">
        <f t="shared" si="431"/>
        <v/>
      </c>
      <c r="V2300" s="57" t="str">
        <f ca="1">IF(AND(C2300&lt;&gt;"",C2300&lt;&gt;OFFSET(C2300,1,0)),SUMIFS([Giá có thuế],[Số ĐK],C2300),"")</f>
        <v/>
      </c>
      <c r="W2300" s="53"/>
      <c r="X2300" s="55" t="str">
        <f>IF(W2300="","",'Thông Tin Chung'!#REF!)</f>
        <v/>
      </c>
      <c r="Y2300" s="57" t="str">
        <f t="shared" ca="1" si="432"/>
        <v/>
      </c>
      <c r="Z2300" s="59"/>
      <c r="AA2300" s="49" t="str">
        <f ca="1">IF(C2300="","",IF(OR(D2300&lt;NgayBatDau,D2300&gt;NgayKetThuc),"Ngày tháng phải nằm trong kỳ báo cáo",IF(AND(G2300&lt;&gt;"",COUNTIF(D.2[Tên khách hàng],G2300)=0),"Tên KH chưa khai báo trong DSKH",IF(AND(H2300&lt;&gt;"",COUNTIF(D.1[Tên sản phẩm],H2300)=0),"SP này chưa khai báo trong DSSP",""))))</f>
        <v/>
      </c>
      <c r="AB2300" s="28" t="str">
        <f t="shared" ca="1" si="422"/>
        <v/>
      </c>
      <c r="AC2300" s="29" t="str">
        <f>IF(OR(H2300="",S2300=""),"",S2300-(SUM(L2300,M2300)*INDEX(#REF!,MATCH(H2300,D.1[Tên sản phẩm],0))))</f>
        <v/>
      </c>
    </row>
    <row r="2301" spans="2:29" ht="27.75" customHeight="1">
      <c r="B2301" s="69">
        <f t="shared" si="423"/>
        <v>2298</v>
      </c>
      <c r="C2301" s="49" t="str">
        <f t="shared" ca="1" si="424"/>
        <v/>
      </c>
      <c r="D2301" s="50" t="str">
        <f t="shared" ca="1" si="425"/>
        <v/>
      </c>
      <c r="E2301" s="51" t="str">
        <f t="shared" ca="1" si="426"/>
        <v/>
      </c>
      <c r="F2301" s="51"/>
      <c r="G2301" s="52" t="str">
        <f t="shared" ca="1" si="427"/>
        <v/>
      </c>
      <c r="H2301" s="53"/>
      <c r="I2301" s="54" t="str">
        <f>IF(H2301="","",INDEX(D.1[Quy cách],MATCH(H2301,D.1[Tên sản phẩm],0)))</f>
        <v/>
      </c>
      <c r="J2301" s="20" t="str">
        <f>IF(H2301="","",INDEX(D.1[ĐVT],MATCH(H2301,D.1[Tên sản phẩm],0)))</f>
        <v/>
      </c>
      <c r="K2301" s="56" t="str">
        <f>IF(H2301="","",INDEX(#REF!,MATCH(H2301,D.1[Tên sản phẩm],0)))</f>
        <v/>
      </c>
      <c r="L2301" s="56"/>
      <c r="M2301" s="53"/>
      <c r="N2301" s="53"/>
      <c r="O2301" s="53"/>
      <c r="P2301" s="57" t="str">
        <f t="shared" si="428"/>
        <v/>
      </c>
      <c r="Q2301" s="58"/>
      <c r="R2301" s="56" t="str">
        <f t="shared" si="421"/>
        <v/>
      </c>
      <c r="S2301" s="57" t="str">
        <f t="shared" si="429"/>
        <v/>
      </c>
      <c r="T2301" s="58" t="str">
        <f t="shared" ca="1" si="430"/>
        <v/>
      </c>
      <c r="U2301" s="57" t="str">
        <f t="shared" si="431"/>
        <v/>
      </c>
      <c r="V2301" s="57" t="str">
        <f ca="1">IF(AND(C2301&lt;&gt;"",C2301&lt;&gt;OFFSET(C2301,1,0)),SUMIFS([Giá có thuế],[Số ĐK],C2301),"")</f>
        <v/>
      </c>
      <c r="W2301" s="53"/>
      <c r="X2301" s="55" t="str">
        <f>IF(W2301="","",'Thông Tin Chung'!#REF!)</f>
        <v/>
      </c>
      <c r="Y2301" s="57" t="str">
        <f t="shared" ca="1" si="432"/>
        <v/>
      </c>
      <c r="Z2301" s="59"/>
      <c r="AA2301" s="49" t="str">
        <f ca="1">IF(C2301="","",IF(OR(D2301&lt;NgayBatDau,D2301&gt;NgayKetThuc),"Ngày tháng phải nằm trong kỳ báo cáo",IF(AND(G2301&lt;&gt;"",COUNTIF(D.2[Tên khách hàng],G2301)=0),"Tên KH chưa khai báo trong DSKH",IF(AND(H2301&lt;&gt;"",COUNTIF(D.1[Tên sản phẩm],H2301)=0),"SP này chưa khai báo trong DSSP",""))))</f>
        <v/>
      </c>
      <c r="AB2301" s="28" t="str">
        <f t="shared" ca="1" si="422"/>
        <v/>
      </c>
      <c r="AC2301" s="29" t="str">
        <f>IF(OR(H2301="",S2301=""),"",S2301-(SUM(L2301,M2301)*INDEX(#REF!,MATCH(H2301,D.1[Tên sản phẩm],0))))</f>
        <v/>
      </c>
    </row>
    <row r="2302" spans="2:29" ht="27.75" customHeight="1">
      <c r="B2302" s="69">
        <f t="shared" si="423"/>
        <v>2299</v>
      </c>
      <c r="C2302" s="49" t="str">
        <f t="shared" ca="1" si="424"/>
        <v/>
      </c>
      <c r="D2302" s="50" t="str">
        <f t="shared" ca="1" si="425"/>
        <v/>
      </c>
      <c r="E2302" s="51" t="str">
        <f t="shared" ca="1" si="426"/>
        <v/>
      </c>
      <c r="F2302" s="51"/>
      <c r="G2302" s="52" t="str">
        <f t="shared" ca="1" si="427"/>
        <v/>
      </c>
      <c r="H2302" s="53"/>
      <c r="I2302" s="54" t="str">
        <f>IF(H2302="","",INDEX(D.1[Quy cách],MATCH(H2302,D.1[Tên sản phẩm],0)))</f>
        <v/>
      </c>
      <c r="J2302" s="20" t="str">
        <f>IF(H2302="","",INDEX(D.1[ĐVT],MATCH(H2302,D.1[Tên sản phẩm],0)))</f>
        <v/>
      </c>
      <c r="K2302" s="56" t="str">
        <f>IF(H2302="","",INDEX(#REF!,MATCH(H2302,D.1[Tên sản phẩm],0)))</f>
        <v/>
      </c>
      <c r="L2302" s="56"/>
      <c r="M2302" s="53"/>
      <c r="N2302" s="53"/>
      <c r="O2302" s="53"/>
      <c r="P2302" s="57" t="str">
        <f t="shared" si="428"/>
        <v/>
      </c>
      <c r="Q2302" s="58"/>
      <c r="R2302" s="56" t="str">
        <f t="shared" si="421"/>
        <v/>
      </c>
      <c r="S2302" s="57" t="str">
        <f t="shared" si="429"/>
        <v/>
      </c>
      <c r="T2302" s="58" t="str">
        <f t="shared" ca="1" si="430"/>
        <v/>
      </c>
      <c r="U2302" s="57" t="str">
        <f t="shared" si="431"/>
        <v/>
      </c>
      <c r="V2302" s="57" t="str">
        <f ca="1">IF(AND(C2302&lt;&gt;"",C2302&lt;&gt;OFFSET(C2302,1,0)),SUMIFS([Giá có thuế],[Số ĐK],C2302),"")</f>
        <v/>
      </c>
      <c r="W2302" s="53"/>
      <c r="X2302" s="55" t="str">
        <f>IF(W2302="","",'Thông Tin Chung'!#REF!)</f>
        <v/>
      </c>
      <c r="Y2302" s="57" t="str">
        <f t="shared" ca="1" si="432"/>
        <v/>
      </c>
      <c r="Z2302" s="59"/>
      <c r="AA2302" s="49" t="str">
        <f ca="1">IF(C2302="","",IF(OR(D2302&lt;NgayBatDau,D2302&gt;NgayKetThuc),"Ngày tháng phải nằm trong kỳ báo cáo",IF(AND(G2302&lt;&gt;"",COUNTIF(D.2[Tên khách hàng],G2302)=0),"Tên KH chưa khai báo trong DSKH",IF(AND(H2302&lt;&gt;"",COUNTIF(D.1[Tên sản phẩm],H2302)=0),"SP này chưa khai báo trong DSSP",""))))</f>
        <v/>
      </c>
      <c r="AB2302" s="28" t="str">
        <f t="shared" ca="1" si="422"/>
        <v/>
      </c>
      <c r="AC2302" s="29" t="str">
        <f>IF(OR(H2302="",S2302=""),"",S2302-(SUM(L2302,M2302)*INDEX(#REF!,MATCH(H2302,D.1[Tên sản phẩm],0))))</f>
        <v/>
      </c>
    </row>
    <row r="2303" spans="2:29" ht="27.75" customHeight="1">
      <c r="B2303" s="69">
        <f t="shared" si="423"/>
        <v>2300</v>
      </c>
      <c r="C2303" s="49" t="str">
        <f t="shared" ca="1" si="424"/>
        <v/>
      </c>
      <c r="D2303" s="50" t="str">
        <f t="shared" ca="1" si="425"/>
        <v/>
      </c>
      <c r="E2303" s="51" t="str">
        <f t="shared" ca="1" si="426"/>
        <v/>
      </c>
      <c r="F2303" s="51"/>
      <c r="G2303" s="52" t="str">
        <f t="shared" ca="1" si="427"/>
        <v/>
      </c>
      <c r="H2303" s="53"/>
      <c r="I2303" s="54" t="str">
        <f>IF(H2303="","",INDEX(D.1[Quy cách],MATCH(H2303,D.1[Tên sản phẩm],0)))</f>
        <v/>
      </c>
      <c r="J2303" s="20" t="str">
        <f>IF(H2303="","",INDEX(D.1[ĐVT],MATCH(H2303,D.1[Tên sản phẩm],0)))</f>
        <v/>
      </c>
      <c r="K2303" s="56" t="str">
        <f>IF(H2303="","",INDEX(#REF!,MATCH(H2303,D.1[Tên sản phẩm],0)))</f>
        <v/>
      </c>
      <c r="L2303" s="56"/>
      <c r="M2303" s="53"/>
      <c r="N2303" s="53"/>
      <c r="O2303" s="53"/>
      <c r="P2303" s="57" t="str">
        <f t="shared" si="428"/>
        <v/>
      </c>
      <c r="Q2303" s="58"/>
      <c r="R2303" s="56" t="str">
        <f t="shared" si="421"/>
        <v/>
      </c>
      <c r="S2303" s="57" t="str">
        <f t="shared" si="429"/>
        <v/>
      </c>
      <c r="T2303" s="58" t="str">
        <f t="shared" ca="1" si="430"/>
        <v/>
      </c>
      <c r="U2303" s="57" t="str">
        <f t="shared" si="431"/>
        <v/>
      </c>
      <c r="V2303" s="57" t="str">
        <f ca="1">IF(AND(C2303&lt;&gt;"",C2303&lt;&gt;OFFSET(C2303,1,0)),SUMIFS([Giá có thuế],[Số ĐK],C2303),"")</f>
        <v/>
      </c>
      <c r="W2303" s="53"/>
      <c r="X2303" s="55" t="str">
        <f>IF(W2303="","",'Thông Tin Chung'!#REF!)</f>
        <v/>
      </c>
      <c r="Y2303" s="57" t="str">
        <f t="shared" ca="1" si="432"/>
        <v/>
      </c>
      <c r="Z2303" s="59"/>
      <c r="AA2303" s="49" t="str">
        <f ca="1">IF(C2303="","",IF(OR(D2303&lt;NgayBatDau,D2303&gt;NgayKetThuc),"Ngày tháng phải nằm trong kỳ báo cáo",IF(AND(G2303&lt;&gt;"",COUNTIF(D.2[Tên khách hàng],G2303)=0),"Tên KH chưa khai báo trong DSKH",IF(AND(H2303&lt;&gt;"",COUNTIF(D.1[Tên sản phẩm],H2303)=0),"SP này chưa khai báo trong DSSP",""))))</f>
        <v/>
      </c>
      <c r="AB2303" s="28" t="str">
        <f t="shared" ca="1" si="422"/>
        <v/>
      </c>
      <c r="AC2303" s="29" t="str">
        <f>IF(OR(H2303="",S2303=""),"",S2303-(SUM(L2303,M2303)*INDEX(#REF!,MATCH(H2303,D.1[Tên sản phẩm],0))))</f>
        <v/>
      </c>
    </row>
    <row r="2304" spans="2:29" ht="27.75" customHeight="1">
      <c r="B2304" s="69">
        <f t="shared" si="423"/>
        <v>2301</v>
      </c>
      <c r="C2304" s="49" t="str">
        <f t="shared" ca="1" si="424"/>
        <v/>
      </c>
      <c r="D2304" s="50" t="str">
        <f t="shared" ca="1" si="425"/>
        <v/>
      </c>
      <c r="E2304" s="51" t="str">
        <f t="shared" ca="1" si="426"/>
        <v/>
      </c>
      <c r="F2304" s="51"/>
      <c r="G2304" s="52" t="str">
        <f t="shared" ca="1" si="427"/>
        <v/>
      </c>
      <c r="H2304" s="53"/>
      <c r="I2304" s="54" t="str">
        <f>IF(H2304="","",INDEX(D.1[Quy cách],MATCH(H2304,D.1[Tên sản phẩm],0)))</f>
        <v/>
      </c>
      <c r="J2304" s="20" t="str">
        <f>IF(H2304="","",INDEX(D.1[ĐVT],MATCH(H2304,D.1[Tên sản phẩm],0)))</f>
        <v/>
      </c>
      <c r="K2304" s="56" t="str">
        <f>IF(H2304="","",INDEX(#REF!,MATCH(H2304,D.1[Tên sản phẩm],0)))</f>
        <v/>
      </c>
      <c r="L2304" s="56"/>
      <c r="M2304" s="53"/>
      <c r="N2304" s="53"/>
      <c r="O2304" s="53"/>
      <c r="P2304" s="57" t="str">
        <f t="shared" si="428"/>
        <v/>
      </c>
      <c r="Q2304" s="58"/>
      <c r="R2304" s="56" t="str">
        <f t="shared" si="421"/>
        <v/>
      </c>
      <c r="S2304" s="57" t="str">
        <f t="shared" si="429"/>
        <v/>
      </c>
      <c r="T2304" s="58" t="str">
        <f t="shared" ca="1" si="430"/>
        <v/>
      </c>
      <c r="U2304" s="57" t="str">
        <f t="shared" si="431"/>
        <v/>
      </c>
      <c r="V2304" s="57" t="str">
        <f ca="1">IF(AND(C2304&lt;&gt;"",C2304&lt;&gt;OFFSET(C2304,1,0)),SUMIFS([Giá có thuế],[Số ĐK],C2304),"")</f>
        <v/>
      </c>
      <c r="W2304" s="53"/>
      <c r="X2304" s="55" t="str">
        <f>IF(W2304="","",'Thông Tin Chung'!#REF!)</f>
        <v/>
      </c>
      <c r="Y2304" s="57" t="str">
        <f t="shared" ca="1" si="432"/>
        <v/>
      </c>
      <c r="Z2304" s="59"/>
      <c r="AA2304" s="49" t="str">
        <f ca="1">IF(C2304="","",IF(OR(D2304&lt;NgayBatDau,D2304&gt;NgayKetThuc),"Ngày tháng phải nằm trong kỳ báo cáo",IF(AND(G2304&lt;&gt;"",COUNTIF(D.2[Tên khách hàng],G2304)=0),"Tên KH chưa khai báo trong DSKH",IF(AND(H2304&lt;&gt;"",COUNTIF(D.1[Tên sản phẩm],H2304)=0),"SP này chưa khai báo trong DSSP",""))))</f>
        <v/>
      </c>
      <c r="AB2304" s="28" t="str">
        <f t="shared" ca="1" si="422"/>
        <v/>
      </c>
      <c r="AC2304" s="29" t="str">
        <f>IF(OR(H2304="",S2304=""),"",S2304-(SUM(L2304,M2304)*INDEX(#REF!,MATCH(H2304,D.1[Tên sản phẩm],0))))</f>
        <v/>
      </c>
    </row>
    <row r="2305" spans="2:29" ht="27.75" customHeight="1">
      <c r="B2305" s="69">
        <f t="shared" si="423"/>
        <v>2302</v>
      </c>
      <c r="C2305" s="49" t="str">
        <f t="shared" ca="1" si="424"/>
        <v/>
      </c>
      <c r="D2305" s="50" t="str">
        <f t="shared" ca="1" si="425"/>
        <v/>
      </c>
      <c r="E2305" s="51" t="str">
        <f t="shared" ca="1" si="426"/>
        <v/>
      </c>
      <c r="F2305" s="51"/>
      <c r="G2305" s="52" t="str">
        <f t="shared" ca="1" si="427"/>
        <v/>
      </c>
      <c r="H2305" s="53"/>
      <c r="I2305" s="54" t="str">
        <f>IF(H2305="","",INDEX(D.1[Quy cách],MATCH(H2305,D.1[Tên sản phẩm],0)))</f>
        <v/>
      </c>
      <c r="J2305" s="20" t="str">
        <f>IF(H2305="","",INDEX(D.1[ĐVT],MATCH(H2305,D.1[Tên sản phẩm],0)))</f>
        <v/>
      </c>
      <c r="K2305" s="56" t="str">
        <f>IF(H2305="","",INDEX(#REF!,MATCH(H2305,D.1[Tên sản phẩm],0)))</f>
        <v/>
      </c>
      <c r="L2305" s="56"/>
      <c r="M2305" s="53"/>
      <c r="N2305" s="53"/>
      <c r="O2305" s="53"/>
      <c r="P2305" s="57" t="str">
        <f t="shared" si="428"/>
        <v/>
      </c>
      <c r="Q2305" s="58"/>
      <c r="R2305" s="56" t="str">
        <f t="shared" si="421"/>
        <v/>
      </c>
      <c r="S2305" s="57" t="str">
        <f t="shared" si="429"/>
        <v/>
      </c>
      <c r="T2305" s="58" t="str">
        <f t="shared" ca="1" si="430"/>
        <v/>
      </c>
      <c r="U2305" s="57" t="str">
        <f t="shared" si="431"/>
        <v/>
      </c>
      <c r="V2305" s="57" t="str">
        <f ca="1">IF(AND(C2305&lt;&gt;"",C2305&lt;&gt;OFFSET(C2305,1,0)),SUMIFS([Giá có thuế],[Số ĐK],C2305),"")</f>
        <v/>
      </c>
      <c r="W2305" s="53"/>
      <c r="X2305" s="55" t="str">
        <f>IF(W2305="","",'Thông Tin Chung'!#REF!)</f>
        <v/>
      </c>
      <c r="Y2305" s="57" t="str">
        <f t="shared" ca="1" si="432"/>
        <v/>
      </c>
      <c r="Z2305" s="59"/>
      <c r="AA2305" s="49" t="str">
        <f ca="1">IF(C2305="","",IF(OR(D2305&lt;NgayBatDau,D2305&gt;NgayKetThuc),"Ngày tháng phải nằm trong kỳ báo cáo",IF(AND(G2305&lt;&gt;"",COUNTIF(D.2[Tên khách hàng],G2305)=0),"Tên KH chưa khai báo trong DSKH",IF(AND(H2305&lt;&gt;"",COUNTIF(D.1[Tên sản phẩm],H2305)=0),"SP này chưa khai báo trong DSSP",""))))</f>
        <v/>
      </c>
      <c r="AB2305" s="28" t="str">
        <f t="shared" ca="1" si="422"/>
        <v/>
      </c>
      <c r="AC2305" s="29" t="str">
        <f>IF(OR(H2305="",S2305=""),"",S2305-(SUM(L2305,M2305)*INDEX(#REF!,MATCH(H2305,D.1[Tên sản phẩm],0))))</f>
        <v/>
      </c>
    </row>
    <row r="2306" spans="2:29" ht="27.75" customHeight="1">
      <c r="B2306" s="69">
        <f t="shared" si="423"/>
        <v>2303</v>
      </c>
      <c r="C2306" s="49" t="str">
        <f t="shared" ca="1" si="424"/>
        <v/>
      </c>
      <c r="D2306" s="50" t="str">
        <f t="shared" ca="1" si="425"/>
        <v/>
      </c>
      <c r="E2306" s="51" t="str">
        <f t="shared" ca="1" si="426"/>
        <v/>
      </c>
      <c r="F2306" s="51"/>
      <c r="G2306" s="52" t="str">
        <f t="shared" ca="1" si="427"/>
        <v/>
      </c>
      <c r="H2306" s="53"/>
      <c r="I2306" s="54" t="str">
        <f>IF(H2306="","",INDEX(D.1[Quy cách],MATCH(H2306,D.1[Tên sản phẩm],0)))</f>
        <v/>
      </c>
      <c r="J2306" s="20" t="str">
        <f>IF(H2306="","",INDEX(D.1[ĐVT],MATCH(H2306,D.1[Tên sản phẩm],0)))</f>
        <v/>
      </c>
      <c r="K2306" s="56" t="str">
        <f>IF(H2306="","",INDEX(#REF!,MATCH(H2306,D.1[Tên sản phẩm],0)))</f>
        <v/>
      </c>
      <c r="L2306" s="56"/>
      <c r="M2306" s="53"/>
      <c r="N2306" s="53"/>
      <c r="O2306" s="53"/>
      <c r="P2306" s="57" t="str">
        <f t="shared" si="428"/>
        <v/>
      </c>
      <c r="Q2306" s="58"/>
      <c r="R2306" s="56" t="str">
        <f t="shared" si="421"/>
        <v/>
      </c>
      <c r="S2306" s="57" t="str">
        <f t="shared" si="429"/>
        <v/>
      </c>
      <c r="T2306" s="58" t="str">
        <f t="shared" ca="1" si="430"/>
        <v/>
      </c>
      <c r="U2306" s="57" t="str">
        <f t="shared" si="431"/>
        <v/>
      </c>
      <c r="V2306" s="57" t="str">
        <f ca="1">IF(AND(C2306&lt;&gt;"",C2306&lt;&gt;OFFSET(C2306,1,0)),SUMIFS([Giá có thuế],[Số ĐK],C2306),"")</f>
        <v/>
      </c>
      <c r="W2306" s="53"/>
      <c r="X2306" s="55" t="str">
        <f>IF(W2306="","",'Thông Tin Chung'!#REF!)</f>
        <v/>
      </c>
      <c r="Y2306" s="57" t="str">
        <f t="shared" ca="1" si="432"/>
        <v/>
      </c>
      <c r="Z2306" s="59"/>
      <c r="AA2306" s="49" t="str">
        <f ca="1">IF(C2306="","",IF(OR(D2306&lt;NgayBatDau,D2306&gt;NgayKetThuc),"Ngày tháng phải nằm trong kỳ báo cáo",IF(AND(G2306&lt;&gt;"",COUNTIF(D.2[Tên khách hàng],G2306)=0),"Tên KH chưa khai báo trong DSKH",IF(AND(H2306&lt;&gt;"",COUNTIF(D.1[Tên sản phẩm],H2306)=0),"SP này chưa khai báo trong DSSP",""))))</f>
        <v/>
      </c>
      <c r="AB2306" s="28" t="str">
        <f t="shared" ca="1" si="422"/>
        <v/>
      </c>
      <c r="AC2306" s="29" t="str">
        <f>IF(OR(H2306="",S2306=""),"",S2306-(SUM(L2306,M2306)*INDEX(#REF!,MATCH(H2306,D.1[Tên sản phẩm],0))))</f>
        <v/>
      </c>
    </row>
    <row r="2307" spans="2:29" ht="27.75" customHeight="1">
      <c r="B2307" s="69">
        <f t="shared" si="423"/>
        <v>2304</v>
      </c>
      <c r="C2307" s="49" t="str">
        <f t="shared" ca="1" si="424"/>
        <v/>
      </c>
      <c r="D2307" s="50" t="str">
        <f t="shared" ca="1" si="425"/>
        <v/>
      </c>
      <c r="E2307" s="51" t="str">
        <f t="shared" ca="1" si="426"/>
        <v/>
      </c>
      <c r="F2307" s="51"/>
      <c r="G2307" s="52" t="str">
        <f t="shared" ca="1" si="427"/>
        <v/>
      </c>
      <c r="H2307" s="53"/>
      <c r="I2307" s="54" t="str">
        <f>IF(H2307="","",INDEX(D.1[Quy cách],MATCH(H2307,D.1[Tên sản phẩm],0)))</f>
        <v/>
      </c>
      <c r="J2307" s="20" t="str">
        <f>IF(H2307="","",INDEX(D.1[ĐVT],MATCH(H2307,D.1[Tên sản phẩm],0)))</f>
        <v/>
      </c>
      <c r="K2307" s="56" t="str">
        <f>IF(H2307="","",INDEX(#REF!,MATCH(H2307,D.1[Tên sản phẩm],0)))</f>
        <v/>
      </c>
      <c r="L2307" s="56"/>
      <c r="M2307" s="53"/>
      <c r="N2307" s="53"/>
      <c r="O2307" s="53"/>
      <c r="P2307" s="57" t="str">
        <f t="shared" si="428"/>
        <v/>
      </c>
      <c r="Q2307" s="58"/>
      <c r="R2307" s="56" t="str">
        <f t="shared" ref="R2307:R2370" si="433">IF(P2307="","",P2307*SUM(Q2307))</f>
        <v/>
      </c>
      <c r="S2307" s="57" t="str">
        <f t="shared" si="429"/>
        <v/>
      </c>
      <c r="T2307" s="58" t="str">
        <f t="shared" ca="1" si="430"/>
        <v/>
      </c>
      <c r="U2307" s="57" t="str">
        <f t="shared" si="431"/>
        <v/>
      </c>
      <c r="V2307" s="57" t="str">
        <f ca="1">IF(AND(C2307&lt;&gt;"",C2307&lt;&gt;OFFSET(C2307,1,0)),SUMIFS([Giá có thuế],[Số ĐK],C2307),"")</f>
        <v/>
      </c>
      <c r="W2307" s="53"/>
      <c r="X2307" s="55" t="str">
        <f>IF(W2307="","",'Thông Tin Chung'!#REF!)</f>
        <v/>
      </c>
      <c r="Y2307" s="57" t="str">
        <f t="shared" ca="1" si="432"/>
        <v/>
      </c>
      <c r="Z2307" s="59"/>
      <c r="AA2307" s="49" t="str">
        <f ca="1">IF(C2307="","",IF(OR(D2307&lt;NgayBatDau,D2307&gt;NgayKetThuc),"Ngày tháng phải nằm trong kỳ báo cáo",IF(AND(G2307&lt;&gt;"",COUNTIF(D.2[Tên khách hàng],G2307)=0),"Tên KH chưa khai báo trong DSKH",IF(AND(H2307&lt;&gt;"",COUNTIF(D.1[Tên sản phẩm],H2307)=0),"SP này chưa khai báo trong DSSP",""))))</f>
        <v/>
      </c>
      <c r="AB2307" s="28" t="str">
        <f t="shared" ref="AB2307:AB2370" ca="1" si="434">IF(D2307="","",MONTH(D2307))</f>
        <v/>
      </c>
      <c r="AC2307" s="29" t="str">
        <f>IF(OR(H2307="",S2307=""),"",S2307-(SUM(L2307,M2307)*INDEX(#REF!,MATCH(H2307,D.1[Tên sản phẩm],0))))</f>
        <v/>
      </c>
    </row>
    <row r="2308" spans="2:29" ht="27.75" customHeight="1">
      <c r="B2308" s="69">
        <f t="shared" ref="B2308:B2371" si="435">ROW(A2308)-3</f>
        <v>2305</v>
      </c>
      <c r="C2308" s="49" t="str">
        <f t="shared" ref="C2308:C2371" ca="1" si="436">IF(AND(D2308="",E2308="",G2308=""),"",IF(AND(D2308=OFFSET(D2308,-1,0),E2308=OFFSET(E2308,-1,0),G2308=OFFSET(G2308,-1,0)),OFFSET(B2308,-1,1),B2308))</f>
        <v/>
      </c>
      <c r="D2308" s="50" t="str">
        <f t="shared" ref="D2308:D2371" ca="1" si="437">IF(AND($H2308&lt;&gt;"",B2308&lt;&gt;1),OFFSET(C2308,-1,1),"")</f>
        <v/>
      </c>
      <c r="E2308" s="51" t="str">
        <f t="shared" ref="E2308:E2371" ca="1" si="438">IF(AND($H2308&lt;&gt;"",B2308&lt;&gt;1),OFFSET(D2308,-1,1),"")</f>
        <v/>
      </c>
      <c r="F2308" s="51"/>
      <c r="G2308" s="52" t="str">
        <f t="shared" ref="G2308:G2371" ca="1" si="439">IF(AND($H2308&lt;&gt;"",B2308&lt;&gt;1),OFFSET(F2308,-1,1),"")</f>
        <v/>
      </c>
      <c r="H2308" s="53"/>
      <c r="I2308" s="54" t="str">
        <f>IF(H2308="","",INDEX(D.1[Quy cách],MATCH(H2308,D.1[Tên sản phẩm],0)))</f>
        <v/>
      </c>
      <c r="J2308" s="20" t="str">
        <f>IF(H2308="","",INDEX(D.1[ĐVT],MATCH(H2308,D.1[Tên sản phẩm],0)))</f>
        <v/>
      </c>
      <c r="K2308" s="56" t="str">
        <f>IF(H2308="","",INDEX(#REF!,MATCH(H2308,D.1[Tên sản phẩm],0)))</f>
        <v/>
      </c>
      <c r="L2308" s="56"/>
      <c r="M2308" s="53"/>
      <c r="N2308" s="53"/>
      <c r="O2308" s="53"/>
      <c r="P2308" s="57" t="str">
        <f t="shared" ref="P2308:P2371" si="440">IF(AND(K2308&lt;&gt;"",L2308&lt;&gt;""),K2308*L2308,IF(AND(N2308&lt;&gt;"",O2308&lt;&gt;""),N2308*O2308,""))</f>
        <v/>
      </c>
      <c r="Q2308" s="58"/>
      <c r="R2308" s="56" t="str">
        <f t="shared" si="433"/>
        <v/>
      </c>
      <c r="S2308" s="57" t="str">
        <f t="shared" ref="S2308:S2371" si="441">IF(P2308="","",P2308-SUM(R2308))</f>
        <v/>
      </c>
      <c r="T2308" s="58" t="str">
        <f t="shared" ref="T2308:T2371" ca="1" si="442">IF(AND(S2308&lt;&gt;"",C2308=OFFSET(C2308,-1,0)),OFFSET(S2308,-1,1),"")</f>
        <v/>
      </c>
      <c r="U2308" s="57" t="str">
        <f t="shared" ref="U2308:U2371" si="443">IF(S2308="","",S2308*SUM(1,T2308))</f>
        <v/>
      </c>
      <c r="V2308" s="57" t="str">
        <f ca="1">IF(AND(C2308&lt;&gt;"",C2308&lt;&gt;OFFSET(C2308,1,0)),SUMIFS([Giá có thuế],[Số ĐK],C2308),"")</f>
        <v/>
      </c>
      <c r="W2308" s="53"/>
      <c r="X2308" s="55" t="str">
        <f>IF(W2308="","",'Thông Tin Chung'!#REF!)</f>
        <v/>
      </c>
      <c r="Y2308" s="57" t="str">
        <f t="shared" ref="Y2308:Y2371" ca="1" si="444">IF(AND(V2308&lt;&gt;"",W2308&lt;&gt;"",V2308&lt;&gt;0),V2308-W2308,"")</f>
        <v/>
      </c>
      <c r="Z2308" s="59"/>
      <c r="AA2308" s="49" t="str">
        <f ca="1">IF(C2308="","",IF(OR(D2308&lt;NgayBatDau,D2308&gt;NgayKetThuc),"Ngày tháng phải nằm trong kỳ báo cáo",IF(AND(G2308&lt;&gt;"",COUNTIF(D.2[Tên khách hàng],G2308)=0),"Tên KH chưa khai báo trong DSKH",IF(AND(H2308&lt;&gt;"",COUNTIF(D.1[Tên sản phẩm],H2308)=0),"SP này chưa khai báo trong DSSP",""))))</f>
        <v/>
      </c>
      <c r="AB2308" s="28" t="str">
        <f t="shared" ca="1" si="434"/>
        <v/>
      </c>
      <c r="AC2308" s="29" t="str">
        <f>IF(OR(H2308="",S2308=""),"",S2308-(SUM(L2308,M2308)*INDEX(#REF!,MATCH(H2308,D.1[Tên sản phẩm],0))))</f>
        <v/>
      </c>
    </row>
    <row r="2309" spans="2:29" ht="27.75" customHeight="1">
      <c r="B2309" s="69">
        <f t="shared" si="435"/>
        <v>2306</v>
      </c>
      <c r="C2309" s="49" t="str">
        <f t="shared" ca="1" si="436"/>
        <v/>
      </c>
      <c r="D2309" s="50" t="str">
        <f t="shared" ca="1" si="437"/>
        <v/>
      </c>
      <c r="E2309" s="51" t="str">
        <f t="shared" ca="1" si="438"/>
        <v/>
      </c>
      <c r="F2309" s="51"/>
      <c r="G2309" s="52" t="str">
        <f t="shared" ca="1" si="439"/>
        <v/>
      </c>
      <c r="H2309" s="53"/>
      <c r="I2309" s="54" t="str">
        <f>IF(H2309="","",INDEX(D.1[Quy cách],MATCH(H2309,D.1[Tên sản phẩm],0)))</f>
        <v/>
      </c>
      <c r="J2309" s="20" t="str">
        <f>IF(H2309="","",INDEX(D.1[ĐVT],MATCH(H2309,D.1[Tên sản phẩm],0)))</f>
        <v/>
      </c>
      <c r="K2309" s="56" t="str">
        <f>IF(H2309="","",INDEX(#REF!,MATCH(H2309,D.1[Tên sản phẩm],0)))</f>
        <v/>
      </c>
      <c r="L2309" s="56"/>
      <c r="M2309" s="53"/>
      <c r="N2309" s="53"/>
      <c r="O2309" s="53"/>
      <c r="P2309" s="57" t="str">
        <f t="shared" si="440"/>
        <v/>
      </c>
      <c r="Q2309" s="58"/>
      <c r="R2309" s="56" t="str">
        <f t="shared" si="433"/>
        <v/>
      </c>
      <c r="S2309" s="57" t="str">
        <f t="shared" si="441"/>
        <v/>
      </c>
      <c r="T2309" s="58" t="str">
        <f t="shared" ca="1" si="442"/>
        <v/>
      </c>
      <c r="U2309" s="57" t="str">
        <f t="shared" si="443"/>
        <v/>
      </c>
      <c r="V2309" s="57" t="str">
        <f ca="1">IF(AND(C2309&lt;&gt;"",C2309&lt;&gt;OFFSET(C2309,1,0)),SUMIFS([Giá có thuế],[Số ĐK],C2309),"")</f>
        <v/>
      </c>
      <c r="W2309" s="53"/>
      <c r="X2309" s="55" t="str">
        <f>IF(W2309="","",'Thông Tin Chung'!#REF!)</f>
        <v/>
      </c>
      <c r="Y2309" s="57" t="str">
        <f t="shared" ca="1" si="444"/>
        <v/>
      </c>
      <c r="Z2309" s="59"/>
      <c r="AA2309" s="49" t="str">
        <f ca="1">IF(C2309="","",IF(OR(D2309&lt;NgayBatDau,D2309&gt;NgayKetThuc),"Ngày tháng phải nằm trong kỳ báo cáo",IF(AND(G2309&lt;&gt;"",COUNTIF(D.2[Tên khách hàng],G2309)=0),"Tên KH chưa khai báo trong DSKH",IF(AND(H2309&lt;&gt;"",COUNTIF(D.1[Tên sản phẩm],H2309)=0),"SP này chưa khai báo trong DSSP",""))))</f>
        <v/>
      </c>
      <c r="AB2309" s="28" t="str">
        <f t="shared" ca="1" si="434"/>
        <v/>
      </c>
      <c r="AC2309" s="29" t="str">
        <f>IF(OR(H2309="",S2309=""),"",S2309-(SUM(L2309,M2309)*INDEX(#REF!,MATCH(H2309,D.1[Tên sản phẩm],0))))</f>
        <v/>
      </c>
    </row>
    <row r="2310" spans="2:29" ht="27.75" customHeight="1">
      <c r="B2310" s="69">
        <f t="shared" si="435"/>
        <v>2307</v>
      </c>
      <c r="C2310" s="49" t="str">
        <f t="shared" ca="1" si="436"/>
        <v/>
      </c>
      <c r="D2310" s="50" t="str">
        <f t="shared" ca="1" si="437"/>
        <v/>
      </c>
      <c r="E2310" s="51" t="str">
        <f t="shared" ca="1" si="438"/>
        <v/>
      </c>
      <c r="F2310" s="51"/>
      <c r="G2310" s="52" t="str">
        <f t="shared" ca="1" si="439"/>
        <v/>
      </c>
      <c r="H2310" s="53"/>
      <c r="I2310" s="54" t="str">
        <f>IF(H2310="","",INDEX(D.1[Quy cách],MATCH(H2310,D.1[Tên sản phẩm],0)))</f>
        <v/>
      </c>
      <c r="J2310" s="20" t="str">
        <f>IF(H2310="","",INDEX(D.1[ĐVT],MATCH(H2310,D.1[Tên sản phẩm],0)))</f>
        <v/>
      </c>
      <c r="K2310" s="56" t="str">
        <f>IF(H2310="","",INDEX(#REF!,MATCH(H2310,D.1[Tên sản phẩm],0)))</f>
        <v/>
      </c>
      <c r="L2310" s="56"/>
      <c r="M2310" s="53"/>
      <c r="N2310" s="53"/>
      <c r="O2310" s="53"/>
      <c r="P2310" s="57" t="str">
        <f t="shared" si="440"/>
        <v/>
      </c>
      <c r="Q2310" s="58"/>
      <c r="R2310" s="56" t="str">
        <f t="shared" si="433"/>
        <v/>
      </c>
      <c r="S2310" s="57" t="str">
        <f t="shared" si="441"/>
        <v/>
      </c>
      <c r="T2310" s="58" t="str">
        <f t="shared" ca="1" si="442"/>
        <v/>
      </c>
      <c r="U2310" s="57" t="str">
        <f t="shared" si="443"/>
        <v/>
      </c>
      <c r="V2310" s="57" t="str">
        <f ca="1">IF(AND(C2310&lt;&gt;"",C2310&lt;&gt;OFFSET(C2310,1,0)),SUMIFS([Giá có thuế],[Số ĐK],C2310),"")</f>
        <v/>
      </c>
      <c r="W2310" s="53"/>
      <c r="X2310" s="55" t="str">
        <f>IF(W2310="","",'Thông Tin Chung'!#REF!)</f>
        <v/>
      </c>
      <c r="Y2310" s="57" t="str">
        <f t="shared" ca="1" si="444"/>
        <v/>
      </c>
      <c r="Z2310" s="59"/>
      <c r="AA2310" s="49" t="str">
        <f ca="1">IF(C2310="","",IF(OR(D2310&lt;NgayBatDau,D2310&gt;NgayKetThuc),"Ngày tháng phải nằm trong kỳ báo cáo",IF(AND(G2310&lt;&gt;"",COUNTIF(D.2[Tên khách hàng],G2310)=0),"Tên KH chưa khai báo trong DSKH",IF(AND(H2310&lt;&gt;"",COUNTIF(D.1[Tên sản phẩm],H2310)=0),"SP này chưa khai báo trong DSSP",""))))</f>
        <v/>
      </c>
      <c r="AB2310" s="28" t="str">
        <f t="shared" ca="1" si="434"/>
        <v/>
      </c>
      <c r="AC2310" s="29" t="str">
        <f>IF(OR(H2310="",S2310=""),"",S2310-(SUM(L2310,M2310)*INDEX(#REF!,MATCH(H2310,D.1[Tên sản phẩm],0))))</f>
        <v/>
      </c>
    </row>
    <row r="2311" spans="2:29" ht="27.75" customHeight="1">
      <c r="B2311" s="69">
        <f t="shared" si="435"/>
        <v>2308</v>
      </c>
      <c r="C2311" s="49" t="str">
        <f t="shared" ca="1" si="436"/>
        <v/>
      </c>
      <c r="D2311" s="50" t="str">
        <f t="shared" ca="1" si="437"/>
        <v/>
      </c>
      <c r="E2311" s="51" t="str">
        <f t="shared" ca="1" si="438"/>
        <v/>
      </c>
      <c r="F2311" s="51"/>
      <c r="G2311" s="52" t="str">
        <f t="shared" ca="1" si="439"/>
        <v/>
      </c>
      <c r="H2311" s="53"/>
      <c r="I2311" s="54" t="str">
        <f>IF(H2311="","",INDEX(D.1[Quy cách],MATCH(H2311,D.1[Tên sản phẩm],0)))</f>
        <v/>
      </c>
      <c r="J2311" s="20" t="str">
        <f>IF(H2311="","",INDEX(D.1[ĐVT],MATCH(H2311,D.1[Tên sản phẩm],0)))</f>
        <v/>
      </c>
      <c r="K2311" s="56" t="str">
        <f>IF(H2311="","",INDEX(#REF!,MATCH(H2311,D.1[Tên sản phẩm],0)))</f>
        <v/>
      </c>
      <c r="L2311" s="56"/>
      <c r="M2311" s="53"/>
      <c r="N2311" s="53"/>
      <c r="O2311" s="53"/>
      <c r="P2311" s="57" t="str">
        <f t="shared" si="440"/>
        <v/>
      </c>
      <c r="Q2311" s="58"/>
      <c r="R2311" s="56" t="str">
        <f t="shared" si="433"/>
        <v/>
      </c>
      <c r="S2311" s="57" t="str">
        <f t="shared" si="441"/>
        <v/>
      </c>
      <c r="T2311" s="58" t="str">
        <f t="shared" ca="1" si="442"/>
        <v/>
      </c>
      <c r="U2311" s="57" t="str">
        <f t="shared" si="443"/>
        <v/>
      </c>
      <c r="V2311" s="57" t="str">
        <f ca="1">IF(AND(C2311&lt;&gt;"",C2311&lt;&gt;OFFSET(C2311,1,0)),SUMIFS([Giá có thuế],[Số ĐK],C2311),"")</f>
        <v/>
      </c>
      <c r="W2311" s="53"/>
      <c r="X2311" s="55" t="str">
        <f>IF(W2311="","",'Thông Tin Chung'!#REF!)</f>
        <v/>
      </c>
      <c r="Y2311" s="57" t="str">
        <f t="shared" ca="1" si="444"/>
        <v/>
      </c>
      <c r="Z2311" s="59"/>
      <c r="AA2311" s="49" t="str">
        <f ca="1">IF(C2311="","",IF(OR(D2311&lt;NgayBatDau,D2311&gt;NgayKetThuc),"Ngày tháng phải nằm trong kỳ báo cáo",IF(AND(G2311&lt;&gt;"",COUNTIF(D.2[Tên khách hàng],G2311)=0),"Tên KH chưa khai báo trong DSKH",IF(AND(H2311&lt;&gt;"",COUNTIF(D.1[Tên sản phẩm],H2311)=0),"SP này chưa khai báo trong DSSP",""))))</f>
        <v/>
      </c>
      <c r="AB2311" s="28" t="str">
        <f t="shared" ca="1" si="434"/>
        <v/>
      </c>
      <c r="AC2311" s="29" t="str">
        <f>IF(OR(H2311="",S2311=""),"",S2311-(SUM(L2311,M2311)*INDEX(#REF!,MATCH(H2311,D.1[Tên sản phẩm],0))))</f>
        <v/>
      </c>
    </row>
    <row r="2312" spans="2:29" ht="27.75" customHeight="1">
      <c r="B2312" s="69">
        <f t="shared" si="435"/>
        <v>2309</v>
      </c>
      <c r="C2312" s="49" t="str">
        <f t="shared" ca="1" si="436"/>
        <v/>
      </c>
      <c r="D2312" s="50" t="str">
        <f t="shared" ca="1" si="437"/>
        <v/>
      </c>
      <c r="E2312" s="51" t="str">
        <f t="shared" ca="1" si="438"/>
        <v/>
      </c>
      <c r="F2312" s="51"/>
      <c r="G2312" s="52" t="str">
        <f t="shared" ca="1" si="439"/>
        <v/>
      </c>
      <c r="H2312" s="53"/>
      <c r="I2312" s="54" t="str">
        <f>IF(H2312="","",INDEX(D.1[Quy cách],MATCH(H2312,D.1[Tên sản phẩm],0)))</f>
        <v/>
      </c>
      <c r="J2312" s="20" t="str">
        <f>IF(H2312="","",INDEX(D.1[ĐVT],MATCH(H2312,D.1[Tên sản phẩm],0)))</f>
        <v/>
      </c>
      <c r="K2312" s="56" t="str">
        <f>IF(H2312="","",INDEX(#REF!,MATCH(H2312,D.1[Tên sản phẩm],0)))</f>
        <v/>
      </c>
      <c r="L2312" s="56"/>
      <c r="M2312" s="53"/>
      <c r="N2312" s="53"/>
      <c r="O2312" s="53"/>
      <c r="P2312" s="57" t="str">
        <f t="shared" si="440"/>
        <v/>
      </c>
      <c r="Q2312" s="58"/>
      <c r="R2312" s="56" t="str">
        <f t="shared" si="433"/>
        <v/>
      </c>
      <c r="S2312" s="57" t="str">
        <f t="shared" si="441"/>
        <v/>
      </c>
      <c r="T2312" s="58" t="str">
        <f t="shared" ca="1" si="442"/>
        <v/>
      </c>
      <c r="U2312" s="57" t="str">
        <f t="shared" si="443"/>
        <v/>
      </c>
      <c r="V2312" s="57" t="str">
        <f ca="1">IF(AND(C2312&lt;&gt;"",C2312&lt;&gt;OFFSET(C2312,1,0)),SUMIFS([Giá có thuế],[Số ĐK],C2312),"")</f>
        <v/>
      </c>
      <c r="W2312" s="53"/>
      <c r="X2312" s="55" t="str">
        <f>IF(W2312="","",'Thông Tin Chung'!#REF!)</f>
        <v/>
      </c>
      <c r="Y2312" s="57" t="str">
        <f t="shared" ca="1" si="444"/>
        <v/>
      </c>
      <c r="Z2312" s="59"/>
      <c r="AA2312" s="49" t="str">
        <f ca="1">IF(C2312="","",IF(OR(D2312&lt;NgayBatDau,D2312&gt;NgayKetThuc),"Ngày tháng phải nằm trong kỳ báo cáo",IF(AND(G2312&lt;&gt;"",COUNTIF(D.2[Tên khách hàng],G2312)=0),"Tên KH chưa khai báo trong DSKH",IF(AND(H2312&lt;&gt;"",COUNTIF(D.1[Tên sản phẩm],H2312)=0),"SP này chưa khai báo trong DSSP",""))))</f>
        <v/>
      </c>
      <c r="AB2312" s="28" t="str">
        <f t="shared" ca="1" si="434"/>
        <v/>
      </c>
      <c r="AC2312" s="29" t="str">
        <f>IF(OR(H2312="",S2312=""),"",S2312-(SUM(L2312,M2312)*INDEX(#REF!,MATCH(H2312,D.1[Tên sản phẩm],0))))</f>
        <v/>
      </c>
    </row>
    <row r="2313" spans="2:29" ht="27.75" customHeight="1">
      <c r="B2313" s="69">
        <f t="shared" si="435"/>
        <v>2310</v>
      </c>
      <c r="C2313" s="49" t="str">
        <f t="shared" ca="1" si="436"/>
        <v/>
      </c>
      <c r="D2313" s="50" t="str">
        <f t="shared" ca="1" si="437"/>
        <v/>
      </c>
      <c r="E2313" s="51" t="str">
        <f t="shared" ca="1" si="438"/>
        <v/>
      </c>
      <c r="F2313" s="51"/>
      <c r="G2313" s="52" t="str">
        <f t="shared" ca="1" si="439"/>
        <v/>
      </c>
      <c r="H2313" s="53"/>
      <c r="I2313" s="54" t="str">
        <f>IF(H2313="","",INDEX(D.1[Quy cách],MATCH(H2313,D.1[Tên sản phẩm],0)))</f>
        <v/>
      </c>
      <c r="J2313" s="20" t="str">
        <f>IF(H2313="","",INDEX(D.1[ĐVT],MATCH(H2313,D.1[Tên sản phẩm],0)))</f>
        <v/>
      </c>
      <c r="K2313" s="56" t="str">
        <f>IF(H2313="","",INDEX(#REF!,MATCH(H2313,D.1[Tên sản phẩm],0)))</f>
        <v/>
      </c>
      <c r="L2313" s="56"/>
      <c r="M2313" s="53"/>
      <c r="N2313" s="53"/>
      <c r="O2313" s="53"/>
      <c r="P2313" s="57" t="str">
        <f t="shared" si="440"/>
        <v/>
      </c>
      <c r="Q2313" s="58"/>
      <c r="R2313" s="56" t="str">
        <f t="shared" si="433"/>
        <v/>
      </c>
      <c r="S2313" s="57" t="str">
        <f t="shared" si="441"/>
        <v/>
      </c>
      <c r="T2313" s="58" t="str">
        <f t="shared" ca="1" si="442"/>
        <v/>
      </c>
      <c r="U2313" s="57" t="str">
        <f t="shared" si="443"/>
        <v/>
      </c>
      <c r="V2313" s="57" t="str">
        <f ca="1">IF(AND(C2313&lt;&gt;"",C2313&lt;&gt;OFFSET(C2313,1,0)),SUMIFS([Giá có thuế],[Số ĐK],C2313),"")</f>
        <v/>
      </c>
      <c r="W2313" s="53"/>
      <c r="X2313" s="55" t="str">
        <f>IF(W2313="","",'Thông Tin Chung'!#REF!)</f>
        <v/>
      </c>
      <c r="Y2313" s="57" t="str">
        <f t="shared" ca="1" si="444"/>
        <v/>
      </c>
      <c r="Z2313" s="59"/>
      <c r="AA2313" s="49" t="str">
        <f ca="1">IF(C2313="","",IF(OR(D2313&lt;NgayBatDau,D2313&gt;NgayKetThuc),"Ngày tháng phải nằm trong kỳ báo cáo",IF(AND(G2313&lt;&gt;"",COUNTIF(D.2[Tên khách hàng],G2313)=0),"Tên KH chưa khai báo trong DSKH",IF(AND(H2313&lt;&gt;"",COUNTIF(D.1[Tên sản phẩm],H2313)=0),"SP này chưa khai báo trong DSSP",""))))</f>
        <v/>
      </c>
      <c r="AB2313" s="28" t="str">
        <f t="shared" ca="1" si="434"/>
        <v/>
      </c>
      <c r="AC2313" s="29" t="str">
        <f>IF(OR(H2313="",S2313=""),"",S2313-(SUM(L2313,M2313)*INDEX(#REF!,MATCH(H2313,D.1[Tên sản phẩm],0))))</f>
        <v/>
      </c>
    </row>
    <row r="2314" spans="2:29" ht="27.75" customHeight="1">
      <c r="B2314" s="69">
        <f t="shared" si="435"/>
        <v>2311</v>
      </c>
      <c r="C2314" s="49" t="str">
        <f t="shared" ca="1" si="436"/>
        <v/>
      </c>
      <c r="D2314" s="50" t="str">
        <f t="shared" ca="1" si="437"/>
        <v/>
      </c>
      <c r="E2314" s="51" t="str">
        <f t="shared" ca="1" si="438"/>
        <v/>
      </c>
      <c r="F2314" s="51"/>
      <c r="G2314" s="52" t="str">
        <f t="shared" ca="1" si="439"/>
        <v/>
      </c>
      <c r="H2314" s="53"/>
      <c r="I2314" s="54" t="str">
        <f>IF(H2314="","",INDEX(D.1[Quy cách],MATCH(H2314,D.1[Tên sản phẩm],0)))</f>
        <v/>
      </c>
      <c r="J2314" s="20" t="str">
        <f>IF(H2314="","",INDEX(D.1[ĐVT],MATCH(H2314,D.1[Tên sản phẩm],0)))</f>
        <v/>
      </c>
      <c r="K2314" s="56" t="str">
        <f>IF(H2314="","",INDEX(#REF!,MATCH(H2314,D.1[Tên sản phẩm],0)))</f>
        <v/>
      </c>
      <c r="L2314" s="56"/>
      <c r="M2314" s="53"/>
      <c r="N2314" s="53"/>
      <c r="O2314" s="53"/>
      <c r="P2314" s="57" t="str">
        <f t="shared" si="440"/>
        <v/>
      </c>
      <c r="Q2314" s="58"/>
      <c r="R2314" s="56" t="str">
        <f t="shared" si="433"/>
        <v/>
      </c>
      <c r="S2314" s="57" t="str">
        <f t="shared" si="441"/>
        <v/>
      </c>
      <c r="T2314" s="58" t="str">
        <f t="shared" ca="1" si="442"/>
        <v/>
      </c>
      <c r="U2314" s="57" t="str">
        <f t="shared" si="443"/>
        <v/>
      </c>
      <c r="V2314" s="57" t="str">
        <f ca="1">IF(AND(C2314&lt;&gt;"",C2314&lt;&gt;OFFSET(C2314,1,0)),SUMIFS([Giá có thuế],[Số ĐK],C2314),"")</f>
        <v/>
      </c>
      <c r="W2314" s="53"/>
      <c r="X2314" s="55" t="str">
        <f>IF(W2314="","",'Thông Tin Chung'!#REF!)</f>
        <v/>
      </c>
      <c r="Y2314" s="57" t="str">
        <f t="shared" ca="1" si="444"/>
        <v/>
      </c>
      <c r="Z2314" s="59"/>
      <c r="AA2314" s="49" t="str">
        <f ca="1">IF(C2314="","",IF(OR(D2314&lt;NgayBatDau,D2314&gt;NgayKetThuc),"Ngày tháng phải nằm trong kỳ báo cáo",IF(AND(G2314&lt;&gt;"",COUNTIF(D.2[Tên khách hàng],G2314)=0),"Tên KH chưa khai báo trong DSKH",IF(AND(H2314&lt;&gt;"",COUNTIF(D.1[Tên sản phẩm],H2314)=0),"SP này chưa khai báo trong DSSP",""))))</f>
        <v/>
      </c>
      <c r="AB2314" s="28" t="str">
        <f t="shared" ca="1" si="434"/>
        <v/>
      </c>
      <c r="AC2314" s="29" t="str">
        <f>IF(OR(H2314="",S2314=""),"",S2314-(SUM(L2314,M2314)*INDEX(#REF!,MATCH(H2314,D.1[Tên sản phẩm],0))))</f>
        <v/>
      </c>
    </row>
    <row r="2315" spans="2:29" ht="27.75" customHeight="1">
      <c r="B2315" s="69">
        <f t="shared" si="435"/>
        <v>2312</v>
      </c>
      <c r="C2315" s="49" t="str">
        <f t="shared" ca="1" si="436"/>
        <v/>
      </c>
      <c r="D2315" s="50" t="str">
        <f t="shared" ca="1" si="437"/>
        <v/>
      </c>
      <c r="E2315" s="51" t="str">
        <f t="shared" ca="1" si="438"/>
        <v/>
      </c>
      <c r="F2315" s="51"/>
      <c r="G2315" s="52" t="str">
        <f t="shared" ca="1" si="439"/>
        <v/>
      </c>
      <c r="H2315" s="53"/>
      <c r="I2315" s="54" t="str">
        <f>IF(H2315="","",INDEX(D.1[Quy cách],MATCH(H2315,D.1[Tên sản phẩm],0)))</f>
        <v/>
      </c>
      <c r="J2315" s="20" t="str">
        <f>IF(H2315="","",INDEX(D.1[ĐVT],MATCH(H2315,D.1[Tên sản phẩm],0)))</f>
        <v/>
      </c>
      <c r="K2315" s="56" t="str">
        <f>IF(H2315="","",INDEX(#REF!,MATCH(H2315,D.1[Tên sản phẩm],0)))</f>
        <v/>
      </c>
      <c r="L2315" s="56"/>
      <c r="M2315" s="53"/>
      <c r="N2315" s="53"/>
      <c r="O2315" s="53"/>
      <c r="P2315" s="57" t="str">
        <f t="shared" si="440"/>
        <v/>
      </c>
      <c r="Q2315" s="58"/>
      <c r="R2315" s="56" t="str">
        <f t="shared" si="433"/>
        <v/>
      </c>
      <c r="S2315" s="57" t="str">
        <f t="shared" si="441"/>
        <v/>
      </c>
      <c r="T2315" s="58" t="str">
        <f t="shared" ca="1" si="442"/>
        <v/>
      </c>
      <c r="U2315" s="57" t="str">
        <f t="shared" si="443"/>
        <v/>
      </c>
      <c r="V2315" s="57" t="str">
        <f ca="1">IF(AND(C2315&lt;&gt;"",C2315&lt;&gt;OFFSET(C2315,1,0)),SUMIFS([Giá có thuế],[Số ĐK],C2315),"")</f>
        <v/>
      </c>
      <c r="W2315" s="53"/>
      <c r="X2315" s="55" t="str">
        <f>IF(W2315="","",'Thông Tin Chung'!#REF!)</f>
        <v/>
      </c>
      <c r="Y2315" s="57" t="str">
        <f t="shared" ca="1" si="444"/>
        <v/>
      </c>
      <c r="Z2315" s="59"/>
      <c r="AA2315" s="49" t="str">
        <f ca="1">IF(C2315="","",IF(OR(D2315&lt;NgayBatDau,D2315&gt;NgayKetThuc),"Ngày tháng phải nằm trong kỳ báo cáo",IF(AND(G2315&lt;&gt;"",COUNTIF(D.2[Tên khách hàng],G2315)=0),"Tên KH chưa khai báo trong DSKH",IF(AND(H2315&lt;&gt;"",COUNTIF(D.1[Tên sản phẩm],H2315)=0),"SP này chưa khai báo trong DSSP",""))))</f>
        <v/>
      </c>
      <c r="AB2315" s="28" t="str">
        <f t="shared" ca="1" si="434"/>
        <v/>
      </c>
      <c r="AC2315" s="29" t="str">
        <f>IF(OR(H2315="",S2315=""),"",S2315-(SUM(L2315,M2315)*INDEX(#REF!,MATCH(H2315,D.1[Tên sản phẩm],0))))</f>
        <v/>
      </c>
    </row>
    <row r="2316" spans="2:29" ht="27.75" customHeight="1">
      <c r="B2316" s="69">
        <f t="shared" si="435"/>
        <v>2313</v>
      </c>
      <c r="C2316" s="49" t="str">
        <f t="shared" ca="1" si="436"/>
        <v/>
      </c>
      <c r="D2316" s="50" t="str">
        <f t="shared" ca="1" si="437"/>
        <v/>
      </c>
      <c r="E2316" s="51" t="str">
        <f t="shared" ca="1" si="438"/>
        <v/>
      </c>
      <c r="F2316" s="51"/>
      <c r="G2316" s="52" t="str">
        <f t="shared" ca="1" si="439"/>
        <v/>
      </c>
      <c r="H2316" s="53"/>
      <c r="I2316" s="54" t="str">
        <f>IF(H2316="","",INDEX(D.1[Quy cách],MATCH(H2316,D.1[Tên sản phẩm],0)))</f>
        <v/>
      </c>
      <c r="J2316" s="20" t="str">
        <f>IF(H2316="","",INDEX(D.1[ĐVT],MATCH(H2316,D.1[Tên sản phẩm],0)))</f>
        <v/>
      </c>
      <c r="K2316" s="56" t="str">
        <f>IF(H2316="","",INDEX(#REF!,MATCH(H2316,D.1[Tên sản phẩm],0)))</f>
        <v/>
      </c>
      <c r="L2316" s="56"/>
      <c r="M2316" s="53"/>
      <c r="N2316" s="53"/>
      <c r="O2316" s="53"/>
      <c r="P2316" s="57" t="str">
        <f t="shared" si="440"/>
        <v/>
      </c>
      <c r="Q2316" s="58"/>
      <c r="R2316" s="56" t="str">
        <f t="shared" si="433"/>
        <v/>
      </c>
      <c r="S2316" s="57" t="str">
        <f t="shared" si="441"/>
        <v/>
      </c>
      <c r="T2316" s="58" t="str">
        <f t="shared" ca="1" si="442"/>
        <v/>
      </c>
      <c r="U2316" s="57" t="str">
        <f t="shared" si="443"/>
        <v/>
      </c>
      <c r="V2316" s="57" t="str">
        <f ca="1">IF(AND(C2316&lt;&gt;"",C2316&lt;&gt;OFFSET(C2316,1,0)),SUMIFS([Giá có thuế],[Số ĐK],C2316),"")</f>
        <v/>
      </c>
      <c r="W2316" s="53"/>
      <c r="X2316" s="55" t="str">
        <f>IF(W2316="","",'Thông Tin Chung'!#REF!)</f>
        <v/>
      </c>
      <c r="Y2316" s="57" t="str">
        <f t="shared" ca="1" si="444"/>
        <v/>
      </c>
      <c r="Z2316" s="59"/>
      <c r="AA2316" s="49" t="str">
        <f ca="1">IF(C2316="","",IF(OR(D2316&lt;NgayBatDau,D2316&gt;NgayKetThuc),"Ngày tháng phải nằm trong kỳ báo cáo",IF(AND(G2316&lt;&gt;"",COUNTIF(D.2[Tên khách hàng],G2316)=0),"Tên KH chưa khai báo trong DSKH",IF(AND(H2316&lt;&gt;"",COUNTIF(D.1[Tên sản phẩm],H2316)=0),"SP này chưa khai báo trong DSSP",""))))</f>
        <v/>
      </c>
      <c r="AB2316" s="28" t="str">
        <f t="shared" ca="1" si="434"/>
        <v/>
      </c>
      <c r="AC2316" s="29" t="str">
        <f>IF(OR(H2316="",S2316=""),"",S2316-(SUM(L2316,M2316)*INDEX(#REF!,MATCH(H2316,D.1[Tên sản phẩm],0))))</f>
        <v/>
      </c>
    </row>
    <row r="2317" spans="2:29" ht="27.75" customHeight="1">
      <c r="B2317" s="69">
        <f t="shared" si="435"/>
        <v>2314</v>
      </c>
      <c r="C2317" s="49" t="str">
        <f t="shared" ca="1" si="436"/>
        <v/>
      </c>
      <c r="D2317" s="50" t="str">
        <f t="shared" ca="1" si="437"/>
        <v/>
      </c>
      <c r="E2317" s="51" t="str">
        <f t="shared" ca="1" si="438"/>
        <v/>
      </c>
      <c r="F2317" s="51"/>
      <c r="G2317" s="52" t="str">
        <f t="shared" ca="1" si="439"/>
        <v/>
      </c>
      <c r="H2317" s="53"/>
      <c r="I2317" s="54" t="str">
        <f>IF(H2317="","",INDEX(D.1[Quy cách],MATCH(H2317,D.1[Tên sản phẩm],0)))</f>
        <v/>
      </c>
      <c r="J2317" s="20" t="str">
        <f>IF(H2317="","",INDEX(D.1[ĐVT],MATCH(H2317,D.1[Tên sản phẩm],0)))</f>
        <v/>
      </c>
      <c r="K2317" s="56" t="str">
        <f>IF(H2317="","",INDEX(#REF!,MATCH(H2317,D.1[Tên sản phẩm],0)))</f>
        <v/>
      </c>
      <c r="L2317" s="56"/>
      <c r="M2317" s="53"/>
      <c r="N2317" s="53"/>
      <c r="O2317" s="53"/>
      <c r="P2317" s="57" t="str">
        <f t="shared" si="440"/>
        <v/>
      </c>
      <c r="Q2317" s="58"/>
      <c r="R2317" s="56" t="str">
        <f t="shared" si="433"/>
        <v/>
      </c>
      <c r="S2317" s="57" t="str">
        <f t="shared" si="441"/>
        <v/>
      </c>
      <c r="T2317" s="58" t="str">
        <f t="shared" ca="1" si="442"/>
        <v/>
      </c>
      <c r="U2317" s="57" t="str">
        <f t="shared" si="443"/>
        <v/>
      </c>
      <c r="V2317" s="57" t="str">
        <f ca="1">IF(AND(C2317&lt;&gt;"",C2317&lt;&gt;OFFSET(C2317,1,0)),SUMIFS([Giá có thuế],[Số ĐK],C2317),"")</f>
        <v/>
      </c>
      <c r="W2317" s="53"/>
      <c r="X2317" s="55" t="str">
        <f>IF(W2317="","",'Thông Tin Chung'!#REF!)</f>
        <v/>
      </c>
      <c r="Y2317" s="57" t="str">
        <f t="shared" ca="1" si="444"/>
        <v/>
      </c>
      <c r="Z2317" s="59"/>
      <c r="AA2317" s="49" t="str">
        <f ca="1">IF(C2317="","",IF(OR(D2317&lt;NgayBatDau,D2317&gt;NgayKetThuc),"Ngày tháng phải nằm trong kỳ báo cáo",IF(AND(G2317&lt;&gt;"",COUNTIF(D.2[Tên khách hàng],G2317)=0),"Tên KH chưa khai báo trong DSKH",IF(AND(H2317&lt;&gt;"",COUNTIF(D.1[Tên sản phẩm],H2317)=0),"SP này chưa khai báo trong DSSP",""))))</f>
        <v/>
      </c>
      <c r="AB2317" s="28" t="str">
        <f t="shared" ca="1" si="434"/>
        <v/>
      </c>
      <c r="AC2317" s="29" t="str">
        <f>IF(OR(H2317="",S2317=""),"",S2317-(SUM(L2317,M2317)*INDEX(#REF!,MATCH(H2317,D.1[Tên sản phẩm],0))))</f>
        <v/>
      </c>
    </row>
    <row r="2318" spans="2:29" ht="27.75" customHeight="1">
      <c r="B2318" s="69">
        <f t="shared" si="435"/>
        <v>2315</v>
      </c>
      <c r="C2318" s="49" t="str">
        <f t="shared" ca="1" si="436"/>
        <v/>
      </c>
      <c r="D2318" s="50" t="str">
        <f t="shared" ca="1" si="437"/>
        <v/>
      </c>
      <c r="E2318" s="51" t="str">
        <f t="shared" ca="1" si="438"/>
        <v/>
      </c>
      <c r="F2318" s="51"/>
      <c r="G2318" s="52" t="str">
        <f t="shared" ca="1" si="439"/>
        <v/>
      </c>
      <c r="H2318" s="53"/>
      <c r="I2318" s="54" t="str">
        <f>IF(H2318="","",INDEX(D.1[Quy cách],MATCH(H2318,D.1[Tên sản phẩm],0)))</f>
        <v/>
      </c>
      <c r="J2318" s="20" t="str">
        <f>IF(H2318="","",INDEX(D.1[ĐVT],MATCH(H2318,D.1[Tên sản phẩm],0)))</f>
        <v/>
      </c>
      <c r="K2318" s="56" t="str">
        <f>IF(H2318="","",INDEX(#REF!,MATCH(H2318,D.1[Tên sản phẩm],0)))</f>
        <v/>
      </c>
      <c r="L2318" s="56"/>
      <c r="M2318" s="53"/>
      <c r="N2318" s="53"/>
      <c r="O2318" s="53"/>
      <c r="P2318" s="57" t="str">
        <f t="shared" si="440"/>
        <v/>
      </c>
      <c r="Q2318" s="58"/>
      <c r="R2318" s="56" t="str">
        <f t="shared" si="433"/>
        <v/>
      </c>
      <c r="S2318" s="57" t="str">
        <f t="shared" si="441"/>
        <v/>
      </c>
      <c r="T2318" s="58" t="str">
        <f t="shared" ca="1" si="442"/>
        <v/>
      </c>
      <c r="U2318" s="57" t="str">
        <f t="shared" si="443"/>
        <v/>
      </c>
      <c r="V2318" s="57" t="str">
        <f ca="1">IF(AND(C2318&lt;&gt;"",C2318&lt;&gt;OFFSET(C2318,1,0)),SUMIFS([Giá có thuế],[Số ĐK],C2318),"")</f>
        <v/>
      </c>
      <c r="W2318" s="53"/>
      <c r="X2318" s="55" t="str">
        <f>IF(W2318="","",'Thông Tin Chung'!#REF!)</f>
        <v/>
      </c>
      <c r="Y2318" s="57" t="str">
        <f t="shared" ca="1" si="444"/>
        <v/>
      </c>
      <c r="Z2318" s="59"/>
      <c r="AA2318" s="49" t="str">
        <f ca="1">IF(C2318="","",IF(OR(D2318&lt;NgayBatDau,D2318&gt;NgayKetThuc),"Ngày tháng phải nằm trong kỳ báo cáo",IF(AND(G2318&lt;&gt;"",COUNTIF(D.2[Tên khách hàng],G2318)=0),"Tên KH chưa khai báo trong DSKH",IF(AND(H2318&lt;&gt;"",COUNTIF(D.1[Tên sản phẩm],H2318)=0),"SP này chưa khai báo trong DSSP",""))))</f>
        <v/>
      </c>
      <c r="AB2318" s="28" t="str">
        <f t="shared" ca="1" si="434"/>
        <v/>
      </c>
      <c r="AC2318" s="29" t="str">
        <f>IF(OR(H2318="",S2318=""),"",S2318-(SUM(L2318,M2318)*INDEX(#REF!,MATCH(H2318,D.1[Tên sản phẩm],0))))</f>
        <v/>
      </c>
    </row>
    <row r="2319" spans="2:29" ht="27.75" customHeight="1">
      <c r="B2319" s="69">
        <f t="shared" si="435"/>
        <v>2316</v>
      </c>
      <c r="C2319" s="49" t="str">
        <f t="shared" ca="1" si="436"/>
        <v/>
      </c>
      <c r="D2319" s="50" t="str">
        <f t="shared" ca="1" si="437"/>
        <v/>
      </c>
      <c r="E2319" s="51" t="str">
        <f t="shared" ca="1" si="438"/>
        <v/>
      </c>
      <c r="F2319" s="51"/>
      <c r="G2319" s="52" t="str">
        <f t="shared" ca="1" si="439"/>
        <v/>
      </c>
      <c r="H2319" s="53"/>
      <c r="I2319" s="54" t="str">
        <f>IF(H2319="","",INDEX(D.1[Quy cách],MATCH(H2319,D.1[Tên sản phẩm],0)))</f>
        <v/>
      </c>
      <c r="J2319" s="20" t="str">
        <f>IF(H2319="","",INDEX(D.1[ĐVT],MATCH(H2319,D.1[Tên sản phẩm],0)))</f>
        <v/>
      </c>
      <c r="K2319" s="56" t="str">
        <f>IF(H2319="","",INDEX(#REF!,MATCH(H2319,D.1[Tên sản phẩm],0)))</f>
        <v/>
      </c>
      <c r="L2319" s="56"/>
      <c r="M2319" s="53"/>
      <c r="N2319" s="53"/>
      <c r="O2319" s="53"/>
      <c r="P2319" s="57" t="str">
        <f t="shared" si="440"/>
        <v/>
      </c>
      <c r="Q2319" s="58"/>
      <c r="R2319" s="56" t="str">
        <f t="shared" si="433"/>
        <v/>
      </c>
      <c r="S2319" s="57" t="str">
        <f t="shared" si="441"/>
        <v/>
      </c>
      <c r="T2319" s="58" t="str">
        <f t="shared" ca="1" si="442"/>
        <v/>
      </c>
      <c r="U2319" s="57" t="str">
        <f t="shared" si="443"/>
        <v/>
      </c>
      <c r="V2319" s="57" t="str">
        <f ca="1">IF(AND(C2319&lt;&gt;"",C2319&lt;&gt;OFFSET(C2319,1,0)),SUMIFS([Giá có thuế],[Số ĐK],C2319),"")</f>
        <v/>
      </c>
      <c r="W2319" s="53"/>
      <c r="X2319" s="55" t="str">
        <f>IF(W2319="","",'Thông Tin Chung'!#REF!)</f>
        <v/>
      </c>
      <c r="Y2319" s="57" t="str">
        <f t="shared" ca="1" si="444"/>
        <v/>
      </c>
      <c r="Z2319" s="59"/>
      <c r="AA2319" s="49" t="str">
        <f ca="1">IF(C2319="","",IF(OR(D2319&lt;NgayBatDau,D2319&gt;NgayKetThuc),"Ngày tháng phải nằm trong kỳ báo cáo",IF(AND(G2319&lt;&gt;"",COUNTIF(D.2[Tên khách hàng],G2319)=0),"Tên KH chưa khai báo trong DSKH",IF(AND(H2319&lt;&gt;"",COUNTIF(D.1[Tên sản phẩm],H2319)=0),"SP này chưa khai báo trong DSSP",""))))</f>
        <v/>
      </c>
      <c r="AB2319" s="28" t="str">
        <f t="shared" ca="1" si="434"/>
        <v/>
      </c>
      <c r="AC2319" s="29" t="str">
        <f>IF(OR(H2319="",S2319=""),"",S2319-(SUM(L2319,M2319)*INDEX(#REF!,MATCH(H2319,D.1[Tên sản phẩm],0))))</f>
        <v/>
      </c>
    </row>
    <row r="2320" spans="2:29" ht="27.75" customHeight="1">
      <c r="B2320" s="69">
        <f t="shared" si="435"/>
        <v>2317</v>
      </c>
      <c r="C2320" s="49" t="str">
        <f t="shared" ca="1" si="436"/>
        <v/>
      </c>
      <c r="D2320" s="50" t="str">
        <f t="shared" ca="1" si="437"/>
        <v/>
      </c>
      <c r="E2320" s="51" t="str">
        <f t="shared" ca="1" si="438"/>
        <v/>
      </c>
      <c r="F2320" s="51"/>
      <c r="G2320" s="52" t="str">
        <f t="shared" ca="1" si="439"/>
        <v/>
      </c>
      <c r="H2320" s="53"/>
      <c r="I2320" s="54" t="str">
        <f>IF(H2320="","",INDEX(D.1[Quy cách],MATCH(H2320,D.1[Tên sản phẩm],0)))</f>
        <v/>
      </c>
      <c r="J2320" s="20" t="str">
        <f>IF(H2320="","",INDEX(D.1[ĐVT],MATCH(H2320,D.1[Tên sản phẩm],0)))</f>
        <v/>
      </c>
      <c r="K2320" s="56" t="str">
        <f>IF(H2320="","",INDEX(#REF!,MATCH(H2320,D.1[Tên sản phẩm],0)))</f>
        <v/>
      </c>
      <c r="L2320" s="56"/>
      <c r="M2320" s="53"/>
      <c r="N2320" s="53"/>
      <c r="O2320" s="53"/>
      <c r="P2320" s="57" t="str">
        <f t="shared" si="440"/>
        <v/>
      </c>
      <c r="Q2320" s="58"/>
      <c r="R2320" s="56" t="str">
        <f t="shared" si="433"/>
        <v/>
      </c>
      <c r="S2320" s="57" t="str">
        <f t="shared" si="441"/>
        <v/>
      </c>
      <c r="T2320" s="58" t="str">
        <f t="shared" ca="1" si="442"/>
        <v/>
      </c>
      <c r="U2320" s="57" t="str">
        <f t="shared" si="443"/>
        <v/>
      </c>
      <c r="V2320" s="57" t="str">
        <f ca="1">IF(AND(C2320&lt;&gt;"",C2320&lt;&gt;OFFSET(C2320,1,0)),SUMIFS([Giá có thuế],[Số ĐK],C2320),"")</f>
        <v/>
      </c>
      <c r="W2320" s="53"/>
      <c r="X2320" s="55" t="str">
        <f>IF(W2320="","",'Thông Tin Chung'!#REF!)</f>
        <v/>
      </c>
      <c r="Y2320" s="57" t="str">
        <f t="shared" ca="1" si="444"/>
        <v/>
      </c>
      <c r="Z2320" s="59"/>
      <c r="AA2320" s="49" t="str">
        <f ca="1">IF(C2320="","",IF(OR(D2320&lt;NgayBatDau,D2320&gt;NgayKetThuc),"Ngày tháng phải nằm trong kỳ báo cáo",IF(AND(G2320&lt;&gt;"",COUNTIF(D.2[Tên khách hàng],G2320)=0),"Tên KH chưa khai báo trong DSKH",IF(AND(H2320&lt;&gt;"",COUNTIF(D.1[Tên sản phẩm],H2320)=0),"SP này chưa khai báo trong DSSP",""))))</f>
        <v/>
      </c>
      <c r="AB2320" s="28" t="str">
        <f t="shared" ca="1" si="434"/>
        <v/>
      </c>
      <c r="AC2320" s="29" t="str">
        <f>IF(OR(H2320="",S2320=""),"",S2320-(SUM(L2320,M2320)*INDEX(#REF!,MATCH(H2320,D.1[Tên sản phẩm],0))))</f>
        <v/>
      </c>
    </row>
    <row r="2321" spans="2:29" ht="27.75" customHeight="1">
      <c r="B2321" s="69">
        <f t="shared" si="435"/>
        <v>2318</v>
      </c>
      <c r="C2321" s="49" t="str">
        <f t="shared" ca="1" si="436"/>
        <v/>
      </c>
      <c r="D2321" s="50" t="str">
        <f t="shared" ca="1" si="437"/>
        <v/>
      </c>
      <c r="E2321" s="51" t="str">
        <f t="shared" ca="1" si="438"/>
        <v/>
      </c>
      <c r="F2321" s="51"/>
      <c r="G2321" s="52" t="str">
        <f t="shared" ca="1" si="439"/>
        <v/>
      </c>
      <c r="H2321" s="53"/>
      <c r="I2321" s="54" t="str">
        <f>IF(H2321="","",INDEX(D.1[Quy cách],MATCH(H2321,D.1[Tên sản phẩm],0)))</f>
        <v/>
      </c>
      <c r="J2321" s="20" t="str">
        <f>IF(H2321="","",INDEX(D.1[ĐVT],MATCH(H2321,D.1[Tên sản phẩm],0)))</f>
        <v/>
      </c>
      <c r="K2321" s="56" t="str">
        <f>IF(H2321="","",INDEX(#REF!,MATCH(H2321,D.1[Tên sản phẩm],0)))</f>
        <v/>
      </c>
      <c r="L2321" s="56"/>
      <c r="M2321" s="53"/>
      <c r="N2321" s="53"/>
      <c r="O2321" s="53"/>
      <c r="P2321" s="57" t="str">
        <f t="shared" si="440"/>
        <v/>
      </c>
      <c r="Q2321" s="58"/>
      <c r="R2321" s="56" t="str">
        <f t="shared" si="433"/>
        <v/>
      </c>
      <c r="S2321" s="57" t="str">
        <f t="shared" si="441"/>
        <v/>
      </c>
      <c r="T2321" s="58" t="str">
        <f t="shared" ca="1" si="442"/>
        <v/>
      </c>
      <c r="U2321" s="57" t="str">
        <f t="shared" si="443"/>
        <v/>
      </c>
      <c r="V2321" s="57" t="str">
        <f ca="1">IF(AND(C2321&lt;&gt;"",C2321&lt;&gt;OFFSET(C2321,1,0)),SUMIFS([Giá có thuế],[Số ĐK],C2321),"")</f>
        <v/>
      </c>
      <c r="W2321" s="53"/>
      <c r="X2321" s="55" t="str">
        <f>IF(W2321="","",'Thông Tin Chung'!#REF!)</f>
        <v/>
      </c>
      <c r="Y2321" s="57" t="str">
        <f t="shared" ca="1" si="444"/>
        <v/>
      </c>
      <c r="Z2321" s="59"/>
      <c r="AA2321" s="49" t="str">
        <f ca="1">IF(C2321="","",IF(OR(D2321&lt;NgayBatDau,D2321&gt;NgayKetThuc),"Ngày tháng phải nằm trong kỳ báo cáo",IF(AND(G2321&lt;&gt;"",COUNTIF(D.2[Tên khách hàng],G2321)=0),"Tên KH chưa khai báo trong DSKH",IF(AND(H2321&lt;&gt;"",COUNTIF(D.1[Tên sản phẩm],H2321)=0),"SP này chưa khai báo trong DSSP",""))))</f>
        <v/>
      </c>
      <c r="AB2321" s="28" t="str">
        <f t="shared" ca="1" si="434"/>
        <v/>
      </c>
      <c r="AC2321" s="29" t="str">
        <f>IF(OR(H2321="",S2321=""),"",S2321-(SUM(L2321,M2321)*INDEX(#REF!,MATCH(H2321,D.1[Tên sản phẩm],0))))</f>
        <v/>
      </c>
    </row>
    <row r="2322" spans="2:29" ht="27.75" customHeight="1">
      <c r="B2322" s="69">
        <f t="shared" si="435"/>
        <v>2319</v>
      </c>
      <c r="C2322" s="49" t="str">
        <f t="shared" ca="1" si="436"/>
        <v/>
      </c>
      <c r="D2322" s="50" t="str">
        <f t="shared" ca="1" si="437"/>
        <v/>
      </c>
      <c r="E2322" s="51" t="str">
        <f t="shared" ca="1" si="438"/>
        <v/>
      </c>
      <c r="F2322" s="51"/>
      <c r="G2322" s="52" t="str">
        <f t="shared" ca="1" si="439"/>
        <v/>
      </c>
      <c r="H2322" s="53"/>
      <c r="I2322" s="54" t="str">
        <f>IF(H2322="","",INDEX(D.1[Quy cách],MATCH(H2322,D.1[Tên sản phẩm],0)))</f>
        <v/>
      </c>
      <c r="J2322" s="20" t="str">
        <f>IF(H2322="","",INDEX(D.1[ĐVT],MATCH(H2322,D.1[Tên sản phẩm],0)))</f>
        <v/>
      </c>
      <c r="K2322" s="56" t="str">
        <f>IF(H2322="","",INDEX(#REF!,MATCH(H2322,D.1[Tên sản phẩm],0)))</f>
        <v/>
      </c>
      <c r="L2322" s="56"/>
      <c r="M2322" s="53"/>
      <c r="N2322" s="53"/>
      <c r="O2322" s="53"/>
      <c r="P2322" s="57" t="str">
        <f t="shared" si="440"/>
        <v/>
      </c>
      <c r="Q2322" s="58"/>
      <c r="R2322" s="56" t="str">
        <f t="shared" si="433"/>
        <v/>
      </c>
      <c r="S2322" s="57" t="str">
        <f t="shared" si="441"/>
        <v/>
      </c>
      <c r="T2322" s="58" t="str">
        <f t="shared" ca="1" si="442"/>
        <v/>
      </c>
      <c r="U2322" s="57" t="str">
        <f t="shared" si="443"/>
        <v/>
      </c>
      <c r="V2322" s="57" t="str">
        <f ca="1">IF(AND(C2322&lt;&gt;"",C2322&lt;&gt;OFFSET(C2322,1,0)),SUMIFS([Giá có thuế],[Số ĐK],C2322),"")</f>
        <v/>
      </c>
      <c r="W2322" s="53"/>
      <c r="X2322" s="55" t="str">
        <f>IF(W2322="","",'Thông Tin Chung'!#REF!)</f>
        <v/>
      </c>
      <c r="Y2322" s="57" t="str">
        <f t="shared" ca="1" si="444"/>
        <v/>
      </c>
      <c r="Z2322" s="59"/>
      <c r="AA2322" s="49" t="str">
        <f ca="1">IF(C2322="","",IF(OR(D2322&lt;NgayBatDau,D2322&gt;NgayKetThuc),"Ngày tháng phải nằm trong kỳ báo cáo",IF(AND(G2322&lt;&gt;"",COUNTIF(D.2[Tên khách hàng],G2322)=0),"Tên KH chưa khai báo trong DSKH",IF(AND(H2322&lt;&gt;"",COUNTIF(D.1[Tên sản phẩm],H2322)=0),"SP này chưa khai báo trong DSSP",""))))</f>
        <v/>
      </c>
      <c r="AB2322" s="28" t="str">
        <f t="shared" ca="1" si="434"/>
        <v/>
      </c>
      <c r="AC2322" s="29" t="str">
        <f>IF(OR(H2322="",S2322=""),"",S2322-(SUM(L2322,M2322)*INDEX(#REF!,MATCH(H2322,D.1[Tên sản phẩm],0))))</f>
        <v/>
      </c>
    </row>
    <row r="2323" spans="2:29" ht="27.75" customHeight="1">
      <c r="B2323" s="69">
        <f t="shared" si="435"/>
        <v>2320</v>
      </c>
      <c r="C2323" s="49" t="str">
        <f t="shared" ca="1" si="436"/>
        <v/>
      </c>
      <c r="D2323" s="50" t="str">
        <f t="shared" ca="1" si="437"/>
        <v/>
      </c>
      <c r="E2323" s="51" t="str">
        <f t="shared" ca="1" si="438"/>
        <v/>
      </c>
      <c r="F2323" s="51"/>
      <c r="G2323" s="52" t="str">
        <f t="shared" ca="1" si="439"/>
        <v/>
      </c>
      <c r="H2323" s="53"/>
      <c r="I2323" s="54" t="str">
        <f>IF(H2323="","",INDEX(D.1[Quy cách],MATCH(H2323,D.1[Tên sản phẩm],0)))</f>
        <v/>
      </c>
      <c r="J2323" s="20" t="str">
        <f>IF(H2323="","",INDEX(D.1[ĐVT],MATCH(H2323,D.1[Tên sản phẩm],0)))</f>
        <v/>
      </c>
      <c r="K2323" s="56" t="str">
        <f>IF(H2323="","",INDEX(#REF!,MATCH(H2323,D.1[Tên sản phẩm],0)))</f>
        <v/>
      </c>
      <c r="L2323" s="56"/>
      <c r="M2323" s="53"/>
      <c r="N2323" s="53"/>
      <c r="O2323" s="53"/>
      <c r="P2323" s="57" t="str">
        <f t="shared" si="440"/>
        <v/>
      </c>
      <c r="Q2323" s="58"/>
      <c r="R2323" s="56" t="str">
        <f t="shared" si="433"/>
        <v/>
      </c>
      <c r="S2323" s="57" t="str">
        <f t="shared" si="441"/>
        <v/>
      </c>
      <c r="T2323" s="58" t="str">
        <f t="shared" ca="1" si="442"/>
        <v/>
      </c>
      <c r="U2323" s="57" t="str">
        <f t="shared" si="443"/>
        <v/>
      </c>
      <c r="V2323" s="57" t="str">
        <f ca="1">IF(AND(C2323&lt;&gt;"",C2323&lt;&gt;OFFSET(C2323,1,0)),SUMIFS([Giá có thuế],[Số ĐK],C2323),"")</f>
        <v/>
      </c>
      <c r="W2323" s="53"/>
      <c r="X2323" s="55" t="str">
        <f>IF(W2323="","",'Thông Tin Chung'!#REF!)</f>
        <v/>
      </c>
      <c r="Y2323" s="57" t="str">
        <f t="shared" ca="1" si="444"/>
        <v/>
      </c>
      <c r="Z2323" s="59"/>
      <c r="AA2323" s="49" t="str">
        <f ca="1">IF(C2323="","",IF(OR(D2323&lt;NgayBatDau,D2323&gt;NgayKetThuc),"Ngày tháng phải nằm trong kỳ báo cáo",IF(AND(G2323&lt;&gt;"",COUNTIF(D.2[Tên khách hàng],G2323)=0),"Tên KH chưa khai báo trong DSKH",IF(AND(H2323&lt;&gt;"",COUNTIF(D.1[Tên sản phẩm],H2323)=0),"SP này chưa khai báo trong DSSP",""))))</f>
        <v/>
      </c>
      <c r="AB2323" s="28" t="str">
        <f t="shared" ca="1" si="434"/>
        <v/>
      </c>
      <c r="AC2323" s="29" t="str">
        <f>IF(OR(H2323="",S2323=""),"",S2323-(SUM(L2323,M2323)*INDEX(#REF!,MATCH(H2323,D.1[Tên sản phẩm],0))))</f>
        <v/>
      </c>
    </row>
    <row r="2324" spans="2:29" ht="27.75" customHeight="1">
      <c r="B2324" s="69">
        <f t="shared" si="435"/>
        <v>2321</v>
      </c>
      <c r="C2324" s="49" t="str">
        <f t="shared" ca="1" si="436"/>
        <v/>
      </c>
      <c r="D2324" s="50" t="str">
        <f t="shared" ca="1" si="437"/>
        <v/>
      </c>
      <c r="E2324" s="51" t="str">
        <f t="shared" ca="1" si="438"/>
        <v/>
      </c>
      <c r="F2324" s="51"/>
      <c r="G2324" s="52" t="str">
        <f t="shared" ca="1" si="439"/>
        <v/>
      </c>
      <c r="H2324" s="53"/>
      <c r="I2324" s="54" t="str">
        <f>IF(H2324="","",INDEX(D.1[Quy cách],MATCH(H2324,D.1[Tên sản phẩm],0)))</f>
        <v/>
      </c>
      <c r="J2324" s="20" t="str">
        <f>IF(H2324="","",INDEX(D.1[ĐVT],MATCH(H2324,D.1[Tên sản phẩm],0)))</f>
        <v/>
      </c>
      <c r="K2324" s="56" t="str">
        <f>IF(H2324="","",INDEX(#REF!,MATCH(H2324,D.1[Tên sản phẩm],0)))</f>
        <v/>
      </c>
      <c r="L2324" s="56"/>
      <c r="M2324" s="53"/>
      <c r="N2324" s="53"/>
      <c r="O2324" s="53"/>
      <c r="P2324" s="57" t="str">
        <f t="shared" si="440"/>
        <v/>
      </c>
      <c r="Q2324" s="58"/>
      <c r="R2324" s="56" t="str">
        <f t="shared" si="433"/>
        <v/>
      </c>
      <c r="S2324" s="57" t="str">
        <f t="shared" si="441"/>
        <v/>
      </c>
      <c r="T2324" s="58" t="str">
        <f t="shared" ca="1" si="442"/>
        <v/>
      </c>
      <c r="U2324" s="57" t="str">
        <f t="shared" si="443"/>
        <v/>
      </c>
      <c r="V2324" s="57" t="str">
        <f ca="1">IF(AND(C2324&lt;&gt;"",C2324&lt;&gt;OFFSET(C2324,1,0)),SUMIFS([Giá có thuế],[Số ĐK],C2324),"")</f>
        <v/>
      </c>
      <c r="W2324" s="53"/>
      <c r="X2324" s="55" t="str">
        <f>IF(W2324="","",'Thông Tin Chung'!#REF!)</f>
        <v/>
      </c>
      <c r="Y2324" s="57" t="str">
        <f t="shared" ca="1" si="444"/>
        <v/>
      </c>
      <c r="Z2324" s="59"/>
      <c r="AA2324" s="49" t="str">
        <f ca="1">IF(C2324="","",IF(OR(D2324&lt;NgayBatDau,D2324&gt;NgayKetThuc),"Ngày tháng phải nằm trong kỳ báo cáo",IF(AND(G2324&lt;&gt;"",COUNTIF(D.2[Tên khách hàng],G2324)=0),"Tên KH chưa khai báo trong DSKH",IF(AND(H2324&lt;&gt;"",COUNTIF(D.1[Tên sản phẩm],H2324)=0),"SP này chưa khai báo trong DSSP",""))))</f>
        <v/>
      </c>
      <c r="AB2324" s="28" t="str">
        <f t="shared" ca="1" si="434"/>
        <v/>
      </c>
      <c r="AC2324" s="29" t="str">
        <f>IF(OR(H2324="",S2324=""),"",S2324-(SUM(L2324,M2324)*INDEX(#REF!,MATCH(H2324,D.1[Tên sản phẩm],0))))</f>
        <v/>
      </c>
    </row>
    <row r="2325" spans="2:29" ht="27.75" customHeight="1">
      <c r="B2325" s="69">
        <f t="shared" si="435"/>
        <v>2322</v>
      </c>
      <c r="C2325" s="49" t="str">
        <f t="shared" ca="1" si="436"/>
        <v/>
      </c>
      <c r="D2325" s="50" t="str">
        <f t="shared" ca="1" si="437"/>
        <v/>
      </c>
      <c r="E2325" s="51" t="str">
        <f t="shared" ca="1" si="438"/>
        <v/>
      </c>
      <c r="F2325" s="51"/>
      <c r="G2325" s="52" t="str">
        <f t="shared" ca="1" si="439"/>
        <v/>
      </c>
      <c r="H2325" s="53"/>
      <c r="I2325" s="54" t="str">
        <f>IF(H2325="","",INDEX(D.1[Quy cách],MATCH(H2325,D.1[Tên sản phẩm],0)))</f>
        <v/>
      </c>
      <c r="J2325" s="20" t="str">
        <f>IF(H2325="","",INDEX(D.1[ĐVT],MATCH(H2325,D.1[Tên sản phẩm],0)))</f>
        <v/>
      </c>
      <c r="K2325" s="56" t="str">
        <f>IF(H2325="","",INDEX(#REF!,MATCH(H2325,D.1[Tên sản phẩm],0)))</f>
        <v/>
      </c>
      <c r="L2325" s="56"/>
      <c r="M2325" s="53"/>
      <c r="N2325" s="53"/>
      <c r="O2325" s="53"/>
      <c r="P2325" s="57" t="str">
        <f t="shared" si="440"/>
        <v/>
      </c>
      <c r="Q2325" s="58"/>
      <c r="R2325" s="56" t="str">
        <f t="shared" si="433"/>
        <v/>
      </c>
      <c r="S2325" s="57" t="str">
        <f t="shared" si="441"/>
        <v/>
      </c>
      <c r="T2325" s="58" t="str">
        <f t="shared" ca="1" si="442"/>
        <v/>
      </c>
      <c r="U2325" s="57" t="str">
        <f t="shared" si="443"/>
        <v/>
      </c>
      <c r="V2325" s="57" t="str">
        <f ca="1">IF(AND(C2325&lt;&gt;"",C2325&lt;&gt;OFFSET(C2325,1,0)),SUMIFS([Giá có thuế],[Số ĐK],C2325),"")</f>
        <v/>
      </c>
      <c r="W2325" s="53"/>
      <c r="X2325" s="55" t="str">
        <f>IF(W2325="","",'Thông Tin Chung'!#REF!)</f>
        <v/>
      </c>
      <c r="Y2325" s="57" t="str">
        <f t="shared" ca="1" si="444"/>
        <v/>
      </c>
      <c r="Z2325" s="59"/>
      <c r="AA2325" s="49" t="str">
        <f ca="1">IF(C2325="","",IF(OR(D2325&lt;NgayBatDau,D2325&gt;NgayKetThuc),"Ngày tháng phải nằm trong kỳ báo cáo",IF(AND(G2325&lt;&gt;"",COUNTIF(D.2[Tên khách hàng],G2325)=0),"Tên KH chưa khai báo trong DSKH",IF(AND(H2325&lt;&gt;"",COUNTIF(D.1[Tên sản phẩm],H2325)=0),"SP này chưa khai báo trong DSSP",""))))</f>
        <v/>
      </c>
      <c r="AB2325" s="28" t="str">
        <f t="shared" ca="1" si="434"/>
        <v/>
      </c>
      <c r="AC2325" s="29" t="str">
        <f>IF(OR(H2325="",S2325=""),"",S2325-(SUM(L2325,M2325)*INDEX(#REF!,MATCH(H2325,D.1[Tên sản phẩm],0))))</f>
        <v/>
      </c>
    </row>
    <row r="2326" spans="2:29" ht="27.75" customHeight="1">
      <c r="B2326" s="69">
        <f t="shared" si="435"/>
        <v>2323</v>
      </c>
      <c r="C2326" s="49" t="str">
        <f t="shared" ca="1" si="436"/>
        <v/>
      </c>
      <c r="D2326" s="50" t="str">
        <f t="shared" ca="1" si="437"/>
        <v/>
      </c>
      <c r="E2326" s="51" t="str">
        <f t="shared" ca="1" si="438"/>
        <v/>
      </c>
      <c r="F2326" s="51"/>
      <c r="G2326" s="52" t="str">
        <f t="shared" ca="1" si="439"/>
        <v/>
      </c>
      <c r="H2326" s="53"/>
      <c r="I2326" s="54" t="str">
        <f>IF(H2326="","",INDEX(D.1[Quy cách],MATCH(H2326,D.1[Tên sản phẩm],0)))</f>
        <v/>
      </c>
      <c r="J2326" s="20" t="str">
        <f>IF(H2326="","",INDEX(D.1[ĐVT],MATCH(H2326,D.1[Tên sản phẩm],0)))</f>
        <v/>
      </c>
      <c r="K2326" s="56" t="str">
        <f>IF(H2326="","",INDEX(#REF!,MATCH(H2326,D.1[Tên sản phẩm],0)))</f>
        <v/>
      </c>
      <c r="L2326" s="56"/>
      <c r="M2326" s="53"/>
      <c r="N2326" s="53"/>
      <c r="O2326" s="53"/>
      <c r="P2326" s="57" t="str">
        <f t="shared" si="440"/>
        <v/>
      </c>
      <c r="Q2326" s="58"/>
      <c r="R2326" s="56" t="str">
        <f t="shared" si="433"/>
        <v/>
      </c>
      <c r="S2326" s="57" t="str">
        <f t="shared" si="441"/>
        <v/>
      </c>
      <c r="T2326" s="58" t="str">
        <f t="shared" ca="1" si="442"/>
        <v/>
      </c>
      <c r="U2326" s="57" t="str">
        <f t="shared" si="443"/>
        <v/>
      </c>
      <c r="V2326" s="57" t="str">
        <f ca="1">IF(AND(C2326&lt;&gt;"",C2326&lt;&gt;OFFSET(C2326,1,0)),SUMIFS([Giá có thuế],[Số ĐK],C2326),"")</f>
        <v/>
      </c>
      <c r="W2326" s="53"/>
      <c r="X2326" s="55" t="str">
        <f>IF(W2326="","",'Thông Tin Chung'!#REF!)</f>
        <v/>
      </c>
      <c r="Y2326" s="57" t="str">
        <f t="shared" ca="1" si="444"/>
        <v/>
      </c>
      <c r="Z2326" s="59"/>
      <c r="AA2326" s="49" t="str">
        <f ca="1">IF(C2326="","",IF(OR(D2326&lt;NgayBatDau,D2326&gt;NgayKetThuc),"Ngày tháng phải nằm trong kỳ báo cáo",IF(AND(G2326&lt;&gt;"",COUNTIF(D.2[Tên khách hàng],G2326)=0),"Tên KH chưa khai báo trong DSKH",IF(AND(H2326&lt;&gt;"",COUNTIF(D.1[Tên sản phẩm],H2326)=0),"SP này chưa khai báo trong DSSP",""))))</f>
        <v/>
      </c>
      <c r="AB2326" s="28" t="str">
        <f t="shared" ca="1" si="434"/>
        <v/>
      </c>
      <c r="AC2326" s="29" t="str">
        <f>IF(OR(H2326="",S2326=""),"",S2326-(SUM(L2326,M2326)*INDEX(#REF!,MATCH(H2326,D.1[Tên sản phẩm],0))))</f>
        <v/>
      </c>
    </row>
    <row r="2327" spans="2:29" ht="27.75" customHeight="1">
      <c r="B2327" s="69">
        <f t="shared" si="435"/>
        <v>2324</v>
      </c>
      <c r="C2327" s="49" t="str">
        <f t="shared" ca="1" si="436"/>
        <v/>
      </c>
      <c r="D2327" s="50" t="str">
        <f t="shared" ca="1" si="437"/>
        <v/>
      </c>
      <c r="E2327" s="51" t="str">
        <f t="shared" ca="1" si="438"/>
        <v/>
      </c>
      <c r="F2327" s="51"/>
      <c r="G2327" s="52" t="str">
        <f t="shared" ca="1" si="439"/>
        <v/>
      </c>
      <c r="H2327" s="53"/>
      <c r="I2327" s="54" t="str">
        <f>IF(H2327="","",INDEX(D.1[Quy cách],MATCH(H2327,D.1[Tên sản phẩm],0)))</f>
        <v/>
      </c>
      <c r="J2327" s="20" t="str">
        <f>IF(H2327="","",INDEX(D.1[ĐVT],MATCH(H2327,D.1[Tên sản phẩm],0)))</f>
        <v/>
      </c>
      <c r="K2327" s="56" t="str">
        <f>IF(H2327="","",INDEX(#REF!,MATCH(H2327,D.1[Tên sản phẩm],0)))</f>
        <v/>
      </c>
      <c r="L2327" s="56"/>
      <c r="M2327" s="53"/>
      <c r="N2327" s="53"/>
      <c r="O2327" s="53"/>
      <c r="P2327" s="57" t="str">
        <f t="shared" si="440"/>
        <v/>
      </c>
      <c r="Q2327" s="58"/>
      <c r="R2327" s="56" t="str">
        <f t="shared" si="433"/>
        <v/>
      </c>
      <c r="S2327" s="57" t="str">
        <f t="shared" si="441"/>
        <v/>
      </c>
      <c r="T2327" s="58" t="str">
        <f t="shared" ca="1" si="442"/>
        <v/>
      </c>
      <c r="U2327" s="57" t="str">
        <f t="shared" si="443"/>
        <v/>
      </c>
      <c r="V2327" s="57" t="str">
        <f ca="1">IF(AND(C2327&lt;&gt;"",C2327&lt;&gt;OFFSET(C2327,1,0)),SUMIFS([Giá có thuế],[Số ĐK],C2327),"")</f>
        <v/>
      </c>
      <c r="W2327" s="53"/>
      <c r="X2327" s="55" t="str">
        <f>IF(W2327="","",'Thông Tin Chung'!#REF!)</f>
        <v/>
      </c>
      <c r="Y2327" s="57" t="str">
        <f t="shared" ca="1" si="444"/>
        <v/>
      </c>
      <c r="Z2327" s="59"/>
      <c r="AA2327" s="49" t="str">
        <f ca="1">IF(C2327="","",IF(OR(D2327&lt;NgayBatDau,D2327&gt;NgayKetThuc),"Ngày tháng phải nằm trong kỳ báo cáo",IF(AND(G2327&lt;&gt;"",COUNTIF(D.2[Tên khách hàng],G2327)=0),"Tên KH chưa khai báo trong DSKH",IF(AND(H2327&lt;&gt;"",COUNTIF(D.1[Tên sản phẩm],H2327)=0),"SP này chưa khai báo trong DSSP",""))))</f>
        <v/>
      </c>
      <c r="AB2327" s="28" t="str">
        <f t="shared" ca="1" si="434"/>
        <v/>
      </c>
      <c r="AC2327" s="29" t="str">
        <f>IF(OR(H2327="",S2327=""),"",S2327-(SUM(L2327,M2327)*INDEX(#REF!,MATCH(H2327,D.1[Tên sản phẩm],0))))</f>
        <v/>
      </c>
    </row>
    <row r="2328" spans="2:29" ht="27.75" customHeight="1">
      <c r="B2328" s="69">
        <f t="shared" si="435"/>
        <v>2325</v>
      </c>
      <c r="C2328" s="49" t="str">
        <f t="shared" ca="1" si="436"/>
        <v/>
      </c>
      <c r="D2328" s="50" t="str">
        <f t="shared" ca="1" si="437"/>
        <v/>
      </c>
      <c r="E2328" s="51" t="str">
        <f t="shared" ca="1" si="438"/>
        <v/>
      </c>
      <c r="F2328" s="51"/>
      <c r="G2328" s="52" t="str">
        <f t="shared" ca="1" si="439"/>
        <v/>
      </c>
      <c r="H2328" s="53"/>
      <c r="I2328" s="54" t="str">
        <f>IF(H2328="","",INDEX(D.1[Quy cách],MATCH(H2328,D.1[Tên sản phẩm],0)))</f>
        <v/>
      </c>
      <c r="J2328" s="20" t="str">
        <f>IF(H2328="","",INDEX(D.1[ĐVT],MATCH(H2328,D.1[Tên sản phẩm],0)))</f>
        <v/>
      </c>
      <c r="K2328" s="56" t="str">
        <f>IF(H2328="","",INDEX(#REF!,MATCH(H2328,D.1[Tên sản phẩm],0)))</f>
        <v/>
      </c>
      <c r="L2328" s="56"/>
      <c r="M2328" s="53"/>
      <c r="N2328" s="53"/>
      <c r="O2328" s="53"/>
      <c r="P2328" s="57" t="str">
        <f t="shared" si="440"/>
        <v/>
      </c>
      <c r="Q2328" s="58"/>
      <c r="R2328" s="56" t="str">
        <f t="shared" si="433"/>
        <v/>
      </c>
      <c r="S2328" s="57" t="str">
        <f t="shared" si="441"/>
        <v/>
      </c>
      <c r="T2328" s="58" t="str">
        <f t="shared" ca="1" si="442"/>
        <v/>
      </c>
      <c r="U2328" s="57" t="str">
        <f t="shared" si="443"/>
        <v/>
      </c>
      <c r="V2328" s="57" t="str">
        <f ca="1">IF(AND(C2328&lt;&gt;"",C2328&lt;&gt;OFFSET(C2328,1,0)),SUMIFS([Giá có thuế],[Số ĐK],C2328),"")</f>
        <v/>
      </c>
      <c r="W2328" s="53"/>
      <c r="X2328" s="55" t="str">
        <f>IF(W2328="","",'Thông Tin Chung'!#REF!)</f>
        <v/>
      </c>
      <c r="Y2328" s="57" t="str">
        <f t="shared" ca="1" si="444"/>
        <v/>
      </c>
      <c r="Z2328" s="59"/>
      <c r="AA2328" s="49" t="str">
        <f ca="1">IF(C2328="","",IF(OR(D2328&lt;NgayBatDau,D2328&gt;NgayKetThuc),"Ngày tháng phải nằm trong kỳ báo cáo",IF(AND(G2328&lt;&gt;"",COUNTIF(D.2[Tên khách hàng],G2328)=0),"Tên KH chưa khai báo trong DSKH",IF(AND(H2328&lt;&gt;"",COUNTIF(D.1[Tên sản phẩm],H2328)=0),"SP này chưa khai báo trong DSSP",""))))</f>
        <v/>
      </c>
      <c r="AB2328" s="28" t="str">
        <f t="shared" ca="1" si="434"/>
        <v/>
      </c>
      <c r="AC2328" s="29" t="str">
        <f>IF(OR(H2328="",S2328=""),"",S2328-(SUM(L2328,M2328)*INDEX(#REF!,MATCH(H2328,D.1[Tên sản phẩm],0))))</f>
        <v/>
      </c>
    </row>
    <row r="2329" spans="2:29" ht="27.75" customHeight="1">
      <c r="B2329" s="69">
        <f t="shared" si="435"/>
        <v>2326</v>
      </c>
      <c r="C2329" s="49" t="str">
        <f t="shared" ca="1" si="436"/>
        <v/>
      </c>
      <c r="D2329" s="50" t="str">
        <f t="shared" ca="1" si="437"/>
        <v/>
      </c>
      <c r="E2329" s="51" t="str">
        <f t="shared" ca="1" si="438"/>
        <v/>
      </c>
      <c r="F2329" s="51"/>
      <c r="G2329" s="52" t="str">
        <f t="shared" ca="1" si="439"/>
        <v/>
      </c>
      <c r="H2329" s="53"/>
      <c r="I2329" s="54" t="str">
        <f>IF(H2329="","",INDEX(D.1[Quy cách],MATCH(H2329,D.1[Tên sản phẩm],0)))</f>
        <v/>
      </c>
      <c r="J2329" s="20" t="str">
        <f>IF(H2329="","",INDEX(D.1[ĐVT],MATCH(H2329,D.1[Tên sản phẩm],0)))</f>
        <v/>
      </c>
      <c r="K2329" s="56" t="str">
        <f>IF(H2329="","",INDEX(#REF!,MATCH(H2329,D.1[Tên sản phẩm],0)))</f>
        <v/>
      </c>
      <c r="L2329" s="56"/>
      <c r="M2329" s="53"/>
      <c r="N2329" s="53"/>
      <c r="O2329" s="53"/>
      <c r="P2329" s="57" t="str">
        <f t="shared" si="440"/>
        <v/>
      </c>
      <c r="Q2329" s="58"/>
      <c r="R2329" s="56" t="str">
        <f t="shared" si="433"/>
        <v/>
      </c>
      <c r="S2329" s="57" t="str">
        <f t="shared" si="441"/>
        <v/>
      </c>
      <c r="T2329" s="58" t="str">
        <f t="shared" ca="1" si="442"/>
        <v/>
      </c>
      <c r="U2329" s="57" t="str">
        <f t="shared" si="443"/>
        <v/>
      </c>
      <c r="V2329" s="57" t="str">
        <f ca="1">IF(AND(C2329&lt;&gt;"",C2329&lt;&gt;OFFSET(C2329,1,0)),SUMIFS([Giá có thuế],[Số ĐK],C2329),"")</f>
        <v/>
      </c>
      <c r="W2329" s="53"/>
      <c r="X2329" s="55" t="str">
        <f>IF(W2329="","",'Thông Tin Chung'!#REF!)</f>
        <v/>
      </c>
      <c r="Y2329" s="57" t="str">
        <f t="shared" ca="1" si="444"/>
        <v/>
      </c>
      <c r="Z2329" s="59"/>
      <c r="AA2329" s="49" t="str">
        <f ca="1">IF(C2329="","",IF(OR(D2329&lt;NgayBatDau,D2329&gt;NgayKetThuc),"Ngày tháng phải nằm trong kỳ báo cáo",IF(AND(G2329&lt;&gt;"",COUNTIF(D.2[Tên khách hàng],G2329)=0),"Tên KH chưa khai báo trong DSKH",IF(AND(H2329&lt;&gt;"",COUNTIF(D.1[Tên sản phẩm],H2329)=0),"SP này chưa khai báo trong DSSP",""))))</f>
        <v/>
      </c>
      <c r="AB2329" s="28" t="str">
        <f t="shared" ca="1" si="434"/>
        <v/>
      </c>
      <c r="AC2329" s="29" t="str">
        <f>IF(OR(H2329="",S2329=""),"",S2329-(SUM(L2329,M2329)*INDEX(#REF!,MATCH(H2329,D.1[Tên sản phẩm],0))))</f>
        <v/>
      </c>
    </row>
    <row r="2330" spans="2:29" ht="27.75" customHeight="1">
      <c r="B2330" s="69">
        <f t="shared" si="435"/>
        <v>2327</v>
      </c>
      <c r="C2330" s="49" t="str">
        <f t="shared" ca="1" si="436"/>
        <v/>
      </c>
      <c r="D2330" s="50" t="str">
        <f t="shared" ca="1" si="437"/>
        <v/>
      </c>
      <c r="E2330" s="51" t="str">
        <f t="shared" ca="1" si="438"/>
        <v/>
      </c>
      <c r="F2330" s="51"/>
      <c r="G2330" s="52" t="str">
        <f t="shared" ca="1" si="439"/>
        <v/>
      </c>
      <c r="H2330" s="53"/>
      <c r="I2330" s="54" t="str">
        <f>IF(H2330="","",INDEX(D.1[Quy cách],MATCH(H2330,D.1[Tên sản phẩm],0)))</f>
        <v/>
      </c>
      <c r="J2330" s="20" t="str">
        <f>IF(H2330="","",INDEX(D.1[ĐVT],MATCH(H2330,D.1[Tên sản phẩm],0)))</f>
        <v/>
      </c>
      <c r="K2330" s="56" t="str">
        <f>IF(H2330="","",INDEX(#REF!,MATCH(H2330,D.1[Tên sản phẩm],0)))</f>
        <v/>
      </c>
      <c r="L2330" s="56"/>
      <c r="M2330" s="53"/>
      <c r="N2330" s="53"/>
      <c r="O2330" s="53"/>
      <c r="P2330" s="57" t="str">
        <f t="shared" si="440"/>
        <v/>
      </c>
      <c r="Q2330" s="58"/>
      <c r="R2330" s="56" t="str">
        <f t="shared" si="433"/>
        <v/>
      </c>
      <c r="S2330" s="57" t="str">
        <f t="shared" si="441"/>
        <v/>
      </c>
      <c r="T2330" s="58" t="str">
        <f t="shared" ca="1" si="442"/>
        <v/>
      </c>
      <c r="U2330" s="57" t="str">
        <f t="shared" si="443"/>
        <v/>
      </c>
      <c r="V2330" s="57" t="str">
        <f ca="1">IF(AND(C2330&lt;&gt;"",C2330&lt;&gt;OFFSET(C2330,1,0)),SUMIFS([Giá có thuế],[Số ĐK],C2330),"")</f>
        <v/>
      </c>
      <c r="W2330" s="53"/>
      <c r="X2330" s="55" t="str">
        <f>IF(W2330="","",'Thông Tin Chung'!#REF!)</f>
        <v/>
      </c>
      <c r="Y2330" s="57" t="str">
        <f t="shared" ca="1" si="444"/>
        <v/>
      </c>
      <c r="Z2330" s="59"/>
      <c r="AA2330" s="49" t="str">
        <f ca="1">IF(C2330="","",IF(OR(D2330&lt;NgayBatDau,D2330&gt;NgayKetThuc),"Ngày tháng phải nằm trong kỳ báo cáo",IF(AND(G2330&lt;&gt;"",COUNTIF(D.2[Tên khách hàng],G2330)=0),"Tên KH chưa khai báo trong DSKH",IF(AND(H2330&lt;&gt;"",COUNTIF(D.1[Tên sản phẩm],H2330)=0),"SP này chưa khai báo trong DSSP",""))))</f>
        <v/>
      </c>
      <c r="AB2330" s="28" t="str">
        <f t="shared" ca="1" si="434"/>
        <v/>
      </c>
      <c r="AC2330" s="29" t="str">
        <f>IF(OR(H2330="",S2330=""),"",S2330-(SUM(L2330,M2330)*INDEX(#REF!,MATCH(H2330,D.1[Tên sản phẩm],0))))</f>
        <v/>
      </c>
    </row>
    <row r="2331" spans="2:29" ht="27.75" customHeight="1">
      <c r="B2331" s="69">
        <f t="shared" si="435"/>
        <v>2328</v>
      </c>
      <c r="C2331" s="49" t="str">
        <f t="shared" ca="1" si="436"/>
        <v/>
      </c>
      <c r="D2331" s="50" t="str">
        <f t="shared" ca="1" si="437"/>
        <v/>
      </c>
      <c r="E2331" s="51" t="str">
        <f t="shared" ca="1" si="438"/>
        <v/>
      </c>
      <c r="F2331" s="51"/>
      <c r="G2331" s="52" t="str">
        <f t="shared" ca="1" si="439"/>
        <v/>
      </c>
      <c r="H2331" s="53"/>
      <c r="I2331" s="54" t="str">
        <f>IF(H2331="","",INDEX(D.1[Quy cách],MATCH(H2331,D.1[Tên sản phẩm],0)))</f>
        <v/>
      </c>
      <c r="J2331" s="20" t="str">
        <f>IF(H2331="","",INDEX(D.1[ĐVT],MATCH(H2331,D.1[Tên sản phẩm],0)))</f>
        <v/>
      </c>
      <c r="K2331" s="56" t="str">
        <f>IF(H2331="","",INDEX(#REF!,MATCH(H2331,D.1[Tên sản phẩm],0)))</f>
        <v/>
      </c>
      <c r="L2331" s="56"/>
      <c r="M2331" s="53"/>
      <c r="N2331" s="53"/>
      <c r="O2331" s="53"/>
      <c r="P2331" s="57" t="str">
        <f t="shared" si="440"/>
        <v/>
      </c>
      <c r="Q2331" s="58"/>
      <c r="R2331" s="56" t="str">
        <f t="shared" si="433"/>
        <v/>
      </c>
      <c r="S2331" s="57" t="str">
        <f t="shared" si="441"/>
        <v/>
      </c>
      <c r="T2331" s="58" t="str">
        <f t="shared" ca="1" si="442"/>
        <v/>
      </c>
      <c r="U2331" s="57" t="str">
        <f t="shared" si="443"/>
        <v/>
      </c>
      <c r="V2331" s="57" t="str">
        <f ca="1">IF(AND(C2331&lt;&gt;"",C2331&lt;&gt;OFFSET(C2331,1,0)),SUMIFS([Giá có thuế],[Số ĐK],C2331),"")</f>
        <v/>
      </c>
      <c r="W2331" s="53"/>
      <c r="X2331" s="55" t="str">
        <f>IF(W2331="","",'Thông Tin Chung'!#REF!)</f>
        <v/>
      </c>
      <c r="Y2331" s="57" t="str">
        <f t="shared" ca="1" si="444"/>
        <v/>
      </c>
      <c r="Z2331" s="59"/>
      <c r="AA2331" s="49" t="str">
        <f ca="1">IF(C2331="","",IF(OR(D2331&lt;NgayBatDau,D2331&gt;NgayKetThuc),"Ngày tháng phải nằm trong kỳ báo cáo",IF(AND(G2331&lt;&gt;"",COUNTIF(D.2[Tên khách hàng],G2331)=0),"Tên KH chưa khai báo trong DSKH",IF(AND(H2331&lt;&gt;"",COUNTIF(D.1[Tên sản phẩm],H2331)=0),"SP này chưa khai báo trong DSSP",""))))</f>
        <v/>
      </c>
      <c r="AB2331" s="28" t="str">
        <f t="shared" ca="1" si="434"/>
        <v/>
      </c>
      <c r="AC2331" s="29" t="str">
        <f>IF(OR(H2331="",S2331=""),"",S2331-(SUM(L2331,M2331)*INDEX(#REF!,MATCH(H2331,D.1[Tên sản phẩm],0))))</f>
        <v/>
      </c>
    </row>
    <row r="2332" spans="2:29" ht="27.75" customHeight="1">
      <c r="B2332" s="69">
        <f t="shared" si="435"/>
        <v>2329</v>
      </c>
      <c r="C2332" s="49" t="str">
        <f t="shared" ca="1" si="436"/>
        <v/>
      </c>
      <c r="D2332" s="50" t="str">
        <f t="shared" ca="1" si="437"/>
        <v/>
      </c>
      <c r="E2332" s="51" t="str">
        <f t="shared" ca="1" si="438"/>
        <v/>
      </c>
      <c r="F2332" s="51"/>
      <c r="G2332" s="52" t="str">
        <f t="shared" ca="1" si="439"/>
        <v/>
      </c>
      <c r="H2332" s="53"/>
      <c r="I2332" s="54" t="str">
        <f>IF(H2332="","",INDEX(D.1[Quy cách],MATCH(H2332,D.1[Tên sản phẩm],0)))</f>
        <v/>
      </c>
      <c r="J2332" s="20" t="str">
        <f>IF(H2332="","",INDEX(D.1[ĐVT],MATCH(H2332,D.1[Tên sản phẩm],0)))</f>
        <v/>
      </c>
      <c r="K2332" s="56" t="str">
        <f>IF(H2332="","",INDEX(#REF!,MATCH(H2332,D.1[Tên sản phẩm],0)))</f>
        <v/>
      </c>
      <c r="L2332" s="56"/>
      <c r="M2332" s="53"/>
      <c r="N2332" s="53"/>
      <c r="O2332" s="53"/>
      <c r="P2332" s="57" t="str">
        <f t="shared" si="440"/>
        <v/>
      </c>
      <c r="Q2332" s="58"/>
      <c r="R2332" s="56" t="str">
        <f t="shared" si="433"/>
        <v/>
      </c>
      <c r="S2332" s="57" t="str">
        <f t="shared" si="441"/>
        <v/>
      </c>
      <c r="T2332" s="58" t="str">
        <f t="shared" ca="1" si="442"/>
        <v/>
      </c>
      <c r="U2332" s="57" t="str">
        <f t="shared" si="443"/>
        <v/>
      </c>
      <c r="V2332" s="57" t="str">
        <f ca="1">IF(AND(C2332&lt;&gt;"",C2332&lt;&gt;OFFSET(C2332,1,0)),SUMIFS([Giá có thuế],[Số ĐK],C2332),"")</f>
        <v/>
      </c>
      <c r="W2332" s="53"/>
      <c r="X2332" s="55" t="str">
        <f>IF(W2332="","",'Thông Tin Chung'!#REF!)</f>
        <v/>
      </c>
      <c r="Y2332" s="57" t="str">
        <f t="shared" ca="1" si="444"/>
        <v/>
      </c>
      <c r="Z2332" s="59"/>
      <c r="AA2332" s="49" t="str">
        <f ca="1">IF(C2332="","",IF(OR(D2332&lt;NgayBatDau,D2332&gt;NgayKetThuc),"Ngày tháng phải nằm trong kỳ báo cáo",IF(AND(G2332&lt;&gt;"",COUNTIF(D.2[Tên khách hàng],G2332)=0),"Tên KH chưa khai báo trong DSKH",IF(AND(H2332&lt;&gt;"",COUNTIF(D.1[Tên sản phẩm],H2332)=0),"SP này chưa khai báo trong DSSP",""))))</f>
        <v/>
      </c>
      <c r="AB2332" s="28" t="str">
        <f t="shared" ca="1" si="434"/>
        <v/>
      </c>
      <c r="AC2332" s="29" t="str">
        <f>IF(OR(H2332="",S2332=""),"",S2332-(SUM(L2332,M2332)*INDEX(#REF!,MATCH(H2332,D.1[Tên sản phẩm],0))))</f>
        <v/>
      </c>
    </row>
    <row r="2333" spans="2:29" ht="27.75" customHeight="1">
      <c r="B2333" s="69">
        <f t="shared" si="435"/>
        <v>2330</v>
      </c>
      <c r="C2333" s="49" t="str">
        <f t="shared" ca="1" si="436"/>
        <v/>
      </c>
      <c r="D2333" s="50" t="str">
        <f t="shared" ca="1" si="437"/>
        <v/>
      </c>
      <c r="E2333" s="51" t="str">
        <f t="shared" ca="1" si="438"/>
        <v/>
      </c>
      <c r="F2333" s="51"/>
      <c r="G2333" s="52" t="str">
        <f t="shared" ca="1" si="439"/>
        <v/>
      </c>
      <c r="H2333" s="53"/>
      <c r="I2333" s="54" t="str">
        <f>IF(H2333="","",INDEX(D.1[Quy cách],MATCH(H2333,D.1[Tên sản phẩm],0)))</f>
        <v/>
      </c>
      <c r="J2333" s="20" t="str">
        <f>IF(H2333="","",INDEX(D.1[ĐVT],MATCH(H2333,D.1[Tên sản phẩm],0)))</f>
        <v/>
      </c>
      <c r="K2333" s="56" t="str">
        <f>IF(H2333="","",INDEX(#REF!,MATCH(H2333,D.1[Tên sản phẩm],0)))</f>
        <v/>
      </c>
      <c r="L2333" s="56"/>
      <c r="M2333" s="53"/>
      <c r="N2333" s="53"/>
      <c r="O2333" s="53"/>
      <c r="P2333" s="57" t="str">
        <f t="shared" si="440"/>
        <v/>
      </c>
      <c r="Q2333" s="58"/>
      <c r="R2333" s="56" t="str">
        <f t="shared" si="433"/>
        <v/>
      </c>
      <c r="S2333" s="57" t="str">
        <f t="shared" si="441"/>
        <v/>
      </c>
      <c r="T2333" s="58" t="str">
        <f t="shared" ca="1" si="442"/>
        <v/>
      </c>
      <c r="U2333" s="57" t="str">
        <f t="shared" si="443"/>
        <v/>
      </c>
      <c r="V2333" s="57" t="str">
        <f ca="1">IF(AND(C2333&lt;&gt;"",C2333&lt;&gt;OFFSET(C2333,1,0)),SUMIFS([Giá có thuế],[Số ĐK],C2333),"")</f>
        <v/>
      </c>
      <c r="W2333" s="53"/>
      <c r="X2333" s="55" t="str">
        <f>IF(W2333="","",'Thông Tin Chung'!#REF!)</f>
        <v/>
      </c>
      <c r="Y2333" s="57" t="str">
        <f t="shared" ca="1" si="444"/>
        <v/>
      </c>
      <c r="Z2333" s="59"/>
      <c r="AA2333" s="49" t="str">
        <f ca="1">IF(C2333="","",IF(OR(D2333&lt;NgayBatDau,D2333&gt;NgayKetThuc),"Ngày tháng phải nằm trong kỳ báo cáo",IF(AND(G2333&lt;&gt;"",COUNTIF(D.2[Tên khách hàng],G2333)=0),"Tên KH chưa khai báo trong DSKH",IF(AND(H2333&lt;&gt;"",COUNTIF(D.1[Tên sản phẩm],H2333)=0),"SP này chưa khai báo trong DSSP",""))))</f>
        <v/>
      </c>
      <c r="AB2333" s="28" t="str">
        <f t="shared" ca="1" si="434"/>
        <v/>
      </c>
      <c r="AC2333" s="29" t="str">
        <f>IF(OR(H2333="",S2333=""),"",S2333-(SUM(L2333,M2333)*INDEX(#REF!,MATCH(H2333,D.1[Tên sản phẩm],0))))</f>
        <v/>
      </c>
    </row>
    <row r="2334" spans="2:29" ht="27.75" customHeight="1">
      <c r="B2334" s="69">
        <f t="shared" si="435"/>
        <v>2331</v>
      </c>
      <c r="C2334" s="49" t="str">
        <f t="shared" ca="1" si="436"/>
        <v/>
      </c>
      <c r="D2334" s="50" t="str">
        <f t="shared" ca="1" si="437"/>
        <v/>
      </c>
      <c r="E2334" s="51" t="str">
        <f t="shared" ca="1" si="438"/>
        <v/>
      </c>
      <c r="F2334" s="51"/>
      <c r="G2334" s="52" t="str">
        <f t="shared" ca="1" si="439"/>
        <v/>
      </c>
      <c r="H2334" s="53"/>
      <c r="I2334" s="54" t="str">
        <f>IF(H2334="","",INDEX(D.1[Quy cách],MATCH(H2334,D.1[Tên sản phẩm],0)))</f>
        <v/>
      </c>
      <c r="J2334" s="20" t="str">
        <f>IF(H2334="","",INDEX(D.1[ĐVT],MATCH(H2334,D.1[Tên sản phẩm],0)))</f>
        <v/>
      </c>
      <c r="K2334" s="56" t="str">
        <f>IF(H2334="","",INDEX(#REF!,MATCH(H2334,D.1[Tên sản phẩm],0)))</f>
        <v/>
      </c>
      <c r="L2334" s="56"/>
      <c r="M2334" s="53"/>
      <c r="N2334" s="53"/>
      <c r="O2334" s="53"/>
      <c r="P2334" s="57" t="str">
        <f t="shared" si="440"/>
        <v/>
      </c>
      <c r="Q2334" s="58"/>
      <c r="R2334" s="56" t="str">
        <f t="shared" si="433"/>
        <v/>
      </c>
      <c r="S2334" s="57" t="str">
        <f t="shared" si="441"/>
        <v/>
      </c>
      <c r="T2334" s="58" t="str">
        <f t="shared" ca="1" si="442"/>
        <v/>
      </c>
      <c r="U2334" s="57" t="str">
        <f t="shared" si="443"/>
        <v/>
      </c>
      <c r="V2334" s="57" t="str">
        <f ca="1">IF(AND(C2334&lt;&gt;"",C2334&lt;&gt;OFFSET(C2334,1,0)),SUMIFS([Giá có thuế],[Số ĐK],C2334),"")</f>
        <v/>
      </c>
      <c r="W2334" s="53"/>
      <c r="X2334" s="55" t="str">
        <f>IF(W2334="","",'Thông Tin Chung'!#REF!)</f>
        <v/>
      </c>
      <c r="Y2334" s="57" t="str">
        <f t="shared" ca="1" si="444"/>
        <v/>
      </c>
      <c r="Z2334" s="59"/>
      <c r="AA2334" s="49" t="str">
        <f ca="1">IF(C2334="","",IF(OR(D2334&lt;NgayBatDau,D2334&gt;NgayKetThuc),"Ngày tháng phải nằm trong kỳ báo cáo",IF(AND(G2334&lt;&gt;"",COUNTIF(D.2[Tên khách hàng],G2334)=0),"Tên KH chưa khai báo trong DSKH",IF(AND(H2334&lt;&gt;"",COUNTIF(D.1[Tên sản phẩm],H2334)=0),"SP này chưa khai báo trong DSSP",""))))</f>
        <v/>
      </c>
      <c r="AB2334" s="28" t="str">
        <f t="shared" ca="1" si="434"/>
        <v/>
      </c>
      <c r="AC2334" s="29" t="str">
        <f>IF(OR(H2334="",S2334=""),"",S2334-(SUM(L2334,M2334)*INDEX(#REF!,MATCH(H2334,D.1[Tên sản phẩm],0))))</f>
        <v/>
      </c>
    </row>
    <row r="2335" spans="2:29" ht="27.75" customHeight="1">
      <c r="B2335" s="69">
        <f t="shared" si="435"/>
        <v>2332</v>
      </c>
      <c r="C2335" s="49" t="str">
        <f t="shared" ca="1" si="436"/>
        <v/>
      </c>
      <c r="D2335" s="50" t="str">
        <f t="shared" ca="1" si="437"/>
        <v/>
      </c>
      <c r="E2335" s="51" t="str">
        <f t="shared" ca="1" si="438"/>
        <v/>
      </c>
      <c r="F2335" s="51"/>
      <c r="G2335" s="52" t="str">
        <f t="shared" ca="1" si="439"/>
        <v/>
      </c>
      <c r="H2335" s="53"/>
      <c r="I2335" s="54" t="str">
        <f>IF(H2335="","",INDEX(D.1[Quy cách],MATCH(H2335,D.1[Tên sản phẩm],0)))</f>
        <v/>
      </c>
      <c r="J2335" s="20" t="str">
        <f>IF(H2335="","",INDEX(D.1[ĐVT],MATCH(H2335,D.1[Tên sản phẩm],0)))</f>
        <v/>
      </c>
      <c r="K2335" s="56" t="str">
        <f>IF(H2335="","",INDEX(#REF!,MATCH(H2335,D.1[Tên sản phẩm],0)))</f>
        <v/>
      </c>
      <c r="L2335" s="56"/>
      <c r="M2335" s="53"/>
      <c r="N2335" s="53"/>
      <c r="O2335" s="53"/>
      <c r="P2335" s="57" t="str">
        <f t="shared" si="440"/>
        <v/>
      </c>
      <c r="Q2335" s="58"/>
      <c r="R2335" s="56" t="str">
        <f t="shared" si="433"/>
        <v/>
      </c>
      <c r="S2335" s="57" t="str">
        <f t="shared" si="441"/>
        <v/>
      </c>
      <c r="T2335" s="58" t="str">
        <f t="shared" ca="1" si="442"/>
        <v/>
      </c>
      <c r="U2335" s="57" t="str">
        <f t="shared" si="443"/>
        <v/>
      </c>
      <c r="V2335" s="57" t="str">
        <f ca="1">IF(AND(C2335&lt;&gt;"",C2335&lt;&gt;OFFSET(C2335,1,0)),SUMIFS([Giá có thuế],[Số ĐK],C2335),"")</f>
        <v/>
      </c>
      <c r="W2335" s="53"/>
      <c r="X2335" s="55" t="str">
        <f>IF(W2335="","",'Thông Tin Chung'!#REF!)</f>
        <v/>
      </c>
      <c r="Y2335" s="57" t="str">
        <f t="shared" ca="1" si="444"/>
        <v/>
      </c>
      <c r="Z2335" s="59"/>
      <c r="AA2335" s="49" t="str">
        <f ca="1">IF(C2335="","",IF(OR(D2335&lt;NgayBatDau,D2335&gt;NgayKetThuc),"Ngày tháng phải nằm trong kỳ báo cáo",IF(AND(G2335&lt;&gt;"",COUNTIF(D.2[Tên khách hàng],G2335)=0),"Tên KH chưa khai báo trong DSKH",IF(AND(H2335&lt;&gt;"",COUNTIF(D.1[Tên sản phẩm],H2335)=0),"SP này chưa khai báo trong DSSP",""))))</f>
        <v/>
      </c>
      <c r="AB2335" s="28" t="str">
        <f t="shared" ca="1" si="434"/>
        <v/>
      </c>
      <c r="AC2335" s="29" t="str">
        <f>IF(OR(H2335="",S2335=""),"",S2335-(SUM(L2335,M2335)*INDEX(#REF!,MATCH(H2335,D.1[Tên sản phẩm],0))))</f>
        <v/>
      </c>
    </row>
    <row r="2336" spans="2:29" ht="27.75" customHeight="1">
      <c r="B2336" s="69">
        <f t="shared" si="435"/>
        <v>2333</v>
      </c>
      <c r="C2336" s="49" t="str">
        <f t="shared" ca="1" si="436"/>
        <v/>
      </c>
      <c r="D2336" s="50" t="str">
        <f t="shared" ca="1" si="437"/>
        <v/>
      </c>
      <c r="E2336" s="51" t="str">
        <f t="shared" ca="1" si="438"/>
        <v/>
      </c>
      <c r="F2336" s="51"/>
      <c r="G2336" s="52" t="str">
        <f t="shared" ca="1" si="439"/>
        <v/>
      </c>
      <c r="H2336" s="53"/>
      <c r="I2336" s="54" t="str">
        <f>IF(H2336="","",INDEX(D.1[Quy cách],MATCH(H2336,D.1[Tên sản phẩm],0)))</f>
        <v/>
      </c>
      <c r="J2336" s="20" t="str">
        <f>IF(H2336="","",INDEX(D.1[ĐVT],MATCH(H2336,D.1[Tên sản phẩm],0)))</f>
        <v/>
      </c>
      <c r="K2336" s="56" t="str">
        <f>IF(H2336="","",INDEX(#REF!,MATCH(H2336,D.1[Tên sản phẩm],0)))</f>
        <v/>
      </c>
      <c r="L2336" s="56"/>
      <c r="M2336" s="53"/>
      <c r="N2336" s="53"/>
      <c r="O2336" s="53"/>
      <c r="P2336" s="57" t="str">
        <f t="shared" si="440"/>
        <v/>
      </c>
      <c r="Q2336" s="58"/>
      <c r="R2336" s="56" t="str">
        <f t="shared" si="433"/>
        <v/>
      </c>
      <c r="S2336" s="57" t="str">
        <f t="shared" si="441"/>
        <v/>
      </c>
      <c r="T2336" s="58" t="str">
        <f t="shared" ca="1" si="442"/>
        <v/>
      </c>
      <c r="U2336" s="57" t="str">
        <f t="shared" si="443"/>
        <v/>
      </c>
      <c r="V2336" s="57" t="str">
        <f ca="1">IF(AND(C2336&lt;&gt;"",C2336&lt;&gt;OFFSET(C2336,1,0)),SUMIFS([Giá có thuế],[Số ĐK],C2336),"")</f>
        <v/>
      </c>
      <c r="W2336" s="53"/>
      <c r="X2336" s="55" t="str">
        <f>IF(W2336="","",'Thông Tin Chung'!#REF!)</f>
        <v/>
      </c>
      <c r="Y2336" s="57" t="str">
        <f t="shared" ca="1" si="444"/>
        <v/>
      </c>
      <c r="Z2336" s="59"/>
      <c r="AA2336" s="49" t="str">
        <f ca="1">IF(C2336="","",IF(OR(D2336&lt;NgayBatDau,D2336&gt;NgayKetThuc),"Ngày tháng phải nằm trong kỳ báo cáo",IF(AND(G2336&lt;&gt;"",COUNTIF(D.2[Tên khách hàng],G2336)=0),"Tên KH chưa khai báo trong DSKH",IF(AND(H2336&lt;&gt;"",COUNTIF(D.1[Tên sản phẩm],H2336)=0),"SP này chưa khai báo trong DSSP",""))))</f>
        <v/>
      </c>
      <c r="AB2336" s="28" t="str">
        <f t="shared" ca="1" si="434"/>
        <v/>
      </c>
      <c r="AC2336" s="29" t="str">
        <f>IF(OR(H2336="",S2336=""),"",S2336-(SUM(L2336,M2336)*INDEX(#REF!,MATCH(H2336,D.1[Tên sản phẩm],0))))</f>
        <v/>
      </c>
    </row>
    <row r="2337" spans="2:29" ht="27.75" customHeight="1">
      <c r="B2337" s="69">
        <f t="shared" si="435"/>
        <v>2334</v>
      </c>
      <c r="C2337" s="49" t="str">
        <f t="shared" ca="1" si="436"/>
        <v/>
      </c>
      <c r="D2337" s="50" t="str">
        <f t="shared" ca="1" si="437"/>
        <v/>
      </c>
      <c r="E2337" s="51" t="str">
        <f t="shared" ca="1" si="438"/>
        <v/>
      </c>
      <c r="F2337" s="51"/>
      <c r="G2337" s="52" t="str">
        <f t="shared" ca="1" si="439"/>
        <v/>
      </c>
      <c r="H2337" s="53"/>
      <c r="I2337" s="54" t="str">
        <f>IF(H2337="","",INDEX(D.1[Quy cách],MATCH(H2337,D.1[Tên sản phẩm],0)))</f>
        <v/>
      </c>
      <c r="J2337" s="20" t="str">
        <f>IF(H2337="","",INDEX(D.1[ĐVT],MATCH(H2337,D.1[Tên sản phẩm],0)))</f>
        <v/>
      </c>
      <c r="K2337" s="56" t="str">
        <f>IF(H2337="","",INDEX(#REF!,MATCH(H2337,D.1[Tên sản phẩm],0)))</f>
        <v/>
      </c>
      <c r="L2337" s="56"/>
      <c r="M2337" s="53"/>
      <c r="N2337" s="53"/>
      <c r="O2337" s="53"/>
      <c r="P2337" s="57" t="str">
        <f t="shared" si="440"/>
        <v/>
      </c>
      <c r="Q2337" s="58"/>
      <c r="R2337" s="56" t="str">
        <f t="shared" si="433"/>
        <v/>
      </c>
      <c r="S2337" s="57" t="str">
        <f t="shared" si="441"/>
        <v/>
      </c>
      <c r="T2337" s="58" t="str">
        <f t="shared" ca="1" si="442"/>
        <v/>
      </c>
      <c r="U2337" s="57" t="str">
        <f t="shared" si="443"/>
        <v/>
      </c>
      <c r="V2337" s="57" t="str">
        <f ca="1">IF(AND(C2337&lt;&gt;"",C2337&lt;&gt;OFFSET(C2337,1,0)),SUMIFS([Giá có thuế],[Số ĐK],C2337),"")</f>
        <v/>
      </c>
      <c r="W2337" s="53"/>
      <c r="X2337" s="55" t="str">
        <f>IF(W2337="","",'Thông Tin Chung'!#REF!)</f>
        <v/>
      </c>
      <c r="Y2337" s="57" t="str">
        <f t="shared" ca="1" si="444"/>
        <v/>
      </c>
      <c r="Z2337" s="59"/>
      <c r="AA2337" s="49" t="str">
        <f ca="1">IF(C2337="","",IF(OR(D2337&lt;NgayBatDau,D2337&gt;NgayKetThuc),"Ngày tháng phải nằm trong kỳ báo cáo",IF(AND(G2337&lt;&gt;"",COUNTIF(D.2[Tên khách hàng],G2337)=0),"Tên KH chưa khai báo trong DSKH",IF(AND(H2337&lt;&gt;"",COUNTIF(D.1[Tên sản phẩm],H2337)=0),"SP này chưa khai báo trong DSSP",""))))</f>
        <v/>
      </c>
      <c r="AB2337" s="28" t="str">
        <f t="shared" ca="1" si="434"/>
        <v/>
      </c>
      <c r="AC2337" s="29" t="str">
        <f>IF(OR(H2337="",S2337=""),"",S2337-(SUM(L2337,M2337)*INDEX(#REF!,MATCH(H2337,D.1[Tên sản phẩm],0))))</f>
        <v/>
      </c>
    </row>
    <row r="2338" spans="2:29" ht="27.75" customHeight="1">
      <c r="B2338" s="69">
        <f t="shared" si="435"/>
        <v>2335</v>
      </c>
      <c r="C2338" s="49" t="str">
        <f t="shared" ca="1" si="436"/>
        <v/>
      </c>
      <c r="D2338" s="50" t="str">
        <f t="shared" ca="1" si="437"/>
        <v/>
      </c>
      <c r="E2338" s="51" t="str">
        <f t="shared" ca="1" si="438"/>
        <v/>
      </c>
      <c r="F2338" s="51"/>
      <c r="G2338" s="52" t="str">
        <f t="shared" ca="1" si="439"/>
        <v/>
      </c>
      <c r="H2338" s="53"/>
      <c r="I2338" s="54" t="str">
        <f>IF(H2338="","",INDEX(D.1[Quy cách],MATCH(H2338,D.1[Tên sản phẩm],0)))</f>
        <v/>
      </c>
      <c r="J2338" s="20" t="str">
        <f>IF(H2338="","",INDEX(D.1[ĐVT],MATCH(H2338,D.1[Tên sản phẩm],0)))</f>
        <v/>
      </c>
      <c r="K2338" s="56" t="str">
        <f>IF(H2338="","",INDEX(#REF!,MATCH(H2338,D.1[Tên sản phẩm],0)))</f>
        <v/>
      </c>
      <c r="L2338" s="56"/>
      <c r="M2338" s="53"/>
      <c r="N2338" s="53"/>
      <c r="O2338" s="53"/>
      <c r="P2338" s="57" t="str">
        <f t="shared" si="440"/>
        <v/>
      </c>
      <c r="Q2338" s="58"/>
      <c r="R2338" s="56" t="str">
        <f t="shared" si="433"/>
        <v/>
      </c>
      <c r="S2338" s="57" t="str">
        <f t="shared" si="441"/>
        <v/>
      </c>
      <c r="T2338" s="58" t="str">
        <f t="shared" ca="1" si="442"/>
        <v/>
      </c>
      <c r="U2338" s="57" t="str">
        <f t="shared" si="443"/>
        <v/>
      </c>
      <c r="V2338" s="57" t="str">
        <f ca="1">IF(AND(C2338&lt;&gt;"",C2338&lt;&gt;OFFSET(C2338,1,0)),SUMIFS([Giá có thuế],[Số ĐK],C2338),"")</f>
        <v/>
      </c>
      <c r="W2338" s="53"/>
      <c r="X2338" s="55" t="str">
        <f>IF(W2338="","",'Thông Tin Chung'!#REF!)</f>
        <v/>
      </c>
      <c r="Y2338" s="57" t="str">
        <f t="shared" ca="1" si="444"/>
        <v/>
      </c>
      <c r="Z2338" s="59"/>
      <c r="AA2338" s="49" t="str">
        <f ca="1">IF(C2338="","",IF(OR(D2338&lt;NgayBatDau,D2338&gt;NgayKetThuc),"Ngày tháng phải nằm trong kỳ báo cáo",IF(AND(G2338&lt;&gt;"",COUNTIF(D.2[Tên khách hàng],G2338)=0),"Tên KH chưa khai báo trong DSKH",IF(AND(H2338&lt;&gt;"",COUNTIF(D.1[Tên sản phẩm],H2338)=0),"SP này chưa khai báo trong DSSP",""))))</f>
        <v/>
      </c>
      <c r="AB2338" s="28" t="str">
        <f t="shared" ca="1" si="434"/>
        <v/>
      </c>
      <c r="AC2338" s="29" t="str">
        <f>IF(OR(H2338="",S2338=""),"",S2338-(SUM(L2338,M2338)*INDEX(#REF!,MATCH(H2338,D.1[Tên sản phẩm],0))))</f>
        <v/>
      </c>
    </row>
    <row r="2339" spans="2:29" ht="27.75" customHeight="1">
      <c r="B2339" s="69">
        <f t="shared" si="435"/>
        <v>2336</v>
      </c>
      <c r="C2339" s="49" t="str">
        <f t="shared" ca="1" si="436"/>
        <v/>
      </c>
      <c r="D2339" s="50" t="str">
        <f t="shared" ca="1" si="437"/>
        <v/>
      </c>
      <c r="E2339" s="51" t="str">
        <f t="shared" ca="1" si="438"/>
        <v/>
      </c>
      <c r="F2339" s="51"/>
      <c r="G2339" s="52" t="str">
        <f t="shared" ca="1" si="439"/>
        <v/>
      </c>
      <c r="H2339" s="53"/>
      <c r="I2339" s="54" t="str">
        <f>IF(H2339="","",INDEX(D.1[Quy cách],MATCH(H2339,D.1[Tên sản phẩm],0)))</f>
        <v/>
      </c>
      <c r="J2339" s="20" t="str">
        <f>IF(H2339="","",INDEX(D.1[ĐVT],MATCH(H2339,D.1[Tên sản phẩm],0)))</f>
        <v/>
      </c>
      <c r="K2339" s="56" t="str">
        <f>IF(H2339="","",INDEX(#REF!,MATCH(H2339,D.1[Tên sản phẩm],0)))</f>
        <v/>
      </c>
      <c r="L2339" s="56"/>
      <c r="M2339" s="53"/>
      <c r="N2339" s="53"/>
      <c r="O2339" s="53"/>
      <c r="P2339" s="57" t="str">
        <f t="shared" si="440"/>
        <v/>
      </c>
      <c r="Q2339" s="58"/>
      <c r="R2339" s="56" t="str">
        <f t="shared" si="433"/>
        <v/>
      </c>
      <c r="S2339" s="57" t="str">
        <f t="shared" si="441"/>
        <v/>
      </c>
      <c r="T2339" s="58" t="str">
        <f t="shared" ca="1" si="442"/>
        <v/>
      </c>
      <c r="U2339" s="57" t="str">
        <f t="shared" si="443"/>
        <v/>
      </c>
      <c r="V2339" s="57" t="str">
        <f ca="1">IF(AND(C2339&lt;&gt;"",C2339&lt;&gt;OFFSET(C2339,1,0)),SUMIFS([Giá có thuế],[Số ĐK],C2339),"")</f>
        <v/>
      </c>
      <c r="W2339" s="53"/>
      <c r="X2339" s="55" t="str">
        <f>IF(W2339="","",'Thông Tin Chung'!#REF!)</f>
        <v/>
      </c>
      <c r="Y2339" s="57" t="str">
        <f t="shared" ca="1" si="444"/>
        <v/>
      </c>
      <c r="Z2339" s="59"/>
      <c r="AA2339" s="49" t="str">
        <f ca="1">IF(C2339="","",IF(OR(D2339&lt;NgayBatDau,D2339&gt;NgayKetThuc),"Ngày tháng phải nằm trong kỳ báo cáo",IF(AND(G2339&lt;&gt;"",COUNTIF(D.2[Tên khách hàng],G2339)=0),"Tên KH chưa khai báo trong DSKH",IF(AND(H2339&lt;&gt;"",COUNTIF(D.1[Tên sản phẩm],H2339)=0),"SP này chưa khai báo trong DSSP",""))))</f>
        <v/>
      </c>
      <c r="AB2339" s="28" t="str">
        <f t="shared" ca="1" si="434"/>
        <v/>
      </c>
      <c r="AC2339" s="29" t="str">
        <f>IF(OR(H2339="",S2339=""),"",S2339-(SUM(L2339,M2339)*INDEX(#REF!,MATCH(H2339,D.1[Tên sản phẩm],0))))</f>
        <v/>
      </c>
    </row>
    <row r="2340" spans="2:29" ht="27.75" customHeight="1">
      <c r="B2340" s="69">
        <f t="shared" si="435"/>
        <v>2337</v>
      </c>
      <c r="C2340" s="49" t="str">
        <f t="shared" ca="1" si="436"/>
        <v/>
      </c>
      <c r="D2340" s="50" t="str">
        <f t="shared" ca="1" si="437"/>
        <v/>
      </c>
      <c r="E2340" s="51" t="str">
        <f t="shared" ca="1" si="438"/>
        <v/>
      </c>
      <c r="F2340" s="51"/>
      <c r="G2340" s="52" t="str">
        <f t="shared" ca="1" si="439"/>
        <v/>
      </c>
      <c r="H2340" s="53"/>
      <c r="I2340" s="54" t="str">
        <f>IF(H2340="","",INDEX(D.1[Quy cách],MATCH(H2340,D.1[Tên sản phẩm],0)))</f>
        <v/>
      </c>
      <c r="J2340" s="20" t="str">
        <f>IF(H2340="","",INDEX(D.1[ĐVT],MATCH(H2340,D.1[Tên sản phẩm],0)))</f>
        <v/>
      </c>
      <c r="K2340" s="56" t="str">
        <f>IF(H2340="","",INDEX(#REF!,MATCH(H2340,D.1[Tên sản phẩm],0)))</f>
        <v/>
      </c>
      <c r="L2340" s="56"/>
      <c r="M2340" s="53"/>
      <c r="N2340" s="53"/>
      <c r="O2340" s="53"/>
      <c r="P2340" s="57" t="str">
        <f t="shared" si="440"/>
        <v/>
      </c>
      <c r="Q2340" s="58"/>
      <c r="R2340" s="56" t="str">
        <f t="shared" si="433"/>
        <v/>
      </c>
      <c r="S2340" s="57" t="str">
        <f t="shared" si="441"/>
        <v/>
      </c>
      <c r="T2340" s="58" t="str">
        <f t="shared" ca="1" si="442"/>
        <v/>
      </c>
      <c r="U2340" s="57" t="str">
        <f t="shared" si="443"/>
        <v/>
      </c>
      <c r="V2340" s="57" t="str">
        <f ca="1">IF(AND(C2340&lt;&gt;"",C2340&lt;&gt;OFFSET(C2340,1,0)),SUMIFS([Giá có thuế],[Số ĐK],C2340),"")</f>
        <v/>
      </c>
      <c r="W2340" s="53"/>
      <c r="X2340" s="55" t="str">
        <f>IF(W2340="","",'Thông Tin Chung'!#REF!)</f>
        <v/>
      </c>
      <c r="Y2340" s="57" t="str">
        <f t="shared" ca="1" si="444"/>
        <v/>
      </c>
      <c r="Z2340" s="59"/>
      <c r="AA2340" s="49" t="str">
        <f ca="1">IF(C2340="","",IF(OR(D2340&lt;NgayBatDau,D2340&gt;NgayKetThuc),"Ngày tháng phải nằm trong kỳ báo cáo",IF(AND(G2340&lt;&gt;"",COUNTIF(D.2[Tên khách hàng],G2340)=0),"Tên KH chưa khai báo trong DSKH",IF(AND(H2340&lt;&gt;"",COUNTIF(D.1[Tên sản phẩm],H2340)=0),"SP này chưa khai báo trong DSSP",""))))</f>
        <v/>
      </c>
      <c r="AB2340" s="28" t="str">
        <f t="shared" ca="1" si="434"/>
        <v/>
      </c>
      <c r="AC2340" s="29" t="str">
        <f>IF(OR(H2340="",S2340=""),"",S2340-(SUM(L2340,M2340)*INDEX(#REF!,MATCH(H2340,D.1[Tên sản phẩm],0))))</f>
        <v/>
      </c>
    </row>
    <row r="2341" spans="2:29" ht="27.75" customHeight="1">
      <c r="B2341" s="69">
        <f t="shared" si="435"/>
        <v>2338</v>
      </c>
      <c r="C2341" s="49" t="str">
        <f t="shared" ca="1" si="436"/>
        <v/>
      </c>
      <c r="D2341" s="50" t="str">
        <f t="shared" ca="1" si="437"/>
        <v/>
      </c>
      <c r="E2341" s="51" t="str">
        <f t="shared" ca="1" si="438"/>
        <v/>
      </c>
      <c r="F2341" s="51"/>
      <c r="G2341" s="52" t="str">
        <f t="shared" ca="1" si="439"/>
        <v/>
      </c>
      <c r="H2341" s="53"/>
      <c r="I2341" s="54" t="str">
        <f>IF(H2341="","",INDEX(D.1[Quy cách],MATCH(H2341,D.1[Tên sản phẩm],0)))</f>
        <v/>
      </c>
      <c r="J2341" s="20" t="str">
        <f>IF(H2341="","",INDEX(D.1[ĐVT],MATCH(H2341,D.1[Tên sản phẩm],0)))</f>
        <v/>
      </c>
      <c r="K2341" s="56" t="str">
        <f>IF(H2341="","",INDEX(#REF!,MATCH(H2341,D.1[Tên sản phẩm],0)))</f>
        <v/>
      </c>
      <c r="L2341" s="56"/>
      <c r="M2341" s="53"/>
      <c r="N2341" s="53"/>
      <c r="O2341" s="53"/>
      <c r="P2341" s="57" t="str">
        <f t="shared" si="440"/>
        <v/>
      </c>
      <c r="Q2341" s="58"/>
      <c r="R2341" s="56" t="str">
        <f t="shared" si="433"/>
        <v/>
      </c>
      <c r="S2341" s="57" t="str">
        <f t="shared" si="441"/>
        <v/>
      </c>
      <c r="T2341" s="58" t="str">
        <f t="shared" ca="1" si="442"/>
        <v/>
      </c>
      <c r="U2341" s="57" t="str">
        <f t="shared" si="443"/>
        <v/>
      </c>
      <c r="V2341" s="57" t="str">
        <f ca="1">IF(AND(C2341&lt;&gt;"",C2341&lt;&gt;OFFSET(C2341,1,0)),SUMIFS([Giá có thuế],[Số ĐK],C2341),"")</f>
        <v/>
      </c>
      <c r="W2341" s="53"/>
      <c r="X2341" s="55" t="str">
        <f>IF(W2341="","",'Thông Tin Chung'!#REF!)</f>
        <v/>
      </c>
      <c r="Y2341" s="57" t="str">
        <f t="shared" ca="1" si="444"/>
        <v/>
      </c>
      <c r="Z2341" s="59"/>
      <c r="AA2341" s="49" t="str">
        <f ca="1">IF(C2341="","",IF(OR(D2341&lt;NgayBatDau,D2341&gt;NgayKetThuc),"Ngày tháng phải nằm trong kỳ báo cáo",IF(AND(G2341&lt;&gt;"",COUNTIF(D.2[Tên khách hàng],G2341)=0),"Tên KH chưa khai báo trong DSKH",IF(AND(H2341&lt;&gt;"",COUNTIF(D.1[Tên sản phẩm],H2341)=0),"SP này chưa khai báo trong DSSP",""))))</f>
        <v/>
      </c>
      <c r="AB2341" s="28" t="str">
        <f t="shared" ca="1" si="434"/>
        <v/>
      </c>
      <c r="AC2341" s="29" t="str">
        <f>IF(OR(H2341="",S2341=""),"",S2341-(SUM(L2341,M2341)*INDEX(#REF!,MATCH(H2341,D.1[Tên sản phẩm],0))))</f>
        <v/>
      </c>
    </row>
    <row r="2342" spans="2:29" ht="27.75" customHeight="1">
      <c r="B2342" s="69">
        <f t="shared" si="435"/>
        <v>2339</v>
      </c>
      <c r="C2342" s="49" t="str">
        <f t="shared" ca="1" si="436"/>
        <v/>
      </c>
      <c r="D2342" s="50" t="str">
        <f t="shared" ca="1" si="437"/>
        <v/>
      </c>
      <c r="E2342" s="51" t="str">
        <f t="shared" ca="1" si="438"/>
        <v/>
      </c>
      <c r="F2342" s="51"/>
      <c r="G2342" s="52" t="str">
        <f t="shared" ca="1" si="439"/>
        <v/>
      </c>
      <c r="H2342" s="53"/>
      <c r="I2342" s="54" t="str">
        <f>IF(H2342="","",INDEX(D.1[Quy cách],MATCH(H2342,D.1[Tên sản phẩm],0)))</f>
        <v/>
      </c>
      <c r="J2342" s="20" t="str">
        <f>IF(H2342="","",INDEX(D.1[ĐVT],MATCH(H2342,D.1[Tên sản phẩm],0)))</f>
        <v/>
      </c>
      <c r="K2342" s="56" t="str">
        <f>IF(H2342="","",INDEX(#REF!,MATCH(H2342,D.1[Tên sản phẩm],0)))</f>
        <v/>
      </c>
      <c r="L2342" s="56"/>
      <c r="M2342" s="53"/>
      <c r="N2342" s="53"/>
      <c r="O2342" s="53"/>
      <c r="P2342" s="57" t="str">
        <f t="shared" si="440"/>
        <v/>
      </c>
      <c r="Q2342" s="58"/>
      <c r="R2342" s="56" t="str">
        <f t="shared" si="433"/>
        <v/>
      </c>
      <c r="S2342" s="57" t="str">
        <f t="shared" si="441"/>
        <v/>
      </c>
      <c r="T2342" s="58" t="str">
        <f t="shared" ca="1" si="442"/>
        <v/>
      </c>
      <c r="U2342" s="57" t="str">
        <f t="shared" si="443"/>
        <v/>
      </c>
      <c r="V2342" s="57" t="str">
        <f ca="1">IF(AND(C2342&lt;&gt;"",C2342&lt;&gt;OFFSET(C2342,1,0)),SUMIFS([Giá có thuế],[Số ĐK],C2342),"")</f>
        <v/>
      </c>
      <c r="W2342" s="53"/>
      <c r="X2342" s="55" t="str">
        <f>IF(W2342="","",'Thông Tin Chung'!#REF!)</f>
        <v/>
      </c>
      <c r="Y2342" s="57" t="str">
        <f t="shared" ca="1" si="444"/>
        <v/>
      </c>
      <c r="Z2342" s="59"/>
      <c r="AA2342" s="49" t="str">
        <f ca="1">IF(C2342="","",IF(OR(D2342&lt;NgayBatDau,D2342&gt;NgayKetThuc),"Ngày tháng phải nằm trong kỳ báo cáo",IF(AND(G2342&lt;&gt;"",COUNTIF(D.2[Tên khách hàng],G2342)=0),"Tên KH chưa khai báo trong DSKH",IF(AND(H2342&lt;&gt;"",COUNTIF(D.1[Tên sản phẩm],H2342)=0),"SP này chưa khai báo trong DSSP",""))))</f>
        <v/>
      </c>
      <c r="AB2342" s="28" t="str">
        <f t="shared" ca="1" si="434"/>
        <v/>
      </c>
      <c r="AC2342" s="29" t="str">
        <f>IF(OR(H2342="",S2342=""),"",S2342-(SUM(L2342,M2342)*INDEX(#REF!,MATCH(H2342,D.1[Tên sản phẩm],0))))</f>
        <v/>
      </c>
    </row>
    <row r="2343" spans="2:29" ht="27.75" customHeight="1">
      <c r="B2343" s="69">
        <f t="shared" si="435"/>
        <v>2340</v>
      </c>
      <c r="C2343" s="49" t="str">
        <f t="shared" ca="1" si="436"/>
        <v/>
      </c>
      <c r="D2343" s="50" t="str">
        <f t="shared" ca="1" si="437"/>
        <v/>
      </c>
      <c r="E2343" s="51" t="str">
        <f t="shared" ca="1" si="438"/>
        <v/>
      </c>
      <c r="F2343" s="51"/>
      <c r="G2343" s="52" t="str">
        <f t="shared" ca="1" si="439"/>
        <v/>
      </c>
      <c r="H2343" s="53"/>
      <c r="I2343" s="54" t="str">
        <f>IF(H2343="","",INDEX(D.1[Quy cách],MATCH(H2343,D.1[Tên sản phẩm],0)))</f>
        <v/>
      </c>
      <c r="J2343" s="20" t="str">
        <f>IF(H2343="","",INDEX(D.1[ĐVT],MATCH(H2343,D.1[Tên sản phẩm],0)))</f>
        <v/>
      </c>
      <c r="K2343" s="56" t="str">
        <f>IF(H2343="","",INDEX(#REF!,MATCH(H2343,D.1[Tên sản phẩm],0)))</f>
        <v/>
      </c>
      <c r="L2343" s="56"/>
      <c r="M2343" s="53"/>
      <c r="N2343" s="53"/>
      <c r="O2343" s="53"/>
      <c r="P2343" s="57" t="str">
        <f t="shared" si="440"/>
        <v/>
      </c>
      <c r="Q2343" s="58"/>
      <c r="R2343" s="56" t="str">
        <f t="shared" si="433"/>
        <v/>
      </c>
      <c r="S2343" s="57" t="str">
        <f t="shared" si="441"/>
        <v/>
      </c>
      <c r="T2343" s="58" t="str">
        <f t="shared" ca="1" si="442"/>
        <v/>
      </c>
      <c r="U2343" s="57" t="str">
        <f t="shared" si="443"/>
        <v/>
      </c>
      <c r="V2343" s="57" t="str">
        <f ca="1">IF(AND(C2343&lt;&gt;"",C2343&lt;&gt;OFFSET(C2343,1,0)),SUMIFS([Giá có thuế],[Số ĐK],C2343),"")</f>
        <v/>
      </c>
      <c r="W2343" s="53"/>
      <c r="X2343" s="55" t="str">
        <f>IF(W2343="","",'Thông Tin Chung'!#REF!)</f>
        <v/>
      </c>
      <c r="Y2343" s="57" t="str">
        <f t="shared" ca="1" si="444"/>
        <v/>
      </c>
      <c r="Z2343" s="59"/>
      <c r="AA2343" s="49" t="str">
        <f ca="1">IF(C2343="","",IF(OR(D2343&lt;NgayBatDau,D2343&gt;NgayKetThuc),"Ngày tháng phải nằm trong kỳ báo cáo",IF(AND(G2343&lt;&gt;"",COUNTIF(D.2[Tên khách hàng],G2343)=0),"Tên KH chưa khai báo trong DSKH",IF(AND(H2343&lt;&gt;"",COUNTIF(D.1[Tên sản phẩm],H2343)=0),"SP này chưa khai báo trong DSSP",""))))</f>
        <v/>
      </c>
      <c r="AB2343" s="28" t="str">
        <f t="shared" ca="1" si="434"/>
        <v/>
      </c>
      <c r="AC2343" s="29" t="str">
        <f>IF(OR(H2343="",S2343=""),"",S2343-(SUM(L2343,M2343)*INDEX(#REF!,MATCH(H2343,D.1[Tên sản phẩm],0))))</f>
        <v/>
      </c>
    </row>
    <row r="2344" spans="2:29" ht="27.75" customHeight="1">
      <c r="B2344" s="69">
        <f t="shared" si="435"/>
        <v>2341</v>
      </c>
      <c r="C2344" s="49" t="str">
        <f t="shared" ca="1" si="436"/>
        <v/>
      </c>
      <c r="D2344" s="50" t="str">
        <f t="shared" ca="1" si="437"/>
        <v/>
      </c>
      <c r="E2344" s="51" t="str">
        <f t="shared" ca="1" si="438"/>
        <v/>
      </c>
      <c r="F2344" s="51"/>
      <c r="G2344" s="52" t="str">
        <f t="shared" ca="1" si="439"/>
        <v/>
      </c>
      <c r="H2344" s="53"/>
      <c r="I2344" s="54" t="str">
        <f>IF(H2344="","",INDEX(D.1[Quy cách],MATCH(H2344,D.1[Tên sản phẩm],0)))</f>
        <v/>
      </c>
      <c r="J2344" s="20" t="str">
        <f>IF(H2344="","",INDEX(D.1[ĐVT],MATCH(H2344,D.1[Tên sản phẩm],0)))</f>
        <v/>
      </c>
      <c r="K2344" s="56" t="str">
        <f>IF(H2344="","",INDEX(#REF!,MATCH(H2344,D.1[Tên sản phẩm],0)))</f>
        <v/>
      </c>
      <c r="L2344" s="56"/>
      <c r="M2344" s="53"/>
      <c r="N2344" s="53"/>
      <c r="O2344" s="53"/>
      <c r="P2344" s="57" t="str">
        <f t="shared" si="440"/>
        <v/>
      </c>
      <c r="Q2344" s="58"/>
      <c r="R2344" s="56" t="str">
        <f t="shared" si="433"/>
        <v/>
      </c>
      <c r="S2344" s="57" t="str">
        <f t="shared" si="441"/>
        <v/>
      </c>
      <c r="T2344" s="58" t="str">
        <f t="shared" ca="1" si="442"/>
        <v/>
      </c>
      <c r="U2344" s="57" t="str">
        <f t="shared" si="443"/>
        <v/>
      </c>
      <c r="V2344" s="57" t="str">
        <f ca="1">IF(AND(C2344&lt;&gt;"",C2344&lt;&gt;OFFSET(C2344,1,0)),SUMIFS([Giá có thuế],[Số ĐK],C2344),"")</f>
        <v/>
      </c>
      <c r="W2344" s="53"/>
      <c r="X2344" s="55" t="str">
        <f>IF(W2344="","",'Thông Tin Chung'!#REF!)</f>
        <v/>
      </c>
      <c r="Y2344" s="57" t="str">
        <f t="shared" ca="1" si="444"/>
        <v/>
      </c>
      <c r="Z2344" s="59"/>
      <c r="AA2344" s="49" t="str">
        <f ca="1">IF(C2344="","",IF(OR(D2344&lt;NgayBatDau,D2344&gt;NgayKetThuc),"Ngày tháng phải nằm trong kỳ báo cáo",IF(AND(G2344&lt;&gt;"",COUNTIF(D.2[Tên khách hàng],G2344)=0),"Tên KH chưa khai báo trong DSKH",IF(AND(H2344&lt;&gt;"",COUNTIF(D.1[Tên sản phẩm],H2344)=0),"SP này chưa khai báo trong DSSP",""))))</f>
        <v/>
      </c>
      <c r="AB2344" s="28" t="str">
        <f t="shared" ca="1" si="434"/>
        <v/>
      </c>
      <c r="AC2344" s="29" t="str">
        <f>IF(OR(H2344="",S2344=""),"",S2344-(SUM(L2344,M2344)*INDEX(#REF!,MATCH(H2344,D.1[Tên sản phẩm],0))))</f>
        <v/>
      </c>
    </row>
    <row r="2345" spans="2:29" ht="27.75" customHeight="1">
      <c r="B2345" s="69">
        <f t="shared" si="435"/>
        <v>2342</v>
      </c>
      <c r="C2345" s="49" t="str">
        <f t="shared" ca="1" si="436"/>
        <v/>
      </c>
      <c r="D2345" s="50" t="str">
        <f t="shared" ca="1" si="437"/>
        <v/>
      </c>
      <c r="E2345" s="51" t="str">
        <f t="shared" ca="1" si="438"/>
        <v/>
      </c>
      <c r="F2345" s="51"/>
      <c r="G2345" s="52" t="str">
        <f t="shared" ca="1" si="439"/>
        <v/>
      </c>
      <c r="H2345" s="53"/>
      <c r="I2345" s="54" t="str">
        <f>IF(H2345="","",INDEX(D.1[Quy cách],MATCH(H2345,D.1[Tên sản phẩm],0)))</f>
        <v/>
      </c>
      <c r="J2345" s="20" t="str">
        <f>IF(H2345="","",INDEX(D.1[ĐVT],MATCH(H2345,D.1[Tên sản phẩm],0)))</f>
        <v/>
      </c>
      <c r="K2345" s="56" t="str">
        <f>IF(H2345="","",INDEX(#REF!,MATCH(H2345,D.1[Tên sản phẩm],0)))</f>
        <v/>
      </c>
      <c r="L2345" s="56"/>
      <c r="M2345" s="53"/>
      <c r="N2345" s="53"/>
      <c r="O2345" s="53"/>
      <c r="P2345" s="57" t="str">
        <f t="shared" si="440"/>
        <v/>
      </c>
      <c r="Q2345" s="58"/>
      <c r="R2345" s="56" t="str">
        <f t="shared" si="433"/>
        <v/>
      </c>
      <c r="S2345" s="57" t="str">
        <f t="shared" si="441"/>
        <v/>
      </c>
      <c r="T2345" s="58" t="str">
        <f t="shared" ca="1" si="442"/>
        <v/>
      </c>
      <c r="U2345" s="57" t="str">
        <f t="shared" si="443"/>
        <v/>
      </c>
      <c r="V2345" s="57" t="str">
        <f ca="1">IF(AND(C2345&lt;&gt;"",C2345&lt;&gt;OFFSET(C2345,1,0)),SUMIFS([Giá có thuế],[Số ĐK],C2345),"")</f>
        <v/>
      </c>
      <c r="W2345" s="53"/>
      <c r="X2345" s="55" t="str">
        <f>IF(W2345="","",'Thông Tin Chung'!#REF!)</f>
        <v/>
      </c>
      <c r="Y2345" s="57" t="str">
        <f t="shared" ca="1" si="444"/>
        <v/>
      </c>
      <c r="Z2345" s="59"/>
      <c r="AA2345" s="49" t="str">
        <f ca="1">IF(C2345="","",IF(OR(D2345&lt;NgayBatDau,D2345&gt;NgayKetThuc),"Ngày tháng phải nằm trong kỳ báo cáo",IF(AND(G2345&lt;&gt;"",COUNTIF(D.2[Tên khách hàng],G2345)=0),"Tên KH chưa khai báo trong DSKH",IF(AND(H2345&lt;&gt;"",COUNTIF(D.1[Tên sản phẩm],H2345)=0),"SP này chưa khai báo trong DSSP",""))))</f>
        <v/>
      </c>
      <c r="AB2345" s="28" t="str">
        <f t="shared" ca="1" si="434"/>
        <v/>
      </c>
      <c r="AC2345" s="29" t="str">
        <f>IF(OR(H2345="",S2345=""),"",S2345-(SUM(L2345,M2345)*INDEX(#REF!,MATCH(H2345,D.1[Tên sản phẩm],0))))</f>
        <v/>
      </c>
    </row>
    <row r="2346" spans="2:29" ht="27.75" customHeight="1">
      <c r="B2346" s="69">
        <f t="shared" si="435"/>
        <v>2343</v>
      </c>
      <c r="C2346" s="49" t="str">
        <f t="shared" ca="1" si="436"/>
        <v/>
      </c>
      <c r="D2346" s="50" t="str">
        <f t="shared" ca="1" si="437"/>
        <v/>
      </c>
      <c r="E2346" s="51" t="str">
        <f t="shared" ca="1" si="438"/>
        <v/>
      </c>
      <c r="F2346" s="51"/>
      <c r="G2346" s="52" t="str">
        <f t="shared" ca="1" si="439"/>
        <v/>
      </c>
      <c r="H2346" s="53"/>
      <c r="I2346" s="54" t="str">
        <f>IF(H2346="","",INDEX(D.1[Quy cách],MATCH(H2346,D.1[Tên sản phẩm],0)))</f>
        <v/>
      </c>
      <c r="J2346" s="20" t="str">
        <f>IF(H2346="","",INDEX(D.1[ĐVT],MATCH(H2346,D.1[Tên sản phẩm],0)))</f>
        <v/>
      </c>
      <c r="K2346" s="56" t="str">
        <f>IF(H2346="","",INDEX(#REF!,MATCH(H2346,D.1[Tên sản phẩm],0)))</f>
        <v/>
      </c>
      <c r="L2346" s="56"/>
      <c r="M2346" s="53"/>
      <c r="N2346" s="53"/>
      <c r="O2346" s="53"/>
      <c r="P2346" s="57" t="str">
        <f t="shared" si="440"/>
        <v/>
      </c>
      <c r="Q2346" s="58"/>
      <c r="R2346" s="56" t="str">
        <f t="shared" si="433"/>
        <v/>
      </c>
      <c r="S2346" s="57" t="str">
        <f t="shared" si="441"/>
        <v/>
      </c>
      <c r="T2346" s="58" t="str">
        <f t="shared" ca="1" si="442"/>
        <v/>
      </c>
      <c r="U2346" s="57" t="str">
        <f t="shared" si="443"/>
        <v/>
      </c>
      <c r="V2346" s="57" t="str">
        <f ca="1">IF(AND(C2346&lt;&gt;"",C2346&lt;&gt;OFFSET(C2346,1,0)),SUMIFS([Giá có thuế],[Số ĐK],C2346),"")</f>
        <v/>
      </c>
      <c r="W2346" s="53"/>
      <c r="X2346" s="55" t="str">
        <f>IF(W2346="","",'Thông Tin Chung'!#REF!)</f>
        <v/>
      </c>
      <c r="Y2346" s="57" t="str">
        <f t="shared" ca="1" si="444"/>
        <v/>
      </c>
      <c r="Z2346" s="59"/>
      <c r="AA2346" s="49" t="str">
        <f ca="1">IF(C2346="","",IF(OR(D2346&lt;NgayBatDau,D2346&gt;NgayKetThuc),"Ngày tháng phải nằm trong kỳ báo cáo",IF(AND(G2346&lt;&gt;"",COUNTIF(D.2[Tên khách hàng],G2346)=0),"Tên KH chưa khai báo trong DSKH",IF(AND(H2346&lt;&gt;"",COUNTIF(D.1[Tên sản phẩm],H2346)=0),"SP này chưa khai báo trong DSSP",""))))</f>
        <v/>
      </c>
      <c r="AB2346" s="28" t="str">
        <f t="shared" ca="1" si="434"/>
        <v/>
      </c>
      <c r="AC2346" s="29" t="str">
        <f>IF(OR(H2346="",S2346=""),"",S2346-(SUM(L2346,M2346)*INDEX(#REF!,MATCH(H2346,D.1[Tên sản phẩm],0))))</f>
        <v/>
      </c>
    </row>
    <row r="2347" spans="2:29" ht="27.75" customHeight="1">
      <c r="B2347" s="69">
        <f t="shared" si="435"/>
        <v>2344</v>
      </c>
      <c r="C2347" s="49" t="str">
        <f t="shared" ca="1" si="436"/>
        <v/>
      </c>
      <c r="D2347" s="50" t="str">
        <f t="shared" ca="1" si="437"/>
        <v/>
      </c>
      <c r="E2347" s="51" t="str">
        <f t="shared" ca="1" si="438"/>
        <v/>
      </c>
      <c r="F2347" s="51"/>
      <c r="G2347" s="52" t="str">
        <f t="shared" ca="1" si="439"/>
        <v/>
      </c>
      <c r="H2347" s="53"/>
      <c r="I2347" s="54" t="str">
        <f>IF(H2347="","",INDEX(D.1[Quy cách],MATCH(H2347,D.1[Tên sản phẩm],0)))</f>
        <v/>
      </c>
      <c r="J2347" s="20" t="str">
        <f>IF(H2347="","",INDEX(D.1[ĐVT],MATCH(H2347,D.1[Tên sản phẩm],0)))</f>
        <v/>
      </c>
      <c r="K2347" s="56" t="str">
        <f>IF(H2347="","",INDEX(#REF!,MATCH(H2347,D.1[Tên sản phẩm],0)))</f>
        <v/>
      </c>
      <c r="L2347" s="56"/>
      <c r="M2347" s="53"/>
      <c r="N2347" s="53"/>
      <c r="O2347" s="53"/>
      <c r="P2347" s="57" t="str">
        <f t="shared" si="440"/>
        <v/>
      </c>
      <c r="Q2347" s="58"/>
      <c r="R2347" s="56" t="str">
        <f t="shared" si="433"/>
        <v/>
      </c>
      <c r="S2347" s="57" t="str">
        <f t="shared" si="441"/>
        <v/>
      </c>
      <c r="T2347" s="58" t="str">
        <f t="shared" ca="1" si="442"/>
        <v/>
      </c>
      <c r="U2347" s="57" t="str">
        <f t="shared" si="443"/>
        <v/>
      </c>
      <c r="V2347" s="57" t="str">
        <f ca="1">IF(AND(C2347&lt;&gt;"",C2347&lt;&gt;OFFSET(C2347,1,0)),SUMIFS([Giá có thuế],[Số ĐK],C2347),"")</f>
        <v/>
      </c>
      <c r="W2347" s="53"/>
      <c r="X2347" s="55" t="str">
        <f>IF(W2347="","",'Thông Tin Chung'!#REF!)</f>
        <v/>
      </c>
      <c r="Y2347" s="57" t="str">
        <f t="shared" ca="1" si="444"/>
        <v/>
      </c>
      <c r="Z2347" s="59"/>
      <c r="AA2347" s="49" t="str">
        <f ca="1">IF(C2347="","",IF(OR(D2347&lt;NgayBatDau,D2347&gt;NgayKetThuc),"Ngày tháng phải nằm trong kỳ báo cáo",IF(AND(G2347&lt;&gt;"",COUNTIF(D.2[Tên khách hàng],G2347)=0),"Tên KH chưa khai báo trong DSKH",IF(AND(H2347&lt;&gt;"",COUNTIF(D.1[Tên sản phẩm],H2347)=0),"SP này chưa khai báo trong DSSP",""))))</f>
        <v/>
      </c>
      <c r="AB2347" s="28" t="str">
        <f t="shared" ca="1" si="434"/>
        <v/>
      </c>
      <c r="AC2347" s="29" t="str">
        <f>IF(OR(H2347="",S2347=""),"",S2347-(SUM(L2347,M2347)*INDEX(#REF!,MATCH(H2347,D.1[Tên sản phẩm],0))))</f>
        <v/>
      </c>
    </row>
    <row r="2348" spans="2:29" ht="27.75" customHeight="1">
      <c r="B2348" s="69">
        <f t="shared" si="435"/>
        <v>2345</v>
      </c>
      <c r="C2348" s="49" t="str">
        <f t="shared" ca="1" si="436"/>
        <v/>
      </c>
      <c r="D2348" s="50" t="str">
        <f t="shared" ca="1" si="437"/>
        <v/>
      </c>
      <c r="E2348" s="51" t="str">
        <f t="shared" ca="1" si="438"/>
        <v/>
      </c>
      <c r="F2348" s="51"/>
      <c r="G2348" s="52" t="str">
        <f t="shared" ca="1" si="439"/>
        <v/>
      </c>
      <c r="H2348" s="53"/>
      <c r="I2348" s="54" t="str">
        <f>IF(H2348="","",INDEX(D.1[Quy cách],MATCH(H2348,D.1[Tên sản phẩm],0)))</f>
        <v/>
      </c>
      <c r="J2348" s="20" t="str">
        <f>IF(H2348="","",INDEX(D.1[ĐVT],MATCH(H2348,D.1[Tên sản phẩm],0)))</f>
        <v/>
      </c>
      <c r="K2348" s="56" t="str">
        <f>IF(H2348="","",INDEX(#REF!,MATCH(H2348,D.1[Tên sản phẩm],0)))</f>
        <v/>
      </c>
      <c r="L2348" s="56"/>
      <c r="M2348" s="53"/>
      <c r="N2348" s="53"/>
      <c r="O2348" s="53"/>
      <c r="P2348" s="57" t="str">
        <f t="shared" si="440"/>
        <v/>
      </c>
      <c r="Q2348" s="58"/>
      <c r="R2348" s="56" t="str">
        <f t="shared" si="433"/>
        <v/>
      </c>
      <c r="S2348" s="57" t="str">
        <f t="shared" si="441"/>
        <v/>
      </c>
      <c r="T2348" s="58" t="str">
        <f t="shared" ca="1" si="442"/>
        <v/>
      </c>
      <c r="U2348" s="57" t="str">
        <f t="shared" si="443"/>
        <v/>
      </c>
      <c r="V2348" s="57" t="str">
        <f ca="1">IF(AND(C2348&lt;&gt;"",C2348&lt;&gt;OFFSET(C2348,1,0)),SUMIFS([Giá có thuế],[Số ĐK],C2348),"")</f>
        <v/>
      </c>
      <c r="W2348" s="53"/>
      <c r="X2348" s="55" t="str">
        <f>IF(W2348="","",'Thông Tin Chung'!#REF!)</f>
        <v/>
      </c>
      <c r="Y2348" s="57" t="str">
        <f t="shared" ca="1" si="444"/>
        <v/>
      </c>
      <c r="Z2348" s="59"/>
      <c r="AA2348" s="49" t="str">
        <f ca="1">IF(C2348="","",IF(OR(D2348&lt;NgayBatDau,D2348&gt;NgayKetThuc),"Ngày tháng phải nằm trong kỳ báo cáo",IF(AND(G2348&lt;&gt;"",COUNTIF(D.2[Tên khách hàng],G2348)=0),"Tên KH chưa khai báo trong DSKH",IF(AND(H2348&lt;&gt;"",COUNTIF(D.1[Tên sản phẩm],H2348)=0),"SP này chưa khai báo trong DSSP",""))))</f>
        <v/>
      </c>
      <c r="AB2348" s="28" t="str">
        <f t="shared" ca="1" si="434"/>
        <v/>
      </c>
      <c r="AC2348" s="29" t="str">
        <f>IF(OR(H2348="",S2348=""),"",S2348-(SUM(L2348,M2348)*INDEX(#REF!,MATCH(H2348,D.1[Tên sản phẩm],0))))</f>
        <v/>
      </c>
    </row>
    <row r="2349" spans="2:29" ht="27.75" customHeight="1">
      <c r="B2349" s="69">
        <f t="shared" si="435"/>
        <v>2346</v>
      </c>
      <c r="C2349" s="49" t="str">
        <f t="shared" ca="1" si="436"/>
        <v/>
      </c>
      <c r="D2349" s="50" t="str">
        <f t="shared" ca="1" si="437"/>
        <v/>
      </c>
      <c r="E2349" s="51" t="str">
        <f t="shared" ca="1" si="438"/>
        <v/>
      </c>
      <c r="F2349" s="51"/>
      <c r="G2349" s="52" t="str">
        <f t="shared" ca="1" si="439"/>
        <v/>
      </c>
      <c r="H2349" s="53"/>
      <c r="I2349" s="54" t="str">
        <f>IF(H2349="","",INDEX(D.1[Quy cách],MATCH(H2349,D.1[Tên sản phẩm],0)))</f>
        <v/>
      </c>
      <c r="J2349" s="20" t="str">
        <f>IF(H2349="","",INDEX(D.1[ĐVT],MATCH(H2349,D.1[Tên sản phẩm],0)))</f>
        <v/>
      </c>
      <c r="K2349" s="56" t="str">
        <f>IF(H2349="","",INDEX(#REF!,MATCH(H2349,D.1[Tên sản phẩm],0)))</f>
        <v/>
      </c>
      <c r="L2349" s="56"/>
      <c r="M2349" s="53"/>
      <c r="N2349" s="53"/>
      <c r="O2349" s="53"/>
      <c r="P2349" s="57" t="str">
        <f t="shared" si="440"/>
        <v/>
      </c>
      <c r="Q2349" s="58"/>
      <c r="R2349" s="56" t="str">
        <f t="shared" si="433"/>
        <v/>
      </c>
      <c r="S2349" s="57" t="str">
        <f t="shared" si="441"/>
        <v/>
      </c>
      <c r="T2349" s="58" t="str">
        <f t="shared" ca="1" si="442"/>
        <v/>
      </c>
      <c r="U2349" s="57" t="str">
        <f t="shared" si="443"/>
        <v/>
      </c>
      <c r="V2349" s="57" t="str">
        <f ca="1">IF(AND(C2349&lt;&gt;"",C2349&lt;&gt;OFFSET(C2349,1,0)),SUMIFS([Giá có thuế],[Số ĐK],C2349),"")</f>
        <v/>
      </c>
      <c r="W2349" s="53"/>
      <c r="X2349" s="55" t="str">
        <f>IF(W2349="","",'Thông Tin Chung'!#REF!)</f>
        <v/>
      </c>
      <c r="Y2349" s="57" t="str">
        <f t="shared" ca="1" si="444"/>
        <v/>
      </c>
      <c r="Z2349" s="59"/>
      <c r="AA2349" s="49" t="str">
        <f ca="1">IF(C2349="","",IF(OR(D2349&lt;NgayBatDau,D2349&gt;NgayKetThuc),"Ngày tháng phải nằm trong kỳ báo cáo",IF(AND(G2349&lt;&gt;"",COUNTIF(D.2[Tên khách hàng],G2349)=0),"Tên KH chưa khai báo trong DSKH",IF(AND(H2349&lt;&gt;"",COUNTIF(D.1[Tên sản phẩm],H2349)=0),"SP này chưa khai báo trong DSSP",""))))</f>
        <v/>
      </c>
      <c r="AB2349" s="28" t="str">
        <f t="shared" ca="1" si="434"/>
        <v/>
      </c>
      <c r="AC2349" s="29" t="str">
        <f>IF(OR(H2349="",S2349=""),"",S2349-(SUM(L2349,M2349)*INDEX(#REF!,MATCH(H2349,D.1[Tên sản phẩm],0))))</f>
        <v/>
      </c>
    </row>
    <row r="2350" spans="2:29" ht="27.75" customHeight="1">
      <c r="B2350" s="69">
        <f t="shared" si="435"/>
        <v>2347</v>
      </c>
      <c r="C2350" s="49" t="str">
        <f t="shared" ca="1" si="436"/>
        <v/>
      </c>
      <c r="D2350" s="50" t="str">
        <f t="shared" ca="1" si="437"/>
        <v/>
      </c>
      <c r="E2350" s="51" t="str">
        <f t="shared" ca="1" si="438"/>
        <v/>
      </c>
      <c r="F2350" s="51"/>
      <c r="G2350" s="52" t="str">
        <f t="shared" ca="1" si="439"/>
        <v/>
      </c>
      <c r="H2350" s="53"/>
      <c r="I2350" s="54" t="str">
        <f>IF(H2350="","",INDEX(D.1[Quy cách],MATCH(H2350,D.1[Tên sản phẩm],0)))</f>
        <v/>
      </c>
      <c r="J2350" s="20" t="str">
        <f>IF(H2350="","",INDEX(D.1[ĐVT],MATCH(H2350,D.1[Tên sản phẩm],0)))</f>
        <v/>
      </c>
      <c r="K2350" s="56" t="str">
        <f>IF(H2350="","",INDEX(#REF!,MATCH(H2350,D.1[Tên sản phẩm],0)))</f>
        <v/>
      </c>
      <c r="L2350" s="56"/>
      <c r="M2350" s="53"/>
      <c r="N2350" s="53"/>
      <c r="O2350" s="53"/>
      <c r="P2350" s="57" t="str">
        <f t="shared" si="440"/>
        <v/>
      </c>
      <c r="Q2350" s="58"/>
      <c r="R2350" s="56" t="str">
        <f t="shared" si="433"/>
        <v/>
      </c>
      <c r="S2350" s="57" t="str">
        <f t="shared" si="441"/>
        <v/>
      </c>
      <c r="T2350" s="58" t="str">
        <f t="shared" ca="1" si="442"/>
        <v/>
      </c>
      <c r="U2350" s="57" t="str">
        <f t="shared" si="443"/>
        <v/>
      </c>
      <c r="V2350" s="57" t="str">
        <f ca="1">IF(AND(C2350&lt;&gt;"",C2350&lt;&gt;OFFSET(C2350,1,0)),SUMIFS([Giá có thuế],[Số ĐK],C2350),"")</f>
        <v/>
      </c>
      <c r="W2350" s="53"/>
      <c r="X2350" s="55" t="str">
        <f>IF(W2350="","",'Thông Tin Chung'!#REF!)</f>
        <v/>
      </c>
      <c r="Y2350" s="57" t="str">
        <f t="shared" ca="1" si="444"/>
        <v/>
      </c>
      <c r="Z2350" s="59"/>
      <c r="AA2350" s="49" t="str">
        <f ca="1">IF(C2350="","",IF(OR(D2350&lt;NgayBatDau,D2350&gt;NgayKetThuc),"Ngày tháng phải nằm trong kỳ báo cáo",IF(AND(G2350&lt;&gt;"",COUNTIF(D.2[Tên khách hàng],G2350)=0),"Tên KH chưa khai báo trong DSKH",IF(AND(H2350&lt;&gt;"",COUNTIF(D.1[Tên sản phẩm],H2350)=0),"SP này chưa khai báo trong DSSP",""))))</f>
        <v/>
      </c>
      <c r="AB2350" s="28" t="str">
        <f t="shared" ca="1" si="434"/>
        <v/>
      </c>
      <c r="AC2350" s="29" t="str">
        <f>IF(OR(H2350="",S2350=""),"",S2350-(SUM(L2350,M2350)*INDEX(#REF!,MATCH(H2350,D.1[Tên sản phẩm],0))))</f>
        <v/>
      </c>
    </row>
    <row r="2351" spans="2:29" ht="27.75" customHeight="1">
      <c r="B2351" s="69">
        <f t="shared" si="435"/>
        <v>2348</v>
      </c>
      <c r="C2351" s="49" t="str">
        <f t="shared" ca="1" si="436"/>
        <v/>
      </c>
      <c r="D2351" s="50" t="str">
        <f t="shared" ca="1" si="437"/>
        <v/>
      </c>
      <c r="E2351" s="51" t="str">
        <f t="shared" ca="1" si="438"/>
        <v/>
      </c>
      <c r="F2351" s="51"/>
      <c r="G2351" s="52" t="str">
        <f t="shared" ca="1" si="439"/>
        <v/>
      </c>
      <c r="H2351" s="53"/>
      <c r="I2351" s="54" t="str">
        <f>IF(H2351="","",INDEX(D.1[Quy cách],MATCH(H2351,D.1[Tên sản phẩm],0)))</f>
        <v/>
      </c>
      <c r="J2351" s="20" t="str">
        <f>IF(H2351="","",INDEX(D.1[ĐVT],MATCH(H2351,D.1[Tên sản phẩm],0)))</f>
        <v/>
      </c>
      <c r="K2351" s="56" t="str">
        <f>IF(H2351="","",INDEX(#REF!,MATCH(H2351,D.1[Tên sản phẩm],0)))</f>
        <v/>
      </c>
      <c r="L2351" s="56"/>
      <c r="M2351" s="53"/>
      <c r="N2351" s="53"/>
      <c r="O2351" s="53"/>
      <c r="P2351" s="57" t="str">
        <f t="shared" si="440"/>
        <v/>
      </c>
      <c r="Q2351" s="58"/>
      <c r="R2351" s="56" t="str">
        <f t="shared" si="433"/>
        <v/>
      </c>
      <c r="S2351" s="57" t="str">
        <f t="shared" si="441"/>
        <v/>
      </c>
      <c r="T2351" s="58" t="str">
        <f t="shared" ca="1" si="442"/>
        <v/>
      </c>
      <c r="U2351" s="57" t="str">
        <f t="shared" si="443"/>
        <v/>
      </c>
      <c r="V2351" s="57" t="str">
        <f ca="1">IF(AND(C2351&lt;&gt;"",C2351&lt;&gt;OFFSET(C2351,1,0)),SUMIFS([Giá có thuế],[Số ĐK],C2351),"")</f>
        <v/>
      </c>
      <c r="W2351" s="53"/>
      <c r="X2351" s="55" t="str">
        <f>IF(W2351="","",'Thông Tin Chung'!#REF!)</f>
        <v/>
      </c>
      <c r="Y2351" s="57" t="str">
        <f t="shared" ca="1" si="444"/>
        <v/>
      </c>
      <c r="Z2351" s="59"/>
      <c r="AA2351" s="49" t="str">
        <f ca="1">IF(C2351="","",IF(OR(D2351&lt;NgayBatDau,D2351&gt;NgayKetThuc),"Ngày tháng phải nằm trong kỳ báo cáo",IF(AND(G2351&lt;&gt;"",COUNTIF(D.2[Tên khách hàng],G2351)=0),"Tên KH chưa khai báo trong DSKH",IF(AND(H2351&lt;&gt;"",COUNTIF(D.1[Tên sản phẩm],H2351)=0),"SP này chưa khai báo trong DSSP",""))))</f>
        <v/>
      </c>
      <c r="AB2351" s="28" t="str">
        <f t="shared" ca="1" si="434"/>
        <v/>
      </c>
      <c r="AC2351" s="29" t="str">
        <f>IF(OR(H2351="",S2351=""),"",S2351-(SUM(L2351,M2351)*INDEX(#REF!,MATCH(H2351,D.1[Tên sản phẩm],0))))</f>
        <v/>
      </c>
    </row>
    <row r="2352" spans="2:29" ht="27.75" customHeight="1">
      <c r="B2352" s="69">
        <f t="shared" si="435"/>
        <v>2349</v>
      </c>
      <c r="C2352" s="49" t="str">
        <f t="shared" ca="1" si="436"/>
        <v/>
      </c>
      <c r="D2352" s="50" t="str">
        <f t="shared" ca="1" si="437"/>
        <v/>
      </c>
      <c r="E2352" s="51" t="str">
        <f t="shared" ca="1" si="438"/>
        <v/>
      </c>
      <c r="F2352" s="51"/>
      <c r="G2352" s="52" t="str">
        <f t="shared" ca="1" si="439"/>
        <v/>
      </c>
      <c r="H2352" s="53"/>
      <c r="I2352" s="54" t="str">
        <f>IF(H2352="","",INDEX(D.1[Quy cách],MATCH(H2352,D.1[Tên sản phẩm],0)))</f>
        <v/>
      </c>
      <c r="J2352" s="20" t="str">
        <f>IF(H2352="","",INDEX(D.1[ĐVT],MATCH(H2352,D.1[Tên sản phẩm],0)))</f>
        <v/>
      </c>
      <c r="K2352" s="56" t="str">
        <f>IF(H2352="","",INDEX(#REF!,MATCH(H2352,D.1[Tên sản phẩm],0)))</f>
        <v/>
      </c>
      <c r="L2352" s="56"/>
      <c r="M2352" s="53"/>
      <c r="N2352" s="53"/>
      <c r="O2352" s="53"/>
      <c r="P2352" s="57" t="str">
        <f t="shared" si="440"/>
        <v/>
      </c>
      <c r="Q2352" s="58"/>
      <c r="R2352" s="56" t="str">
        <f t="shared" si="433"/>
        <v/>
      </c>
      <c r="S2352" s="57" t="str">
        <f t="shared" si="441"/>
        <v/>
      </c>
      <c r="T2352" s="58" t="str">
        <f t="shared" ca="1" si="442"/>
        <v/>
      </c>
      <c r="U2352" s="57" t="str">
        <f t="shared" si="443"/>
        <v/>
      </c>
      <c r="V2352" s="57" t="str">
        <f ca="1">IF(AND(C2352&lt;&gt;"",C2352&lt;&gt;OFFSET(C2352,1,0)),SUMIFS([Giá có thuế],[Số ĐK],C2352),"")</f>
        <v/>
      </c>
      <c r="W2352" s="53"/>
      <c r="X2352" s="55" t="str">
        <f>IF(W2352="","",'Thông Tin Chung'!#REF!)</f>
        <v/>
      </c>
      <c r="Y2352" s="57" t="str">
        <f t="shared" ca="1" si="444"/>
        <v/>
      </c>
      <c r="Z2352" s="59"/>
      <c r="AA2352" s="49" t="str">
        <f ca="1">IF(C2352="","",IF(OR(D2352&lt;NgayBatDau,D2352&gt;NgayKetThuc),"Ngày tháng phải nằm trong kỳ báo cáo",IF(AND(G2352&lt;&gt;"",COUNTIF(D.2[Tên khách hàng],G2352)=0),"Tên KH chưa khai báo trong DSKH",IF(AND(H2352&lt;&gt;"",COUNTIF(D.1[Tên sản phẩm],H2352)=0),"SP này chưa khai báo trong DSSP",""))))</f>
        <v/>
      </c>
      <c r="AB2352" s="28" t="str">
        <f t="shared" ca="1" si="434"/>
        <v/>
      </c>
      <c r="AC2352" s="29" t="str">
        <f>IF(OR(H2352="",S2352=""),"",S2352-(SUM(L2352,M2352)*INDEX(#REF!,MATCH(H2352,D.1[Tên sản phẩm],0))))</f>
        <v/>
      </c>
    </row>
    <row r="2353" spans="2:29" ht="27.75" customHeight="1">
      <c r="B2353" s="69">
        <f t="shared" si="435"/>
        <v>2350</v>
      </c>
      <c r="C2353" s="49" t="str">
        <f t="shared" ca="1" si="436"/>
        <v/>
      </c>
      <c r="D2353" s="50" t="str">
        <f t="shared" ca="1" si="437"/>
        <v/>
      </c>
      <c r="E2353" s="51" t="str">
        <f t="shared" ca="1" si="438"/>
        <v/>
      </c>
      <c r="F2353" s="51"/>
      <c r="G2353" s="52" t="str">
        <f t="shared" ca="1" si="439"/>
        <v/>
      </c>
      <c r="H2353" s="53"/>
      <c r="I2353" s="54" t="str">
        <f>IF(H2353="","",INDEX(D.1[Quy cách],MATCH(H2353,D.1[Tên sản phẩm],0)))</f>
        <v/>
      </c>
      <c r="J2353" s="20" t="str">
        <f>IF(H2353="","",INDEX(D.1[ĐVT],MATCH(H2353,D.1[Tên sản phẩm],0)))</f>
        <v/>
      </c>
      <c r="K2353" s="56" t="str">
        <f>IF(H2353="","",INDEX(#REF!,MATCH(H2353,D.1[Tên sản phẩm],0)))</f>
        <v/>
      </c>
      <c r="L2353" s="56"/>
      <c r="M2353" s="53"/>
      <c r="N2353" s="53"/>
      <c r="O2353" s="53"/>
      <c r="P2353" s="57" t="str">
        <f t="shared" si="440"/>
        <v/>
      </c>
      <c r="Q2353" s="58"/>
      <c r="R2353" s="56" t="str">
        <f t="shared" si="433"/>
        <v/>
      </c>
      <c r="S2353" s="57" t="str">
        <f t="shared" si="441"/>
        <v/>
      </c>
      <c r="T2353" s="58" t="str">
        <f t="shared" ca="1" si="442"/>
        <v/>
      </c>
      <c r="U2353" s="57" t="str">
        <f t="shared" si="443"/>
        <v/>
      </c>
      <c r="V2353" s="57" t="str">
        <f ca="1">IF(AND(C2353&lt;&gt;"",C2353&lt;&gt;OFFSET(C2353,1,0)),SUMIFS([Giá có thuế],[Số ĐK],C2353),"")</f>
        <v/>
      </c>
      <c r="W2353" s="53"/>
      <c r="X2353" s="55" t="str">
        <f>IF(W2353="","",'Thông Tin Chung'!#REF!)</f>
        <v/>
      </c>
      <c r="Y2353" s="57" t="str">
        <f t="shared" ca="1" si="444"/>
        <v/>
      </c>
      <c r="Z2353" s="59"/>
      <c r="AA2353" s="49" t="str">
        <f ca="1">IF(C2353="","",IF(OR(D2353&lt;NgayBatDau,D2353&gt;NgayKetThuc),"Ngày tháng phải nằm trong kỳ báo cáo",IF(AND(G2353&lt;&gt;"",COUNTIF(D.2[Tên khách hàng],G2353)=0),"Tên KH chưa khai báo trong DSKH",IF(AND(H2353&lt;&gt;"",COUNTIF(D.1[Tên sản phẩm],H2353)=0),"SP này chưa khai báo trong DSSP",""))))</f>
        <v/>
      </c>
      <c r="AB2353" s="28" t="str">
        <f t="shared" ca="1" si="434"/>
        <v/>
      </c>
      <c r="AC2353" s="29" t="str">
        <f>IF(OR(H2353="",S2353=""),"",S2353-(SUM(L2353,M2353)*INDEX(#REF!,MATCH(H2353,D.1[Tên sản phẩm],0))))</f>
        <v/>
      </c>
    </row>
    <row r="2354" spans="2:29" ht="27.75" customHeight="1">
      <c r="B2354" s="69">
        <f t="shared" si="435"/>
        <v>2351</v>
      </c>
      <c r="C2354" s="49" t="str">
        <f t="shared" ca="1" si="436"/>
        <v/>
      </c>
      <c r="D2354" s="50" t="str">
        <f t="shared" ca="1" si="437"/>
        <v/>
      </c>
      <c r="E2354" s="51" t="str">
        <f t="shared" ca="1" si="438"/>
        <v/>
      </c>
      <c r="F2354" s="51"/>
      <c r="G2354" s="52" t="str">
        <f t="shared" ca="1" si="439"/>
        <v/>
      </c>
      <c r="H2354" s="53"/>
      <c r="I2354" s="54" t="str">
        <f>IF(H2354="","",INDEX(D.1[Quy cách],MATCH(H2354,D.1[Tên sản phẩm],0)))</f>
        <v/>
      </c>
      <c r="J2354" s="20" t="str">
        <f>IF(H2354="","",INDEX(D.1[ĐVT],MATCH(H2354,D.1[Tên sản phẩm],0)))</f>
        <v/>
      </c>
      <c r="K2354" s="56" t="str">
        <f>IF(H2354="","",INDEX(#REF!,MATCH(H2354,D.1[Tên sản phẩm],0)))</f>
        <v/>
      </c>
      <c r="L2354" s="56"/>
      <c r="M2354" s="53"/>
      <c r="N2354" s="53"/>
      <c r="O2354" s="53"/>
      <c r="P2354" s="57" t="str">
        <f t="shared" si="440"/>
        <v/>
      </c>
      <c r="Q2354" s="58"/>
      <c r="R2354" s="56" t="str">
        <f t="shared" si="433"/>
        <v/>
      </c>
      <c r="S2354" s="57" t="str">
        <f t="shared" si="441"/>
        <v/>
      </c>
      <c r="T2354" s="58" t="str">
        <f t="shared" ca="1" si="442"/>
        <v/>
      </c>
      <c r="U2354" s="57" t="str">
        <f t="shared" si="443"/>
        <v/>
      </c>
      <c r="V2354" s="57" t="str">
        <f ca="1">IF(AND(C2354&lt;&gt;"",C2354&lt;&gt;OFFSET(C2354,1,0)),SUMIFS([Giá có thuế],[Số ĐK],C2354),"")</f>
        <v/>
      </c>
      <c r="W2354" s="53"/>
      <c r="X2354" s="55" t="str">
        <f>IF(W2354="","",'Thông Tin Chung'!#REF!)</f>
        <v/>
      </c>
      <c r="Y2354" s="57" t="str">
        <f t="shared" ca="1" si="444"/>
        <v/>
      </c>
      <c r="Z2354" s="59"/>
      <c r="AA2354" s="49" t="str">
        <f ca="1">IF(C2354="","",IF(OR(D2354&lt;NgayBatDau,D2354&gt;NgayKetThuc),"Ngày tháng phải nằm trong kỳ báo cáo",IF(AND(G2354&lt;&gt;"",COUNTIF(D.2[Tên khách hàng],G2354)=0),"Tên KH chưa khai báo trong DSKH",IF(AND(H2354&lt;&gt;"",COUNTIF(D.1[Tên sản phẩm],H2354)=0),"SP này chưa khai báo trong DSSP",""))))</f>
        <v/>
      </c>
      <c r="AB2354" s="28" t="str">
        <f t="shared" ca="1" si="434"/>
        <v/>
      </c>
      <c r="AC2354" s="29" t="str">
        <f>IF(OR(H2354="",S2354=""),"",S2354-(SUM(L2354,M2354)*INDEX(#REF!,MATCH(H2354,D.1[Tên sản phẩm],0))))</f>
        <v/>
      </c>
    </row>
    <row r="2355" spans="2:29" ht="27.75" customHeight="1">
      <c r="B2355" s="69">
        <f t="shared" si="435"/>
        <v>2352</v>
      </c>
      <c r="C2355" s="49" t="str">
        <f t="shared" ca="1" si="436"/>
        <v/>
      </c>
      <c r="D2355" s="50" t="str">
        <f t="shared" ca="1" si="437"/>
        <v/>
      </c>
      <c r="E2355" s="51" t="str">
        <f t="shared" ca="1" si="438"/>
        <v/>
      </c>
      <c r="F2355" s="51"/>
      <c r="G2355" s="52" t="str">
        <f t="shared" ca="1" si="439"/>
        <v/>
      </c>
      <c r="H2355" s="53"/>
      <c r="I2355" s="54" t="str">
        <f>IF(H2355="","",INDEX(D.1[Quy cách],MATCH(H2355,D.1[Tên sản phẩm],0)))</f>
        <v/>
      </c>
      <c r="J2355" s="20" t="str">
        <f>IF(H2355="","",INDEX(D.1[ĐVT],MATCH(H2355,D.1[Tên sản phẩm],0)))</f>
        <v/>
      </c>
      <c r="K2355" s="56" t="str">
        <f>IF(H2355="","",INDEX(#REF!,MATCH(H2355,D.1[Tên sản phẩm],0)))</f>
        <v/>
      </c>
      <c r="L2355" s="56"/>
      <c r="M2355" s="53"/>
      <c r="N2355" s="53"/>
      <c r="O2355" s="53"/>
      <c r="P2355" s="57" t="str">
        <f t="shared" si="440"/>
        <v/>
      </c>
      <c r="Q2355" s="58"/>
      <c r="R2355" s="56" t="str">
        <f t="shared" si="433"/>
        <v/>
      </c>
      <c r="S2355" s="57" t="str">
        <f t="shared" si="441"/>
        <v/>
      </c>
      <c r="T2355" s="58" t="str">
        <f t="shared" ca="1" si="442"/>
        <v/>
      </c>
      <c r="U2355" s="57" t="str">
        <f t="shared" si="443"/>
        <v/>
      </c>
      <c r="V2355" s="57" t="str">
        <f ca="1">IF(AND(C2355&lt;&gt;"",C2355&lt;&gt;OFFSET(C2355,1,0)),SUMIFS([Giá có thuế],[Số ĐK],C2355),"")</f>
        <v/>
      </c>
      <c r="W2355" s="53"/>
      <c r="X2355" s="55" t="str">
        <f>IF(W2355="","",'Thông Tin Chung'!#REF!)</f>
        <v/>
      </c>
      <c r="Y2355" s="57" t="str">
        <f t="shared" ca="1" si="444"/>
        <v/>
      </c>
      <c r="Z2355" s="59"/>
      <c r="AA2355" s="49" t="str">
        <f ca="1">IF(C2355="","",IF(OR(D2355&lt;NgayBatDau,D2355&gt;NgayKetThuc),"Ngày tháng phải nằm trong kỳ báo cáo",IF(AND(G2355&lt;&gt;"",COUNTIF(D.2[Tên khách hàng],G2355)=0),"Tên KH chưa khai báo trong DSKH",IF(AND(H2355&lt;&gt;"",COUNTIF(D.1[Tên sản phẩm],H2355)=0),"SP này chưa khai báo trong DSSP",""))))</f>
        <v/>
      </c>
      <c r="AB2355" s="28" t="str">
        <f t="shared" ca="1" si="434"/>
        <v/>
      </c>
      <c r="AC2355" s="29" t="str">
        <f>IF(OR(H2355="",S2355=""),"",S2355-(SUM(L2355,M2355)*INDEX(#REF!,MATCH(H2355,D.1[Tên sản phẩm],0))))</f>
        <v/>
      </c>
    </row>
    <row r="2356" spans="2:29" ht="27.75" customHeight="1">
      <c r="B2356" s="69">
        <f t="shared" si="435"/>
        <v>2353</v>
      </c>
      <c r="C2356" s="49" t="str">
        <f t="shared" ca="1" si="436"/>
        <v/>
      </c>
      <c r="D2356" s="50" t="str">
        <f t="shared" ca="1" si="437"/>
        <v/>
      </c>
      <c r="E2356" s="51" t="str">
        <f t="shared" ca="1" si="438"/>
        <v/>
      </c>
      <c r="F2356" s="51"/>
      <c r="G2356" s="52" t="str">
        <f t="shared" ca="1" si="439"/>
        <v/>
      </c>
      <c r="H2356" s="53"/>
      <c r="I2356" s="54" t="str">
        <f>IF(H2356="","",INDEX(D.1[Quy cách],MATCH(H2356,D.1[Tên sản phẩm],0)))</f>
        <v/>
      </c>
      <c r="J2356" s="20" t="str">
        <f>IF(H2356="","",INDEX(D.1[ĐVT],MATCH(H2356,D.1[Tên sản phẩm],0)))</f>
        <v/>
      </c>
      <c r="K2356" s="56" t="str">
        <f>IF(H2356="","",INDEX(#REF!,MATCH(H2356,D.1[Tên sản phẩm],0)))</f>
        <v/>
      </c>
      <c r="L2356" s="56"/>
      <c r="M2356" s="53"/>
      <c r="N2356" s="53"/>
      <c r="O2356" s="53"/>
      <c r="P2356" s="57" t="str">
        <f t="shared" si="440"/>
        <v/>
      </c>
      <c r="Q2356" s="58"/>
      <c r="R2356" s="56" t="str">
        <f t="shared" si="433"/>
        <v/>
      </c>
      <c r="S2356" s="57" t="str">
        <f t="shared" si="441"/>
        <v/>
      </c>
      <c r="T2356" s="58" t="str">
        <f t="shared" ca="1" si="442"/>
        <v/>
      </c>
      <c r="U2356" s="57" t="str">
        <f t="shared" si="443"/>
        <v/>
      </c>
      <c r="V2356" s="57" t="str">
        <f ca="1">IF(AND(C2356&lt;&gt;"",C2356&lt;&gt;OFFSET(C2356,1,0)),SUMIFS([Giá có thuế],[Số ĐK],C2356),"")</f>
        <v/>
      </c>
      <c r="W2356" s="53"/>
      <c r="X2356" s="55" t="str">
        <f>IF(W2356="","",'Thông Tin Chung'!#REF!)</f>
        <v/>
      </c>
      <c r="Y2356" s="57" t="str">
        <f t="shared" ca="1" si="444"/>
        <v/>
      </c>
      <c r="Z2356" s="59"/>
      <c r="AA2356" s="49" t="str">
        <f ca="1">IF(C2356="","",IF(OR(D2356&lt;NgayBatDau,D2356&gt;NgayKetThuc),"Ngày tháng phải nằm trong kỳ báo cáo",IF(AND(G2356&lt;&gt;"",COUNTIF(D.2[Tên khách hàng],G2356)=0),"Tên KH chưa khai báo trong DSKH",IF(AND(H2356&lt;&gt;"",COUNTIF(D.1[Tên sản phẩm],H2356)=0),"SP này chưa khai báo trong DSSP",""))))</f>
        <v/>
      </c>
      <c r="AB2356" s="28" t="str">
        <f t="shared" ca="1" si="434"/>
        <v/>
      </c>
      <c r="AC2356" s="29" t="str">
        <f>IF(OR(H2356="",S2356=""),"",S2356-(SUM(L2356,M2356)*INDEX(#REF!,MATCH(H2356,D.1[Tên sản phẩm],0))))</f>
        <v/>
      </c>
    </row>
    <row r="2357" spans="2:29" ht="27.75" customHeight="1">
      <c r="B2357" s="69">
        <f t="shared" si="435"/>
        <v>2354</v>
      </c>
      <c r="C2357" s="49" t="str">
        <f t="shared" ca="1" si="436"/>
        <v/>
      </c>
      <c r="D2357" s="50" t="str">
        <f t="shared" ca="1" si="437"/>
        <v/>
      </c>
      <c r="E2357" s="51" t="str">
        <f t="shared" ca="1" si="438"/>
        <v/>
      </c>
      <c r="F2357" s="51"/>
      <c r="G2357" s="52" t="str">
        <f t="shared" ca="1" si="439"/>
        <v/>
      </c>
      <c r="H2357" s="53"/>
      <c r="I2357" s="54" t="str">
        <f>IF(H2357="","",INDEX(D.1[Quy cách],MATCH(H2357,D.1[Tên sản phẩm],0)))</f>
        <v/>
      </c>
      <c r="J2357" s="20" t="str">
        <f>IF(H2357="","",INDEX(D.1[ĐVT],MATCH(H2357,D.1[Tên sản phẩm],0)))</f>
        <v/>
      </c>
      <c r="K2357" s="56" t="str">
        <f>IF(H2357="","",INDEX(#REF!,MATCH(H2357,D.1[Tên sản phẩm],0)))</f>
        <v/>
      </c>
      <c r="L2357" s="56"/>
      <c r="M2357" s="53"/>
      <c r="N2357" s="53"/>
      <c r="O2357" s="53"/>
      <c r="P2357" s="57" t="str">
        <f t="shared" si="440"/>
        <v/>
      </c>
      <c r="Q2357" s="58"/>
      <c r="R2357" s="56" t="str">
        <f t="shared" si="433"/>
        <v/>
      </c>
      <c r="S2357" s="57" t="str">
        <f t="shared" si="441"/>
        <v/>
      </c>
      <c r="T2357" s="58" t="str">
        <f t="shared" ca="1" si="442"/>
        <v/>
      </c>
      <c r="U2357" s="57" t="str">
        <f t="shared" si="443"/>
        <v/>
      </c>
      <c r="V2357" s="57" t="str">
        <f ca="1">IF(AND(C2357&lt;&gt;"",C2357&lt;&gt;OFFSET(C2357,1,0)),SUMIFS([Giá có thuế],[Số ĐK],C2357),"")</f>
        <v/>
      </c>
      <c r="W2357" s="53"/>
      <c r="X2357" s="55" t="str">
        <f>IF(W2357="","",'Thông Tin Chung'!#REF!)</f>
        <v/>
      </c>
      <c r="Y2357" s="57" t="str">
        <f t="shared" ca="1" si="444"/>
        <v/>
      </c>
      <c r="Z2357" s="59"/>
      <c r="AA2357" s="49" t="str">
        <f ca="1">IF(C2357="","",IF(OR(D2357&lt;NgayBatDau,D2357&gt;NgayKetThuc),"Ngày tháng phải nằm trong kỳ báo cáo",IF(AND(G2357&lt;&gt;"",COUNTIF(D.2[Tên khách hàng],G2357)=0),"Tên KH chưa khai báo trong DSKH",IF(AND(H2357&lt;&gt;"",COUNTIF(D.1[Tên sản phẩm],H2357)=0),"SP này chưa khai báo trong DSSP",""))))</f>
        <v/>
      </c>
      <c r="AB2357" s="28" t="str">
        <f t="shared" ca="1" si="434"/>
        <v/>
      </c>
      <c r="AC2357" s="29" t="str">
        <f>IF(OR(H2357="",S2357=""),"",S2357-(SUM(L2357,M2357)*INDEX(#REF!,MATCH(H2357,D.1[Tên sản phẩm],0))))</f>
        <v/>
      </c>
    </row>
    <row r="2358" spans="2:29" ht="27.75" customHeight="1">
      <c r="B2358" s="69">
        <f t="shared" si="435"/>
        <v>2355</v>
      </c>
      <c r="C2358" s="49" t="str">
        <f t="shared" ca="1" si="436"/>
        <v/>
      </c>
      <c r="D2358" s="50" t="str">
        <f t="shared" ca="1" si="437"/>
        <v/>
      </c>
      <c r="E2358" s="51" t="str">
        <f t="shared" ca="1" si="438"/>
        <v/>
      </c>
      <c r="F2358" s="51"/>
      <c r="G2358" s="52" t="str">
        <f t="shared" ca="1" si="439"/>
        <v/>
      </c>
      <c r="H2358" s="53"/>
      <c r="I2358" s="54" t="str">
        <f>IF(H2358="","",INDEX(D.1[Quy cách],MATCH(H2358,D.1[Tên sản phẩm],0)))</f>
        <v/>
      </c>
      <c r="J2358" s="20" t="str">
        <f>IF(H2358="","",INDEX(D.1[ĐVT],MATCH(H2358,D.1[Tên sản phẩm],0)))</f>
        <v/>
      </c>
      <c r="K2358" s="56" t="str">
        <f>IF(H2358="","",INDEX(#REF!,MATCH(H2358,D.1[Tên sản phẩm],0)))</f>
        <v/>
      </c>
      <c r="L2358" s="56"/>
      <c r="M2358" s="53"/>
      <c r="N2358" s="53"/>
      <c r="O2358" s="53"/>
      <c r="P2358" s="57" t="str">
        <f t="shared" si="440"/>
        <v/>
      </c>
      <c r="Q2358" s="58"/>
      <c r="R2358" s="56" t="str">
        <f t="shared" si="433"/>
        <v/>
      </c>
      <c r="S2358" s="57" t="str">
        <f t="shared" si="441"/>
        <v/>
      </c>
      <c r="T2358" s="58" t="str">
        <f t="shared" ca="1" si="442"/>
        <v/>
      </c>
      <c r="U2358" s="57" t="str">
        <f t="shared" si="443"/>
        <v/>
      </c>
      <c r="V2358" s="57" t="str">
        <f ca="1">IF(AND(C2358&lt;&gt;"",C2358&lt;&gt;OFFSET(C2358,1,0)),SUMIFS([Giá có thuế],[Số ĐK],C2358),"")</f>
        <v/>
      </c>
      <c r="W2358" s="53"/>
      <c r="X2358" s="55" t="str">
        <f>IF(W2358="","",'Thông Tin Chung'!#REF!)</f>
        <v/>
      </c>
      <c r="Y2358" s="57" t="str">
        <f t="shared" ca="1" si="444"/>
        <v/>
      </c>
      <c r="Z2358" s="59"/>
      <c r="AA2358" s="49" t="str">
        <f ca="1">IF(C2358="","",IF(OR(D2358&lt;NgayBatDau,D2358&gt;NgayKetThuc),"Ngày tháng phải nằm trong kỳ báo cáo",IF(AND(G2358&lt;&gt;"",COUNTIF(D.2[Tên khách hàng],G2358)=0),"Tên KH chưa khai báo trong DSKH",IF(AND(H2358&lt;&gt;"",COUNTIF(D.1[Tên sản phẩm],H2358)=0),"SP này chưa khai báo trong DSSP",""))))</f>
        <v/>
      </c>
      <c r="AB2358" s="28" t="str">
        <f t="shared" ca="1" si="434"/>
        <v/>
      </c>
      <c r="AC2358" s="29" t="str">
        <f>IF(OR(H2358="",S2358=""),"",S2358-(SUM(L2358,M2358)*INDEX(#REF!,MATCH(H2358,D.1[Tên sản phẩm],0))))</f>
        <v/>
      </c>
    </row>
    <row r="2359" spans="2:29" ht="27.75" customHeight="1">
      <c r="B2359" s="69">
        <f t="shared" si="435"/>
        <v>2356</v>
      </c>
      <c r="C2359" s="49" t="str">
        <f t="shared" ca="1" si="436"/>
        <v/>
      </c>
      <c r="D2359" s="50" t="str">
        <f t="shared" ca="1" si="437"/>
        <v/>
      </c>
      <c r="E2359" s="51" t="str">
        <f t="shared" ca="1" si="438"/>
        <v/>
      </c>
      <c r="F2359" s="51"/>
      <c r="G2359" s="52" t="str">
        <f t="shared" ca="1" si="439"/>
        <v/>
      </c>
      <c r="H2359" s="53"/>
      <c r="I2359" s="54" t="str">
        <f>IF(H2359="","",INDEX(D.1[Quy cách],MATCH(H2359,D.1[Tên sản phẩm],0)))</f>
        <v/>
      </c>
      <c r="J2359" s="20" t="str">
        <f>IF(H2359="","",INDEX(D.1[ĐVT],MATCH(H2359,D.1[Tên sản phẩm],0)))</f>
        <v/>
      </c>
      <c r="K2359" s="56" t="str">
        <f>IF(H2359="","",INDEX(#REF!,MATCH(H2359,D.1[Tên sản phẩm],0)))</f>
        <v/>
      </c>
      <c r="L2359" s="56"/>
      <c r="M2359" s="53"/>
      <c r="N2359" s="53"/>
      <c r="O2359" s="53"/>
      <c r="P2359" s="57" t="str">
        <f t="shared" si="440"/>
        <v/>
      </c>
      <c r="Q2359" s="58"/>
      <c r="R2359" s="56" t="str">
        <f t="shared" si="433"/>
        <v/>
      </c>
      <c r="S2359" s="57" t="str">
        <f t="shared" si="441"/>
        <v/>
      </c>
      <c r="T2359" s="58" t="str">
        <f t="shared" ca="1" si="442"/>
        <v/>
      </c>
      <c r="U2359" s="57" t="str">
        <f t="shared" si="443"/>
        <v/>
      </c>
      <c r="V2359" s="57" t="str">
        <f ca="1">IF(AND(C2359&lt;&gt;"",C2359&lt;&gt;OFFSET(C2359,1,0)),SUMIFS([Giá có thuế],[Số ĐK],C2359),"")</f>
        <v/>
      </c>
      <c r="W2359" s="53"/>
      <c r="X2359" s="55" t="str">
        <f>IF(W2359="","",'Thông Tin Chung'!#REF!)</f>
        <v/>
      </c>
      <c r="Y2359" s="57" t="str">
        <f t="shared" ca="1" si="444"/>
        <v/>
      </c>
      <c r="Z2359" s="59"/>
      <c r="AA2359" s="49" t="str">
        <f ca="1">IF(C2359="","",IF(OR(D2359&lt;NgayBatDau,D2359&gt;NgayKetThuc),"Ngày tháng phải nằm trong kỳ báo cáo",IF(AND(G2359&lt;&gt;"",COUNTIF(D.2[Tên khách hàng],G2359)=0),"Tên KH chưa khai báo trong DSKH",IF(AND(H2359&lt;&gt;"",COUNTIF(D.1[Tên sản phẩm],H2359)=0),"SP này chưa khai báo trong DSSP",""))))</f>
        <v/>
      </c>
      <c r="AB2359" s="28" t="str">
        <f t="shared" ca="1" si="434"/>
        <v/>
      </c>
      <c r="AC2359" s="29" t="str">
        <f>IF(OR(H2359="",S2359=""),"",S2359-(SUM(L2359,M2359)*INDEX(#REF!,MATCH(H2359,D.1[Tên sản phẩm],0))))</f>
        <v/>
      </c>
    </row>
    <row r="2360" spans="2:29" ht="27.75" customHeight="1">
      <c r="B2360" s="69">
        <f t="shared" si="435"/>
        <v>2357</v>
      </c>
      <c r="C2360" s="49" t="str">
        <f t="shared" ca="1" si="436"/>
        <v/>
      </c>
      <c r="D2360" s="50" t="str">
        <f t="shared" ca="1" si="437"/>
        <v/>
      </c>
      <c r="E2360" s="51" t="str">
        <f t="shared" ca="1" si="438"/>
        <v/>
      </c>
      <c r="F2360" s="51"/>
      <c r="G2360" s="52" t="str">
        <f t="shared" ca="1" si="439"/>
        <v/>
      </c>
      <c r="H2360" s="53"/>
      <c r="I2360" s="54" t="str">
        <f>IF(H2360="","",INDEX(D.1[Quy cách],MATCH(H2360,D.1[Tên sản phẩm],0)))</f>
        <v/>
      </c>
      <c r="J2360" s="20" t="str">
        <f>IF(H2360="","",INDEX(D.1[ĐVT],MATCH(H2360,D.1[Tên sản phẩm],0)))</f>
        <v/>
      </c>
      <c r="K2360" s="56" t="str">
        <f>IF(H2360="","",INDEX(#REF!,MATCH(H2360,D.1[Tên sản phẩm],0)))</f>
        <v/>
      </c>
      <c r="L2360" s="56"/>
      <c r="M2360" s="53"/>
      <c r="N2360" s="53"/>
      <c r="O2360" s="53"/>
      <c r="P2360" s="57" t="str">
        <f t="shared" si="440"/>
        <v/>
      </c>
      <c r="Q2360" s="58"/>
      <c r="R2360" s="56" t="str">
        <f t="shared" si="433"/>
        <v/>
      </c>
      <c r="S2360" s="57" t="str">
        <f t="shared" si="441"/>
        <v/>
      </c>
      <c r="T2360" s="58" t="str">
        <f t="shared" ca="1" si="442"/>
        <v/>
      </c>
      <c r="U2360" s="57" t="str">
        <f t="shared" si="443"/>
        <v/>
      </c>
      <c r="V2360" s="57" t="str">
        <f ca="1">IF(AND(C2360&lt;&gt;"",C2360&lt;&gt;OFFSET(C2360,1,0)),SUMIFS([Giá có thuế],[Số ĐK],C2360),"")</f>
        <v/>
      </c>
      <c r="W2360" s="53"/>
      <c r="X2360" s="55" t="str">
        <f>IF(W2360="","",'Thông Tin Chung'!#REF!)</f>
        <v/>
      </c>
      <c r="Y2360" s="57" t="str">
        <f t="shared" ca="1" si="444"/>
        <v/>
      </c>
      <c r="Z2360" s="59"/>
      <c r="AA2360" s="49" t="str">
        <f ca="1">IF(C2360="","",IF(OR(D2360&lt;NgayBatDau,D2360&gt;NgayKetThuc),"Ngày tháng phải nằm trong kỳ báo cáo",IF(AND(G2360&lt;&gt;"",COUNTIF(D.2[Tên khách hàng],G2360)=0),"Tên KH chưa khai báo trong DSKH",IF(AND(H2360&lt;&gt;"",COUNTIF(D.1[Tên sản phẩm],H2360)=0),"SP này chưa khai báo trong DSSP",""))))</f>
        <v/>
      </c>
      <c r="AB2360" s="28" t="str">
        <f t="shared" ca="1" si="434"/>
        <v/>
      </c>
      <c r="AC2360" s="29" t="str">
        <f>IF(OR(H2360="",S2360=""),"",S2360-(SUM(L2360,M2360)*INDEX(#REF!,MATCH(H2360,D.1[Tên sản phẩm],0))))</f>
        <v/>
      </c>
    </row>
    <row r="2361" spans="2:29" ht="27.75" customHeight="1">
      <c r="B2361" s="69">
        <f t="shared" si="435"/>
        <v>2358</v>
      </c>
      <c r="C2361" s="49" t="str">
        <f t="shared" ca="1" si="436"/>
        <v/>
      </c>
      <c r="D2361" s="50" t="str">
        <f t="shared" ca="1" si="437"/>
        <v/>
      </c>
      <c r="E2361" s="51" t="str">
        <f t="shared" ca="1" si="438"/>
        <v/>
      </c>
      <c r="F2361" s="51"/>
      <c r="G2361" s="52" t="str">
        <f t="shared" ca="1" si="439"/>
        <v/>
      </c>
      <c r="H2361" s="53"/>
      <c r="I2361" s="54" t="str">
        <f>IF(H2361="","",INDEX(D.1[Quy cách],MATCH(H2361,D.1[Tên sản phẩm],0)))</f>
        <v/>
      </c>
      <c r="J2361" s="20" t="str">
        <f>IF(H2361="","",INDEX(D.1[ĐVT],MATCH(H2361,D.1[Tên sản phẩm],0)))</f>
        <v/>
      </c>
      <c r="K2361" s="56" t="str">
        <f>IF(H2361="","",INDEX(#REF!,MATCH(H2361,D.1[Tên sản phẩm],0)))</f>
        <v/>
      </c>
      <c r="L2361" s="56"/>
      <c r="M2361" s="53"/>
      <c r="N2361" s="53"/>
      <c r="O2361" s="53"/>
      <c r="P2361" s="57" t="str">
        <f t="shared" si="440"/>
        <v/>
      </c>
      <c r="Q2361" s="58"/>
      <c r="R2361" s="56" t="str">
        <f t="shared" si="433"/>
        <v/>
      </c>
      <c r="S2361" s="57" t="str">
        <f t="shared" si="441"/>
        <v/>
      </c>
      <c r="T2361" s="58" t="str">
        <f t="shared" ca="1" si="442"/>
        <v/>
      </c>
      <c r="U2361" s="57" t="str">
        <f t="shared" si="443"/>
        <v/>
      </c>
      <c r="V2361" s="57" t="str">
        <f ca="1">IF(AND(C2361&lt;&gt;"",C2361&lt;&gt;OFFSET(C2361,1,0)),SUMIFS([Giá có thuế],[Số ĐK],C2361),"")</f>
        <v/>
      </c>
      <c r="W2361" s="53"/>
      <c r="X2361" s="55" t="str">
        <f>IF(W2361="","",'Thông Tin Chung'!#REF!)</f>
        <v/>
      </c>
      <c r="Y2361" s="57" t="str">
        <f t="shared" ca="1" si="444"/>
        <v/>
      </c>
      <c r="Z2361" s="59"/>
      <c r="AA2361" s="49" t="str">
        <f ca="1">IF(C2361="","",IF(OR(D2361&lt;NgayBatDau,D2361&gt;NgayKetThuc),"Ngày tháng phải nằm trong kỳ báo cáo",IF(AND(G2361&lt;&gt;"",COUNTIF(D.2[Tên khách hàng],G2361)=0),"Tên KH chưa khai báo trong DSKH",IF(AND(H2361&lt;&gt;"",COUNTIF(D.1[Tên sản phẩm],H2361)=0),"SP này chưa khai báo trong DSSP",""))))</f>
        <v/>
      </c>
      <c r="AB2361" s="28" t="str">
        <f t="shared" ca="1" si="434"/>
        <v/>
      </c>
      <c r="AC2361" s="29" t="str">
        <f>IF(OR(H2361="",S2361=""),"",S2361-(SUM(L2361,M2361)*INDEX(#REF!,MATCH(H2361,D.1[Tên sản phẩm],0))))</f>
        <v/>
      </c>
    </row>
    <row r="2362" spans="2:29" ht="27.75" customHeight="1">
      <c r="B2362" s="69">
        <f t="shared" si="435"/>
        <v>2359</v>
      </c>
      <c r="C2362" s="49" t="str">
        <f t="shared" ca="1" si="436"/>
        <v/>
      </c>
      <c r="D2362" s="50" t="str">
        <f t="shared" ca="1" si="437"/>
        <v/>
      </c>
      <c r="E2362" s="51" t="str">
        <f t="shared" ca="1" si="438"/>
        <v/>
      </c>
      <c r="F2362" s="51"/>
      <c r="G2362" s="52" t="str">
        <f t="shared" ca="1" si="439"/>
        <v/>
      </c>
      <c r="H2362" s="53"/>
      <c r="I2362" s="54" t="str">
        <f>IF(H2362="","",INDEX(D.1[Quy cách],MATCH(H2362,D.1[Tên sản phẩm],0)))</f>
        <v/>
      </c>
      <c r="J2362" s="20" t="str">
        <f>IF(H2362="","",INDEX(D.1[ĐVT],MATCH(H2362,D.1[Tên sản phẩm],0)))</f>
        <v/>
      </c>
      <c r="K2362" s="56" t="str">
        <f>IF(H2362="","",INDEX(#REF!,MATCH(H2362,D.1[Tên sản phẩm],0)))</f>
        <v/>
      </c>
      <c r="L2362" s="56"/>
      <c r="M2362" s="53"/>
      <c r="N2362" s="53"/>
      <c r="O2362" s="53"/>
      <c r="P2362" s="57" t="str">
        <f t="shared" si="440"/>
        <v/>
      </c>
      <c r="Q2362" s="58"/>
      <c r="R2362" s="56" t="str">
        <f t="shared" si="433"/>
        <v/>
      </c>
      <c r="S2362" s="57" t="str">
        <f t="shared" si="441"/>
        <v/>
      </c>
      <c r="T2362" s="58" t="str">
        <f t="shared" ca="1" si="442"/>
        <v/>
      </c>
      <c r="U2362" s="57" t="str">
        <f t="shared" si="443"/>
        <v/>
      </c>
      <c r="V2362" s="57" t="str">
        <f ca="1">IF(AND(C2362&lt;&gt;"",C2362&lt;&gt;OFFSET(C2362,1,0)),SUMIFS([Giá có thuế],[Số ĐK],C2362),"")</f>
        <v/>
      </c>
      <c r="W2362" s="53"/>
      <c r="X2362" s="55" t="str">
        <f>IF(W2362="","",'Thông Tin Chung'!#REF!)</f>
        <v/>
      </c>
      <c r="Y2362" s="57" t="str">
        <f t="shared" ca="1" si="444"/>
        <v/>
      </c>
      <c r="Z2362" s="59"/>
      <c r="AA2362" s="49" t="str">
        <f ca="1">IF(C2362="","",IF(OR(D2362&lt;NgayBatDau,D2362&gt;NgayKetThuc),"Ngày tháng phải nằm trong kỳ báo cáo",IF(AND(G2362&lt;&gt;"",COUNTIF(D.2[Tên khách hàng],G2362)=0),"Tên KH chưa khai báo trong DSKH",IF(AND(H2362&lt;&gt;"",COUNTIF(D.1[Tên sản phẩm],H2362)=0),"SP này chưa khai báo trong DSSP",""))))</f>
        <v/>
      </c>
      <c r="AB2362" s="28" t="str">
        <f t="shared" ca="1" si="434"/>
        <v/>
      </c>
      <c r="AC2362" s="29" t="str">
        <f>IF(OR(H2362="",S2362=""),"",S2362-(SUM(L2362,M2362)*INDEX(#REF!,MATCH(H2362,D.1[Tên sản phẩm],0))))</f>
        <v/>
      </c>
    </row>
    <row r="2363" spans="2:29" ht="27.75" customHeight="1">
      <c r="B2363" s="69">
        <f t="shared" si="435"/>
        <v>2360</v>
      </c>
      <c r="C2363" s="49" t="str">
        <f t="shared" ca="1" si="436"/>
        <v/>
      </c>
      <c r="D2363" s="50" t="str">
        <f t="shared" ca="1" si="437"/>
        <v/>
      </c>
      <c r="E2363" s="51" t="str">
        <f t="shared" ca="1" si="438"/>
        <v/>
      </c>
      <c r="F2363" s="51"/>
      <c r="G2363" s="52" t="str">
        <f t="shared" ca="1" si="439"/>
        <v/>
      </c>
      <c r="H2363" s="53"/>
      <c r="I2363" s="54" t="str">
        <f>IF(H2363="","",INDEX(D.1[Quy cách],MATCH(H2363,D.1[Tên sản phẩm],0)))</f>
        <v/>
      </c>
      <c r="J2363" s="20" t="str">
        <f>IF(H2363="","",INDEX(D.1[ĐVT],MATCH(H2363,D.1[Tên sản phẩm],0)))</f>
        <v/>
      </c>
      <c r="K2363" s="56" t="str">
        <f>IF(H2363="","",INDEX(#REF!,MATCH(H2363,D.1[Tên sản phẩm],0)))</f>
        <v/>
      </c>
      <c r="L2363" s="56"/>
      <c r="M2363" s="53"/>
      <c r="N2363" s="53"/>
      <c r="O2363" s="53"/>
      <c r="P2363" s="57" t="str">
        <f t="shared" si="440"/>
        <v/>
      </c>
      <c r="Q2363" s="58"/>
      <c r="R2363" s="56" t="str">
        <f t="shared" si="433"/>
        <v/>
      </c>
      <c r="S2363" s="57" t="str">
        <f t="shared" si="441"/>
        <v/>
      </c>
      <c r="T2363" s="58" t="str">
        <f t="shared" ca="1" si="442"/>
        <v/>
      </c>
      <c r="U2363" s="57" t="str">
        <f t="shared" si="443"/>
        <v/>
      </c>
      <c r="V2363" s="57" t="str">
        <f ca="1">IF(AND(C2363&lt;&gt;"",C2363&lt;&gt;OFFSET(C2363,1,0)),SUMIFS([Giá có thuế],[Số ĐK],C2363),"")</f>
        <v/>
      </c>
      <c r="W2363" s="53"/>
      <c r="X2363" s="55" t="str">
        <f>IF(W2363="","",'Thông Tin Chung'!#REF!)</f>
        <v/>
      </c>
      <c r="Y2363" s="57" t="str">
        <f t="shared" ca="1" si="444"/>
        <v/>
      </c>
      <c r="Z2363" s="59"/>
      <c r="AA2363" s="49" t="str">
        <f ca="1">IF(C2363="","",IF(OR(D2363&lt;NgayBatDau,D2363&gt;NgayKetThuc),"Ngày tháng phải nằm trong kỳ báo cáo",IF(AND(G2363&lt;&gt;"",COUNTIF(D.2[Tên khách hàng],G2363)=0),"Tên KH chưa khai báo trong DSKH",IF(AND(H2363&lt;&gt;"",COUNTIF(D.1[Tên sản phẩm],H2363)=0),"SP này chưa khai báo trong DSSP",""))))</f>
        <v/>
      </c>
      <c r="AB2363" s="28" t="str">
        <f t="shared" ca="1" si="434"/>
        <v/>
      </c>
      <c r="AC2363" s="29" t="str">
        <f>IF(OR(H2363="",S2363=""),"",S2363-(SUM(L2363,M2363)*INDEX(#REF!,MATCH(H2363,D.1[Tên sản phẩm],0))))</f>
        <v/>
      </c>
    </row>
    <row r="2364" spans="2:29" ht="27.75" customHeight="1">
      <c r="B2364" s="69">
        <f t="shared" si="435"/>
        <v>2361</v>
      </c>
      <c r="C2364" s="49" t="str">
        <f t="shared" ca="1" si="436"/>
        <v/>
      </c>
      <c r="D2364" s="50" t="str">
        <f t="shared" ca="1" si="437"/>
        <v/>
      </c>
      <c r="E2364" s="51" t="str">
        <f t="shared" ca="1" si="438"/>
        <v/>
      </c>
      <c r="F2364" s="51"/>
      <c r="G2364" s="52" t="str">
        <f t="shared" ca="1" si="439"/>
        <v/>
      </c>
      <c r="H2364" s="53"/>
      <c r="I2364" s="54" t="str">
        <f>IF(H2364="","",INDEX(D.1[Quy cách],MATCH(H2364,D.1[Tên sản phẩm],0)))</f>
        <v/>
      </c>
      <c r="J2364" s="20" t="str">
        <f>IF(H2364="","",INDEX(D.1[ĐVT],MATCH(H2364,D.1[Tên sản phẩm],0)))</f>
        <v/>
      </c>
      <c r="K2364" s="56" t="str">
        <f>IF(H2364="","",INDEX(#REF!,MATCH(H2364,D.1[Tên sản phẩm],0)))</f>
        <v/>
      </c>
      <c r="L2364" s="56"/>
      <c r="M2364" s="53"/>
      <c r="N2364" s="53"/>
      <c r="O2364" s="53"/>
      <c r="P2364" s="57" t="str">
        <f t="shared" si="440"/>
        <v/>
      </c>
      <c r="Q2364" s="58"/>
      <c r="R2364" s="56" t="str">
        <f t="shared" si="433"/>
        <v/>
      </c>
      <c r="S2364" s="57" t="str">
        <f t="shared" si="441"/>
        <v/>
      </c>
      <c r="T2364" s="58" t="str">
        <f t="shared" ca="1" si="442"/>
        <v/>
      </c>
      <c r="U2364" s="57" t="str">
        <f t="shared" si="443"/>
        <v/>
      </c>
      <c r="V2364" s="57" t="str">
        <f ca="1">IF(AND(C2364&lt;&gt;"",C2364&lt;&gt;OFFSET(C2364,1,0)),SUMIFS([Giá có thuế],[Số ĐK],C2364),"")</f>
        <v/>
      </c>
      <c r="W2364" s="53"/>
      <c r="X2364" s="55" t="str">
        <f>IF(W2364="","",'Thông Tin Chung'!#REF!)</f>
        <v/>
      </c>
      <c r="Y2364" s="57" t="str">
        <f t="shared" ca="1" si="444"/>
        <v/>
      </c>
      <c r="Z2364" s="59"/>
      <c r="AA2364" s="49" t="str">
        <f ca="1">IF(C2364="","",IF(OR(D2364&lt;NgayBatDau,D2364&gt;NgayKetThuc),"Ngày tháng phải nằm trong kỳ báo cáo",IF(AND(G2364&lt;&gt;"",COUNTIF(D.2[Tên khách hàng],G2364)=0),"Tên KH chưa khai báo trong DSKH",IF(AND(H2364&lt;&gt;"",COUNTIF(D.1[Tên sản phẩm],H2364)=0),"SP này chưa khai báo trong DSSP",""))))</f>
        <v/>
      </c>
      <c r="AB2364" s="28" t="str">
        <f t="shared" ca="1" si="434"/>
        <v/>
      </c>
      <c r="AC2364" s="29" t="str">
        <f>IF(OR(H2364="",S2364=""),"",S2364-(SUM(L2364,M2364)*INDEX(#REF!,MATCH(H2364,D.1[Tên sản phẩm],0))))</f>
        <v/>
      </c>
    </row>
    <row r="2365" spans="2:29" ht="27.75" customHeight="1">
      <c r="B2365" s="69">
        <f t="shared" si="435"/>
        <v>2362</v>
      </c>
      <c r="C2365" s="49" t="str">
        <f t="shared" ca="1" si="436"/>
        <v/>
      </c>
      <c r="D2365" s="50" t="str">
        <f t="shared" ca="1" si="437"/>
        <v/>
      </c>
      <c r="E2365" s="51" t="str">
        <f t="shared" ca="1" si="438"/>
        <v/>
      </c>
      <c r="F2365" s="51"/>
      <c r="G2365" s="52" t="str">
        <f t="shared" ca="1" si="439"/>
        <v/>
      </c>
      <c r="H2365" s="53"/>
      <c r="I2365" s="54" t="str">
        <f>IF(H2365="","",INDEX(D.1[Quy cách],MATCH(H2365,D.1[Tên sản phẩm],0)))</f>
        <v/>
      </c>
      <c r="J2365" s="20" t="str">
        <f>IF(H2365="","",INDEX(D.1[ĐVT],MATCH(H2365,D.1[Tên sản phẩm],0)))</f>
        <v/>
      </c>
      <c r="K2365" s="56" t="str">
        <f>IF(H2365="","",INDEX(#REF!,MATCH(H2365,D.1[Tên sản phẩm],0)))</f>
        <v/>
      </c>
      <c r="L2365" s="56"/>
      <c r="M2365" s="53"/>
      <c r="N2365" s="53"/>
      <c r="O2365" s="53"/>
      <c r="P2365" s="57" t="str">
        <f t="shared" si="440"/>
        <v/>
      </c>
      <c r="Q2365" s="58"/>
      <c r="R2365" s="56" t="str">
        <f t="shared" si="433"/>
        <v/>
      </c>
      <c r="S2365" s="57" t="str">
        <f t="shared" si="441"/>
        <v/>
      </c>
      <c r="T2365" s="58" t="str">
        <f t="shared" ca="1" si="442"/>
        <v/>
      </c>
      <c r="U2365" s="57" t="str">
        <f t="shared" si="443"/>
        <v/>
      </c>
      <c r="V2365" s="57" t="str">
        <f ca="1">IF(AND(C2365&lt;&gt;"",C2365&lt;&gt;OFFSET(C2365,1,0)),SUMIFS([Giá có thuế],[Số ĐK],C2365),"")</f>
        <v/>
      </c>
      <c r="W2365" s="53"/>
      <c r="X2365" s="55" t="str">
        <f>IF(W2365="","",'Thông Tin Chung'!#REF!)</f>
        <v/>
      </c>
      <c r="Y2365" s="57" t="str">
        <f t="shared" ca="1" si="444"/>
        <v/>
      </c>
      <c r="Z2365" s="59"/>
      <c r="AA2365" s="49" t="str">
        <f ca="1">IF(C2365="","",IF(OR(D2365&lt;NgayBatDau,D2365&gt;NgayKetThuc),"Ngày tháng phải nằm trong kỳ báo cáo",IF(AND(G2365&lt;&gt;"",COUNTIF(D.2[Tên khách hàng],G2365)=0),"Tên KH chưa khai báo trong DSKH",IF(AND(H2365&lt;&gt;"",COUNTIF(D.1[Tên sản phẩm],H2365)=0),"SP này chưa khai báo trong DSSP",""))))</f>
        <v/>
      </c>
      <c r="AB2365" s="28" t="str">
        <f t="shared" ca="1" si="434"/>
        <v/>
      </c>
      <c r="AC2365" s="29" t="str">
        <f>IF(OR(H2365="",S2365=""),"",S2365-(SUM(L2365,M2365)*INDEX(#REF!,MATCH(H2365,D.1[Tên sản phẩm],0))))</f>
        <v/>
      </c>
    </row>
    <row r="2366" spans="2:29" ht="27.75" customHeight="1">
      <c r="B2366" s="69">
        <f t="shared" si="435"/>
        <v>2363</v>
      </c>
      <c r="C2366" s="49" t="str">
        <f t="shared" ca="1" si="436"/>
        <v/>
      </c>
      <c r="D2366" s="50" t="str">
        <f t="shared" ca="1" si="437"/>
        <v/>
      </c>
      <c r="E2366" s="51" t="str">
        <f t="shared" ca="1" si="438"/>
        <v/>
      </c>
      <c r="F2366" s="51"/>
      <c r="G2366" s="52" t="str">
        <f t="shared" ca="1" si="439"/>
        <v/>
      </c>
      <c r="H2366" s="53"/>
      <c r="I2366" s="54" t="str">
        <f>IF(H2366="","",INDEX(D.1[Quy cách],MATCH(H2366,D.1[Tên sản phẩm],0)))</f>
        <v/>
      </c>
      <c r="J2366" s="20" t="str">
        <f>IF(H2366="","",INDEX(D.1[ĐVT],MATCH(H2366,D.1[Tên sản phẩm],0)))</f>
        <v/>
      </c>
      <c r="K2366" s="56" t="str">
        <f>IF(H2366="","",INDEX(#REF!,MATCH(H2366,D.1[Tên sản phẩm],0)))</f>
        <v/>
      </c>
      <c r="L2366" s="56"/>
      <c r="M2366" s="53"/>
      <c r="N2366" s="53"/>
      <c r="O2366" s="53"/>
      <c r="P2366" s="57" t="str">
        <f t="shared" si="440"/>
        <v/>
      </c>
      <c r="Q2366" s="58"/>
      <c r="R2366" s="56" t="str">
        <f t="shared" si="433"/>
        <v/>
      </c>
      <c r="S2366" s="57" t="str">
        <f t="shared" si="441"/>
        <v/>
      </c>
      <c r="T2366" s="58" t="str">
        <f t="shared" ca="1" si="442"/>
        <v/>
      </c>
      <c r="U2366" s="57" t="str">
        <f t="shared" si="443"/>
        <v/>
      </c>
      <c r="V2366" s="57" t="str">
        <f ca="1">IF(AND(C2366&lt;&gt;"",C2366&lt;&gt;OFFSET(C2366,1,0)),SUMIFS([Giá có thuế],[Số ĐK],C2366),"")</f>
        <v/>
      </c>
      <c r="W2366" s="53"/>
      <c r="X2366" s="55" t="str">
        <f>IF(W2366="","",'Thông Tin Chung'!#REF!)</f>
        <v/>
      </c>
      <c r="Y2366" s="57" t="str">
        <f t="shared" ca="1" si="444"/>
        <v/>
      </c>
      <c r="Z2366" s="59"/>
      <c r="AA2366" s="49" t="str">
        <f ca="1">IF(C2366="","",IF(OR(D2366&lt;NgayBatDau,D2366&gt;NgayKetThuc),"Ngày tháng phải nằm trong kỳ báo cáo",IF(AND(G2366&lt;&gt;"",COUNTIF(D.2[Tên khách hàng],G2366)=0),"Tên KH chưa khai báo trong DSKH",IF(AND(H2366&lt;&gt;"",COUNTIF(D.1[Tên sản phẩm],H2366)=0),"SP này chưa khai báo trong DSSP",""))))</f>
        <v/>
      </c>
      <c r="AB2366" s="28" t="str">
        <f t="shared" ca="1" si="434"/>
        <v/>
      </c>
      <c r="AC2366" s="29" t="str">
        <f>IF(OR(H2366="",S2366=""),"",S2366-(SUM(L2366,M2366)*INDEX(#REF!,MATCH(H2366,D.1[Tên sản phẩm],0))))</f>
        <v/>
      </c>
    </row>
    <row r="2367" spans="2:29" ht="27.75" customHeight="1">
      <c r="B2367" s="69">
        <f t="shared" si="435"/>
        <v>2364</v>
      </c>
      <c r="C2367" s="49" t="str">
        <f t="shared" ca="1" si="436"/>
        <v/>
      </c>
      <c r="D2367" s="50" t="str">
        <f t="shared" ca="1" si="437"/>
        <v/>
      </c>
      <c r="E2367" s="51" t="str">
        <f t="shared" ca="1" si="438"/>
        <v/>
      </c>
      <c r="F2367" s="51"/>
      <c r="G2367" s="52" t="str">
        <f t="shared" ca="1" si="439"/>
        <v/>
      </c>
      <c r="H2367" s="53"/>
      <c r="I2367" s="54" t="str">
        <f>IF(H2367="","",INDEX(D.1[Quy cách],MATCH(H2367,D.1[Tên sản phẩm],0)))</f>
        <v/>
      </c>
      <c r="J2367" s="20" t="str">
        <f>IF(H2367="","",INDEX(D.1[ĐVT],MATCH(H2367,D.1[Tên sản phẩm],0)))</f>
        <v/>
      </c>
      <c r="K2367" s="56" t="str">
        <f>IF(H2367="","",INDEX(#REF!,MATCH(H2367,D.1[Tên sản phẩm],0)))</f>
        <v/>
      </c>
      <c r="L2367" s="56"/>
      <c r="M2367" s="53"/>
      <c r="N2367" s="53"/>
      <c r="O2367" s="53"/>
      <c r="P2367" s="57" t="str">
        <f t="shared" si="440"/>
        <v/>
      </c>
      <c r="Q2367" s="58"/>
      <c r="R2367" s="56" t="str">
        <f t="shared" si="433"/>
        <v/>
      </c>
      <c r="S2367" s="57" t="str">
        <f t="shared" si="441"/>
        <v/>
      </c>
      <c r="T2367" s="58" t="str">
        <f t="shared" ca="1" si="442"/>
        <v/>
      </c>
      <c r="U2367" s="57" t="str">
        <f t="shared" si="443"/>
        <v/>
      </c>
      <c r="V2367" s="57" t="str">
        <f ca="1">IF(AND(C2367&lt;&gt;"",C2367&lt;&gt;OFFSET(C2367,1,0)),SUMIFS([Giá có thuế],[Số ĐK],C2367),"")</f>
        <v/>
      </c>
      <c r="W2367" s="53"/>
      <c r="X2367" s="55" t="str">
        <f>IF(W2367="","",'Thông Tin Chung'!#REF!)</f>
        <v/>
      </c>
      <c r="Y2367" s="57" t="str">
        <f t="shared" ca="1" si="444"/>
        <v/>
      </c>
      <c r="Z2367" s="59"/>
      <c r="AA2367" s="49" t="str">
        <f ca="1">IF(C2367="","",IF(OR(D2367&lt;NgayBatDau,D2367&gt;NgayKetThuc),"Ngày tháng phải nằm trong kỳ báo cáo",IF(AND(G2367&lt;&gt;"",COUNTIF(D.2[Tên khách hàng],G2367)=0),"Tên KH chưa khai báo trong DSKH",IF(AND(H2367&lt;&gt;"",COUNTIF(D.1[Tên sản phẩm],H2367)=0),"SP này chưa khai báo trong DSSP",""))))</f>
        <v/>
      </c>
      <c r="AB2367" s="28" t="str">
        <f t="shared" ca="1" si="434"/>
        <v/>
      </c>
      <c r="AC2367" s="29" t="str">
        <f>IF(OR(H2367="",S2367=""),"",S2367-(SUM(L2367,M2367)*INDEX(#REF!,MATCH(H2367,D.1[Tên sản phẩm],0))))</f>
        <v/>
      </c>
    </row>
    <row r="2368" spans="2:29" ht="27.75" customHeight="1">
      <c r="B2368" s="69">
        <f t="shared" si="435"/>
        <v>2365</v>
      </c>
      <c r="C2368" s="49" t="str">
        <f t="shared" ca="1" si="436"/>
        <v/>
      </c>
      <c r="D2368" s="50" t="str">
        <f t="shared" ca="1" si="437"/>
        <v/>
      </c>
      <c r="E2368" s="51" t="str">
        <f t="shared" ca="1" si="438"/>
        <v/>
      </c>
      <c r="F2368" s="51"/>
      <c r="G2368" s="52" t="str">
        <f t="shared" ca="1" si="439"/>
        <v/>
      </c>
      <c r="H2368" s="53"/>
      <c r="I2368" s="54" t="str">
        <f>IF(H2368="","",INDEX(D.1[Quy cách],MATCH(H2368,D.1[Tên sản phẩm],0)))</f>
        <v/>
      </c>
      <c r="J2368" s="20" t="str">
        <f>IF(H2368="","",INDEX(D.1[ĐVT],MATCH(H2368,D.1[Tên sản phẩm],0)))</f>
        <v/>
      </c>
      <c r="K2368" s="56" t="str">
        <f>IF(H2368="","",INDEX(#REF!,MATCH(H2368,D.1[Tên sản phẩm],0)))</f>
        <v/>
      </c>
      <c r="L2368" s="56"/>
      <c r="M2368" s="53"/>
      <c r="N2368" s="53"/>
      <c r="O2368" s="53"/>
      <c r="P2368" s="57" t="str">
        <f t="shared" si="440"/>
        <v/>
      </c>
      <c r="Q2368" s="58"/>
      <c r="R2368" s="56" t="str">
        <f t="shared" si="433"/>
        <v/>
      </c>
      <c r="S2368" s="57" t="str">
        <f t="shared" si="441"/>
        <v/>
      </c>
      <c r="T2368" s="58" t="str">
        <f t="shared" ca="1" si="442"/>
        <v/>
      </c>
      <c r="U2368" s="57" t="str">
        <f t="shared" si="443"/>
        <v/>
      </c>
      <c r="V2368" s="57" t="str">
        <f ca="1">IF(AND(C2368&lt;&gt;"",C2368&lt;&gt;OFFSET(C2368,1,0)),SUMIFS([Giá có thuế],[Số ĐK],C2368),"")</f>
        <v/>
      </c>
      <c r="W2368" s="53"/>
      <c r="X2368" s="55" t="str">
        <f>IF(W2368="","",'Thông Tin Chung'!#REF!)</f>
        <v/>
      </c>
      <c r="Y2368" s="57" t="str">
        <f t="shared" ca="1" si="444"/>
        <v/>
      </c>
      <c r="Z2368" s="59"/>
      <c r="AA2368" s="49" t="str">
        <f ca="1">IF(C2368="","",IF(OR(D2368&lt;NgayBatDau,D2368&gt;NgayKetThuc),"Ngày tháng phải nằm trong kỳ báo cáo",IF(AND(G2368&lt;&gt;"",COUNTIF(D.2[Tên khách hàng],G2368)=0),"Tên KH chưa khai báo trong DSKH",IF(AND(H2368&lt;&gt;"",COUNTIF(D.1[Tên sản phẩm],H2368)=0),"SP này chưa khai báo trong DSSP",""))))</f>
        <v/>
      </c>
      <c r="AB2368" s="28" t="str">
        <f t="shared" ca="1" si="434"/>
        <v/>
      </c>
      <c r="AC2368" s="29" t="str">
        <f>IF(OR(H2368="",S2368=""),"",S2368-(SUM(L2368,M2368)*INDEX(#REF!,MATCH(H2368,D.1[Tên sản phẩm],0))))</f>
        <v/>
      </c>
    </row>
    <row r="2369" spans="2:29" ht="27.75" customHeight="1">
      <c r="B2369" s="69">
        <f t="shared" si="435"/>
        <v>2366</v>
      </c>
      <c r="C2369" s="49" t="str">
        <f t="shared" ca="1" si="436"/>
        <v/>
      </c>
      <c r="D2369" s="50" t="str">
        <f t="shared" ca="1" si="437"/>
        <v/>
      </c>
      <c r="E2369" s="51" t="str">
        <f t="shared" ca="1" si="438"/>
        <v/>
      </c>
      <c r="F2369" s="51"/>
      <c r="G2369" s="52" t="str">
        <f t="shared" ca="1" si="439"/>
        <v/>
      </c>
      <c r="H2369" s="53"/>
      <c r="I2369" s="54" t="str">
        <f>IF(H2369="","",INDEX(D.1[Quy cách],MATCH(H2369,D.1[Tên sản phẩm],0)))</f>
        <v/>
      </c>
      <c r="J2369" s="20" t="str">
        <f>IF(H2369="","",INDEX(D.1[ĐVT],MATCH(H2369,D.1[Tên sản phẩm],0)))</f>
        <v/>
      </c>
      <c r="K2369" s="56" t="str">
        <f>IF(H2369="","",INDEX(#REF!,MATCH(H2369,D.1[Tên sản phẩm],0)))</f>
        <v/>
      </c>
      <c r="L2369" s="56"/>
      <c r="M2369" s="53"/>
      <c r="N2369" s="53"/>
      <c r="O2369" s="53"/>
      <c r="P2369" s="57" t="str">
        <f t="shared" si="440"/>
        <v/>
      </c>
      <c r="Q2369" s="58"/>
      <c r="R2369" s="56" t="str">
        <f t="shared" si="433"/>
        <v/>
      </c>
      <c r="S2369" s="57" t="str">
        <f t="shared" si="441"/>
        <v/>
      </c>
      <c r="T2369" s="58" t="str">
        <f t="shared" ca="1" si="442"/>
        <v/>
      </c>
      <c r="U2369" s="57" t="str">
        <f t="shared" si="443"/>
        <v/>
      </c>
      <c r="V2369" s="57" t="str">
        <f ca="1">IF(AND(C2369&lt;&gt;"",C2369&lt;&gt;OFFSET(C2369,1,0)),SUMIFS([Giá có thuế],[Số ĐK],C2369),"")</f>
        <v/>
      </c>
      <c r="W2369" s="53"/>
      <c r="X2369" s="55" t="str">
        <f>IF(W2369="","",'Thông Tin Chung'!#REF!)</f>
        <v/>
      </c>
      <c r="Y2369" s="57" t="str">
        <f t="shared" ca="1" si="444"/>
        <v/>
      </c>
      <c r="Z2369" s="59"/>
      <c r="AA2369" s="49" t="str">
        <f ca="1">IF(C2369="","",IF(OR(D2369&lt;NgayBatDau,D2369&gt;NgayKetThuc),"Ngày tháng phải nằm trong kỳ báo cáo",IF(AND(G2369&lt;&gt;"",COUNTIF(D.2[Tên khách hàng],G2369)=0),"Tên KH chưa khai báo trong DSKH",IF(AND(H2369&lt;&gt;"",COUNTIF(D.1[Tên sản phẩm],H2369)=0),"SP này chưa khai báo trong DSSP",""))))</f>
        <v/>
      </c>
      <c r="AB2369" s="28" t="str">
        <f t="shared" ca="1" si="434"/>
        <v/>
      </c>
      <c r="AC2369" s="29" t="str">
        <f>IF(OR(H2369="",S2369=""),"",S2369-(SUM(L2369,M2369)*INDEX(#REF!,MATCH(H2369,D.1[Tên sản phẩm],0))))</f>
        <v/>
      </c>
    </row>
    <row r="2370" spans="2:29" ht="27.75" customHeight="1">
      <c r="B2370" s="69">
        <f t="shared" si="435"/>
        <v>2367</v>
      </c>
      <c r="C2370" s="49" t="str">
        <f t="shared" ca="1" si="436"/>
        <v/>
      </c>
      <c r="D2370" s="50" t="str">
        <f t="shared" ca="1" si="437"/>
        <v/>
      </c>
      <c r="E2370" s="51" t="str">
        <f t="shared" ca="1" si="438"/>
        <v/>
      </c>
      <c r="F2370" s="51"/>
      <c r="G2370" s="52" t="str">
        <f t="shared" ca="1" si="439"/>
        <v/>
      </c>
      <c r="H2370" s="53"/>
      <c r="I2370" s="54" t="str">
        <f>IF(H2370="","",INDEX(D.1[Quy cách],MATCH(H2370,D.1[Tên sản phẩm],0)))</f>
        <v/>
      </c>
      <c r="J2370" s="20" t="str">
        <f>IF(H2370="","",INDEX(D.1[ĐVT],MATCH(H2370,D.1[Tên sản phẩm],0)))</f>
        <v/>
      </c>
      <c r="K2370" s="56" t="str">
        <f>IF(H2370="","",INDEX(#REF!,MATCH(H2370,D.1[Tên sản phẩm],0)))</f>
        <v/>
      </c>
      <c r="L2370" s="56"/>
      <c r="M2370" s="53"/>
      <c r="N2370" s="53"/>
      <c r="O2370" s="53"/>
      <c r="P2370" s="57" t="str">
        <f t="shared" si="440"/>
        <v/>
      </c>
      <c r="Q2370" s="58"/>
      <c r="R2370" s="56" t="str">
        <f t="shared" si="433"/>
        <v/>
      </c>
      <c r="S2370" s="57" t="str">
        <f t="shared" si="441"/>
        <v/>
      </c>
      <c r="T2370" s="58" t="str">
        <f t="shared" ca="1" si="442"/>
        <v/>
      </c>
      <c r="U2370" s="57" t="str">
        <f t="shared" si="443"/>
        <v/>
      </c>
      <c r="V2370" s="57" t="str">
        <f ca="1">IF(AND(C2370&lt;&gt;"",C2370&lt;&gt;OFFSET(C2370,1,0)),SUMIFS([Giá có thuế],[Số ĐK],C2370),"")</f>
        <v/>
      </c>
      <c r="W2370" s="53"/>
      <c r="X2370" s="55" t="str">
        <f>IF(W2370="","",'Thông Tin Chung'!#REF!)</f>
        <v/>
      </c>
      <c r="Y2370" s="57" t="str">
        <f t="shared" ca="1" si="444"/>
        <v/>
      </c>
      <c r="Z2370" s="59"/>
      <c r="AA2370" s="49" t="str">
        <f ca="1">IF(C2370="","",IF(OR(D2370&lt;NgayBatDau,D2370&gt;NgayKetThuc),"Ngày tháng phải nằm trong kỳ báo cáo",IF(AND(G2370&lt;&gt;"",COUNTIF(D.2[Tên khách hàng],G2370)=0),"Tên KH chưa khai báo trong DSKH",IF(AND(H2370&lt;&gt;"",COUNTIF(D.1[Tên sản phẩm],H2370)=0),"SP này chưa khai báo trong DSSP",""))))</f>
        <v/>
      </c>
      <c r="AB2370" s="28" t="str">
        <f t="shared" ca="1" si="434"/>
        <v/>
      </c>
      <c r="AC2370" s="29" t="str">
        <f>IF(OR(H2370="",S2370=""),"",S2370-(SUM(L2370,M2370)*INDEX(#REF!,MATCH(H2370,D.1[Tên sản phẩm],0))))</f>
        <v/>
      </c>
    </row>
    <row r="2371" spans="2:29" ht="27.75" customHeight="1">
      <c r="B2371" s="69">
        <f t="shared" si="435"/>
        <v>2368</v>
      </c>
      <c r="C2371" s="49" t="str">
        <f t="shared" ca="1" si="436"/>
        <v/>
      </c>
      <c r="D2371" s="50" t="str">
        <f t="shared" ca="1" si="437"/>
        <v/>
      </c>
      <c r="E2371" s="51" t="str">
        <f t="shared" ca="1" si="438"/>
        <v/>
      </c>
      <c r="F2371" s="51"/>
      <c r="G2371" s="52" t="str">
        <f t="shared" ca="1" si="439"/>
        <v/>
      </c>
      <c r="H2371" s="53"/>
      <c r="I2371" s="54" t="str">
        <f>IF(H2371="","",INDEX(D.1[Quy cách],MATCH(H2371,D.1[Tên sản phẩm],0)))</f>
        <v/>
      </c>
      <c r="J2371" s="20" t="str">
        <f>IF(H2371="","",INDEX(D.1[ĐVT],MATCH(H2371,D.1[Tên sản phẩm],0)))</f>
        <v/>
      </c>
      <c r="K2371" s="56" t="str">
        <f>IF(H2371="","",INDEX(#REF!,MATCH(H2371,D.1[Tên sản phẩm],0)))</f>
        <v/>
      </c>
      <c r="L2371" s="56"/>
      <c r="M2371" s="53"/>
      <c r="N2371" s="53"/>
      <c r="O2371" s="53"/>
      <c r="P2371" s="57" t="str">
        <f t="shared" si="440"/>
        <v/>
      </c>
      <c r="Q2371" s="58"/>
      <c r="R2371" s="56" t="str">
        <f t="shared" ref="R2371:R2434" si="445">IF(P2371="","",P2371*SUM(Q2371))</f>
        <v/>
      </c>
      <c r="S2371" s="57" t="str">
        <f t="shared" si="441"/>
        <v/>
      </c>
      <c r="T2371" s="58" t="str">
        <f t="shared" ca="1" si="442"/>
        <v/>
      </c>
      <c r="U2371" s="57" t="str">
        <f t="shared" si="443"/>
        <v/>
      </c>
      <c r="V2371" s="57" t="str">
        <f ca="1">IF(AND(C2371&lt;&gt;"",C2371&lt;&gt;OFFSET(C2371,1,0)),SUMIFS([Giá có thuế],[Số ĐK],C2371),"")</f>
        <v/>
      </c>
      <c r="W2371" s="53"/>
      <c r="X2371" s="55" t="str">
        <f>IF(W2371="","",'Thông Tin Chung'!#REF!)</f>
        <v/>
      </c>
      <c r="Y2371" s="57" t="str">
        <f t="shared" ca="1" si="444"/>
        <v/>
      </c>
      <c r="Z2371" s="59"/>
      <c r="AA2371" s="49" t="str">
        <f ca="1">IF(C2371="","",IF(OR(D2371&lt;NgayBatDau,D2371&gt;NgayKetThuc),"Ngày tháng phải nằm trong kỳ báo cáo",IF(AND(G2371&lt;&gt;"",COUNTIF(D.2[Tên khách hàng],G2371)=0),"Tên KH chưa khai báo trong DSKH",IF(AND(H2371&lt;&gt;"",COUNTIF(D.1[Tên sản phẩm],H2371)=0),"SP này chưa khai báo trong DSSP",""))))</f>
        <v/>
      </c>
      <c r="AB2371" s="28" t="str">
        <f t="shared" ref="AB2371:AB2434" ca="1" si="446">IF(D2371="","",MONTH(D2371))</f>
        <v/>
      </c>
      <c r="AC2371" s="29" t="str">
        <f>IF(OR(H2371="",S2371=""),"",S2371-(SUM(L2371,M2371)*INDEX(#REF!,MATCH(H2371,D.1[Tên sản phẩm],0))))</f>
        <v/>
      </c>
    </row>
    <row r="2372" spans="2:29" ht="27.75" customHeight="1">
      <c r="B2372" s="69">
        <f t="shared" ref="B2372:B2435" si="447">ROW(A2372)-3</f>
        <v>2369</v>
      </c>
      <c r="C2372" s="49" t="str">
        <f t="shared" ref="C2372:C2435" ca="1" si="448">IF(AND(D2372="",E2372="",G2372=""),"",IF(AND(D2372=OFFSET(D2372,-1,0),E2372=OFFSET(E2372,-1,0),G2372=OFFSET(G2372,-1,0)),OFFSET(B2372,-1,1),B2372))</f>
        <v/>
      </c>
      <c r="D2372" s="50" t="str">
        <f t="shared" ref="D2372:D2435" ca="1" si="449">IF(AND($H2372&lt;&gt;"",B2372&lt;&gt;1),OFFSET(C2372,-1,1),"")</f>
        <v/>
      </c>
      <c r="E2372" s="51" t="str">
        <f t="shared" ref="E2372:E2435" ca="1" si="450">IF(AND($H2372&lt;&gt;"",B2372&lt;&gt;1),OFFSET(D2372,-1,1),"")</f>
        <v/>
      </c>
      <c r="F2372" s="51"/>
      <c r="G2372" s="52" t="str">
        <f t="shared" ref="G2372:G2435" ca="1" si="451">IF(AND($H2372&lt;&gt;"",B2372&lt;&gt;1),OFFSET(F2372,-1,1),"")</f>
        <v/>
      </c>
      <c r="H2372" s="53"/>
      <c r="I2372" s="54" t="str">
        <f>IF(H2372="","",INDEX(D.1[Quy cách],MATCH(H2372,D.1[Tên sản phẩm],0)))</f>
        <v/>
      </c>
      <c r="J2372" s="20" t="str">
        <f>IF(H2372="","",INDEX(D.1[ĐVT],MATCH(H2372,D.1[Tên sản phẩm],0)))</f>
        <v/>
      </c>
      <c r="K2372" s="56" t="str">
        <f>IF(H2372="","",INDEX(#REF!,MATCH(H2372,D.1[Tên sản phẩm],0)))</f>
        <v/>
      </c>
      <c r="L2372" s="56"/>
      <c r="M2372" s="53"/>
      <c r="N2372" s="53"/>
      <c r="O2372" s="53"/>
      <c r="P2372" s="57" t="str">
        <f t="shared" ref="P2372:P2435" si="452">IF(AND(K2372&lt;&gt;"",L2372&lt;&gt;""),K2372*L2372,IF(AND(N2372&lt;&gt;"",O2372&lt;&gt;""),N2372*O2372,""))</f>
        <v/>
      </c>
      <c r="Q2372" s="58"/>
      <c r="R2372" s="56" t="str">
        <f t="shared" si="445"/>
        <v/>
      </c>
      <c r="S2372" s="57" t="str">
        <f t="shared" ref="S2372:S2435" si="453">IF(P2372="","",P2372-SUM(R2372))</f>
        <v/>
      </c>
      <c r="T2372" s="58" t="str">
        <f t="shared" ref="T2372:T2435" ca="1" si="454">IF(AND(S2372&lt;&gt;"",C2372=OFFSET(C2372,-1,0)),OFFSET(S2372,-1,1),"")</f>
        <v/>
      </c>
      <c r="U2372" s="57" t="str">
        <f t="shared" ref="U2372:U2435" si="455">IF(S2372="","",S2372*SUM(1,T2372))</f>
        <v/>
      </c>
      <c r="V2372" s="57" t="str">
        <f ca="1">IF(AND(C2372&lt;&gt;"",C2372&lt;&gt;OFFSET(C2372,1,0)),SUMIFS([Giá có thuế],[Số ĐK],C2372),"")</f>
        <v/>
      </c>
      <c r="W2372" s="53"/>
      <c r="X2372" s="55" t="str">
        <f>IF(W2372="","",'Thông Tin Chung'!#REF!)</f>
        <v/>
      </c>
      <c r="Y2372" s="57" t="str">
        <f t="shared" ref="Y2372:Y2435" ca="1" si="456">IF(AND(V2372&lt;&gt;"",W2372&lt;&gt;"",V2372&lt;&gt;0),V2372-W2372,"")</f>
        <v/>
      </c>
      <c r="Z2372" s="59"/>
      <c r="AA2372" s="49" t="str">
        <f ca="1">IF(C2372="","",IF(OR(D2372&lt;NgayBatDau,D2372&gt;NgayKetThuc),"Ngày tháng phải nằm trong kỳ báo cáo",IF(AND(G2372&lt;&gt;"",COUNTIF(D.2[Tên khách hàng],G2372)=0),"Tên KH chưa khai báo trong DSKH",IF(AND(H2372&lt;&gt;"",COUNTIF(D.1[Tên sản phẩm],H2372)=0),"SP này chưa khai báo trong DSSP",""))))</f>
        <v/>
      </c>
      <c r="AB2372" s="28" t="str">
        <f t="shared" ca="1" si="446"/>
        <v/>
      </c>
      <c r="AC2372" s="29" t="str">
        <f>IF(OR(H2372="",S2372=""),"",S2372-(SUM(L2372,M2372)*INDEX(#REF!,MATCH(H2372,D.1[Tên sản phẩm],0))))</f>
        <v/>
      </c>
    </row>
    <row r="2373" spans="2:29" ht="27.75" customHeight="1">
      <c r="B2373" s="69">
        <f t="shared" si="447"/>
        <v>2370</v>
      </c>
      <c r="C2373" s="49" t="str">
        <f t="shared" ca="1" si="448"/>
        <v/>
      </c>
      <c r="D2373" s="50" t="str">
        <f t="shared" ca="1" si="449"/>
        <v/>
      </c>
      <c r="E2373" s="51" t="str">
        <f t="shared" ca="1" si="450"/>
        <v/>
      </c>
      <c r="F2373" s="51"/>
      <c r="G2373" s="52" t="str">
        <f t="shared" ca="1" si="451"/>
        <v/>
      </c>
      <c r="H2373" s="53"/>
      <c r="I2373" s="54" t="str">
        <f>IF(H2373="","",INDEX(D.1[Quy cách],MATCH(H2373,D.1[Tên sản phẩm],0)))</f>
        <v/>
      </c>
      <c r="J2373" s="20" t="str">
        <f>IF(H2373="","",INDEX(D.1[ĐVT],MATCH(H2373,D.1[Tên sản phẩm],0)))</f>
        <v/>
      </c>
      <c r="K2373" s="56" t="str">
        <f>IF(H2373="","",INDEX(#REF!,MATCH(H2373,D.1[Tên sản phẩm],0)))</f>
        <v/>
      </c>
      <c r="L2373" s="56"/>
      <c r="M2373" s="53"/>
      <c r="N2373" s="53"/>
      <c r="O2373" s="53"/>
      <c r="P2373" s="57" t="str">
        <f t="shared" si="452"/>
        <v/>
      </c>
      <c r="Q2373" s="58"/>
      <c r="R2373" s="56" t="str">
        <f t="shared" si="445"/>
        <v/>
      </c>
      <c r="S2373" s="57" t="str">
        <f t="shared" si="453"/>
        <v/>
      </c>
      <c r="T2373" s="58" t="str">
        <f t="shared" ca="1" si="454"/>
        <v/>
      </c>
      <c r="U2373" s="57" t="str">
        <f t="shared" si="455"/>
        <v/>
      </c>
      <c r="V2373" s="57" t="str">
        <f ca="1">IF(AND(C2373&lt;&gt;"",C2373&lt;&gt;OFFSET(C2373,1,0)),SUMIFS([Giá có thuế],[Số ĐK],C2373),"")</f>
        <v/>
      </c>
      <c r="W2373" s="53"/>
      <c r="X2373" s="55" t="str">
        <f>IF(W2373="","",'Thông Tin Chung'!#REF!)</f>
        <v/>
      </c>
      <c r="Y2373" s="57" t="str">
        <f t="shared" ca="1" si="456"/>
        <v/>
      </c>
      <c r="Z2373" s="59"/>
      <c r="AA2373" s="49" t="str">
        <f ca="1">IF(C2373="","",IF(OR(D2373&lt;NgayBatDau,D2373&gt;NgayKetThuc),"Ngày tháng phải nằm trong kỳ báo cáo",IF(AND(G2373&lt;&gt;"",COUNTIF(D.2[Tên khách hàng],G2373)=0),"Tên KH chưa khai báo trong DSKH",IF(AND(H2373&lt;&gt;"",COUNTIF(D.1[Tên sản phẩm],H2373)=0),"SP này chưa khai báo trong DSSP",""))))</f>
        <v/>
      </c>
      <c r="AB2373" s="28" t="str">
        <f t="shared" ca="1" si="446"/>
        <v/>
      </c>
      <c r="AC2373" s="29" t="str">
        <f>IF(OR(H2373="",S2373=""),"",S2373-(SUM(L2373,M2373)*INDEX(#REF!,MATCH(H2373,D.1[Tên sản phẩm],0))))</f>
        <v/>
      </c>
    </row>
    <row r="2374" spans="2:29" ht="27.75" customHeight="1">
      <c r="B2374" s="69">
        <f t="shared" si="447"/>
        <v>2371</v>
      </c>
      <c r="C2374" s="49" t="str">
        <f t="shared" ca="1" si="448"/>
        <v/>
      </c>
      <c r="D2374" s="50" t="str">
        <f t="shared" ca="1" si="449"/>
        <v/>
      </c>
      <c r="E2374" s="51" t="str">
        <f t="shared" ca="1" si="450"/>
        <v/>
      </c>
      <c r="F2374" s="51"/>
      <c r="G2374" s="52" t="str">
        <f t="shared" ca="1" si="451"/>
        <v/>
      </c>
      <c r="H2374" s="53"/>
      <c r="I2374" s="54" t="str">
        <f>IF(H2374="","",INDEX(D.1[Quy cách],MATCH(H2374,D.1[Tên sản phẩm],0)))</f>
        <v/>
      </c>
      <c r="J2374" s="20" t="str">
        <f>IF(H2374="","",INDEX(D.1[ĐVT],MATCH(H2374,D.1[Tên sản phẩm],0)))</f>
        <v/>
      </c>
      <c r="K2374" s="56" t="str">
        <f>IF(H2374="","",INDEX(#REF!,MATCH(H2374,D.1[Tên sản phẩm],0)))</f>
        <v/>
      </c>
      <c r="L2374" s="56"/>
      <c r="M2374" s="53"/>
      <c r="N2374" s="53"/>
      <c r="O2374" s="53"/>
      <c r="P2374" s="57" t="str">
        <f t="shared" si="452"/>
        <v/>
      </c>
      <c r="Q2374" s="58"/>
      <c r="R2374" s="56" t="str">
        <f t="shared" si="445"/>
        <v/>
      </c>
      <c r="S2374" s="57" t="str">
        <f t="shared" si="453"/>
        <v/>
      </c>
      <c r="T2374" s="58" t="str">
        <f t="shared" ca="1" si="454"/>
        <v/>
      </c>
      <c r="U2374" s="57" t="str">
        <f t="shared" si="455"/>
        <v/>
      </c>
      <c r="V2374" s="57" t="str">
        <f ca="1">IF(AND(C2374&lt;&gt;"",C2374&lt;&gt;OFFSET(C2374,1,0)),SUMIFS([Giá có thuế],[Số ĐK],C2374),"")</f>
        <v/>
      </c>
      <c r="W2374" s="53"/>
      <c r="X2374" s="55" t="str">
        <f>IF(W2374="","",'Thông Tin Chung'!#REF!)</f>
        <v/>
      </c>
      <c r="Y2374" s="57" t="str">
        <f t="shared" ca="1" si="456"/>
        <v/>
      </c>
      <c r="Z2374" s="59"/>
      <c r="AA2374" s="49" t="str">
        <f ca="1">IF(C2374="","",IF(OR(D2374&lt;NgayBatDau,D2374&gt;NgayKetThuc),"Ngày tháng phải nằm trong kỳ báo cáo",IF(AND(G2374&lt;&gt;"",COUNTIF(D.2[Tên khách hàng],G2374)=0),"Tên KH chưa khai báo trong DSKH",IF(AND(H2374&lt;&gt;"",COUNTIF(D.1[Tên sản phẩm],H2374)=0),"SP này chưa khai báo trong DSSP",""))))</f>
        <v/>
      </c>
      <c r="AB2374" s="28" t="str">
        <f t="shared" ca="1" si="446"/>
        <v/>
      </c>
      <c r="AC2374" s="29" t="str">
        <f>IF(OR(H2374="",S2374=""),"",S2374-(SUM(L2374,M2374)*INDEX(#REF!,MATCH(H2374,D.1[Tên sản phẩm],0))))</f>
        <v/>
      </c>
    </row>
    <row r="2375" spans="2:29" ht="27.75" customHeight="1">
      <c r="B2375" s="69">
        <f t="shared" si="447"/>
        <v>2372</v>
      </c>
      <c r="C2375" s="49" t="str">
        <f t="shared" ca="1" si="448"/>
        <v/>
      </c>
      <c r="D2375" s="50" t="str">
        <f t="shared" ca="1" si="449"/>
        <v/>
      </c>
      <c r="E2375" s="51" t="str">
        <f t="shared" ca="1" si="450"/>
        <v/>
      </c>
      <c r="F2375" s="51"/>
      <c r="G2375" s="52" t="str">
        <f t="shared" ca="1" si="451"/>
        <v/>
      </c>
      <c r="H2375" s="53"/>
      <c r="I2375" s="54" t="str">
        <f>IF(H2375="","",INDEX(D.1[Quy cách],MATCH(H2375,D.1[Tên sản phẩm],0)))</f>
        <v/>
      </c>
      <c r="J2375" s="20" t="str">
        <f>IF(H2375="","",INDEX(D.1[ĐVT],MATCH(H2375,D.1[Tên sản phẩm],0)))</f>
        <v/>
      </c>
      <c r="K2375" s="56" t="str">
        <f>IF(H2375="","",INDEX(#REF!,MATCH(H2375,D.1[Tên sản phẩm],0)))</f>
        <v/>
      </c>
      <c r="L2375" s="56"/>
      <c r="M2375" s="53"/>
      <c r="N2375" s="53"/>
      <c r="O2375" s="53"/>
      <c r="P2375" s="57" t="str">
        <f t="shared" si="452"/>
        <v/>
      </c>
      <c r="Q2375" s="58"/>
      <c r="R2375" s="56" t="str">
        <f t="shared" si="445"/>
        <v/>
      </c>
      <c r="S2375" s="57" t="str">
        <f t="shared" si="453"/>
        <v/>
      </c>
      <c r="T2375" s="58" t="str">
        <f t="shared" ca="1" si="454"/>
        <v/>
      </c>
      <c r="U2375" s="57" t="str">
        <f t="shared" si="455"/>
        <v/>
      </c>
      <c r="V2375" s="57" t="str">
        <f ca="1">IF(AND(C2375&lt;&gt;"",C2375&lt;&gt;OFFSET(C2375,1,0)),SUMIFS([Giá có thuế],[Số ĐK],C2375),"")</f>
        <v/>
      </c>
      <c r="W2375" s="53"/>
      <c r="X2375" s="55" t="str">
        <f>IF(W2375="","",'Thông Tin Chung'!#REF!)</f>
        <v/>
      </c>
      <c r="Y2375" s="57" t="str">
        <f t="shared" ca="1" si="456"/>
        <v/>
      </c>
      <c r="Z2375" s="59"/>
      <c r="AA2375" s="49" t="str">
        <f ca="1">IF(C2375="","",IF(OR(D2375&lt;NgayBatDau,D2375&gt;NgayKetThuc),"Ngày tháng phải nằm trong kỳ báo cáo",IF(AND(G2375&lt;&gt;"",COUNTIF(D.2[Tên khách hàng],G2375)=0),"Tên KH chưa khai báo trong DSKH",IF(AND(H2375&lt;&gt;"",COUNTIF(D.1[Tên sản phẩm],H2375)=0),"SP này chưa khai báo trong DSSP",""))))</f>
        <v/>
      </c>
      <c r="AB2375" s="28" t="str">
        <f t="shared" ca="1" si="446"/>
        <v/>
      </c>
      <c r="AC2375" s="29" t="str">
        <f>IF(OR(H2375="",S2375=""),"",S2375-(SUM(L2375,M2375)*INDEX(#REF!,MATCH(H2375,D.1[Tên sản phẩm],0))))</f>
        <v/>
      </c>
    </row>
    <row r="2376" spans="2:29" ht="27.75" customHeight="1">
      <c r="B2376" s="69">
        <f t="shared" si="447"/>
        <v>2373</v>
      </c>
      <c r="C2376" s="49" t="str">
        <f t="shared" ca="1" si="448"/>
        <v/>
      </c>
      <c r="D2376" s="50" t="str">
        <f t="shared" ca="1" si="449"/>
        <v/>
      </c>
      <c r="E2376" s="51" t="str">
        <f t="shared" ca="1" si="450"/>
        <v/>
      </c>
      <c r="F2376" s="51"/>
      <c r="G2376" s="52" t="str">
        <f t="shared" ca="1" si="451"/>
        <v/>
      </c>
      <c r="H2376" s="53"/>
      <c r="I2376" s="54" t="str">
        <f>IF(H2376="","",INDEX(D.1[Quy cách],MATCH(H2376,D.1[Tên sản phẩm],0)))</f>
        <v/>
      </c>
      <c r="J2376" s="20" t="str">
        <f>IF(H2376="","",INDEX(D.1[ĐVT],MATCH(H2376,D.1[Tên sản phẩm],0)))</f>
        <v/>
      </c>
      <c r="K2376" s="56" t="str">
        <f>IF(H2376="","",INDEX(#REF!,MATCH(H2376,D.1[Tên sản phẩm],0)))</f>
        <v/>
      </c>
      <c r="L2376" s="56"/>
      <c r="M2376" s="53"/>
      <c r="N2376" s="53"/>
      <c r="O2376" s="53"/>
      <c r="P2376" s="57" t="str">
        <f t="shared" si="452"/>
        <v/>
      </c>
      <c r="Q2376" s="58"/>
      <c r="R2376" s="56" t="str">
        <f t="shared" si="445"/>
        <v/>
      </c>
      <c r="S2376" s="57" t="str">
        <f t="shared" si="453"/>
        <v/>
      </c>
      <c r="T2376" s="58" t="str">
        <f t="shared" ca="1" si="454"/>
        <v/>
      </c>
      <c r="U2376" s="57" t="str">
        <f t="shared" si="455"/>
        <v/>
      </c>
      <c r="V2376" s="57" t="str">
        <f ca="1">IF(AND(C2376&lt;&gt;"",C2376&lt;&gt;OFFSET(C2376,1,0)),SUMIFS([Giá có thuế],[Số ĐK],C2376),"")</f>
        <v/>
      </c>
      <c r="W2376" s="53"/>
      <c r="X2376" s="55" t="str">
        <f>IF(W2376="","",'Thông Tin Chung'!#REF!)</f>
        <v/>
      </c>
      <c r="Y2376" s="57" t="str">
        <f t="shared" ca="1" si="456"/>
        <v/>
      </c>
      <c r="Z2376" s="59"/>
      <c r="AA2376" s="49" t="str">
        <f ca="1">IF(C2376="","",IF(OR(D2376&lt;NgayBatDau,D2376&gt;NgayKetThuc),"Ngày tháng phải nằm trong kỳ báo cáo",IF(AND(G2376&lt;&gt;"",COUNTIF(D.2[Tên khách hàng],G2376)=0),"Tên KH chưa khai báo trong DSKH",IF(AND(H2376&lt;&gt;"",COUNTIF(D.1[Tên sản phẩm],H2376)=0),"SP này chưa khai báo trong DSSP",""))))</f>
        <v/>
      </c>
      <c r="AB2376" s="28" t="str">
        <f t="shared" ca="1" si="446"/>
        <v/>
      </c>
      <c r="AC2376" s="29" t="str">
        <f>IF(OR(H2376="",S2376=""),"",S2376-(SUM(L2376,M2376)*INDEX(#REF!,MATCH(H2376,D.1[Tên sản phẩm],0))))</f>
        <v/>
      </c>
    </row>
    <row r="2377" spans="2:29" ht="27.75" customHeight="1">
      <c r="B2377" s="69">
        <f t="shared" si="447"/>
        <v>2374</v>
      </c>
      <c r="C2377" s="49" t="str">
        <f t="shared" ca="1" si="448"/>
        <v/>
      </c>
      <c r="D2377" s="50" t="str">
        <f t="shared" ca="1" si="449"/>
        <v/>
      </c>
      <c r="E2377" s="51" t="str">
        <f t="shared" ca="1" si="450"/>
        <v/>
      </c>
      <c r="F2377" s="51"/>
      <c r="G2377" s="52" t="str">
        <f t="shared" ca="1" si="451"/>
        <v/>
      </c>
      <c r="H2377" s="53"/>
      <c r="I2377" s="54" t="str">
        <f>IF(H2377="","",INDEX(D.1[Quy cách],MATCH(H2377,D.1[Tên sản phẩm],0)))</f>
        <v/>
      </c>
      <c r="J2377" s="20" t="str">
        <f>IF(H2377="","",INDEX(D.1[ĐVT],MATCH(H2377,D.1[Tên sản phẩm],0)))</f>
        <v/>
      </c>
      <c r="K2377" s="56" t="str">
        <f>IF(H2377="","",INDEX(#REF!,MATCH(H2377,D.1[Tên sản phẩm],0)))</f>
        <v/>
      </c>
      <c r="L2377" s="56"/>
      <c r="M2377" s="53"/>
      <c r="N2377" s="53"/>
      <c r="O2377" s="53"/>
      <c r="P2377" s="57" t="str">
        <f t="shared" si="452"/>
        <v/>
      </c>
      <c r="Q2377" s="58"/>
      <c r="R2377" s="56" t="str">
        <f t="shared" si="445"/>
        <v/>
      </c>
      <c r="S2377" s="57" t="str">
        <f t="shared" si="453"/>
        <v/>
      </c>
      <c r="T2377" s="58" t="str">
        <f t="shared" ca="1" si="454"/>
        <v/>
      </c>
      <c r="U2377" s="57" t="str">
        <f t="shared" si="455"/>
        <v/>
      </c>
      <c r="V2377" s="57" t="str">
        <f ca="1">IF(AND(C2377&lt;&gt;"",C2377&lt;&gt;OFFSET(C2377,1,0)),SUMIFS([Giá có thuế],[Số ĐK],C2377),"")</f>
        <v/>
      </c>
      <c r="W2377" s="53"/>
      <c r="X2377" s="55" t="str">
        <f>IF(W2377="","",'Thông Tin Chung'!#REF!)</f>
        <v/>
      </c>
      <c r="Y2377" s="57" t="str">
        <f t="shared" ca="1" si="456"/>
        <v/>
      </c>
      <c r="Z2377" s="59"/>
      <c r="AA2377" s="49" t="str">
        <f ca="1">IF(C2377="","",IF(OR(D2377&lt;NgayBatDau,D2377&gt;NgayKetThuc),"Ngày tháng phải nằm trong kỳ báo cáo",IF(AND(G2377&lt;&gt;"",COUNTIF(D.2[Tên khách hàng],G2377)=0),"Tên KH chưa khai báo trong DSKH",IF(AND(H2377&lt;&gt;"",COUNTIF(D.1[Tên sản phẩm],H2377)=0),"SP này chưa khai báo trong DSSP",""))))</f>
        <v/>
      </c>
      <c r="AB2377" s="28" t="str">
        <f t="shared" ca="1" si="446"/>
        <v/>
      </c>
      <c r="AC2377" s="29" t="str">
        <f>IF(OR(H2377="",S2377=""),"",S2377-(SUM(L2377,M2377)*INDEX(#REF!,MATCH(H2377,D.1[Tên sản phẩm],0))))</f>
        <v/>
      </c>
    </row>
    <row r="2378" spans="2:29" ht="27.75" customHeight="1">
      <c r="B2378" s="69">
        <f t="shared" si="447"/>
        <v>2375</v>
      </c>
      <c r="C2378" s="49" t="str">
        <f t="shared" ca="1" si="448"/>
        <v/>
      </c>
      <c r="D2378" s="50" t="str">
        <f t="shared" ca="1" si="449"/>
        <v/>
      </c>
      <c r="E2378" s="51" t="str">
        <f t="shared" ca="1" si="450"/>
        <v/>
      </c>
      <c r="F2378" s="51"/>
      <c r="G2378" s="52" t="str">
        <f t="shared" ca="1" si="451"/>
        <v/>
      </c>
      <c r="H2378" s="53"/>
      <c r="I2378" s="54" t="str">
        <f>IF(H2378="","",INDEX(D.1[Quy cách],MATCH(H2378,D.1[Tên sản phẩm],0)))</f>
        <v/>
      </c>
      <c r="J2378" s="20" t="str">
        <f>IF(H2378="","",INDEX(D.1[ĐVT],MATCH(H2378,D.1[Tên sản phẩm],0)))</f>
        <v/>
      </c>
      <c r="K2378" s="56" t="str">
        <f>IF(H2378="","",INDEX(#REF!,MATCH(H2378,D.1[Tên sản phẩm],0)))</f>
        <v/>
      </c>
      <c r="L2378" s="56"/>
      <c r="M2378" s="53"/>
      <c r="N2378" s="53"/>
      <c r="O2378" s="53"/>
      <c r="P2378" s="57" t="str">
        <f t="shared" si="452"/>
        <v/>
      </c>
      <c r="Q2378" s="58"/>
      <c r="R2378" s="56" t="str">
        <f t="shared" si="445"/>
        <v/>
      </c>
      <c r="S2378" s="57" t="str">
        <f t="shared" si="453"/>
        <v/>
      </c>
      <c r="T2378" s="58" t="str">
        <f t="shared" ca="1" si="454"/>
        <v/>
      </c>
      <c r="U2378" s="57" t="str">
        <f t="shared" si="455"/>
        <v/>
      </c>
      <c r="V2378" s="57" t="str">
        <f ca="1">IF(AND(C2378&lt;&gt;"",C2378&lt;&gt;OFFSET(C2378,1,0)),SUMIFS([Giá có thuế],[Số ĐK],C2378),"")</f>
        <v/>
      </c>
      <c r="W2378" s="53"/>
      <c r="X2378" s="55" t="str">
        <f>IF(W2378="","",'Thông Tin Chung'!#REF!)</f>
        <v/>
      </c>
      <c r="Y2378" s="57" t="str">
        <f t="shared" ca="1" si="456"/>
        <v/>
      </c>
      <c r="Z2378" s="59"/>
      <c r="AA2378" s="49" t="str">
        <f ca="1">IF(C2378="","",IF(OR(D2378&lt;NgayBatDau,D2378&gt;NgayKetThuc),"Ngày tháng phải nằm trong kỳ báo cáo",IF(AND(G2378&lt;&gt;"",COUNTIF(D.2[Tên khách hàng],G2378)=0),"Tên KH chưa khai báo trong DSKH",IF(AND(H2378&lt;&gt;"",COUNTIF(D.1[Tên sản phẩm],H2378)=0),"SP này chưa khai báo trong DSSP",""))))</f>
        <v/>
      </c>
      <c r="AB2378" s="28" t="str">
        <f t="shared" ca="1" si="446"/>
        <v/>
      </c>
      <c r="AC2378" s="29" t="str">
        <f>IF(OR(H2378="",S2378=""),"",S2378-(SUM(L2378,M2378)*INDEX(#REF!,MATCH(H2378,D.1[Tên sản phẩm],0))))</f>
        <v/>
      </c>
    </row>
    <row r="2379" spans="2:29" ht="27.75" customHeight="1">
      <c r="B2379" s="69">
        <f t="shared" si="447"/>
        <v>2376</v>
      </c>
      <c r="C2379" s="49" t="str">
        <f t="shared" ca="1" si="448"/>
        <v/>
      </c>
      <c r="D2379" s="50" t="str">
        <f t="shared" ca="1" si="449"/>
        <v/>
      </c>
      <c r="E2379" s="51" t="str">
        <f t="shared" ca="1" si="450"/>
        <v/>
      </c>
      <c r="F2379" s="51"/>
      <c r="G2379" s="52" t="str">
        <f t="shared" ca="1" si="451"/>
        <v/>
      </c>
      <c r="H2379" s="53"/>
      <c r="I2379" s="54" t="str">
        <f>IF(H2379="","",INDEX(D.1[Quy cách],MATCH(H2379,D.1[Tên sản phẩm],0)))</f>
        <v/>
      </c>
      <c r="J2379" s="20" t="str">
        <f>IF(H2379="","",INDEX(D.1[ĐVT],MATCH(H2379,D.1[Tên sản phẩm],0)))</f>
        <v/>
      </c>
      <c r="K2379" s="56" t="str">
        <f>IF(H2379="","",INDEX(#REF!,MATCH(H2379,D.1[Tên sản phẩm],0)))</f>
        <v/>
      </c>
      <c r="L2379" s="56"/>
      <c r="M2379" s="53"/>
      <c r="N2379" s="53"/>
      <c r="O2379" s="53"/>
      <c r="P2379" s="57" t="str">
        <f t="shared" si="452"/>
        <v/>
      </c>
      <c r="Q2379" s="58"/>
      <c r="R2379" s="56" t="str">
        <f t="shared" si="445"/>
        <v/>
      </c>
      <c r="S2379" s="57" t="str">
        <f t="shared" si="453"/>
        <v/>
      </c>
      <c r="T2379" s="58" t="str">
        <f t="shared" ca="1" si="454"/>
        <v/>
      </c>
      <c r="U2379" s="57" t="str">
        <f t="shared" si="455"/>
        <v/>
      </c>
      <c r="V2379" s="57" t="str">
        <f ca="1">IF(AND(C2379&lt;&gt;"",C2379&lt;&gt;OFFSET(C2379,1,0)),SUMIFS([Giá có thuế],[Số ĐK],C2379),"")</f>
        <v/>
      </c>
      <c r="W2379" s="53"/>
      <c r="X2379" s="55" t="str">
        <f>IF(W2379="","",'Thông Tin Chung'!#REF!)</f>
        <v/>
      </c>
      <c r="Y2379" s="57" t="str">
        <f t="shared" ca="1" si="456"/>
        <v/>
      </c>
      <c r="Z2379" s="59"/>
      <c r="AA2379" s="49" t="str">
        <f ca="1">IF(C2379="","",IF(OR(D2379&lt;NgayBatDau,D2379&gt;NgayKetThuc),"Ngày tháng phải nằm trong kỳ báo cáo",IF(AND(G2379&lt;&gt;"",COUNTIF(D.2[Tên khách hàng],G2379)=0),"Tên KH chưa khai báo trong DSKH",IF(AND(H2379&lt;&gt;"",COUNTIF(D.1[Tên sản phẩm],H2379)=0),"SP này chưa khai báo trong DSSP",""))))</f>
        <v/>
      </c>
      <c r="AB2379" s="28" t="str">
        <f t="shared" ca="1" si="446"/>
        <v/>
      </c>
      <c r="AC2379" s="29" t="str">
        <f>IF(OR(H2379="",S2379=""),"",S2379-(SUM(L2379,M2379)*INDEX(#REF!,MATCH(H2379,D.1[Tên sản phẩm],0))))</f>
        <v/>
      </c>
    </row>
    <row r="2380" spans="2:29" ht="27.75" customHeight="1">
      <c r="B2380" s="69">
        <f t="shared" si="447"/>
        <v>2377</v>
      </c>
      <c r="C2380" s="49" t="str">
        <f t="shared" ca="1" si="448"/>
        <v/>
      </c>
      <c r="D2380" s="50" t="str">
        <f t="shared" ca="1" si="449"/>
        <v/>
      </c>
      <c r="E2380" s="51" t="str">
        <f t="shared" ca="1" si="450"/>
        <v/>
      </c>
      <c r="F2380" s="51"/>
      <c r="G2380" s="52" t="str">
        <f t="shared" ca="1" si="451"/>
        <v/>
      </c>
      <c r="H2380" s="53"/>
      <c r="I2380" s="54" t="str">
        <f>IF(H2380="","",INDEX(D.1[Quy cách],MATCH(H2380,D.1[Tên sản phẩm],0)))</f>
        <v/>
      </c>
      <c r="J2380" s="20" t="str">
        <f>IF(H2380="","",INDEX(D.1[ĐVT],MATCH(H2380,D.1[Tên sản phẩm],0)))</f>
        <v/>
      </c>
      <c r="K2380" s="56" t="str">
        <f>IF(H2380="","",INDEX(#REF!,MATCH(H2380,D.1[Tên sản phẩm],0)))</f>
        <v/>
      </c>
      <c r="L2380" s="56"/>
      <c r="M2380" s="53"/>
      <c r="N2380" s="53"/>
      <c r="O2380" s="53"/>
      <c r="P2380" s="57" t="str">
        <f t="shared" si="452"/>
        <v/>
      </c>
      <c r="Q2380" s="58"/>
      <c r="R2380" s="56" t="str">
        <f t="shared" si="445"/>
        <v/>
      </c>
      <c r="S2380" s="57" t="str">
        <f t="shared" si="453"/>
        <v/>
      </c>
      <c r="T2380" s="58" t="str">
        <f t="shared" ca="1" si="454"/>
        <v/>
      </c>
      <c r="U2380" s="57" t="str">
        <f t="shared" si="455"/>
        <v/>
      </c>
      <c r="V2380" s="57" t="str">
        <f ca="1">IF(AND(C2380&lt;&gt;"",C2380&lt;&gt;OFFSET(C2380,1,0)),SUMIFS([Giá có thuế],[Số ĐK],C2380),"")</f>
        <v/>
      </c>
      <c r="W2380" s="53"/>
      <c r="X2380" s="55" t="str">
        <f>IF(W2380="","",'Thông Tin Chung'!#REF!)</f>
        <v/>
      </c>
      <c r="Y2380" s="57" t="str">
        <f t="shared" ca="1" si="456"/>
        <v/>
      </c>
      <c r="Z2380" s="59"/>
      <c r="AA2380" s="49" t="str">
        <f ca="1">IF(C2380="","",IF(OR(D2380&lt;NgayBatDau,D2380&gt;NgayKetThuc),"Ngày tháng phải nằm trong kỳ báo cáo",IF(AND(G2380&lt;&gt;"",COUNTIF(D.2[Tên khách hàng],G2380)=0),"Tên KH chưa khai báo trong DSKH",IF(AND(H2380&lt;&gt;"",COUNTIF(D.1[Tên sản phẩm],H2380)=0),"SP này chưa khai báo trong DSSP",""))))</f>
        <v/>
      </c>
      <c r="AB2380" s="28" t="str">
        <f t="shared" ca="1" si="446"/>
        <v/>
      </c>
      <c r="AC2380" s="29" t="str">
        <f>IF(OR(H2380="",S2380=""),"",S2380-(SUM(L2380,M2380)*INDEX(#REF!,MATCH(H2380,D.1[Tên sản phẩm],0))))</f>
        <v/>
      </c>
    </row>
    <row r="2381" spans="2:29" ht="27.75" customHeight="1">
      <c r="B2381" s="69">
        <f t="shared" si="447"/>
        <v>2378</v>
      </c>
      <c r="C2381" s="49" t="str">
        <f t="shared" ca="1" si="448"/>
        <v/>
      </c>
      <c r="D2381" s="50" t="str">
        <f t="shared" ca="1" si="449"/>
        <v/>
      </c>
      <c r="E2381" s="51" t="str">
        <f t="shared" ca="1" si="450"/>
        <v/>
      </c>
      <c r="F2381" s="51"/>
      <c r="G2381" s="52" t="str">
        <f t="shared" ca="1" si="451"/>
        <v/>
      </c>
      <c r="H2381" s="53"/>
      <c r="I2381" s="54" t="str">
        <f>IF(H2381="","",INDEX(D.1[Quy cách],MATCH(H2381,D.1[Tên sản phẩm],0)))</f>
        <v/>
      </c>
      <c r="J2381" s="20" t="str">
        <f>IF(H2381="","",INDEX(D.1[ĐVT],MATCH(H2381,D.1[Tên sản phẩm],0)))</f>
        <v/>
      </c>
      <c r="K2381" s="56" t="str">
        <f>IF(H2381="","",INDEX(#REF!,MATCH(H2381,D.1[Tên sản phẩm],0)))</f>
        <v/>
      </c>
      <c r="L2381" s="56"/>
      <c r="M2381" s="53"/>
      <c r="N2381" s="53"/>
      <c r="O2381" s="53"/>
      <c r="P2381" s="57" t="str">
        <f t="shared" si="452"/>
        <v/>
      </c>
      <c r="Q2381" s="58"/>
      <c r="R2381" s="56" t="str">
        <f t="shared" si="445"/>
        <v/>
      </c>
      <c r="S2381" s="57" t="str">
        <f t="shared" si="453"/>
        <v/>
      </c>
      <c r="T2381" s="58" t="str">
        <f t="shared" ca="1" si="454"/>
        <v/>
      </c>
      <c r="U2381" s="57" t="str">
        <f t="shared" si="455"/>
        <v/>
      </c>
      <c r="V2381" s="57" t="str">
        <f ca="1">IF(AND(C2381&lt;&gt;"",C2381&lt;&gt;OFFSET(C2381,1,0)),SUMIFS([Giá có thuế],[Số ĐK],C2381),"")</f>
        <v/>
      </c>
      <c r="W2381" s="53"/>
      <c r="X2381" s="55" t="str">
        <f>IF(W2381="","",'Thông Tin Chung'!#REF!)</f>
        <v/>
      </c>
      <c r="Y2381" s="57" t="str">
        <f t="shared" ca="1" si="456"/>
        <v/>
      </c>
      <c r="Z2381" s="59"/>
      <c r="AA2381" s="49" t="str">
        <f ca="1">IF(C2381="","",IF(OR(D2381&lt;NgayBatDau,D2381&gt;NgayKetThuc),"Ngày tháng phải nằm trong kỳ báo cáo",IF(AND(G2381&lt;&gt;"",COUNTIF(D.2[Tên khách hàng],G2381)=0),"Tên KH chưa khai báo trong DSKH",IF(AND(H2381&lt;&gt;"",COUNTIF(D.1[Tên sản phẩm],H2381)=0),"SP này chưa khai báo trong DSSP",""))))</f>
        <v/>
      </c>
      <c r="AB2381" s="28" t="str">
        <f t="shared" ca="1" si="446"/>
        <v/>
      </c>
      <c r="AC2381" s="29" t="str">
        <f>IF(OR(H2381="",S2381=""),"",S2381-(SUM(L2381,M2381)*INDEX(#REF!,MATCH(H2381,D.1[Tên sản phẩm],0))))</f>
        <v/>
      </c>
    </row>
    <row r="2382" spans="2:29" ht="27.75" customHeight="1">
      <c r="B2382" s="69">
        <f t="shared" si="447"/>
        <v>2379</v>
      </c>
      <c r="C2382" s="49" t="str">
        <f t="shared" ca="1" si="448"/>
        <v/>
      </c>
      <c r="D2382" s="50" t="str">
        <f t="shared" ca="1" si="449"/>
        <v/>
      </c>
      <c r="E2382" s="51" t="str">
        <f t="shared" ca="1" si="450"/>
        <v/>
      </c>
      <c r="F2382" s="51"/>
      <c r="G2382" s="52" t="str">
        <f t="shared" ca="1" si="451"/>
        <v/>
      </c>
      <c r="H2382" s="53"/>
      <c r="I2382" s="54" t="str">
        <f>IF(H2382="","",INDEX(D.1[Quy cách],MATCH(H2382,D.1[Tên sản phẩm],0)))</f>
        <v/>
      </c>
      <c r="J2382" s="20" t="str">
        <f>IF(H2382="","",INDEX(D.1[ĐVT],MATCH(H2382,D.1[Tên sản phẩm],0)))</f>
        <v/>
      </c>
      <c r="K2382" s="56" t="str">
        <f>IF(H2382="","",INDEX(#REF!,MATCH(H2382,D.1[Tên sản phẩm],0)))</f>
        <v/>
      </c>
      <c r="L2382" s="56"/>
      <c r="M2382" s="53"/>
      <c r="N2382" s="53"/>
      <c r="O2382" s="53"/>
      <c r="P2382" s="57" t="str">
        <f t="shared" si="452"/>
        <v/>
      </c>
      <c r="Q2382" s="58"/>
      <c r="R2382" s="56" t="str">
        <f t="shared" si="445"/>
        <v/>
      </c>
      <c r="S2382" s="57" t="str">
        <f t="shared" si="453"/>
        <v/>
      </c>
      <c r="T2382" s="58" t="str">
        <f t="shared" ca="1" si="454"/>
        <v/>
      </c>
      <c r="U2382" s="57" t="str">
        <f t="shared" si="455"/>
        <v/>
      </c>
      <c r="V2382" s="57" t="str">
        <f ca="1">IF(AND(C2382&lt;&gt;"",C2382&lt;&gt;OFFSET(C2382,1,0)),SUMIFS([Giá có thuế],[Số ĐK],C2382),"")</f>
        <v/>
      </c>
      <c r="W2382" s="53"/>
      <c r="X2382" s="55" t="str">
        <f>IF(W2382="","",'Thông Tin Chung'!#REF!)</f>
        <v/>
      </c>
      <c r="Y2382" s="57" t="str">
        <f t="shared" ca="1" si="456"/>
        <v/>
      </c>
      <c r="Z2382" s="59"/>
      <c r="AA2382" s="49" t="str">
        <f ca="1">IF(C2382="","",IF(OR(D2382&lt;NgayBatDau,D2382&gt;NgayKetThuc),"Ngày tháng phải nằm trong kỳ báo cáo",IF(AND(G2382&lt;&gt;"",COUNTIF(D.2[Tên khách hàng],G2382)=0),"Tên KH chưa khai báo trong DSKH",IF(AND(H2382&lt;&gt;"",COUNTIF(D.1[Tên sản phẩm],H2382)=0),"SP này chưa khai báo trong DSSP",""))))</f>
        <v/>
      </c>
      <c r="AB2382" s="28" t="str">
        <f t="shared" ca="1" si="446"/>
        <v/>
      </c>
      <c r="AC2382" s="29" t="str">
        <f>IF(OR(H2382="",S2382=""),"",S2382-(SUM(L2382,M2382)*INDEX(#REF!,MATCH(H2382,D.1[Tên sản phẩm],0))))</f>
        <v/>
      </c>
    </row>
    <row r="2383" spans="2:29" ht="27.75" customHeight="1">
      <c r="B2383" s="69">
        <f t="shared" si="447"/>
        <v>2380</v>
      </c>
      <c r="C2383" s="49" t="str">
        <f t="shared" ca="1" si="448"/>
        <v/>
      </c>
      <c r="D2383" s="50" t="str">
        <f t="shared" ca="1" si="449"/>
        <v/>
      </c>
      <c r="E2383" s="51" t="str">
        <f t="shared" ca="1" si="450"/>
        <v/>
      </c>
      <c r="F2383" s="51"/>
      <c r="G2383" s="52" t="str">
        <f t="shared" ca="1" si="451"/>
        <v/>
      </c>
      <c r="H2383" s="53"/>
      <c r="I2383" s="54" t="str">
        <f>IF(H2383="","",INDEX(D.1[Quy cách],MATCH(H2383,D.1[Tên sản phẩm],0)))</f>
        <v/>
      </c>
      <c r="J2383" s="20" t="str">
        <f>IF(H2383="","",INDEX(D.1[ĐVT],MATCH(H2383,D.1[Tên sản phẩm],0)))</f>
        <v/>
      </c>
      <c r="K2383" s="56" t="str">
        <f>IF(H2383="","",INDEX(#REF!,MATCH(H2383,D.1[Tên sản phẩm],0)))</f>
        <v/>
      </c>
      <c r="L2383" s="56"/>
      <c r="M2383" s="53"/>
      <c r="N2383" s="53"/>
      <c r="O2383" s="53"/>
      <c r="P2383" s="57" t="str">
        <f t="shared" si="452"/>
        <v/>
      </c>
      <c r="Q2383" s="58"/>
      <c r="R2383" s="56" t="str">
        <f t="shared" si="445"/>
        <v/>
      </c>
      <c r="S2383" s="57" t="str">
        <f t="shared" si="453"/>
        <v/>
      </c>
      <c r="T2383" s="58" t="str">
        <f t="shared" ca="1" si="454"/>
        <v/>
      </c>
      <c r="U2383" s="57" t="str">
        <f t="shared" si="455"/>
        <v/>
      </c>
      <c r="V2383" s="57" t="str">
        <f ca="1">IF(AND(C2383&lt;&gt;"",C2383&lt;&gt;OFFSET(C2383,1,0)),SUMIFS([Giá có thuế],[Số ĐK],C2383),"")</f>
        <v/>
      </c>
      <c r="W2383" s="53"/>
      <c r="X2383" s="55" t="str">
        <f>IF(W2383="","",'Thông Tin Chung'!#REF!)</f>
        <v/>
      </c>
      <c r="Y2383" s="57" t="str">
        <f t="shared" ca="1" si="456"/>
        <v/>
      </c>
      <c r="Z2383" s="59"/>
      <c r="AA2383" s="49" t="str">
        <f ca="1">IF(C2383="","",IF(OR(D2383&lt;NgayBatDau,D2383&gt;NgayKetThuc),"Ngày tháng phải nằm trong kỳ báo cáo",IF(AND(G2383&lt;&gt;"",COUNTIF(D.2[Tên khách hàng],G2383)=0),"Tên KH chưa khai báo trong DSKH",IF(AND(H2383&lt;&gt;"",COUNTIF(D.1[Tên sản phẩm],H2383)=0),"SP này chưa khai báo trong DSSP",""))))</f>
        <v/>
      </c>
      <c r="AB2383" s="28" t="str">
        <f t="shared" ca="1" si="446"/>
        <v/>
      </c>
      <c r="AC2383" s="29" t="str">
        <f>IF(OR(H2383="",S2383=""),"",S2383-(SUM(L2383,M2383)*INDEX(#REF!,MATCH(H2383,D.1[Tên sản phẩm],0))))</f>
        <v/>
      </c>
    </row>
    <row r="2384" spans="2:29" ht="27.75" customHeight="1">
      <c r="B2384" s="69">
        <f t="shared" si="447"/>
        <v>2381</v>
      </c>
      <c r="C2384" s="49" t="str">
        <f t="shared" ca="1" si="448"/>
        <v/>
      </c>
      <c r="D2384" s="50" t="str">
        <f t="shared" ca="1" si="449"/>
        <v/>
      </c>
      <c r="E2384" s="51" t="str">
        <f t="shared" ca="1" si="450"/>
        <v/>
      </c>
      <c r="F2384" s="51"/>
      <c r="G2384" s="52" t="str">
        <f t="shared" ca="1" si="451"/>
        <v/>
      </c>
      <c r="H2384" s="53"/>
      <c r="I2384" s="54" t="str">
        <f>IF(H2384="","",INDEX(D.1[Quy cách],MATCH(H2384,D.1[Tên sản phẩm],0)))</f>
        <v/>
      </c>
      <c r="J2384" s="20" t="str">
        <f>IF(H2384="","",INDEX(D.1[ĐVT],MATCH(H2384,D.1[Tên sản phẩm],0)))</f>
        <v/>
      </c>
      <c r="K2384" s="56" t="str">
        <f>IF(H2384="","",INDEX(#REF!,MATCH(H2384,D.1[Tên sản phẩm],0)))</f>
        <v/>
      </c>
      <c r="L2384" s="56"/>
      <c r="M2384" s="53"/>
      <c r="N2384" s="53"/>
      <c r="O2384" s="53"/>
      <c r="P2384" s="57" t="str">
        <f t="shared" si="452"/>
        <v/>
      </c>
      <c r="Q2384" s="58"/>
      <c r="R2384" s="56" t="str">
        <f t="shared" si="445"/>
        <v/>
      </c>
      <c r="S2384" s="57" t="str">
        <f t="shared" si="453"/>
        <v/>
      </c>
      <c r="T2384" s="58" t="str">
        <f t="shared" ca="1" si="454"/>
        <v/>
      </c>
      <c r="U2384" s="57" t="str">
        <f t="shared" si="455"/>
        <v/>
      </c>
      <c r="V2384" s="57" t="str">
        <f ca="1">IF(AND(C2384&lt;&gt;"",C2384&lt;&gt;OFFSET(C2384,1,0)),SUMIFS([Giá có thuế],[Số ĐK],C2384),"")</f>
        <v/>
      </c>
      <c r="W2384" s="53"/>
      <c r="X2384" s="55" t="str">
        <f>IF(W2384="","",'Thông Tin Chung'!#REF!)</f>
        <v/>
      </c>
      <c r="Y2384" s="57" t="str">
        <f t="shared" ca="1" si="456"/>
        <v/>
      </c>
      <c r="Z2384" s="59"/>
      <c r="AA2384" s="49" t="str">
        <f ca="1">IF(C2384="","",IF(OR(D2384&lt;NgayBatDau,D2384&gt;NgayKetThuc),"Ngày tháng phải nằm trong kỳ báo cáo",IF(AND(G2384&lt;&gt;"",COUNTIF(D.2[Tên khách hàng],G2384)=0),"Tên KH chưa khai báo trong DSKH",IF(AND(H2384&lt;&gt;"",COUNTIF(D.1[Tên sản phẩm],H2384)=0),"SP này chưa khai báo trong DSSP",""))))</f>
        <v/>
      </c>
      <c r="AB2384" s="28" t="str">
        <f t="shared" ca="1" si="446"/>
        <v/>
      </c>
      <c r="AC2384" s="29" t="str">
        <f>IF(OR(H2384="",S2384=""),"",S2384-(SUM(L2384,M2384)*INDEX(#REF!,MATCH(H2384,D.1[Tên sản phẩm],0))))</f>
        <v/>
      </c>
    </row>
    <row r="2385" spans="2:29" ht="27.75" customHeight="1">
      <c r="B2385" s="69">
        <f t="shared" si="447"/>
        <v>2382</v>
      </c>
      <c r="C2385" s="49" t="str">
        <f t="shared" ca="1" si="448"/>
        <v/>
      </c>
      <c r="D2385" s="50" t="str">
        <f t="shared" ca="1" si="449"/>
        <v/>
      </c>
      <c r="E2385" s="51" t="str">
        <f t="shared" ca="1" si="450"/>
        <v/>
      </c>
      <c r="F2385" s="51"/>
      <c r="G2385" s="52" t="str">
        <f t="shared" ca="1" si="451"/>
        <v/>
      </c>
      <c r="H2385" s="53"/>
      <c r="I2385" s="54" t="str">
        <f>IF(H2385="","",INDEX(D.1[Quy cách],MATCH(H2385,D.1[Tên sản phẩm],0)))</f>
        <v/>
      </c>
      <c r="J2385" s="20" t="str">
        <f>IF(H2385="","",INDEX(D.1[ĐVT],MATCH(H2385,D.1[Tên sản phẩm],0)))</f>
        <v/>
      </c>
      <c r="K2385" s="56" t="str">
        <f>IF(H2385="","",INDEX(#REF!,MATCH(H2385,D.1[Tên sản phẩm],0)))</f>
        <v/>
      </c>
      <c r="L2385" s="56"/>
      <c r="M2385" s="53"/>
      <c r="N2385" s="53"/>
      <c r="O2385" s="53"/>
      <c r="P2385" s="57" t="str">
        <f t="shared" si="452"/>
        <v/>
      </c>
      <c r="Q2385" s="58"/>
      <c r="R2385" s="56" t="str">
        <f t="shared" si="445"/>
        <v/>
      </c>
      <c r="S2385" s="57" t="str">
        <f t="shared" si="453"/>
        <v/>
      </c>
      <c r="T2385" s="58" t="str">
        <f t="shared" ca="1" si="454"/>
        <v/>
      </c>
      <c r="U2385" s="57" t="str">
        <f t="shared" si="455"/>
        <v/>
      </c>
      <c r="V2385" s="57" t="str">
        <f ca="1">IF(AND(C2385&lt;&gt;"",C2385&lt;&gt;OFFSET(C2385,1,0)),SUMIFS([Giá có thuế],[Số ĐK],C2385),"")</f>
        <v/>
      </c>
      <c r="W2385" s="53"/>
      <c r="X2385" s="55" t="str">
        <f>IF(W2385="","",'Thông Tin Chung'!#REF!)</f>
        <v/>
      </c>
      <c r="Y2385" s="57" t="str">
        <f t="shared" ca="1" si="456"/>
        <v/>
      </c>
      <c r="Z2385" s="59"/>
      <c r="AA2385" s="49" t="str">
        <f ca="1">IF(C2385="","",IF(OR(D2385&lt;NgayBatDau,D2385&gt;NgayKetThuc),"Ngày tháng phải nằm trong kỳ báo cáo",IF(AND(G2385&lt;&gt;"",COUNTIF(D.2[Tên khách hàng],G2385)=0),"Tên KH chưa khai báo trong DSKH",IF(AND(H2385&lt;&gt;"",COUNTIF(D.1[Tên sản phẩm],H2385)=0),"SP này chưa khai báo trong DSSP",""))))</f>
        <v/>
      </c>
      <c r="AB2385" s="28" t="str">
        <f t="shared" ca="1" si="446"/>
        <v/>
      </c>
      <c r="AC2385" s="29" t="str">
        <f>IF(OR(H2385="",S2385=""),"",S2385-(SUM(L2385,M2385)*INDEX(#REF!,MATCH(H2385,D.1[Tên sản phẩm],0))))</f>
        <v/>
      </c>
    </row>
    <row r="2386" spans="2:29" ht="27.75" customHeight="1">
      <c r="B2386" s="69">
        <f t="shared" si="447"/>
        <v>2383</v>
      </c>
      <c r="C2386" s="49" t="str">
        <f t="shared" ca="1" si="448"/>
        <v/>
      </c>
      <c r="D2386" s="50" t="str">
        <f t="shared" ca="1" si="449"/>
        <v/>
      </c>
      <c r="E2386" s="51" t="str">
        <f t="shared" ca="1" si="450"/>
        <v/>
      </c>
      <c r="F2386" s="51"/>
      <c r="G2386" s="52" t="str">
        <f t="shared" ca="1" si="451"/>
        <v/>
      </c>
      <c r="H2386" s="53"/>
      <c r="I2386" s="54" t="str">
        <f>IF(H2386="","",INDEX(D.1[Quy cách],MATCH(H2386,D.1[Tên sản phẩm],0)))</f>
        <v/>
      </c>
      <c r="J2386" s="20" t="str">
        <f>IF(H2386="","",INDEX(D.1[ĐVT],MATCH(H2386,D.1[Tên sản phẩm],0)))</f>
        <v/>
      </c>
      <c r="K2386" s="56" t="str">
        <f>IF(H2386="","",INDEX(#REF!,MATCH(H2386,D.1[Tên sản phẩm],0)))</f>
        <v/>
      </c>
      <c r="L2386" s="56"/>
      <c r="M2386" s="53"/>
      <c r="N2386" s="53"/>
      <c r="O2386" s="53"/>
      <c r="P2386" s="57" t="str">
        <f t="shared" si="452"/>
        <v/>
      </c>
      <c r="Q2386" s="58"/>
      <c r="R2386" s="56" t="str">
        <f t="shared" si="445"/>
        <v/>
      </c>
      <c r="S2386" s="57" t="str">
        <f t="shared" si="453"/>
        <v/>
      </c>
      <c r="T2386" s="58" t="str">
        <f t="shared" ca="1" si="454"/>
        <v/>
      </c>
      <c r="U2386" s="57" t="str">
        <f t="shared" si="455"/>
        <v/>
      </c>
      <c r="V2386" s="57" t="str">
        <f ca="1">IF(AND(C2386&lt;&gt;"",C2386&lt;&gt;OFFSET(C2386,1,0)),SUMIFS([Giá có thuế],[Số ĐK],C2386),"")</f>
        <v/>
      </c>
      <c r="W2386" s="53"/>
      <c r="X2386" s="55" t="str">
        <f>IF(W2386="","",'Thông Tin Chung'!#REF!)</f>
        <v/>
      </c>
      <c r="Y2386" s="57" t="str">
        <f t="shared" ca="1" si="456"/>
        <v/>
      </c>
      <c r="Z2386" s="59"/>
      <c r="AA2386" s="49" t="str">
        <f ca="1">IF(C2386="","",IF(OR(D2386&lt;NgayBatDau,D2386&gt;NgayKetThuc),"Ngày tháng phải nằm trong kỳ báo cáo",IF(AND(G2386&lt;&gt;"",COUNTIF(D.2[Tên khách hàng],G2386)=0),"Tên KH chưa khai báo trong DSKH",IF(AND(H2386&lt;&gt;"",COUNTIF(D.1[Tên sản phẩm],H2386)=0),"SP này chưa khai báo trong DSSP",""))))</f>
        <v/>
      </c>
      <c r="AB2386" s="28" t="str">
        <f t="shared" ca="1" si="446"/>
        <v/>
      </c>
      <c r="AC2386" s="29" t="str">
        <f>IF(OR(H2386="",S2386=""),"",S2386-(SUM(L2386,M2386)*INDEX(#REF!,MATCH(H2386,D.1[Tên sản phẩm],0))))</f>
        <v/>
      </c>
    </row>
    <row r="2387" spans="2:29" ht="27.75" customHeight="1">
      <c r="B2387" s="69">
        <f t="shared" si="447"/>
        <v>2384</v>
      </c>
      <c r="C2387" s="49" t="str">
        <f t="shared" ca="1" si="448"/>
        <v/>
      </c>
      <c r="D2387" s="50" t="str">
        <f t="shared" ca="1" si="449"/>
        <v/>
      </c>
      <c r="E2387" s="51" t="str">
        <f t="shared" ca="1" si="450"/>
        <v/>
      </c>
      <c r="F2387" s="51"/>
      <c r="G2387" s="52" t="str">
        <f t="shared" ca="1" si="451"/>
        <v/>
      </c>
      <c r="H2387" s="53"/>
      <c r="I2387" s="54" t="str">
        <f>IF(H2387="","",INDEX(D.1[Quy cách],MATCH(H2387,D.1[Tên sản phẩm],0)))</f>
        <v/>
      </c>
      <c r="J2387" s="20" t="str">
        <f>IF(H2387="","",INDEX(D.1[ĐVT],MATCH(H2387,D.1[Tên sản phẩm],0)))</f>
        <v/>
      </c>
      <c r="K2387" s="56" t="str">
        <f>IF(H2387="","",INDEX(#REF!,MATCH(H2387,D.1[Tên sản phẩm],0)))</f>
        <v/>
      </c>
      <c r="L2387" s="56"/>
      <c r="M2387" s="53"/>
      <c r="N2387" s="53"/>
      <c r="O2387" s="53"/>
      <c r="P2387" s="57" t="str">
        <f t="shared" si="452"/>
        <v/>
      </c>
      <c r="Q2387" s="58"/>
      <c r="R2387" s="56" t="str">
        <f t="shared" si="445"/>
        <v/>
      </c>
      <c r="S2387" s="57" t="str">
        <f t="shared" si="453"/>
        <v/>
      </c>
      <c r="T2387" s="58" t="str">
        <f t="shared" ca="1" si="454"/>
        <v/>
      </c>
      <c r="U2387" s="57" t="str">
        <f t="shared" si="455"/>
        <v/>
      </c>
      <c r="V2387" s="57" t="str">
        <f ca="1">IF(AND(C2387&lt;&gt;"",C2387&lt;&gt;OFFSET(C2387,1,0)),SUMIFS([Giá có thuế],[Số ĐK],C2387),"")</f>
        <v/>
      </c>
      <c r="W2387" s="53"/>
      <c r="X2387" s="55" t="str">
        <f>IF(W2387="","",'Thông Tin Chung'!#REF!)</f>
        <v/>
      </c>
      <c r="Y2387" s="57" t="str">
        <f t="shared" ca="1" si="456"/>
        <v/>
      </c>
      <c r="Z2387" s="59"/>
      <c r="AA2387" s="49" t="str">
        <f ca="1">IF(C2387="","",IF(OR(D2387&lt;NgayBatDau,D2387&gt;NgayKetThuc),"Ngày tháng phải nằm trong kỳ báo cáo",IF(AND(G2387&lt;&gt;"",COUNTIF(D.2[Tên khách hàng],G2387)=0),"Tên KH chưa khai báo trong DSKH",IF(AND(H2387&lt;&gt;"",COUNTIF(D.1[Tên sản phẩm],H2387)=0),"SP này chưa khai báo trong DSSP",""))))</f>
        <v/>
      </c>
      <c r="AB2387" s="28" t="str">
        <f t="shared" ca="1" si="446"/>
        <v/>
      </c>
      <c r="AC2387" s="29" t="str">
        <f>IF(OR(H2387="",S2387=""),"",S2387-(SUM(L2387,M2387)*INDEX(#REF!,MATCH(H2387,D.1[Tên sản phẩm],0))))</f>
        <v/>
      </c>
    </row>
    <row r="2388" spans="2:29" ht="27.75" customHeight="1">
      <c r="B2388" s="69">
        <f t="shared" si="447"/>
        <v>2385</v>
      </c>
      <c r="C2388" s="49" t="str">
        <f t="shared" ca="1" si="448"/>
        <v/>
      </c>
      <c r="D2388" s="50" t="str">
        <f t="shared" ca="1" si="449"/>
        <v/>
      </c>
      <c r="E2388" s="51" t="str">
        <f t="shared" ca="1" si="450"/>
        <v/>
      </c>
      <c r="F2388" s="51"/>
      <c r="G2388" s="52" t="str">
        <f t="shared" ca="1" si="451"/>
        <v/>
      </c>
      <c r="H2388" s="53"/>
      <c r="I2388" s="54" t="str">
        <f>IF(H2388="","",INDEX(D.1[Quy cách],MATCH(H2388,D.1[Tên sản phẩm],0)))</f>
        <v/>
      </c>
      <c r="J2388" s="20" t="str">
        <f>IF(H2388="","",INDEX(D.1[ĐVT],MATCH(H2388,D.1[Tên sản phẩm],0)))</f>
        <v/>
      </c>
      <c r="K2388" s="56" t="str">
        <f>IF(H2388="","",INDEX(#REF!,MATCH(H2388,D.1[Tên sản phẩm],0)))</f>
        <v/>
      </c>
      <c r="L2388" s="56"/>
      <c r="M2388" s="53"/>
      <c r="N2388" s="53"/>
      <c r="O2388" s="53"/>
      <c r="P2388" s="57" t="str">
        <f t="shared" si="452"/>
        <v/>
      </c>
      <c r="Q2388" s="58"/>
      <c r="R2388" s="56" t="str">
        <f t="shared" si="445"/>
        <v/>
      </c>
      <c r="S2388" s="57" t="str">
        <f t="shared" si="453"/>
        <v/>
      </c>
      <c r="T2388" s="58" t="str">
        <f t="shared" ca="1" si="454"/>
        <v/>
      </c>
      <c r="U2388" s="57" t="str">
        <f t="shared" si="455"/>
        <v/>
      </c>
      <c r="V2388" s="57" t="str">
        <f ca="1">IF(AND(C2388&lt;&gt;"",C2388&lt;&gt;OFFSET(C2388,1,0)),SUMIFS([Giá có thuế],[Số ĐK],C2388),"")</f>
        <v/>
      </c>
      <c r="W2388" s="53"/>
      <c r="X2388" s="55" t="str">
        <f>IF(W2388="","",'Thông Tin Chung'!#REF!)</f>
        <v/>
      </c>
      <c r="Y2388" s="57" t="str">
        <f t="shared" ca="1" si="456"/>
        <v/>
      </c>
      <c r="Z2388" s="59"/>
      <c r="AA2388" s="49" t="str">
        <f ca="1">IF(C2388="","",IF(OR(D2388&lt;NgayBatDau,D2388&gt;NgayKetThuc),"Ngày tháng phải nằm trong kỳ báo cáo",IF(AND(G2388&lt;&gt;"",COUNTIF(D.2[Tên khách hàng],G2388)=0),"Tên KH chưa khai báo trong DSKH",IF(AND(H2388&lt;&gt;"",COUNTIF(D.1[Tên sản phẩm],H2388)=0),"SP này chưa khai báo trong DSSP",""))))</f>
        <v/>
      </c>
      <c r="AB2388" s="28" t="str">
        <f t="shared" ca="1" si="446"/>
        <v/>
      </c>
      <c r="AC2388" s="29" t="str">
        <f>IF(OR(H2388="",S2388=""),"",S2388-(SUM(L2388,M2388)*INDEX(#REF!,MATCH(H2388,D.1[Tên sản phẩm],0))))</f>
        <v/>
      </c>
    </row>
    <row r="2389" spans="2:29" ht="27.75" customHeight="1">
      <c r="B2389" s="69">
        <f t="shared" si="447"/>
        <v>2386</v>
      </c>
      <c r="C2389" s="49" t="str">
        <f t="shared" ca="1" si="448"/>
        <v/>
      </c>
      <c r="D2389" s="50" t="str">
        <f t="shared" ca="1" si="449"/>
        <v/>
      </c>
      <c r="E2389" s="51" t="str">
        <f t="shared" ca="1" si="450"/>
        <v/>
      </c>
      <c r="F2389" s="51"/>
      <c r="G2389" s="52" t="str">
        <f t="shared" ca="1" si="451"/>
        <v/>
      </c>
      <c r="H2389" s="53"/>
      <c r="I2389" s="54" t="str">
        <f>IF(H2389="","",INDEX(D.1[Quy cách],MATCH(H2389,D.1[Tên sản phẩm],0)))</f>
        <v/>
      </c>
      <c r="J2389" s="20" t="str">
        <f>IF(H2389="","",INDEX(D.1[ĐVT],MATCH(H2389,D.1[Tên sản phẩm],0)))</f>
        <v/>
      </c>
      <c r="K2389" s="56" t="str">
        <f>IF(H2389="","",INDEX(#REF!,MATCH(H2389,D.1[Tên sản phẩm],0)))</f>
        <v/>
      </c>
      <c r="L2389" s="56"/>
      <c r="M2389" s="53"/>
      <c r="N2389" s="53"/>
      <c r="O2389" s="53"/>
      <c r="P2389" s="57" t="str">
        <f t="shared" si="452"/>
        <v/>
      </c>
      <c r="Q2389" s="58"/>
      <c r="R2389" s="56" t="str">
        <f t="shared" si="445"/>
        <v/>
      </c>
      <c r="S2389" s="57" t="str">
        <f t="shared" si="453"/>
        <v/>
      </c>
      <c r="T2389" s="58" t="str">
        <f t="shared" ca="1" si="454"/>
        <v/>
      </c>
      <c r="U2389" s="57" t="str">
        <f t="shared" si="455"/>
        <v/>
      </c>
      <c r="V2389" s="57" t="str">
        <f ca="1">IF(AND(C2389&lt;&gt;"",C2389&lt;&gt;OFFSET(C2389,1,0)),SUMIFS([Giá có thuế],[Số ĐK],C2389),"")</f>
        <v/>
      </c>
      <c r="W2389" s="53"/>
      <c r="X2389" s="55" t="str">
        <f>IF(W2389="","",'Thông Tin Chung'!#REF!)</f>
        <v/>
      </c>
      <c r="Y2389" s="57" t="str">
        <f t="shared" ca="1" si="456"/>
        <v/>
      </c>
      <c r="Z2389" s="59"/>
      <c r="AA2389" s="49" t="str">
        <f ca="1">IF(C2389="","",IF(OR(D2389&lt;NgayBatDau,D2389&gt;NgayKetThuc),"Ngày tháng phải nằm trong kỳ báo cáo",IF(AND(G2389&lt;&gt;"",COUNTIF(D.2[Tên khách hàng],G2389)=0),"Tên KH chưa khai báo trong DSKH",IF(AND(H2389&lt;&gt;"",COUNTIF(D.1[Tên sản phẩm],H2389)=0),"SP này chưa khai báo trong DSSP",""))))</f>
        <v/>
      </c>
      <c r="AB2389" s="28" t="str">
        <f t="shared" ca="1" si="446"/>
        <v/>
      </c>
      <c r="AC2389" s="29" t="str">
        <f>IF(OR(H2389="",S2389=""),"",S2389-(SUM(L2389,M2389)*INDEX(#REF!,MATCH(H2389,D.1[Tên sản phẩm],0))))</f>
        <v/>
      </c>
    </row>
    <row r="2390" spans="2:29" ht="27.75" customHeight="1">
      <c r="B2390" s="69">
        <f t="shared" si="447"/>
        <v>2387</v>
      </c>
      <c r="C2390" s="49" t="str">
        <f t="shared" ca="1" si="448"/>
        <v/>
      </c>
      <c r="D2390" s="50" t="str">
        <f t="shared" ca="1" si="449"/>
        <v/>
      </c>
      <c r="E2390" s="51" t="str">
        <f t="shared" ca="1" si="450"/>
        <v/>
      </c>
      <c r="F2390" s="51"/>
      <c r="G2390" s="52" t="str">
        <f t="shared" ca="1" si="451"/>
        <v/>
      </c>
      <c r="H2390" s="53"/>
      <c r="I2390" s="54" t="str">
        <f>IF(H2390="","",INDEX(D.1[Quy cách],MATCH(H2390,D.1[Tên sản phẩm],0)))</f>
        <v/>
      </c>
      <c r="J2390" s="20" t="str">
        <f>IF(H2390="","",INDEX(D.1[ĐVT],MATCH(H2390,D.1[Tên sản phẩm],0)))</f>
        <v/>
      </c>
      <c r="K2390" s="56" t="str">
        <f>IF(H2390="","",INDEX(#REF!,MATCH(H2390,D.1[Tên sản phẩm],0)))</f>
        <v/>
      </c>
      <c r="L2390" s="56"/>
      <c r="M2390" s="53"/>
      <c r="N2390" s="53"/>
      <c r="O2390" s="53"/>
      <c r="P2390" s="57" t="str">
        <f t="shared" si="452"/>
        <v/>
      </c>
      <c r="Q2390" s="58"/>
      <c r="R2390" s="56" t="str">
        <f t="shared" si="445"/>
        <v/>
      </c>
      <c r="S2390" s="57" t="str">
        <f t="shared" si="453"/>
        <v/>
      </c>
      <c r="T2390" s="58" t="str">
        <f t="shared" ca="1" si="454"/>
        <v/>
      </c>
      <c r="U2390" s="57" t="str">
        <f t="shared" si="455"/>
        <v/>
      </c>
      <c r="V2390" s="57" t="str">
        <f ca="1">IF(AND(C2390&lt;&gt;"",C2390&lt;&gt;OFFSET(C2390,1,0)),SUMIFS([Giá có thuế],[Số ĐK],C2390),"")</f>
        <v/>
      </c>
      <c r="W2390" s="53"/>
      <c r="X2390" s="55" t="str">
        <f>IF(W2390="","",'Thông Tin Chung'!#REF!)</f>
        <v/>
      </c>
      <c r="Y2390" s="57" t="str">
        <f t="shared" ca="1" si="456"/>
        <v/>
      </c>
      <c r="Z2390" s="59"/>
      <c r="AA2390" s="49" t="str">
        <f ca="1">IF(C2390="","",IF(OR(D2390&lt;NgayBatDau,D2390&gt;NgayKetThuc),"Ngày tháng phải nằm trong kỳ báo cáo",IF(AND(G2390&lt;&gt;"",COUNTIF(D.2[Tên khách hàng],G2390)=0),"Tên KH chưa khai báo trong DSKH",IF(AND(H2390&lt;&gt;"",COUNTIF(D.1[Tên sản phẩm],H2390)=0),"SP này chưa khai báo trong DSSP",""))))</f>
        <v/>
      </c>
      <c r="AB2390" s="28" t="str">
        <f t="shared" ca="1" si="446"/>
        <v/>
      </c>
      <c r="AC2390" s="29" t="str">
        <f>IF(OR(H2390="",S2390=""),"",S2390-(SUM(L2390,M2390)*INDEX(#REF!,MATCH(H2390,D.1[Tên sản phẩm],0))))</f>
        <v/>
      </c>
    </row>
    <row r="2391" spans="2:29" ht="27.75" customHeight="1">
      <c r="B2391" s="69">
        <f t="shared" si="447"/>
        <v>2388</v>
      </c>
      <c r="C2391" s="49" t="str">
        <f t="shared" ca="1" si="448"/>
        <v/>
      </c>
      <c r="D2391" s="50" t="str">
        <f t="shared" ca="1" si="449"/>
        <v/>
      </c>
      <c r="E2391" s="51" t="str">
        <f t="shared" ca="1" si="450"/>
        <v/>
      </c>
      <c r="F2391" s="51"/>
      <c r="G2391" s="52" t="str">
        <f t="shared" ca="1" si="451"/>
        <v/>
      </c>
      <c r="H2391" s="53"/>
      <c r="I2391" s="54" t="str">
        <f>IF(H2391="","",INDEX(D.1[Quy cách],MATCH(H2391,D.1[Tên sản phẩm],0)))</f>
        <v/>
      </c>
      <c r="J2391" s="20" t="str">
        <f>IF(H2391="","",INDEX(D.1[ĐVT],MATCH(H2391,D.1[Tên sản phẩm],0)))</f>
        <v/>
      </c>
      <c r="K2391" s="56" t="str">
        <f>IF(H2391="","",INDEX(#REF!,MATCH(H2391,D.1[Tên sản phẩm],0)))</f>
        <v/>
      </c>
      <c r="L2391" s="56"/>
      <c r="M2391" s="53"/>
      <c r="N2391" s="53"/>
      <c r="O2391" s="53"/>
      <c r="P2391" s="57" t="str">
        <f t="shared" si="452"/>
        <v/>
      </c>
      <c r="Q2391" s="58"/>
      <c r="R2391" s="56" t="str">
        <f t="shared" si="445"/>
        <v/>
      </c>
      <c r="S2391" s="57" t="str">
        <f t="shared" si="453"/>
        <v/>
      </c>
      <c r="T2391" s="58" t="str">
        <f t="shared" ca="1" si="454"/>
        <v/>
      </c>
      <c r="U2391" s="57" t="str">
        <f t="shared" si="455"/>
        <v/>
      </c>
      <c r="V2391" s="57" t="str">
        <f ca="1">IF(AND(C2391&lt;&gt;"",C2391&lt;&gt;OFFSET(C2391,1,0)),SUMIFS([Giá có thuế],[Số ĐK],C2391),"")</f>
        <v/>
      </c>
      <c r="W2391" s="53"/>
      <c r="X2391" s="55" t="str">
        <f>IF(W2391="","",'Thông Tin Chung'!#REF!)</f>
        <v/>
      </c>
      <c r="Y2391" s="57" t="str">
        <f t="shared" ca="1" si="456"/>
        <v/>
      </c>
      <c r="Z2391" s="59"/>
      <c r="AA2391" s="49" t="str">
        <f ca="1">IF(C2391="","",IF(OR(D2391&lt;NgayBatDau,D2391&gt;NgayKetThuc),"Ngày tháng phải nằm trong kỳ báo cáo",IF(AND(G2391&lt;&gt;"",COUNTIF(D.2[Tên khách hàng],G2391)=0),"Tên KH chưa khai báo trong DSKH",IF(AND(H2391&lt;&gt;"",COUNTIF(D.1[Tên sản phẩm],H2391)=0),"SP này chưa khai báo trong DSSP",""))))</f>
        <v/>
      </c>
      <c r="AB2391" s="28" t="str">
        <f t="shared" ca="1" si="446"/>
        <v/>
      </c>
      <c r="AC2391" s="29" t="str">
        <f>IF(OR(H2391="",S2391=""),"",S2391-(SUM(L2391,M2391)*INDEX(#REF!,MATCH(H2391,D.1[Tên sản phẩm],0))))</f>
        <v/>
      </c>
    </row>
    <row r="2392" spans="2:29" ht="27.75" customHeight="1">
      <c r="B2392" s="69">
        <f t="shared" si="447"/>
        <v>2389</v>
      </c>
      <c r="C2392" s="49" t="str">
        <f t="shared" ca="1" si="448"/>
        <v/>
      </c>
      <c r="D2392" s="50" t="str">
        <f t="shared" ca="1" si="449"/>
        <v/>
      </c>
      <c r="E2392" s="51" t="str">
        <f t="shared" ca="1" si="450"/>
        <v/>
      </c>
      <c r="F2392" s="51"/>
      <c r="G2392" s="52" t="str">
        <f t="shared" ca="1" si="451"/>
        <v/>
      </c>
      <c r="H2392" s="53"/>
      <c r="I2392" s="54" t="str">
        <f>IF(H2392="","",INDEX(D.1[Quy cách],MATCH(H2392,D.1[Tên sản phẩm],0)))</f>
        <v/>
      </c>
      <c r="J2392" s="20" t="str">
        <f>IF(H2392="","",INDEX(D.1[ĐVT],MATCH(H2392,D.1[Tên sản phẩm],0)))</f>
        <v/>
      </c>
      <c r="K2392" s="56" t="str">
        <f>IF(H2392="","",INDEX(#REF!,MATCH(H2392,D.1[Tên sản phẩm],0)))</f>
        <v/>
      </c>
      <c r="L2392" s="56"/>
      <c r="M2392" s="53"/>
      <c r="N2392" s="53"/>
      <c r="O2392" s="53"/>
      <c r="P2392" s="57" t="str">
        <f t="shared" si="452"/>
        <v/>
      </c>
      <c r="Q2392" s="58"/>
      <c r="R2392" s="56" t="str">
        <f t="shared" si="445"/>
        <v/>
      </c>
      <c r="S2392" s="57" t="str">
        <f t="shared" si="453"/>
        <v/>
      </c>
      <c r="T2392" s="58" t="str">
        <f t="shared" ca="1" si="454"/>
        <v/>
      </c>
      <c r="U2392" s="57" t="str">
        <f t="shared" si="455"/>
        <v/>
      </c>
      <c r="V2392" s="57" t="str">
        <f ca="1">IF(AND(C2392&lt;&gt;"",C2392&lt;&gt;OFFSET(C2392,1,0)),SUMIFS([Giá có thuế],[Số ĐK],C2392),"")</f>
        <v/>
      </c>
      <c r="W2392" s="53"/>
      <c r="X2392" s="55" t="str">
        <f>IF(W2392="","",'Thông Tin Chung'!#REF!)</f>
        <v/>
      </c>
      <c r="Y2392" s="57" t="str">
        <f t="shared" ca="1" si="456"/>
        <v/>
      </c>
      <c r="Z2392" s="59"/>
      <c r="AA2392" s="49" t="str">
        <f ca="1">IF(C2392="","",IF(OR(D2392&lt;NgayBatDau,D2392&gt;NgayKetThuc),"Ngày tháng phải nằm trong kỳ báo cáo",IF(AND(G2392&lt;&gt;"",COUNTIF(D.2[Tên khách hàng],G2392)=0),"Tên KH chưa khai báo trong DSKH",IF(AND(H2392&lt;&gt;"",COUNTIF(D.1[Tên sản phẩm],H2392)=0),"SP này chưa khai báo trong DSSP",""))))</f>
        <v/>
      </c>
      <c r="AB2392" s="28" t="str">
        <f t="shared" ca="1" si="446"/>
        <v/>
      </c>
      <c r="AC2392" s="29" t="str">
        <f>IF(OR(H2392="",S2392=""),"",S2392-(SUM(L2392,M2392)*INDEX(#REF!,MATCH(H2392,D.1[Tên sản phẩm],0))))</f>
        <v/>
      </c>
    </row>
    <row r="2393" spans="2:29" ht="27.75" customHeight="1">
      <c r="B2393" s="69">
        <f t="shared" si="447"/>
        <v>2390</v>
      </c>
      <c r="C2393" s="49" t="str">
        <f t="shared" ca="1" si="448"/>
        <v/>
      </c>
      <c r="D2393" s="50" t="str">
        <f t="shared" ca="1" si="449"/>
        <v/>
      </c>
      <c r="E2393" s="51" t="str">
        <f t="shared" ca="1" si="450"/>
        <v/>
      </c>
      <c r="F2393" s="51"/>
      <c r="G2393" s="52" t="str">
        <f t="shared" ca="1" si="451"/>
        <v/>
      </c>
      <c r="H2393" s="53"/>
      <c r="I2393" s="54" t="str">
        <f>IF(H2393="","",INDEX(D.1[Quy cách],MATCH(H2393,D.1[Tên sản phẩm],0)))</f>
        <v/>
      </c>
      <c r="J2393" s="20" t="str">
        <f>IF(H2393="","",INDEX(D.1[ĐVT],MATCH(H2393,D.1[Tên sản phẩm],0)))</f>
        <v/>
      </c>
      <c r="K2393" s="56" t="str">
        <f>IF(H2393="","",INDEX(#REF!,MATCH(H2393,D.1[Tên sản phẩm],0)))</f>
        <v/>
      </c>
      <c r="L2393" s="56"/>
      <c r="M2393" s="53"/>
      <c r="N2393" s="53"/>
      <c r="O2393" s="53"/>
      <c r="P2393" s="57" t="str">
        <f t="shared" si="452"/>
        <v/>
      </c>
      <c r="Q2393" s="58"/>
      <c r="R2393" s="56" t="str">
        <f t="shared" si="445"/>
        <v/>
      </c>
      <c r="S2393" s="57" t="str">
        <f t="shared" si="453"/>
        <v/>
      </c>
      <c r="T2393" s="58" t="str">
        <f t="shared" ca="1" si="454"/>
        <v/>
      </c>
      <c r="U2393" s="57" t="str">
        <f t="shared" si="455"/>
        <v/>
      </c>
      <c r="V2393" s="57" t="str">
        <f ca="1">IF(AND(C2393&lt;&gt;"",C2393&lt;&gt;OFFSET(C2393,1,0)),SUMIFS([Giá có thuế],[Số ĐK],C2393),"")</f>
        <v/>
      </c>
      <c r="W2393" s="53"/>
      <c r="X2393" s="55" t="str">
        <f>IF(W2393="","",'Thông Tin Chung'!#REF!)</f>
        <v/>
      </c>
      <c r="Y2393" s="57" t="str">
        <f t="shared" ca="1" si="456"/>
        <v/>
      </c>
      <c r="Z2393" s="59"/>
      <c r="AA2393" s="49" t="str">
        <f ca="1">IF(C2393="","",IF(OR(D2393&lt;NgayBatDau,D2393&gt;NgayKetThuc),"Ngày tháng phải nằm trong kỳ báo cáo",IF(AND(G2393&lt;&gt;"",COUNTIF(D.2[Tên khách hàng],G2393)=0),"Tên KH chưa khai báo trong DSKH",IF(AND(H2393&lt;&gt;"",COUNTIF(D.1[Tên sản phẩm],H2393)=0),"SP này chưa khai báo trong DSSP",""))))</f>
        <v/>
      </c>
      <c r="AB2393" s="28" t="str">
        <f t="shared" ca="1" si="446"/>
        <v/>
      </c>
      <c r="AC2393" s="29" t="str">
        <f>IF(OR(H2393="",S2393=""),"",S2393-(SUM(L2393,M2393)*INDEX(#REF!,MATCH(H2393,D.1[Tên sản phẩm],0))))</f>
        <v/>
      </c>
    </row>
    <row r="2394" spans="2:29" ht="27.75" customHeight="1">
      <c r="B2394" s="69">
        <f t="shared" si="447"/>
        <v>2391</v>
      </c>
      <c r="C2394" s="49" t="str">
        <f t="shared" ca="1" si="448"/>
        <v/>
      </c>
      <c r="D2394" s="50" t="str">
        <f t="shared" ca="1" si="449"/>
        <v/>
      </c>
      <c r="E2394" s="51" t="str">
        <f t="shared" ca="1" si="450"/>
        <v/>
      </c>
      <c r="F2394" s="51"/>
      <c r="G2394" s="52" t="str">
        <f t="shared" ca="1" si="451"/>
        <v/>
      </c>
      <c r="H2394" s="53"/>
      <c r="I2394" s="54" t="str">
        <f>IF(H2394="","",INDEX(D.1[Quy cách],MATCH(H2394,D.1[Tên sản phẩm],0)))</f>
        <v/>
      </c>
      <c r="J2394" s="20" t="str">
        <f>IF(H2394="","",INDEX(D.1[ĐVT],MATCH(H2394,D.1[Tên sản phẩm],0)))</f>
        <v/>
      </c>
      <c r="K2394" s="56" t="str">
        <f>IF(H2394="","",INDEX(#REF!,MATCH(H2394,D.1[Tên sản phẩm],0)))</f>
        <v/>
      </c>
      <c r="L2394" s="56"/>
      <c r="M2394" s="53"/>
      <c r="N2394" s="53"/>
      <c r="O2394" s="53"/>
      <c r="P2394" s="57" t="str">
        <f t="shared" si="452"/>
        <v/>
      </c>
      <c r="Q2394" s="58"/>
      <c r="R2394" s="56" t="str">
        <f t="shared" si="445"/>
        <v/>
      </c>
      <c r="S2394" s="57" t="str">
        <f t="shared" si="453"/>
        <v/>
      </c>
      <c r="T2394" s="58" t="str">
        <f t="shared" ca="1" si="454"/>
        <v/>
      </c>
      <c r="U2394" s="57" t="str">
        <f t="shared" si="455"/>
        <v/>
      </c>
      <c r="V2394" s="57" t="str">
        <f ca="1">IF(AND(C2394&lt;&gt;"",C2394&lt;&gt;OFFSET(C2394,1,0)),SUMIFS([Giá có thuế],[Số ĐK],C2394),"")</f>
        <v/>
      </c>
      <c r="W2394" s="53"/>
      <c r="X2394" s="55" t="str">
        <f>IF(W2394="","",'Thông Tin Chung'!#REF!)</f>
        <v/>
      </c>
      <c r="Y2394" s="57" t="str">
        <f t="shared" ca="1" si="456"/>
        <v/>
      </c>
      <c r="Z2394" s="59"/>
      <c r="AA2394" s="49" t="str">
        <f ca="1">IF(C2394="","",IF(OR(D2394&lt;NgayBatDau,D2394&gt;NgayKetThuc),"Ngày tháng phải nằm trong kỳ báo cáo",IF(AND(G2394&lt;&gt;"",COUNTIF(D.2[Tên khách hàng],G2394)=0),"Tên KH chưa khai báo trong DSKH",IF(AND(H2394&lt;&gt;"",COUNTIF(D.1[Tên sản phẩm],H2394)=0),"SP này chưa khai báo trong DSSP",""))))</f>
        <v/>
      </c>
      <c r="AB2394" s="28" t="str">
        <f t="shared" ca="1" si="446"/>
        <v/>
      </c>
      <c r="AC2394" s="29" t="str">
        <f>IF(OR(H2394="",S2394=""),"",S2394-(SUM(L2394,M2394)*INDEX(#REF!,MATCH(H2394,D.1[Tên sản phẩm],0))))</f>
        <v/>
      </c>
    </row>
    <row r="2395" spans="2:29" ht="27.75" customHeight="1">
      <c r="B2395" s="69">
        <f t="shared" si="447"/>
        <v>2392</v>
      </c>
      <c r="C2395" s="49" t="str">
        <f t="shared" ca="1" si="448"/>
        <v/>
      </c>
      <c r="D2395" s="50" t="str">
        <f t="shared" ca="1" si="449"/>
        <v/>
      </c>
      <c r="E2395" s="51" t="str">
        <f t="shared" ca="1" si="450"/>
        <v/>
      </c>
      <c r="F2395" s="51"/>
      <c r="G2395" s="52" t="str">
        <f t="shared" ca="1" si="451"/>
        <v/>
      </c>
      <c r="H2395" s="53"/>
      <c r="I2395" s="54" t="str">
        <f>IF(H2395="","",INDEX(D.1[Quy cách],MATCH(H2395,D.1[Tên sản phẩm],0)))</f>
        <v/>
      </c>
      <c r="J2395" s="20" t="str">
        <f>IF(H2395="","",INDEX(D.1[ĐVT],MATCH(H2395,D.1[Tên sản phẩm],0)))</f>
        <v/>
      </c>
      <c r="K2395" s="56" t="str">
        <f>IF(H2395="","",INDEX(#REF!,MATCH(H2395,D.1[Tên sản phẩm],0)))</f>
        <v/>
      </c>
      <c r="L2395" s="56"/>
      <c r="M2395" s="53"/>
      <c r="N2395" s="53"/>
      <c r="O2395" s="53"/>
      <c r="P2395" s="57" t="str">
        <f t="shared" si="452"/>
        <v/>
      </c>
      <c r="Q2395" s="58"/>
      <c r="R2395" s="56" t="str">
        <f t="shared" si="445"/>
        <v/>
      </c>
      <c r="S2395" s="57" t="str">
        <f t="shared" si="453"/>
        <v/>
      </c>
      <c r="T2395" s="58" t="str">
        <f t="shared" ca="1" si="454"/>
        <v/>
      </c>
      <c r="U2395" s="57" t="str">
        <f t="shared" si="455"/>
        <v/>
      </c>
      <c r="V2395" s="57" t="str">
        <f ca="1">IF(AND(C2395&lt;&gt;"",C2395&lt;&gt;OFFSET(C2395,1,0)),SUMIFS([Giá có thuế],[Số ĐK],C2395),"")</f>
        <v/>
      </c>
      <c r="W2395" s="53"/>
      <c r="X2395" s="55" t="str">
        <f>IF(W2395="","",'Thông Tin Chung'!#REF!)</f>
        <v/>
      </c>
      <c r="Y2395" s="57" t="str">
        <f t="shared" ca="1" si="456"/>
        <v/>
      </c>
      <c r="Z2395" s="59"/>
      <c r="AA2395" s="49" t="str">
        <f ca="1">IF(C2395="","",IF(OR(D2395&lt;NgayBatDau,D2395&gt;NgayKetThuc),"Ngày tháng phải nằm trong kỳ báo cáo",IF(AND(G2395&lt;&gt;"",COUNTIF(D.2[Tên khách hàng],G2395)=0),"Tên KH chưa khai báo trong DSKH",IF(AND(H2395&lt;&gt;"",COUNTIF(D.1[Tên sản phẩm],H2395)=0),"SP này chưa khai báo trong DSSP",""))))</f>
        <v/>
      </c>
      <c r="AB2395" s="28" t="str">
        <f t="shared" ca="1" si="446"/>
        <v/>
      </c>
      <c r="AC2395" s="29" t="str">
        <f>IF(OR(H2395="",S2395=""),"",S2395-(SUM(L2395,M2395)*INDEX(#REF!,MATCH(H2395,D.1[Tên sản phẩm],0))))</f>
        <v/>
      </c>
    </row>
    <row r="2396" spans="2:29" ht="27.75" customHeight="1">
      <c r="B2396" s="69">
        <f t="shared" si="447"/>
        <v>2393</v>
      </c>
      <c r="C2396" s="49" t="str">
        <f t="shared" ca="1" si="448"/>
        <v/>
      </c>
      <c r="D2396" s="50" t="str">
        <f t="shared" ca="1" si="449"/>
        <v/>
      </c>
      <c r="E2396" s="51" t="str">
        <f t="shared" ca="1" si="450"/>
        <v/>
      </c>
      <c r="F2396" s="51"/>
      <c r="G2396" s="52" t="str">
        <f t="shared" ca="1" si="451"/>
        <v/>
      </c>
      <c r="H2396" s="53"/>
      <c r="I2396" s="54" t="str">
        <f>IF(H2396="","",INDEX(D.1[Quy cách],MATCH(H2396,D.1[Tên sản phẩm],0)))</f>
        <v/>
      </c>
      <c r="J2396" s="20" t="str">
        <f>IF(H2396="","",INDEX(D.1[ĐVT],MATCH(H2396,D.1[Tên sản phẩm],0)))</f>
        <v/>
      </c>
      <c r="K2396" s="56" t="str">
        <f>IF(H2396="","",INDEX(#REF!,MATCH(H2396,D.1[Tên sản phẩm],0)))</f>
        <v/>
      </c>
      <c r="L2396" s="56"/>
      <c r="M2396" s="53"/>
      <c r="N2396" s="53"/>
      <c r="O2396" s="53"/>
      <c r="P2396" s="57" t="str">
        <f t="shared" si="452"/>
        <v/>
      </c>
      <c r="Q2396" s="58"/>
      <c r="R2396" s="56" t="str">
        <f t="shared" si="445"/>
        <v/>
      </c>
      <c r="S2396" s="57" t="str">
        <f t="shared" si="453"/>
        <v/>
      </c>
      <c r="T2396" s="58" t="str">
        <f t="shared" ca="1" si="454"/>
        <v/>
      </c>
      <c r="U2396" s="57" t="str">
        <f t="shared" si="455"/>
        <v/>
      </c>
      <c r="V2396" s="57" t="str">
        <f ca="1">IF(AND(C2396&lt;&gt;"",C2396&lt;&gt;OFFSET(C2396,1,0)),SUMIFS([Giá có thuế],[Số ĐK],C2396),"")</f>
        <v/>
      </c>
      <c r="W2396" s="53"/>
      <c r="X2396" s="55" t="str">
        <f>IF(W2396="","",'Thông Tin Chung'!#REF!)</f>
        <v/>
      </c>
      <c r="Y2396" s="57" t="str">
        <f t="shared" ca="1" si="456"/>
        <v/>
      </c>
      <c r="Z2396" s="59"/>
      <c r="AA2396" s="49" t="str">
        <f ca="1">IF(C2396="","",IF(OR(D2396&lt;NgayBatDau,D2396&gt;NgayKetThuc),"Ngày tháng phải nằm trong kỳ báo cáo",IF(AND(G2396&lt;&gt;"",COUNTIF(D.2[Tên khách hàng],G2396)=0),"Tên KH chưa khai báo trong DSKH",IF(AND(H2396&lt;&gt;"",COUNTIF(D.1[Tên sản phẩm],H2396)=0),"SP này chưa khai báo trong DSSP",""))))</f>
        <v/>
      </c>
      <c r="AB2396" s="28" t="str">
        <f t="shared" ca="1" si="446"/>
        <v/>
      </c>
      <c r="AC2396" s="29" t="str">
        <f>IF(OR(H2396="",S2396=""),"",S2396-(SUM(L2396,M2396)*INDEX(#REF!,MATCH(H2396,D.1[Tên sản phẩm],0))))</f>
        <v/>
      </c>
    </row>
    <row r="2397" spans="2:29" ht="27.75" customHeight="1">
      <c r="B2397" s="69">
        <f t="shared" si="447"/>
        <v>2394</v>
      </c>
      <c r="C2397" s="49" t="str">
        <f t="shared" ca="1" si="448"/>
        <v/>
      </c>
      <c r="D2397" s="50" t="str">
        <f t="shared" ca="1" si="449"/>
        <v/>
      </c>
      <c r="E2397" s="51" t="str">
        <f t="shared" ca="1" si="450"/>
        <v/>
      </c>
      <c r="F2397" s="51"/>
      <c r="G2397" s="52" t="str">
        <f t="shared" ca="1" si="451"/>
        <v/>
      </c>
      <c r="H2397" s="53"/>
      <c r="I2397" s="54" t="str">
        <f>IF(H2397="","",INDEX(D.1[Quy cách],MATCH(H2397,D.1[Tên sản phẩm],0)))</f>
        <v/>
      </c>
      <c r="J2397" s="20" t="str">
        <f>IF(H2397="","",INDEX(D.1[ĐVT],MATCH(H2397,D.1[Tên sản phẩm],0)))</f>
        <v/>
      </c>
      <c r="K2397" s="56" t="str">
        <f>IF(H2397="","",INDEX(#REF!,MATCH(H2397,D.1[Tên sản phẩm],0)))</f>
        <v/>
      </c>
      <c r="L2397" s="56"/>
      <c r="M2397" s="53"/>
      <c r="N2397" s="53"/>
      <c r="O2397" s="53"/>
      <c r="P2397" s="57" t="str">
        <f t="shared" si="452"/>
        <v/>
      </c>
      <c r="Q2397" s="58"/>
      <c r="R2397" s="56" t="str">
        <f t="shared" si="445"/>
        <v/>
      </c>
      <c r="S2397" s="57" t="str">
        <f t="shared" si="453"/>
        <v/>
      </c>
      <c r="T2397" s="58" t="str">
        <f t="shared" ca="1" si="454"/>
        <v/>
      </c>
      <c r="U2397" s="57" t="str">
        <f t="shared" si="455"/>
        <v/>
      </c>
      <c r="V2397" s="57" t="str">
        <f ca="1">IF(AND(C2397&lt;&gt;"",C2397&lt;&gt;OFFSET(C2397,1,0)),SUMIFS([Giá có thuế],[Số ĐK],C2397),"")</f>
        <v/>
      </c>
      <c r="W2397" s="53"/>
      <c r="X2397" s="55" t="str">
        <f>IF(W2397="","",'Thông Tin Chung'!#REF!)</f>
        <v/>
      </c>
      <c r="Y2397" s="57" t="str">
        <f t="shared" ca="1" si="456"/>
        <v/>
      </c>
      <c r="Z2397" s="59"/>
      <c r="AA2397" s="49" t="str">
        <f ca="1">IF(C2397="","",IF(OR(D2397&lt;NgayBatDau,D2397&gt;NgayKetThuc),"Ngày tháng phải nằm trong kỳ báo cáo",IF(AND(G2397&lt;&gt;"",COUNTIF(D.2[Tên khách hàng],G2397)=0),"Tên KH chưa khai báo trong DSKH",IF(AND(H2397&lt;&gt;"",COUNTIF(D.1[Tên sản phẩm],H2397)=0),"SP này chưa khai báo trong DSSP",""))))</f>
        <v/>
      </c>
      <c r="AB2397" s="28" t="str">
        <f t="shared" ca="1" si="446"/>
        <v/>
      </c>
      <c r="AC2397" s="29" t="str">
        <f>IF(OR(H2397="",S2397=""),"",S2397-(SUM(L2397,M2397)*INDEX(#REF!,MATCH(H2397,D.1[Tên sản phẩm],0))))</f>
        <v/>
      </c>
    </row>
    <row r="2398" spans="2:29" ht="27.75" customHeight="1">
      <c r="B2398" s="69">
        <f t="shared" si="447"/>
        <v>2395</v>
      </c>
      <c r="C2398" s="49" t="str">
        <f t="shared" ca="1" si="448"/>
        <v/>
      </c>
      <c r="D2398" s="50" t="str">
        <f t="shared" ca="1" si="449"/>
        <v/>
      </c>
      <c r="E2398" s="51" t="str">
        <f t="shared" ca="1" si="450"/>
        <v/>
      </c>
      <c r="F2398" s="51"/>
      <c r="G2398" s="52" t="str">
        <f t="shared" ca="1" si="451"/>
        <v/>
      </c>
      <c r="H2398" s="53"/>
      <c r="I2398" s="54" t="str">
        <f>IF(H2398="","",INDEX(D.1[Quy cách],MATCH(H2398,D.1[Tên sản phẩm],0)))</f>
        <v/>
      </c>
      <c r="J2398" s="20" t="str">
        <f>IF(H2398="","",INDEX(D.1[ĐVT],MATCH(H2398,D.1[Tên sản phẩm],0)))</f>
        <v/>
      </c>
      <c r="K2398" s="56" t="str">
        <f>IF(H2398="","",INDEX(#REF!,MATCH(H2398,D.1[Tên sản phẩm],0)))</f>
        <v/>
      </c>
      <c r="L2398" s="56"/>
      <c r="M2398" s="53"/>
      <c r="N2398" s="53"/>
      <c r="O2398" s="53"/>
      <c r="P2398" s="57" t="str">
        <f t="shared" si="452"/>
        <v/>
      </c>
      <c r="Q2398" s="58"/>
      <c r="R2398" s="56" t="str">
        <f t="shared" si="445"/>
        <v/>
      </c>
      <c r="S2398" s="57" t="str">
        <f t="shared" si="453"/>
        <v/>
      </c>
      <c r="T2398" s="58" t="str">
        <f t="shared" ca="1" si="454"/>
        <v/>
      </c>
      <c r="U2398" s="57" t="str">
        <f t="shared" si="455"/>
        <v/>
      </c>
      <c r="V2398" s="57" t="str">
        <f ca="1">IF(AND(C2398&lt;&gt;"",C2398&lt;&gt;OFFSET(C2398,1,0)),SUMIFS([Giá có thuế],[Số ĐK],C2398),"")</f>
        <v/>
      </c>
      <c r="W2398" s="53"/>
      <c r="X2398" s="55" t="str">
        <f>IF(W2398="","",'Thông Tin Chung'!#REF!)</f>
        <v/>
      </c>
      <c r="Y2398" s="57" t="str">
        <f t="shared" ca="1" si="456"/>
        <v/>
      </c>
      <c r="Z2398" s="59"/>
      <c r="AA2398" s="49" t="str">
        <f ca="1">IF(C2398="","",IF(OR(D2398&lt;NgayBatDau,D2398&gt;NgayKetThuc),"Ngày tháng phải nằm trong kỳ báo cáo",IF(AND(G2398&lt;&gt;"",COUNTIF(D.2[Tên khách hàng],G2398)=0),"Tên KH chưa khai báo trong DSKH",IF(AND(H2398&lt;&gt;"",COUNTIF(D.1[Tên sản phẩm],H2398)=0),"SP này chưa khai báo trong DSSP",""))))</f>
        <v/>
      </c>
      <c r="AB2398" s="28" t="str">
        <f t="shared" ca="1" si="446"/>
        <v/>
      </c>
      <c r="AC2398" s="29" t="str">
        <f>IF(OR(H2398="",S2398=""),"",S2398-(SUM(L2398,M2398)*INDEX(#REF!,MATCH(H2398,D.1[Tên sản phẩm],0))))</f>
        <v/>
      </c>
    </row>
    <row r="2399" spans="2:29" ht="27.75" customHeight="1">
      <c r="B2399" s="69">
        <f t="shared" si="447"/>
        <v>2396</v>
      </c>
      <c r="C2399" s="49" t="str">
        <f t="shared" ca="1" si="448"/>
        <v/>
      </c>
      <c r="D2399" s="50" t="str">
        <f t="shared" ca="1" si="449"/>
        <v/>
      </c>
      <c r="E2399" s="51" t="str">
        <f t="shared" ca="1" si="450"/>
        <v/>
      </c>
      <c r="F2399" s="51"/>
      <c r="G2399" s="52" t="str">
        <f t="shared" ca="1" si="451"/>
        <v/>
      </c>
      <c r="H2399" s="53"/>
      <c r="I2399" s="54" t="str">
        <f>IF(H2399="","",INDEX(D.1[Quy cách],MATCH(H2399,D.1[Tên sản phẩm],0)))</f>
        <v/>
      </c>
      <c r="J2399" s="20" t="str">
        <f>IF(H2399="","",INDEX(D.1[ĐVT],MATCH(H2399,D.1[Tên sản phẩm],0)))</f>
        <v/>
      </c>
      <c r="K2399" s="56" t="str">
        <f>IF(H2399="","",INDEX(#REF!,MATCH(H2399,D.1[Tên sản phẩm],0)))</f>
        <v/>
      </c>
      <c r="L2399" s="56"/>
      <c r="M2399" s="53"/>
      <c r="N2399" s="53"/>
      <c r="O2399" s="53"/>
      <c r="P2399" s="57" t="str">
        <f t="shared" si="452"/>
        <v/>
      </c>
      <c r="Q2399" s="58"/>
      <c r="R2399" s="56" t="str">
        <f t="shared" si="445"/>
        <v/>
      </c>
      <c r="S2399" s="57" t="str">
        <f t="shared" si="453"/>
        <v/>
      </c>
      <c r="T2399" s="58" t="str">
        <f t="shared" ca="1" si="454"/>
        <v/>
      </c>
      <c r="U2399" s="57" t="str">
        <f t="shared" si="455"/>
        <v/>
      </c>
      <c r="V2399" s="57" t="str">
        <f ca="1">IF(AND(C2399&lt;&gt;"",C2399&lt;&gt;OFFSET(C2399,1,0)),SUMIFS([Giá có thuế],[Số ĐK],C2399),"")</f>
        <v/>
      </c>
      <c r="W2399" s="53"/>
      <c r="X2399" s="55" t="str">
        <f>IF(W2399="","",'Thông Tin Chung'!#REF!)</f>
        <v/>
      </c>
      <c r="Y2399" s="57" t="str">
        <f t="shared" ca="1" si="456"/>
        <v/>
      </c>
      <c r="Z2399" s="59"/>
      <c r="AA2399" s="49" t="str">
        <f ca="1">IF(C2399="","",IF(OR(D2399&lt;NgayBatDau,D2399&gt;NgayKetThuc),"Ngày tháng phải nằm trong kỳ báo cáo",IF(AND(G2399&lt;&gt;"",COUNTIF(D.2[Tên khách hàng],G2399)=0),"Tên KH chưa khai báo trong DSKH",IF(AND(H2399&lt;&gt;"",COUNTIF(D.1[Tên sản phẩm],H2399)=0),"SP này chưa khai báo trong DSSP",""))))</f>
        <v/>
      </c>
      <c r="AB2399" s="28" t="str">
        <f t="shared" ca="1" si="446"/>
        <v/>
      </c>
      <c r="AC2399" s="29" t="str">
        <f>IF(OR(H2399="",S2399=""),"",S2399-(SUM(L2399,M2399)*INDEX(#REF!,MATCH(H2399,D.1[Tên sản phẩm],0))))</f>
        <v/>
      </c>
    </row>
    <row r="2400" spans="2:29" ht="27.75" customHeight="1">
      <c r="B2400" s="69">
        <f t="shared" si="447"/>
        <v>2397</v>
      </c>
      <c r="C2400" s="49" t="str">
        <f t="shared" ca="1" si="448"/>
        <v/>
      </c>
      <c r="D2400" s="50" t="str">
        <f t="shared" ca="1" si="449"/>
        <v/>
      </c>
      <c r="E2400" s="51" t="str">
        <f t="shared" ca="1" si="450"/>
        <v/>
      </c>
      <c r="F2400" s="51"/>
      <c r="G2400" s="52" t="str">
        <f t="shared" ca="1" si="451"/>
        <v/>
      </c>
      <c r="H2400" s="53"/>
      <c r="I2400" s="54" t="str">
        <f>IF(H2400="","",INDEX(D.1[Quy cách],MATCH(H2400,D.1[Tên sản phẩm],0)))</f>
        <v/>
      </c>
      <c r="J2400" s="20" t="str">
        <f>IF(H2400="","",INDEX(D.1[ĐVT],MATCH(H2400,D.1[Tên sản phẩm],0)))</f>
        <v/>
      </c>
      <c r="K2400" s="56" t="str">
        <f>IF(H2400="","",INDEX(#REF!,MATCH(H2400,D.1[Tên sản phẩm],0)))</f>
        <v/>
      </c>
      <c r="L2400" s="56"/>
      <c r="M2400" s="53"/>
      <c r="N2400" s="53"/>
      <c r="O2400" s="53"/>
      <c r="P2400" s="57" t="str">
        <f t="shared" si="452"/>
        <v/>
      </c>
      <c r="Q2400" s="58"/>
      <c r="R2400" s="56" t="str">
        <f t="shared" si="445"/>
        <v/>
      </c>
      <c r="S2400" s="57" t="str">
        <f t="shared" si="453"/>
        <v/>
      </c>
      <c r="T2400" s="58" t="str">
        <f t="shared" ca="1" si="454"/>
        <v/>
      </c>
      <c r="U2400" s="57" t="str">
        <f t="shared" si="455"/>
        <v/>
      </c>
      <c r="V2400" s="57" t="str">
        <f ca="1">IF(AND(C2400&lt;&gt;"",C2400&lt;&gt;OFFSET(C2400,1,0)),SUMIFS([Giá có thuế],[Số ĐK],C2400),"")</f>
        <v/>
      </c>
      <c r="W2400" s="53"/>
      <c r="X2400" s="55" t="str">
        <f>IF(W2400="","",'Thông Tin Chung'!#REF!)</f>
        <v/>
      </c>
      <c r="Y2400" s="57" t="str">
        <f t="shared" ca="1" si="456"/>
        <v/>
      </c>
      <c r="Z2400" s="59"/>
      <c r="AA2400" s="49" t="str">
        <f ca="1">IF(C2400="","",IF(OR(D2400&lt;NgayBatDau,D2400&gt;NgayKetThuc),"Ngày tháng phải nằm trong kỳ báo cáo",IF(AND(G2400&lt;&gt;"",COUNTIF(D.2[Tên khách hàng],G2400)=0),"Tên KH chưa khai báo trong DSKH",IF(AND(H2400&lt;&gt;"",COUNTIF(D.1[Tên sản phẩm],H2400)=0),"SP này chưa khai báo trong DSSP",""))))</f>
        <v/>
      </c>
      <c r="AB2400" s="28" t="str">
        <f t="shared" ca="1" si="446"/>
        <v/>
      </c>
      <c r="AC2400" s="29" t="str">
        <f>IF(OR(H2400="",S2400=""),"",S2400-(SUM(L2400,M2400)*INDEX(#REF!,MATCH(H2400,D.1[Tên sản phẩm],0))))</f>
        <v/>
      </c>
    </row>
    <row r="2401" spans="2:29" ht="27.75" customHeight="1">
      <c r="B2401" s="69">
        <f t="shared" si="447"/>
        <v>2398</v>
      </c>
      <c r="C2401" s="49" t="str">
        <f t="shared" ca="1" si="448"/>
        <v/>
      </c>
      <c r="D2401" s="50" t="str">
        <f t="shared" ca="1" si="449"/>
        <v/>
      </c>
      <c r="E2401" s="51" t="str">
        <f t="shared" ca="1" si="450"/>
        <v/>
      </c>
      <c r="F2401" s="51"/>
      <c r="G2401" s="52" t="str">
        <f t="shared" ca="1" si="451"/>
        <v/>
      </c>
      <c r="H2401" s="53"/>
      <c r="I2401" s="54" t="str">
        <f>IF(H2401="","",INDEX(D.1[Quy cách],MATCH(H2401,D.1[Tên sản phẩm],0)))</f>
        <v/>
      </c>
      <c r="J2401" s="20" t="str">
        <f>IF(H2401="","",INDEX(D.1[ĐVT],MATCH(H2401,D.1[Tên sản phẩm],0)))</f>
        <v/>
      </c>
      <c r="K2401" s="56" t="str">
        <f>IF(H2401="","",INDEX(#REF!,MATCH(H2401,D.1[Tên sản phẩm],0)))</f>
        <v/>
      </c>
      <c r="L2401" s="56"/>
      <c r="M2401" s="53"/>
      <c r="N2401" s="53"/>
      <c r="O2401" s="53"/>
      <c r="P2401" s="57" t="str">
        <f t="shared" si="452"/>
        <v/>
      </c>
      <c r="Q2401" s="58"/>
      <c r="R2401" s="56" t="str">
        <f t="shared" si="445"/>
        <v/>
      </c>
      <c r="S2401" s="57" t="str">
        <f t="shared" si="453"/>
        <v/>
      </c>
      <c r="T2401" s="58" t="str">
        <f t="shared" ca="1" si="454"/>
        <v/>
      </c>
      <c r="U2401" s="57" t="str">
        <f t="shared" si="455"/>
        <v/>
      </c>
      <c r="V2401" s="57" t="str">
        <f ca="1">IF(AND(C2401&lt;&gt;"",C2401&lt;&gt;OFFSET(C2401,1,0)),SUMIFS([Giá có thuế],[Số ĐK],C2401),"")</f>
        <v/>
      </c>
      <c r="W2401" s="53"/>
      <c r="X2401" s="55" t="str">
        <f>IF(W2401="","",'Thông Tin Chung'!#REF!)</f>
        <v/>
      </c>
      <c r="Y2401" s="57" t="str">
        <f t="shared" ca="1" si="456"/>
        <v/>
      </c>
      <c r="Z2401" s="59"/>
      <c r="AA2401" s="49" t="str">
        <f ca="1">IF(C2401="","",IF(OR(D2401&lt;NgayBatDau,D2401&gt;NgayKetThuc),"Ngày tháng phải nằm trong kỳ báo cáo",IF(AND(G2401&lt;&gt;"",COUNTIF(D.2[Tên khách hàng],G2401)=0),"Tên KH chưa khai báo trong DSKH",IF(AND(H2401&lt;&gt;"",COUNTIF(D.1[Tên sản phẩm],H2401)=0),"SP này chưa khai báo trong DSSP",""))))</f>
        <v/>
      </c>
      <c r="AB2401" s="28" t="str">
        <f t="shared" ca="1" si="446"/>
        <v/>
      </c>
      <c r="AC2401" s="29" t="str">
        <f>IF(OR(H2401="",S2401=""),"",S2401-(SUM(L2401,M2401)*INDEX(#REF!,MATCH(H2401,D.1[Tên sản phẩm],0))))</f>
        <v/>
      </c>
    </row>
    <row r="2402" spans="2:29" ht="27.75" customHeight="1">
      <c r="B2402" s="69">
        <f t="shared" si="447"/>
        <v>2399</v>
      </c>
      <c r="C2402" s="49" t="str">
        <f t="shared" ca="1" si="448"/>
        <v/>
      </c>
      <c r="D2402" s="50" t="str">
        <f t="shared" ca="1" si="449"/>
        <v/>
      </c>
      <c r="E2402" s="51" t="str">
        <f t="shared" ca="1" si="450"/>
        <v/>
      </c>
      <c r="F2402" s="51"/>
      <c r="G2402" s="52" t="str">
        <f t="shared" ca="1" si="451"/>
        <v/>
      </c>
      <c r="H2402" s="53"/>
      <c r="I2402" s="54" t="str">
        <f>IF(H2402="","",INDEX(D.1[Quy cách],MATCH(H2402,D.1[Tên sản phẩm],0)))</f>
        <v/>
      </c>
      <c r="J2402" s="20" t="str">
        <f>IF(H2402="","",INDEX(D.1[ĐVT],MATCH(H2402,D.1[Tên sản phẩm],0)))</f>
        <v/>
      </c>
      <c r="K2402" s="56" t="str">
        <f>IF(H2402="","",INDEX(#REF!,MATCH(H2402,D.1[Tên sản phẩm],0)))</f>
        <v/>
      </c>
      <c r="L2402" s="56"/>
      <c r="M2402" s="53"/>
      <c r="N2402" s="53"/>
      <c r="O2402" s="53"/>
      <c r="P2402" s="57" t="str">
        <f t="shared" si="452"/>
        <v/>
      </c>
      <c r="Q2402" s="58"/>
      <c r="R2402" s="56" t="str">
        <f t="shared" si="445"/>
        <v/>
      </c>
      <c r="S2402" s="57" t="str">
        <f t="shared" si="453"/>
        <v/>
      </c>
      <c r="T2402" s="58" t="str">
        <f t="shared" ca="1" si="454"/>
        <v/>
      </c>
      <c r="U2402" s="57" t="str">
        <f t="shared" si="455"/>
        <v/>
      </c>
      <c r="V2402" s="57" t="str">
        <f ca="1">IF(AND(C2402&lt;&gt;"",C2402&lt;&gt;OFFSET(C2402,1,0)),SUMIFS([Giá có thuế],[Số ĐK],C2402),"")</f>
        <v/>
      </c>
      <c r="W2402" s="53"/>
      <c r="X2402" s="55" t="str">
        <f>IF(W2402="","",'Thông Tin Chung'!#REF!)</f>
        <v/>
      </c>
      <c r="Y2402" s="57" t="str">
        <f t="shared" ca="1" si="456"/>
        <v/>
      </c>
      <c r="Z2402" s="59"/>
      <c r="AA2402" s="49" t="str">
        <f ca="1">IF(C2402="","",IF(OR(D2402&lt;NgayBatDau,D2402&gt;NgayKetThuc),"Ngày tháng phải nằm trong kỳ báo cáo",IF(AND(G2402&lt;&gt;"",COUNTIF(D.2[Tên khách hàng],G2402)=0),"Tên KH chưa khai báo trong DSKH",IF(AND(H2402&lt;&gt;"",COUNTIF(D.1[Tên sản phẩm],H2402)=0),"SP này chưa khai báo trong DSSP",""))))</f>
        <v/>
      </c>
      <c r="AB2402" s="28" t="str">
        <f t="shared" ca="1" si="446"/>
        <v/>
      </c>
      <c r="AC2402" s="29" t="str">
        <f>IF(OR(H2402="",S2402=""),"",S2402-(SUM(L2402,M2402)*INDEX(#REF!,MATCH(H2402,D.1[Tên sản phẩm],0))))</f>
        <v/>
      </c>
    </row>
    <row r="2403" spans="2:29" ht="27.75" customHeight="1">
      <c r="B2403" s="69">
        <f t="shared" si="447"/>
        <v>2400</v>
      </c>
      <c r="C2403" s="49" t="str">
        <f t="shared" ca="1" si="448"/>
        <v/>
      </c>
      <c r="D2403" s="50" t="str">
        <f t="shared" ca="1" si="449"/>
        <v/>
      </c>
      <c r="E2403" s="51" t="str">
        <f t="shared" ca="1" si="450"/>
        <v/>
      </c>
      <c r="F2403" s="51"/>
      <c r="G2403" s="52" t="str">
        <f t="shared" ca="1" si="451"/>
        <v/>
      </c>
      <c r="H2403" s="53"/>
      <c r="I2403" s="54" t="str">
        <f>IF(H2403="","",INDEX(D.1[Quy cách],MATCH(H2403,D.1[Tên sản phẩm],0)))</f>
        <v/>
      </c>
      <c r="J2403" s="20" t="str">
        <f>IF(H2403="","",INDEX(D.1[ĐVT],MATCH(H2403,D.1[Tên sản phẩm],0)))</f>
        <v/>
      </c>
      <c r="K2403" s="56" t="str">
        <f>IF(H2403="","",INDEX(#REF!,MATCH(H2403,D.1[Tên sản phẩm],0)))</f>
        <v/>
      </c>
      <c r="L2403" s="56"/>
      <c r="M2403" s="53"/>
      <c r="N2403" s="53"/>
      <c r="O2403" s="53"/>
      <c r="P2403" s="57" t="str">
        <f t="shared" si="452"/>
        <v/>
      </c>
      <c r="Q2403" s="58"/>
      <c r="R2403" s="56" t="str">
        <f t="shared" si="445"/>
        <v/>
      </c>
      <c r="S2403" s="57" t="str">
        <f t="shared" si="453"/>
        <v/>
      </c>
      <c r="T2403" s="58" t="str">
        <f t="shared" ca="1" si="454"/>
        <v/>
      </c>
      <c r="U2403" s="57" t="str">
        <f t="shared" si="455"/>
        <v/>
      </c>
      <c r="V2403" s="57" t="str">
        <f ca="1">IF(AND(C2403&lt;&gt;"",C2403&lt;&gt;OFFSET(C2403,1,0)),SUMIFS([Giá có thuế],[Số ĐK],C2403),"")</f>
        <v/>
      </c>
      <c r="W2403" s="53"/>
      <c r="X2403" s="55" t="str">
        <f>IF(W2403="","",'Thông Tin Chung'!#REF!)</f>
        <v/>
      </c>
      <c r="Y2403" s="57" t="str">
        <f t="shared" ca="1" si="456"/>
        <v/>
      </c>
      <c r="Z2403" s="59"/>
      <c r="AA2403" s="49" t="str">
        <f ca="1">IF(C2403="","",IF(OR(D2403&lt;NgayBatDau,D2403&gt;NgayKetThuc),"Ngày tháng phải nằm trong kỳ báo cáo",IF(AND(G2403&lt;&gt;"",COUNTIF(D.2[Tên khách hàng],G2403)=0),"Tên KH chưa khai báo trong DSKH",IF(AND(H2403&lt;&gt;"",COUNTIF(D.1[Tên sản phẩm],H2403)=0),"SP này chưa khai báo trong DSSP",""))))</f>
        <v/>
      </c>
      <c r="AB2403" s="28" t="str">
        <f t="shared" ca="1" si="446"/>
        <v/>
      </c>
      <c r="AC2403" s="29" t="str">
        <f>IF(OR(H2403="",S2403=""),"",S2403-(SUM(L2403,M2403)*INDEX(#REF!,MATCH(H2403,D.1[Tên sản phẩm],0))))</f>
        <v/>
      </c>
    </row>
    <row r="2404" spans="2:29" ht="27.75" customHeight="1">
      <c r="B2404" s="69">
        <f t="shared" si="447"/>
        <v>2401</v>
      </c>
      <c r="C2404" s="49" t="str">
        <f t="shared" ca="1" si="448"/>
        <v/>
      </c>
      <c r="D2404" s="50" t="str">
        <f t="shared" ca="1" si="449"/>
        <v/>
      </c>
      <c r="E2404" s="51" t="str">
        <f t="shared" ca="1" si="450"/>
        <v/>
      </c>
      <c r="F2404" s="51"/>
      <c r="G2404" s="52" t="str">
        <f t="shared" ca="1" si="451"/>
        <v/>
      </c>
      <c r="H2404" s="53"/>
      <c r="I2404" s="54" t="str">
        <f>IF(H2404="","",INDEX(D.1[Quy cách],MATCH(H2404,D.1[Tên sản phẩm],0)))</f>
        <v/>
      </c>
      <c r="J2404" s="20" t="str">
        <f>IF(H2404="","",INDEX(D.1[ĐVT],MATCH(H2404,D.1[Tên sản phẩm],0)))</f>
        <v/>
      </c>
      <c r="K2404" s="56" t="str">
        <f>IF(H2404="","",INDEX(#REF!,MATCH(H2404,D.1[Tên sản phẩm],0)))</f>
        <v/>
      </c>
      <c r="L2404" s="56"/>
      <c r="M2404" s="53"/>
      <c r="N2404" s="53"/>
      <c r="O2404" s="53"/>
      <c r="P2404" s="57" t="str">
        <f t="shared" si="452"/>
        <v/>
      </c>
      <c r="Q2404" s="58"/>
      <c r="R2404" s="56" t="str">
        <f t="shared" si="445"/>
        <v/>
      </c>
      <c r="S2404" s="57" t="str">
        <f t="shared" si="453"/>
        <v/>
      </c>
      <c r="T2404" s="58" t="str">
        <f t="shared" ca="1" si="454"/>
        <v/>
      </c>
      <c r="U2404" s="57" t="str">
        <f t="shared" si="455"/>
        <v/>
      </c>
      <c r="V2404" s="57" t="str">
        <f ca="1">IF(AND(C2404&lt;&gt;"",C2404&lt;&gt;OFFSET(C2404,1,0)),SUMIFS([Giá có thuế],[Số ĐK],C2404),"")</f>
        <v/>
      </c>
      <c r="W2404" s="53"/>
      <c r="X2404" s="55" t="str">
        <f>IF(W2404="","",'Thông Tin Chung'!#REF!)</f>
        <v/>
      </c>
      <c r="Y2404" s="57" t="str">
        <f t="shared" ca="1" si="456"/>
        <v/>
      </c>
      <c r="Z2404" s="59"/>
      <c r="AA2404" s="49" t="str">
        <f ca="1">IF(C2404="","",IF(OR(D2404&lt;NgayBatDau,D2404&gt;NgayKetThuc),"Ngày tháng phải nằm trong kỳ báo cáo",IF(AND(G2404&lt;&gt;"",COUNTIF(D.2[Tên khách hàng],G2404)=0),"Tên KH chưa khai báo trong DSKH",IF(AND(H2404&lt;&gt;"",COUNTIF(D.1[Tên sản phẩm],H2404)=0),"SP này chưa khai báo trong DSSP",""))))</f>
        <v/>
      </c>
      <c r="AB2404" s="28" t="str">
        <f t="shared" ca="1" si="446"/>
        <v/>
      </c>
      <c r="AC2404" s="29" t="str">
        <f>IF(OR(H2404="",S2404=""),"",S2404-(SUM(L2404,M2404)*INDEX(#REF!,MATCH(H2404,D.1[Tên sản phẩm],0))))</f>
        <v/>
      </c>
    </row>
    <row r="2405" spans="2:29" ht="27.75" customHeight="1">
      <c r="B2405" s="69">
        <f t="shared" si="447"/>
        <v>2402</v>
      </c>
      <c r="C2405" s="49" t="str">
        <f t="shared" ca="1" si="448"/>
        <v/>
      </c>
      <c r="D2405" s="50" t="str">
        <f t="shared" ca="1" si="449"/>
        <v/>
      </c>
      <c r="E2405" s="51" t="str">
        <f t="shared" ca="1" si="450"/>
        <v/>
      </c>
      <c r="F2405" s="51"/>
      <c r="G2405" s="52" t="str">
        <f t="shared" ca="1" si="451"/>
        <v/>
      </c>
      <c r="H2405" s="53"/>
      <c r="I2405" s="54" t="str">
        <f>IF(H2405="","",INDEX(D.1[Quy cách],MATCH(H2405,D.1[Tên sản phẩm],0)))</f>
        <v/>
      </c>
      <c r="J2405" s="20" t="str">
        <f>IF(H2405="","",INDEX(D.1[ĐVT],MATCH(H2405,D.1[Tên sản phẩm],0)))</f>
        <v/>
      </c>
      <c r="K2405" s="56" t="str">
        <f>IF(H2405="","",INDEX(#REF!,MATCH(H2405,D.1[Tên sản phẩm],0)))</f>
        <v/>
      </c>
      <c r="L2405" s="56"/>
      <c r="M2405" s="53"/>
      <c r="N2405" s="53"/>
      <c r="O2405" s="53"/>
      <c r="P2405" s="57" t="str">
        <f t="shared" si="452"/>
        <v/>
      </c>
      <c r="Q2405" s="58"/>
      <c r="R2405" s="56" t="str">
        <f t="shared" si="445"/>
        <v/>
      </c>
      <c r="S2405" s="57" t="str">
        <f t="shared" si="453"/>
        <v/>
      </c>
      <c r="T2405" s="58" t="str">
        <f t="shared" ca="1" si="454"/>
        <v/>
      </c>
      <c r="U2405" s="57" t="str">
        <f t="shared" si="455"/>
        <v/>
      </c>
      <c r="V2405" s="57" t="str">
        <f ca="1">IF(AND(C2405&lt;&gt;"",C2405&lt;&gt;OFFSET(C2405,1,0)),SUMIFS([Giá có thuế],[Số ĐK],C2405),"")</f>
        <v/>
      </c>
      <c r="W2405" s="53"/>
      <c r="X2405" s="55" t="str">
        <f>IF(W2405="","",'Thông Tin Chung'!#REF!)</f>
        <v/>
      </c>
      <c r="Y2405" s="57" t="str">
        <f t="shared" ca="1" si="456"/>
        <v/>
      </c>
      <c r="Z2405" s="59"/>
      <c r="AA2405" s="49" t="str">
        <f ca="1">IF(C2405="","",IF(OR(D2405&lt;NgayBatDau,D2405&gt;NgayKetThuc),"Ngày tháng phải nằm trong kỳ báo cáo",IF(AND(G2405&lt;&gt;"",COUNTIF(D.2[Tên khách hàng],G2405)=0),"Tên KH chưa khai báo trong DSKH",IF(AND(H2405&lt;&gt;"",COUNTIF(D.1[Tên sản phẩm],H2405)=0),"SP này chưa khai báo trong DSSP",""))))</f>
        <v/>
      </c>
      <c r="AB2405" s="28" t="str">
        <f t="shared" ca="1" si="446"/>
        <v/>
      </c>
      <c r="AC2405" s="29" t="str">
        <f>IF(OR(H2405="",S2405=""),"",S2405-(SUM(L2405,M2405)*INDEX(#REF!,MATCH(H2405,D.1[Tên sản phẩm],0))))</f>
        <v/>
      </c>
    </row>
    <row r="2406" spans="2:29" ht="27.75" customHeight="1">
      <c r="B2406" s="69">
        <f t="shared" si="447"/>
        <v>2403</v>
      </c>
      <c r="C2406" s="49" t="str">
        <f t="shared" ca="1" si="448"/>
        <v/>
      </c>
      <c r="D2406" s="50" t="str">
        <f t="shared" ca="1" si="449"/>
        <v/>
      </c>
      <c r="E2406" s="51" t="str">
        <f t="shared" ca="1" si="450"/>
        <v/>
      </c>
      <c r="F2406" s="51"/>
      <c r="G2406" s="52" t="str">
        <f t="shared" ca="1" si="451"/>
        <v/>
      </c>
      <c r="H2406" s="53"/>
      <c r="I2406" s="54" t="str">
        <f>IF(H2406="","",INDEX(D.1[Quy cách],MATCH(H2406,D.1[Tên sản phẩm],0)))</f>
        <v/>
      </c>
      <c r="J2406" s="20" t="str">
        <f>IF(H2406="","",INDEX(D.1[ĐVT],MATCH(H2406,D.1[Tên sản phẩm],0)))</f>
        <v/>
      </c>
      <c r="K2406" s="56" t="str">
        <f>IF(H2406="","",INDEX(#REF!,MATCH(H2406,D.1[Tên sản phẩm],0)))</f>
        <v/>
      </c>
      <c r="L2406" s="56"/>
      <c r="M2406" s="53"/>
      <c r="N2406" s="53"/>
      <c r="O2406" s="53"/>
      <c r="P2406" s="57" t="str">
        <f t="shared" si="452"/>
        <v/>
      </c>
      <c r="Q2406" s="58"/>
      <c r="R2406" s="56" t="str">
        <f t="shared" si="445"/>
        <v/>
      </c>
      <c r="S2406" s="57" t="str">
        <f t="shared" si="453"/>
        <v/>
      </c>
      <c r="T2406" s="58" t="str">
        <f t="shared" ca="1" si="454"/>
        <v/>
      </c>
      <c r="U2406" s="57" t="str">
        <f t="shared" si="455"/>
        <v/>
      </c>
      <c r="V2406" s="57" t="str">
        <f ca="1">IF(AND(C2406&lt;&gt;"",C2406&lt;&gt;OFFSET(C2406,1,0)),SUMIFS([Giá có thuế],[Số ĐK],C2406),"")</f>
        <v/>
      </c>
      <c r="W2406" s="53"/>
      <c r="X2406" s="55" t="str">
        <f>IF(W2406="","",'Thông Tin Chung'!#REF!)</f>
        <v/>
      </c>
      <c r="Y2406" s="57" t="str">
        <f t="shared" ca="1" si="456"/>
        <v/>
      </c>
      <c r="Z2406" s="59"/>
      <c r="AA2406" s="49" t="str">
        <f ca="1">IF(C2406="","",IF(OR(D2406&lt;NgayBatDau,D2406&gt;NgayKetThuc),"Ngày tháng phải nằm trong kỳ báo cáo",IF(AND(G2406&lt;&gt;"",COUNTIF(D.2[Tên khách hàng],G2406)=0),"Tên KH chưa khai báo trong DSKH",IF(AND(H2406&lt;&gt;"",COUNTIF(D.1[Tên sản phẩm],H2406)=0),"SP này chưa khai báo trong DSSP",""))))</f>
        <v/>
      </c>
      <c r="AB2406" s="28" t="str">
        <f t="shared" ca="1" si="446"/>
        <v/>
      </c>
      <c r="AC2406" s="29" t="str">
        <f>IF(OR(H2406="",S2406=""),"",S2406-(SUM(L2406,M2406)*INDEX(#REF!,MATCH(H2406,D.1[Tên sản phẩm],0))))</f>
        <v/>
      </c>
    </row>
    <row r="2407" spans="2:29" ht="27.75" customHeight="1">
      <c r="B2407" s="69">
        <f t="shared" si="447"/>
        <v>2404</v>
      </c>
      <c r="C2407" s="49" t="str">
        <f t="shared" ca="1" si="448"/>
        <v/>
      </c>
      <c r="D2407" s="50" t="str">
        <f t="shared" ca="1" si="449"/>
        <v/>
      </c>
      <c r="E2407" s="51" t="str">
        <f t="shared" ca="1" si="450"/>
        <v/>
      </c>
      <c r="F2407" s="51"/>
      <c r="G2407" s="52" t="str">
        <f t="shared" ca="1" si="451"/>
        <v/>
      </c>
      <c r="H2407" s="53"/>
      <c r="I2407" s="54" t="str">
        <f>IF(H2407="","",INDEX(D.1[Quy cách],MATCH(H2407,D.1[Tên sản phẩm],0)))</f>
        <v/>
      </c>
      <c r="J2407" s="20" t="str">
        <f>IF(H2407="","",INDEX(D.1[ĐVT],MATCH(H2407,D.1[Tên sản phẩm],0)))</f>
        <v/>
      </c>
      <c r="K2407" s="56" t="str">
        <f>IF(H2407="","",INDEX(#REF!,MATCH(H2407,D.1[Tên sản phẩm],0)))</f>
        <v/>
      </c>
      <c r="L2407" s="56"/>
      <c r="M2407" s="53"/>
      <c r="N2407" s="53"/>
      <c r="O2407" s="53"/>
      <c r="P2407" s="57" t="str">
        <f t="shared" si="452"/>
        <v/>
      </c>
      <c r="Q2407" s="58"/>
      <c r="R2407" s="56" t="str">
        <f t="shared" si="445"/>
        <v/>
      </c>
      <c r="S2407" s="57" t="str">
        <f t="shared" si="453"/>
        <v/>
      </c>
      <c r="T2407" s="58" t="str">
        <f t="shared" ca="1" si="454"/>
        <v/>
      </c>
      <c r="U2407" s="57" t="str">
        <f t="shared" si="455"/>
        <v/>
      </c>
      <c r="V2407" s="57" t="str">
        <f ca="1">IF(AND(C2407&lt;&gt;"",C2407&lt;&gt;OFFSET(C2407,1,0)),SUMIFS([Giá có thuế],[Số ĐK],C2407),"")</f>
        <v/>
      </c>
      <c r="W2407" s="53"/>
      <c r="X2407" s="55" t="str">
        <f>IF(W2407="","",'Thông Tin Chung'!#REF!)</f>
        <v/>
      </c>
      <c r="Y2407" s="57" t="str">
        <f t="shared" ca="1" si="456"/>
        <v/>
      </c>
      <c r="Z2407" s="59"/>
      <c r="AA2407" s="49" t="str">
        <f ca="1">IF(C2407="","",IF(OR(D2407&lt;NgayBatDau,D2407&gt;NgayKetThuc),"Ngày tháng phải nằm trong kỳ báo cáo",IF(AND(G2407&lt;&gt;"",COUNTIF(D.2[Tên khách hàng],G2407)=0),"Tên KH chưa khai báo trong DSKH",IF(AND(H2407&lt;&gt;"",COUNTIF(D.1[Tên sản phẩm],H2407)=0),"SP này chưa khai báo trong DSSP",""))))</f>
        <v/>
      </c>
      <c r="AB2407" s="28" t="str">
        <f t="shared" ca="1" si="446"/>
        <v/>
      </c>
      <c r="AC2407" s="29" t="str">
        <f>IF(OR(H2407="",S2407=""),"",S2407-(SUM(L2407,M2407)*INDEX(#REF!,MATCH(H2407,D.1[Tên sản phẩm],0))))</f>
        <v/>
      </c>
    </row>
    <row r="2408" spans="2:29" ht="27.75" customHeight="1">
      <c r="B2408" s="69">
        <f t="shared" si="447"/>
        <v>2405</v>
      </c>
      <c r="C2408" s="49" t="str">
        <f t="shared" ca="1" si="448"/>
        <v/>
      </c>
      <c r="D2408" s="50" t="str">
        <f t="shared" ca="1" si="449"/>
        <v/>
      </c>
      <c r="E2408" s="51" t="str">
        <f t="shared" ca="1" si="450"/>
        <v/>
      </c>
      <c r="F2408" s="51"/>
      <c r="G2408" s="52" t="str">
        <f t="shared" ca="1" si="451"/>
        <v/>
      </c>
      <c r="H2408" s="53"/>
      <c r="I2408" s="54" t="str">
        <f>IF(H2408="","",INDEX(D.1[Quy cách],MATCH(H2408,D.1[Tên sản phẩm],0)))</f>
        <v/>
      </c>
      <c r="J2408" s="20" t="str">
        <f>IF(H2408="","",INDEX(D.1[ĐVT],MATCH(H2408,D.1[Tên sản phẩm],0)))</f>
        <v/>
      </c>
      <c r="K2408" s="56" t="str">
        <f>IF(H2408="","",INDEX(#REF!,MATCH(H2408,D.1[Tên sản phẩm],0)))</f>
        <v/>
      </c>
      <c r="L2408" s="56"/>
      <c r="M2408" s="53"/>
      <c r="N2408" s="53"/>
      <c r="O2408" s="53"/>
      <c r="P2408" s="57" t="str">
        <f t="shared" si="452"/>
        <v/>
      </c>
      <c r="Q2408" s="58"/>
      <c r="R2408" s="56" t="str">
        <f t="shared" si="445"/>
        <v/>
      </c>
      <c r="S2408" s="57" t="str">
        <f t="shared" si="453"/>
        <v/>
      </c>
      <c r="T2408" s="58" t="str">
        <f t="shared" ca="1" si="454"/>
        <v/>
      </c>
      <c r="U2408" s="57" t="str">
        <f t="shared" si="455"/>
        <v/>
      </c>
      <c r="V2408" s="57" t="str">
        <f ca="1">IF(AND(C2408&lt;&gt;"",C2408&lt;&gt;OFFSET(C2408,1,0)),SUMIFS([Giá có thuế],[Số ĐK],C2408),"")</f>
        <v/>
      </c>
      <c r="W2408" s="53"/>
      <c r="X2408" s="55" t="str">
        <f>IF(W2408="","",'Thông Tin Chung'!#REF!)</f>
        <v/>
      </c>
      <c r="Y2408" s="57" t="str">
        <f t="shared" ca="1" si="456"/>
        <v/>
      </c>
      <c r="Z2408" s="59"/>
      <c r="AA2408" s="49" t="str">
        <f ca="1">IF(C2408="","",IF(OR(D2408&lt;NgayBatDau,D2408&gt;NgayKetThuc),"Ngày tháng phải nằm trong kỳ báo cáo",IF(AND(G2408&lt;&gt;"",COUNTIF(D.2[Tên khách hàng],G2408)=0),"Tên KH chưa khai báo trong DSKH",IF(AND(H2408&lt;&gt;"",COUNTIF(D.1[Tên sản phẩm],H2408)=0),"SP này chưa khai báo trong DSSP",""))))</f>
        <v/>
      </c>
      <c r="AB2408" s="28" t="str">
        <f t="shared" ca="1" si="446"/>
        <v/>
      </c>
      <c r="AC2408" s="29" t="str">
        <f>IF(OR(H2408="",S2408=""),"",S2408-(SUM(L2408,M2408)*INDEX(#REF!,MATCH(H2408,D.1[Tên sản phẩm],0))))</f>
        <v/>
      </c>
    </row>
    <row r="2409" spans="2:29" ht="27.75" customHeight="1">
      <c r="B2409" s="69">
        <f t="shared" si="447"/>
        <v>2406</v>
      </c>
      <c r="C2409" s="49" t="str">
        <f t="shared" ca="1" si="448"/>
        <v/>
      </c>
      <c r="D2409" s="50" t="str">
        <f t="shared" ca="1" si="449"/>
        <v/>
      </c>
      <c r="E2409" s="51" t="str">
        <f t="shared" ca="1" si="450"/>
        <v/>
      </c>
      <c r="F2409" s="51"/>
      <c r="G2409" s="52" t="str">
        <f t="shared" ca="1" si="451"/>
        <v/>
      </c>
      <c r="H2409" s="53"/>
      <c r="I2409" s="54" t="str">
        <f>IF(H2409="","",INDEX(D.1[Quy cách],MATCH(H2409,D.1[Tên sản phẩm],0)))</f>
        <v/>
      </c>
      <c r="J2409" s="20" t="str">
        <f>IF(H2409="","",INDEX(D.1[ĐVT],MATCH(H2409,D.1[Tên sản phẩm],0)))</f>
        <v/>
      </c>
      <c r="K2409" s="56" t="str">
        <f>IF(H2409="","",INDEX(#REF!,MATCH(H2409,D.1[Tên sản phẩm],0)))</f>
        <v/>
      </c>
      <c r="L2409" s="56"/>
      <c r="M2409" s="53"/>
      <c r="N2409" s="53"/>
      <c r="O2409" s="53"/>
      <c r="P2409" s="57" t="str">
        <f t="shared" si="452"/>
        <v/>
      </c>
      <c r="Q2409" s="58"/>
      <c r="R2409" s="56" t="str">
        <f t="shared" si="445"/>
        <v/>
      </c>
      <c r="S2409" s="57" t="str">
        <f t="shared" si="453"/>
        <v/>
      </c>
      <c r="T2409" s="58" t="str">
        <f t="shared" ca="1" si="454"/>
        <v/>
      </c>
      <c r="U2409" s="57" t="str">
        <f t="shared" si="455"/>
        <v/>
      </c>
      <c r="V2409" s="57" t="str">
        <f ca="1">IF(AND(C2409&lt;&gt;"",C2409&lt;&gt;OFFSET(C2409,1,0)),SUMIFS([Giá có thuế],[Số ĐK],C2409),"")</f>
        <v/>
      </c>
      <c r="W2409" s="53"/>
      <c r="X2409" s="55" t="str">
        <f>IF(W2409="","",'Thông Tin Chung'!#REF!)</f>
        <v/>
      </c>
      <c r="Y2409" s="57" t="str">
        <f t="shared" ca="1" si="456"/>
        <v/>
      </c>
      <c r="Z2409" s="59"/>
      <c r="AA2409" s="49" t="str">
        <f ca="1">IF(C2409="","",IF(OR(D2409&lt;NgayBatDau,D2409&gt;NgayKetThuc),"Ngày tháng phải nằm trong kỳ báo cáo",IF(AND(G2409&lt;&gt;"",COUNTIF(D.2[Tên khách hàng],G2409)=0),"Tên KH chưa khai báo trong DSKH",IF(AND(H2409&lt;&gt;"",COUNTIF(D.1[Tên sản phẩm],H2409)=0),"SP này chưa khai báo trong DSSP",""))))</f>
        <v/>
      </c>
      <c r="AB2409" s="28" t="str">
        <f t="shared" ca="1" si="446"/>
        <v/>
      </c>
      <c r="AC2409" s="29" t="str">
        <f>IF(OR(H2409="",S2409=""),"",S2409-(SUM(L2409,M2409)*INDEX(#REF!,MATCH(H2409,D.1[Tên sản phẩm],0))))</f>
        <v/>
      </c>
    </row>
    <row r="2410" spans="2:29" ht="27.75" customHeight="1">
      <c r="B2410" s="69">
        <f t="shared" si="447"/>
        <v>2407</v>
      </c>
      <c r="C2410" s="49" t="str">
        <f t="shared" ca="1" si="448"/>
        <v/>
      </c>
      <c r="D2410" s="50" t="str">
        <f t="shared" ca="1" si="449"/>
        <v/>
      </c>
      <c r="E2410" s="51" t="str">
        <f t="shared" ca="1" si="450"/>
        <v/>
      </c>
      <c r="F2410" s="51"/>
      <c r="G2410" s="52" t="str">
        <f t="shared" ca="1" si="451"/>
        <v/>
      </c>
      <c r="H2410" s="53"/>
      <c r="I2410" s="54" t="str">
        <f>IF(H2410="","",INDEX(D.1[Quy cách],MATCH(H2410,D.1[Tên sản phẩm],0)))</f>
        <v/>
      </c>
      <c r="J2410" s="20" t="str">
        <f>IF(H2410="","",INDEX(D.1[ĐVT],MATCH(H2410,D.1[Tên sản phẩm],0)))</f>
        <v/>
      </c>
      <c r="K2410" s="56" t="str">
        <f>IF(H2410="","",INDEX(#REF!,MATCH(H2410,D.1[Tên sản phẩm],0)))</f>
        <v/>
      </c>
      <c r="L2410" s="56"/>
      <c r="M2410" s="53"/>
      <c r="N2410" s="53"/>
      <c r="O2410" s="53"/>
      <c r="P2410" s="57" t="str">
        <f t="shared" si="452"/>
        <v/>
      </c>
      <c r="Q2410" s="58"/>
      <c r="R2410" s="56" t="str">
        <f t="shared" si="445"/>
        <v/>
      </c>
      <c r="S2410" s="57" t="str">
        <f t="shared" si="453"/>
        <v/>
      </c>
      <c r="T2410" s="58" t="str">
        <f t="shared" ca="1" si="454"/>
        <v/>
      </c>
      <c r="U2410" s="57" t="str">
        <f t="shared" si="455"/>
        <v/>
      </c>
      <c r="V2410" s="57" t="str">
        <f ca="1">IF(AND(C2410&lt;&gt;"",C2410&lt;&gt;OFFSET(C2410,1,0)),SUMIFS([Giá có thuế],[Số ĐK],C2410),"")</f>
        <v/>
      </c>
      <c r="W2410" s="53"/>
      <c r="X2410" s="55" t="str">
        <f>IF(W2410="","",'Thông Tin Chung'!#REF!)</f>
        <v/>
      </c>
      <c r="Y2410" s="57" t="str">
        <f t="shared" ca="1" si="456"/>
        <v/>
      </c>
      <c r="Z2410" s="59"/>
      <c r="AA2410" s="49" t="str">
        <f ca="1">IF(C2410="","",IF(OR(D2410&lt;NgayBatDau,D2410&gt;NgayKetThuc),"Ngày tháng phải nằm trong kỳ báo cáo",IF(AND(G2410&lt;&gt;"",COUNTIF(D.2[Tên khách hàng],G2410)=0),"Tên KH chưa khai báo trong DSKH",IF(AND(H2410&lt;&gt;"",COUNTIF(D.1[Tên sản phẩm],H2410)=0),"SP này chưa khai báo trong DSSP",""))))</f>
        <v/>
      </c>
      <c r="AB2410" s="28" t="str">
        <f t="shared" ca="1" si="446"/>
        <v/>
      </c>
      <c r="AC2410" s="29" t="str">
        <f>IF(OR(H2410="",S2410=""),"",S2410-(SUM(L2410,M2410)*INDEX(#REF!,MATCH(H2410,D.1[Tên sản phẩm],0))))</f>
        <v/>
      </c>
    </row>
    <row r="2411" spans="2:29" ht="27.75" customHeight="1">
      <c r="B2411" s="69">
        <f t="shared" si="447"/>
        <v>2408</v>
      </c>
      <c r="C2411" s="49" t="str">
        <f t="shared" ca="1" si="448"/>
        <v/>
      </c>
      <c r="D2411" s="50" t="str">
        <f t="shared" ca="1" si="449"/>
        <v/>
      </c>
      <c r="E2411" s="51" t="str">
        <f t="shared" ca="1" si="450"/>
        <v/>
      </c>
      <c r="F2411" s="51"/>
      <c r="G2411" s="52" t="str">
        <f t="shared" ca="1" si="451"/>
        <v/>
      </c>
      <c r="H2411" s="53"/>
      <c r="I2411" s="54" t="str">
        <f>IF(H2411="","",INDEX(D.1[Quy cách],MATCH(H2411,D.1[Tên sản phẩm],0)))</f>
        <v/>
      </c>
      <c r="J2411" s="20" t="str">
        <f>IF(H2411="","",INDEX(D.1[ĐVT],MATCH(H2411,D.1[Tên sản phẩm],0)))</f>
        <v/>
      </c>
      <c r="K2411" s="56" t="str">
        <f>IF(H2411="","",INDEX(#REF!,MATCH(H2411,D.1[Tên sản phẩm],0)))</f>
        <v/>
      </c>
      <c r="L2411" s="56"/>
      <c r="M2411" s="53"/>
      <c r="N2411" s="53"/>
      <c r="O2411" s="53"/>
      <c r="P2411" s="57" t="str">
        <f t="shared" si="452"/>
        <v/>
      </c>
      <c r="Q2411" s="58"/>
      <c r="R2411" s="56" t="str">
        <f t="shared" si="445"/>
        <v/>
      </c>
      <c r="S2411" s="57" t="str">
        <f t="shared" si="453"/>
        <v/>
      </c>
      <c r="T2411" s="58" t="str">
        <f t="shared" ca="1" si="454"/>
        <v/>
      </c>
      <c r="U2411" s="57" t="str">
        <f t="shared" si="455"/>
        <v/>
      </c>
      <c r="V2411" s="57" t="str">
        <f ca="1">IF(AND(C2411&lt;&gt;"",C2411&lt;&gt;OFFSET(C2411,1,0)),SUMIFS([Giá có thuế],[Số ĐK],C2411),"")</f>
        <v/>
      </c>
      <c r="W2411" s="53"/>
      <c r="X2411" s="55" t="str">
        <f>IF(W2411="","",'Thông Tin Chung'!#REF!)</f>
        <v/>
      </c>
      <c r="Y2411" s="57" t="str">
        <f t="shared" ca="1" si="456"/>
        <v/>
      </c>
      <c r="Z2411" s="59"/>
      <c r="AA2411" s="49" t="str">
        <f ca="1">IF(C2411="","",IF(OR(D2411&lt;NgayBatDau,D2411&gt;NgayKetThuc),"Ngày tháng phải nằm trong kỳ báo cáo",IF(AND(G2411&lt;&gt;"",COUNTIF(D.2[Tên khách hàng],G2411)=0),"Tên KH chưa khai báo trong DSKH",IF(AND(H2411&lt;&gt;"",COUNTIF(D.1[Tên sản phẩm],H2411)=0),"SP này chưa khai báo trong DSSP",""))))</f>
        <v/>
      </c>
      <c r="AB2411" s="28" t="str">
        <f t="shared" ca="1" si="446"/>
        <v/>
      </c>
      <c r="AC2411" s="29" t="str">
        <f>IF(OR(H2411="",S2411=""),"",S2411-(SUM(L2411,M2411)*INDEX(#REF!,MATCH(H2411,D.1[Tên sản phẩm],0))))</f>
        <v/>
      </c>
    </row>
    <row r="2412" spans="2:29" ht="27.75" customHeight="1">
      <c r="B2412" s="69">
        <f t="shared" si="447"/>
        <v>2409</v>
      </c>
      <c r="C2412" s="49" t="str">
        <f t="shared" ca="1" si="448"/>
        <v/>
      </c>
      <c r="D2412" s="50" t="str">
        <f t="shared" ca="1" si="449"/>
        <v/>
      </c>
      <c r="E2412" s="51" t="str">
        <f t="shared" ca="1" si="450"/>
        <v/>
      </c>
      <c r="F2412" s="51"/>
      <c r="G2412" s="52" t="str">
        <f t="shared" ca="1" si="451"/>
        <v/>
      </c>
      <c r="H2412" s="53"/>
      <c r="I2412" s="54" t="str">
        <f>IF(H2412="","",INDEX(D.1[Quy cách],MATCH(H2412,D.1[Tên sản phẩm],0)))</f>
        <v/>
      </c>
      <c r="J2412" s="20" t="str">
        <f>IF(H2412="","",INDEX(D.1[ĐVT],MATCH(H2412,D.1[Tên sản phẩm],0)))</f>
        <v/>
      </c>
      <c r="K2412" s="56" t="str">
        <f>IF(H2412="","",INDEX(#REF!,MATCH(H2412,D.1[Tên sản phẩm],0)))</f>
        <v/>
      </c>
      <c r="L2412" s="56"/>
      <c r="M2412" s="53"/>
      <c r="N2412" s="53"/>
      <c r="O2412" s="53"/>
      <c r="P2412" s="57" t="str">
        <f t="shared" si="452"/>
        <v/>
      </c>
      <c r="Q2412" s="58"/>
      <c r="R2412" s="56" t="str">
        <f t="shared" si="445"/>
        <v/>
      </c>
      <c r="S2412" s="57" t="str">
        <f t="shared" si="453"/>
        <v/>
      </c>
      <c r="T2412" s="58" t="str">
        <f t="shared" ca="1" si="454"/>
        <v/>
      </c>
      <c r="U2412" s="57" t="str">
        <f t="shared" si="455"/>
        <v/>
      </c>
      <c r="V2412" s="57" t="str">
        <f ca="1">IF(AND(C2412&lt;&gt;"",C2412&lt;&gt;OFFSET(C2412,1,0)),SUMIFS([Giá có thuế],[Số ĐK],C2412),"")</f>
        <v/>
      </c>
      <c r="W2412" s="53"/>
      <c r="X2412" s="55" t="str">
        <f>IF(W2412="","",'Thông Tin Chung'!#REF!)</f>
        <v/>
      </c>
      <c r="Y2412" s="57" t="str">
        <f t="shared" ca="1" si="456"/>
        <v/>
      </c>
      <c r="Z2412" s="59"/>
      <c r="AA2412" s="49" t="str">
        <f ca="1">IF(C2412="","",IF(OR(D2412&lt;NgayBatDau,D2412&gt;NgayKetThuc),"Ngày tháng phải nằm trong kỳ báo cáo",IF(AND(G2412&lt;&gt;"",COUNTIF(D.2[Tên khách hàng],G2412)=0),"Tên KH chưa khai báo trong DSKH",IF(AND(H2412&lt;&gt;"",COUNTIF(D.1[Tên sản phẩm],H2412)=0),"SP này chưa khai báo trong DSSP",""))))</f>
        <v/>
      </c>
      <c r="AB2412" s="28" t="str">
        <f t="shared" ca="1" si="446"/>
        <v/>
      </c>
      <c r="AC2412" s="29" t="str">
        <f>IF(OR(H2412="",S2412=""),"",S2412-(SUM(L2412,M2412)*INDEX(#REF!,MATCH(H2412,D.1[Tên sản phẩm],0))))</f>
        <v/>
      </c>
    </row>
    <row r="2413" spans="2:29" ht="27.75" customHeight="1">
      <c r="B2413" s="69">
        <f t="shared" si="447"/>
        <v>2410</v>
      </c>
      <c r="C2413" s="49" t="str">
        <f t="shared" ca="1" si="448"/>
        <v/>
      </c>
      <c r="D2413" s="50" t="str">
        <f t="shared" ca="1" si="449"/>
        <v/>
      </c>
      <c r="E2413" s="51" t="str">
        <f t="shared" ca="1" si="450"/>
        <v/>
      </c>
      <c r="F2413" s="51"/>
      <c r="G2413" s="52" t="str">
        <f t="shared" ca="1" si="451"/>
        <v/>
      </c>
      <c r="H2413" s="53"/>
      <c r="I2413" s="54" t="str">
        <f>IF(H2413="","",INDEX(D.1[Quy cách],MATCH(H2413,D.1[Tên sản phẩm],0)))</f>
        <v/>
      </c>
      <c r="J2413" s="20" t="str">
        <f>IF(H2413="","",INDEX(D.1[ĐVT],MATCH(H2413,D.1[Tên sản phẩm],0)))</f>
        <v/>
      </c>
      <c r="K2413" s="56" t="str">
        <f>IF(H2413="","",INDEX(#REF!,MATCH(H2413,D.1[Tên sản phẩm],0)))</f>
        <v/>
      </c>
      <c r="L2413" s="56"/>
      <c r="M2413" s="53"/>
      <c r="N2413" s="53"/>
      <c r="O2413" s="53"/>
      <c r="P2413" s="57" t="str">
        <f t="shared" si="452"/>
        <v/>
      </c>
      <c r="Q2413" s="58"/>
      <c r="R2413" s="56" t="str">
        <f t="shared" si="445"/>
        <v/>
      </c>
      <c r="S2413" s="57" t="str">
        <f t="shared" si="453"/>
        <v/>
      </c>
      <c r="T2413" s="58" t="str">
        <f t="shared" ca="1" si="454"/>
        <v/>
      </c>
      <c r="U2413" s="57" t="str">
        <f t="shared" si="455"/>
        <v/>
      </c>
      <c r="V2413" s="57" t="str">
        <f ca="1">IF(AND(C2413&lt;&gt;"",C2413&lt;&gt;OFFSET(C2413,1,0)),SUMIFS([Giá có thuế],[Số ĐK],C2413),"")</f>
        <v/>
      </c>
      <c r="W2413" s="53"/>
      <c r="X2413" s="55" t="str">
        <f>IF(W2413="","",'Thông Tin Chung'!#REF!)</f>
        <v/>
      </c>
      <c r="Y2413" s="57" t="str">
        <f t="shared" ca="1" si="456"/>
        <v/>
      </c>
      <c r="Z2413" s="59"/>
      <c r="AA2413" s="49" t="str">
        <f ca="1">IF(C2413="","",IF(OR(D2413&lt;NgayBatDau,D2413&gt;NgayKetThuc),"Ngày tháng phải nằm trong kỳ báo cáo",IF(AND(G2413&lt;&gt;"",COUNTIF(D.2[Tên khách hàng],G2413)=0),"Tên KH chưa khai báo trong DSKH",IF(AND(H2413&lt;&gt;"",COUNTIF(D.1[Tên sản phẩm],H2413)=0),"SP này chưa khai báo trong DSSP",""))))</f>
        <v/>
      </c>
      <c r="AB2413" s="28" t="str">
        <f t="shared" ca="1" si="446"/>
        <v/>
      </c>
      <c r="AC2413" s="29" t="str">
        <f>IF(OR(H2413="",S2413=""),"",S2413-(SUM(L2413,M2413)*INDEX(#REF!,MATCH(H2413,D.1[Tên sản phẩm],0))))</f>
        <v/>
      </c>
    </row>
    <row r="2414" spans="2:29" ht="27.75" customHeight="1">
      <c r="B2414" s="69">
        <f t="shared" si="447"/>
        <v>2411</v>
      </c>
      <c r="C2414" s="49" t="str">
        <f t="shared" ca="1" si="448"/>
        <v/>
      </c>
      <c r="D2414" s="50" t="str">
        <f t="shared" ca="1" si="449"/>
        <v/>
      </c>
      <c r="E2414" s="51" t="str">
        <f t="shared" ca="1" si="450"/>
        <v/>
      </c>
      <c r="F2414" s="51"/>
      <c r="G2414" s="52" t="str">
        <f t="shared" ca="1" si="451"/>
        <v/>
      </c>
      <c r="H2414" s="53"/>
      <c r="I2414" s="54" t="str">
        <f>IF(H2414="","",INDEX(D.1[Quy cách],MATCH(H2414,D.1[Tên sản phẩm],0)))</f>
        <v/>
      </c>
      <c r="J2414" s="20" t="str">
        <f>IF(H2414="","",INDEX(D.1[ĐVT],MATCH(H2414,D.1[Tên sản phẩm],0)))</f>
        <v/>
      </c>
      <c r="K2414" s="56" t="str">
        <f>IF(H2414="","",INDEX(#REF!,MATCH(H2414,D.1[Tên sản phẩm],0)))</f>
        <v/>
      </c>
      <c r="L2414" s="56"/>
      <c r="M2414" s="53"/>
      <c r="N2414" s="53"/>
      <c r="O2414" s="53"/>
      <c r="P2414" s="57" t="str">
        <f t="shared" si="452"/>
        <v/>
      </c>
      <c r="Q2414" s="58"/>
      <c r="R2414" s="56" t="str">
        <f t="shared" si="445"/>
        <v/>
      </c>
      <c r="S2414" s="57" t="str">
        <f t="shared" si="453"/>
        <v/>
      </c>
      <c r="T2414" s="58" t="str">
        <f t="shared" ca="1" si="454"/>
        <v/>
      </c>
      <c r="U2414" s="57" t="str">
        <f t="shared" si="455"/>
        <v/>
      </c>
      <c r="V2414" s="57" t="str">
        <f ca="1">IF(AND(C2414&lt;&gt;"",C2414&lt;&gt;OFFSET(C2414,1,0)),SUMIFS([Giá có thuế],[Số ĐK],C2414),"")</f>
        <v/>
      </c>
      <c r="W2414" s="53"/>
      <c r="X2414" s="55" t="str">
        <f>IF(W2414="","",'Thông Tin Chung'!#REF!)</f>
        <v/>
      </c>
      <c r="Y2414" s="57" t="str">
        <f t="shared" ca="1" si="456"/>
        <v/>
      </c>
      <c r="Z2414" s="59"/>
      <c r="AA2414" s="49" t="str">
        <f ca="1">IF(C2414="","",IF(OR(D2414&lt;NgayBatDau,D2414&gt;NgayKetThuc),"Ngày tháng phải nằm trong kỳ báo cáo",IF(AND(G2414&lt;&gt;"",COUNTIF(D.2[Tên khách hàng],G2414)=0),"Tên KH chưa khai báo trong DSKH",IF(AND(H2414&lt;&gt;"",COUNTIF(D.1[Tên sản phẩm],H2414)=0),"SP này chưa khai báo trong DSSP",""))))</f>
        <v/>
      </c>
      <c r="AB2414" s="28" t="str">
        <f t="shared" ca="1" si="446"/>
        <v/>
      </c>
      <c r="AC2414" s="29" t="str">
        <f>IF(OR(H2414="",S2414=""),"",S2414-(SUM(L2414,M2414)*INDEX(#REF!,MATCH(H2414,D.1[Tên sản phẩm],0))))</f>
        <v/>
      </c>
    </row>
    <row r="2415" spans="2:29" ht="27.75" customHeight="1">
      <c r="B2415" s="69">
        <f t="shared" si="447"/>
        <v>2412</v>
      </c>
      <c r="C2415" s="49" t="str">
        <f t="shared" ca="1" si="448"/>
        <v/>
      </c>
      <c r="D2415" s="50" t="str">
        <f t="shared" ca="1" si="449"/>
        <v/>
      </c>
      <c r="E2415" s="51" t="str">
        <f t="shared" ca="1" si="450"/>
        <v/>
      </c>
      <c r="F2415" s="51"/>
      <c r="G2415" s="52" t="str">
        <f t="shared" ca="1" si="451"/>
        <v/>
      </c>
      <c r="H2415" s="53"/>
      <c r="I2415" s="54" t="str">
        <f>IF(H2415="","",INDEX(D.1[Quy cách],MATCH(H2415,D.1[Tên sản phẩm],0)))</f>
        <v/>
      </c>
      <c r="J2415" s="20" t="str">
        <f>IF(H2415="","",INDEX(D.1[ĐVT],MATCH(H2415,D.1[Tên sản phẩm],0)))</f>
        <v/>
      </c>
      <c r="K2415" s="56" t="str">
        <f>IF(H2415="","",INDEX(#REF!,MATCH(H2415,D.1[Tên sản phẩm],0)))</f>
        <v/>
      </c>
      <c r="L2415" s="56"/>
      <c r="M2415" s="53"/>
      <c r="N2415" s="53"/>
      <c r="O2415" s="53"/>
      <c r="P2415" s="57" t="str">
        <f t="shared" si="452"/>
        <v/>
      </c>
      <c r="Q2415" s="58"/>
      <c r="R2415" s="56" t="str">
        <f t="shared" si="445"/>
        <v/>
      </c>
      <c r="S2415" s="57" t="str">
        <f t="shared" si="453"/>
        <v/>
      </c>
      <c r="T2415" s="58" t="str">
        <f t="shared" ca="1" si="454"/>
        <v/>
      </c>
      <c r="U2415" s="57" t="str">
        <f t="shared" si="455"/>
        <v/>
      </c>
      <c r="V2415" s="57" t="str">
        <f ca="1">IF(AND(C2415&lt;&gt;"",C2415&lt;&gt;OFFSET(C2415,1,0)),SUMIFS([Giá có thuế],[Số ĐK],C2415),"")</f>
        <v/>
      </c>
      <c r="W2415" s="53"/>
      <c r="X2415" s="55" t="str">
        <f>IF(W2415="","",'Thông Tin Chung'!#REF!)</f>
        <v/>
      </c>
      <c r="Y2415" s="57" t="str">
        <f t="shared" ca="1" si="456"/>
        <v/>
      </c>
      <c r="Z2415" s="59"/>
      <c r="AA2415" s="49" t="str">
        <f ca="1">IF(C2415="","",IF(OR(D2415&lt;NgayBatDau,D2415&gt;NgayKetThuc),"Ngày tháng phải nằm trong kỳ báo cáo",IF(AND(G2415&lt;&gt;"",COUNTIF(D.2[Tên khách hàng],G2415)=0),"Tên KH chưa khai báo trong DSKH",IF(AND(H2415&lt;&gt;"",COUNTIF(D.1[Tên sản phẩm],H2415)=0),"SP này chưa khai báo trong DSSP",""))))</f>
        <v/>
      </c>
      <c r="AB2415" s="28" t="str">
        <f t="shared" ca="1" si="446"/>
        <v/>
      </c>
      <c r="AC2415" s="29" t="str">
        <f>IF(OR(H2415="",S2415=""),"",S2415-(SUM(L2415,M2415)*INDEX(#REF!,MATCH(H2415,D.1[Tên sản phẩm],0))))</f>
        <v/>
      </c>
    </row>
    <row r="2416" spans="2:29" ht="27.75" customHeight="1">
      <c r="B2416" s="69">
        <f t="shared" si="447"/>
        <v>2413</v>
      </c>
      <c r="C2416" s="49" t="str">
        <f t="shared" ca="1" si="448"/>
        <v/>
      </c>
      <c r="D2416" s="50" t="str">
        <f t="shared" ca="1" si="449"/>
        <v/>
      </c>
      <c r="E2416" s="51" t="str">
        <f t="shared" ca="1" si="450"/>
        <v/>
      </c>
      <c r="F2416" s="51"/>
      <c r="G2416" s="52" t="str">
        <f t="shared" ca="1" si="451"/>
        <v/>
      </c>
      <c r="H2416" s="53"/>
      <c r="I2416" s="54" t="str">
        <f>IF(H2416="","",INDEX(D.1[Quy cách],MATCH(H2416,D.1[Tên sản phẩm],0)))</f>
        <v/>
      </c>
      <c r="J2416" s="20" t="str">
        <f>IF(H2416="","",INDEX(D.1[ĐVT],MATCH(H2416,D.1[Tên sản phẩm],0)))</f>
        <v/>
      </c>
      <c r="K2416" s="56" t="str">
        <f>IF(H2416="","",INDEX(#REF!,MATCH(H2416,D.1[Tên sản phẩm],0)))</f>
        <v/>
      </c>
      <c r="L2416" s="56"/>
      <c r="M2416" s="53"/>
      <c r="N2416" s="53"/>
      <c r="O2416" s="53"/>
      <c r="P2416" s="57" t="str">
        <f t="shared" si="452"/>
        <v/>
      </c>
      <c r="Q2416" s="58"/>
      <c r="R2416" s="56" t="str">
        <f t="shared" si="445"/>
        <v/>
      </c>
      <c r="S2416" s="57" t="str">
        <f t="shared" si="453"/>
        <v/>
      </c>
      <c r="T2416" s="58" t="str">
        <f t="shared" ca="1" si="454"/>
        <v/>
      </c>
      <c r="U2416" s="57" t="str">
        <f t="shared" si="455"/>
        <v/>
      </c>
      <c r="V2416" s="57" t="str">
        <f ca="1">IF(AND(C2416&lt;&gt;"",C2416&lt;&gt;OFFSET(C2416,1,0)),SUMIFS([Giá có thuế],[Số ĐK],C2416),"")</f>
        <v/>
      </c>
      <c r="W2416" s="53"/>
      <c r="X2416" s="55" t="str">
        <f>IF(W2416="","",'Thông Tin Chung'!#REF!)</f>
        <v/>
      </c>
      <c r="Y2416" s="57" t="str">
        <f t="shared" ca="1" si="456"/>
        <v/>
      </c>
      <c r="Z2416" s="59"/>
      <c r="AA2416" s="49" t="str">
        <f ca="1">IF(C2416="","",IF(OR(D2416&lt;NgayBatDau,D2416&gt;NgayKetThuc),"Ngày tháng phải nằm trong kỳ báo cáo",IF(AND(G2416&lt;&gt;"",COUNTIF(D.2[Tên khách hàng],G2416)=0),"Tên KH chưa khai báo trong DSKH",IF(AND(H2416&lt;&gt;"",COUNTIF(D.1[Tên sản phẩm],H2416)=0),"SP này chưa khai báo trong DSSP",""))))</f>
        <v/>
      </c>
      <c r="AB2416" s="28" t="str">
        <f t="shared" ca="1" si="446"/>
        <v/>
      </c>
      <c r="AC2416" s="29" t="str">
        <f>IF(OR(H2416="",S2416=""),"",S2416-(SUM(L2416,M2416)*INDEX(#REF!,MATCH(H2416,D.1[Tên sản phẩm],0))))</f>
        <v/>
      </c>
    </row>
    <row r="2417" spans="2:29" ht="27.75" customHeight="1">
      <c r="B2417" s="69">
        <f t="shared" si="447"/>
        <v>2414</v>
      </c>
      <c r="C2417" s="49" t="str">
        <f t="shared" ca="1" si="448"/>
        <v/>
      </c>
      <c r="D2417" s="50" t="str">
        <f t="shared" ca="1" si="449"/>
        <v/>
      </c>
      <c r="E2417" s="51" t="str">
        <f t="shared" ca="1" si="450"/>
        <v/>
      </c>
      <c r="F2417" s="51"/>
      <c r="G2417" s="52" t="str">
        <f t="shared" ca="1" si="451"/>
        <v/>
      </c>
      <c r="H2417" s="53"/>
      <c r="I2417" s="54" t="str">
        <f>IF(H2417="","",INDEX(D.1[Quy cách],MATCH(H2417,D.1[Tên sản phẩm],0)))</f>
        <v/>
      </c>
      <c r="J2417" s="20" t="str">
        <f>IF(H2417="","",INDEX(D.1[ĐVT],MATCH(H2417,D.1[Tên sản phẩm],0)))</f>
        <v/>
      </c>
      <c r="K2417" s="56" t="str">
        <f>IF(H2417="","",INDEX(#REF!,MATCH(H2417,D.1[Tên sản phẩm],0)))</f>
        <v/>
      </c>
      <c r="L2417" s="56"/>
      <c r="M2417" s="53"/>
      <c r="N2417" s="53"/>
      <c r="O2417" s="53"/>
      <c r="P2417" s="57" t="str">
        <f t="shared" si="452"/>
        <v/>
      </c>
      <c r="Q2417" s="58"/>
      <c r="R2417" s="56" t="str">
        <f t="shared" si="445"/>
        <v/>
      </c>
      <c r="S2417" s="57" t="str">
        <f t="shared" si="453"/>
        <v/>
      </c>
      <c r="T2417" s="58" t="str">
        <f t="shared" ca="1" si="454"/>
        <v/>
      </c>
      <c r="U2417" s="57" t="str">
        <f t="shared" si="455"/>
        <v/>
      </c>
      <c r="V2417" s="57" t="str">
        <f ca="1">IF(AND(C2417&lt;&gt;"",C2417&lt;&gt;OFFSET(C2417,1,0)),SUMIFS([Giá có thuế],[Số ĐK],C2417),"")</f>
        <v/>
      </c>
      <c r="W2417" s="53"/>
      <c r="X2417" s="55" t="str">
        <f>IF(W2417="","",'Thông Tin Chung'!#REF!)</f>
        <v/>
      </c>
      <c r="Y2417" s="57" t="str">
        <f t="shared" ca="1" si="456"/>
        <v/>
      </c>
      <c r="Z2417" s="59"/>
      <c r="AA2417" s="49" t="str">
        <f ca="1">IF(C2417="","",IF(OR(D2417&lt;NgayBatDau,D2417&gt;NgayKetThuc),"Ngày tháng phải nằm trong kỳ báo cáo",IF(AND(G2417&lt;&gt;"",COUNTIF(D.2[Tên khách hàng],G2417)=0),"Tên KH chưa khai báo trong DSKH",IF(AND(H2417&lt;&gt;"",COUNTIF(D.1[Tên sản phẩm],H2417)=0),"SP này chưa khai báo trong DSSP",""))))</f>
        <v/>
      </c>
      <c r="AB2417" s="28" t="str">
        <f t="shared" ca="1" si="446"/>
        <v/>
      </c>
      <c r="AC2417" s="29" t="str">
        <f>IF(OR(H2417="",S2417=""),"",S2417-(SUM(L2417,M2417)*INDEX(#REF!,MATCH(H2417,D.1[Tên sản phẩm],0))))</f>
        <v/>
      </c>
    </row>
    <row r="2418" spans="2:29" ht="27.75" customHeight="1">
      <c r="B2418" s="69">
        <f t="shared" si="447"/>
        <v>2415</v>
      </c>
      <c r="C2418" s="49" t="str">
        <f t="shared" ca="1" si="448"/>
        <v/>
      </c>
      <c r="D2418" s="50" t="str">
        <f t="shared" ca="1" si="449"/>
        <v/>
      </c>
      <c r="E2418" s="51" t="str">
        <f t="shared" ca="1" si="450"/>
        <v/>
      </c>
      <c r="F2418" s="51"/>
      <c r="G2418" s="52" t="str">
        <f t="shared" ca="1" si="451"/>
        <v/>
      </c>
      <c r="H2418" s="53"/>
      <c r="I2418" s="54" t="str">
        <f>IF(H2418="","",INDEX(D.1[Quy cách],MATCH(H2418,D.1[Tên sản phẩm],0)))</f>
        <v/>
      </c>
      <c r="J2418" s="20" t="str">
        <f>IF(H2418="","",INDEX(D.1[ĐVT],MATCH(H2418,D.1[Tên sản phẩm],0)))</f>
        <v/>
      </c>
      <c r="K2418" s="56" t="str">
        <f>IF(H2418="","",INDEX(#REF!,MATCH(H2418,D.1[Tên sản phẩm],0)))</f>
        <v/>
      </c>
      <c r="L2418" s="56"/>
      <c r="M2418" s="53"/>
      <c r="N2418" s="53"/>
      <c r="O2418" s="53"/>
      <c r="P2418" s="57" t="str">
        <f t="shared" si="452"/>
        <v/>
      </c>
      <c r="Q2418" s="58"/>
      <c r="R2418" s="56" t="str">
        <f t="shared" si="445"/>
        <v/>
      </c>
      <c r="S2418" s="57" t="str">
        <f t="shared" si="453"/>
        <v/>
      </c>
      <c r="T2418" s="58" t="str">
        <f t="shared" ca="1" si="454"/>
        <v/>
      </c>
      <c r="U2418" s="57" t="str">
        <f t="shared" si="455"/>
        <v/>
      </c>
      <c r="V2418" s="57" t="str">
        <f ca="1">IF(AND(C2418&lt;&gt;"",C2418&lt;&gt;OFFSET(C2418,1,0)),SUMIFS([Giá có thuế],[Số ĐK],C2418),"")</f>
        <v/>
      </c>
      <c r="W2418" s="53"/>
      <c r="X2418" s="55" t="str">
        <f>IF(W2418="","",'Thông Tin Chung'!#REF!)</f>
        <v/>
      </c>
      <c r="Y2418" s="57" t="str">
        <f t="shared" ca="1" si="456"/>
        <v/>
      </c>
      <c r="Z2418" s="59"/>
      <c r="AA2418" s="49" t="str">
        <f ca="1">IF(C2418="","",IF(OR(D2418&lt;NgayBatDau,D2418&gt;NgayKetThuc),"Ngày tháng phải nằm trong kỳ báo cáo",IF(AND(G2418&lt;&gt;"",COUNTIF(D.2[Tên khách hàng],G2418)=0),"Tên KH chưa khai báo trong DSKH",IF(AND(H2418&lt;&gt;"",COUNTIF(D.1[Tên sản phẩm],H2418)=0),"SP này chưa khai báo trong DSSP",""))))</f>
        <v/>
      </c>
      <c r="AB2418" s="28" t="str">
        <f t="shared" ca="1" si="446"/>
        <v/>
      </c>
      <c r="AC2418" s="29" t="str">
        <f>IF(OR(H2418="",S2418=""),"",S2418-(SUM(L2418,M2418)*INDEX(#REF!,MATCH(H2418,D.1[Tên sản phẩm],0))))</f>
        <v/>
      </c>
    </row>
    <row r="2419" spans="2:29" ht="27.75" customHeight="1">
      <c r="B2419" s="69">
        <f t="shared" si="447"/>
        <v>2416</v>
      </c>
      <c r="C2419" s="49" t="str">
        <f t="shared" ca="1" si="448"/>
        <v/>
      </c>
      <c r="D2419" s="50" t="str">
        <f t="shared" ca="1" si="449"/>
        <v/>
      </c>
      <c r="E2419" s="51" t="str">
        <f t="shared" ca="1" si="450"/>
        <v/>
      </c>
      <c r="F2419" s="51"/>
      <c r="G2419" s="52" t="str">
        <f t="shared" ca="1" si="451"/>
        <v/>
      </c>
      <c r="H2419" s="53"/>
      <c r="I2419" s="54" t="str">
        <f>IF(H2419="","",INDEX(D.1[Quy cách],MATCH(H2419,D.1[Tên sản phẩm],0)))</f>
        <v/>
      </c>
      <c r="J2419" s="20" t="str">
        <f>IF(H2419="","",INDEX(D.1[ĐVT],MATCH(H2419,D.1[Tên sản phẩm],0)))</f>
        <v/>
      </c>
      <c r="K2419" s="56" t="str">
        <f>IF(H2419="","",INDEX(#REF!,MATCH(H2419,D.1[Tên sản phẩm],0)))</f>
        <v/>
      </c>
      <c r="L2419" s="56"/>
      <c r="M2419" s="53"/>
      <c r="N2419" s="53"/>
      <c r="O2419" s="53"/>
      <c r="P2419" s="57" t="str">
        <f t="shared" si="452"/>
        <v/>
      </c>
      <c r="Q2419" s="58"/>
      <c r="R2419" s="56" t="str">
        <f t="shared" si="445"/>
        <v/>
      </c>
      <c r="S2419" s="57" t="str">
        <f t="shared" si="453"/>
        <v/>
      </c>
      <c r="T2419" s="58" t="str">
        <f t="shared" ca="1" si="454"/>
        <v/>
      </c>
      <c r="U2419" s="57" t="str">
        <f t="shared" si="455"/>
        <v/>
      </c>
      <c r="V2419" s="57" t="str">
        <f ca="1">IF(AND(C2419&lt;&gt;"",C2419&lt;&gt;OFFSET(C2419,1,0)),SUMIFS([Giá có thuế],[Số ĐK],C2419),"")</f>
        <v/>
      </c>
      <c r="W2419" s="53"/>
      <c r="X2419" s="55" t="str">
        <f>IF(W2419="","",'Thông Tin Chung'!#REF!)</f>
        <v/>
      </c>
      <c r="Y2419" s="57" t="str">
        <f t="shared" ca="1" si="456"/>
        <v/>
      </c>
      <c r="Z2419" s="59"/>
      <c r="AA2419" s="49" t="str">
        <f ca="1">IF(C2419="","",IF(OR(D2419&lt;NgayBatDau,D2419&gt;NgayKetThuc),"Ngày tháng phải nằm trong kỳ báo cáo",IF(AND(G2419&lt;&gt;"",COUNTIF(D.2[Tên khách hàng],G2419)=0),"Tên KH chưa khai báo trong DSKH",IF(AND(H2419&lt;&gt;"",COUNTIF(D.1[Tên sản phẩm],H2419)=0),"SP này chưa khai báo trong DSSP",""))))</f>
        <v/>
      </c>
      <c r="AB2419" s="28" t="str">
        <f t="shared" ca="1" si="446"/>
        <v/>
      </c>
      <c r="AC2419" s="29" t="str">
        <f>IF(OR(H2419="",S2419=""),"",S2419-(SUM(L2419,M2419)*INDEX(#REF!,MATCH(H2419,D.1[Tên sản phẩm],0))))</f>
        <v/>
      </c>
    </row>
    <row r="2420" spans="2:29" ht="27.75" customHeight="1">
      <c r="B2420" s="69">
        <f t="shared" si="447"/>
        <v>2417</v>
      </c>
      <c r="C2420" s="49" t="str">
        <f t="shared" ca="1" si="448"/>
        <v/>
      </c>
      <c r="D2420" s="50" t="str">
        <f t="shared" ca="1" si="449"/>
        <v/>
      </c>
      <c r="E2420" s="51" t="str">
        <f t="shared" ca="1" si="450"/>
        <v/>
      </c>
      <c r="F2420" s="51"/>
      <c r="G2420" s="52" t="str">
        <f t="shared" ca="1" si="451"/>
        <v/>
      </c>
      <c r="H2420" s="53"/>
      <c r="I2420" s="54" t="str">
        <f>IF(H2420="","",INDEX(D.1[Quy cách],MATCH(H2420,D.1[Tên sản phẩm],0)))</f>
        <v/>
      </c>
      <c r="J2420" s="20" t="str">
        <f>IF(H2420="","",INDEX(D.1[ĐVT],MATCH(H2420,D.1[Tên sản phẩm],0)))</f>
        <v/>
      </c>
      <c r="K2420" s="56" t="str">
        <f>IF(H2420="","",INDEX(#REF!,MATCH(H2420,D.1[Tên sản phẩm],0)))</f>
        <v/>
      </c>
      <c r="L2420" s="56"/>
      <c r="M2420" s="53"/>
      <c r="N2420" s="53"/>
      <c r="O2420" s="53"/>
      <c r="P2420" s="57" t="str">
        <f t="shared" si="452"/>
        <v/>
      </c>
      <c r="Q2420" s="58"/>
      <c r="R2420" s="56" t="str">
        <f t="shared" si="445"/>
        <v/>
      </c>
      <c r="S2420" s="57" t="str">
        <f t="shared" si="453"/>
        <v/>
      </c>
      <c r="T2420" s="58" t="str">
        <f t="shared" ca="1" si="454"/>
        <v/>
      </c>
      <c r="U2420" s="57" t="str">
        <f t="shared" si="455"/>
        <v/>
      </c>
      <c r="V2420" s="57" t="str">
        <f ca="1">IF(AND(C2420&lt;&gt;"",C2420&lt;&gt;OFFSET(C2420,1,0)),SUMIFS([Giá có thuế],[Số ĐK],C2420),"")</f>
        <v/>
      </c>
      <c r="W2420" s="53"/>
      <c r="X2420" s="55" t="str">
        <f>IF(W2420="","",'Thông Tin Chung'!#REF!)</f>
        <v/>
      </c>
      <c r="Y2420" s="57" t="str">
        <f t="shared" ca="1" si="456"/>
        <v/>
      </c>
      <c r="Z2420" s="59"/>
      <c r="AA2420" s="49" t="str">
        <f ca="1">IF(C2420="","",IF(OR(D2420&lt;NgayBatDau,D2420&gt;NgayKetThuc),"Ngày tháng phải nằm trong kỳ báo cáo",IF(AND(G2420&lt;&gt;"",COUNTIF(D.2[Tên khách hàng],G2420)=0),"Tên KH chưa khai báo trong DSKH",IF(AND(H2420&lt;&gt;"",COUNTIF(D.1[Tên sản phẩm],H2420)=0),"SP này chưa khai báo trong DSSP",""))))</f>
        <v/>
      </c>
      <c r="AB2420" s="28" t="str">
        <f t="shared" ca="1" si="446"/>
        <v/>
      </c>
      <c r="AC2420" s="29" t="str">
        <f>IF(OR(H2420="",S2420=""),"",S2420-(SUM(L2420,M2420)*INDEX(#REF!,MATCH(H2420,D.1[Tên sản phẩm],0))))</f>
        <v/>
      </c>
    </row>
    <row r="2421" spans="2:29" ht="27.75" customHeight="1">
      <c r="B2421" s="69">
        <f t="shared" si="447"/>
        <v>2418</v>
      </c>
      <c r="C2421" s="49" t="str">
        <f t="shared" ca="1" si="448"/>
        <v/>
      </c>
      <c r="D2421" s="50" t="str">
        <f t="shared" ca="1" si="449"/>
        <v/>
      </c>
      <c r="E2421" s="51" t="str">
        <f t="shared" ca="1" si="450"/>
        <v/>
      </c>
      <c r="F2421" s="51"/>
      <c r="G2421" s="52" t="str">
        <f t="shared" ca="1" si="451"/>
        <v/>
      </c>
      <c r="H2421" s="53"/>
      <c r="I2421" s="54" t="str">
        <f>IF(H2421="","",INDEX(D.1[Quy cách],MATCH(H2421,D.1[Tên sản phẩm],0)))</f>
        <v/>
      </c>
      <c r="J2421" s="20" t="str">
        <f>IF(H2421="","",INDEX(D.1[ĐVT],MATCH(H2421,D.1[Tên sản phẩm],0)))</f>
        <v/>
      </c>
      <c r="K2421" s="56" t="str">
        <f>IF(H2421="","",INDEX(#REF!,MATCH(H2421,D.1[Tên sản phẩm],0)))</f>
        <v/>
      </c>
      <c r="L2421" s="56"/>
      <c r="M2421" s="53"/>
      <c r="N2421" s="53"/>
      <c r="O2421" s="53"/>
      <c r="P2421" s="57" t="str">
        <f t="shared" si="452"/>
        <v/>
      </c>
      <c r="Q2421" s="58"/>
      <c r="R2421" s="56" t="str">
        <f t="shared" si="445"/>
        <v/>
      </c>
      <c r="S2421" s="57" t="str">
        <f t="shared" si="453"/>
        <v/>
      </c>
      <c r="T2421" s="58" t="str">
        <f t="shared" ca="1" si="454"/>
        <v/>
      </c>
      <c r="U2421" s="57" t="str">
        <f t="shared" si="455"/>
        <v/>
      </c>
      <c r="V2421" s="57" t="str">
        <f ca="1">IF(AND(C2421&lt;&gt;"",C2421&lt;&gt;OFFSET(C2421,1,0)),SUMIFS([Giá có thuế],[Số ĐK],C2421),"")</f>
        <v/>
      </c>
      <c r="W2421" s="53"/>
      <c r="X2421" s="55" t="str">
        <f>IF(W2421="","",'Thông Tin Chung'!#REF!)</f>
        <v/>
      </c>
      <c r="Y2421" s="57" t="str">
        <f t="shared" ca="1" si="456"/>
        <v/>
      </c>
      <c r="Z2421" s="59"/>
      <c r="AA2421" s="49" t="str">
        <f ca="1">IF(C2421="","",IF(OR(D2421&lt;NgayBatDau,D2421&gt;NgayKetThuc),"Ngày tháng phải nằm trong kỳ báo cáo",IF(AND(G2421&lt;&gt;"",COUNTIF(D.2[Tên khách hàng],G2421)=0),"Tên KH chưa khai báo trong DSKH",IF(AND(H2421&lt;&gt;"",COUNTIF(D.1[Tên sản phẩm],H2421)=0),"SP này chưa khai báo trong DSSP",""))))</f>
        <v/>
      </c>
      <c r="AB2421" s="28" t="str">
        <f t="shared" ca="1" si="446"/>
        <v/>
      </c>
      <c r="AC2421" s="29" t="str">
        <f>IF(OR(H2421="",S2421=""),"",S2421-(SUM(L2421,M2421)*INDEX(#REF!,MATCH(H2421,D.1[Tên sản phẩm],0))))</f>
        <v/>
      </c>
    </row>
    <row r="2422" spans="2:29" ht="27.75" customHeight="1">
      <c r="B2422" s="69">
        <f t="shared" si="447"/>
        <v>2419</v>
      </c>
      <c r="C2422" s="49" t="str">
        <f t="shared" ca="1" si="448"/>
        <v/>
      </c>
      <c r="D2422" s="50" t="str">
        <f t="shared" ca="1" si="449"/>
        <v/>
      </c>
      <c r="E2422" s="51" t="str">
        <f t="shared" ca="1" si="450"/>
        <v/>
      </c>
      <c r="F2422" s="51"/>
      <c r="G2422" s="52" t="str">
        <f t="shared" ca="1" si="451"/>
        <v/>
      </c>
      <c r="H2422" s="53"/>
      <c r="I2422" s="54" t="str">
        <f>IF(H2422="","",INDEX(D.1[Quy cách],MATCH(H2422,D.1[Tên sản phẩm],0)))</f>
        <v/>
      </c>
      <c r="J2422" s="20" t="str">
        <f>IF(H2422="","",INDEX(D.1[ĐVT],MATCH(H2422,D.1[Tên sản phẩm],0)))</f>
        <v/>
      </c>
      <c r="K2422" s="56" t="str">
        <f>IF(H2422="","",INDEX(#REF!,MATCH(H2422,D.1[Tên sản phẩm],0)))</f>
        <v/>
      </c>
      <c r="L2422" s="56"/>
      <c r="M2422" s="53"/>
      <c r="N2422" s="53"/>
      <c r="O2422" s="53"/>
      <c r="P2422" s="57" t="str">
        <f t="shared" si="452"/>
        <v/>
      </c>
      <c r="Q2422" s="58"/>
      <c r="R2422" s="56" t="str">
        <f t="shared" si="445"/>
        <v/>
      </c>
      <c r="S2422" s="57" t="str">
        <f t="shared" si="453"/>
        <v/>
      </c>
      <c r="T2422" s="58" t="str">
        <f t="shared" ca="1" si="454"/>
        <v/>
      </c>
      <c r="U2422" s="57" t="str">
        <f t="shared" si="455"/>
        <v/>
      </c>
      <c r="V2422" s="57" t="str">
        <f ca="1">IF(AND(C2422&lt;&gt;"",C2422&lt;&gt;OFFSET(C2422,1,0)),SUMIFS([Giá có thuế],[Số ĐK],C2422),"")</f>
        <v/>
      </c>
      <c r="W2422" s="53"/>
      <c r="X2422" s="55" t="str">
        <f>IF(W2422="","",'Thông Tin Chung'!#REF!)</f>
        <v/>
      </c>
      <c r="Y2422" s="57" t="str">
        <f t="shared" ca="1" si="456"/>
        <v/>
      </c>
      <c r="Z2422" s="59"/>
      <c r="AA2422" s="49" t="str">
        <f ca="1">IF(C2422="","",IF(OR(D2422&lt;NgayBatDau,D2422&gt;NgayKetThuc),"Ngày tháng phải nằm trong kỳ báo cáo",IF(AND(G2422&lt;&gt;"",COUNTIF(D.2[Tên khách hàng],G2422)=0),"Tên KH chưa khai báo trong DSKH",IF(AND(H2422&lt;&gt;"",COUNTIF(D.1[Tên sản phẩm],H2422)=0),"SP này chưa khai báo trong DSSP",""))))</f>
        <v/>
      </c>
      <c r="AB2422" s="28" t="str">
        <f t="shared" ca="1" si="446"/>
        <v/>
      </c>
      <c r="AC2422" s="29" t="str">
        <f>IF(OR(H2422="",S2422=""),"",S2422-(SUM(L2422,M2422)*INDEX(#REF!,MATCH(H2422,D.1[Tên sản phẩm],0))))</f>
        <v/>
      </c>
    </row>
    <row r="2423" spans="2:29" ht="27.75" customHeight="1">
      <c r="B2423" s="69">
        <f t="shared" si="447"/>
        <v>2420</v>
      </c>
      <c r="C2423" s="49" t="str">
        <f t="shared" ca="1" si="448"/>
        <v/>
      </c>
      <c r="D2423" s="50" t="str">
        <f t="shared" ca="1" si="449"/>
        <v/>
      </c>
      <c r="E2423" s="51" t="str">
        <f t="shared" ca="1" si="450"/>
        <v/>
      </c>
      <c r="F2423" s="51"/>
      <c r="G2423" s="52" t="str">
        <f t="shared" ca="1" si="451"/>
        <v/>
      </c>
      <c r="H2423" s="53"/>
      <c r="I2423" s="54" t="str">
        <f>IF(H2423="","",INDEX(D.1[Quy cách],MATCH(H2423,D.1[Tên sản phẩm],0)))</f>
        <v/>
      </c>
      <c r="J2423" s="20" t="str">
        <f>IF(H2423="","",INDEX(D.1[ĐVT],MATCH(H2423,D.1[Tên sản phẩm],0)))</f>
        <v/>
      </c>
      <c r="K2423" s="56" t="str">
        <f>IF(H2423="","",INDEX(#REF!,MATCH(H2423,D.1[Tên sản phẩm],0)))</f>
        <v/>
      </c>
      <c r="L2423" s="56"/>
      <c r="M2423" s="53"/>
      <c r="N2423" s="53"/>
      <c r="O2423" s="53"/>
      <c r="P2423" s="57" t="str">
        <f t="shared" si="452"/>
        <v/>
      </c>
      <c r="Q2423" s="58"/>
      <c r="R2423" s="56" t="str">
        <f t="shared" si="445"/>
        <v/>
      </c>
      <c r="S2423" s="57" t="str">
        <f t="shared" si="453"/>
        <v/>
      </c>
      <c r="T2423" s="58" t="str">
        <f t="shared" ca="1" si="454"/>
        <v/>
      </c>
      <c r="U2423" s="57" t="str">
        <f t="shared" si="455"/>
        <v/>
      </c>
      <c r="V2423" s="57" t="str">
        <f ca="1">IF(AND(C2423&lt;&gt;"",C2423&lt;&gt;OFFSET(C2423,1,0)),SUMIFS([Giá có thuế],[Số ĐK],C2423),"")</f>
        <v/>
      </c>
      <c r="W2423" s="53"/>
      <c r="X2423" s="55" t="str">
        <f>IF(W2423="","",'Thông Tin Chung'!#REF!)</f>
        <v/>
      </c>
      <c r="Y2423" s="57" t="str">
        <f t="shared" ca="1" si="456"/>
        <v/>
      </c>
      <c r="Z2423" s="59"/>
      <c r="AA2423" s="49" t="str">
        <f ca="1">IF(C2423="","",IF(OR(D2423&lt;NgayBatDau,D2423&gt;NgayKetThuc),"Ngày tháng phải nằm trong kỳ báo cáo",IF(AND(G2423&lt;&gt;"",COUNTIF(D.2[Tên khách hàng],G2423)=0),"Tên KH chưa khai báo trong DSKH",IF(AND(H2423&lt;&gt;"",COUNTIF(D.1[Tên sản phẩm],H2423)=0),"SP này chưa khai báo trong DSSP",""))))</f>
        <v/>
      </c>
      <c r="AB2423" s="28" t="str">
        <f t="shared" ca="1" si="446"/>
        <v/>
      </c>
      <c r="AC2423" s="29" t="str">
        <f>IF(OR(H2423="",S2423=""),"",S2423-(SUM(L2423,M2423)*INDEX(#REF!,MATCH(H2423,D.1[Tên sản phẩm],0))))</f>
        <v/>
      </c>
    </row>
    <row r="2424" spans="2:29" ht="27.75" customHeight="1">
      <c r="B2424" s="69">
        <f t="shared" si="447"/>
        <v>2421</v>
      </c>
      <c r="C2424" s="49" t="str">
        <f t="shared" ca="1" si="448"/>
        <v/>
      </c>
      <c r="D2424" s="50" t="str">
        <f t="shared" ca="1" si="449"/>
        <v/>
      </c>
      <c r="E2424" s="51" t="str">
        <f t="shared" ca="1" si="450"/>
        <v/>
      </c>
      <c r="F2424" s="51"/>
      <c r="G2424" s="52" t="str">
        <f t="shared" ca="1" si="451"/>
        <v/>
      </c>
      <c r="H2424" s="53"/>
      <c r="I2424" s="54" t="str">
        <f>IF(H2424="","",INDEX(D.1[Quy cách],MATCH(H2424,D.1[Tên sản phẩm],0)))</f>
        <v/>
      </c>
      <c r="J2424" s="20" t="str">
        <f>IF(H2424="","",INDEX(D.1[ĐVT],MATCH(H2424,D.1[Tên sản phẩm],0)))</f>
        <v/>
      </c>
      <c r="K2424" s="56" t="str">
        <f>IF(H2424="","",INDEX(#REF!,MATCH(H2424,D.1[Tên sản phẩm],0)))</f>
        <v/>
      </c>
      <c r="L2424" s="56"/>
      <c r="M2424" s="53"/>
      <c r="N2424" s="53"/>
      <c r="O2424" s="53"/>
      <c r="P2424" s="57" t="str">
        <f t="shared" si="452"/>
        <v/>
      </c>
      <c r="Q2424" s="58"/>
      <c r="R2424" s="56" t="str">
        <f t="shared" si="445"/>
        <v/>
      </c>
      <c r="S2424" s="57" t="str">
        <f t="shared" si="453"/>
        <v/>
      </c>
      <c r="T2424" s="58" t="str">
        <f t="shared" ca="1" si="454"/>
        <v/>
      </c>
      <c r="U2424" s="57" t="str">
        <f t="shared" si="455"/>
        <v/>
      </c>
      <c r="V2424" s="57" t="str">
        <f ca="1">IF(AND(C2424&lt;&gt;"",C2424&lt;&gt;OFFSET(C2424,1,0)),SUMIFS([Giá có thuế],[Số ĐK],C2424),"")</f>
        <v/>
      </c>
      <c r="W2424" s="53"/>
      <c r="X2424" s="55" t="str">
        <f>IF(W2424="","",'Thông Tin Chung'!#REF!)</f>
        <v/>
      </c>
      <c r="Y2424" s="57" t="str">
        <f t="shared" ca="1" si="456"/>
        <v/>
      </c>
      <c r="Z2424" s="59"/>
      <c r="AA2424" s="49" t="str">
        <f ca="1">IF(C2424="","",IF(OR(D2424&lt;NgayBatDau,D2424&gt;NgayKetThuc),"Ngày tháng phải nằm trong kỳ báo cáo",IF(AND(G2424&lt;&gt;"",COUNTIF(D.2[Tên khách hàng],G2424)=0),"Tên KH chưa khai báo trong DSKH",IF(AND(H2424&lt;&gt;"",COUNTIF(D.1[Tên sản phẩm],H2424)=0),"SP này chưa khai báo trong DSSP",""))))</f>
        <v/>
      </c>
      <c r="AB2424" s="28" t="str">
        <f t="shared" ca="1" si="446"/>
        <v/>
      </c>
      <c r="AC2424" s="29" t="str">
        <f>IF(OR(H2424="",S2424=""),"",S2424-(SUM(L2424,M2424)*INDEX(#REF!,MATCH(H2424,D.1[Tên sản phẩm],0))))</f>
        <v/>
      </c>
    </row>
    <row r="2425" spans="2:29" ht="27.75" customHeight="1">
      <c r="B2425" s="69">
        <f t="shared" si="447"/>
        <v>2422</v>
      </c>
      <c r="C2425" s="49" t="str">
        <f t="shared" ca="1" si="448"/>
        <v/>
      </c>
      <c r="D2425" s="50" t="str">
        <f t="shared" ca="1" si="449"/>
        <v/>
      </c>
      <c r="E2425" s="51" t="str">
        <f t="shared" ca="1" si="450"/>
        <v/>
      </c>
      <c r="F2425" s="51"/>
      <c r="G2425" s="52" t="str">
        <f t="shared" ca="1" si="451"/>
        <v/>
      </c>
      <c r="H2425" s="53"/>
      <c r="I2425" s="54" t="str">
        <f>IF(H2425="","",INDEX(D.1[Quy cách],MATCH(H2425,D.1[Tên sản phẩm],0)))</f>
        <v/>
      </c>
      <c r="J2425" s="20" t="str">
        <f>IF(H2425="","",INDEX(D.1[ĐVT],MATCH(H2425,D.1[Tên sản phẩm],0)))</f>
        <v/>
      </c>
      <c r="K2425" s="56" t="str">
        <f>IF(H2425="","",INDEX(#REF!,MATCH(H2425,D.1[Tên sản phẩm],0)))</f>
        <v/>
      </c>
      <c r="L2425" s="56"/>
      <c r="M2425" s="53"/>
      <c r="N2425" s="53"/>
      <c r="O2425" s="53"/>
      <c r="P2425" s="57" t="str">
        <f t="shared" si="452"/>
        <v/>
      </c>
      <c r="Q2425" s="58"/>
      <c r="R2425" s="56" t="str">
        <f t="shared" si="445"/>
        <v/>
      </c>
      <c r="S2425" s="57" t="str">
        <f t="shared" si="453"/>
        <v/>
      </c>
      <c r="T2425" s="58" t="str">
        <f t="shared" ca="1" si="454"/>
        <v/>
      </c>
      <c r="U2425" s="57" t="str">
        <f t="shared" si="455"/>
        <v/>
      </c>
      <c r="V2425" s="57" t="str">
        <f ca="1">IF(AND(C2425&lt;&gt;"",C2425&lt;&gt;OFFSET(C2425,1,0)),SUMIFS([Giá có thuế],[Số ĐK],C2425),"")</f>
        <v/>
      </c>
      <c r="W2425" s="53"/>
      <c r="X2425" s="55" t="str">
        <f>IF(W2425="","",'Thông Tin Chung'!#REF!)</f>
        <v/>
      </c>
      <c r="Y2425" s="57" t="str">
        <f t="shared" ca="1" si="456"/>
        <v/>
      </c>
      <c r="Z2425" s="59"/>
      <c r="AA2425" s="49" t="str">
        <f ca="1">IF(C2425="","",IF(OR(D2425&lt;NgayBatDau,D2425&gt;NgayKetThuc),"Ngày tháng phải nằm trong kỳ báo cáo",IF(AND(G2425&lt;&gt;"",COUNTIF(D.2[Tên khách hàng],G2425)=0),"Tên KH chưa khai báo trong DSKH",IF(AND(H2425&lt;&gt;"",COUNTIF(D.1[Tên sản phẩm],H2425)=0),"SP này chưa khai báo trong DSSP",""))))</f>
        <v/>
      </c>
      <c r="AB2425" s="28" t="str">
        <f t="shared" ca="1" si="446"/>
        <v/>
      </c>
      <c r="AC2425" s="29" t="str">
        <f>IF(OR(H2425="",S2425=""),"",S2425-(SUM(L2425,M2425)*INDEX(#REF!,MATCH(H2425,D.1[Tên sản phẩm],0))))</f>
        <v/>
      </c>
    </row>
    <row r="2426" spans="2:29" ht="27.75" customHeight="1">
      <c r="B2426" s="69">
        <f t="shared" si="447"/>
        <v>2423</v>
      </c>
      <c r="C2426" s="49" t="str">
        <f t="shared" ca="1" si="448"/>
        <v/>
      </c>
      <c r="D2426" s="50" t="str">
        <f t="shared" ca="1" si="449"/>
        <v/>
      </c>
      <c r="E2426" s="51" t="str">
        <f t="shared" ca="1" si="450"/>
        <v/>
      </c>
      <c r="F2426" s="51"/>
      <c r="G2426" s="52" t="str">
        <f t="shared" ca="1" si="451"/>
        <v/>
      </c>
      <c r="H2426" s="53"/>
      <c r="I2426" s="54" t="str">
        <f>IF(H2426="","",INDEX(D.1[Quy cách],MATCH(H2426,D.1[Tên sản phẩm],0)))</f>
        <v/>
      </c>
      <c r="J2426" s="20" t="str">
        <f>IF(H2426="","",INDEX(D.1[ĐVT],MATCH(H2426,D.1[Tên sản phẩm],0)))</f>
        <v/>
      </c>
      <c r="K2426" s="56" t="str">
        <f>IF(H2426="","",INDEX(#REF!,MATCH(H2426,D.1[Tên sản phẩm],0)))</f>
        <v/>
      </c>
      <c r="L2426" s="56"/>
      <c r="M2426" s="53"/>
      <c r="N2426" s="53"/>
      <c r="O2426" s="53"/>
      <c r="P2426" s="57" t="str">
        <f t="shared" si="452"/>
        <v/>
      </c>
      <c r="Q2426" s="58"/>
      <c r="R2426" s="56" t="str">
        <f t="shared" si="445"/>
        <v/>
      </c>
      <c r="S2426" s="57" t="str">
        <f t="shared" si="453"/>
        <v/>
      </c>
      <c r="T2426" s="58" t="str">
        <f t="shared" ca="1" si="454"/>
        <v/>
      </c>
      <c r="U2426" s="57" t="str">
        <f t="shared" si="455"/>
        <v/>
      </c>
      <c r="V2426" s="57" t="str">
        <f ca="1">IF(AND(C2426&lt;&gt;"",C2426&lt;&gt;OFFSET(C2426,1,0)),SUMIFS([Giá có thuế],[Số ĐK],C2426),"")</f>
        <v/>
      </c>
      <c r="W2426" s="53"/>
      <c r="X2426" s="55" t="str">
        <f>IF(W2426="","",'Thông Tin Chung'!#REF!)</f>
        <v/>
      </c>
      <c r="Y2426" s="57" t="str">
        <f t="shared" ca="1" si="456"/>
        <v/>
      </c>
      <c r="Z2426" s="59"/>
      <c r="AA2426" s="49" t="str">
        <f ca="1">IF(C2426="","",IF(OR(D2426&lt;NgayBatDau,D2426&gt;NgayKetThuc),"Ngày tháng phải nằm trong kỳ báo cáo",IF(AND(G2426&lt;&gt;"",COUNTIF(D.2[Tên khách hàng],G2426)=0),"Tên KH chưa khai báo trong DSKH",IF(AND(H2426&lt;&gt;"",COUNTIF(D.1[Tên sản phẩm],H2426)=0),"SP này chưa khai báo trong DSSP",""))))</f>
        <v/>
      </c>
      <c r="AB2426" s="28" t="str">
        <f t="shared" ca="1" si="446"/>
        <v/>
      </c>
      <c r="AC2426" s="29" t="str">
        <f>IF(OR(H2426="",S2426=""),"",S2426-(SUM(L2426,M2426)*INDEX(#REF!,MATCH(H2426,D.1[Tên sản phẩm],0))))</f>
        <v/>
      </c>
    </row>
    <row r="2427" spans="2:29" ht="27.75" customHeight="1">
      <c r="B2427" s="69">
        <f t="shared" si="447"/>
        <v>2424</v>
      </c>
      <c r="C2427" s="49" t="str">
        <f t="shared" ca="1" si="448"/>
        <v/>
      </c>
      <c r="D2427" s="50" t="str">
        <f t="shared" ca="1" si="449"/>
        <v/>
      </c>
      <c r="E2427" s="51" t="str">
        <f t="shared" ca="1" si="450"/>
        <v/>
      </c>
      <c r="F2427" s="51"/>
      <c r="G2427" s="52" t="str">
        <f t="shared" ca="1" si="451"/>
        <v/>
      </c>
      <c r="H2427" s="53"/>
      <c r="I2427" s="54" t="str">
        <f>IF(H2427="","",INDEX(D.1[Quy cách],MATCH(H2427,D.1[Tên sản phẩm],0)))</f>
        <v/>
      </c>
      <c r="J2427" s="20" t="str">
        <f>IF(H2427="","",INDEX(D.1[ĐVT],MATCH(H2427,D.1[Tên sản phẩm],0)))</f>
        <v/>
      </c>
      <c r="K2427" s="56" t="str">
        <f>IF(H2427="","",INDEX(#REF!,MATCH(H2427,D.1[Tên sản phẩm],0)))</f>
        <v/>
      </c>
      <c r="L2427" s="56"/>
      <c r="M2427" s="53"/>
      <c r="N2427" s="53"/>
      <c r="O2427" s="53"/>
      <c r="P2427" s="57" t="str">
        <f t="shared" si="452"/>
        <v/>
      </c>
      <c r="Q2427" s="58"/>
      <c r="R2427" s="56" t="str">
        <f t="shared" si="445"/>
        <v/>
      </c>
      <c r="S2427" s="57" t="str">
        <f t="shared" si="453"/>
        <v/>
      </c>
      <c r="T2427" s="58" t="str">
        <f t="shared" ca="1" si="454"/>
        <v/>
      </c>
      <c r="U2427" s="57" t="str">
        <f t="shared" si="455"/>
        <v/>
      </c>
      <c r="V2427" s="57" t="str">
        <f ca="1">IF(AND(C2427&lt;&gt;"",C2427&lt;&gt;OFFSET(C2427,1,0)),SUMIFS([Giá có thuế],[Số ĐK],C2427),"")</f>
        <v/>
      </c>
      <c r="W2427" s="53"/>
      <c r="X2427" s="55" t="str">
        <f>IF(W2427="","",'Thông Tin Chung'!#REF!)</f>
        <v/>
      </c>
      <c r="Y2427" s="57" t="str">
        <f t="shared" ca="1" si="456"/>
        <v/>
      </c>
      <c r="Z2427" s="59"/>
      <c r="AA2427" s="49" t="str">
        <f ca="1">IF(C2427="","",IF(OR(D2427&lt;NgayBatDau,D2427&gt;NgayKetThuc),"Ngày tháng phải nằm trong kỳ báo cáo",IF(AND(G2427&lt;&gt;"",COUNTIF(D.2[Tên khách hàng],G2427)=0),"Tên KH chưa khai báo trong DSKH",IF(AND(H2427&lt;&gt;"",COUNTIF(D.1[Tên sản phẩm],H2427)=0),"SP này chưa khai báo trong DSSP",""))))</f>
        <v/>
      </c>
      <c r="AB2427" s="28" t="str">
        <f t="shared" ca="1" si="446"/>
        <v/>
      </c>
      <c r="AC2427" s="29" t="str">
        <f>IF(OR(H2427="",S2427=""),"",S2427-(SUM(L2427,M2427)*INDEX(#REF!,MATCH(H2427,D.1[Tên sản phẩm],0))))</f>
        <v/>
      </c>
    </row>
    <row r="2428" spans="2:29" ht="27.75" customHeight="1">
      <c r="B2428" s="69">
        <f t="shared" si="447"/>
        <v>2425</v>
      </c>
      <c r="C2428" s="49" t="str">
        <f t="shared" ca="1" si="448"/>
        <v/>
      </c>
      <c r="D2428" s="50" t="str">
        <f t="shared" ca="1" si="449"/>
        <v/>
      </c>
      <c r="E2428" s="51" t="str">
        <f t="shared" ca="1" si="450"/>
        <v/>
      </c>
      <c r="F2428" s="51"/>
      <c r="G2428" s="52" t="str">
        <f t="shared" ca="1" si="451"/>
        <v/>
      </c>
      <c r="H2428" s="53"/>
      <c r="I2428" s="54" t="str">
        <f>IF(H2428="","",INDEX(D.1[Quy cách],MATCH(H2428,D.1[Tên sản phẩm],0)))</f>
        <v/>
      </c>
      <c r="J2428" s="20" t="str">
        <f>IF(H2428="","",INDEX(D.1[ĐVT],MATCH(H2428,D.1[Tên sản phẩm],0)))</f>
        <v/>
      </c>
      <c r="K2428" s="56" t="str">
        <f>IF(H2428="","",INDEX(#REF!,MATCH(H2428,D.1[Tên sản phẩm],0)))</f>
        <v/>
      </c>
      <c r="L2428" s="56"/>
      <c r="M2428" s="53"/>
      <c r="N2428" s="53"/>
      <c r="O2428" s="53"/>
      <c r="P2428" s="57" t="str">
        <f t="shared" si="452"/>
        <v/>
      </c>
      <c r="Q2428" s="58"/>
      <c r="R2428" s="56" t="str">
        <f t="shared" si="445"/>
        <v/>
      </c>
      <c r="S2428" s="57" t="str">
        <f t="shared" si="453"/>
        <v/>
      </c>
      <c r="T2428" s="58" t="str">
        <f t="shared" ca="1" si="454"/>
        <v/>
      </c>
      <c r="U2428" s="57" t="str">
        <f t="shared" si="455"/>
        <v/>
      </c>
      <c r="V2428" s="57" t="str">
        <f ca="1">IF(AND(C2428&lt;&gt;"",C2428&lt;&gt;OFFSET(C2428,1,0)),SUMIFS([Giá có thuế],[Số ĐK],C2428),"")</f>
        <v/>
      </c>
      <c r="W2428" s="53"/>
      <c r="X2428" s="55" t="str">
        <f>IF(W2428="","",'Thông Tin Chung'!#REF!)</f>
        <v/>
      </c>
      <c r="Y2428" s="57" t="str">
        <f t="shared" ca="1" si="456"/>
        <v/>
      </c>
      <c r="Z2428" s="59"/>
      <c r="AA2428" s="49" t="str">
        <f ca="1">IF(C2428="","",IF(OR(D2428&lt;NgayBatDau,D2428&gt;NgayKetThuc),"Ngày tháng phải nằm trong kỳ báo cáo",IF(AND(G2428&lt;&gt;"",COUNTIF(D.2[Tên khách hàng],G2428)=0),"Tên KH chưa khai báo trong DSKH",IF(AND(H2428&lt;&gt;"",COUNTIF(D.1[Tên sản phẩm],H2428)=0),"SP này chưa khai báo trong DSSP",""))))</f>
        <v/>
      </c>
      <c r="AB2428" s="28" t="str">
        <f t="shared" ca="1" si="446"/>
        <v/>
      </c>
      <c r="AC2428" s="29" t="str">
        <f>IF(OR(H2428="",S2428=""),"",S2428-(SUM(L2428,M2428)*INDEX(#REF!,MATCH(H2428,D.1[Tên sản phẩm],0))))</f>
        <v/>
      </c>
    </row>
    <row r="2429" spans="2:29" ht="27.75" customHeight="1">
      <c r="B2429" s="69">
        <f t="shared" si="447"/>
        <v>2426</v>
      </c>
      <c r="C2429" s="49" t="str">
        <f t="shared" ca="1" si="448"/>
        <v/>
      </c>
      <c r="D2429" s="50" t="str">
        <f t="shared" ca="1" si="449"/>
        <v/>
      </c>
      <c r="E2429" s="51" t="str">
        <f t="shared" ca="1" si="450"/>
        <v/>
      </c>
      <c r="F2429" s="51"/>
      <c r="G2429" s="52" t="str">
        <f t="shared" ca="1" si="451"/>
        <v/>
      </c>
      <c r="H2429" s="53"/>
      <c r="I2429" s="54" t="str">
        <f>IF(H2429="","",INDEX(D.1[Quy cách],MATCH(H2429,D.1[Tên sản phẩm],0)))</f>
        <v/>
      </c>
      <c r="J2429" s="20" t="str">
        <f>IF(H2429="","",INDEX(D.1[ĐVT],MATCH(H2429,D.1[Tên sản phẩm],0)))</f>
        <v/>
      </c>
      <c r="K2429" s="56" t="str">
        <f>IF(H2429="","",INDEX(#REF!,MATCH(H2429,D.1[Tên sản phẩm],0)))</f>
        <v/>
      </c>
      <c r="L2429" s="56"/>
      <c r="M2429" s="53"/>
      <c r="N2429" s="53"/>
      <c r="O2429" s="53"/>
      <c r="P2429" s="57" t="str">
        <f t="shared" si="452"/>
        <v/>
      </c>
      <c r="Q2429" s="58"/>
      <c r="R2429" s="56" t="str">
        <f t="shared" si="445"/>
        <v/>
      </c>
      <c r="S2429" s="57" t="str">
        <f t="shared" si="453"/>
        <v/>
      </c>
      <c r="T2429" s="58" t="str">
        <f t="shared" ca="1" si="454"/>
        <v/>
      </c>
      <c r="U2429" s="57" t="str">
        <f t="shared" si="455"/>
        <v/>
      </c>
      <c r="V2429" s="57" t="str">
        <f ca="1">IF(AND(C2429&lt;&gt;"",C2429&lt;&gt;OFFSET(C2429,1,0)),SUMIFS([Giá có thuế],[Số ĐK],C2429),"")</f>
        <v/>
      </c>
      <c r="W2429" s="53"/>
      <c r="X2429" s="55" t="str">
        <f>IF(W2429="","",'Thông Tin Chung'!#REF!)</f>
        <v/>
      </c>
      <c r="Y2429" s="57" t="str">
        <f t="shared" ca="1" si="456"/>
        <v/>
      </c>
      <c r="Z2429" s="59"/>
      <c r="AA2429" s="49" t="str">
        <f ca="1">IF(C2429="","",IF(OR(D2429&lt;NgayBatDau,D2429&gt;NgayKetThuc),"Ngày tháng phải nằm trong kỳ báo cáo",IF(AND(G2429&lt;&gt;"",COUNTIF(D.2[Tên khách hàng],G2429)=0),"Tên KH chưa khai báo trong DSKH",IF(AND(H2429&lt;&gt;"",COUNTIF(D.1[Tên sản phẩm],H2429)=0),"SP này chưa khai báo trong DSSP",""))))</f>
        <v/>
      </c>
      <c r="AB2429" s="28" t="str">
        <f t="shared" ca="1" si="446"/>
        <v/>
      </c>
      <c r="AC2429" s="29" t="str">
        <f>IF(OR(H2429="",S2429=""),"",S2429-(SUM(L2429,M2429)*INDEX(#REF!,MATCH(H2429,D.1[Tên sản phẩm],0))))</f>
        <v/>
      </c>
    </row>
    <row r="2430" spans="2:29" ht="27.75" customHeight="1">
      <c r="B2430" s="69">
        <f t="shared" si="447"/>
        <v>2427</v>
      </c>
      <c r="C2430" s="49" t="str">
        <f t="shared" ca="1" si="448"/>
        <v/>
      </c>
      <c r="D2430" s="50" t="str">
        <f t="shared" ca="1" si="449"/>
        <v/>
      </c>
      <c r="E2430" s="51" t="str">
        <f t="shared" ca="1" si="450"/>
        <v/>
      </c>
      <c r="F2430" s="51"/>
      <c r="G2430" s="52" t="str">
        <f t="shared" ca="1" si="451"/>
        <v/>
      </c>
      <c r="H2430" s="53"/>
      <c r="I2430" s="54" t="str">
        <f>IF(H2430="","",INDEX(D.1[Quy cách],MATCH(H2430,D.1[Tên sản phẩm],0)))</f>
        <v/>
      </c>
      <c r="J2430" s="20" t="str">
        <f>IF(H2430="","",INDEX(D.1[ĐVT],MATCH(H2430,D.1[Tên sản phẩm],0)))</f>
        <v/>
      </c>
      <c r="K2430" s="56" t="str">
        <f>IF(H2430="","",INDEX(#REF!,MATCH(H2430,D.1[Tên sản phẩm],0)))</f>
        <v/>
      </c>
      <c r="L2430" s="56"/>
      <c r="M2430" s="53"/>
      <c r="N2430" s="53"/>
      <c r="O2430" s="53"/>
      <c r="P2430" s="57" t="str">
        <f t="shared" si="452"/>
        <v/>
      </c>
      <c r="Q2430" s="58"/>
      <c r="R2430" s="56" t="str">
        <f t="shared" si="445"/>
        <v/>
      </c>
      <c r="S2430" s="57" t="str">
        <f t="shared" si="453"/>
        <v/>
      </c>
      <c r="T2430" s="58" t="str">
        <f t="shared" ca="1" si="454"/>
        <v/>
      </c>
      <c r="U2430" s="57" t="str">
        <f t="shared" si="455"/>
        <v/>
      </c>
      <c r="V2430" s="57" t="str">
        <f ca="1">IF(AND(C2430&lt;&gt;"",C2430&lt;&gt;OFFSET(C2430,1,0)),SUMIFS([Giá có thuế],[Số ĐK],C2430),"")</f>
        <v/>
      </c>
      <c r="W2430" s="53"/>
      <c r="X2430" s="55" t="str">
        <f>IF(W2430="","",'Thông Tin Chung'!#REF!)</f>
        <v/>
      </c>
      <c r="Y2430" s="57" t="str">
        <f t="shared" ca="1" si="456"/>
        <v/>
      </c>
      <c r="Z2430" s="59"/>
      <c r="AA2430" s="49" t="str">
        <f ca="1">IF(C2430="","",IF(OR(D2430&lt;NgayBatDau,D2430&gt;NgayKetThuc),"Ngày tháng phải nằm trong kỳ báo cáo",IF(AND(G2430&lt;&gt;"",COUNTIF(D.2[Tên khách hàng],G2430)=0),"Tên KH chưa khai báo trong DSKH",IF(AND(H2430&lt;&gt;"",COUNTIF(D.1[Tên sản phẩm],H2430)=0),"SP này chưa khai báo trong DSSP",""))))</f>
        <v/>
      </c>
      <c r="AB2430" s="28" t="str">
        <f t="shared" ca="1" si="446"/>
        <v/>
      </c>
      <c r="AC2430" s="29" t="str">
        <f>IF(OR(H2430="",S2430=""),"",S2430-(SUM(L2430,M2430)*INDEX(#REF!,MATCH(H2430,D.1[Tên sản phẩm],0))))</f>
        <v/>
      </c>
    </row>
    <row r="2431" spans="2:29" ht="27.75" customHeight="1">
      <c r="B2431" s="69">
        <f t="shared" si="447"/>
        <v>2428</v>
      </c>
      <c r="C2431" s="49" t="str">
        <f t="shared" ca="1" si="448"/>
        <v/>
      </c>
      <c r="D2431" s="50" t="str">
        <f t="shared" ca="1" si="449"/>
        <v/>
      </c>
      <c r="E2431" s="51" t="str">
        <f t="shared" ca="1" si="450"/>
        <v/>
      </c>
      <c r="F2431" s="51"/>
      <c r="G2431" s="52" t="str">
        <f t="shared" ca="1" si="451"/>
        <v/>
      </c>
      <c r="H2431" s="53"/>
      <c r="I2431" s="54" t="str">
        <f>IF(H2431="","",INDEX(D.1[Quy cách],MATCH(H2431,D.1[Tên sản phẩm],0)))</f>
        <v/>
      </c>
      <c r="J2431" s="20" t="str">
        <f>IF(H2431="","",INDEX(D.1[ĐVT],MATCH(H2431,D.1[Tên sản phẩm],0)))</f>
        <v/>
      </c>
      <c r="K2431" s="56" t="str">
        <f>IF(H2431="","",INDEX(#REF!,MATCH(H2431,D.1[Tên sản phẩm],0)))</f>
        <v/>
      </c>
      <c r="L2431" s="56"/>
      <c r="M2431" s="53"/>
      <c r="N2431" s="53"/>
      <c r="O2431" s="53"/>
      <c r="P2431" s="57" t="str">
        <f t="shared" si="452"/>
        <v/>
      </c>
      <c r="Q2431" s="58"/>
      <c r="R2431" s="56" t="str">
        <f t="shared" si="445"/>
        <v/>
      </c>
      <c r="S2431" s="57" t="str">
        <f t="shared" si="453"/>
        <v/>
      </c>
      <c r="T2431" s="58" t="str">
        <f t="shared" ca="1" si="454"/>
        <v/>
      </c>
      <c r="U2431" s="57" t="str">
        <f t="shared" si="455"/>
        <v/>
      </c>
      <c r="V2431" s="57" t="str">
        <f ca="1">IF(AND(C2431&lt;&gt;"",C2431&lt;&gt;OFFSET(C2431,1,0)),SUMIFS([Giá có thuế],[Số ĐK],C2431),"")</f>
        <v/>
      </c>
      <c r="W2431" s="53"/>
      <c r="X2431" s="55" t="str">
        <f>IF(W2431="","",'Thông Tin Chung'!#REF!)</f>
        <v/>
      </c>
      <c r="Y2431" s="57" t="str">
        <f t="shared" ca="1" si="456"/>
        <v/>
      </c>
      <c r="Z2431" s="59"/>
      <c r="AA2431" s="49" t="str">
        <f ca="1">IF(C2431="","",IF(OR(D2431&lt;NgayBatDau,D2431&gt;NgayKetThuc),"Ngày tháng phải nằm trong kỳ báo cáo",IF(AND(G2431&lt;&gt;"",COUNTIF(D.2[Tên khách hàng],G2431)=0),"Tên KH chưa khai báo trong DSKH",IF(AND(H2431&lt;&gt;"",COUNTIF(D.1[Tên sản phẩm],H2431)=0),"SP này chưa khai báo trong DSSP",""))))</f>
        <v/>
      </c>
      <c r="AB2431" s="28" t="str">
        <f t="shared" ca="1" si="446"/>
        <v/>
      </c>
      <c r="AC2431" s="29" t="str">
        <f>IF(OR(H2431="",S2431=""),"",S2431-(SUM(L2431,M2431)*INDEX(#REF!,MATCH(H2431,D.1[Tên sản phẩm],0))))</f>
        <v/>
      </c>
    </row>
    <row r="2432" spans="2:29" ht="27.75" customHeight="1">
      <c r="B2432" s="69">
        <f t="shared" si="447"/>
        <v>2429</v>
      </c>
      <c r="C2432" s="49" t="str">
        <f t="shared" ca="1" si="448"/>
        <v/>
      </c>
      <c r="D2432" s="50" t="str">
        <f t="shared" ca="1" si="449"/>
        <v/>
      </c>
      <c r="E2432" s="51" t="str">
        <f t="shared" ca="1" si="450"/>
        <v/>
      </c>
      <c r="F2432" s="51"/>
      <c r="G2432" s="52" t="str">
        <f t="shared" ca="1" si="451"/>
        <v/>
      </c>
      <c r="H2432" s="53"/>
      <c r="I2432" s="54" t="str">
        <f>IF(H2432="","",INDEX(D.1[Quy cách],MATCH(H2432,D.1[Tên sản phẩm],0)))</f>
        <v/>
      </c>
      <c r="J2432" s="20" t="str">
        <f>IF(H2432="","",INDEX(D.1[ĐVT],MATCH(H2432,D.1[Tên sản phẩm],0)))</f>
        <v/>
      </c>
      <c r="K2432" s="56" t="str">
        <f>IF(H2432="","",INDEX(#REF!,MATCH(H2432,D.1[Tên sản phẩm],0)))</f>
        <v/>
      </c>
      <c r="L2432" s="56"/>
      <c r="M2432" s="53"/>
      <c r="N2432" s="53"/>
      <c r="O2432" s="53"/>
      <c r="P2432" s="57" t="str">
        <f t="shared" si="452"/>
        <v/>
      </c>
      <c r="Q2432" s="58"/>
      <c r="R2432" s="56" t="str">
        <f t="shared" si="445"/>
        <v/>
      </c>
      <c r="S2432" s="57" t="str">
        <f t="shared" si="453"/>
        <v/>
      </c>
      <c r="T2432" s="58" t="str">
        <f t="shared" ca="1" si="454"/>
        <v/>
      </c>
      <c r="U2432" s="57" t="str">
        <f t="shared" si="455"/>
        <v/>
      </c>
      <c r="V2432" s="57" t="str">
        <f ca="1">IF(AND(C2432&lt;&gt;"",C2432&lt;&gt;OFFSET(C2432,1,0)),SUMIFS([Giá có thuế],[Số ĐK],C2432),"")</f>
        <v/>
      </c>
      <c r="W2432" s="53"/>
      <c r="X2432" s="55" t="str">
        <f>IF(W2432="","",'Thông Tin Chung'!#REF!)</f>
        <v/>
      </c>
      <c r="Y2432" s="57" t="str">
        <f t="shared" ca="1" si="456"/>
        <v/>
      </c>
      <c r="Z2432" s="59"/>
      <c r="AA2432" s="49" t="str">
        <f ca="1">IF(C2432="","",IF(OR(D2432&lt;NgayBatDau,D2432&gt;NgayKetThuc),"Ngày tháng phải nằm trong kỳ báo cáo",IF(AND(G2432&lt;&gt;"",COUNTIF(D.2[Tên khách hàng],G2432)=0),"Tên KH chưa khai báo trong DSKH",IF(AND(H2432&lt;&gt;"",COUNTIF(D.1[Tên sản phẩm],H2432)=0),"SP này chưa khai báo trong DSSP",""))))</f>
        <v/>
      </c>
      <c r="AB2432" s="28" t="str">
        <f t="shared" ca="1" si="446"/>
        <v/>
      </c>
      <c r="AC2432" s="29" t="str">
        <f>IF(OR(H2432="",S2432=""),"",S2432-(SUM(L2432,M2432)*INDEX(#REF!,MATCH(H2432,D.1[Tên sản phẩm],0))))</f>
        <v/>
      </c>
    </row>
    <row r="2433" spans="2:29" ht="27.75" customHeight="1">
      <c r="B2433" s="69">
        <f t="shared" si="447"/>
        <v>2430</v>
      </c>
      <c r="C2433" s="49" t="str">
        <f t="shared" ca="1" si="448"/>
        <v/>
      </c>
      <c r="D2433" s="50" t="str">
        <f t="shared" ca="1" si="449"/>
        <v/>
      </c>
      <c r="E2433" s="51" t="str">
        <f t="shared" ca="1" si="450"/>
        <v/>
      </c>
      <c r="F2433" s="51"/>
      <c r="G2433" s="52" t="str">
        <f t="shared" ca="1" si="451"/>
        <v/>
      </c>
      <c r="H2433" s="53"/>
      <c r="I2433" s="54" t="str">
        <f>IF(H2433="","",INDEX(D.1[Quy cách],MATCH(H2433,D.1[Tên sản phẩm],0)))</f>
        <v/>
      </c>
      <c r="J2433" s="20" t="str">
        <f>IF(H2433="","",INDEX(D.1[ĐVT],MATCH(H2433,D.1[Tên sản phẩm],0)))</f>
        <v/>
      </c>
      <c r="K2433" s="56" t="str">
        <f>IF(H2433="","",INDEX(#REF!,MATCH(H2433,D.1[Tên sản phẩm],0)))</f>
        <v/>
      </c>
      <c r="L2433" s="56"/>
      <c r="M2433" s="53"/>
      <c r="N2433" s="53"/>
      <c r="O2433" s="53"/>
      <c r="P2433" s="57" t="str">
        <f t="shared" si="452"/>
        <v/>
      </c>
      <c r="Q2433" s="58"/>
      <c r="R2433" s="56" t="str">
        <f t="shared" si="445"/>
        <v/>
      </c>
      <c r="S2433" s="57" t="str">
        <f t="shared" si="453"/>
        <v/>
      </c>
      <c r="T2433" s="58" t="str">
        <f t="shared" ca="1" si="454"/>
        <v/>
      </c>
      <c r="U2433" s="57" t="str">
        <f t="shared" si="455"/>
        <v/>
      </c>
      <c r="V2433" s="57" t="str">
        <f ca="1">IF(AND(C2433&lt;&gt;"",C2433&lt;&gt;OFFSET(C2433,1,0)),SUMIFS([Giá có thuế],[Số ĐK],C2433),"")</f>
        <v/>
      </c>
      <c r="W2433" s="53"/>
      <c r="X2433" s="55" t="str">
        <f>IF(W2433="","",'Thông Tin Chung'!#REF!)</f>
        <v/>
      </c>
      <c r="Y2433" s="57" t="str">
        <f t="shared" ca="1" si="456"/>
        <v/>
      </c>
      <c r="Z2433" s="59"/>
      <c r="AA2433" s="49" t="str">
        <f ca="1">IF(C2433="","",IF(OR(D2433&lt;NgayBatDau,D2433&gt;NgayKetThuc),"Ngày tháng phải nằm trong kỳ báo cáo",IF(AND(G2433&lt;&gt;"",COUNTIF(D.2[Tên khách hàng],G2433)=0),"Tên KH chưa khai báo trong DSKH",IF(AND(H2433&lt;&gt;"",COUNTIF(D.1[Tên sản phẩm],H2433)=0),"SP này chưa khai báo trong DSSP",""))))</f>
        <v/>
      </c>
      <c r="AB2433" s="28" t="str">
        <f t="shared" ca="1" si="446"/>
        <v/>
      </c>
      <c r="AC2433" s="29" t="str">
        <f>IF(OR(H2433="",S2433=""),"",S2433-(SUM(L2433,M2433)*INDEX(#REF!,MATCH(H2433,D.1[Tên sản phẩm],0))))</f>
        <v/>
      </c>
    </row>
    <row r="2434" spans="2:29" ht="27.75" customHeight="1">
      <c r="B2434" s="69">
        <f t="shared" si="447"/>
        <v>2431</v>
      </c>
      <c r="C2434" s="49" t="str">
        <f t="shared" ca="1" si="448"/>
        <v/>
      </c>
      <c r="D2434" s="50" t="str">
        <f t="shared" ca="1" si="449"/>
        <v/>
      </c>
      <c r="E2434" s="51" t="str">
        <f t="shared" ca="1" si="450"/>
        <v/>
      </c>
      <c r="F2434" s="51"/>
      <c r="G2434" s="52" t="str">
        <f t="shared" ca="1" si="451"/>
        <v/>
      </c>
      <c r="H2434" s="53"/>
      <c r="I2434" s="54" t="str">
        <f>IF(H2434="","",INDEX(D.1[Quy cách],MATCH(H2434,D.1[Tên sản phẩm],0)))</f>
        <v/>
      </c>
      <c r="J2434" s="20" t="str">
        <f>IF(H2434="","",INDEX(D.1[ĐVT],MATCH(H2434,D.1[Tên sản phẩm],0)))</f>
        <v/>
      </c>
      <c r="K2434" s="56" t="str">
        <f>IF(H2434="","",INDEX(#REF!,MATCH(H2434,D.1[Tên sản phẩm],0)))</f>
        <v/>
      </c>
      <c r="L2434" s="56"/>
      <c r="M2434" s="53"/>
      <c r="N2434" s="53"/>
      <c r="O2434" s="53"/>
      <c r="P2434" s="57" t="str">
        <f t="shared" si="452"/>
        <v/>
      </c>
      <c r="Q2434" s="58"/>
      <c r="R2434" s="56" t="str">
        <f t="shared" si="445"/>
        <v/>
      </c>
      <c r="S2434" s="57" t="str">
        <f t="shared" si="453"/>
        <v/>
      </c>
      <c r="T2434" s="58" t="str">
        <f t="shared" ca="1" si="454"/>
        <v/>
      </c>
      <c r="U2434" s="57" t="str">
        <f t="shared" si="455"/>
        <v/>
      </c>
      <c r="V2434" s="57" t="str">
        <f ca="1">IF(AND(C2434&lt;&gt;"",C2434&lt;&gt;OFFSET(C2434,1,0)),SUMIFS([Giá có thuế],[Số ĐK],C2434),"")</f>
        <v/>
      </c>
      <c r="W2434" s="53"/>
      <c r="X2434" s="55" t="str">
        <f>IF(W2434="","",'Thông Tin Chung'!#REF!)</f>
        <v/>
      </c>
      <c r="Y2434" s="57" t="str">
        <f t="shared" ca="1" si="456"/>
        <v/>
      </c>
      <c r="Z2434" s="59"/>
      <c r="AA2434" s="49" t="str">
        <f ca="1">IF(C2434="","",IF(OR(D2434&lt;NgayBatDau,D2434&gt;NgayKetThuc),"Ngày tháng phải nằm trong kỳ báo cáo",IF(AND(G2434&lt;&gt;"",COUNTIF(D.2[Tên khách hàng],G2434)=0),"Tên KH chưa khai báo trong DSKH",IF(AND(H2434&lt;&gt;"",COUNTIF(D.1[Tên sản phẩm],H2434)=0),"SP này chưa khai báo trong DSSP",""))))</f>
        <v/>
      </c>
      <c r="AB2434" s="28" t="str">
        <f t="shared" ca="1" si="446"/>
        <v/>
      </c>
      <c r="AC2434" s="29" t="str">
        <f>IF(OR(H2434="",S2434=""),"",S2434-(SUM(L2434,M2434)*INDEX(#REF!,MATCH(H2434,D.1[Tên sản phẩm],0))))</f>
        <v/>
      </c>
    </row>
    <row r="2435" spans="2:29" ht="27.75" customHeight="1">
      <c r="B2435" s="69">
        <f t="shared" si="447"/>
        <v>2432</v>
      </c>
      <c r="C2435" s="49" t="str">
        <f t="shared" ca="1" si="448"/>
        <v/>
      </c>
      <c r="D2435" s="50" t="str">
        <f t="shared" ca="1" si="449"/>
        <v/>
      </c>
      <c r="E2435" s="51" t="str">
        <f t="shared" ca="1" si="450"/>
        <v/>
      </c>
      <c r="F2435" s="51"/>
      <c r="G2435" s="52" t="str">
        <f t="shared" ca="1" si="451"/>
        <v/>
      </c>
      <c r="H2435" s="53"/>
      <c r="I2435" s="54" t="str">
        <f>IF(H2435="","",INDEX(D.1[Quy cách],MATCH(H2435,D.1[Tên sản phẩm],0)))</f>
        <v/>
      </c>
      <c r="J2435" s="20" t="str">
        <f>IF(H2435="","",INDEX(D.1[ĐVT],MATCH(H2435,D.1[Tên sản phẩm],0)))</f>
        <v/>
      </c>
      <c r="K2435" s="56" t="str">
        <f>IF(H2435="","",INDEX(#REF!,MATCH(H2435,D.1[Tên sản phẩm],0)))</f>
        <v/>
      </c>
      <c r="L2435" s="56"/>
      <c r="M2435" s="53"/>
      <c r="N2435" s="53"/>
      <c r="O2435" s="53"/>
      <c r="P2435" s="57" t="str">
        <f t="shared" si="452"/>
        <v/>
      </c>
      <c r="Q2435" s="58"/>
      <c r="R2435" s="56" t="str">
        <f t="shared" ref="R2435:R2498" si="457">IF(P2435="","",P2435*SUM(Q2435))</f>
        <v/>
      </c>
      <c r="S2435" s="57" t="str">
        <f t="shared" si="453"/>
        <v/>
      </c>
      <c r="T2435" s="58" t="str">
        <f t="shared" ca="1" si="454"/>
        <v/>
      </c>
      <c r="U2435" s="57" t="str">
        <f t="shared" si="455"/>
        <v/>
      </c>
      <c r="V2435" s="57" t="str">
        <f ca="1">IF(AND(C2435&lt;&gt;"",C2435&lt;&gt;OFFSET(C2435,1,0)),SUMIFS([Giá có thuế],[Số ĐK],C2435),"")</f>
        <v/>
      </c>
      <c r="W2435" s="53"/>
      <c r="X2435" s="55" t="str">
        <f>IF(W2435="","",'Thông Tin Chung'!#REF!)</f>
        <v/>
      </c>
      <c r="Y2435" s="57" t="str">
        <f t="shared" ca="1" si="456"/>
        <v/>
      </c>
      <c r="Z2435" s="59"/>
      <c r="AA2435" s="49" t="str">
        <f ca="1">IF(C2435="","",IF(OR(D2435&lt;NgayBatDau,D2435&gt;NgayKetThuc),"Ngày tháng phải nằm trong kỳ báo cáo",IF(AND(G2435&lt;&gt;"",COUNTIF(D.2[Tên khách hàng],G2435)=0),"Tên KH chưa khai báo trong DSKH",IF(AND(H2435&lt;&gt;"",COUNTIF(D.1[Tên sản phẩm],H2435)=0),"SP này chưa khai báo trong DSSP",""))))</f>
        <v/>
      </c>
      <c r="AB2435" s="28" t="str">
        <f t="shared" ref="AB2435:AB2500" ca="1" si="458">IF(D2435="","",MONTH(D2435))</f>
        <v/>
      </c>
      <c r="AC2435" s="29" t="str">
        <f>IF(OR(H2435="",S2435=""),"",S2435-(SUM(L2435,M2435)*INDEX(#REF!,MATCH(H2435,D.1[Tên sản phẩm],0))))</f>
        <v/>
      </c>
    </row>
    <row r="2436" spans="2:29" ht="27.75" customHeight="1">
      <c r="B2436" s="69">
        <f t="shared" ref="B2436:B2499" si="459">ROW(A2436)-3</f>
        <v>2433</v>
      </c>
      <c r="C2436" s="49" t="str">
        <f t="shared" ref="C2436:C2499" ca="1" si="460">IF(AND(D2436="",E2436="",G2436=""),"",IF(AND(D2436=OFFSET(D2436,-1,0),E2436=OFFSET(E2436,-1,0),G2436=OFFSET(G2436,-1,0)),OFFSET(B2436,-1,1),B2436))</f>
        <v/>
      </c>
      <c r="D2436" s="50" t="str">
        <f t="shared" ref="D2436:D2499" ca="1" si="461">IF(AND($H2436&lt;&gt;"",B2436&lt;&gt;1),OFFSET(C2436,-1,1),"")</f>
        <v/>
      </c>
      <c r="E2436" s="51" t="str">
        <f t="shared" ref="E2436:E2499" ca="1" si="462">IF(AND($H2436&lt;&gt;"",B2436&lt;&gt;1),OFFSET(D2436,-1,1),"")</f>
        <v/>
      </c>
      <c r="F2436" s="51"/>
      <c r="G2436" s="52" t="str">
        <f t="shared" ref="G2436:G2499" ca="1" si="463">IF(AND($H2436&lt;&gt;"",B2436&lt;&gt;1),OFFSET(F2436,-1,1),"")</f>
        <v/>
      </c>
      <c r="H2436" s="53"/>
      <c r="I2436" s="54" t="str">
        <f>IF(H2436="","",INDEX(D.1[Quy cách],MATCH(H2436,D.1[Tên sản phẩm],0)))</f>
        <v/>
      </c>
      <c r="J2436" s="20" t="str">
        <f>IF(H2436="","",INDEX(D.1[ĐVT],MATCH(H2436,D.1[Tên sản phẩm],0)))</f>
        <v/>
      </c>
      <c r="K2436" s="56" t="str">
        <f>IF(H2436="","",INDEX(#REF!,MATCH(H2436,D.1[Tên sản phẩm],0)))</f>
        <v/>
      </c>
      <c r="L2436" s="56"/>
      <c r="M2436" s="53"/>
      <c r="N2436" s="53"/>
      <c r="O2436" s="53"/>
      <c r="P2436" s="57" t="str">
        <f t="shared" ref="P2436:P2499" si="464">IF(AND(K2436&lt;&gt;"",L2436&lt;&gt;""),K2436*L2436,IF(AND(N2436&lt;&gt;"",O2436&lt;&gt;""),N2436*O2436,""))</f>
        <v/>
      </c>
      <c r="Q2436" s="58"/>
      <c r="R2436" s="56" t="str">
        <f t="shared" si="457"/>
        <v/>
      </c>
      <c r="S2436" s="57" t="str">
        <f t="shared" ref="S2436:S2499" si="465">IF(P2436="","",P2436-SUM(R2436))</f>
        <v/>
      </c>
      <c r="T2436" s="58" t="str">
        <f t="shared" ref="T2436:T2499" ca="1" si="466">IF(AND(S2436&lt;&gt;"",C2436=OFFSET(C2436,-1,0)),OFFSET(S2436,-1,1),"")</f>
        <v/>
      </c>
      <c r="U2436" s="57" t="str">
        <f t="shared" ref="U2436:U2499" si="467">IF(S2436="","",S2436*SUM(1,T2436))</f>
        <v/>
      </c>
      <c r="V2436" s="57" t="str">
        <f ca="1">IF(AND(C2436&lt;&gt;"",C2436&lt;&gt;OFFSET(C2436,1,0)),SUMIFS([Giá có thuế],[Số ĐK],C2436),"")</f>
        <v/>
      </c>
      <c r="W2436" s="53"/>
      <c r="X2436" s="55" t="str">
        <f>IF(W2436="","",'Thông Tin Chung'!#REF!)</f>
        <v/>
      </c>
      <c r="Y2436" s="57" t="str">
        <f t="shared" ref="Y2436:Y2499" ca="1" si="468">IF(AND(V2436&lt;&gt;"",W2436&lt;&gt;"",V2436&lt;&gt;0),V2436-W2436,"")</f>
        <v/>
      </c>
      <c r="Z2436" s="59"/>
      <c r="AA2436" s="49" t="str">
        <f ca="1">IF(C2436="","",IF(OR(D2436&lt;NgayBatDau,D2436&gt;NgayKetThuc),"Ngày tháng phải nằm trong kỳ báo cáo",IF(AND(G2436&lt;&gt;"",COUNTIF(D.2[Tên khách hàng],G2436)=0),"Tên KH chưa khai báo trong DSKH",IF(AND(H2436&lt;&gt;"",COUNTIF(D.1[Tên sản phẩm],H2436)=0),"SP này chưa khai báo trong DSSP",""))))</f>
        <v/>
      </c>
      <c r="AB2436" s="28" t="str">
        <f t="shared" ca="1" si="458"/>
        <v/>
      </c>
      <c r="AC2436" s="29" t="str">
        <f>IF(OR(H2436="",S2436=""),"",S2436-(SUM(L2436,M2436)*INDEX(#REF!,MATCH(H2436,D.1[Tên sản phẩm],0))))</f>
        <v/>
      </c>
    </row>
    <row r="2437" spans="2:29" ht="27.75" customHeight="1">
      <c r="B2437" s="69">
        <f t="shared" si="459"/>
        <v>2434</v>
      </c>
      <c r="C2437" s="49" t="str">
        <f t="shared" ca="1" si="460"/>
        <v/>
      </c>
      <c r="D2437" s="50" t="str">
        <f t="shared" ca="1" si="461"/>
        <v/>
      </c>
      <c r="E2437" s="51" t="str">
        <f t="shared" ca="1" si="462"/>
        <v/>
      </c>
      <c r="F2437" s="51"/>
      <c r="G2437" s="52" t="str">
        <f t="shared" ca="1" si="463"/>
        <v/>
      </c>
      <c r="H2437" s="53"/>
      <c r="I2437" s="54" t="str">
        <f>IF(H2437="","",INDEX(D.1[Quy cách],MATCH(H2437,D.1[Tên sản phẩm],0)))</f>
        <v/>
      </c>
      <c r="J2437" s="20" t="str">
        <f>IF(H2437="","",INDEX(D.1[ĐVT],MATCH(H2437,D.1[Tên sản phẩm],0)))</f>
        <v/>
      </c>
      <c r="K2437" s="56" t="str">
        <f>IF(H2437="","",INDEX(#REF!,MATCH(H2437,D.1[Tên sản phẩm],0)))</f>
        <v/>
      </c>
      <c r="L2437" s="56"/>
      <c r="M2437" s="53"/>
      <c r="N2437" s="53"/>
      <c r="O2437" s="53"/>
      <c r="P2437" s="57" t="str">
        <f t="shared" si="464"/>
        <v/>
      </c>
      <c r="Q2437" s="58"/>
      <c r="R2437" s="56" t="str">
        <f t="shared" si="457"/>
        <v/>
      </c>
      <c r="S2437" s="57" t="str">
        <f t="shared" si="465"/>
        <v/>
      </c>
      <c r="T2437" s="58" t="str">
        <f t="shared" ca="1" si="466"/>
        <v/>
      </c>
      <c r="U2437" s="57" t="str">
        <f t="shared" si="467"/>
        <v/>
      </c>
      <c r="V2437" s="57" t="str">
        <f ca="1">IF(AND(C2437&lt;&gt;"",C2437&lt;&gt;OFFSET(C2437,1,0)),SUMIFS([Giá có thuế],[Số ĐK],C2437),"")</f>
        <v/>
      </c>
      <c r="W2437" s="53"/>
      <c r="X2437" s="55" t="str">
        <f>IF(W2437="","",'Thông Tin Chung'!#REF!)</f>
        <v/>
      </c>
      <c r="Y2437" s="57" t="str">
        <f t="shared" ca="1" si="468"/>
        <v/>
      </c>
      <c r="Z2437" s="59"/>
      <c r="AA2437" s="49" t="str">
        <f ca="1">IF(C2437="","",IF(OR(D2437&lt;NgayBatDau,D2437&gt;NgayKetThuc),"Ngày tháng phải nằm trong kỳ báo cáo",IF(AND(G2437&lt;&gt;"",COUNTIF(D.2[Tên khách hàng],G2437)=0),"Tên KH chưa khai báo trong DSKH",IF(AND(H2437&lt;&gt;"",COUNTIF(D.1[Tên sản phẩm],H2437)=0),"SP này chưa khai báo trong DSSP",""))))</f>
        <v/>
      </c>
      <c r="AB2437" s="28" t="str">
        <f t="shared" ca="1" si="458"/>
        <v/>
      </c>
      <c r="AC2437" s="29" t="str">
        <f>IF(OR(H2437="",S2437=""),"",S2437-(SUM(L2437,M2437)*INDEX(#REF!,MATCH(H2437,D.1[Tên sản phẩm],0))))</f>
        <v/>
      </c>
    </row>
    <row r="2438" spans="2:29" ht="27.75" customHeight="1">
      <c r="B2438" s="69">
        <f t="shared" si="459"/>
        <v>2435</v>
      </c>
      <c r="C2438" s="49" t="str">
        <f t="shared" ca="1" si="460"/>
        <v/>
      </c>
      <c r="D2438" s="50" t="str">
        <f t="shared" ca="1" si="461"/>
        <v/>
      </c>
      <c r="E2438" s="51" t="str">
        <f t="shared" ca="1" si="462"/>
        <v/>
      </c>
      <c r="F2438" s="51"/>
      <c r="G2438" s="52" t="str">
        <f t="shared" ca="1" si="463"/>
        <v/>
      </c>
      <c r="H2438" s="53"/>
      <c r="I2438" s="54" t="str">
        <f>IF(H2438="","",INDEX(D.1[Quy cách],MATCH(H2438,D.1[Tên sản phẩm],0)))</f>
        <v/>
      </c>
      <c r="J2438" s="20" t="str">
        <f>IF(H2438="","",INDEX(D.1[ĐVT],MATCH(H2438,D.1[Tên sản phẩm],0)))</f>
        <v/>
      </c>
      <c r="K2438" s="56" t="str">
        <f>IF(H2438="","",INDEX(#REF!,MATCH(H2438,D.1[Tên sản phẩm],0)))</f>
        <v/>
      </c>
      <c r="L2438" s="56"/>
      <c r="M2438" s="53"/>
      <c r="N2438" s="53"/>
      <c r="O2438" s="53"/>
      <c r="P2438" s="57" t="str">
        <f t="shared" si="464"/>
        <v/>
      </c>
      <c r="Q2438" s="58"/>
      <c r="R2438" s="56" t="str">
        <f t="shared" si="457"/>
        <v/>
      </c>
      <c r="S2438" s="57" t="str">
        <f t="shared" si="465"/>
        <v/>
      </c>
      <c r="T2438" s="58" t="str">
        <f t="shared" ca="1" si="466"/>
        <v/>
      </c>
      <c r="U2438" s="57" t="str">
        <f t="shared" si="467"/>
        <v/>
      </c>
      <c r="V2438" s="57" t="str">
        <f ca="1">IF(AND(C2438&lt;&gt;"",C2438&lt;&gt;OFFSET(C2438,1,0)),SUMIFS([Giá có thuế],[Số ĐK],C2438),"")</f>
        <v/>
      </c>
      <c r="W2438" s="53"/>
      <c r="X2438" s="55" t="str">
        <f>IF(W2438="","",'Thông Tin Chung'!#REF!)</f>
        <v/>
      </c>
      <c r="Y2438" s="57" t="str">
        <f t="shared" ca="1" si="468"/>
        <v/>
      </c>
      <c r="Z2438" s="59"/>
      <c r="AA2438" s="49" t="str">
        <f ca="1">IF(C2438="","",IF(OR(D2438&lt;NgayBatDau,D2438&gt;NgayKetThuc),"Ngày tháng phải nằm trong kỳ báo cáo",IF(AND(G2438&lt;&gt;"",COUNTIF(D.2[Tên khách hàng],G2438)=0),"Tên KH chưa khai báo trong DSKH",IF(AND(H2438&lt;&gt;"",COUNTIF(D.1[Tên sản phẩm],H2438)=0),"SP này chưa khai báo trong DSSP",""))))</f>
        <v/>
      </c>
      <c r="AB2438" s="28" t="str">
        <f t="shared" ca="1" si="458"/>
        <v/>
      </c>
      <c r="AC2438" s="29" t="str">
        <f>IF(OR(H2438="",S2438=""),"",S2438-(SUM(L2438,M2438)*INDEX(#REF!,MATCH(H2438,D.1[Tên sản phẩm],0))))</f>
        <v/>
      </c>
    </row>
    <row r="2439" spans="2:29" ht="27.75" customHeight="1">
      <c r="B2439" s="69">
        <f t="shared" si="459"/>
        <v>2436</v>
      </c>
      <c r="C2439" s="49" t="str">
        <f t="shared" ca="1" si="460"/>
        <v/>
      </c>
      <c r="D2439" s="50" t="str">
        <f t="shared" ca="1" si="461"/>
        <v/>
      </c>
      <c r="E2439" s="51" t="str">
        <f t="shared" ca="1" si="462"/>
        <v/>
      </c>
      <c r="F2439" s="51"/>
      <c r="G2439" s="52" t="str">
        <f t="shared" ca="1" si="463"/>
        <v/>
      </c>
      <c r="H2439" s="53"/>
      <c r="I2439" s="54" t="str">
        <f>IF(H2439="","",INDEX(D.1[Quy cách],MATCH(H2439,D.1[Tên sản phẩm],0)))</f>
        <v/>
      </c>
      <c r="J2439" s="20" t="str">
        <f>IF(H2439="","",INDEX(D.1[ĐVT],MATCH(H2439,D.1[Tên sản phẩm],0)))</f>
        <v/>
      </c>
      <c r="K2439" s="56" t="str">
        <f>IF(H2439="","",INDEX(#REF!,MATCH(H2439,D.1[Tên sản phẩm],0)))</f>
        <v/>
      </c>
      <c r="L2439" s="56"/>
      <c r="M2439" s="53"/>
      <c r="N2439" s="53"/>
      <c r="O2439" s="53"/>
      <c r="P2439" s="57" t="str">
        <f t="shared" si="464"/>
        <v/>
      </c>
      <c r="Q2439" s="58"/>
      <c r="R2439" s="56" t="str">
        <f t="shared" si="457"/>
        <v/>
      </c>
      <c r="S2439" s="57" t="str">
        <f t="shared" si="465"/>
        <v/>
      </c>
      <c r="T2439" s="58" t="str">
        <f t="shared" ca="1" si="466"/>
        <v/>
      </c>
      <c r="U2439" s="57" t="str">
        <f t="shared" si="467"/>
        <v/>
      </c>
      <c r="V2439" s="57" t="str">
        <f ca="1">IF(AND(C2439&lt;&gt;"",C2439&lt;&gt;OFFSET(C2439,1,0)),SUMIFS([Giá có thuế],[Số ĐK],C2439),"")</f>
        <v/>
      </c>
      <c r="W2439" s="53"/>
      <c r="X2439" s="55" t="str">
        <f>IF(W2439="","",'Thông Tin Chung'!#REF!)</f>
        <v/>
      </c>
      <c r="Y2439" s="57" t="str">
        <f t="shared" ca="1" si="468"/>
        <v/>
      </c>
      <c r="Z2439" s="59"/>
      <c r="AA2439" s="49" t="str">
        <f ca="1">IF(C2439="","",IF(OR(D2439&lt;NgayBatDau,D2439&gt;NgayKetThuc),"Ngày tháng phải nằm trong kỳ báo cáo",IF(AND(G2439&lt;&gt;"",COUNTIF(D.2[Tên khách hàng],G2439)=0),"Tên KH chưa khai báo trong DSKH",IF(AND(H2439&lt;&gt;"",COUNTIF(D.1[Tên sản phẩm],H2439)=0),"SP này chưa khai báo trong DSSP",""))))</f>
        <v/>
      </c>
      <c r="AB2439" s="28" t="str">
        <f t="shared" ca="1" si="458"/>
        <v/>
      </c>
      <c r="AC2439" s="29" t="str">
        <f>IF(OR(H2439="",S2439=""),"",S2439-(SUM(L2439,M2439)*INDEX(#REF!,MATCH(H2439,D.1[Tên sản phẩm],0))))</f>
        <v/>
      </c>
    </row>
    <row r="2440" spans="2:29" ht="27.75" customHeight="1">
      <c r="B2440" s="69">
        <f t="shared" si="459"/>
        <v>2437</v>
      </c>
      <c r="C2440" s="49" t="str">
        <f t="shared" ca="1" si="460"/>
        <v/>
      </c>
      <c r="D2440" s="50" t="str">
        <f t="shared" ca="1" si="461"/>
        <v/>
      </c>
      <c r="E2440" s="51" t="str">
        <f t="shared" ca="1" si="462"/>
        <v/>
      </c>
      <c r="F2440" s="51"/>
      <c r="G2440" s="52" t="str">
        <f t="shared" ca="1" si="463"/>
        <v/>
      </c>
      <c r="H2440" s="53"/>
      <c r="I2440" s="54" t="str">
        <f>IF(H2440="","",INDEX(D.1[Quy cách],MATCH(H2440,D.1[Tên sản phẩm],0)))</f>
        <v/>
      </c>
      <c r="J2440" s="20" t="str">
        <f>IF(H2440="","",INDEX(D.1[ĐVT],MATCH(H2440,D.1[Tên sản phẩm],0)))</f>
        <v/>
      </c>
      <c r="K2440" s="56" t="str">
        <f>IF(H2440="","",INDEX(#REF!,MATCH(H2440,D.1[Tên sản phẩm],0)))</f>
        <v/>
      </c>
      <c r="L2440" s="56"/>
      <c r="M2440" s="53"/>
      <c r="N2440" s="53"/>
      <c r="O2440" s="53"/>
      <c r="P2440" s="57" t="str">
        <f t="shared" si="464"/>
        <v/>
      </c>
      <c r="Q2440" s="58"/>
      <c r="R2440" s="56" t="str">
        <f t="shared" si="457"/>
        <v/>
      </c>
      <c r="S2440" s="57" t="str">
        <f t="shared" si="465"/>
        <v/>
      </c>
      <c r="T2440" s="58" t="str">
        <f t="shared" ca="1" si="466"/>
        <v/>
      </c>
      <c r="U2440" s="57" t="str">
        <f t="shared" si="467"/>
        <v/>
      </c>
      <c r="V2440" s="57" t="str">
        <f ca="1">IF(AND(C2440&lt;&gt;"",C2440&lt;&gt;OFFSET(C2440,1,0)),SUMIFS([Giá có thuế],[Số ĐK],C2440),"")</f>
        <v/>
      </c>
      <c r="W2440" s="53"/>
      <c r="X2440" s="55" t="str">
        <f>IF(W2440="","",'Thông Tin Chung'!#REF!)</f>
        <v/>
      </c>
      <c r="Y2440" s="57" t="str">
        <f t="shared" ca="1" si="468"/>
        <v/>
      </c>
      <c r="Z2440" s="59"/>
      <c r="AA2440" s="49" t="str">
        <f ca="1">IF(C2440="","",IF(OR(D2440&lt;NgayBatDau,D2440&gt;NgayKetThuc),"Ngày tháng phải nằm trong kỳ báo cáo",IF(AND(G2440&lt;&gt;"",COUNTIF(D.2[Tên khách hàng],G2440)=0),"Tên KH chưa khai báo trong DSKH",IF(AND(H2440&lt;&gt;"",COUNTIF(D.1[Tên sản phẩm],H2440)=0),"SP này chưa khai báo trong DSSP",""))))</f>
        <v/>
      </c>
      <c r="AB2440" s="28" t="str">
        <f t="shared" ca="1" si="458"/>
        <v/>
      </c>
      <c r="AC2440" s="29" t="str">
        <f>IF(OR(H2440="",S2440=""),"",S2440-(SUM(L2440,M2440)*INDEX(#REF!,MATCH(H2440,D.1[Tên sản phẩm],0))))</f>
        <v/>
      </c>
    </row>
    <row r="2441" spans="2:29" ht="27.75" customHeight="1">
      <c r="B2441" s="69">
        <f t="shared" si="459"/>
        <v>2438</v>
      </c>
      <c r="C2441" s="49" t="str">
        <f t="shared" ca="1" si="460"/>
        <v/>
      </c>
      <c r="D2441" s="50" t="str">
        <f t="shared" ca="1" si="461"/>
        <v/>
      </c>
      <c r="E2441" s="51" t="str">
        <f t="shared" ca="1" si="462"/>
        <v/>
      </c>
      <c r="F2441" s="51"/>
      <c r="G2441" s="52" t="str">
        <f t="shared" ca="1" si="463"/>
        <v/>
      </c>
      <c r="H2441" s="53"/>
      <c r="I2441" s="54" t="str">
        <f>IF(H2441="","",INDEX(D.1[Quy cách],MATCH(H2441,D.1[Tên sản phẩm],0)))</f>
        <v/>
      </c>
      <c r="J2441" s="20" t="str">
        <f>IF(H2441="","",INDEX(D.1[ĐVT],MATCH(H2441,D.1[Tên sản phẩm],0)))</f>
        <v/>
      </c>
      <c r="K2441" s="56" t="str">
        <f>IF(H2441="","",INDEX(#REF!,MATCH(H2441,D.1[Tên sản phẩm],0)))</f>
        <v/>
      </c>
      <c r="L2441" s="56"/>
      <c r="M2441" s="53"/>
      <c r="N2441" s="53"/>
      <c r="O2441" s="53"/>
      <c r="P2441" s="57" t="str">
        <f t="shared" si="464"/>
        <v/>
      </c>
      <c r="Q2441" s="58"/>
      <c r="R2441" s="56" t="str">
        <f t="shared" si="457"/>
        <v/>
      </c>
      <c r="S2441" s="57" t="str">
        <f t="shared" si="465"/>
        <v/>
      </c>
      <c r="T2441" s="58" t="str">
        <f t="shared" ca="1" si="466"/>
        <v/>
      </c>
      <c r="U2441" s="57" t="str">
        <f t="shared" si="467"/>
        <v/>
      </c>
      <c r="V2441" s="57" t="str">
        <f ca="1">IF(AND(C2441&lt;&gt;"",C2441&lt;&gt;OFFSET(C2441,1,0)),SUMIFS([Giá có thuế],[Số ĐK],C2441),"")</f>
        <v/>
      </c>
      <c r="W2441" s="53"/>
      <c r="X2441" s="55" t="str">
        <f>IF(W2441="","",'Thông Tin Chung'!#REF!)</f>
        <v/>
      </c>
      <c r="Y2441" s="57" t="str">
        <f t="shared" ca="1" si="468"/>
        <v/>
      </c>
      <c r="Z2441" s="59"/>
      <c r="AA2441" s="49" t="str">
        <f ca="1">IF(C2441="","",IF(OR(D2441&lt;NgayBatDau,D2441&gt;NgayKetThuc),"Ngày tháng phải nằm trong kỳ báo cáo",IF(AND(G2441&lt;&gt;"",COUNTIF(D.2[Tên khách hàng],G2441)=0),"Tên KH chưa khai báo trong DSKH",IF(AND(H2441&lt;&gt;"",COUNTIF(D.1[Tên sản phẩm],H2441)=0),"SP này chưa khai báo trong DSSP",""))))</f>
        <v/>
      </c>
      <c r="AB2441" s="28" t="str">
        <f t="shared" ca="1" si="458"/>
        <v/>
      </c>
      <c r="AC2441" s="29" t="str">
        <f>IF(OR(H2441="",S2441=""),"",S2441-(SUM(L2441,M2441)*INDEX(#REF!,MATCH(H2441,D.1[Tên sản phẩm],0))))</f>
        <v/>
      </c>
    </row>
    <row r="2442" spans="2:29" ht="27.75" customHeight="1">
      <c r="B2442" s="69">
        <f t="shared" si="459"/>
        <v>2439</v>
      </c>
      <c r="C2442" s="49" t="str">
        <f t="shared" ca="1" si="460"/>
        <v/>
      </c>
      <c r="D2442" s="50" t="str">
        <f t="shared" ca="1" si="461"/>
        <v/>
      </c>
      <c r="E2442" s="51" t="str">
        <f t="shared" ca="1" si="462"/>
        <v/>
      </c>
      <c r="F2442" s="51"/>
      <c r="G2442" s="52" t="str">
        <f t="shared" ca="1" si="463"/>
        <v/>
      </c>
      <c r="H2442" s="53"/>
      <c r="I2442" s="54" t="str">
        <f>IF(H2442="","",INDEX(D.1[Quy cách],MATCH(H2442,D.1[Tên sản phẩm],0)))</f>
        <v/>
      </c>
      <c r="J2442" s="20" t="str">
        <f>IF(H2442="","",INDEX(D.1[ĐVT],MATCH(H2442,D.1[Tên sản phẩm],0)))</f>
        <v/>
      </c>
      <c r="K2442" s="56" t="str">
        <f>IF(H2442="","",INDEX(#REF!,MATCH(H2442,D.1[Tên sản phẩm],0)))</f>
        <v/>
      </c>
      <c r="L2442" s="56"/>
      <c r="M2442" s="53"/>
      <c r="N2442" s="53"/>
      <c r="O2442" s="53"/>
      <c r="P2442" s="57" t="str">
        <f t="shared" si="464"/>
        <v/>
      </c>
      <c r="Q2442" s="58"/>
      <c r="R2442" s="56" t="str">
        <f t="shared" si="457"/>
        <v/>
      </c>
      <c r="S2442" s="57" t="str">
        <f t="shared" si="465"/>
        <v/>
      </c>
      <c r="T2442" s="58" t="str">
        <f t="shared" ca="1" si="466"/>
        <v/>
      </c>
      <c r="U2442" s="57" t="str">
        <f t="shared" si="467"/>
        <v/>
      </c>
      <c r="V2442" s="57" t="str">
        <f ca="1">IF(AND(C2442&lt;&gt;"",C2442&lt;&gt;OFFSET(C2442,1,0)),SUMIFS([Giá có thuế],[Số ĐK],C2442),"")</f>
        <v/>
      </c>
      <c r="W2442" s="53"/>
      <c r="X2442" s="55" t="str">
        <f>IF(W2442="","",'Thông Tin Chung'!#REF!)</f>
        <v/>
      </c>
      <c r="Y2442" s="57" t="str">
        <f t="shared" ca="1" si="468"/>
        <v/>
      </c>
      <c r="Z2442" s="59"/>
      <c r="AA2442" s="49" t="str">
        <f ca="1">IF(C2442="","",IF(OR(D2442&lt;NgayBatDau,D2442&gt;NgayKetThuc),"Ngày tháng phải nằm trong kỳ báo cáo",IF(AND(G2442&lt;&gt;"",COUNTIF(D.2[Tên khách hàng],G2442)=0),"Tên KH chưa khai báo trong DSKH",IF(AND(H2442&lt;&gt;"",COUNTIF(D.1[Tên sản phẩm],H2442)=0),"SP này chưa khai báo trong DSSP",""))))</f>
        <v/>
      </c>
      <c r="AB2442" s="28" t="str">
        <f t="shared" ca="1" si="458"/>
        <v/>
      </c>
      <c r="AC2442" s="29" t="str">
        <f>IF(OR(H2442="",S2442=""),"",S2442-(SUM(L2442,M2442)*INDEX(#REF!,MATCH(H2442,D.1[Tên sản phẩm],0))))</f>
        <v/>
      </c>
    </row>
    <row r="2443" spans="2:29" ht="27.75" customHeight="1">
      <c r="B2443" s="69">
        <f t="shared" si="459"/>
        <v>2440</v>
      </c>
      <c r="C2443" s="49" t="str">
        <f t="shared" ca="1" si="460"/>
        <v/>
      </c>
      <c r="D2443" s="50" t="str">
        <f t="shared" ca="1" si="461"/>
        <v/>
      </c>
      <c r="E2443" s="51" t="str">
        <f t="shared" ca="1" si="462"/>
        <v/>
      </c>
      <c r="F2443" s="51"/>
      <c r="G2443" s="52" t="str">
        <f t="shared" ca="1" si="463"/>
        <v/>
      </c>
      <c r="H2443" s="53"/>
      <c r="I2443" s="54" t="str">
        <f>IF(H2443="","",INDEX(D.1[Quy cách],MATCH(H2443,D.1[Tên sản phẩm],0)))</f>
        <v/>
      </c>
      <c r="J2443" s="20" t="str">
        <f>IF(H2443="","",INDEX(D.1[ĐVT],MATCH(H2443,D.1[Tên sản phẩm],0)))</f>
        <v/>
      </c>
      <c r="K2443" s="56" t="str">
        <f>IF(H2443="","",INDEX(#REF!,MATCH(H2443,D.1[Tên sản phẩm],0)))</f>
        <v/>
      </c>
      <c r="L2443" s="56"/>
      <c r="M2443" s="53"/>
      <c r="N2443" s="53"/>
      <c r="O2443" s="53"/>
      <c r="P2443" s="57" t="str">
        <f t="shared" si="464"/>
        <v/>
      </c>
      <c r="Q2443" s="58"/>
      <c r="R2443" s="56" t="str">
        <f t="shared" si="457"/>
        <v/>
      </c>
      <c r="S2443" s="57" t="str">
        <f t="shared" si="465"/>
        <v/>
      </c>
      <c r="T2443" s="58" t="str">
        <f t="shared" ca="1" si="466"/>
        <v/>
      </c>
      <c r="U2443" s="57" t="str">
        <f t="shared" si="467"/>
        <v/>
      </c>
      <c r="V2443" s="57" t="str">
        <f ca="1">IF(AND(C2443&lt;&gt;"",C2443&lt;&gt;OFFSET(C2443,1,0)),SUMIFS([Giá có thuế],[Số ĐK],C2443),"")</f>
        <v/>
      </c>
      <c r="W2443" s="53"/>
      <c r="X2443" s="55" t="str">
        <f>IF(W2443="","",'Thông Tin Chung'!#REF!)</f>
        <v/>
      </c>
      <c r="Y2443" s="57" t="str">
        <f t="shared" ca="1" si="468"/>
        <v/>
      </c>
      <c r="Z2443" s="59"/>
      <c r="AA2443" s="49" t="str">
        <f ca="1">IF(C2443="","",IF(OR(D2443&lt;NgayBatDau,D2443&gt;NgayKetThuc),"Ngày tháng phải nằm trong kỳ báo cáo",IF(AND(G2443&lt;&gt;"",COUNTIF(D.2[Tên khách hàng],G2443)=0),"Tên KH chưa khai báo trong DSKH",IF(AND(H2443&lt;&gt;"",COUNTIF(D.1[Tên sản phẩm],H2443)=0),"SP này chưa khai báo trong DSSP",""))))</f>
        <v/>
      </c>
      <c r="AB2443" s="28" t="str">
        <f t="shared" ca="1" si="458"/>
        <v/>
      </c>
      <c r="AC2443" s="29" t="str">
        <f>IF(OR(H2443="",S2443=""),"",S2443-(SUM(L2443,M2443)*INDEX(#REF!,MATCH(H2443,D.1[Tên sản phẩm],0))))</f>
        <v/>
      </c>
    </row>
    <row r="2444" spans="2:29" ht="27.75" customHeight="1">
      <c r="B2444" s="69">
        <f t="shared" si="459"/>
        <v>2441</v>
      </c>
      <c r="C2444" s="49" t="str">
        <f t="shared" ca="1" si="460"/>
        <v/>
      </c>
      <c r="D2444" s="50" t="str">
        <f t="shared" ca="1" si="461"/>
        <v/>
      </c>
      <c r="E2444" s="51" t="str">
        <f t="shared" ca="1" si="462"/>
        <v/>
      </c>
      <c r="F2444" s="51"/>
      <c r="G2444" s="52" t="str">
        <f t="shared" ca="1" si="463"/>
        <v/>
      </c>
      <c r="H2444" s="53"/>
      <c r="I2444" s="54" t="str">
        <f>IF(H2444="","",INDEX(D.1[Quy cách],MATCH(H2444,D.1[Tên sản phẩm],0)))</f>
        <v/>
      </c>
      <c r="J2444" s="20" t="str">
        <f>IF(H2444="","",INDEX(D.1[ĐVT],MATCH(H2444,D.1[Tên sản phẩm],0)))</f>
        <v/>
      </c>
      <c r="K2444" s="56" t="str">
        <f>IF(H2444="","",INDEX(#REF!,MATCH(H2444,D.1[Tên sản phẩm],0)))</f>
        <v/>
      </c>
      <c r="L2444" s="56"/>
      <c r="M2444" s="53"/>
      <c r="N2444" s="53"/>
      <c r="O2444" s="53"/>
      <c r="P2444" s="57" t="str">
        <f t="shared" si="464"/>
        <v/>
      </c>
      <c r="Q2444" s="58"/>
      <c r="R2444" s="56" t="str">
        <f t="shared" si="457"/>
        <v/>
      </c>
      <c r="S2444" s="57" t="str">
        <f t="shared" si="465"/>
        <v/>
      </c>
      <c r="T2444" s="58" t="str">
        <f t="shared" ca="1" si="466"/>
        <v/>
      </c>
      <c r="U2444" s="57" t="str">
        <f t="shared" si="467"/>
        <v/>
      </c>
      <c r="V2444" s="57" t="str">
        <f ca="1">IF(AND(C2444&lt;&gt;"",C2444&lt;&gt;OFFSET(C2444,1,0)),SUMIFS([Giá có thuế],[Số ĐK],C2444),"")</f>
        <v/>
      </c>
      <c r="W2444" s="53"/>
      <c r="X2444" s="55" t="str">
        <f>IF(W2444="","",'Thông Tin Chung'!#REF!)</f>
        <v/>
      </c>
      <c r="Y2444" s="57" t="str">
        <f t="shared" ca="1" si="468"/>
        <v/>
      </c>
      <c r="Z2444" s="59"/>
      <c r="AA2444" s="49" t="str">
        <f ca="1">IF(C2444="","",IF(OR(D2444&lt;NgayBatDau,D2444&gt;NgayKetThuc),"Ngày tháng phải nằm trong kỳ báo cáo",IF(AND(G2444&lt;&gt;"",COUNTIF(D.2[Tên khách hàng],G2444)=0),"Tên KH chưa khai báo trong DSKH",IF(AND(H2444&lt;&gt;"",COUNTIF(D.1[Tên sản phẩm],H2444)=0),"SP này chưa khai báo trong DSSP",""))))</f>
        <v/>
      </c>
      <c r="AB2444" s="28" t="str">
        <f t="shared" ca="1" si="458"/>
        <v/>
      </c>
      <c r="AC2444" s="29" t="str">
        <f>IF(OR(H2444="",S2444=""),"",S2444-(SUM(L2444,M2444)*INDEX(#REF!,MATCH(H2444,D.1[Tên sản phẩm],0))))</f>
        <v/>
      </c>
    </row>
    <row r="2445" spans="2:29" ht="27.75" customHeight="1">
      <c r="B2445" s="69">
        <f t="shared" si="459"/>
        <v>2442</v>
      </c>
      <c r="C2445" s="49" t="str">
        <f t="shared" ca="1" si="460"/>
        <v/>
      </c>
      <c r="D2445" s="50" t="str">
        <f t="shared" ca="1" si="461"/>
        <v/>
      </c>
      <c r="E2445" s="51" t="str">
        <f t="shared" ca="1" si="462"/>
        <v/>
      </c>
      <c r="F2445" s="51"/>
      <c r="G2445" s="52" t="str">
        <f t="shared" ca="1" si="463"/>
        <v/>
      </c>
      <c r="H2445" s="53"/>
      <c r="I2445" s="54" t="str">
        <f>IF(H2445="","",INDEX(D.1[Quy cách],MATCH(H2445,D.1[Tên sản phẩm],0)))</f>
        <v/>
      </c>
      <c r="J2445" s="20" t="str">
        <f>IF(H2445="","",INDEX(D.1[ĐVT],MATCH(H2445,D.1[Tên sản phẩm],0)))</f>
        <v/>
      </c>
      <c r="K2445" s="56" t="str">
        <f>IF(H2445="","",INDEX(#REF!,MATCH(H2445,D.1[Tên sản phẩm],0)))</f>
        <v/>
      </c>
      <c r="L2445" s="56"/>
      <c r="M2445" s="53"/>
      <c r="N2445" s="53"/>
      <c r="O2445" s="53"/>
      <c r="P2445" s="57" t="str">
        <f t="shared" si="464"/>
        <v/>
      </c>
      <c r="Q2445" s="58"/>
      <c r="R2445" s="56" t="str">
        <f t="shared" si="457"/>
        <v/>
      </c>
      <c r="S2445" s="57" t="str">
        <f t="shared" si="465"/>
        <v/>
      </c>
      <c r="T2445" s="58" t="str">
        <f t="shared" ca="1" si="466"/>
        <v/>
      </c>
      <c r="U2445" s="57" t="str">
        <f t="shared" si="467"/>
        <v/>
      </c>
      <c r="V2445" s="57" t="str">
        <f ca="1">IF(AND(C2445&lt;&gt;"",C2445&lt;&gt;OFFSET(C2445,1,0)),SUMIFS([Giá có thuế],[Số ĐK],C2445),"")</f>
        <v/>
      </c>
      <c r="W2445" s="53"/>
      <c r="X2445" s="55" t="str">
        <f>IF(W2445="","",'Thông Tin Chung'!#REF!)</f>
        <v/>
      </c>
      <c r="Y2445" s="57" t="str">
        <f t="shared" ca="1" si="468"/>
        <v/>
      </c>
      <c r="Z2445" s="59"/>
      <c r="AA2445" s="49" t="str">
        <f ca="1">IF(C2445="","",IF(OR(D2445&lt;NgayBatDau,D2445&gt;NgayKetThuc),"Ngày tháng phải nằm trong kỳ báo cáo",IF(AND(G2445&lt;&gt;"",COUNTIF(D.2[Tên khách hàng],G2445)=0),"Tên KH chưa khai báo trong DSKH",IF(AND(H2445&lt;&gt;"",COUNTIF(D.1[Tên sản phẩm],H2445)=0),"SP này chưa khai báo trong DSSP",""))))</f>
        <v/>
      </c>
      <c r="AB2445" s="28" t="str">
        <f t="shared" ca="1" si="458"/>
        <v/>
      </c>
      <c r="AC2445" s="29" t="str">
        <f>IF(OR(H2445="",S2445=""),"",S2445-(SUM(L2445,M2445)*INDEX(#REF!,MATCH(H2445,D.1[Tên sản phẩm],0))))</f>
        <v/>
      </c>
    </row>
    <row r="2446" spans="2:29" ht="27.75" customHeight="1">
      <c r="B2446" s="69">
        <f t="shared" si="459"/>
        <v>2443</v>
      </c>
      <c r="C2446" s="49" t="str">
        <f t="shared" ca="1" si="460"/>
        <v/>
      </c>
      <c r="D2446" s="50" t="str">
        <f t="shared" ca="1" si="461"/>
        <v/>
      </c>
      <c r="E2446" s="51" t="str">
        <f t="shared" ca="1" si="462"/>
        <v/>
      </c>
      <c r="F2446" s="51"/>
      <c r="G2446" s="52" t="str">
        <f t="shared" ca="1" si="463"/>
        <v/>
      </c>
      <c r="H2446" s="53"/>
      <c r="I2446" s="54" t="str">
        <f>IF(H2446="","",INDEX(D.1[Quy cách],MATCH(H2446,D.1[Tên sản phẩm],0)))</f>
        <v/>
      </c>
      <c r="J2446" s="20" t="str">
        <f>IF(H2446="","",INDEX(D.1[ĐVT],MATCH(H2446,D.1[Tên sản phẩm],0)))</f>
        <v/>
      </c>
      <c r="K2446" s="56" t="str">
        <f>IF(H2446="","",INDEX(#REF!,MATCH(H2446,D.1[Tên sản phẩm],0)))</f>
        <v/>
      </c>
      <c r="L2446" s="56"/>
      <c r="M2446" s="53"/>
      <c r="N2446" s="53"/>
      <c r="O2446" s="53"/>
      <c r="P2446" s="57" t="str">
        <f t="shared" si="464"/>
        <v/>
      </c>
      <c r="Q2446" s="58"/>
      <c r="R2446" s="56" t="str">
        <f t="shared" si="457"/>
        <v/>
      </c>
      <c r="S2446" s="57" t="str">
        <f t="shared" si="465"/>
        <v/>
      </c>
      <c r="T2446" s="58" t="str">
        <f t="shared" ca="1" si="466"/>
        <v/>
      </c>
      <c r="U2446" s="57" t="str">
        <f t="shared" si="467"/>
        <v/>
      </c>
      <c r="V2446" s="57" t="str">
        <f ca="1">IF(AND(C2446&lt;&gt;"",C2446&lt;&gt;OFFSET(C2446,1,0)),SUMIFS([Giá có thuế],[Số ĐK],C2446),"")</f>
        <v/>
      </c>
      <c r="W2446" s="53"/>
      <c r="X2446" s="55" t="str">
        <f>IF(W2446="","",'Thông Tin Chung'!#REF!)</f>
        <v/>
      </c>
      <c r="Y2446" s="57" t="str">
        <f t="shared" ca="1" si="468"/>
        <v/>
      </c>
      <c r="Z2446" s="59"/>
      <c r="AA2446" s="49" t="str">
        <f ca="1">IF(C2446="","",IF(OR(D2446&lt;NgayBatDau,D2446&gt;NgayKetThuc),"Ngày tháng phải nằm trong kỳ báo cáo",IF(AND(G2446&lt;&gt;"",COUNTIF(D.2[Tên khách hàng],G2446)=0),"Tên KH chưa khai báo trong DSKH",IF(AND(H2446&lt;&gt;"",COUNTIF(D.1[Tên sản phẩm],H2446)=0),"SP này chưa khai báo trong DSSP",""))))</f>
        <v/>
      </c>
      <c r="AB2446" s="28" t="str">
        <f t="shared" ca="1" si="458"/>
        <v/>
      </c>
      <c r="AC2446" s="29" t="str">
        <f>IF(OR(H2446="",S2446=""),"",S2446-(SUM(L2446,M2446)*INDEX(#REF!,MATCH(H2446,D.1[Tên sản phẩm],0))))</f>
        <v/>
      </c>
    </row>
    <row r="2447" spans="2:29" ht="27.75" customHeight="1">
      <c r="B2447" s="69">
        <f t="shared" si="459"/>
        <v>2444</v>
      </c>
      <c r="C2447" s="49" t="str">
        <f t="shared" ca="1" si="460"/>
        <v/>
      </c>
      <c r="D2447" s="50" t="str">
        <f t="shared" ca="1" si="461"/>
        <v/>
      </c>
      <c r="E2447" s="51" t="str">
        <f t="shared" ca="1" si="462"/>
        <v/>
      </c>
      <c r="F2447" s="51"/>
      <c r="G2447" s="52" t="str">
        <f t="shared" ca="1" si="463"/>
        <v/>
      </c>
      <c r="H2447" s="53"/>
      <c r="I2447" s="54" t="str">
        <f>IF(H2447="","",INDEX(D.1[Quy cách],MATCH(H2447,D.1[Tên sản phẩm],0)))</f>
        <v/>
      </c>
      <c r="J2447" s="20" t="str">
        <f>IF(H2447="","",INDEX(D.1[ĐVT],MATCH(H2447,D.1[Tên sản phẩm],0)))</f>
        <v/>
      </c>
      <c r="K2447" s="56" t="str">
        <f>IF(H2447="","",INDEX(#REF!,MATCH(H2447,D.1[Tên sản phẩm],0)))</f>
        <v/>
      </c>
      <c r="L2447" s="56"/>
      <c r="M2447" s="53"/>
      <c r="N2447" s="53"/>
      <c r="O2447" s="53"/>
      <c r="P2447" s="57" t="str">
        <f t="shared" si="464"/>
        <v/>
      </c>
      <c r="Q2447" s="58"/>
      <c r="R2447" s="56" t="str">
        <f t="shared" si="457"/>
        <v/>
      </c>
      <c r="S2447" s="57" t="str">
        <f t="shared" si="465"/>
        <v/>
      </c>
      <c r="T2447" s="58" t="str">
        <f t="shared" ca="1" si="466"/>
        <v/>
      </c>
      <c r="U2447" s="57" t="str">
        <f t="shared" si="467"/>
        <v/>
      </c>
      <c r="V2447" s="57" t="str">
        <f ca="1">IF(AND(C2447&lt;&gt;"",C2447&lt;&gt;OFFSET(C2447,1,0)),SUMIFS([Giá có thuế],[Số ĐK],C2447),"")</f>
        <v/>
      </c>
      <c r="W2447" s="53"/>
      <c r="X2447" s="55" t="str">
        <f>IF(W2447="","",'Thông Tin Chung'!#REF!)</f>
        <v/>
      </c>
      <c r="Y2447" s="57" t="str">
        <f t="shared" ca="1" si="468"/>
        <v/>
      </c>
      <c r="Z2447" s="59"/>
      <c r="AA2447" s="49" t="str">
        <f ca="1">IF(C2447="","",IF(OR(D2447&lt;NgayBatDau,D2447&gt;NgayKetThuc),"Ngày tháng phải nằm trong kỳ báo cáo",IF(AND(G2447&lt;&gt;"",COUNTIF(D.2[Tên khách hàng],G2447)=0),"Tên KH chưa khai báo trong DSKH",IF(AND(H2447&lt;&gt;"",COUNTIF(D.1[Tên sản phẩm],H2447)=0),"SP này chưa khai báo trong DSSP",""))))</f>
        <v/>
      </c>
      <c r="AB2447" s="28" t="str">
        <f t="shared" ca="1" si="458"/>
        <v/>
      </c>
      <c r="AC2447" s="29" t="str">
        <f>IF(OR(H2447="",S2447=""),"",S2447-(SUM(L2447,M2447)*INDEX(#REF!,MATCH(H2447,D.1[Tên sản phẩm],0))))</f>
        <v/>
      </c>
    </row>
    <row r="2448" spans="2:29" ht="27.75" customHeight="1">
      <c r="B2448" s="69">
        <f t="shared" si="459"/>
        <v>2445</v>
      </c>
      <c r="C2448" s="49" t="str">
        <f t="shared" ca="1" si="460"/>
        <v/>
      </c>
      <c r="D2448" s="50" t="str">
        <f t="shared" ca="1" si="461"/>
        <v/>
      </c>
      <c r="E2448" s="51" t="str">
        <f t="shared" ca="1" si="462"/>
        <v/>
      </c>
      <c r="F2448" s="51"/>
      <c r="G2448" s="52" t="str">
        <f t="shared" ca="1" si="463"/>
        <v/>
      </c>
      <c r="H2448" s="53"/>
      <c r="I2448" s="54" t="str">
        <f>IF(H2448="","",INDEX(D.1[Quy cách],MATCH(H2448,D.1[Tên sản phẩm],0)))</f>
        <v/>
      </c>
      <c r="J2448" s="20" t="str">
        <f>IF(H2448="","",INDEX(D.1[ĐVT],MATCH(H2448,D.1[Tên sản phẩm],0)))</f>
        <v/>
      </c>
      <c r="K2448" s="56" t="str">
        <f>IF(H2448="","",INDEX(#REF!,MATCH(H2448,D.1[Tên sản phẩm],0)))</f>
        <v/>
      </c>
      <c r="L2448" s="56"/>
      <c r="M2448" s="53"/>
      <c r="N2448" s="53"/>
      <c r="O2448" s="53"/>
      <c r="P2448" s="57" t="str">
        <f t="shared" si="464"/>
        <v/>
      </c>
      <c r="Q2448" s="58"/>
      <c r="R2448" s="56" t="str">
        <f t="shared" si="457"/>
        <v/>
      </c>
      <c r="S2448" s="57" t="str">
        <f t="shared" si="465"/>
        <v/>
      </c>
      <c r="T2448" s="58" t="str">
        <f t="shared" ca="1" si="466"/>
        <v/>
      </c>
      <c r="U2448" s="57" t="str">
        <f t="shared" si="467"/>
        <v/>
      </c>
      <c r="V2448" s="57" t="str">
        <f ca="1">IF(AND(C2448&lt;&gt;"",C2448&lt;&gt;OFFSET(C2448,1,0)),SUMIFS([Giá có thuế],[Số ĐK],C2448),"")</f>
        <v/>
      </c>
      <c r="W2448" s="53"/>
      <c r="X2448" s="55" t="str">
        <f>IF(W2448="","",'Thông Tin Chung'!#REF!)</f>
        <v/>
      </c>
      <c r="Y2448" s="57" t="str">
        <f t="shared" ca="1" si="468"/>
        <v/>
      </c>
      <c r="Z2448" s="59"/>
      <c r="AA2448" s="49" t="str">
        <f ca="1">IF(C2448="","",IF(OR(D2448&lt;NgayBatDau,D2448&gt;NgayKetThuc),"Ngày tháng phải nằm trong kỳ báo cáo",IF(AND(G2448&lt;&gt;"",COUNTIF(D.2[Tên khách hàng],G2448)=0),"Tên KH chưa khai báo trong DSKH",IF(AND(H2448&lt;&gt;"",COUNTIF(D.1[Tên sản phẩm],H2448)=0),"SP này chưa khai báo trong DSSP",""))))</f>
        <v/>
      </c>
      <c r="AB2448" s="28" t="str">
        <f t="shared" ca="1" si="458"/>
        <v/>
      </c>
      <c r="AC2448" s="29" t="str">
        <f>IF(OR(H2448="",S2448=""),"",S2448-(SUM(L2448,M2448)*INDEX(#REF!,MATCH(H2448,D.1[Tên sản phẩm],0))))</f>
        <v/>
      </c>
    </row>
    <row r="2449" spans="2:29" ht="27.75" customHeight="1">
      <c r="B2449" s="69">
        <f t="shared" si="459"/>
        <v>2446</v>
      </c>
      <c r="C2449" s="49" t="str">
        <f t="shared" ca="1" si="460"/>
        <v/>
      </c>
      <c r="D2449" s="50" t="str">
        <f t="shared" ca="1" si="461"/>
        <v/>
      </c>
      <c r="E2449" s="51" t="str">
        <f t="shared" ca="1" si="462"/>
        <v/>
      </c>
      <c r="F2449" s="51"/>
      <c r="G2449" s="52" t="str">
        <f t="shared" ca="1" si="463"/>
        <v/>
      </c>
      <c r="H2449" s="53"/>
      <c r="I2449" s="54" t="str">
        <f>IF(H2449="","",INDEX(D.1[Quy cách],MATCH(H2449,D.1[Tên sản phẩm],0)))</f>
        <v/>
      </c>
      <c r="J2449" s="20" t="str">
        <f>IF(H2449="","",INDEX(D.1[ĐVT],MATCH(H2449,D.1[Tên sản phẩm],0)))</f>
        <v/>
      </c>
      <c r="K2449" s="56" t="str">
        <f>IF(H2449="","",INDEX(#REF!,MATCH(H2449,D.1[Tên sản phẩm],0)))</f>
        <v/>
      </c>
      <c r="L2449" s="56"/>
      <c r="M2449" s="53"/>
      <c r="N2449" s="53"/>
      <c r="O2449" s="53"/>
      <c r="P2449" s="57" t="str">
        <f t="shared" si="464"/>
        <v/>
      </c>
      <c r="Q2449" s="58"/>
      <c r="R2449" s="56" t="str">
        <f t="shared" si="457"/>
        <v/>
      </c>
      <c r="S2449" s="57" t="str">
        <f t="shared" si="465"/>
        <v/>
      </c>
      <c r="T2449" s="58" t="str">
        <f t="shared" ca="1" si="466"/>
        <v/>
      </c>
      <c r="U2449" s="57" t="str">
        <f t="shared" si="467"/>
        <v/>
      </c>
      <c r="V2449" s="57" t="str">
        <f ca="1">IF(AND(C2449&lt;&gt;"",C2449&lt;&gt;OFFSET(C2449,1,0)),SUMIFS([Giá có thuế],[Số ĐK],C2449),"")</f>
        <v/>
      </c>
      <c r="W2449" s="53"/>
      <c r="X2449" s="55" t="str">
        <f>IF(W2449="","",'Thông Tin Chung'!#REF!)</f>
        <v/>
      </c>
      <c r="Y2449" s="57" t="str">
        <f t="shared" ca="1" si="468"/>
        <v/>
      </c>
      <c r="Z2449" s="59"/>
      <c r="AA2449" s="49" t="str">
        <f ca="1">IF(C2449="","",IF(OR(D2449&lt;NgayBatDau,D2449&gt;NgayKetThuc),"Ngày tháng phải nằm trong kỳ báo cáo",IF(AND(G2449&lt;&gt;"",COUNTIF(D.2[Tên khách hàng],G2449)=0),"Tên KH chưa khai báo trong DSKH",IF(AND(H2449&lt;&gt;"",COUNTIF(D.1[Tên sản phẩm],H2449)=0),"SP này chưa khai báo trong DSSP",""))))</f>
        <v/>
      </c>
      <c r="AB2449" s="28" t="str">
        <f t="shared" ca="1" si="458"/>
        <v/>
      </c>
      <c r="AC2449" s="29" t="str">
        <f>IF(OR(H2449="",S2449=""),"",S2449-(SUM(L2449,M2449)*INDEX(#REF!,MATCH(H2449,D.1[Tên sản phẩm],0))))</f>
        <v/>
      </c>
    </row>
    <row r="2450" spans="2:29" ht="27.75" customHeight="1">
      <c r="B2450" s="69">
        <f t="shared" si="459"/>
        <v>2447</v>
      </c>
      <c r="C2450" s="49" t="str">
        <f t="shared" ca="1" si="460"/>
        <v/>
      </c>
      <c r="D2450" s="50" t="str">
        <f t="shared" ca="1" si="461"/>
        <v/>
      </c>
      <c r="E2450" s="51" t="str">
        <f t="shared" ca="1" si="462"/>
        <v/>
      </c>
      <c r="F2450" s="51"/>
      <c r="G2450" s="52" t="str">
        <f t="shared" ca="1" si="463"/>
        <v/>
      </c>
      <c r="H2450" s="53"/>
      <c r="I2450" s="54" t="str">
        <f>IF(H2450="","",INDEX(D.1[Quy cách],MATCH(H2450,D.1[Tên sản phẩm],0)))</f>
        <v/>
      </c>
      <c r="J2450" s="20" t="str">
        <f>IF(H2450="","",INDEX(D.1[ĐVT],MATCH(H2450,D.1[Tên sản phẩm],0)))</f>
        <v/>
      </c>
      <c r="K2450" s="56" t="str">
        <f>IF(H2450="","",INDEX(#REF!,MATCH(H2450,D.1[Tên sản phẩm],0)))</f>
        <v/>
      </c>
      <c r="L2450" s="56"/>
      <c r="M2450" s="53"/>
      <c r="N2450" s="53"/>
      <c r="O2450" s="53"/>
      <c r="P2450" s="57" t="str">
        <f t="shared" si="464"/>
        <v/>
      </c>
      <c r="Q2450" s="58"/>
      <c r="R2450" s="56" t="str">
        <f t="shared" si="457"/>
        <v/>
      </c>
      <c r="S2450" s="57" t="str">
        <f t="shared" si="465"/>
        <v/>
      </c>
      <c r="T2450" s="58" t="str">
        <f t="shared" ca="1" si="466"/>
        <v/>
      </c>
      <c r="U2450" s="57" t="str">
        <f t="shared" si="467"/>
        <v/>
      </c>
      <c r="V2450" s="57" t="str">
        <f ca="1">IF(AND(C2450&lt;&gt;"",C2450&lt;&gt;OFFSET(C2450,1,0)),SUMIFS([Giá có thuế],[Số ĐK],C2450),"")</f>
        <v/>
      </c>
      <c r="W2450" s="53"/>
      <c r="X2450" s="55" t="str">
        <f>IF(W2450="","",'Thông Tin Chung'!#REF!)</f>
        <v/>
      </c>
      <c r="Y2450" s="57" t="str">
        <f t="shared" ca="1" si="468"/>
        <v/>
      </c>
      <c r="Z2450" s="59"/>
      <c r="AA2450" s="49" t="str">
        <f ca="1">IF(C2450="","",IF(OR(D2450&lt;NgayBatDau,D2450&gt;NgayKetThuc),"Ngày tháng phải nằm trong kỳ báo cáo",IF(AND(G2450&lt;&gt;"",COUNTIF(D.2[Tên khách hàng],G2450)=0),"Tên KH chưa khai báo trong DSKH",IF(AND(H2450&lt;&gt;"",COUNTIF(D.1[Tên sản phẩm],H2450)=0),"SP này chưa khai báo trong DSSP",""))))</f>
        <v/>
      </c>
      <c r="AB2450" s="28" t="str">
        <f t="shared" ca="1" si="458"/>
        <v/>
      </c>
      <c r="AC2450" s="29" t="str">
        <f>IF(OR(H2450="",S2450=""),"",S2450-(SUM(L2450,M2450)*INDEX(#REF!,MATCH(H2450,D.1[Tên sản phẩm],0))))</f>
        <v/>
      </c>
    </row>
    <row r="2451" spans="2:29" ht="27.75" customHeight="1">
      <c r="B2451" s="69">
        <f t="shared" si="459"/>
        <v>2448</v>
      </c>
      <c r="C2451" s="49" t="str">
        <f t="shared" ca="1" si="460"/>
        <v/>
      </c>
      <c r="D2451" s="50" t="str">
        <f t="shared" ca="1" si="461"/>
        <v/>
      </c>
      <c r="E2451" s="51" t="str">
        <f t="shared" ca="1" si="462"/>
        <v/>
      </c>
      <c r="F2451" s="51"/>
      <c r="G2451" s="52" t="str">
        <f t="shared" ca="1" si="463"/>
        <v/>
      </c>
      <c r="H2451" s="53"/>
      <c r="I2451" s="54" t="str">
        <f>IF(H2451="","",INDEX(D.1[Quy cách],MATCH(H2451,D.1[Tên sản phẩm],0)))</f>
        <v/>
      </c>
      <c r="J2451" s="20" t="str">
        <f>IF(H2451="","",INDEX(D.1[ĐVT],MATCH(H2451,D.1[Tên sản phẩm],0)))</f>
        <v/>
      </c>
      <c r="K2451" s="56" t="str">
        <f>IF(H2451="","",INDEX(#REF!,MATCH(H2451,D.1[Tên sản phẩm],0)))</f>
        <v/>
      </c>
      <c r="L2451" s="56"/>
      <c r="M2451" s="53"/>
      <c r="N2451" s="53"/>
      <c r="O2451" s="53"/>
      <c r="P2451" s="57" t="str">
        <f t="shared" si="464"/>
        <v/>
      </c>
      <c r="Q2451" s="58"/>
      <c r="R2451" s="56" t="str">
        <f t="shared" si="457"/>
        <v/>
      </c>
      <c r="S2451" s="57" t="str">
        <f t="shared" si="465"/>
        <v/>
      </c>
      <c r="T2451" s="58" t="str">
        <f t="shared" ca="1" si="466"/>
        <v/>
      </c>
      <c r="U2451" s="57" t="str">
        <f t="shared" si="467"/>
        <v/>
      </c>
      <c r="V2451" s="57" t="str">
        <f ca="1">IF(AND(C2451&lt;&gt;"",C2451&lt;&gt;OFFSET(C2451,1,0)),SUMIFS([Giá có thuế],[Số ĐK],C2451),"")</f>
        <v/>
      </c>
      <c r="W2451" s="53"/>
      <c r="X2451" s="55" t="str">
        <f>IF(W2451="","",'Thông Tin Chung'!#REF!)</f>
        <v/>
      </c>
      <c r="Y2451" s="57" t="str">
        <f t="shared" ca="1" si="468"/>
        <v/>
      </c>
      <c r="Z2451" s="59"/>
      <c r="AA2451" s="49" t="str">
        <f ca="1">IF(C2451="","",IF(OR(D2451&lt;NgayBatDau,D2451&gt;NgayKetThuc),"Ngày tháng phải nằm trong kỳ báo cáo",IF(AND(G2451&lt;&gt;"",COUNTIF(D.2[Tên khách hàng],G2451)=0),"Tên KH chưa khai báo trong DSKH",IF(AND(H2451&lt;&gt;"",COUNTIF(D.1[Tên sản phẩm],H2451)=0),"SP này chưa khai báo trong DSSP",""))))</f>
        <v/>
      </c>
      <c r="AB2451" s="28" t="str">
        <f t="shared" ca="1" si="458"/>
        <v/>
      </c>
      <c r="AC2451" s="29" t="str">
        <f>IF(OR(H2451="",S2451=""),"",S2451-(SUM(L2451,M2451)*INDEX(#REF!,MATCH(H2451,D.1[Tên sản phẩm],0))))</f>
        <v/>
      </c>
    </row>
    <row r="2452" spans="2:29" ht="27.75" customHeight="1">
      <c r="B2452" s="69">
        <f t="shared" si="459"/>
        <v>2449</v>
      </c>
      <c r="C2452" s="49" t="str">
        <f t="shared" ca="1" si="460"/>
        <v/>
      </c>
      <c r="D2452" s="50" t="str">
        <f t="shared" ca="1" si="461"/>
        <v/>
      </c>
      <c r="E2452" s="51" t="str">
        <f t="shared" ca="1" si="462"/>
        <v/>
      </c>
      <c r="F2452" s="51"/>
      <c r="G2452" s="52" t="str">
        <f t="shared" ca="1" si="463"/>
        <v/>
      </c>
      <c r="H2452" s="53"/>
      <c r="I2452" s="54" t="str">
        <f>IF(H2452="","",INDEX(D.1[Quy cách],MATCH(H2452,D.1[Tên sản phẩm],0)))</f>
        <v/>
      </c>
      <c r="J2452" s="20" t="str">
        <f>IF(H2452="","",INDEX(D.1[ĐVT],MATCH(H2452,D.1[Tên sản phẩm],0)))</f>
        <v/>
      </c>
      <c r="K2452" s="56" t="str">
        <f>IF(H2452="","",INDEX(#REF!,MATCH(H2452,D.1[Tên sản phẩm],0)))</f>
        <v/>
      </c>
      <c r="L2452" s="56"/>
      <c r="M2452" s="53"/>
      <c r="N2452" s="53"/>
      <c r="O2452" s="53"/>
      <c r="P2452" s="57" t="str">
        <f t="shared" si="464"/>
        <v/>
      </c>
      <c r="Q2452" s="58"/>
      <c r="R2452" s="56" t="str">
        <f t="shared" si="457"/>
        <v/>
      </c>
      <c r="S2452" s="57" t="str">
        <f t="shared" si="465"/>
        <v/>
      </c>
      <c r="T2452" s="58" t="str">
        <f t="shared" ca="1" si="466"/>
        <v/>
      </c>
      <c r="U2452" s="57" t="str">
        <f t="shared" si="467"/>
        <v/>
      </c>
      <c r="V2452" s="57" t="str">
        <f ca="1">IF(AND(C2452&lt;&gt;"",C2452&lt;&gt;OFFSET(C2452,1,0)),SUMIFS([Giá có thuế],[Số ĐK],C2452),"")</f>
        <v/>
      </c>
      <c r="W2452" s="53"/>
      <c r="X2452" s="55" t="str">
        <f>IF(W2452="","",'Thông Tin Chung'!#REF!)</f>
        <v/>
      </c>
      <c r="Y2452" s="57" t="str">
        <f t="shared" ca="1" si="468"/>
        <v/>
      </c>
      <c r="Z2452" s="59"/>
      <c r="AA2452" s="49" t="str">
        <f ca="1">IF(C2452="","",IF(OR(D2452&lt;NgayBatDau,D2452&gt;NgayKetThuc),"Ngày tháng phải nằm trong kỳ báo cáo",IF(AND(G2452&lt;&gt;"",COUNTIF(D.2[Tên khách hàng],G2452)=0),"Tên KH chưa khai báo trong DSKH",IF(AND(H2452&lt;&gt;"",COUNTIF(D.1[Tên sản phẩm],H2452)=0),"SP này chưa khai báo trong DSSP",""))))</f>
        <v/>
      </c>
      <c r="AB2452" s="28" t="str">
        <f t="shared" ca="1" si="458"/>
        <v/>
      </c>
      <c r="AC2452" s="29" t="str">
        <f>IF(OR(H2452="",S2452=""),"",S2452-(SUM(L2452,M2452)*INDEX(#REF!,MATCH(H2452,D.1[Tên sản phẩm],0))))</f>
        <v/>
      </c>
    </row>
    <row r="2453" spans="2:29" ht="27.75" customHeight="1">
      <c r="B2453" s="69">
        <f t="shared" si="459"/>
        <v>2450</v>
      </c>
      <c r="C2453" s="49" t="str">
        <f t="shared" ca="1" si="460"/>
        <v/>
      </c>
      <c r="D2453" s="50" t="str">
        <f t="shared" ca="1" si="461"/>
        <v/>
      </c>
      <c r="E2453" s="51" t="str">
        <f t="shared" ca="1" si="462"/>
        <v/>
      </c>
      <c r="F2453" s="51"/>
      <c r="G2453" s="52" t="str">
        <f t="shared" ca="1" si="463"/>
        <v/>
      </c>
      <c r="H2453" s="53"/>
      <c r="I2453" s="54" t="str">
        <f>IF(H2453="","",INDEX(D.1[Quy cách],MATCH(H2453,D.1[Tên sản phẩm],0)))</f>
        <v/>
      </c>
      <c r="J2453" s="20" t="str">
        <f>IF(H2453="","",INDEX(D.1[ĐVT],MATCH(H2453,D.1[Tên sản phẩm],0)))</f>
        <v/>
      </c>
      <c r="K2453" s="56" t="str">
        <f>IF(H2453="","",INDEX(#REF!,MATCH(H2453,D.1[Tên sản phẩm],0)))</f>
        <v/>
      </c>
      <c r="L2453" s="56"/>
      <c r="M2453" s="53"/>
      <c r="N2453" s="53"/>
      <c r="O2453" s="53"/>
      <c r="P2453" s="57" t="str">
        <f t="shared" si="464"/>
        <v/>
      </c>
      <c r="Q2453" s="58"/>
      <c r="R2453" s="56" t="str">
        <f t="shared" si="457"/>
        <v/>
      </c>
      <c r="S2453" s="57" t="str">
        <f t="shared" si="465"/>
        <v/>
      </c>
      <c r="T2453" s="58" t="str">
        <f t="shared" ca="1" si="466"/>
        <v/>
      </c>
      <c r="U2453" s="57" t="str">
        <f t="shared" si="467"/>
        <v/>
      </c>
      <c r="V2453" s="57" t="str">
        <f ca="1">IF(AND(C2453&lt;&gt;"",C2453&lt;&gt;OFFSET(C2453,1,0)),SUMIFS([Giá có thuế],[Số ĐK],C2453),"")</f>
        <v/>
      </c>
      <c r="W2453" s="53"/>
      <c r="X2453" s="55" t="str">
        <f>IF(W2453="","",'Thông Tin Chung'!#REF!)</f>
        <v/>
      </c>
      <c r="Y2453" s="57" t="str">
        <f t="shared" ca="1" si="468"/>
        <v/>
      </c>
      <c r="Z2453" s="59"/>
      <c r="AA2453" s="49" t="str">
        <f ca="1">IF(C2453="","",IF(OR(D2453&lt;NgayBatDau,D2453&gt;NgayKetThuc),"Ngày tháng phải nằm trong kỳ báo cáo",IF(AND(G2453&lt;&gt;"",COUNTIF(D.2[Tên khách hàng],G2453)=0),"Tên KH chưa khai báo trong DSKH",IF(AND(H2453&lt;&gt;"",COUNTIF(D.1[Tên sản phẩm],H2453)=0),"SP này chưa khai báo trong DSSP",""))))</f>
        <v/>
      </c>
      <c r="AB2453" s="28" t="str">
        <f t="shared" ca="1" si="458"/>
        <v/>
      </c>
      <c r="AC2453" s="29" t="str">
        <f>IF(OR(H2453="",S2453=""),"",S2453-(SUM(L2453,M2453)*INDEX(#REF!,MATCH(H2453,D.1[Tên sản phẩm],0))))</f>
        <v/>
      </c>
    </row>
    <row r="2454" spans="2:29" ht="27.75" customHeight="1">
      <c r="B2454" s="69">
        <f t="shared" si="459"/>
        <v>2451</v>
      </c>
      <c r="C2454" s="49" t="str">
        <f t="shared" ca="1" si="460"/>
        <v/>
      </c>
      <c r="D2454" s="50" t="str">
        <f t="shared" ca="1" si="461"/>
        <v/>
      </c>
      <c r="E2454" s="51" t="str">
        <f t="shared" ca="1" si="462"/>
        <v/>
      </c>
      <c r="F2454" s="51"/>
      <c r="G2454" s="52" t="str">
        <f t="shared" ca="1" si="463"/>
        <v/>
      </c>
      <c r="H2454" s="53"/>
      <c r="I2454" s="54" t="str">
        <f>IF(H2454="","",INDEX(D.1[Quy cách],MATCH(H2454,D.1[Tên sản phẩm],0)))</f>
        <v/>
      </c>
      <c r="J2454" s="20" t="str">
        <f>IF(H2454="","",INDEX(D.1[ĐVT],MATCH(H2454,D.1[Tên sản phẩm],0)))</f>
        <v/>
      </c>
      <c r="K2454" s="56" t="str">
        <f>IF(H2454="","",INDEX(#REF!,MATCH(H2454,D.1[Tên sản phẩm],0)))</f>
        <v/>
      </c>
      <c r="L2454" s="56"/>
      <c r="M2454" s="53"/>
      <c r="N2454" s="53"/>
      <c r="O2454" s="53"/>
      <c r="P2454" s="57" t="str">
        <f t="shared" si="464"/>
        <v/>
      </c>
      <c r="Q2454" s="58"/>
      <c r="R2454" s="56" t="str">
        <f t="shared" si="457"/>
        <v/>
      </c>
      <c r="S2454" s="57" t="str">
        <f t="shared" si="465"/>
        <v/>
      </c>
      <c r="T2454" s="58" t="str">
        <f t="shared" ca="1" si="466"/>
        <v/>
      </c>
      <c r="U2454" s="57" t="str">
        <f t="shared" si="467"/>
        <v/>
      </c>
      <c r="V2454" s="57" t="str">
        <f ca="1">IF(AND(C2454&lt;&gt;"",C2454&lt;&gt;OFFSET(C2454,1,0)),SUMIFS([Giá có thuế],[Số ĐK],C2454),"")</f>
        <v/>
      </c>
      <c r="W2454" s="53"/>
      <c r="X2454" s="55" t="str">
        <f>IF(W2454="","",'Thông Tin Chung'!#REF!)</f>
        <v/>
      </c>
      <c r="Y2454" s="57" t="str">
        <f t="shared" ca="1" si="468"/>
        <v/>
      </c>
      <c r="Z2454" s="59"/>
      <c r="AA2454" s="49" t="str">
        <f ca="1">IF(C2454="","",IF(OR(D2454&lt;NgayBatDau,D2454&gt;NgayKetThuc),"Ngày tháng phải nằm trong kỳ báo cáo",IF(AND(G2454&lt;&gt;"",COUNTIF(D.2[Tên khách hàng],G2454)=0),"Tên KH chưa khai báo trong DSKH",IF(AND(H2454&lt;&gt;"",COUNTIF(D.1[Tên sản phẩm],H2454)=0),"SP này chưa khai báo trong DSSP",""))))</f>
        <v/>
      </c>
      <c r="AB2454" s="28" t="str">
        <f t="shared" ca="1" si="458"/>
        <v/>
      </c>
      <c r="AC2454" s="29" t="str">
        <f>IF(OR(H2454="",S2454=""),"",S2454-(SUM(L2454,M2454)*INDEX(#REF!,MATCH(H2454,D.1[Tên sản phẩm],0))))</f>
        <v/>
      </c>
    </row>
    <row r="2455" spans="2:29" ht="27.75" customHeight="1">
      <c r="B2455" s="69">
        <f t="shared" si="459"/>
        <v>2452</v>
      </c>
      <c r="C2455" s="49" t="str">
        <f t="shared" ca="1" si="460"/>
        <v/>
      </c>
      <c r="D2455" s="50" t="str">
        <f t="shared" ca="1" si="461"/>
        <v/>
      </c>
      <c r="E2455" s="51" t="str">
        <f t="shared" ca="1" si="462"/>
        <v/>
      </c>
      <c r="F2455" s="51"/>
      <c r="G2455" s="52" t="str">
        <f t="shared" ca="1" si="463"/>
        <v/>
      </c>
      <c r="H2455" s="53"/>
      <c r="I2455" s="54" t="str">
        <f>IF(H2455="","",INDEX(D.1[Quy cách],MATCH(H2455,D.1[Tên sản phẩm],0)))</f>
        <v/>
      </c>
      <c r="J2455" s="20" t="str">
        <f>IF(H2455="","",INDEX(D.1[ĐVT],MATCH(H2455,D.1[Tên sản phẩm],0)))</f>
        <v/>
      </c>
      <c r="K2455" s="56" t="str">
        <f>IF(H2455="","",INDEX(#REF!,MATCH(H2455,D.1[Tên sản phẩm],0)))</f>
        <v/>
      </c>
      <c r="L2455" s="56"/>
      <c r="M2455" s="53"/>
      <c r="N2455" s="53"/>
      <c r="O2455" s="53"/>
      <c r="P2455" s="57" t="str">
        <f t="shared" si="464"/>
        <v/>
      </c>
      <c r="Q2455" s="58"/>
      <c r="R2455" s="56" t="str">
        <f t="shared" si="457"/>
        <v/>
      </c>
      <c r="S2455" s="57" t="str">
        <f t="shared" si="465"/>
        <v/>
      </c>
      <c r="T2455" s="58" t="str">
        <f t="shared" ca="1" si="466"/>
        <v/>
      </c>
      <c r="U2455" s="57" t="str">
        <f t="shared" si="467"/>
        <v/>
      </c>
      <c r="V2455" s="57" t="str">
        <f ca="1">IF(AND(C2455&lt;&gt;"",C2455&lt;&gt;OFFSET(C2455,1,0)),SUMIFS([Giá có thuế],[Số ĐK],C2455),"")</f>
        <v/>
      </c>
      <c r="W2455" s="53"/>
      <c r="X2455" s="55" t="str">
        <f>IF(W2455="","",'Thông Tin Chung'!#REF!)</f>
        <v/>
      </c>
      <c r="Y2455" s="57" t="str">
        <f t="shared" ca="1" si="468"/>
        <v/>
      </c>
      <c r="Z2455" s="59"/>
      <c r="AA2455" s="49" t="str">
        <f ca="1">IF(C2455="","",IF(OR(D2455&lt;NgayBatDau,D2455&gt;NgayKetThuc),"Ngày tháng phải nằm trong kỳ báo cáo",IF(AND(G2455&lt;&gt;"",COUNTIF(D.2[Tên khách hàng],G2455)=0),"Tên KH chưa khai báo trong DSKH",IF(AND(H2455&lt;&gt;"",COUNTIF(D.1[Tên sản phẩm],H2455)=0),"SP này chưa khai báo trong DSSP",""))))</f>
        <v/>
      </c>
      <c r="AB2455" s="28" t="str">
        <f t="shared" ca="1" si="458"/>
        <v/>
      </c>
      <c r="AC2455" s="29" t="str">
        <f>IF(OR(H2455="",S2455=""),"",S2455-(SUM(L2455,M2455)*INDEX(#REF!,MATCH(H2455,D.1[Tên sản phẩm],0))))</f>
        <v/>
      </c>
    </row>
    <row r="2456" spans="2:29" ht="27.75" customHeight="1">
      <c r="B2456" s="69">
        <f t="shared" si="459"/>
        <v>2453</v>
      </c>
      <c r="C2456" s="49" t="str">
        <f t="shared" ca="1" si="460"/>
        <v/>
      </c>
      <c r="D2456" s="50" t="str">
        <f t="shared" ca="1" si="461"/>
        <v/>
      </c>
      <c r="E2456" s="51" t="str">
        <f t="shared" ca="1" si="462"/>
        <v/>
      </c>
      <c r="F2456" s="51"/>
      <c r="G2456" s="52" t="str">
        <f t="shared" ca="1" si="463"/>
        <v/>
      </c>
      <c r="H2456" s="53"/>
      <c r="I2456" s="54" t="str">
        <f>IF(H2456="","",INDEX(D.1[Quy cách],MATCH(H2456,D.1[Tên sản phẩm],0)))</f>
        <v/>
      </c>
      <c r="J2456" s="20" t="str">
        <f>IF(H2456="","",INDEX(D.1[ĐVT],MATCH(H2456,D.1[Tên sản phẩm],0)))</f>
        <v/>
      </c>
      <c r="K2456" s="56" t="str">
        <f>IF(H2456="","",INDEX(#REF!,MATCH(H2456,D.1[Tên sản phẩm],0)))</f>
        <v/>
      </c>
      <c r="L2456" s="56"/>
      <c r="M2456" s="53"/>
      <c r="N2456" s="53"/>
      <c r="O2456" s="53"/>
      <c r="P2456" s="57" t="str">
        <f t="shared" si="464"/>
        <v/>
      </c>
      <c r="Q2456" s="58"/>
      <c r="R2456" s="56" t="str">
        <f t="shared" si="457"/>
        <v/>
      </c>
      <c r="S2456" s="57" t="str">
        <f t="shared" si="465"/>
        <v/>
      </c>
      <c r="T2456" s="58" t="str">
        <f t="shared" ca="1" si="466"/>
        <v/>
      </c>
      <c r="U2456" s="57" t="str">
        <f t="shared" si="467"/>
        <v/>
      </c>
      <c r="V2456" s="57" t="str">
        <f ca="1">IF(AND(C2456&lt;&gt;"",C2456&lt;&gt;OFFSET(C2456,1,0)),SUMIFS([Giá có thuế],[Số ĐK],C2456),"")</f>
        <v/>
      </c>
      <c r="W2456" s="53"/>
      <c r="X2456" s="55" t="str">
        <f>IF(W2456="","",'Thông Tin Chung'!#REF!)</f>
        <v/>
      </c>
      <c r="Y2456" s="57" t="str">
        <f t="shared" ca="1" si="468"/>
        <v/>
      </c>
      <c r="Z2456" s="59"/>
      <c r="AA2456" s="49" t="str">
        <f ca="1">IF(C2456="","",IF(OR(D2456&lt;NgayBatDau,D2456&gt;NgayKetThuc),"Ngày tháng phải nằm trong kỳ báo cáo",IF(AND(G2456&lt;&gt;"",COUNTIF(D.2[Tên khách hàng],G2456)=0),"Tên KH chưa khai báo trong DSKH",IF(AND(H2456&lt;&gt;"",COUNTIF(D.1[Tên sản phẩm],H2456)=0),"SP này chưa khai báo trong DSSP",""))))</f>
        <v/>
      </c>
      <c r="AB2456" s="28" t="str">
        <f t="shared" ca="1" si="458"/>
        <v/>
      </c>
      <c r="AC2456" s="29" t="str">
        <f>IF(OR(H2456="",S2456=""),"",S2456-(SUM(L2456,M2456)*INDEX(#REF!,MATCH(H2456,D.1[Tên sản phẩm],0))))</f>
        <v/>
      </c>
    </row>
    <row r="2457" spans="2:29" ht="27.75" customHeight="1">
      <c r="B2457" s="69">
        <f t="shared" si="459"/>
        <v>2454</v>
      </c>
      <c r="C2457" s="49" t="str">
        <f t="shared" ca="1" si="460"/>
        <v/>
      </c>
      <c r="D2457" s="50" t="str">
        <f t="shared" ca="1" si="461"/>
        <v/>
      </c>
      <c r="E2457" s="51" t="str">
        <f t="shared" ca="1" si="462"/>
        <v/>
      </c>
      <c r="F2457" s="51"/>
      <c r="G2457" s="52" t="str">
        <f t="shared" ca="1" si="463"/>
        <v/>
      </c>
      <c r="H2457" s="53"/>
      <c r="I2457" s="54" t="str">
        <f>IF(H2457="","",INDEX(D.1[Quy cách],MATCH(H2457,D.1[Tên sản phẩm],0)))</f>
        <v/>
      </c>
      <c r="J2457" s="20" t="str">
        <f>IF(H2457="","",INDEX(D.1[ĐVT],MATCH(H2457,D.1[Tên sản phẩm],0)))</f>
        <v/>
      </c>
      <c r="K2457" s="56" t="str">
        <f>IF(H2457="","",INDEX(#REF!,MATCH(H2457,D.1[Tên sản phẩm],0)))</f>
        <v/>
      </c>
      <c r="L2457" s="56"/>
      <c r="M2457" s="53"/>
      <c r="N2457" s="53"/>
      <c r="O2457" s="53"/>
      <c r="P2457" s="57" t="str">
        <f t="shared" si="464"/>
        <v/>
      </c>
      <c r="Q2457" s="58"/>
      <c r="R2457" s="56" t="str">
        <f t="shared" si="457"/>
        <v/>
      </c>
      <c r="S2457" s="57" t="str">
        <f t="shared" si="465"/>
        <v/>
      </c>
      <c r="T2457" s="58" t="str">
        <f t="shared" ca="1" si="466"/>
        <v/>
      </c>
      <c r="U2457" s="57" t="str">
        <f t="shared" si="467"/>
        <v/>
      </c>
      <c r="V2457" s="57" t="str">
        <f ca="1">IF(AND(C2457&lt;&gt;"",C2457&lt;&gt;OFFSET(C2457,1,0)),SUMIFS([Giá có thuế],[Số ĐK],C2457),"")</f>
        <v/>
      </c>
      <c r="W2457" s="53"/>
      <c r="X2457" s="55" t="str">
        <f>IF(W2457="","",'Thông Tin Chung'!#REF!)</f>
        <v/>
      </c>
      <c r="Y2457" s="57" t="str">
        <f t="shared" ca="1" si="468"/>
        <v/>
      </c>
      <c r="Z2457" s="59"/>
      <c r="AA2457" s="49" t="str">
        <f ca="1">IF(C2457="","",IF(OR(D2457&lt;NgayBatDau,D2457&gt;NgayKetThuc),"Ngày tháng phải nằm trong kỳ báo cáo",IF(AND(G2457&lt;&gt;"",COUNTIF(D.2[Tên khách hàng],G2457)=0),"Tên KH chưa khai báo trong DSKH",IF(AND(H2457&lt;&gt;"",COUNTIF(D.1[Tên sản phẩm],H2457)=0),"SP này chưa khai báo trong DSSP",""))))</f>
        <v/>
      </c>
      <c r="AB2457" s="28" t="str">
        <f t="shared" ca="1" si="458"/>
        <v/>
      </c>
      <c r="AC2457" s="29" t="str">
        <f>IF(OR(H2457="",S2457=""),"",S2457-(SUM(L2457,M2457)*INDEX(#REF!,MATCH(H2457,D.1[Tên sản phẩm],0))))</f>
        <v/>
      </c>
    </row>
    <row r="2458" spans="2:29" ht="27.75" customHeight="1">
      <c r="B2458" s="69">
        <f t="shared" si="459"/>
        <v>2455</v>
      </c>
      <c r="C2458" s="49" t="str">
        <f t="shared" ca="1" si="460"/>
        <v/>
      </c>
      <c r="D2458" s="50" t="str">
        <f t="shared" ca="1" si="461"/>
        <v/>
      </c>
      <c r="E2458" s="51" t="str">
        <f t="shared" ca="1" si="462"/>
        <v/>
      </c>
      <c r="F2458" s="51"/>
      <c r="G2458" s="52" t="str">
        <f t="shared" ca="1" si="463"/>
        <v/>
      </c>
      <c r="H2458" s="53"/>
      <c r="I2458" s="54" t="str">
        <f>IF(H2458="","",INDEX(D.1[Quy cách],MATCH(H2458,D.1[Tên sản phẩm],0)))</f>
        <v/>
      </c>
      <c r="J2458" s="20" t="str">
        <f>IF(H2458="","",INDEX(D.1[ĐVT],MATCH(H2458,D.1[Tên sản phẩm],0)))</f>
        <v/>
      </c>
      <c r="K2458" s="56" t="str">
        <f>IF(H2458="","",INDEX(#REF!,MATCH(H2458,D.1[Tên sản phẩm],0)))</f>
        <v/>
      </c>
      <c r="L2458" s="56"/>
      <c r="M2458" s="53"/>
      <c r="N2458" s="53"/>
      <c r="O2458" s="53"/>
      <c r="P2458" s="57" t="str">
        <f t="shared" si="464"/>
        <v/>
      </c>
      <c r="Q2458" s="58"/>
      <c r="R2458" s="56" t="str">
        <f t="shared" si="457"/>
        <v/>
      </c>
      <c r="S2458" s="57" t="str">
        <f t="shared" si="465"/>
        <v/>
      </c>
      <c r="T2458" s="58" t="str">
        <f t="shared" ca="1" si="466"/>
        <v/>
      </c>
      <c r="U2458" s="57" t="str">
        <f t="shared" si="467"/>
        <v/>
      </c>
      <c r="V2458" s="57" t="str">
        <f ca="1">IF(AND(C2458&lt;&gt;"",C2458&lt;&gt;OFFSET(C2458,1,0)),SUMIFS([Giá có thuế],[Số ĐK],C2458),"")</f>
        <v/>
      </c>
      <c r="W2458" s="53"/>
      <c r="X2458" s="55" t="str">
        <f>IF(W2458="","",'Thông Tin Chung'!#REF!)</f>
        <v/>
      </c>
      <c r="Y2458" s="57" t="str">
        <f t="shared" ca="1" si="468"/>
        <v/>
      </c>
      <c r="Z2458" s="59"/>
      <c r="AA2458" s="49" t="str">
        <f ca="1">IF(C2458="","",IF(OR(D2458&lt;NgayBatDau,D2458&gt;NgayKetThuc),"Ngày tháng phải nằm trong kỳ báo cáo",IF(AND(G2458&lt;&gt;"",COUNTIF(D.2[Tên khách hàng],G2458)=0),"Tên KH chưa khai báo trong DSKH",IF(AND(H2458&lt;&gt;"",COUNTIF(D.1[Tên sản phẩm],H2458)=0),"SP này chưa khai báo trong DSSP",""))))</f>
        <v/>
      </c>
      <c r="AB2458" s="28" t="str">
        <f t="shared" ca="1" si="458"/>
        <v/>
      </c>
      <c r="AC2458" s="29" t="str">
        <f>IF(OR(H2458="",S2458=""),"",S2458-(SUM(L2458,M2458)*INDEX(#REF!,MATCH(H2458,D.1[Tên sản phẩm],0))))</f>
        <v/>
      </c>
    </row>
    <row r="2459" spans="2:29" ht="27.75" customHeight="1">
      <c r="B2459" s="69">
        <f t="shared" si="459"/>
        <v>2456</v>
      </c>
      <c r="C2459" s="49" t="str">
        <f t="shared" ca="1" si="460"/>
        <v/>
      </c>
      <c r="D2459" s="50" t="str">
        <f t="shared" ca="1" si="461"/>
        <v/>
      </c>
      <c r="E2459" s="51" t="str">
        <f t="shared" ca="1" si="462"/>
        <v/>
      </c>
      <c r="F2459" s="51"/>
      <c r="G2459" s="52" t="str">
        <f t="shared" ca="1" si="463"/>
        <v/>
      </c>
      <c r="H2459" s="53"/>
      <c r="I2459" s="54" t="str">
        <f>IF(H2459="","",INDEX(D.1[Quy cách],MATCH(H2459,D.1[Tên sản phẩm],0)))</f>
        <v/>
      </c>
      <c r="J2459" s="20" t="str">
        <f>IF(H2459="","",INDEX(D.1[ĐVT],MATCH(H2459,D.1[Tên sản phẩm],0)))</f>
        <v/>
      </c>
      <c r="K2459" s="56" t="str">
        <f>IF(H2459="","",INDEX(#REF!,MATCH(H2459,D.1[Tên sản phẩm],0)))</f>
        <v/>
      </c>
      <c r="L2459" s="56"/>
      <c r="M2459" s="53"/>
      <c r="N2459" s="53"/>
      <c r="O2459" s="53"/>
      <c r="P2459" s="57" t="str">
        <f t="shared" si="464"/>
        <v/>
      </c>
      <c r="Q2459" s="58"/>
      <c r="R2459" s="56" t="str">
        <f t="shared" si="457"/>
        <v/>
      </c>
      <c r="S2459" s="57" t="str">
        <f t="shared" si="465"/>
        <v/>
      </c>
      <c r="T2459" s="58" t="str">
        <f t="shared" ca="1" si="466"/>
        <v/>
      </c>
      <c r="U2459" s="57" t="str">
        <f t="shared" si="467"/>
        <v/>
      </c>
      <c r="V2459" s="57" t="str">
        <f ca="1">IF(AND(C2459&lt;&gt;"",C2459&lt;&gt;OFFSET(C2459,1,0)),SUMIFS([Giá có thuế],[Số ĐK],C2459),"")</f>
        <v/>
      </c>
      <c r="W2459" s="53"/>
      <c r="X2459" s="55" t="str">
        <f>IF(W2459="","",'Thông Tin Chung'!#REF!)</f>
        <v/>
      </c>
      <c r="Y2459" s="57" t="str">
        <f t="shared" ca="1" si="468"/>
        <v/>
      </c>
      <c r="Z2459" s="59"/>
      <c r="AA2459" s="49" t="str">
        <f ca="1">IF(C2459="","",IF(OR(D2459&lt;NgayBatDau,D2459&gt;NgayKetThuc),"Ngày tháng phải nằm trong kỳ báo cáo",IF(AND(G2459&lt;&gt;"",COUNTIF(D.2[Tên khách hàng],G2459)=0),"Tên KH chưa khai báo trong DSKH",IF(AND(H2459&lt;&gt;"",COUNTIF(D.1[Tên sản phẩm],H2459)=0),"SP này chưa khai báo trong DSSP",""))))</f>
        <v/>
      </c>
      <c r="AB2459" s="28" t="str">
        <f t="shared" ca="1" si="458"/>
        <v/>
      </c>
      <c r="AC2459" s="29" t="str">
        <f>IF(OR(H2459="",S2459=""),"",S2459-(SUM(L2459,M2459)*INDEX(#REF!,MATCH(H2459,D.1[Tên sản phẩm],0))))</f>
        <v/>
      </c>
    </row>
    <row r="2460" spans="2:29" ht="27.75" customHeight="1">
      <c r="B2460" s="69">
        <f t="shared" si="459"/>
        <v>2457</v>
      </c>
      <c r="C2460" s="49" t="str">
        <f t="shared" ca="1" si="460"/>
        <v/>
      </c>
      <c r="D2460" s="50" t="str">
        <f t="shared" ca="1" si="461"/>
        <v/>
      </c>
      <c r="E2460" s="51" t="str">
        <f t="shared" ca="1" si="462"/>
        <v/>
      </c>
      <c r="F2460" s="51"/>
      <c r="G2460" s="52" t="str">
        <f t="shared" ca="1" si="463"/>
        <v/>
      </c>
      <c r="H2460" s="53"/>
      <c r="I2460" s="54" t="str">
        <f>IF(H2460="","",INDEX(D.1[Quy cách],MATCH(H2460,D.1[Tên sản phẩm],0)))</f>
        <v/>
      </c>
      <c r="J2460" s="20" t="str">
        <f>IF(H2460="","",INDEX(D.1[ĐVT],MATCH(H2460,D.1[Tên sản phẩm],0)))</f>
        <v/>
      </c>
      <c r="K2460" s="56" t="str">
        <f>IF(H2460="","",INDEX(#REF!,MATCH(H2460,D.1[Tên sản phẩm],0)))</f>
        <v/>
      </c>
      <c r="L2460" s="56"/>
      <c r="M2460" s="53"/>
      <c r="N2460" s="53"/>
      <c r="O2460" s="53"/>
      <c r="P2460" s="57" t="str">
        <f t="shared" si="464"/>
        <v/>
      </c>
      <c r="Q2460" s="58"/>
      <c r="R2460" s="56" t="str">
        <f t="shared" si="457"/>
        <v/>
      </c>
      <c r="S2460" s="57" t="str">
        <f t="shared" si="465"/>
        <v/>
      </c>
      <c r="T2460" s="58" t="str">
        <f t="shared" ca="1" si="466"/>
        <v/>
      </c>
      <c r="U2460" s="57" t="str">
        <f t="shared" si="467"/>
        <v/>
      </c>
      <c r="V2460" s="57" t="str">
        <f ca="1">IF(AND(C2460&lt;&gt;"",C2460&lt;&gt;OFFSET(C2460,1,0)),SUMIFS([Giá có thuế],[Số ĐK],C2460),"")</f>
        <v/>
      </c>
      <c r="W2460" s="53"/>
      <c r="X2460" s="55" t="str">
        <f>IF(W2460="","",'Thông Tin Chung'!#REF!)</f>
        <v/>
      </c>
      <c r="Y2460" s="57" t="str">
        <f t="shared" ca="1" si="468"/>
        <v/>
      </c>
      <c r="Z2460" s="59"/>
      <c r="AA2460" s="49" t="str">
        <f ca="1">IF(C2460="","",IF(OR(D2460&lt;NgayBatDau,D2460&gt;NgayKetThuc),"Ngày tháng phải nằm trong kỳ báo cáo",IF(AND(G2460&lt;&gt;"",COUNTIF(D.2[Tên khách hàng],G2460)=0),"Tên KH chưa khai báo trong DSKH",IF(AND(H2460&lt;&gt;"",COUNTIF(D.1[Tên sản phẩm],H2460)=0),"SP này chưa khai báo trong DSSP",""))))</f>
        <v/>
      </c>
      <c r="AB2460" s="28" t="str">
        <f t="shared" ca="1" si="458"/>
        <v/>
      </c>
      <c r="AC2460" s="29" t="str">
        <f>IF(OR(H2460="",S2460=""),"",S2460-(SUM(L2460,M2460)*INDEX(#REF!,MATCH(H2460,D.1[Tên sản phẩm],0))))</f>
        <v/>
      </c>
    </row>
    <row r="2461" spans="2:29" ht="27.75" customHeight="1">
      <c r="B2461" s="69">
        <f t="shared" si="459"/>
        <v>2458</v>
      </c>
      <c r="C2461" s="49" t="str">
        <f t="shared" ca="1" si="460"/>
        <v/>
      </c>
      <c r="D2461" s="50" t="str">
        <f t="shared" ca="1" si="461"/>
        <v/>
      </c>
      <c r="E2461" s="51" t="str">
        <f t="shared" ca="1" si="462"/>
        <v/>
      </c>
      <c r="F2461" s="51"/>
      <c r="G2461" s="52" t="str">
        <f t="shared" ca="1" si="463"/>
        <v/>
      </c>
      <c r="H2461" s="53"/>
      <c r="I2461" s="54" t="str">
        <f>IF(H2461="","",INDEX(D.1[Quy cách],MATCH(H2461,D.1[Tên sản phẩm],0)))</f>
        <v/>
      </c>
      <c r="J2461" s="20" t="str">
        <f>IF(H2461="","",INDEX(D.1[ĐVT],MATCH(H2461,D.1[Tên sản phẩm],0)))</f>
        <v/>
      </c>
      <c r="K2461" s="56" t="str">
        <f>IF(H2461="","",INDEX(#REF!,MATCH(H2461,D.1[Tên sản phẩm],0)))</f>
        <v/>
      </c>
      <c r="L2461" s="56"/>
      <c r="M2461" s="53"/>
      <c r="N2461" s="53"/>
      <c r="O2461" s="53"/>
      <c r="P2461" s="57" t="str">
        <f t="shared" si="464"/>
        <v/>
      </c>
      <c r="Q2461" s="58"/>
      <c r="R2461" s="56" t="str">
        <f t="shared" si="457"/>
        <v/>
      </c>
      <c r="S2461" s="57" t="str">
        <f t="shared" si="465"/>
        <v/>
      </c>
      <c r="T2461" s="58" t="str">
        <f t="shared" ca="1" si="466"/>
        <v/>
      </c>
      <c r="U2461" s="57" t="str">
        <f t="shared" si="467"/>
        <v/>
      </c>
      <c r="V2461" s="57" t="str">
        <f ca="1">IF(AND(C2461&lt;&gt;"",C2461&lt;&gt;OFFSET(C2461,1,0)),SUMIFS([Giá có thuế],[Số ĐK],C2461),"")</f>
        <v/>
      </c>
      <c r="W2461" s="53"/>
      <c r="X2461" s="55" t="str">
        <f>IF(W2461="","",'Thông Tin Chung'!#REF!)</f>
        <v/>
      </c>
      <c r="Y2461" s="57" t="str">
        <f t="shared" ca="1" si="468"/>
        <v/>
      </c>
      <c r="Z2461" s="59"/>
      <c r="AA2461" s="49" t="str">
        <f ca="1">IF(C2461="","",IF(OR(D2461&lt;NgayBatDau,D2461&gt;NgayKetThuc),"Ngày tháng phải nằm trong kỳ báo cáo",IF(AND(G2461&lt;&gt;"",COUNTIF(D.2[Tên khách hàng],G2461)=0),"Tên KH chưa khai báo trong DSKH",IF(AND(H2461&lt;&gt;"",COUNTIF(D.1[Tên sản phẩm],H2461)=0),"SP này chưa khai báo trong DSSP",""))))</f>
        <v/>
      </c>
      <c r="AB2461" s="28" t="str">
        <f t="shared" ca="1" si="458"/>
        <v/>
      </c>
      <c r="AC2461" s="29" t="str">
        <f>IF(OR(H2461="",S2461=""),"",S2461-(SUM(L2461,M2461)*INDEX(#REF!,MATCH(H2461,D.1[Tên sản phẩm],0))))</f>
        <v/>
      </c>
    </row>
    <row r="2462" spans="2:29" ht="27.75" customHeight="1">
      <c r="B2462" s="69">
        <f t="shared" si="459"/>
        <v>2459</v>
      </c>
      <c r="C2462" s="49" t="str">
        <f t="shared" ca="1" si="460"/>
        <v/>
      </c>
      <c r="D2462" s="50" t="str">
        <f t="shared" ca="1" si="461"/>
        <v/>
      </c>
      <c r="E2462" s="51" t="str">
        <f t="shared" ca="1" si="462"/>
        <v/>
      </c>
      <c r="F2462" s="51"/>
      <c r="G2462" s="52" t="str">
        <f t="shared" ca="1" si="463"/>
        <v/>
      </c>
      <c r="H2462" s="53"/>
      <c r="I2462" s="54" t="str">
        <f>IF(H2462="","",INDEX(D.1[Quy cách],MATCH(H2462,D.1[Tên sản phẩm],0)))</f>
        <v/>
      </c>
      <c r="J2462" s="20" t="str">
        <f>IF(H2462="","",INDEX(D.1[ĐVT],MATCH(H2462,D.1[Tên sản phẩm],0)))</f>
        <v/>
      </c>
      <c r="K2462" s="56" t="str">
        <f>IF(H2462="","",INDEX(#REF!,MATCH(H2462,D.1[Tên sản phẩm],0)))</f>
        <v/>
      </c>
      <c r="L2462" s="56"/>
      <c r="M2462" s="53"/>
      <c r="N2462" s="53"/>
      <c r="O2462" s="53"/>
      <c r="P2462" s="57" t="str">
        <f t="shared" si="464"/>
        <v/>
      </c>
      <c r="Q2462" s="58"/>
      <c r="R2462" s="56" t="str">
        <f t="shared" si="457"/>
        <v/>
      </c>
      <c r="S2462" s="57" t="str">
        <f t="shared" si="465"/>
        <v/>
      </c>
      <c r="T2462" s="58" t="str">
        <f t="shared" ca="1" si="466"/>
        <v/>
      </c>
      <c r="U2462" s="57" t="str">
        <f t="shared" si="467"/>
        <v/>
      </c>
      <c r="V2462" s="57" t="str">
        <f ca="1">IF(AND(C2462&lt;&gt;"",C2462&lt;&gt;OFFSET(C2462,1,0)),SUMIFS([Giá có thuế],[Số ĐK],C2462),"")</f>
        <v/>
      </c>
      <c r="W2462" s="53"/>
      <c r="X2462" s="55" t="str">
        <f>IF(W2462="","",'Thông Tin Chung'!#REF!)</f>
        <v/>
      </c>
      <c r="Y2462" s="57" t="str">
        <f t="shared" ca="1" si="468"/>
        <v/>
      </c>
      <c r="Z2462" s="59"/>
      <c r="AA2462" s="49" t="str">
        <f ca="1">IF(C2462="","",IF(OR(D2462&lt;NgayBatDau,D2462&gt;NgayKetThuc),"Ngày tháng phải nằm trong kỳ báo cáo",IF(AND(G2462&lt;&gt;"",COUNTIF(D.2[Tên khách hàng],G2462)=0),"Tên KH chưa khai báo trong DSKH",IF(AND(H2462&lt;&gt;"",COUNTIF(D.1[Tên sản phẩm],H2462)=0),"SP này chưa khai báo trong DSSP",""))))</f>
        <v/>
      </c>
      <c r="AB2462" s="28" t="str">
        <f t="shared" ca="1" si="458"/>
        <v/>
      </c>
      <c r="AC2462" s="29" t="str">
        <f>IF(OR(H2462="",S2462=""),"",S2462-(SUM(L2462,M2462)*INDEX(#REF!,MATCH(H2462,D.1[Tên sản phẩm],0))))</f>
        <v/>
      </c>
    </row>
    <row r="2463" spans="2:29" ht="27.75" customHeight="1">
      <c r="B2463" s="69">
        <f t="shared" si="459"/>
        <v>2460</v>
      </c>
      <c r="C2463" s="49" t="str">
        <f t="shared" ca="1" si="460"/>
        <v/>
      </c>
      <c r="D2463" s="50" t="str">
        <f t="shared" ca="1" si="461"/>
        <v/>
      </c>
      <c r="E2463" s="51" t="str">
        <f t="shared" ca="1" si="462"/>
        <v/>
      </c>
      <c r="F2463" s="51"/>
      <c r="G2463" s="52" t="str">
        <f t="shared" ca="1" si="463"/>
        <v/>
      </c>
      <c r="H2463" s="53"/>
      <c r="I2463" s="54" t="str">
        <f>IF(H2463="","",INDEX(D.1[Quy cách],MATCH(H2463,D.1[Tên sản phẩm],0)))</f>
        <v/>
      </c>
      <c r="J2463" s="20" t="str">
        <f>IF(H2463="","",INDEX(D.1[ĐVT],MATCH(H2463,D.1[Tên sản phẩm],0)))</f>
        <v/>
      </c>
      <c r="K2463" s="56" t="str">
        <f>IF(H2463="","",INDEX(#REF!,MATCH(H2463,D.1[Tên sản phẩm],0)))</f>
        <v/>
      </c>
      <c r="L2463" s="56"/>
      <c r="M2463" s="53"/>
      <c r="N2463" s="53"/>
      <c r="O2463" s="53"/>
      <c r="P2463" s="57" t="str">
        <f t="shared" si="464"/>
        <v/>
      </c>
      <c r="Q2463" s="58"/>
      <c r="R2463" s="56" t="str">
        <f t="shared" si="457"/>
        <v/>
      </c>
      <c r="S2463" s="57" t="str">
        <f t="shared" si="465"/>
        <v/>
      </c>
      <c r="T2463" s="58" t="str">
        <f t="shared" ca="1" si="466"/>
        <v/>
      </c>
      <c r="U2463" s="57" t="str">
        <f t="shared" si="467"/>
        <v/>
      </c>
      <c r="V2463" s="57" t="str">
        <f ca="1">IF(AND(C2463&lt;&gt;"",C2463&lt;&gt;OFFSET(C2463,1,0)),SUMIFS([Giá có thuế],[Số ĐK],C2463),"")</f>
        <v/>
      </c>
      <c r="W2463" s="53"/>
      <c r="X2463" s="55" t="str">
        <f>IF(W2463="","",'Thông Tin Chung'!#REF!)</f>
        <v/>
      </c>
      <c r="Y2463" s="57" t="str">
        <f t="shared" ca="1" si="468"/>
        <v/>
      </c>
      <c r="Z2463" s="59"/>
      <c r="AA2463" s="49" t="str">
        <f ca="1">IF(C2463="","",IF(OR(D2463&lt;NgayBatDau,D2463&gt;NgayKetThuc),"Ngày tháng phải nằm trong kỳ báo cáo",IF(AND(G2463&lt;&gt;"",COUNTIF(D.2[Tên khách hàng],G2463)=0),"Tên KH chưa khai báo trong DSKH",IF(AND(H2463&lt;&gt;"",COUNTIF(D.1[Tên sản phẩm],H2463)=0),"SP này chưa khai báo trong DSSP",""))))</f>
        <v/>
      </c>
      <c r="AB2463" s="28" t="str">
        <f t="shared" ca="1" si="458"/>
        <v/>
      </c>
      <c r="AC2463" s="29" t="str">
        <f>IF(OR(H2463="",S2463=""),"",S2463-(SUM(L2463,M2463)*INDEX(#REF!,MATCH(H2463,D.1[Tên sản phẩm],0))))</f>
        <v/>
      </c>
    </row>
    <row r="2464" spans="2:29" ht="27.75" customHeight="1">
      <c r="B2464" s="69">
        <f t="shared" si="459"/>
        <v>2461</v>
      </c>
      <c r="C2464" s="49" t="str">
        <f t="shared" ca="1" si="460"/>
        <v/>
      </c>
      <c r="D2464" s="50" t="str">
        <f t="shared" ca="1" si="461"/>
        <v/>
      </c>
      <c r="E2464" s="51" t="str">
        <f t="shared" ca="1" si="462"/>
        <v/>
      </c>
      <c r="F2464" s="51"/>
      <c r="G2464" s="52" t="str">
        <f t="shared" ca="1" si="463"/>
        <v/>
      </c>
      <c r="H2464" s="53"/>
      <c r="I2464" s="54" t="str">
        <f>IF(H2464="","",INDEX(D.1[Quy cách],MATCH(H2464,D.1[Tên sản phẩm],0)))</f>
        <v/>
      </c>
      <c r="J2464" s="20" t="str">
        <f>IF(H2464="","",INDEX(D.1[ĐVT],MATCH(H2464,D.1[Tên sản phẩm],0)))</f>
        <v/>
      </c>
      <c r="K2464" s="56" t="str">
        <f>IF(H2464="","",INDEX(#REF!,MATCH(H2464,D.1[Tên sản phẩm],0)))</f>
        <v/>
      </c>
      <c r="L2464" s="56"/>
      <c r="M2464" s="53"/>
      <c r="N2464" s="53"/>
      <c r="O2464" s="53"/>
      <c r="P2464" s="57" t="str">
        <f t="shared" si="464"/>
        <v/>
      </c>
      <c r="Q2464" s="58"/>
      <c r="R2464" s="56" t="str">
        <f t="shared" si="457"/>
        <v/>
      </c>
      <c r="S2464" s="57" t="str">
        <f t="shared" si="465"/>
        <v/>
      </c>
      <c r="T2464" s="58" t="str">
        <f t="shared" ca="1" si="466"/>
        <v/>
      </c>
      <c r="U2464" s="57" t="str">
        <f t="shared" si="467"/>
        <v/>
      </c>
      <c r="V2464" s="57" t="str">
        <f ca="1">IF(AND(C2464&lt;&gt;"",C2464&lt;&gt;OFFSET(C2464,1,0)),SUMIFS([Giá có thuế],[Số ĐK],C2464),"")</f>
        <v/>
      </c>
      <c r="W2464" s="53"/>
      <c r="X2464" s="55" t="str">
        <f>IF(W2464="","",'Thông Tin Chung'!#REF!)</f>
        <v/>
      </c>
      <c r="Y2464" s="57" t="str">
        <f t="shared" ca="1" si="468"/>
        <v/>
      </c>
      <c r="Z2464" s="59"/>
      <c r="AA2464" s="49" t="str">
        <f ca="1">IF(C2464="","",IF(OR(D2464&lt;NgayBatDau,D2464&gt;NgayKetThuc),"Ngày tháng phải nằm trong kỳ báo cáo",IF(AND(G2464&lt;&gt;"",COUNTIF(D.2[Tên khách hàng],G2464)=0),"Tên KH chưa khai báo trong DSKH",IF(AND(H2464&lt;&gt;"",COUNTIF(D.1[Tên sản phẩm],H2464)=0),"SP này chưa khai báo trong DSSP",""))))</f>
        <v/>
      </c>
      <c r="AB2464" s="28" t="str">
        <f t="shared" ca="1" si="458"/>
        <v/>
      </c>
      <c r="AC2464" s="29" t="str">
        <f>IF(OR(H2464="",S2464=""),"",S2464-(SUM(L2464,M2464)*INDEX(#REF!,MATCH(H2464,D.1[Tên sản phẩm],0))))</f>
        <v/>
      </c>
    </row>
    <row r="2465" spans="2:29" ht="27.75" customHeight="1">
      <c r="B2465" s="69">
        <f t="shared" si="459"/>
        <v>2462</v>
      </c>
      <c r="C2465" s="49" t="str">
        <f t="shared" ca="1" si="460"/>
        <v/>
      </c>
      <c r="D2465" s="50" t="str">
        <f t="shared" ca="1" si="461"/>
        <v/>
      </c>
      <c r="E2465" s="51" t="str">
        <f t="shared" ca="1" si="462"/>
        <v/>
      </c>
      <c r="F2465" s="51"/>
      <c r="G2465" s="52" t="str">
        <f t="shared" ca="1" si="463"/>
        <v/>
      </c>
      <c r="H2465" s="53"/>
      <c r="I2465" s="54" t="str">
        <f>IF(H2465="","",INDEX(D.1[Quy cách],MATCH(H2465,D.1[Tên sản phẩm],0)))</f>
        <v/>
      </c>
      <c r="J2465" s="20" t="str">
        <f>IF(H2465="","",INDEX(D.1[ĐVT],MATCH(H2465,D.1[Tên sản phẩm],0)))</f>
        <v/>
      </c>
      <c r="K2465" s="56" t="str">
        <f>IF(H2465="","",INDEX(#REF!,MATCH(H2465,D.1[Tên sản phẩm],0)))</f>
        <v/>
      </c>
      <c r="L2465" s="56"/>
      <c r="M2465" s="53"/>
      <c r="N2465" s="53"/>
      <c r="O2465" s="53"/>
      <c r="P2465" s="57" t="str">
        <f t="shared" si="464"/>
        <v/>
      </c>
      <c r="Q2465" s="58"/>
      <c r="R2465" s="56" t="str">
        <f t="shared" si="457"/>
        <v/>
      </c>
      <c r="S2465" s="57" t="str">
        <f t="shared" si="465"/>
        <v/>
      </c>
      <c r="T2465" s="58" t="str">
        <f t="shared" ca="1" si="466"/>
        <v/>
      </c>
      <c r="U2465" s="57" t="str">
        <f t="shared" si="467"/>
        <v/>
      </c>
      <c r="V2465" s="57" t="str">
        <f ca="1">IF(AND(C2465&lt;&gt;"",C2465&lt;&gt;OFFSET(C2465,1,0)),SUMIFS([Giá có thuế],[Số ĐK],C2465),"")</f>
        <v/>
      </c>
      <c r="W2465" s="53"/>
      <c r="X2465" s="55" t="str">
        <f>IF(W2465="","",'Thông Tin Chung'!#REF!)</f>
        <v/>
      </c>
      <c r="Y2465" s="57" t="str">
        <f t="shared" ca="1" si="468"/>
        <v/>
      </c>
      <c r="Z2465" s="59"/>
      <c r="AA2465" s="49" t="str">
        <f ca="1">IF(C2465="","",IF(OR(D2465&lt;NgayBatDau,D2465&gt;NgayKetThuc),"Ngày tháng phải nằm trong kỳ báo cáo",IF(AND(G2465&lt;&gt;"",COUNTIF(D.2[Tên khách hàng],G2465)=0),"Tên KH chưa khai báo trong DSKH",IF(AND(H2465&lt;&gt;"",COUNTIF(D.1[Tên sản phẩm],H2465)=0),"SP này chưa khai báo trong DSSP",""))))</f>
        <v/>
      </c>
      <c r="AB2465" s="28" t="str">
        <f t="shared" ca="1" si="458"/>
        <v/>
      </c>
      <c r="AC2465" s="29" t="str">
        <f>IF(OR(H2465="",S2465=""),"",S2465-(SUM(L2465,M2465)*INDEX(#REF!,MATCH(H2465,D.1[Tên sản phẩm],0))))</f>
        <v/>
      </c>
    </row>
    <row r="2466" spans="2:29" ht="27.75" customHeight="1">
      <c r="B2466" s="69">
        <f t="shared" si="459"/>
        <v>2463</v>
      </c>
      <c r="C2466" s="49" t="str">
        <f t="shared" ca="1" si="460"/>
        <v/>
      </c>
      <c r="D2466" s="50" t="str">
        <f t="shared" ca="1" si="461"/>
        <v/>
      </c>
      <c r="E2466" s="51" t="str">
        <f t="shared" ca="1" si="462"/>
        <v/>
      </c>
      <c r="F2466" s="51"/>
      <c r="G2466" s="52" t="str">
        <f t="shared" ca="1" si="463"/>
        <v/>
      </c>
      <c r="H2466" s="53"/>
      <c r="I2466" s="54" t="str">
        <f>IF(H2466="","",INDEX(D.1[Quy cách],MATCH(H2466,D.1[Tên sản phẩm],0)))</f>
        <v/>
      </c>
      <c r="J2466" s="20" t="str">
        <f>IF(H2466="","",INDEX(D.1[ĐVT],MATCH(H2466,D.1[Tên sản phẩm],0)))</f>
        <v/>
      </c>
      <c r="K2466" s="56" t="str">
        <f>IF(H2466="","",INDEX(#REF!,MATCH(H2466,D.1[Tên sản phẩm],0)))</f>
        <v/>
      </c>
      <c r="L2466" s="56"/>
      <c r="M2466" s="53"/>
      <c r="N2466" s="53"/>
      <c r="O2466" s="53"/>
      <c r="P2466" s="57" t="str">
        <f t="shared" si="464"/>
        <v/>
      </c>
      <c r="Q2466" s="58"/>
      <c r="R2466" s="56" t="str">
        <f t="shared" si="457"/>
        <v/>
      </c>
      <c r="S2466" s="57" t="str">
        <f t="shared" si="465"/>
        <v/>
      </c>
      <c r="T2466" s="58" t="str">
        <f t="shared" ca="1" si="466"/>
        <v/>
      </c>
      <c r="U2466" s="57" t="str">
        <f t="shared" si="467"/>
        <v/>
      </c>
      <c r="V2466" s="57" t="str">
        <f ca="1">IF(AND(C2466&lt;&gt;"",C2466&lt;&gt;OFFSET(C2466,1,0)),SUMIFS([Giá có thuế],[Số ĐK],C2466),"")</f>
        <v/>
      </c>
      <c r="W2466" s="53"/>
      <c r="X2466" s="55" t="str">
        <f>IF(W2466="","",'Thông Tin Chung'!#REF!)</f>
        <v/>
      </c>
      <c r="Y2466" s="57" t="str">
        <f t="shared" ca="1" si="468"/>
        <v/>
      </c>
      <c r="Z2466" s="59"/>
      <c r="AA2466" s="49" t="str">
        <f ca="1">IF(C2466="","",IF(OR(D2466&lt;NgayBatDau,D2466&gt;NgayKetThuc),"Ngày tháng phải nằm trong kỳ báo cáo",IF(AND(G2466&lt;&gt;"",COUNTIF(D.2[Tên khách hàng],G2466)=0),"Tên KH chưa khai báo trong DSKH",IF(AND(H2466&lt;&gt;"",COUNTIF(D.1[Tên sản phẩm],H2466)=0),"SP này chưa khai báo trong DSSP",""))))</f>
        <v/>
      </c>
      <c r="AB2466" s="28" t="str">
        <f t="shared" ca="1" si="458"/>
        <v/>
      </c>
      <c r="AC2466" s="29" t="str">
        <f>IF(OR(H2466="",S2466=""),"",S2466-(SUM(L2466,M2466)*INDEX(#REF!,MATCH(H2466,D.1[Tên sản phẩm],0))))</f>
        <v/>
      </c>
    </row>
    <row r="2467" spans="2:29" ht="27.75" customHeight="1">
      <c r="B2467" s="69">
        <f t="shared" si="459"/>
        <v>2464</v>
      </c>
      <c r="C2467" s="49" t="str">
        <f t="shared" ca="1" si="460"/>
        <v/>
      </c>
      <c r="D2467" s="50" t="str">
        <f t="shared" ca="1" si="461"/>
        <v/>
      </c>
      <c r="E2467" s="51" t="str">
        <f t="shared" ca="1" si="462"/>
        <v/>
      </c>
      <c r="F2467" s="51"/>
      <c r="G2467" s="52" t="str">
        <f t="shared" ca="1" si="463"/>
        <v/>
      </c>
      <c r="H2467" s="53"/>
      <c r="I2467" s="54" t="str">
        <f>IF(H2467="","",INDEX(D.1[Quy cách],MATCH(H2467,D.1[Tên sản phẩm],0)))</f>
        <v/>
      </c>
      <c r="J2467" s="20" t="str">
        <f>IF(H2467="","",INDEX(D.1[ĐVT],MATCH(H2467,D.1[Tên sản phẩm],0)))</f>
        <v/>
      </c>
      <c r="K2467" s="56" t="str">
        <f>IF(H2467="","",INDEX(#REF!,MATCH(H2467,D.1[Tên sản phẩm],0)))</f>
        <v/>
      </c>
      <c r="L2467" s="56"/>
      <c r="M2467" s="53"/>
      <c r="N2467" s="53"/>
      <c r="O2467" s="53"/>
      <c r="P2467" s="57" t="str">
        <f t="shared" si="464"/>
        <v/>
      </c>
      <c r="Q2467" s="58"/>
      <c r="R2467" s="56" t="str">
        <f t="shared" si="457"/>
        <v/>
      </c>
      <c r="S2467" s="57" t="str">
        <f t="shared" si="465"/>
        <v/>
      </c>
      <c r="T2467" s="58" t="str">
        <f t="shared" ca="1" si="466"/>
        <v/>
      </c>
      <c r="U2467" s="57" t="str">
        <f t="shared" si="467"/>
        <v/>
      </c>
      <c r="V2467" s="57" t="str">
        <f ca="1">IF(AND(C2467&lt;&gt;"",C2467&lt;&gt;OFFSET(C2467,1,0)),SUMIFS([Giá có thuế],[Số ĐK],C2467),"")</f>
        <v/>
      </c>
      <c r="W2467" s="53"/>
      <c r="X2467" s="55" t="str">
        <f>IF(W2467="","",'Thông Tin Chung'!#REF!)</f>
        <v/>
      </c>
      <c r="Y2467" s="57" t="str">
        <f t="shared" ca="1" si="468"/>
        <v/>
      </c>
      <c r="Z2467" s="59"/>
      <c r="AA2467" s="49" t="str">
        <f ca="1">IF(C2467="","",IF(OR(D2467&lt;NgayBatDau,D2467&gt;NgayKetThuc),"Ngày tháng phải nằm trong kỳ báo cáo",IF(AND(G2467&lt;&gt;"",COUNTIF(D.2[Tên khách hàng],G2467)=0),"Tên KH chưa khai báo trong DSKH",IF(AND(H2467&lt;&gt;"",COUNTIF(D.1[Tên sản phẩm],H2467)=0),"SP này chưa khai báo trong DSSP",""))))</f>
        <v/>
      </c>
      <c r="AB2467" s="28" t="str">
        <f t="shared" ca="1" si="458"/>
        <v/>
      </c>
      <c r="AC2467" s="29" t="str">
        <f>IF(OR(H2467="",S2467=""),"",S2467-(SUM(L2467,M2467)*INDEX(#REF!,MATCH(H2467,D.1[Tên sản phẩm],0))))</f>
        <v/>
      </c>
    </row>
    <row r="2468" spans="2:29" ht="27.75" customHeight="1">
      <c r="B2468" s="69">
        <f t="shared" si="459"/>
        <v>2465</v>
      </c>
      <c r="C2468" s="49" t="str">
        <f t="shared" ca="1" si="460"/>
        <v/>
      </c>
      <c r="D2468" s="50" t="str">
        <f t="shared" ca="1" si="461"/>
        <v/>
      </c>
      <c r="E2468" s="51" t="str">
        <f t="shared" ca="1" si="462"/>
        <v/>
      </c>
      <c r="F2468" s="51"/>
      <c r="G2468" s="52" t="str">
        <f t="shared" ca="1" si="463"/>
        <v/>
      </c>
      <c r="H2468" s="53"/>
      <c r="I2468" s="54" t="str">
        <f>IF(H2468="","",INDEX(D.1[Quy cách],MATCH(H2468,D.1[Tên sản phẩm],0)))</f>
        <v/>
      </c>
      <c r="J2468" s="20" t="str">
        <f>IF(H2468="","",INDEX(D.1[ĐVT],MATCH(H2468,D.1[Tên sản phẩm],0)))</f>
        <v/>
      </c>
      <c r="K2468" s="56" t="str">
        <f>IF(H2468="","",INDEX(#REF!,MATCH(H2468,D.1[Tên sản phẩm],0)))</f>
        <v/>
      </c>
      <c r="L2468" s="56"/>
      <c r="M2468" s="53"/>
      <c r="N2468" s="53"/>
      <c r="O2468" s="53"/>
      <c r="P2468" s="57" t="str">
        <f t="shared" si="464"/>
        <v/>
      </c>
      <c r="Q2468" s="58"/>
      <c r="R2468" s="56" t="str">
        <f t="shared" si="457"/>
        <v/>
      </c>
      <c r="S2468" s="57" t="str">
        <f t="shared" si="465"/>
        <v/>
      </c>
      <c r="T2468" s="58" t="str">
        <f t="shared" ca="1" si="466"/>
        <v/>
      </c>
      <c r="U2468" s="57" t="str">
        <f t="shared" si="467"/>
        <v/>
      </c>
      <c r="V2468" s="57" t="str">
        <f ca="1">IF(AND(C2468&lt;&gt;"",C2468&lt;&gt;OFFSET(C2468,1,0)),SUMIFS([Giá có thuế],[Số ĐK],C2468),"")</f>
        <v/>
      </c>
      <c r="W2468" s="53"/>
      <c r="X2468" s="55" t="str">
        <f>IF(W2468="","",'Thông Tin Chung'!#REF!)</f>
        <v/>
      </c>
      <c r="Y2468" s="57" t="str">
        <f t="shared" ca="1" si="468"/>
        <v/>
      </c>
      <c r="Z2468" s="59"/>
      <c r="AA2468" s="49" t="str">
        <f ca="1">IF(C2468="","",IF(OR(D2468&lt;NgayBatDau,D2468&gt;NgayKetThuc),"Ngày tháng phải nằm trong kỳ báo cáo",IF(AND(G2468&lt;&gt;"",COUNTIF(D.2[Tên khách hàng],G2468)=0),"Tên KH chưa khai báo trong DSKH",IF(AND(H2468&lt;&gt;"",COUNTIF(D.1[Tên sản phẩm],H2468)=0),"SP này chưa khai báo trong DSSP",""))))</f>
        <v/>
      </c>
      <c r="AB2468" s="28" t="str">
        <f t="shared" ca="1" si="458"/>
        <v/>
      </c>
      <c r="AC2468" s="29" t="str">
        <f>IF(OR(H2468="",S2468=""),"",S2468-(SUM(L2468,M2468)*INDEX(#REF!,MATCH(H2468,D.1[Tên sản phẩm],0))))</f>
        <v/>
      </c>
    </row>
    <row r="2469" spans="2:29" ht="27.75" customHeight="1">
      <c r="B2469" s="69">
        <f t="shared" si="459"/>
        <v>2466</v>
      </c>
      <c r="C2469" s="49" t="str">
        <f t="shared" ca="1" si="460"/>
        <v/>
      </c>
      <c r="D2469" s="50" t="str">
        <f t="shared" ca="1" si="461"/>
        <v/>
      </c>
      <c r="E2469" s="51" t="str">
        <f t="shared" ca="1" si="462"/>
        <v/>
      </c>
      <c r="F2469" s="51"/>
      <c r="G2469" s="52" t="str">
        <f t="shared" ca="1" si="463"/>
        <v/>
      </c>
      <c r="H2469" s="53"/>
      <c r="I2469" s="54" t="str">
        <f>IF(H2469="","",INDEX(D.1[Quy cách],MATCH(H2469,D.1[Tên sản phẩm],0)))</f>
        <v/>
      </c>
      <c r="J2469" s="20" t="str">
        <f>IF(H2469="","",INDEX(D.1[ĐVT],MATCH(H2469,D.1[Tên sản phẩm],0)))</f>
        <v/>
      </c>
      <c r="K2469" s="56" t="str">
        <f>IF(H2469="","",INDEX(#REF!,MATCH(H2469,D.1[Tên sản phẩm],0)))</f>
        <v/>
      </c>
      <c r="L2469" s="56"/>
      <c r="M2469" s="53"/>
      <c r="N2469" s="53"/>
      <c r="O2469" s="53"/>
      <c r="P2469" s="57" t="str">
        <f t="shared" si="464"/>
        <v/>
      </c>
      <c r="Q2469" s="58"/>
      <c r="R2469" s="56" t="str">
        <f t="shared" si="457"/>
        <v/>
      </c>
      <c r="S2469" s="57" t="str">
        <f t="shared" si="465"/>
        <v/>
      </c>
      <c r="T2469" s="58" t="str">
        <f t="shared" ca="1" si="466"/>
        <v/>
      </c>
      <c r="U2469" s="57" t="str">
        <f t="shared" si="467"/>
        <v/>
      </c>
      <c r="V2469" s="57" t="str">
        <f ca="1">IF(AND(C2469&lt;&gt;"",C2469&lt;&gt;OFFSET(C2469,1,0)),SUMIFS([Giá có thuế],[Số ĐK],C2469),"")</f>
        <v/>
      </c>
      <c r="W2469" s="53"/>
      <c r="X2469" s="55" t="str">
        <f>IF(W2469="","",'Thông Tin Chung'!#REF!)</f>
        <v/>
      </c>
      <c r="Y2469" s="57" t="str">
        <f t="shared" ca="1" si="468"/>
        <v/>
      </c>
      <c r="Z2469" s="59"/>
      <c r="AA2469" s="49" t="str">
        <f ca="1">IF(C2469="","",IF(OR(D2469&lt;NgayBatDau,D2469&gt;NgayKetThuc),"Ngày tháng phải nằm trong kỳ báo cáo",IF(AND(G2469&lt;&gt;"",COUNTIF(D.2[Tên khách hàng],G2469)=0),"Tên KH chưa khai báo trong DSKH",IF(AND(H2469&lt;&gt;"",COUNTIF(D.1[Tên sản phẩm],H2469)=0),"SP này chưa khai báo trong DSSP",""))))</f>
        <v/>
      </c>
      <c r="AB2469" s="28" t="str">
        <f t="shared" ca="1" si="458"/>
        <v/>
      </c>
      <c r="AC2469" s="29" t="str">
        <f>IF(OR(H2469="",S2469=""),"",S2469-(SUM(L2469,M2469)*INDEX(#REF!,MATCH(H2469,D.1[Tên sản phẩm],0))))</f>
        <v/>
      </c>
    </row>
    <row r="2470" spans="2:29" ht="27.75" customHeight="1">
      <c r="B2470" s="69">
        <f t="shared" si="459"/>
        <v>2467</v>
      </c>
      <c r="C2470" s="49" t="str">
        <f t="shared" ca="1" si="460"/>
        <v/>
      </c>
      <c r="D2470" s="50" t="str">
        <f t="shared" ca="1" si="461"/>
        <v/>
      </c>
      <c r="E2470" s="51" t="str">
        <f t="shared" ca="1" si="462"/>
        <v/>
      </c>
      <c r="F2470" s="51"/>
      <c r="G2470" s="52" t="str">
        <f t="shared" ca="1" si="463"/>
        <v/>
      </c>
      <c r="H2470" s="53"/>
      <c r="I2470" s="54" t="str">
        <f>IF(H2470="","",INDEX(D.1[Quy cách],MATCH(H2470,D.1[Tên sản phẩm],0)))</f>
        <v/>
      </c>
      <c r="J2470" s="20" t="str">
        <f>IF(H2470="","",INDEX(D.1[ĐVT],MATCH(H2470,D.1[Tên sản phẩm],0)))</f>
        <v/>
      </c>
      <c r="K2470" s="56" t="str">
        <f>IF(H2470="","",INDEX(#REF!,MATCH(H2470,D.1[Tên sản phẩm],0)))</f>
        <v/>
      </c>
      <c r="L2470" s="56"/>
      <c r="M2470" s="53"/>
      <c r="N2470" s="53"/>
      <c r="O2470" s="53"/>
      <c r="P2470" s="57" t="str">
        <f t="shared" si="464"/>
        <v/>
      </c>
      <c r="Q2470" s="58"/>
      <c r="R2470" s="56" t="str">
        <f t="shared" si="457"/>
        <v/>
      </c>
      <c r="S2470" s="57" t="str">
        <f t="shared" si="465"/>
        <v/>
      </c>
      <c r="T2470" s="58" t="str">
        <f t="shared" ca="1" si="466"/>
        <v/>
      </c>
      <c r="U2470" s="57" t="str">
        <f t="shared" si="467"/>
        <v/>
      </c>
      <c r="V2470" s="57" t="str">
        <f ca="1">IF(AND(C2470&lt;&gt;"",C2470&lt;&gt;OFFSET(C2470,1,0)),SUMIFS([Giá có thuế],[Số ĐK],C2470),"")</f>
        <v/>
      </c>
      <c r="W2470" s="53"/>
      <c r="X2470" s="55" t="str">
        <f>IF(W2470="","",'Thông Tin Chung'!#REF!)</f>
        <v/>
      </c>
      <c r="Y2470" s="57" t="str">
        <f t="shared" ca="1" si="468"/>
        <v/>
      </c>
      <c r="Z2470" s="59"/>
      <c r="AA2470" s="49" t="str">
        <f ca="1">IF(C2470="","",IF(OR(D2470&lt;NgayBatDau,D2470&gt;NgayKetThuc),"Ngày tháng phải nằm trong kỳ báo cáo",IF(AND(G2470&lt;&gt;"",COUNTIF(D.2[Tên khách hàng],G2470)=0),"Tên KH chưa khai báo trong DSKH",IF(AND(H2470&lt;&gt;"",COUNTIF(D.1[Tên sản phẩm],H2470)=0),"SP này chưa khai báo trong DSSP",""))))</f>
        <v/>
      </c>
      <c r="AB2470" s="28" t="str">
        <f t="shared" ca="1" si="458"/>
        <v/>
      </c>
      <c r="AC2470" s="29" t="str">
        <f>IF(OR(H2470="",S2470=""),"",S2470-(SUM(L2470,M2470)*INDEX(#REF!,MATCH(H2470,D.1[Tên sản phẩm],0))))</f>
        <v/>
      </c>
    </row>
    <row r="2471" spans="2:29" ht="27.75" customHeight="1">
      <c r="B2471" s="69">
        <f t="shared" si="459"/>
        <v>2468</v>
      </c>
      <c r="C2471" s="49" t="str">
        <f t="shared" ca="1" si="460"/>
        <v/>
      </c>
      <c r="D2471" s="50" t="str">
        <f t="shared" ca="1" si="461"/>
        <v/>
      </c>
      <c r="E2471" s="51" t="str">
        <f t="shared" ca="1" si="462"/>
        <v/>
      </c>
      <c r="F2471" s="51"/>
      <c r="G2471" s="52" t="str">
        <f t="shared" ca="1" si="463"/>
        <v/>
      </c>
      <c r="H2471" s="53"/>
      <c r="I2471" s="54" t="str">
        <f>IF(H2471="","",INDEX(D.1[Quy cách],MATCH(H2471,D.1[Tên sản phẩm],0)))</f>
        <v/>
      </c>
      <c r="J2471" s="20" t="str">
        <f>IF(H2471="","",INDEX(D.1[ĐVT],MATCH(H2471,D.1[Tên sản phẩm],0)))</f>
        <v/>
      </c>
      <c r="K2471" s="56" t="str">
        <f>IF(H2471="","",INDEX(#REF!,MATCH(H2471,D.1[Tên sản phẩm],0)))</f>
        <v/>
      </c>
      <c r="L2471" s="56"/>
      <c r="M2471" s="53"/>
      <c r="N2471" s="53"/>
      <c r="O2471" s="53"/>
      <c r="P2471" s="57" t="str">
        <f t="shared" si="464"/>
        <v/>
      </c>
      <c r="Q2471" s="58"/>
      <c r="R2471" s="56" t="str">
        <f t="shared" si="457"/>
        <v/>
      </c>
      <c r="S2471" s="57" t="str">
        <f t="shared" si="465"/>
        <v/>
      </c>
      <c r="T2471" s="58" t="str">
        <f t="shared" ca="1" si="466"/>
        <v/>
      </c>
      <c r="U2471" s="57" t="str">
        <f t="shared" si="467"/>
        <v/>
      </c>
      <c r="V2471" s="57" t="str">
        <f ca="1">IF(AND(C2471&lt;&gt;"",C2471&lt;&gt;OFFSET(C2471,1,0)),SUMIFS([Giá có thuế],[Số ĐK],C2471),"")</f>
        <v/>
      </c>
      <c r="W2471" s="53"/>
      <c r="X2471" s="55" t="str">
        <f>IF(W2471="","",'Thông Tin Chung'!#REF!)</f>
        <v/>
      </c>
      <c r="Y2471" s="57" t="str">
        <f t="shared" ca="1" si="468"/>
        <v/>
      </c>
      <c r="Z2471" s="59"/>
      <c r="AA2471" s="49" t="str">
        <f ca="1">IF(C2471="","",IF(OR(D2471&lt;NgayBatDau,D2471&gt;NgayKetThuc),"Ngày tháng phải nằm trong kỳ báo cáo",IF(AND(G2471&lt;&gt;"",COUNTIF(D.2[Tên khách hàng],G2471)=0),"Tên KH chưa khai báo trong DSKH",IF(AND(H2471&lt;&gt;"",COUNTIF(D.1[Tên sản phẩm],H2471)=0),"SP này chưa khai báo trong DSSP",""))))</f>
        <v/>
      </c>
      <c r="AB2471" s="28" t="str">
        <f t="shared" ca="1" si="458"/>
        <v/>
      </c>
      <c r="AC2471" s="29" t="str">
        <f>IF(OR(H2471="",S2471=""),"",S2471-(SUM(L2471,M2471)*INDEX(#REF!,MATCH(H2471,D.1[Tên sản phẩm],0))))</f>
        <v/>
      </c>
    </row>
    <row r="2472" spans="2:29" ht="27.75" customHeight="1">
      <c r="B2472" s="69">
        <f t="shared" si="459"/>
        <v>2469</v>
      </c>
      <c r="C2472" s="49" t="str">
        <f t="shared" ca="1" si="460"/>
        <v/>
      </c>
      <c r="D2472" s="50" t="str">
        <f t="shared" ca="1" si="461"/>
        <v/>
      </c>
      <c r="E2472" s="51" t="str">
        <f t="shared" ca="1" si="462"/>
        <v/>
      </c>
      <c r="F2472" s="51"/>
      <c r="G2472" s="52" t="str">
        <f t="shared" ca="1" si="463"/>
        <v/>
      </c>
      <c r="H2472" s="53"/>
      <c r="I2472" s="54" t="str">
        <f>IF(H2472="","",INDEX(D.1[Quy cách],MATCH(H2472,D.1[Tên sản phẩm],0)))</f>
        <v/>
      </c>
      <c r="J2472" s="20" t="str">
        <f>IF(H2472="","",INDEX(D.1[ĐVT],MATCH(H2472,D.1[Tên sản phẩm],0)))</f>
        <v/>
      </c>
      <c r="K2472" s="56" t="str">
        <f>IF(H2472="","",INDEX(#REF!,MATCH(H2472,D.1[Tên sản phẩm],0)))</f>
        <v/>
      </c>
      <c r="L2472" s="56"/>
      <c r="M2472" s="53"/>
      <c r="N2472" s="53"/>
      <c r="O2472" s="53"/>
      <c r="P2472" s="57" t="str">
        <f t="shared" si="464"/>
        <v/>
      </c>
      <c r="Q2472" s="58"/>
      <c r="R2472" s="56" t="str">
        <f t="shared" si="457"/>
        <v/>
      </c>
      <c r="S2472" s="57" t="str">
        <f t="shared" si="465"/>
        <v/>
      </c>
      <c r="T2472" s="58" t="str">
        <f t="shared" ca="1" si="466"/>
        <v/>
      </c>
      <c r="U2472" s="57" t="str">
        <f t="shared" si="467"/>
        <v/>
      </c>
      <c r="V2472" s="57" t="str">
        <f ca="1">IF(AND(C2472&lt;&gt;"",C2472&lt;&gt;OFFSET(C2472,1,0)),SUMIFS([Giá có thuế],[Số ĐK],C2472),"")</f>
        <v/>
      </c>
      <c r="W2472" s="53"/>
      <c r="X2472" s="55" t="str">
        <f>IF(W2472="","",'Thông Tin Chung'!#REF!)</f>
        <v/>
      </c>
      <c r="Y2472" s="57" t="str">
        <f t="shared" ca="1" si="468"/>
        <v/>
      </c>
      <c r="Z2472" s="59"/>
      <c r="AA2472" s="49" t="str">
        <f ca="1">IF(C2472="","",IF(OR(D2472&lt;NgayBatDau,D2472&gt;NgayKetThuc),"Ngày tháng phải nằm trong kỳ báo cáo",IF(AND(G2472&lt;&gt;"",COUNTIF(D.2[Tên khách hàng],G2472)=0),"Tên KH chưa khai báo trong DSKH",IF(AND(H2472&lt;&gt;"",COUNTIF(D.1[Tên sản phẩm],H2472)=0),"SP này chưa khai báo trong DSSP",""))))</f>
        <v/>
      </c>
      <c r="AB2472" s="28" t="str">
        <f t="shared" ca="1" si="458"/>
        <v/>
      </c>
      <c r="AC2472" s="29" t="str">
        <f>IF(OR(H2472="",S2472=""),"",S2472-(SUM(L2472,M2472)*INDEX(#REF!,MATCH(H2472,D.1[Tên sản phẩm],0))))</f>
        <v/>
      </c>
    </row>
    <row r="2473" spans="2:29" ht="27.75" customHeight="1">
      <c r="B2473" s="69">
        <f t="shared" si="459"/>
        <v>2470</v>
      </c>
      <c r="C2473" s="49" t="str">
        <f t="shared" ca="1" si="460"/>
        <v/>
      </c>
      <c r="D2473" s="50" t="str">
        <f t="shared" ca="1" si="461"/>
        <v/>
      </c>
      <c r="E2473" s="51" t="str">
        <f t="shared" ca="1" si="462"/>
        <v/>
      </c>
      <c r="F2473" s="51"/>
      <c r="G2473" s="52" t="str">
        <f t="shared" ca="1" si="463"/>
        <v/>
      </c>
      <c r="H2473" s="53"/>
      <c r="I2473" s="54" t="str">
        <f>IF(H2473="","",INDEX(D.1[Quy cách],MATCH(H2473,D.1[Tên sản phẩm],0)))</f>
        <v/>
      </c>
      <c r="J2473" s="20" t="str">
        <f>IF(H2473="","",INDEX(D.1[ĐVT],MATCH(H2473,D.1[Tên sản phẩm],0)))</f>
        <v/>
      </c>
      <c r="K2473" s="56" t="str">
        <f>IF(H2473="","",INDEX(#REF!,MATCH(H2473,D.1[Tên sản phẩm],0)))</f>
        <v/>
      </c>
      <c r="L2473" s="56"/>
      <c r="M2473" s="53"/>
      <c r="N2473" s="53"/>
      <c r="O2473" s="53"/>
      <c r="P2473" s="57" t="str">
        <f t="shared" si="464"/>
        <v/>
      </c>
      <c r="Q2473" s="58"/>
      <c r="R2473" s="56" t="str">
        <f t="shared" si="457"/>
        <v/>
      </c>
      <c r="S2473" s="57" t="str">
        <f t="shared" si="465"/>
        <v/>
      </c>
      <c r="T2473" s="58" t="str">
        <f t="shared" ca="1" si="466"/>
        <v/>
      </c>
      <c r="U2473" s="57" t="str">
        <f t="shared" si="467"/>
        <v/>
      </c>
      <c r="V2473" s="57" t="str">
        <f ca="1">IF(AND(C2473&lt;&gt;"",C2473&lt;&gt;OFFSET(C2473,1,0)),SUMIFS([Giá có thuế],[Số ĐK],C2473),"")</f>
        <v/>
      </c>
      <c r="W2473" s="53"/>
      <c r="X2473" s="55" t="str">
        <f>IF(W2473="","",'Thông Tin Chung'!#REF!)</f>
        <v/>
      </c>
      <c r="Y2473" s="57" t="str">
        <f t="shared" ca="1" si="468"/>
        <v/>
      </c>
      <c r="Z2473" s="59"/>
      <c r="AA2473" s="49" t="str">
        <f ca="1">IF(C2473="","",IF(OR(D2473&lt;NgayBatDau,D2473&gt;NgayKetThuc),"Ngày tháng phải nằm trong kỳ báo cáo",IF(AND(G2473&lt;&gt;"",COUNTIF(D.2[Tên khách hàng],G2473)=0),"Tên KH chưa khai báo trong DSKH",IF(AND(H2473&lt;&gt;"",COUNTIF(D.1[Tên sản phẩm],H2473)=0),"SP này chưa khai báo trong DSSP",""))))</f>
        <v/>
      </c>
      <c r="AB2473" s="28" t="str">
        <f t="shared" ca="1" si="458"/>
        <v/>
      </c>
      <c r="AC2473" s="29" t="str">
        <f>IF(OR(H2473="",S2473=""),"",S2473-(SUM(L2473,M2473)*INDEX(#REF!,MATCH(H2473,D.1[Tên sản phẩm],0))))</f>
        <v/>
      </c>
    </row>
    <row r="2474" spans="2:29" ht="27.75" customHeight="1">
      <c r="B2474" s="69">
        <f t="shared" si="459"/>
        <v>2471</v>
      </c>
      <c r="C2474" s="49" t="str">
        <f t="shared" ca="1" si="460"/>
        <v/>
      </c>
      <c r="D2474" s="50" t="str">
        <f t="shared" ca="1" si="461"/>
        <v/>
      </c>
      <c r="E2474" s="51" t="str">
        <f t="shared" ca="1" si="462"/>
        <v/>
      </c>
      <c r="F2474" s="51"/>
      <c r="G2474" s="52" t="str">
        <f t="shared" ca="1" si="463"/>
        <v/>
      </c>
      <c r="H2474" s="53"/>
      <c r="I2474" s="54" t="str">
        <f>IF(H2474="","",INDEX(D.1[Quy cách],MATCH(H2474,D.1[Tên sản phẩm],0)))</f>
        <v/>
      </c>
      <c r="J2474" s="20" t="str">
        <f>IF(H2474="","",INDEX(D.1[ĐVT],MATCH(H2474,D.1[Tên sản phẩm],0)))</f>
        <v/>
      </c>
      <c r="K2474" s="56" t="str">
        <f>IF(H2474="","",INDEX(#REF!,MATCH(H2474,D.1[Tên sản phẩm],0)))</f>
        <v/>
      </c>
      <c r="L2474" s="56"/>
      <c r="M2474" s="53"/>
      <c r="N2474" s="53"/>
      <c r="O2474" s="53"/>
      <c r="P2474" s="57" t="str">
        <f t="shared" si="464"/>
        <v/>
      </c>
      <c r="Q2474" s="58"/>
      <c r="R2474" s="56" t="str">
        <f t="shared" si="457"/>
        <v/>
      </c>
      <c r="S2474" s="57" t="str">
        <f t="shared" si="465"/>
        <v/>
      </c>
      <c r="T2474" s="58" t="str">
        <f t="shared" ca="1" si="466"/>
        <v/>
      </c>
      <c r="U2474" s="57" t="str">
        <f t="shared" si="467"/>
        <v/>
      </c>
      <c r="V2474" s="57" t="str">
        <f ca="1">IF(AND(C2474&lt;&gt;"",C2474&lt;&gt;OFFSET(C2474,1,0)),SUMIFS([Giá có thuế],[Số ĐK],C2474),"")</f>
        <v/>
      </c>
      <c r="W2474" s="53"/>
      <c r="X2474" s="55" t="str">
        <f>IF(W2474="","",'Thông Tin Chung'!#REF!)</f>
        <v/>
      </c>
      <c r="Y2474" s="57" t="str">
        <f t="shared" ca="1" si="468"/>
        <v/>
      </c>
      <c r="Z2474" s="59"/>
      <c r="AA2474" s="49" t="str">
        <f ca="1">IF(C2474="","",IF(OR(D2474&lt;NgayBatDau,D2474&gt;NgayKetThuc),"Ngày tháng phải nằm trong kỳ báo cáo",IF(AND(G2474&lt;&gt;"",COUNTIF(D.2[Tên khách hàng],G2474)=0),"Tên KH chưa khai báo trong DSKH",IF(AND(H2474&lt;&gt;"",COUNTIF(D.1[Tên sản phẩm],H2474)=0),"SP này chưa khai báo trong DSSP",""))))</f>
        <v/>
      </c>
      <c r="AB2474" s="28" t="str">
        <f t="shared" ca="1" si="458"/>
        <v/>
      </c>
      <c r="AC2474" s="29" t="str">
        <f>IF(OR(H2474="",S2474=""),"",S2474-(SUM(L2474,M2474)*INDEX(#REF!,MATCH(H2474,D.1[Tên sản phẩm],0))))</f>
        <v/>
      </c>
    </row>
    <row r="2475" spans="2:29" ht="27.75" customHeight="1">
      <c r="B2475" s="69">
        <f t="shared" si="459"/>
        <v>2472</v>
      </c>
      <c r="C2475" s="49" t="str">
        <f t="shared" ca="1" si="460"/>
        <v/>
      </c>
      <c r="D2475" s="50" t="str">
        <f t="shared" ca="1" si="461"/>
        <v/>
      </c>
      <c r="E2475" s="51" t="str">
        <f t="shared" ca="1" si="462"/>
        <v/>
      </c>
      <c r="F2475" s="51"/>
      <c r="G2475" s="52" t="str">
        <f t="shared" ca="1" si="463"/>
        <v/>
      </c>
      <c r="H2475" s="53"/>
      <c r="I2475" s="54" t="str">
        <f>IF(H2475="","",INDEX(D.1[Quy cách],MATCH(H2475,D.1[Tên sản phẩm],0)))</f>
        <v/>
      </c>
      <c r="J2475" s="20" t="str">
        <f>IF(H2475="","",INDEX(D.1[ĐVT],MATCH(H2475,D.1[Tên sản phẩm],0)))</f>
        <v/>
      </c>
      <c r="K2475" s="56" t="str">
        <f>IF(H2475="","",INDEX(#REF!,MATCH(H2475,D.1[Tên sản phẩm],0)))</f>
        <v/>
      </c>
      <c r="L2475" s="56"/>
      <c r="M2475" s="53"/>
      <c r="N2475" s="53"/>
      <c r="O2475" s="53"/>
      <c r="P2475" s="57" t="str">
        <f t="shared" si="464"/>
        <v/>
      </c>
      <c r="Q2475" s="58"/>
      <c r="R2475" s="56" t="str">
        <f t="shared" si="457"/>
        <v/>
      </c>
      <c r="S2475" s="57" t="str">
        <f t="shared" si="465"/>
        <v/>
      </c>
      <c r="T2475" s="58" t="str">
        <f t="shared" ca="1" si="466"/>
        <v/>
      </c>
      <c r="U2475" s="57" t="str">
        <f t="shared" si="467"/>
        <v/>
      </c>
      <c r="V2475" s="57" t="str">
        <f ca="1">IF(AND(C2475&lt;&gt;"",C2475&lt;&gt;OFFSET(C2475,1,0)),SUMIFS([Giá có thuế],[Số ĐK],C2475),"")</f>
        <v/>
      </c>
      <c r="W2475" s="53"/>
      <c r="X2475" s="55" t="str">
        <f>IF(W2475="","",'Thông Tin Chung'!#REF!)</f>
        <v/>
      </c>
      <c r="Y2475" s="57" t="str">
        <f t="shared" ca="1" si="468"/>
        <v/>
      </c>
      <c r="Z2475" s="59"/>
      <c r="AA2475" s="49" t="str">
        <f ca="1">IF(C2475="","",IF(OR(D2475&lt;NgayBatDau,D2475&gt;NgayKetThuc),"Ngày tháng phải nằm trong kỳ báo cáo",IF(AND(G2475&lt;&gt;"",COUNTIF(D.2[Tên khách hàng],G2475)=0),"Tên KH chưa khai báo trong DSKH",IF(AND(H2475&lt;&gt;"",COUNTIF(D.1[Tên sản phẩm],H2475)=0),"SP này chưa khai báo trong DSSP",""))))</f>
        <v/>
      </c>
      <c r="AB2475" s="28" t="str">
        <f t="shared" ca="1" si="458"/>
        <v/>
      </c>
      <c r="AC2475" s="29" t="str">
        <f>IF(OR(H2475="",S2475=""),"",S2475-(SUM(L2475,M2475)*INDEX(#REF!,MATCH(H2475,D.1[Tên sản phẩm],0))))</f>
        <v/>
      </c>
    </row>
    <row r="2476" spans="2:29" ht="27.75" customHeight="1">
      <c r="B2476" s="69">
        <f t="shared" si="459"/>
        <v>2473</v>
      </c>
      <c r="C2476" s="49" t="str">
        <f t="shared" ca="1" si="460"/>
        <v/>
      </c>
      <c r="D2476" s="50" t="str">
        <f t="shared" ca="1" si="461"/>
        <v/>
      </c>
      <c r="E2476" s="51" t="str">
        <f t="shared" ca="1" si="462"/>
        <v/>
      </c>
      <c r="F2476" s="51"/>
      <c r="G2476" s="52" t="str">
        <f t="shared" ca="1" si="463"/>
        <v/>
      </c>
      <c r="H2476" s="53"/>
      <c r="I2476" s="54" t="str">
        <f>IF(H2476="","",INDEX(D.1[Quy cách],MATCH(H2476,D.1[Tên sản phẩm],0)))</f>
        <v/>
      </c>
      <c r="J2476" s="20" t="str">
        <f>IF(H2476="","",INDEX(D.1[ĐVT],MATCH(H2476,D.1[Tên sản phẩm],0)))</f>
        <v/>
      </c>
      <c r="K2476" s="56" t="str">
        <f>IF(H2476="","",INDEX(#REF!,MATCH(H2476,D.1[Tên sản phẩm],0)))</f>
        <v/>
      </c>
      <c r="L2476" s="56"/>
      <c r="M2476" s="53"/>
      <c r="N2476" s="53"/>
      <c r="O2476" s="53"/>
      <c r="P2476" s="57" t="str">
        <f t="shared" si="464"/>
        <v/>
      </c>
      <c r="Q2476" s="58"/>
      <c r="R2476" s="56" t="str">
        <f t="shared" si="457"/>
        <v/>
      </c>
      <c r="S2476" s="57" t="str">
        <f t="shared" si="465"/>
        <v/>
      </c>
      <c r="T2476" s="58" t="str">
        <f t="shared" ca="1" si="466"/>
        <v/>
      </c>
      <c r="U2476" s="57" t="str">
        <f t="shared" si="467"/>
        <v/>
      </c>
      <c r="V2476" s="57" t="str">
        <f ca="1">IF(AND(C2476&lt;&gt;"",C2476&lt;&gt;OFFSET(C2476,1,0)),SUMIFS([Giá có thuế],[Số ĐK],C2476),"")</f>
        <v/>
      </c>
      <c r="W2476" s="53"/>
      <c r="X2476" s="55" t="str">
        <f>IF(W2476="","",'Thông Tin Chung'!#REF!)</f>
        <v/>
      </c>
      <c r="Y2476" s="57" t="str">
        <f t="shared" ca="1" si="468"/>
        <v/>
      </c>
      <c r="Z2476" s="59"/>
      <c r="AA2476" s="49" t="str">
        <f ca="1">IF(C2476="","",IF(OR(D2476&lt;NgayBatDau,D2476&gt;NgayKetThuc),"Ngày tháng phải nằm trong kỳ báo cáo",IF(AND(G2476&lt;&gt;"",COUNTIF(D.2[Tên khách hàng],G2476)=0),"Tên KH chưa khai báo trong DSKH",IF(AND(H2476&lt;&gt;"",COUNTIF(D.1[Tên sản phẩm],H2476)=0),"SP này chưa khai báo trong DSSP",""))))</f>
        <v/>
      </c>
      <c r="AB2476" s="28" t="str">
        <f t="shared" ca="1" si="458"/>
        <v/>
      </c>
      <c r="AC2476" s="29" t="str">
        <f>IF(OR(H2476="",S2476=""),"",S2476-(SUM(L2476,M2476)*INDEX(#REF!,MATCH(H2476,D.1[Tên sản phẩm],0))))</f>
        <v/>
      </c>
    </row>
    <row r="2477" spans="2:29" ht="27.75" customHeight="1">
      <c r="B2477" s="69">
        <f t="shared" si="459"/>
        <v>2474</v>
      </c>
      <c r="C2477" s="49" t="str">
        <f t="shared" ca="1" si="460"/>
        <v/>
      </c>
      <c r="D2477" s="50" t="str">
        <f t="shared" ca="1" si="461"/>
        <v/>
      </c>
      <c r="E2477" s="51" t="str">
        <f t="shared" ca="1" si="462"/>
        <v/>
      </c>
      <c r="F2477" s="51"/>
      <c r="G2477" s="52" t="str">
        <f t="shared" ca="1" si="463"/>
        <v/>
      </c>
      <c r="H2477" s="53"/>
      <c r="I2477" s="54" t="str">
        <f>IF(H2477="","",INDEX(D.1[Quy cách],MATCH(H2477,D.1[Tên sản phẩm],0)))</f>
        <v/>
      </c>
      <c r="J2477" s="20" t="str">
        <f>IF(H2477="","",INDEX(D.1[ĐVT],MATCH(H2477,D.1[Tên sản phẩm],0)))</f>
        <v/>
      </c>
      <c r="K2477" s="56" t="str">
        <f>IF(H2477="","",INDEX(#REF!,MATCH(H2477,D.1[Tên sản phẩm],0)))</f>
        <v/>
      </c>
      <c r="L2477" s="56"/>
      <c r="M2477" s="53"/>
      <c r="N2477" s="53"/>
      <c r="O2477" s="53"/>
      <c r="P2477" s="57" t="str">
        <f t="shared" si="464"/>
        <v/>
      </c>
      <c r="Q2477" s="58"/>
      <c r="R2477" s="56" t="str">
        <f t="shared" si="457"/>
        <v/>
      </c>
      <c r="S2477" s="57" t="str">
        <f t="shared" si="465"/>
        <v/>
      </c>
      <c r="T2477" s="58" t="str">
        <f t="shared" ca="1" si="466"/>
        <v/>
      </c>
      <c r="U2477" s="57" t="str">
        <f t="shared" si="467"/>
        <v/>
      </c>
      <c r="V2477" s="57" t="str">
        <f ca="1">IF(AND(C2477&lt;&gt;"",C2477&lt;&gt;OFFSET(C2477,1,0)),SUMIFS([Giá có thuế],[Số ĐK],C2477),"")</f>
        <v/>
      </c>
      <c r="W2477" s="53"/>
      <c r="X2477" s="55" t="str">
        <f>IF(W2477="","",'Thông Tin Chung'!#REF!)</f>
        <v/>
      </c>
      <c r="Y2477" s="57" t="str">
        <f t="shared" ca="1" si="468"/>
        <v/>
      </c>
      <c r="Z2477" s="59"/>
      <c r="AA2477" s="49" t="str">
        <f ca="1">IF(C2477="","",IF(OR(D2477&lt;NgayBatDau,D2477&gt;NgayKetThuc),"Ngày tháng phải nằm trong kỳ báo cáo",IF(AND(G2477&lt;&gt;"",COUNTIF(D.2[Tên khách hàng],G2477)=0),"Tên KH chưa khai báo trong DSKH",IF(AND(H2477&lt;&gt;"",COUNTIF(D.1[Tên sản phẩm],H2477)=0),"SP này chưa khai báo trong DSSP",""))))</f>
        <v/>
      </c>
      <c r="AB2477" s="28" t="str">
        <f t="shared" ca="1" si="458"/>
        <v/>
      </c>
      <c r="AC2477" s="29" t="str">
        <f>IF(OR(H2477="",S2477=""),"",S2477-(SUM(L2477,M2477)*INDEX(#REF!,MATCH(H2477,D.1[Tên sản phẩm],0))))</f>
        <v/>
      </c>
    </row>
    <row r="2478" spans="2:29" ht="27.75" customHeight="1">
      <c r="B2478" s="69">
        <f t="shared" si="459"/>
        <v>2475</v>
      </c>
      <c r="C2478" s="49" t="str">
        <f t="shared" ca="1" si="460"/>
        <v/>
      </c>
      <c r="D2478" s="50" t="str">
        <f t="shared" ca="1" si="461"/>
        <v/>
      </c>
      <c r="E2478" s="51" t="str">
        <f t="shared" ca="1" si="462"/>
        <v/>
      </c>
      <c r="F2478" s="51"/>
      <c r="G2478" s="52" t="str">
        <f t="shared" ca="1" si="463"/>
        <v/>
      </c>
      <c r="H2478" s="53"/>
      <c r="I2478" s="54" t="str">
        <f>IF(H2478="","",INDEX(D.1[Quy cách],MATCH(H2478,D.1[Tên sản phẩm],0)))</f>
        <v/>
      </c>
      <c r="J2478" s="20" t="str">
        <f>IF(H2478="","",INDEX(D.1[ĐVT],MATCH(H2478,D.1[Tên sản phẩm],0)))</f>
        <v/>
      </c>
      <c r="K2478" s="56" t="str">
        <f>IF(H2478="","",INDEX(#REF!,MATCH(H2478,D.1[Tên sản phẩm],0)))</f>
        <v/>
      </c>
      <c r="L2478" s="56"/>
      <c r="M2478" s="53"/>
      <c r="N2478" s="53"/>
      <c r="O2478" s="53"/>
      <c r="P2478" s="57" t="str">
        <f t="shared" si="464"/>
        <v/>
      </c>
      <c r="Q2478" s="58"/>
      <c r="R2478" s="56" t="str">
        <f t="shared" si="457"/>
        <v/>
      </c>
      <c r="S2478" s="57" t="str">
        <f t="shared" si="465"/>
        <v/>
      </c>
      <c r="T2478" s="58" t="str">
        <f t="shared" ca="1" si="466"/>
        <v/>
      </c>
      <c r="U2478" s="57" t="str">
        <f t="shared" si="467"/>
        <v/>
      </c>
      <c r="V2478" s="57" t="str">
        <f ca="1">IF(AND(C2478&lt;&gt;"",C2478&lt;&gt;OFFSET(C2478,1,0)),SUMIFS([Giá có thuế],[Số ĐK],C2478),"")</f>
        <v/>
      </c>
      <c r="W2478" s="53"/>
      <c r="X2478" s="55" t="str">
        <f>IF(W2478="","",'Thông Tin Chung'!#REF!)</f>
        <v/>
      </c>
      <c r="Y2478" s="57" t="str">
        <f t="shared" ca="1" si="468"/>
        <v/>
      </c>
      <c r="Z2478" s="59"/>
      <c r="AA2478" s="49" t="str">
        <f ca="1">IF(C2478="","",IF(OR(D2478&lt;NgayBatDau,D2478&gt;NgayKetThuc),"Ngày tháng phải nằm trong kỳ báo cáo",IF(AND(G2478&lt;&gt;"",COUNTIF(D.2[Tên khách hàng],G2478)=0),"Tên KH chưa khai báo trong DSKH",IF(AND(H2478&lt;&gt;"",COUNTIF(D.1[Tên sản phẩm],H2478)=0),"SP này chưa khai báo trong DSSP",""))))</f>
        <v/>
      </c>
      <c r="AB2478" s="28" t="str">
        <f t="shared" ca="1" si="458"/>
        <v/>
      </c>
      <c r="AC2478" s="29" t="str">
        <f>IF(OR(H2478="",S2478=""),"",S2478-(SUM(L2478,M2478)*INDEX(#REF!,MATCH(H2478,D.1[Tên sản phẩm],0))))</f>
        <v/>
      </c>
    </row>
    <row r="2479" spans="2:29" ht="27.75" customHeight="1">
      <c r="B2479" s="69">
        <f t="shared" si="459"/>
        <v>2476</v>
      </c>
      <c r="C2479" s="49" t="str">
        <f t="shared" ca="1" si="460"/>
        <v/>
      </c>
      <c r="D2479" s="50" t="str">
        <f t="shared" ca="1" si="461"/>
        <v/>
      </c>
      <c r="E2479" s="51" t="str">
        <f t="shared" ca="1" si="462"/>
        <v/>
      </c>
      <c r="F2479" s="51"/>
      <c r="G2479" s="52" t="str">
        <f t="shared" ca="1" si="463"/>
        <v/>
      </c>
      <c r="H2479" s="53"/>
      <c r="I2479" s="54" t="str">
        <f>IF(H2479="","",INDEX(D.1[Quy cách],MATCH(H2479,D.1[Tên sản phẩm],0)))</f>
        <v/>
      </c>
      <c r="J2479" s="20" t="str">
        <f>IF(H2479="","",INDEX(D.1[ĐVT],MATCH(H2479,D.1[Tên sản phẩm],0)))</f>
        <v/>
      </c>
      <c r="K2479" s="56" t="str">
        <f>IF(H2479="","",INDEX(#REF!,MATCH(H2479,D.1[Tên sản phẩm],0)))</f>
        <v/>
      </c>
      <c r="L2479" s="56"/>
      <c r="M2479" s="53"/>
      <c r="N2479" s="53"/>
      <c r="O2479" s="53"/>
      <c r="P2479" s="57" t="str">
        <f t="shared" si="464"/>
        <v/>
      </c>
      <c r="Q2479" s="58"/>
      <c r="R2479" s="56" t="str">
        <f t="shared" si="457"/>
        <v/>
      </c>
      <c r="S2479" s="57" t="str">
        <f t="shared" si="465"/>
        <v/>
      </c>
      <c r="T2479" s="58" t="str">
        <f t="shared" ca="1" si="466"/>
        <v/>
      </c>
      <c r="U2479" s="57" t="str">
        <f t="shared" si="467"/>
        <v/>
      </c>
      <c r="V2479" s="57" t="str">
        <f ca="1">IF(AND(C2479&lt;&gt;"",C2479&lt;&gt;OFFSET(C2479,1,0)),SUMIFS([Giá có thuế],[Số ĐK],C2479),"")</f>
        <v/>
      </c>
      <c r="W2479" s="53"/>
      <c r="X2479" s="55" t="str">
        <f>IF(W2479="","",'Thông Tin Chung'!#REF!)</f>
        <v/>
      </c>
      <c r="Y2479" s="57" t="str">
        <f t="shared" ca="1" si="468"/>
        <v/>
      </c>
      <c r="Z2479" s="59"/>
      <c r="AA2479" s="49" t="str">
        <f ca="1">IF(C2479="","",IF(OR(D2479&lt;NgayBatDau,D2479&gt;NgayKetThuc),"Ngày tháng phải nằm trong kỳ báo cáo",IF(AND(G2479&lt;&gt;"",COUNTIF(D.2[Tên khách hàng],G2479)=0),"Tên KH chưa khai báo trong DSKH",IF(AND(H2479&lt;&gt;"",COUNTIF(D.1[Tên sản phẩm],H2479)=0),"SP này chưa khai báo trong DSSP",""))))</f>
        <v/>
      </c>
      <c r="AB2479" s="28" t="str">
        <f t="shared" ca="1" si="458"/>
        <v/>
      </c>
      <c r="AC2479" s="29" t="str">
        <f>IF(OR(H2479="",S2479=""),"",S2479-(SUM(L2479,M2479)*INDEX(#REF!,MATCH(H2479,D.1[Tên sản phẩm],0))))</f>
        <v/>
      </c>
    </row>
    <row r="2480" spans="2:29" ht="27.75" customHeight="1">
      <c r="B2480" s="69">
        <f t="shared" si="459"/>
        <v>2477</v>
      </c>
      <c r="C2480" s="49" t="str">
        <f t="shared" ca="1" si="460"/>
        <v/>
      </c>
      <c r="D2480" s="50" t="str">
        <f t="shared" ca="1" si="461"/>
        <v/>
      </c>
      <c r="E2480" s="51" t="str">
        <f t="shared" ca="1" si="462"/>
        <v/>
      </c>
      <c r="F2480" s="51"/>
      <c r="G2480" s="52" t="str">
        <f t="shared" ca="1" si="463"/>
        <v/>
      </c>
      <c r="H2480" s="53"/>
      <c r="I2480" s="54" t="str">
        <f>IF(H2480="","",INDEX(D.1[Quy cách],MATCH(H2480,D.1[Tên sản phẩm],0)))</f>
        <v/>
      </c>
      <c r="J2480" s="20" t="str">
        <f>IF(H2480="","",INDEX(D.1[ĐVT],MATCH(H2480,D.1[Tên sản phẩm],0)))</f>
        <v/>
      </c>
      <c r="K2480" s="56" t="str">
        <f>IF(H2480="","",INDEX(#REF!,MATCH(H2480,D.1[Tên sản phẩm],0)))</f>
        <v/>
      </c>
      <c r="L2480" s="56"/>
      <c r="M2480" s="53"/>
      <c r="N2480" s="53"/>
      <c r="O2480" s="53"/>
      <c r="P2480" s="57" t="str">
        <f t="shared" si="464"/>
        <v/>
      </c>
      <c r="Q2480" s="58"/>
      <c r="R2480" s="56" t="str">
        <f t="shared" si="457"/>
        <v/>
      </c>
      <c r="S2480" s="57" t="str">
        <f t="shared" si="465"/>
        <v/>
      </c>
      <c r="T2480" s="58" t="str">
        <f t="shared" ca="1" si="466"/>
        <v/>
      </c>
      <c r="U2480" s="57" t="str">
        <f t="shared" si="467"/>
        <v/>
      </c>
      <c r="V2480" s="57" t="str">
        <f ca="1">IF(AND(C2480&lt;&gt;"",C2480&lt;&gt;OFFSET(C2480,1,0)),SUMIFS([Giá có thuế],[Số ĐK],C2480),"")</f>
        <v/>
      </c>
      <c r="W2480" s="53"/>
      <c r="X2480" s="55" t="str">
        <f>IF(W2480="","",'Thông Tin Chung'!#REF!)</f>
        <v/>
      </c>
      <c r="Y2480" s="57" t="str">
        <f t="shared" ca="1" si="468"/>
        <v/>
      </c>
      <c r="Z2480" s="59"/>
      <c r="AA2480" s="49" t="str">
        <f ca="1">IF(C2480="","",IF(OR(D2480&lt;NgayBatDau,D2480&gt;NgayKetThuc),"Ngày tháng phải nằm trong kỳ báo cáo",IF(AND(G2480&lt;&gt;"",COUNTIF(D.2[Tên khách hàng],G2480)=0),"Tên KH chưa khai báo trong DSKH",IF(AND(H2480&lt;&gt;"",COUNTIF(D.1[Tên sản phẩm],H2480)=0),"SP này chưa khai báo trong DSSP",""))))</f>
        <v/>
      </c>
      <c r="AB2480" s="28" t="str">
        <f t="shared" ca="1" si="458"/>
        <v/>
      </c>
      <c r="AC2480" s="29" t="str">
        <f>IF(OR(H2480="",S2480=""),"",S2480-(SUM(L2480,M2480)*INDEX(#REF!,MATCH(H2480,D.1[Tên sản phẩm],0))))</f>
        <v/>
      </c>
    </row>
    <row r="2481" spans="2:29" ht="27.75" customHeight="1">
      <c r="B2481" s="69">
        <f t="shared" si="459"/>
        <v>2478</v>
      </c>
      <c r="C2481" s="49" t="str">
        <f t="shared" ca="1" si="460"/>
        <v/>
      </c>
      <c r="D2481" s="50" t="str">
        <f t="shared" ca="1" si="461"/>
        <v/>
      </c>
      <c r="E2481" s="51" t="str">
        <f t="shared" ca="1" si="462"/>
        <v/>
      </c>
      <c r="F2481" s="51"/>
      <c r="G2481" s="52" t="str">
        <f t="shared" ca="1" si="463"/>
        <v/>
      </c>
      <c r="H2481" s="53"/>
      <c r="I2481" s="54" t="str">
        <f>IF(H2481="","",INDEX(D.1[Quy cách],MATCH(H2481,D.1[Tên sản phẩm],0)))</f>
        <v/>
      </c>
      <c r="J2481" s="20" t="str">
        <f>IF(H2481="","",INDEX(D.1[ĐVT],MATCH(H2481,D.1[Tên sản phẩm],0)))</f>
        <v/>
      </c>
      <c r="K2481" s="56" t="str">
        <f>IF(H2481="","",INDEX(#REF!,MATCH(H2481,D.1[Tên sản phẩm],0)))</f>
        <v/>
      </c>
      <c r="L2481" s="56"/>
      <c r="M2481" s="53"/>
      <c r="N2481" s="53"/>
      <c r="O2481" s="53"/>
      <c r="P2481" s="57" t="str">
        <f t="shared" si="464"/>
        <v/>
      </c>
      <c r="Q2481" s="58"/>
      <c r="R2481" s="56" t="str">
        <f t="shared" si="457"/>
        <v/>
      </c>
      <c r="S2481" s="57" t="str">
        <f t="shared" si="465"/>
        <v/>
      </c>
      <c r="T2481" s="58" t="str">
        <f t="shared" ca="1" si="466"/>
        <v/>
      </c>
      <c r="U2481" s="57" t="str">
        <f t="shared" si="467"/>
        <v/>
      </c>
      <c r="V2481" s="57" t="str">
        <f ca="1">IF(AND(C2481&lt;&gt;"",C2481&lt;&gt;OFFSET(C2481,1,0)),SUMIFS([Giá có thuế],[Số ĐK],C2481),"")</f>
        <v/>
      </c>
      <c r="W2481" s="53"/>
      <c r="X2481" s="55" t="str">
        <f>IF(W2481="","",'Thông Tin Chung'!#REF!)</f>
        <v/>
      </c>
      <c r="Y2481" s="57" t="str">
        <f t="shared" ca="1" si="468"/>
        <v/>
      </c>
      <c r="Z2481" s="59"/>
      <c r="AA2481" s="49" t="str">
        <f ca="1">IF(C2481="","",IF(OR(D2481&lt;NgayBatDau,D2481&gt;NgayKetThuc),"Ngày tháng phải nằm trong kỳ báo cáo",IF(AND(G2481&lt;&gt;"",COUNTIF(D.2[Tên khách hàng],G2481)=0),"Tên KH chưa khai báo trong DSKH",IF(AND(H2481&lt;&gt;"",COUNTIF(D.1[Tên sản phẩm],H2481)=0),"SP này chưa khai báo trong DSSP",""))))</f>
        <v/>
      </c>
      <c r="AB2481" s="28" t="str">
        <f t="shared" ca="1" si="458"/>
        <v/>
      </c>
      <c r="AC2481" s="29" t="str">
        <f>IF(OR(H2481="",S2481=""),"",S2481-(SUM(L2481,M2481)*INDEX(#REF!,MATCH(H2481,D.1[Tên sản phẩm],0))))</f>
        <v/>
      </c>
    </row>
    <row r="2482" spans="2:29" ht="27.75" customHeight="1">
      <c r="B2482" s="69">
        <f t="shared" si="459"/>
        <v>2479</v>
      </c>
      <c r="C2482" s="49" t="str">
        <f t="shared" ca="1" si="460"/>
        <v/>
      </c>
      <c r="D2482" s="50" t="str">
        <f t="shared" ca="1" si="461"/>
        <v/>
      </c>
      <c r="E2482" s="51" t="str">
        <f t="shared" ca="1" si="462"/>
        <v/>
      </c>
      <c r="F2482" s="51"/>
      <c r="G2482" s="52" t="str">
        <f t="shared" ca="1" si="463"/>
        <v/>
      </c>
      <c r="H2482" s="53"/>
      <c r="I2482" s="54" t="str">
        <f>IF(H2482="","",INDEX(D.1[Quy cách],MATCH(H2482,D.1[Tên sản phẩm],0)))</f>
        <v/>
      </c>
      <c r="J2482" s="20" t="str">
        <f>IF(H2482="","",INDEX(D.1[ĐVT],MATCH(H2482,D.1[Tên sản phẩm],0)))</f>
        <v/>
      </c>
      <c r="K2482" s="56" t="str">
        <f>IF(H2482="","",INDEX(#REF!,MATCH(H2482,D.1[Tên sản phẩm],0)))</f>
        <v/>
      </c>
      <c r="L2482" s="56"/>
      <c r="M2482" s="53"/>
      <c r="N2482" s="53"/>
      <c r="O2482" s="53"/>
      <c r="P2482" s="57" t="str">
        <f t="shared" si="464"/>
        <v/>
      </c>
      <c r="Q2482" s="58"/>
      <c r="R2482" s="56" t="str">
        <f t="shared" si="457"/>
        <v/>
      </c>
      <c r="S2482" s="57" t="str">
        <f t="shared" si="465"/>
        <v/>
      </c>
      <c r="T2482" s="58" t="str">
        <f t="shared" ca="1" si="466"/>
        <v/>
      </c>
      <c r="U2482" s="57" t="str">
        <f t="shared" si="467"/>
        <v/>
      </c>
      <c r="V2482" s="57" t="str">
        <f ca="1">IF(AND(C2482&lt;&gt;"",C2482&lt;&gt;OFFSET(C2482,1,0)),SUMIFS([Giá có thuế],[Số ĐK],C2482),"")</f>
        <v/>
      </c>
      <c r="W2482" s="53"/>
      <c r="X2482" s="55" t="str">
        <f>IF(W2482="","",'Thông Tin Chung'!#REF!)</f>
        <v/>
      </c>
      <c r="Y2482" s="57" t="str">
        <f t="shared" ca="1" si="468"/>
        <v/>
      </c>
      <c r="Z2482" s="59"/>
      <c r="AA2482" s="49" t="str">
        <f ca="1">IF(C2482="","",IF(OR(D2482&lt;NgayBatDau,D2482&gt;NgayKetThuc),"Ngày tháng phải nằm trong kỳ báo cáo",IF(AND(G2482&lt;&gt;"",COUNTIF(D.2[Tên khách hàng],G2482)=0),"Tên KH chưa khai báo trong DSKH",IF(AND(H2482&lt;&gt;"",COUNTIF(D.1[Tên sản phẩm],H2482)=0),"SP này chưa khai báo trong DSSP",""))))</f>
        <v/>
      </c>
      <c r="AB2482" s="28" t="str">
        <f t="shared" ca="1" si="458"/>
        <v/>
      </c>
      <c r="AC2482" s="29" t="str">
        <f>IF(OR(H2482="",S2482=""),"",S2482-(SUM(L2482,M2482)*INDEX(#REF!,MATCH(H2482,D.1[Tên sản phẩm],0))))</f>
        <v/>
      </c>
    </row>
    <row r="2483" spans="2:29" ht="27.75" customHeight="1">
      <c r="B2483" s="69">
        <f t="shared" si="459"/>
        <v>2480</v>
      </c>
      <c r="C2483" s="49" t="str">
        <f t="shared" ca="1" si="460"/>
        <v/>
      </c>
      <c r="D2483" s="50" t="str">
        <f t="shared" ca="1" si="461"/>
        <v/>
      </c>
      <c r="E2483" s="51" t="str">
        <f t="shared" ca="1" si="462"/>
        <v/>
      </c>
      <c r="F2483" s="51"/>
      <c r="G2483" s="52" t="str">
        <f t="shared" ca="1" si="463"/>
        <v/>
      </c>
      <c r="H2483" s="53"/>
      <c r="I2483" s="54" t="str">
        <f>IF(H2483="","",INDEX(D.1[Quy cách],MATCH(H2483,D.1[Tên sản phẩm],0)))</f>
        <v/>
      </c>
      <c r="J2483" s="20" t="str">
        <f>IF(H2483="","",INDEX(D.1[ĐVT],MATCH(H2483,D.1[Tên sản phẩm],0)))</f>
        <v/>
      </c>
      <c r="K2483" s="56" t="str">
        <f>IF(H2483="","",INDEX(#REF!,MATCH(H2483,D.1[Tên sản phẩm],0)))</f>
        <v/>
      </c>
      <c r="L2483" s="56"/>
      <c r="M2483" s="53"/>
      <c r="N2483" s="53"/>
      <c r="O2483" s="53"/>
      <c r="P2483" s="57" t="str">
        <f t="shared" si="464"/>
        <v/>
      </c>
      <c r="Q2483" s="58"/>
      <c r="R2483" s="56" t="str">
        <f t="shared" si="457"/>
        <v/>
      </c>
      <c r="S2483" s="57" t="str">
        <f t="shared" si="465"/>
        <v/>
      </c>
      <c r="T2483" s="58" t="str">
        <f t="shared" ca="1" si="466"/>
        <v/>
      </c>
      <c r="U2483" s="57" t="str">
        <f t="shared" si="467"/>
        <v/>
      </c>
      <c r="V2483" s="57" t="str">
        <f ca="1">IF(AND(C2483&lt;&gt;"",C2483&lt;&gt;OFFSET(C2483,1,0)),SUMIFS([Giá có thuế],[Số ĐK],C2483),"")</f>
        <v/>
      </c>
      <c r="W2483" s="53"/>
      <c r="X2483" s="55" t="str">
        <f>IF(W2483="","",'Thông Tin Chung'!#REF!)</f>
        <v/>
      </c>
      <c r="Y2483" s="57" t="str">
        <f t="shared" ca="1" si="468"/>
        <v/>
      </c>
      <c r="Z2483" s="59"/>
      <c r="AA2483" s="49" t="str">
        <f ca="1">IF(C2483="","",IF(OR(D2483&lt;NgayBatDau,D2483&gt;NgayKetThuc),"Ngày tháng phải nằm trong kỳ báo cáo",IF(AND(G2483&lt;&gt;"",COUNTIF(D.2[Tên khách hàng],G2483)=0),"Tên KH chưa khai báo trong DSKH",IF(AND(H2483&lt;&gt;"",COUNTIF(D.1[Tên sản phẩm],H2483)=0),"SP này chưa khai báo trong DSSP",""))))</f>
        <v/>
      </c>
      <c r="AB2483" s="28" t="str">
        <f t="shared" ca="1" si="458"/>
        <v/>
      </c>
      <c r="AC2483" s="29" t="str">
        <f>IF(OR(H2483="",S2483=""),"",S2483-(SUM(L2483,M2483)*INDEX(#REF!,MATCH(H2483,D.1[Tên sản phẩm],0))))</f>
        <v/>
      </c>
    </row>
    <row r="2484" spans="2:29" ht="27.75" customHeight="1">
      <c r="B2484" s="69">
        <f t="shared" si="459"/>
        <v>2481</v>
      </c>
      <c r="C2484" s="49" t="str">
        <f t="shared" ca="1" si="460"/>
        <v/>
      </c>
      <c r="D2484" s="50" t="str">
        <f t="shared" ca="1" si="461"/>
        <v/>
      </c>
      <c r="E2484" s="51" t="str">
        <f t="shared" ca="1" si="462"/>
        <v/>
      </c>
      <c r="F2484" s="51"/>
      <c r="G2484" s="52" t="str">
        <f t="shared" ca="1" si="463"/>
        <v/>
      </c>
      <c r="H2484" s="53"/>
      <c r="I2484" s="54" t="str">
        <f>IF(H2484="","",INDEX(D.1[Quy cách],MATCH(H2484,D.1[Tên sản phẩm],0)))</f>
        <v/>
      </c>
      <c r="J2484" s="20" t="str">
        <f>IF(H2484="","",INDEX(D.1[ĐVT],MATCH(H2484,D.1[Tên sản phẩm],0)))</f>
        <v/>
      </c>
      <c r="K2484" s="56" t="str">
        <f>IF(H2484="","",INDEX(#REF!,MATCH(H2484,D.1[Tên sản phẩm],0)))</f>
        <v/>
      </c>
      <c r="L2484" s="56"/>
      <c r="M2484" s="53"/>
      <c r="N2484" s="53"/>
      <c r="O2484" s="53"/>
      <c r="P2484" s="57" t="str">
        <f t="shared" si="464"/>
        <v/>
      </c>
      <c r="Q2484" s="58"/>
      <c r="R2484" s="56" t="str">
        <f t="shared" si="457"/>
        <v/>
      </c>
      <c r="S2484" s="57" t="str">
        <f t="shared" si="465"/>
        <v/>
      </c>
      <c r="T2484" s="58" t="str">
        <f t="shared" ca="1" si="466"/>
        <v/>
      </c>
      <c r="U2484" s="57" t="str">
        <f t="shared" si="467"/>
        <v/>
      </c>
      <c r="V2484" s="57" t="str">
        <f ca="1">IF(AND(C2484&lt;&gt;"",C2484&lt;&gt;OFFSET(C2484,1,0)),SUMIFS([Giá có thuế],[Số ĐK],C2484),"")</f>
        <v/>
      </c>
      <c r="W2484" s="53"/>
      <c r="X2484" s="55" t="str">
        <f>IF(W2484="","",'Thông Tin Chung'!#REF!)</f>
        <v/>
      </c>
      <c r="Y2484" s="57" t="str">
        <f t="shared" ca="1" si="468"/>
        <v/>
      </c>
      <c r="Z2484" s="59"/>
      <c r="AA2484" s="49" t="str">
        <f ca="1">IF(C2484="","",IF(OR(D2484&lt;NgayBatDau,D2484&gt;NgayKetThuc),"Ngày tháng phải nằm trong kỳ báo cáo",IF(AND(G2484&lt;&gt;"",COUNTIF(D.2[Tên khách hàng],G2484)=0),"Tên KH chưa khai báo trong DSKH",IF(AND(H2484&lt;&gt;"",COUNTIF(D.1[Tên sản phẩm],H2484)=0),"SP này chưa khai báo trong DSSP",""))))</f>
        <v/>
      </c>
      <c r="AB2484" s="28" t="str">
        <f t="shared" ca="1" si="458"/>
        <v/>
      </c>
      <c r="AC2484" s="29" t="str">
        <f>IF(OR(H2484="",S2484=""),"",S2484-(SUM(L2484,M2484)*INDEX(#REF!,MATCH(H2484,D.1[Tên sản phẩm],0))))</f>
        <v/>
      </c>
    </row>
    <row r="2485" spans="2:29" ht="27.75" customHeight="1">
      <c r="B2485" s="69">
        <f t="shared" si="459"/>
        <v>2482</v>
      </c>
      <c r="C2485" s="49" t="str">
        <f t="shared" ca="1" si="460"/>
        <v/>
      </c>
      <c r="D2485" s="50" t="str">
        <f t="shared" ca="1" si="461"/>
        <v/>
      </c>
      <c r="E2485" s="51" t="str">
        <f t="shared" ca="1" si="462"/>
        <v/>
      </c>
      <c r="F2485" s="51"/>
      <c r="G2485" s="52" t="str">
        <f t="shared" ca="1" si="463"/>
        <v/>
      </c>
      <c r="H2485" s="53"/>
      <c r="I2485" s="54" t="str">
        <f>IF(H2485="","",INDEX(D.1[Quy cách],MATCH(H2485,D.1[Tên sản phẩm],0)))</f>
        <v/>
      </c>
      <c r="J2485" s="20" t="str">
        <f>IF(H2485="","",INDEX(D.1[ĐVT],MATCH(H2485,D.1[Tên sản phẩm],0)))</f>
        <v/>
      </c>
      <c r="K2485" s="56" t="str">
        <f>IF(H2485="","",INDEX(#REF!,MATCH(H2485,D.1[Tên sản phẩm],0)))</f>
        <v/>
      </c>
      <c r="L2485" s="56"/>
      <c r="M2485" s="53"/>
      <c r="N2485" s="53"/>
      <c r="O2485" s="53"/>
      <c r="P2485" s="57" t="str">
        <f t="shared" si="464"/>
        <v/>
      </c>
      <c r="Q2485" s="58"/>
      <c r="R2485" s="56" t="str">
        <f t="shared" si="457"/>
        <v/>
      </c>
      <c r="S2485" s="57" t="str">
        <f t="shared" si="465"/>
        <v/>
      </c>
      <c r="T2485" s="58" t="str">
        <f t="shared" ca="1" si="466"/>
        <v/>
      </c>
      <c r="U2485" s="57" t="str">
        <f t="shared" si="467"/>
        <v/>
      </c>
      <c r="V2485" s="57" t="str">
        <f ca="1">IF(AND(C2485&lt;&gt;"",C2485&lt;&gt;OFFSET(C2485,1,0)),SUMIFS([Giá có thuế],[Số ĐK],C2485),"")</f>
        <v/>
      </c>
      <c r="W2485" s="53"/>
      <c r="X2485" s="55" t="str">
        <f>IF(W2485="","",'Thông Tin Chung'!#REF!)</f>
        <v/>
      </c>
      <c r="Y2485" s="57" t="str">
        <f t="shared" ca="1" si="468"/>
        <v/>
      </c>
      <c r="Z2485" s="59"/>
      <c r="AA2485" s="49" t="str">
        <f ca="1">IF(C2485="","",IF(OR(D2485&lt;NgayBatDau,D2485&gt;NgayKetThuc),"Ngày tháng phải nằm trong kỳ báo cáo",IF(AND(G2485&lt;&gt;"",COUNTIF(D.2[Tên khách hàng],G2485)=0),"Tên KH chưa khai báo trong DSKH",IF(AND(H2485&lt;&gt;"",COUNTIF(D.1[Tên sản phẩm],H2485)=0),"SP này chưa khai báo trong DSSP",""))))</f>
        <v/>
      </c>
      <c r="AB2485" s="28" t="str">
        <f t="shared" ca="1" si="458"/>
        <v/>
      </c>
      <c r="AC2485" s="29" t="str">
        <f>IF(OR(H2485="",S2485=""),"",S2485-(SUM(L2485,M2485)*INDEX(#REF!,MATCH(H2485,D.1[Tên sản phẩm],0))))</f>
        <v/>
      </c>
    </row>
    <row r="2486" spans="2:29" ht="27.75" customHeight="1">
      <c r="B2486" s="69">
        <f t="shared" si="459"/>
        <v>2483</v>
      </c>
      <c r="C2486" s="49" t="str">
        <f t="shared" ca="1" si="460"/>
        <v/>
      </c>
      <c r="D2486" s="50" t="str">
        <f t="shared" ca="1" si="461"/>
        <v/>
      </c>
      <c r="E2486" s="51" t="str">
        <f t="shared" ca="1" si="462"/>
        <v/>
      </c>
      <c r="F2486" s="51"/>
      <c r="G2486" s="52" t="str">
        <f t="shared" ca="1" si="463"/>
        <v/>
      </c>
      <c r="H2486" s="53"/>
      <c r="I2486" s="54" t="str">
        <f>IF(H2486="","",INDEX(D.1[Quy cách],MATCH(H2486,D.1[Tên sản phẩm],0)))</f>
        <v/>
      </c>
      <c r="J2486" s="20" t="str">
        <f>IF(H2486="","",INDEX(D.1[ĐVT],MATCH(H2486,D.1[Tên sản phẩm],0)))</f>
        <v/>
      </c>
      <c r="K2486" s="56" t="str">
        <f>IF(H2486="","",INDEX(#REF!,MATCH(H2486,D.1[Tên sản phẩm],0)))</f>
        <v/>
      </c>
      <c r="L2486" s="56"/>
      <c r="M2486" s="53"/>
      <c r="N2486" s="53"/>
      <c r="O2486" s="53"/>
      <c r="P2486" s="57" t="str">
        <f t="shared" si="464"/>
        <v/>
      </c>
      <c r="Q2486" s="58"/>
      <c r="R2486" s="56" t="str">
        <f t="shared" si="457"/>
        <v/>
      </c>
      <c r="S2486" s="57" t="str">
        <f t="shared" si="465"/>
        <v/>
      </c>
      <c r="T2486" s="58" t="str">
        <f t="shared" ca="1" si="466"/>
        <v/>
      </c>
      <c r="U2486" s="57" t="str">
        <f t="shared" si="467"/>
        <v/>
      </c>
      <c r="V2486" s="57" t="str">
        <f ca="1">IF(AND(C2486&lt;&gt;"",C2486&lt;&gt;OFFSET(C2486,1,0)),SUMIFS([Giá có thuế],[Số ĐK],C2486),"")</f>
        <v/>
      </c>
      <c r="W2486" s="53"/>
      <c r="X2486" s="55" t="str">
        <f>IF(W2486="","",'Thông Tin Chung'!#REF!)</f>
        <v/>
      </c>
      <c r="Y2486" s="57" t="str">
        <f t="shared" ca="1" si="468"/>
        <v/>
      </c>
      <c r="Z2486" s="59"/>
      <c r="AA2486" s="49" t="str">
        <f ca="1">IF(C2486="","",IF(OR(D2486&lt;NgayBatDau,D2486&gt;NgayKetThuc),"Ngày tháng phải nằm trong kỳ báo cáo",IF(AND(G2486&lt;&gt;"",COUNTIF(D.2[Tên khách hàng],G2486)=0),"Tên KH chưa khai báo trong DSKH",IF(AND(H2486&lt;&gt;"",COUNTIF(D.1[Tên sản phẩm],H2486)=0),"SP này chưa khai báo trong DSSP",""))))</f>
        <v/>
      </c>
      <c r="AB2486" s="28" t="str">
        <f t="shared" ca="1" si="458"/>
        <v/>
      </c>
      <c r="AC2486" s="29" t="str">
        <f>IF(OR(H2486="",S2486=""),"",S2486-(SUM(L2486,M2486)*INDEX(#REF!,MATCH(H2486,D.1[Tên sản phẩm],0))))</f>
        <v/>
      </c>
    </row>
    <row r="2487" spans="2:29" ht="27.75" customHeight="1">
      <c r="B2487" s="69">
        <f t="shared" si="459"/>
        <v>2484</v>
      </c>
      <c r="C2487" s="49" t="str">
        <f t="shared" ca="1" si="460"/>
        <v/>
      </c>
      <c r="D2487" s="50" t="str">
        <f t="shared" ca="1" si="461"/>
        <v/>
      </c>
      <c r="E2487" s="51" t="str">
        <f t="shared" ca="1" si="462"/>
        <v/>
      </c>
      <c r="F2487" s="51"/>
      <c r="G2487" s="52" t="str">
        <f t="shared" ca="1" si="463"/>
        <v/>
      </c>
      <c r="H2487" s="53"/>
      <c r="I2487" s="54" t="str">
        <f>IF(H2487="","",INDEX(D.1[Quy cách],MATCH(H2487,D.1[Tên sản phẩm],0)))</f>
        <v/>
      </c>
      <c r="J2487" s="20" t="str">
        <f>IF(H2487="","",INDEX(D.1[ĐVT],MATCH(H2487,D.1[Tên sản phẩm],0)))</f>
        <v/>
      </c>
      <c r="K2487" s="56" t="str">
        <f>IF(H2487="","",INDEX(#REF!,MATCH(H2487,D.1[Tên sản phẩm],0)))</f>
        <v/>
      </c>
      <c r="L2487" s="56"/>
      <c r="M2487" s="53"/>
      <c r="N2487" s="53"/>
      <c r="O2487" s="53"/>
      <c r="P2487" s="57" t="str">
        <f t="shared" si="464"/>
        <v/>
      </c>
      <c r="Q2487" s="58"/>
      <c r="R2487" s="56" t="str">
        <f t="shared" si="457"/>
        <v/>
      </c>
      <c r="S2487" s="57" t="str">
        <f t="shared" si="465"/>
        <v/>
      </c>
      <c r="T2487" s="58" t="str">
        <f t="shared" ca="1" si="466"/>
        <v/>
      </c>
      <c r="U2487" s="57" t="str">
        <f t="shared" si="467"/>
        <v/>
      </c>
      <c r="V2487" s="57" t="str">
        <f ca="1">IF(AND(C2487&lt;&gt;"",C2487&lt;&gt;OFFSET(C2487,1,0)),SUMIFS([Giá có thuế],[Số ĐK],C2487),"")</f>
        <v/>
      </c>
      <c r="W2487" s="53"/>
      <c r="X2487" s="55" t="str">
        <f>IF(W2487="","",'Thông Tin Chung'!#REF!)</f>
        <v/>
      </c>
      <c r="Y2487" s="57" t="str">
        <f t="shared" ca="1" si="468"/>
        <v/>
      </c>
      <c r="Z2487" s="59"/>
      <c r="AA2487" s="49" t="str">
        <f ca="1">IF(C2487="","",IF(OR(D2487&lt;NgayBatDau,D2487&gt;NgayKetThuc),"Ngày tháng phải nằm trong kỳ báo cáo",IF(AND(G2487&lt;&gt;"",COUNTIF(D.2[Tên khách hàng],G2487)=0),"Tên KH chưa khai báo trong DSKH",IF(AND(H2487&lt;&gt;"",COUNTIF(D.1[Tên sản phẩm],H2487)=0),"SP này chưa khai báo trong DSSP",""))))</f>
        <v/>
      </c>
      <c r="AB2487" s="28" t="str">
        <f t="shared" ca="1" si="458"/>
        <v/>
      </c>
      <c r="AC2487" s="29" t="str">
        <f>IF(OR(H2487="",S2487=""),"",S2487-(SUM(L2487,M2487)*INDEX(#REF!,MATCH(H2487,D.1[Tên sản phẩm],0))))</f>
        <v/>
      </c>
    </row>
    <row r="2488" spans="2:29" ht="27.75" customHeight="1">
      <c r="B2488" s="69">
        <f t="shared" si="459"/>
        <v>2485</v>
      </c>
      <c r="C2488" s="49" t="str">
        <f t="shared" ca="1" si="460"/>
        <v/>
      </c>
      <c r="D2488" s="50" t="str">
        <f t="shared" ca="1" si="461"/>
        <v/>
      </c>
      <c r="E2488" s="51" t="str">
        <f t="shared" ca="1" si="462"/>
        <v/>
      </c>
      <c r="F2488" s="51"/>
      <c r="G2488" s="52" t="str">
        <f t="shared" ca="1" si="463"/>
        <v/>
      </c>
      <c r="H2488" s="53"/>
      <c r="I2488" s="54" t="str">
        <f>IF(H2488="","",INDEX(D.1[Quy cách],MATCH(H2488,D.1[Tên sản phẩm],0)))</f>
        <v/>
      </c>
      <c r="J2488" s="20" t="str">
        <f>IF(H2488="","",INDEX(D.1[ĐVT],MATCH(H2488,D.1[Tên sản phẩm],0)))</f>
        <v/>
      </c>
      <c r="K2488" s="56" t="str">
        <f>IF(H2488="","",INDEX(#REF!,MATCH(H2488,D.1[Tên sản phẩm],0)))</f>
        <v/>
      </c>
      <c r="L2488" s="56"/>
      <c r="M2488" s="53"/>
      <c r="N2488" s="53"/>
      <c r="O2488" s="53"/>
      <c r="P2488" s="57" t="str">
        <f t="shared" si="464"/>
        <v/>
      </c>
      <c r="Q2488" s="58"/>
      <c r="R2488" s="56" t="str">
        <f t="shared" si="457"/>
        <v/>
      </c>
      <c r="S2488" s="57" t="str">
        <f t="shared" si="465"/>
        <v/>
      </c>
      <c r="T2488" s="58" t="str">
        <f t="shared" ca="1" si="466"/>
        <v/>
      </c>
      <c r="U2488" s="57" t="str">
        <f t="shared" si="467"/>
        <v/>
      </c>
      <c r="V2488" s="57" t="str">
        <f ca="1">IF(AND(C2488&lt;&gt;"",C2488&lt;&gt;OFFSET(C2488,1,0)),SUMIFS([Giá có thuế],[Số ĐK],C2488),"")</f>
        <v/>
      </c>
      <c r="W2488" s="53"/>
      <c r="X2488" s="55" t="str">
        <f>IF(W2488="","",'Thông Tin Chung'!#REF!)</f>
        <v/>
      </c>
      <c r="Y2488" s="57" t="str">
        <f t="shared" ca="1" si="468"/>
        <v/>
      </c>
      <c r="Z2488" s="59"/>
      <c r="AA2488" s="49" t="str">
        <f ca="1">IF(C2488="","",IF(OR(D2488&lt;NgayBatDau,D2488&gt;NgayKetThuc),"Ngày tháng phải nằm trong kỳ báo cáo",IF(AND(G2488&lt;&gt;"",COUNTIF(D.2[Tên khách hàng],G2488)=0),"Tên KH chưa khai báo trong DSKH",IF(AND(H2488&lt;&gt;"",COUNTIF(D.1[Tên sản phẩm],H2488)=0),"SP này chưa khai báo trong DSSP",""))))</f>
        <v/>
      </c>
      <c r="AB2488" s="28" t="str">
        <f t="shared" ca="1" si="458"/>
        <v/>
      </c>
      <c r="AC2488" s="29" t="str">
        <f>IF(OR(H2488="",S2488=""),"",S2488-(SUM(L2488,M2488)*INDEX(#REF!,MATCH(H2488,D.1[Tên sản phẩm],0))))</f>
        <v/>
      </c>
    </row>
    <row r="2489" spans="2:29" ht="27.75" customHeight="1">
      <c r="B2489" s="69">
        <f t="shared" si="459"/>
        <v>2486</v>
      </c>
      <c r="C2489" s="49" t="str">
        <f t="shared" ca="1" si="460"/>
        <v/>
      </c>
      <c r="D2489" s="50" t="str">
        <f t="shared" ca="1" si="461"/>
        <v/>
      </c>
      <c r="E2489" s="51" t="str">
        <f t="shared" ca="1" si="462"/>
        <v/>
      </c>
      <c r="F2489" s="51"/>
      <c r="G2489" s="52" t="str">
        <f t="shared" ca="1" si="463"/>
        <v/>
      </c>
      <c r="H2489" s="53"/>
      <c r="I2489" s="54" t="str">
        <f>IF(H2489="","",INDEX(D.1[Quy cách],MATCH(H2489,D.1[Tên sản phẩm],0)))</f>
        <v/>
      </c>
      <c r="J2489" s="20" t="str">
        <f>IF(H2489="","",INDEX(D.1[ĐVT],MATCH(H2489,D.1[Tên sản phẩm],0)))</f>
        <v/>
      </c>
      <c r="K2489" s="56" t="str">
        <f>IF(H2489="","",INDEX(#REF!,MATCH(H2489,D.1[Tên sản phẩm],0)))</f>
        <v/>
      </c>
      <c r="L2489" s="56"/>
      <c r="M2489" s="53"/>
      <c r="N2489" s="53"/>
      <c r="O2489" s="53"/>
      <c r="P2489" s="57" t="str">
        <f t="shared" si="464"/>
        <v/>
      </c>
      <c r="Q2489" s="58"/>
      <c r="R2489" s="56" t="str">
        <f t="shared" si="457"/>
        <v/>
      </c>
      <c r="S2489" s="57" t="str">
        <f t="shared" si="465"/>
        <v/>
      </c>
      <c r="T2489" s="58" t="str">
        <f t="shared" ca="1" si="466"/>
        <v/>
      </c>
      <c r="U2489" s="57" t="str">
        <f t="shared" si="467"/>
        <v/>
      </c>
      <c r="V2489" s="57" t="str">
        <f ca="1">IF(AND(C2489&lt;&gt;"",C2489&lt;&gt;OFFSET(C2489,1,0)),SUMIFS([Giá có thuế],[Số ĐK],C2489),"")</f>
        <v/>
      </c>
      <c r="W2489" s="53"/>
      <c r="X2489" s="55" t="str">
        <f>IF(W2489="","",'Thông Tin Chung'!#REF!)</f>
        <v/>
      </c>
      <c r="Y2489" s="57" t="str">
        <f t="shared" ca="1" si="468"/>
        <v/>
      </c>
      <c r="Z2489" s="59"/>
      <c r="AA2489" s="49" t="str">
        <f ca="1">IF(C2489="","",IF(OR(D2489&lt;NgayBatDau,D2489&gt;NgayKetThuc),"Ngày tháng phải nằm trong kỳ báo cáo",IF(AND(G2489&lt;&gt;"",COUNTIF(D.2[Tên khách hàng],G2489)=0),"Tên KH chưa khai báo trong DSKH",IF(AND(H2489&lt;&gt;"",COUNTIF(D.1[Tên sản phẩm],H2489)=0),"SP này chưa khai báo trong DSSP",""))))</f>
        <v/>
      </c>
      <c r="AB2489" s="28" t="str">
        <f t="shared" ca="1" si="458"/>
        <v/>
      </c>
      <c r="AC2489" s="29" t="str">
        <f>IF(OR(H2489="",S2489=""),"",S2489-(SUM(L2489,M2489)*INDEX(#REF!,MATCH(H2489,D.1[Tên sản phẩm],0))))</f>
        <v/>
      </c>
    </row>
    <row r="2490" spans="2:29" ht="27.75" customHeight="1">
      <c r="B2490" s="69">
        <f t="shared" si="459"/>
        <v>2487</v>
      </c>
      <c r="C2490" s="49" t="str">
        <f t="shared" ca="1" si="460"/>
        <v/>
      </c>
      <c r="D2490" s="50" t="str">
        <f t="shared" ca="1" si="461"/>
        <v/>
      </c>
      <c r="E2490" s="51" t="str">
        <f t="shared" ca="1" si="462"/>
        <v/>
      </c>
      <c r="F2490" s="51"/>
      <c r="G2490" s="52" t="str">
        <f t="shared" ca="1" si="463"/>
        <v/>
      </c>
      <c r="H2490" s="53"/>
      <c r="I2490" s="54" t="str">
        <f>IF(H2490="","",INDEX(D.1[Quy cách],MATCH(H2490,D.1[Tên sản phẩm],0)))</f>
        <v/>
      </c>
      <c r="J2490" s="20" t="str">
        <f>IF(H2490="","",INDEX(D.1[ĐVT],MATCH(H2490,D.1[Tên sản phẩm],0)))</f>
        <v/>
      </c>
      <c r="K2490" s="56" t="str">
        <f>IF(H2490="","",INDEX(#REF!,MATCH(H2490,D.1[Tên sản phẩm],0)))</f>
        <v/>
      </c>
      <c r="L2490" s="56"/>
      <c r="M2490" s="53"/>
      <c r="N2490" s="53"/>
      <c r="O2490" s="53"/>
      <c r="P2490" s="57" t="str">
        <f t="shared" si="464"/>
        <v/>
      </c>
      <c r="Q2490" s="58"/>
      <c r="R2490" s="56" t="str">
        <f t="shared" si="457"/>
        <v/>
      </c>
      <c r="S2490" s="57" t="str">
        <f t="shared" si="465"/>
        <v/>
      </c>
      <c r="T2490" s="58" t="str">
        <f t="shared" ca="1" si="466"/>
        <v/>
      </c>
      <c r="U2490" s="57" t="str">
        <f t="shared" si="467"/>
        <v/>
      </c>
      <c r="V2490" s="57" t="str">
        <f ca="1">IF(AND(C2490&lt;&gt;"",C2490&lt;&gt;OFFSET(C2490,1,0)),SUMIFS([Giá có thuế],[Số ĐK],C2490),"")</f>
        <v/>
      </c>
      <c r="W2490" s="53"/>
      <c r="X2490" s="55" t="str">
        <f>IF(W2490="","",'Thông Tin Chung'!#REF!)</f>
        <v/>
      </c>
      <c r="Y2490" s="57" t="str">
        <f t="shared" ca="1" si="468"/>
        <v/>
      </c>
      <c r="Z2490" s="59"/>
      <c r="AA2490" s="49" t="str">
        <f ca="1">IF(C2490="","",IF(OR(D2490&lt;NgayBatDau,D2490&gt;NgayKetThuc),"Ngày tháng phải nằm trong kỳ báo cáo",IF(AND(G2490&lt;&gt;"",COUNTIF(D.2[Tên khách hàng],G2490)=0),"Tên KH chưa khai báo trong DSKH",IF(AND(H2490&lt;&gt;"",COUNTIF(D.1[Tên sản phẩm],H2490)=0),"SP này chưa khai báo trong DSSP",""))))</f>
        <v/>
      </c>
      <c r="AB2490" s="28" t="str">
        <f t="shared" ca="1" si="458"/>
        <v/>
      </c>
      <c r="AC2490" s="29" t="str">
        <f>IF(OR(H2490="",S2490=""),"",S2490-(SUM(L2490,M2490)*INDEX(#REF!,MATCH(H2490,D.1[Tên sản phẩm],0))))</f>
        <v/>
      </c>
    </row>
    <row r="2491" spans="2:29" ht="27.75" customHeight="1">
      <c r="B2491" s="69">
        <f t="shared" si="459"/>
        <v>2488</v>
      </c>
      <c r="C2491" s="49" t="str">
        <f t="shared" ca="1" si="460"/>
        <v/>
      </c>
      <c r="D2491" s="50" t="str">
        <f t="shared" ca="1" si="461"/>
        <v/>
      </c>
      <c r="E2491" s="51" t="str">
        <f t="shared" ca="1" si="462"/>
        <v/>
      </c>
      <c r="F2491" s="51"/>
      <c r="G2491" s="52" t="str">
        <f t="shared" ca="1" si="463"/>
        <v/>
      </c>
      <c r="H2491" s="53"/>
      <c r="I2491" s="54" t="str">
        <f>IF(H2491="","",INDEX(D.1[Quy cách],MATCH(H2491,D.1[Tên sản phẩm],0)))</f>
        <v/>
      </c>
      <c r="J2491" s="20" t="str">
        <f>IF(H2491="","",INDEX(D.1[ĐVT],MATCH(H2491,D.1[Tên sản phẩm],0)))</f>
        <v/>
      </c>
      <c r="K2491" s="56" t="str">
        <f>IF(H2491="","",INDEX(#REF!,MATCH(H2491,D.1[Tên sản phẩm],0)))</f>
        <v/>
      </c>
      <c r="L2491" s="56"/>
      <c r="M2491" s="53"/>
      <c r="N2491" s="53"/>
      <c r="O2491" s="53"/>
      <c r="P2491" s="57" t="str">
        <f t="shared" si="464"/>
        <v/>
      </c>
      <c r="Q2491" s="58"/>
      <c r="R2491" s="56" t="str">
        <f t="shared" si="457"/>
        <v/>
      </c>
      <c r="S2491" s="57" t="str">
        <f t="shared" si="465"/>
        <v/>
      </c>
      <c r="T2491" s="58" t="str">
        <f t="shared" ca="1" si="466"/>
        <v/>
      </c>
      <c r="U2491" s="57" t="str">
        <f t="shared" si="467"/>
        <v/>
      </c>
      <c r="V2491" s="57" t="str">
        <f ca="1">IF(AND(C2491&lt;&gt;"",C2491&lt;&gt;OFFSET(C2491,1,0)),SUMIFS([Giá có thuế],[Số ĐK],C2491),"")</f>
        <v/>
      </c>
      <c r="W2491" s="53"/>
      <c r="X2491" s="55" t="str">
        <f>IF(W2491="","",'Thông Tin Chung'!#REF!)</f>
        <v/>
      </c>
      <c r="Y2491" s="57" t="str">
        <f t="shared" ca="1" si="468"/>
        <v/>
      </c>
      <c r="Z2491" s="59"/>
      <c r="AA2491" s="49" t="str">
        <f ca="1">IF(C2491="","",IF(OR(D2491&lt;NgayBatDau,D2491&gt;NgayKetThuc),"Ngày tháng phải nằm trong kỳ báo cáo",IF(AND(G2491&lt;&gt;"",COUNTIF(D.2[Tên khách hàng],G2491)=0),"Tên KH chưa khai báo trong DSKH",IF(AND(H2491&lt;&gt;"",COUNTIF(D.1[Tên sản phẩm],H2491)=0),"SP này chưa khai báo trong DSSP",""))))</f>
        <v/>
      </c>
      <c r="AB2491" s="28" t="str">
        <f t="shared" ca="1" si="458"/>
        <v/>
      </c>
      <c r="AC2491" s="29" t="str">
        <f>IF(OR(H2491="",S2491=""),"",S2491-(SUM(L2491,M2491)*INDEX(#REF!,MATCH(H2491,D.1[Tên sản phẩm],0))))</f>
        <v/>
      </c>
    </row>
    <row r="2492" spans="2:29" ht="27.75" customHeight="1">
      <c r="B2492" s="69">
        <f t="shared" si="459"/>
        <v>2489</v>
      </c>
      <c r="C2492" s="49" t="str">
        <f t="shared" ca="1" si="460"/>
        <v/>
      </c>
      <c r="D2492" s="50" t="str">
        <f t="shared" ca="1" si="461"/>
        <v/>
      </c>
      <c r="E2492" s="51" t="str">
        <f t="shared" ca="1" si="462"/>
        <v/>
      </c>
      <c r="F2492" s="51"/>
      <c r="G2492" s="52" t="str">
        <f t="shared" ca="1" si="463"/>
        <v/>
      </c>
      <c r="H2492" s="53"/>
      <c r="I2492" s="54" t="str">
        <f>IF(H2492="","",INDEX(D.1[Quy cách],MATCH(H2492,D.1[Tên sản phẩm],0)))</f>
        <v/>
      </c>
      <c r="J2492" s="20" t="str">
        <f>IF(H2492="","",INDEX(D.1[ĐVT],MATCH(H2492,D.1[Tên sản phẩm],0)))</f>
        <v/>
      </c>
      <c r="K2492" s="56" t="str">
        <f>IF(H2492="","",INDEX(#REF!,MATCH(H2492,D.1[Tên sản phẩm],0)))</f>
        <v/>
      </c>
      <c r="L2492" s="56"/>
      <c r="M2492" s="53"/>
      <c r="N2492" s="53"/>
      <c r="O2492" s="53"/>
      <c r="P2492" s="57" t="str">
        <f t="shared" si="464"/>
        <v/>
      </c>
      <c r="Q2492" s="58"/>
      <c r="R2492" s="56" t="str">
        <f t="shared" si="457"/>
        <v/>
      </c>
      <c r="S2492" s="57" t="str">
        <f t="shared" si="465"/>
        <v/>
      </c>
      <c r="T2492" s="58" t="str">
        <f t="shared" ca="1" si="466"/>
        <v/>
      </c>
      <c r="U2492" s="57" t="str">
        <f t="shared" si="467"/>
        <v/>
      </c>
      <c r="V2492" s="57" t="str">
        <f ca="1">IF(AND(C2492&lt;&gt;"",C2492&lt;&gt;OFFSET(C2492,1,0)),SUMIFS([Giá có thuế],[Số ĐK],C2492),"")</f>
        <v/>
      </c>
      <c r="W2492" s="53"/>
      <c r="X2492" s="55" t="str">
        <f>IF(W2492="","",'Thông Tin Chung'!#REF!)</f>
        <v/>
      </c>
      <c r="Y2492" s="57" t="str">
        <f t="shared" ca="1" si="468"/>
        <v/>
      </c>
      <c r="Z2492" s="59"/>
      <c r="AA2492" s="49" t="str">
        <f ca="1">IF(C2492="","",IF(OR(D2492&lt;NgayBatDau,D2492&gt;NgayKetThuc),"Ngày tháng phải nằm trong kỳ báo cáo",IF(AND(G2492&lt;&gt;"",COUNTIF(D.2[Tên khách hàng],G2492)=0),"Tên KH chưa khai báo trong DSKH",IF(AND(H2492&lt;&gt;"",COUNTIF(D.1[Tên sản phẩm],H2492)=0),"SP này chưa khai báo trong DSSP",""))))</f>
        <v/>
      </c>
      <c r="AB2492" s="28" t="str">
        <f t="shared" ca="1" si="458"/>
        <v/>
      </c>
      <c r="AC2492" s="29" t="str">
        <f>IF(OR(H2492="",S2492=""),"",S2492-(SUM(L2492,M2492)*INDEX(#REF!,MATCH(H2492,D.1[Tên sản phẩm],0))))</f>
        <v/>
      </c>
    </row>
    <row r="2493" spans="2:29" ht="27.75" customHeight="1">
      <c r="B2493" s="69">
        <f t="shared" si="459"/>
        <v>2490</v>
      </c>
      <c r="C2493" s="49" t="str">
        <f t="shared" ca="1" si="460"/>
        <v/>
      </c>
      <c r="D2493" s="50" t="str">
        <f t="shared" ca="1" si="461"/>
        <v/>
      </c>
      <c r="E2493" s="51" t="str">
        <f t="shared" ca="1" si="462"/>
        <v/>
      </c>
      <c r="F2493" s="51"/>
      <c r="G2493" s="52" t="str">
        <f t="shared" ca="1" si="463"/>
        <v/>
      </c>
      <c r="H2493" s="53"/>
      <c r="I2493" s="54" t="str">
        <f>IF(H2493="","",INDEX(D.1[Quy cách],MATCH(H2493,D.1[Tên sản phẩm],0)))</f>
        <v/>
      </c>
      <c r="J2493" s="20" t="str">
        <f>IF(H2493="","",INDEX(D.1[ĐVT],MATCH(H2493,D.1[Tên sản phẩm],0)))</f>
        <v/>
      </c>
      <c r="K2493" s="56" t="str">
        <f>IF(H2493="","",INDEX(#REF!,MATCH(H2493,D.1[Tên sản phẩm],0)))</f>
        <v/>
      </c>
      <c r="L2493" s="56"/>
      <c r="M2493" s="53"/>
      <c r="N2493" s="53"/>
      <c r="O2493" s="53"/>
      <c r="P2493" s="57" t="str">
        <f t="shared" si="464"/>
        <v/>
      </c>
      <c r="Q2493" s="58"/>
      <c r="R2493" s="56" t="str">
        <f t="shared" si="457"/>
        <v/>
      </c>
      <c r="S2493" s="57" t="str">
        <f t="shared" si="465"/>
        <v/>
      </c>
      <c r="T2493" s="58" t="str">
        <f t="shared" ca="1" si="466"/>
        <v/>
      </c>
      <c r="U2493" s="57" t="str">
        <f t="shared" si="467"/>
        <v/>
      </c>
      <c r="V2493" s="57" t="str">
        <f ca="1">IF(AND(C2493&lt;&gt;"",C2493&lt;&gt;OFFSET(C2493,1,0)),SUMIFS([Giá có thuế],[Số ĐK],C2493),"")</f>
        <v/>
      </c>
      <c r="W2493" s="53"/>
      <c r="X2493" s="55" t="str">
        <f>IF(W2493="","",'Thông Tin Chung'!#REF!)</f>
        <v/>
      </c>
      <c r="Y2493" s="57" t="str">
        <f t="shared" ca="1" si="468"/>
        <v/>
      </c>
      <c r="Z2493" s="59"/>
      <c r="AA2493" s="49" t="str">
        <f ca="1">IF(C2493="","",IF(OR(D2493&lt;NgayBatDau,D2493&gt;NgayKetThuc),"Ngày tháng phải nằm trong kỳ báo cáo",IF(AND(G2493&lt;&gt;"",COUNTIF(D.2[Tên khách hàng],G2493)=0),"Tên KH chưa khai báo trong DSKH",IF(AND(H2493&lt;&gt;"",COUNTIF(D.1[Tên sản phẩm],H2493)=0),"SP này chưa khai báo trong DSSP",""))))</f>
        <v/>
      </c>
      <c r="AB2493" s="28" t="str">
        <f t="shared" ca="1" si="458"/>
        <v/>
      </c>
      <c r="AC2493" s="29" t="str">
        <f>IF(OR(H2493="",S2493=""),"",S2493-(SUM(L2493,M2493)*INDEX(#REF!,MATCH(H2493,D.1[Tên sản phẩm],0))))</f>
        <v/>
      </c>
    </row>
    <row r="2494" spans="2:29" ht="27.75" customHeight="1">
      <c r="B2494" s="69">
        <f t="shared" si="459"/>
        <v>2491</v>
      </c>
      <c r="C2494" s="49" t="str">
        <f t="shared" ca="1" si="460"/>
        <v/>
      </c>
      <c r="D2494" s="50" t="str">
        <f t="shared" ca="1" si="461"/>
        <v/>
      </c>
      <c r="E2494" s="51" t="str">
        <f t="shared" ca="1" si="462"/>
        <v/>
      </c>
      <c r="F2494" s="51"/>
      <c r="G2494" s="52" t="str">
        <f t="shared" ca="1" si="463"/>
        <v/>
      </c>
      <c r="H2494" s="53"/>
      <c r="I2494" s="54" t="str">
        <f>IF(H2494="","",INDEX(D.1[Quy cách],MATCH(H2494,D.1[Tên sản phẩm],0)))</f>
        <v/>
      </c>
      <c r="J2494" s="20" t="str">
        <f>IF(H2494="","",INDEX(D.1[ĐVT],MATCH(H2494,D.1[Tên sản phẩm],0)))</f>
        <v/>
      </c>
      <c r="K2494" s="56" t="str">
        <f>IF(H2494="","",INDEX(#REF!,MATCH(H2494,D.1[Tên sản phẩm],0)))</f>
        <v/>
      </c>
      <c r="L2494" s="56"/>
      <c r="M2494" s="53"/>
      <c r="N2494" s="53"/>
      <c r="O2494" s="53"/>
      <c r="P2494" s="57" t="str">
        <f t="shared" si="464"/>
        <v/>
      </c>
      <c r="Q2494" s="58"/>
      <c r="R2494" s="56" t="str">
        <f t="shared" si="457"/>
        <v/>
      </c>
      <c r="S2494" s="57" t="str">
        <f t="shared" si="465"/>
        <v/>
      </c>
      <c r="T2494" s="58" t="str">
        <f t="shared" ca="1" si="466"/>
        <v/>
      </c>
      <c r="U2494" s="57" t="str">
        <f t="shared" si="467"/>
        <v/>
      </c>
      <c r="V2494" s="57" t="str">
        <f ca="1">IF(AND(C2494&lt;&gt;"",C2494&lt;&gt;OFFSET(C2494,1,0)),SUMIFS([Giá có thuế],[Số ĐK],C2494),"")</f>
        <v/>
      </c>
      <c r="W2494" s="53"/>
      <c r="X2494" s="55" t="str">
        <f>IF(W2494="","",'Thông Tin Chung'!#REF!)</f>
        <v/>
      </c>
      <c r="Y2494" s="57" t="str">
        <f t="shared" ca="1" si="468"/>
        <v/>
      </c>
      <c r="Z2494" s="59"/>
      <c r="AA2494" s="49" t="str">
        <f ca="1">IF(C2494="","",IF(OR(D2494&lt;NgayBatDau,D2494&gt;NgayKetThuc),"Ngày tháng phải nằm trong kỳ báo cáo",IF(AND(G2494&lt;&gt;"",COUNTIF(D.2[Tên khách hàng],G2494)=0),"Tên KH chưa khai báo trong DSKH",IF(AND(H2494&lt;&gt;"",COUNTIF(D.1[Tên sản phẩm],H2494)=0),"SP này chưa khai báo trong DSSP",""))))</f>
        <v/>
      </c>
      <c r="AB2494" s="28" t="str">
        <f t="shared" ca="1" si="458"/>
        <v/>
      </c>
      <c r="AC2494" s="29" t="str">
        <f>IF(OR(H2494="",S2494=""),"",S2494-(SUM(L2494,M2494)*INDEX(#REF!,MATCH(H2494,D.1[Tên sản phẩm],0))))</f>
        <v/>
      </c>
    </row>
    <row r="2495" spans="2:29" ht="27.75" customHeight="1">
      <c r="B2495" s="69">
        <f t="shared" si="459"/>
        <v>2492</v>
      </c>
      <c r="C2495" s="49" t="str">
        <f t="shared" ca="1" si="460"/>
        <v/>
      </c>
      <c r="D2495" s="50" t="str">
        <f t="shared" ca="1" si="461"/>
        <v/>
      </c>
      <c r="E2495" s="51" t="str">
        <f t="shared" ca="1" si="462"/>
        <v/>
      </c>
      <c r="F2495" s="51"/>
      <c r="G2495" s="52" t="str">
        <f t="shared" ca="1" si="463"/>
        <v/>
      </c>
      <c r="H2495" s="53"/>
      <c r="I2495" s="54" t="str">
        <f>IF(H2495="","",INDEX(D.1[Quy cách],MATCH(H2495,D.1[Tên sản phẩm],0)))</f>
        <v/>
      </c>
      <c r="J2495" s="20" t="str">
        <f>IF(H2495="","",INDEX(D.1[ĐVT],MATCH(H2495,D.1[Tên sản phẩm],0)))</f>
        <v/>
      </c>
      <c r="K2495" s="56" t="str">
        <f>IF(H2495="","",INDEX(#REF!,MATCH(H2495,D.1[Tên sản phẩm],0)))</f>
        <v/>
      </c>
      <c r="L2495" s="56"/>
      <c r="M2495" s="53"/>
      <c r="N2495" s="53"/>
      <c r="O2495" s="53"/>
      <c r="P2495" s="57" t="str">
        <f t="shared" si="464"/>
        <v/>
      </c>
      <c r="Q2495" s="58"/>
      <c r="R2495" s="56" t="str">
        <f t="shared" si="457"/>
        <v/>
      </c>
      <c r="S2495" s="57" t="str">
        <f t="shared" si="465"/>
        <v/>
      </c>
      <c r="T2495" s="58" t="str">
        <f t="shared" ca="1" si="466"/>
        <v/>
      </c>
      <c r="U2495" s="57" t="str">
        <f t="shared" si="467"/>
        <v/>
      </c>
      <c r="V2495" s="57" t="str">
        <f ca="1">IF(AND(C2495&lt;&gt;"",C2495&lt;&gt;OFFSET(C2495,1,0)),SUMIFS([Giá có thuế],[Số ĐK],C2495),"")</f>
        <v/>
      </c>
      <c r="W2495" s="53"/>
      <c r="X2495" s="55" t="str">
        <f>IF(W2495="","",'Thông Tin Chung'!#REF!)</f>
        <v/>
      </c>
      <c r="Y2495" s="57" t="str">
        <f t="shared" ca="1" si="468"/>
        <v/>
      </c>
      <c r="Z2495" s="59"/>
      <c r="AA2495" s="49" t="str">
        <f ca="1">IF(C2495="","",IF(OR(D2495&lt;NgayBatDau,D2495&gt;NgayKetThuc),"Ngày tháng phải nằm trong kỳ báo cáo",IF(AND(G2495&lt;&gt;"",COUNTIF(D.2[Tên khách hàng],G2495)=0),"Tên KH chưa khai báo trong DSKH",IF(AND(H2495&lt;&gt;"",COUNTIF(D.1[Tên sản phẩm],H2495)=0),"SP này chưa khai báo trong DSSP",""))))</f>
        <v/>
      </c>
      <c r="AB2495" s="28" t="str">
        <f t="shared" ca="1" si="458"/>
        <v/>
      </c>
      <c r="AC2495" s="29" t="str">
        <f>IF(OR(H2495="",S2495=""),"",S2495-(SUM(L2495,M2495)*INDEX(#REF!,MATCH(H2495,D.1[Tên sản phẩm],0))))</f>
        <v/>
      </c>
    </row>
    <row r="2496" spans="2:29" ht="27.75" customHeight="1">
      <c r="B2496" s="69">
        <f t="shared" si="459"/>
        <v>2493</v>
      </c>
      <c r="C2496" s="49" t="str">
        <f t="shared" ca="1" si="460"/>
        <v/>
      </c>
      <c r="D2496" s="50" t="str">
        <f t="shared" ca="1" si="461"/>
        <v/>
      </c>
      <c r="E2496" s="51" t="str">
        <f t="shared" ca="1" si="462"/>
        <v/>
      </c>
      <c r="F2496" s="51"/>
      <c r="G2496" s="52" t="str">
        <f t="shared" ca="1" si="463"/>
        <v/>
      </c>
      <c r="H2496" s="53"/>
      <c r="I2496" s="54" t="str">
        <f>IF(H2496="","",INDEX(D.1[Quy cách],MATCH(H2496,D.1[Tên sản phẩm],0)))</f>
        <v/>
      </c>
      <c r="J2496" s="20" t="str">
        <f>IF(H2496="","",INDEX(D.1[ĐVT],MATCH(H2496,D.1[Tên sản phẩm],0)))</f>
        <v/>
      </c>
      <c r="K2496" s="56" t="str">
        <f>IF(H2496="","",INDEX(#REF!,MATCH(H2496,D.1[Tên sản phẩm],0)))</f>
        <v/>
      </c>
      <c r="L2496" s="56"/>
      <c r="M2496" s="53"/>
      <c r="N2496" s="53"/>
      <c r="O2496" s="53"/>
      <c r="P2496" s="57" t="str">
        <f t="shared" si="464"/>
        <v/>
      </c>
      <c r="Q2496" s="58"/>
      <c r="R2496" s="56" t="str">
        <f t="shared" si="457"/>
        <v/>
      </c>
      <c r="S2496" s="57" t="str">
        <f t="shared" si="465"/>
        <v/>
      </c>
      <c r="T2496" s="58" t="str">
        <f t="shared" ca="1" si="466"/>
        <v/>
      </c>
      <c r="U2496" s="57" t="str">
        <f t="shared" si="467"/>
        <v/>
      </c>
      <c r="V2496" s="57" t="str">
        <f ca="1">IF(AND(C2496&lt;&gt;"",C2496&lt;&gt;OFFSET(C2496,1,0)),SUMIFS([Giá có thuế],[Số ĐK],C2496),"")</f>
        <v/>
      </c>
      <c r="W2496" s="53"/>
      <c r="X2496" s="55" t="str">
        <f>IF(W2496="","",'Thông Tin Chung'!#REF!)</f>
        <v/>
      </c>
      <c r="Y2496" s="57" t="str">
        <f t="shared" ca="1" si="468"/>
        <v/>
      </c>
      <c r="Z2496" s="59"/>
      <c r="AA2496" s="49" t="str">
        <f ca="1">IF(C2496="","",IF(OR(D2496&lt;NgayBatDau,D2496&gt;NgayKetThuc),"Ngày tháng phải nằm trong kỳ báo cáo",IF(AND(G2496&lt;&gt;"",COUNTIF(D.2[Tên khách hàng],G2496)=0),"Tên KH chưa khai báo trong DSKH",IF(AND(H2496&lt;&gt;"",COUNTIF(D.1[Tên sản phẩm],H2496)=0),"SP này chưa khai báo trong DSSP",""))))</f>
        <v/>
      </c>
      <c r="AB2496" s="28" t="str">
        <f t="shared" ca="1" si="458"/>
        <v/>
      </c>
      <c r="AC2496" s="29" t="str">
        <f>IF(OR(H2496="",S2496=""),"",S2496-(SUM(L2496,M2496)*INDEX(#REF!,MATCH(H2496,D.1[Tên sản phẩm],0))))</f>
        <v/>
      </c>
    </row>
    <row r="2497" spans="2:29" ht="27.75" customHeight="1">
      <c r="B2497" s="69">
        <f t="shared" si="459"/>
        <v>2494</v>
      </c>
      <c r="C2497" s="49" t="str">
        <f t="shared" ca="1" si="460"/>
        <v/>
      </c>
      <c r="D2497" s="50" t="str">
        <f t="shared" ca="1" si="461"/>
        <v/>
      </c>
      <c r="E2497" s="51" t="str">
        <f t="shared" ca="1" si="462"/>
        <v/>
      </c>
      <c r="F2497" s="51"/>
      <c r="G2497" s="52" t="str">
        <f t="shared" ca="1" si="463"/>
        <v/>
      </c>
      <c r="H2497" s="53"/>
      <c r="I2497" s="54" t="str">
        <f>IF(H2497="","",INDEX(D.1[Quy cách],MATCH(H2497,D.1[Tên sản phẩm],0)))</f>
        <v/>
      </c>
      <c r="J2497" s="20" t="str">
        <f>IF(H2497="","",INDEX(D.1[ĐVT],MATCH(H2497,D.1[Tên sản phẩm],0)))</f>
        <v/>
      </c>
      <c r="K2497" s="56" t="str">
        <f>IF(H2497="","",INDEX(#REF!,MATCH(H2497,D.1[Tên sản phẩm],0)))</f>
        <v/>
      </c>
      <c r="L2497" s="56"/>
      <c r="M2497" s="53"/>
      <c r="N2497" s="53"/>
      <c r="O2497" s="53"/>
      <c r="P2497" s="57" t="str">
        <f t="shared" si="464"/>
        <v/>
      </c>
      <c r="Q2497" s="58"/>
      <c r="R2497" s="56" t="str">
        <f t="shared" si="457"/>
        <v/>
      </c>
      <c r="S2497" s="57" t="str">
        <f t="shared" si="465"/>
        <v/>
      </c>
      <c r="T2497" s="58" t="str">
        <f t="shared" ca="1" si="466"/>
        <v/>
      </c>
      <c r="U2497" s="57" t="str">
        <f t="shared" si="467"/>
        <v/>
      </c>
      <c r="V2497" s="57" t="str">
        <f ca="1">IF(AND(C2497&lt;&gt;"",C2497&lt;&gt;OFFSET(C2497,1,0)),SUMIFS([Giá có thuế],[Số ĐK],C2497),"")</f>
        <v/>
      </c>
      <c r="W2497" s="53"/>
      <c r="X2497" s="55" t="str">
        <f>IF(W2497="","",'Thông Tin Chung'!#REF!)</f>
        <v/>
      </c>
      <c r="Y2497" s="57" t="str">
        <f t="shared" ca="1" si="468"/>
        <v/>
      </c>
      <c r="Z2497" s="59"/>
      <c r="AA2497" s="49" t="str">
        <f ca="1">IF(C2497="","",IF(OR(D2497&lt;NgayBatDau,D2497&gt;NgayKetThuc),"Ngày tháng phải nằm trong kỳ báo cáo",IF(AND(G2497&lt;&gt;"",COUNTIF(D.2[Tên khách hàng],G2497)=0),"Tên KH chưa khai báo trong DSKH",IF(AND(H2497&lt;&gt;"",COUNTIF(D.1[Tên sản phẩm],H2497)=0),"SP này chưa khai báo trong DSSP",""))))</f>
        <v/>
      </c>
      <c r="AB2497" s="28" t="str">
        <f t="shared" ca="1" si="458"/>
        <v/>
      </c>
      <c r="AC2497" s="29" t="str">
        <f>IF(OR(H2497="",S2497=""),"",S2497-(SUM(L2497,M2497)*INDEX(#REF!,MATCH(H2497,D.1[Tên sản phẩm],0))))</f>
        <v/>
      </c>
    </row>
    <row r="2498" spans="2:29" ht="27.75" customHeight="1">
      <c r="B2498" s="69">
        <f t="shared" si="459"/>
        <v>2495</v>
      </c>
      <c r="C2498" s="49" t="str">
        <f t="shared" ca="1" si="460"/>
        <v/>
      </c>
      <c r="D2498" s="50" t="str">
        <f t="shared" ca="1" si="461"/>
        <v/>
      </c>
      <c r="E2498" s="51" t="str">
        <f t="shared" ca="1" si="462"/>
        <v/>
      </c>
      <c r="F2498" s="51"/>
      <c r="G2498" s="52" t="str">
        <f t="shared" ca="1" si="463"/>
        <v/>
      </c>
      <c r="H2498" s="53"/>
      <c r="I2498" s="54" t="str">
        <f>IF(H2498="","",INDEX(D.1[Quy cách],MATCH(H2498,D.1[Tên sản phẩm],0)))</f>
        <v/>
      </c>
      <c r="J2498" s="20" t="str">
        <f>IF(H2498="","",INDEX(D.1[ĐVT],MATCH(H2498,D.1[Tên sản phẩm],0)))</f>
        <v/>
      </c>
      <c r="K2498" s="56" t="str">
        <f>IF(H2498="","",INDEX(#REF!,MATCH(H2498,D.1[Tên sản phẩm],0)))</f>
        <v/>
      </c>
      <c r="L2498" s="56"/>
      <c r="M2498" s="53"/>
      <c r="N2498" s="53"/>
      <c r="O2498" s="53"/>
      <c r="P2498" s="57" t="str">
        <f t="shared" si="464"/>
        <v/>
      </c>
      <c r="Q2498" s="58"/>
      <c r="R2498" s="56" t="str">
        <f t="shared" si="457"/>
        <v/>
      </c>
      <c r="S2498" s="57" t="str">
        <f t="shared" si="465"/>
        <v/>
      </c>
      <c r="T2498" s="58" t="str">
        <f t="shared" ca="1" si="466"/>
        <v/>
      </c>
      <c r="U2498" s="57" t="str">
        <f t="shared" si="467"/>
        <v/>
      </c>
      <c r="V2498" s="57" t="str">
        <f ca="1">IF(AND(C2498&lt;&gt;"",C2498&lt;&gt;OFFSET(C2498,1,0)),SUMIFS([Giá có thuế],[Số ĐK],C2498),"")</f>
        <v/>
      </c>
      <c r="W2498" s="53"/>
      <c r="X2498" s="55" t="str">
        <f>IF(W2498="","",'Thông Tin Chung'!#REF!)</f>
        <v/>
      </c>
      <c r="Y2498" s="57" t="str">
        <f t="shared" ca="1" si="468"/>
        <v/>
      </c>
      <c r="Z2498" s="59"/>
      <c r="AA2498" s="49" t="str">
        <f ca="1">IF(C2498="","",IF(OR(D2498&lt;NgayBatDau,D2498&gt;NgayKetThuc),"Ngày tháng phải nằm trong kỳ báo cáo",IF(AND(G2498&lt;&gt;"",COUNTIF(D.2[Tên khách hàng],G2498)=0),"Tên KH chưa khai báo trong DSKH",IF(AND(H2498&lt;&gt;"",COUNTIF(D.1[Tên sản phẩm],H2498)=0),"SP này chưa khai báo trong DSSP",""))))</f>
        <v/>
      </c>
      <c r="AB2498" s="28" t="str">
        <f t="shared" ca="1" si="458"/>
        <v/>
      </c>
      <c r="AC2498" s="29" t="str">
        <f>IF(OR(H2498="",S2498=""),"",S2498-(SUM(L2498,M2498)*INDEX(#REF!,MATCH(H2498,D.1[Tên sản phẩm],0))))</f>
        <v/>
      </c>
    </row>
    <row r="2499" spans="2:29" ht="27.75" customHeight="1">
      <c r="B2499" s="69">
        <f t="shared" si="459"/>
        <v>2496</v>
      </c>
      <c r="C2499" s="49" t="str">
        <f t="shared" ca="1" si="460"/>
        <v/>
      </c>
      <c r="D2499" s="50" t="str">
        <f t="shared" ca="1" si="461"/>
        <v/>
      </c>
      <c r="E2499" s="51" t="str">
        <f t="shared" ca="1" si="462"/>
        <v/>
      </c>
      <c r="F2499" s="51"/>
      <c r="G2499" s="52" t="str">
        <f t="shared" ca="1" si="463"/>
        <v/>
      </c>
      <c r="H2499" s="53"/>
      <c r="I2499" s="54" t="str">
        <f>IF(H2499="","",INDEX(D.1[Quy cách],MATCH(H2499,D.1[Tên sản phẩm],0)))</f>
        <v/>
      </c>
      <c r="J2499" s="20" t="str">
        <f>IF(H2499="","",INDEX(D.1[ĐVT],MATCH(H2499,D.1[Tên sản phẩm],0)))</f>
        <v/>
      </c>
      <c r="K2499" s="56" t="str">
        <f>IF(H2499="","",INDEX(#REF!,MATCH(H2499,D.1[Tên sản phẩm],0)))</f>
        <v/>
      </c>
      <c r="L2499" s="56"/>
      <c r="M2499" s="53"/>
      <c r="N2499" s="53"/>
      <c r="O2499" s="53"/>
      <c r="P2499" s="57" t="str">
        <f t="shared" si="464"/>
        <v/>
      </c>
      <c r="Q2499" s="58"/>
      <c r="R2499" s="56" t="str">
        <f t="shared" ref="R2499:R2503" si="469">IF(P2499="","",P2499*SUM(Q2499))</f>
        <v/>
      </c>
      <c r="S2499" s="57" t="str">
        <f t="shared" si="465"/>
        <v/>
      </c>
      <c r="T2499" s="58" t="str">
        <f t="shared" ca="1" si="466"/>
        <v/>
      </c>
      <c r="U2499" s="57" t="str">
        <f t="shared" si="467"/>
        <v/>
      </c>
      <c r="V2499" s="57" t="str">
        <f ca="1">IF(AND(C2499&lt;&gt;"",C2499&lt;&gt;OFFSET(C2499,1,0)),SUMIFS([Giá có thuế],[Số ĐK],C2499),"")</f>
        <v/>
      </c>
      <c r="W2499" s="53"/>
      <c r="X2499" s="55" t="str">
        <f>IF(W2499="","",'Thông Tin Chung'!#REF!)</f>
        <v/>
      </c>
      <c r="Y2499" s="57" t="str">
        <f t="shared" ca="1" si="468"/>
        <v/>
      </c>
      <c r="Z2499" s="59"/>
      <c r="AA2499" s="49" t="str">
        <f ca="1">IF(C2499="","",IF(OR(D2499&lt;NgayBatDau,D2499&gt;NgayKetThuc),"Ngày tháng phải nằm trong kỳ báo cáo",IF(AND(G2499&lt;&gt;"",COUNTIF(D.2[Tên khách hàng],G2499)=0),"Tên KH chưa khai báo trong DSKH",IF(AND(H2499&lt;&gt;"",COUNTIF(D.1[Tên sản phẩm],H2499)=0),"SP này chưa khai báo trong DSSP",""))))</f>
        <v/>
      </c>
      <c r="AB2499" s="28" t="str">
        <f t="shared" ca="1" si="458"/>
        <v/>
      </c>
      <c r="AC2499" s="29" t="str">
        <f>IF(OR(H2499="",S2499=""),"",S2499-(SUM(L2499,M2499)*INDEX(#REF!,MATCH(H2499,D.1[Tên sản phẩm],0))))</f>
        <v/>
      </c>
    </row>
    <row r="2500" spans="2:29" ht="27.75" customHeight="1">
      <c r="B2500" s="69">
        <f t="shared" ref="B2500:B2503" si="470">ROW(A2500)-3</f>
        <v>2497</v>
      </c>
      <c r="C2500" s="49" t="str">
        <f t="shared" ref="C2500:C2503" ca="1" si="471">IF(AND(D2500="",E2500="",G2500=""),"",IF(AND(D2500=OFFSET(D2500,-1,0),E2500=OFFSET(E2500,-1,0),G2500=OFFSET(G2500,-1,0)),OFFSET(B2500,-1,1),B2500))</f>
        <v/>
      </c>
      <c r="D2500" s="50" t="str">
        <f t="shared" ref="D2500:D2503" ca="1" si="472">IF(AND($H2500&lt;&gt;"",B2500&lt;&gt;1),OFFSET(C2500,-1,1),"")</f>
        <v/>
      </c>
      <c r="E2500" s="51" t="str">
        <f t="shared" ref="E2500:E2503" ca="1" si="473">IF(AND($H2500&lt;&gt;"",B2500&lt;&gt;1),OFFSET(D2500,-1,1),"")</f>
        <v/>
      </c>
      <c r="F2500" s="51"/>
      <c r="G2500" s="52" t="str">
        <f t="shared" ref="G2500:G2503" ca="1" si="474">IF(AND($H2500&lt;&gt;"",B2500&lt;&gt;1),OFFSET(F2500,-1,1),"")</f>
        <v/>
      </c>
      <c r="H2500" s="53"/>
      <c r="I2500" s="54" t="str">
        <f>IF(H2500="","",INDEX(D.1[Quy cách],MATCH(H2500,D.1[Tên sản phẩm],0)))</f>
        <v/>
      </c>
      <c r="J2500" s="20" t="str">
        <f>IF(H2500="","",INDEX(D.1[ĐVT],MATCH(H2500,D.1[Tên sản phẩm],0)))</f>
        <v/>
      </c>
      <c r="K2500" s="56" t="str">
        <f>IF(H2500="","",INDEX(#REF!,MATCH(H2500,D.1[Tên sản phẩm],0)))</f>
        <v/>
      </c>
      <c r="L2500" s="56"/>
      <c r="M2500" s="53"/>
      <c r="N2500" s="53"/>
      <c r="O2500" s="53"/>
      <c r="P2500" s="57" t="str">
        <f t="shared" ref="P2500:P2503" si="475">IF(AND(K2500&lt;&gt;"",L2500&lt;&gt;""),K2500*L2500,IF(AND(N2500&lt;&gt;"",O2500&lt;&gt;""),N2500*O2500,""))</f>
        <v/>
      </c>
      <c r="Q2500" s="58"/>
      <c r="R2500" s="56" t="str">
        <f t="shared" si="469"/>
        <v/>
      </c>
      <c r="S2500" s="57" t="str">
        <f t="shared" ref="S2500:S2503" si="476">IF(P2500="","",P2500-SUM(R2500))</f>
        <v/>
      </c>
      <c r="T2500" s="58" t="str">
        <f t="shared" ref="T2500:T2503" ca="1" si="477">IF(AND(S2500&lt;&gt;"",C2500=OFFSET(C2500,-1,0)),OFFSET(S2500,-1,1),"")</f>
        <v/>
      </c>
      <c r="U2500" s="57" t="str">
        <f t="shared" ref="U2500:U2503" si="478">IF(S2500="","",S2500*SUM(1,T2500))</f>
        <v/>
      </c>
      <c r="V2500" s="57" t="str">
        <f ca="1">IF(AND(C2500&lt;&gt;"",C2500&lt;&gt;OFFSET(C2500,1,0)),SUMIFS([Giá có thuế],[Số ĐK],C2500),"")</f>
        <v/>
      </c>
      <c r="W2500" s="53"/>
      <c r="X2500" s="55" t="str">
        <f>IF(W2500="","",'Thông Tin Chung'!#REF!)</f>
        <v/>
      </c>
      <c r="Y2500" s="57" t="str">
        <f t="shared" ref="Y2500:Y2503" ca="1" si="479">IF(AND(V2500&lt;&gt;"",W2500&lt;&gt;"",V2500&lt;&gt;0),V2500-W2500,"")</f>
        <v/>
      </c>
      <c r="Z2500" s="59"/>
      <c r="AA2500" s="49" t="str">
        <f ca="1">IF(C2500="","",IF(OR(D2500&lt;NgayBatDau,D2500&gt;NgayKetThuc),"Ngày tháng phải nằm trong kỳ báo cáo",IF(AND(G2500&lt;&gt;"",COUNTIF(D.2[Tên khách hàng],G2500)=0),"Tên KH chưa khai báo trong DSKH",IF(AND(H2500&lt;&gt;"",COUNTIF(D.1[Tên sản phẩm],H2500)=0),"SP này chưa khai báo trong DSSP",""))))</f>
        <v/>
      </c>
      <c r="AB2500" s="28" t="str">
        <f t="shared" ca="1" si="458"/>
        <v/>
      </c>
      <c r="AC2500" s="29" t="str">
        <f>IF(OR(H2500="",S2500=""),"",S2500-(SUM(L2500,M2500)*INDEX(#REF!,MATCH(H2500,D.1[Tên sản phẩm],0))))</f>
        <v/>
      </c>
    </row>
    <row r="2501" spans="2:29" ht="27.75" customHeight="1">
      <c r="B2501" s="69">
        <f t="shared" si="470"/>
        <v>2498</v>
      </c>
      <c r="C2501" s="49" t="str">
        <f t="shared" ca="1" si="471"/>
        <v/>
      </c>
      <c r="D2501" s="50" t="str">
        <f t="shared" ca="1" si="472"/>
        <v/>
      </c>
      <c r="E2501" s="51" t="str">
        <f t="shared" ca="1" si="473"/>
        <v/>
      </c>
      <c r="F2501" s="51"/>
      <c r="G2501" s="52" t="str">
        <f t="shared" ca="1" si="474"/>
        <v/>
      </c>
      <c r="H2501" s="53"/>
      <c r="I2501" s="54" t="str">
        <f>IF(H2501="","",INDEX(D.1[Quy cách],MATCH(H2501,D.1[Tên sản phẩm],0)))</f>
        <v/>
      </c>
      <c r="J2501" s="20" t="str">
        <f>IF(H2501="","",INDEX(D.1[ĐVT],MATCH(H2501,D.1[Tên sản phẩm],0)))</f>
        <v/>
      </c>
      <c r="K2501" s="56" t="str">
        <f>IF(H2501="","",INDEX(#REF!,MATCH(H2501,D.1[Tên sản phẩm],0)))</f>
        <v/>
      </c>
      <c r="L2501" s="56"/>
      <c r="M2501" s="53"/>
      <c r="N2501" s="53"/>
      <c r="O2501" s="53"/>
      <c r="P2501" s="57" t="str">
        <f t="shared" si="475"/>
        <v/>
      </c>
      <c r="Q2501" s="58"/>
      <c r="R2501" s="56" t="str">
        <f t="shared" si="469"/>
        <v/>
      </c>
      <c r="S2501" s="57" t="str">
        <f t="shared" si="476"/>
        <v/>
      </c>
      <c r="T2501" s="58" t="str">
        <f t="shared" ca="1" si="477"/>
        <v/>
      </c>
      <c r="U2501" s="57" t="str">
        <f t="shared" si="478"/>
        <v/>
      </c>
      <c r="V2501" s="57" t="str">
        <f ca="1">IF(AND(C2501&lt;&gt;"",C2501&lt;&gt;OFFSET(C2501,1,0)),SUMIFS([Giá có thuế],[Số ĐK],C2501),"")</f>
        <v/>
      </c>
      <c r="W2501" s="53"/>
      <c r="X2501" s="55" t="str">
        <f>IF(W2501="","",'Thông Tin Chung'!#REF!)</f>
        <v/>
      </c>
      <c r="Y2501" s="57" t="str">
        <f t="shared" ca="1" si="479"/>
        <v/>
      </c>
      <c r="Z2501" s="59"/>
      <c r="AA2501" s="49" t="str">
        <f ca="1">IF(C2501="","",IF(OR(D2501&lt;NgayBatDau,D2501&gt;NgayKetThuc),"Ngày tháng phải nằm trong kỳ báo cáo",IF(AND(G2501&lt;&gt;"",COUNTIF(D.2[Tên khách hàng],G2501)=0),"Tên KH chưa khai báo trong DSKH",IF(AND(H2501&lt;&gt;"",COUNTIF(D.1[Tên sản phẩm],H2501)=0),"SP này chưa khai báo trong DSSP",""))))</f>
        <v/>
      </c>
      <c r="AB2501" s="28" t="str">
        <f t="shared" ref="AB2501:AB2503" ca="1" si="480">IF(D2501="","",MONTH(D2501))</f>
        <v/>
      </c>
      <c r="AC2501" s="29" t="str">
        <f>IF(OR(H2501="",S2501=""),"",S2501-(SUM(L2501,M2501)*INDEX(#REF!,MATCH(H2501,D.1[Tên sản phẩm],0))))</f>
        <v/>
      </c>
    </row>
    <row r="2502" spans="2:29" ht="27.75" customHeight="1">
      <c r="B2502" s="69">
        <f t="shared" si="470"/>
        <v>2499</v>
      </c>
      <c r="C2502" s="49" t="str">
        <f t="shared" ca="1" si="471"/>
        <v/>
      </c>
      <c r="D2502" s="50" t="str">
        <f t="shared" ca="1" si="472"/>
        <v/>
      </c>
      <c r="E2502" s="51" t="str">
        <f t="shared" ca="1" si="473"/>
        <v/>
      </c>
      <c r="F2502" s="51"/>
      <c r="G2502" s="52" t="str">
        <f t="shared" ca="1" si="474"/>
        <v/>
      </c>
      <c r="H2502" s="53"/>
      <c r="I2502" s="54" t="str">
        <f>IF(H2502="","",INDEX(D.1[Quy cách],MATCH(H2502,D.1[Tên sản phẩm],0)))</f>
        <v/>
      </c>
      <c r="J2502" s="20" t="str">
        <f>IF(H2502="","",INDEX(D.1[ĐVT],MATCH(H2502,D.1[Tên sản phẩm],0)))</f>
        <v/>
      </c>
      <c r="K2502" s="56" t="str">
        <f>IF(H2502="","",INDEX(#REF!,MATCH(H2502,D.1[Tên sản phẩm],0)))</f>
        <v/>
      </c>
      <c r="L2502" s="56"/>
      <c r="M2502" s="53"/>
      <c r="N2502" s="53"/>
      <c r="O2502" s="53"/>
      <c r="P2502" s="57" t="str">
        <f t="shared" si="475"/>
        <v/>
      </c>
      <c r="Q2502" s="58"/>
      <c r="R2502" s="56" t="str">
        <f t="shared" si="469"/>
        <v/>
      </c>
      <c r="S2502" s="57" t="str">
        <f t="shared" si="476"/>
        <v/>
      </c>
      <c r="T2502" s="58" t="str">
        <f t="shared" ca="1" si="477"/>
        <v/>
      </c>
      <c r="U2502" s="57" t="str">
        <f t="shared" si="478"/>
        <v/>
      </c>
      <c r="V2502" s="57" t="str">
        <f ca="1">IF(AND(C2502&lt;&gt;"",C2502&lt;&gt;OFFSET(C2502,1,0)),SUMIFS([Giá có thuế],[Số ĐK],C2502),"")</f>
        <v/>
      </c>
      <c r="W2502" s="53"/>
      <c r="X2502" s="55" t="str">
        <f>IF(W2502="","",'Thông Tin Chung'!#REF!)</f>
        <v/>
      </c>
      <c r="Y2502" s="57" t="str">
        <f t="shared" ca="1" si="479"/>
        <v/>
      </c>
      <c r="Z2502" s="59"/>
      <c r="AA2502" s="49" t="str">
        <f ca="1">IF(C2502="","",IF(OR(D2502&lt;NgayBatDau,D2502&gt;NgayKetThuc),"Ngày tháng phải nằm trong kỳ báo cáo",IF(AND(G2502&lt;&gt;"",COUNTIF(D.2[Tên khách hàng],G2502)=0),"Tên KH chưa khai báo trong DSKH",IF(AND(H2502&lt;&gt;"",COUNTIF(D.1[Tên sản phẩm],H2502)=0),"SP này chưa khai báo trong DSSP",""))))</f>
        <v/>
      </c>
      <c r="AB2502" s="28" t="str">
        <f t="shared" ca="1" si="480"/>
        <v/>
      </c>
      <c r="AC2502" s="29" t="str">
        <f>IF(OR(H2502="",S2502=""),"",S2502-(SUM(L2502,M2502)*INDEX(#REF!,MATCH(H2502,D.1[Tên sản phẩm],0))))</f>
        <v/>
      </c>
    </row>
    <row r="2503" spans="2:29" ht="27.75" customHeight="1">
      <c r="B2503" s="69">
        <f t="shared" si="470"/>
        <v>2500</v>
      </c>
      <c r="C2503" s="49" t="str">
        <f t="shared" ca="1" si="471"/>
        <v/>
      </c>
      <c r="D2503" s="50" t="str">
        <f t="shared" ca="1" si="472"/>
        <v/>
      </c>
      <c r="E2503" s="51" t="str">
        <f t="shared" ca="1" si="473"/>
        <v/>
      </c>
      <c r="F2503" s="51"/>
      <c r="G2503" s="52" t="str">
        <f t="shared" ca="1" si="474"/>
        <v/>
      </c>
      <c r="H2503" s="53"/>
      <c r="I2503" s="54" t="str">
        <f>IF(H2503="","",INDEX(D.1[Quy cách],MATCH(H2503,D.1[Tên sản phẩm],0)))</f>
        <v/>
      </c>
      <c r="J2503" s="20" t="str">
        <f>IF(H2503="","",INDEX(D.1[ĐVT],MATCH(H2503,D.1[Tên sản phẩm],0)))</f>
        <v/>
      </c>
      <c r="K2503" s="56" t="str">
        <f>IF(H2503="","",INDEX(#REF!,MATCH(H2503,D.1[Tên sản phẩm],0)))</f>
        <v/>
      </c>
      <c r="L2503" s="56"/>
      <c r="M2503" s="53"/>
      <c r="N2503" s="53"/>
      <c r="O2503" s="53"/>
      <c r="P2503" s="57" t="str">
        <f t="shared" si="475"/>
        <v/>
      </c>
      <c r="Q2503" s="58"/>
      <c r="R2503" s="56" t="str">
        <f t="shared" si="469"/>
        <v/>
      </c>
      <c r="S2503" s="57" t="str">
        <f t="shared" si="476"/>
        <v/>
      </c>
      <c r="T2503" s="58" t="str">
        <f t="shared" ca="1" si="477"/>
        <v/>
      </c>
      <c r="U2503" s="57" t="str">
        <f t="shared" si="478"/>
        <v/>
      </c>
      <c r="V2503" s="57" t="str">
        <f ca="1">IF(AND(C2503&lt;&gt;"",C2503&lt;&gt;OFFSET(C2503,1,0)),SUMIFS([Giá có thuế],[Số ĐK],C2503),"")</f>
        <v/>
      </c>
      <c r="W2503" s="53"/>
      <c r="X2503" s="55" t="str">
        <f>IF(W2503="","",'Thông Tin Chung'!#REF!)</f>
        <v/>
      </c>
      <c r="Y2503" s="57" t="str">
        <f t="shared" ca="1" si="479"/>
        <v/>
      </c>
      <c r="Z2503" s="59"/>
      <c r="AA2503" s="49" t="str">
        <f ca="1">IF(C2503="","",IF(OR(D2503&lt;NgayBatDau,D2503&gt;NgayKetThuc),"Ngày tháng phải nằm trong kỳ báo cáo",IF(AND(G2503&lt;&gt;"",COUNTIF(D.2[Tên khách hàng],G2503)=0),"Tên KH chưa khai báo trong DSKH",IF(AND(H2503&lt;&gt;"",COUNTIF(D.1[Tên sản phẩm],H2503)=0),"SP này chưa khai báo trong DSSP",""))))</f>
        <v/>
      </c>
      <c r="AB2503" s="28" t="str">
        <f t="shared" ca="1" si="480"/>
        <v/>
      </c>
      <c r="AC2503" s="29" t="str">
        <f>IF(OR(H2503="",S2503=""),"",S2503-(SUM(L2503,M2503)*INDEX(#REF!,MATCH(H2503,D.1[Tên sản phẩm],0))))</f>
        <v/>
      </c>
    </row>
    <row r="2504" spans="2:29" s="11" customFormat="1" ht="27.75" customHeight="1">
      <c r="B2504" s="63" t="s">
        <v>2</v>
      </c>
      <c r="C2504" s="63" t="s">
        <v>2</v>
      </c>
      <c r="D2504" s="63" t="s">
        <v>2</v>
      </c>
      <c r="E2504" s="40" t="s">
        <v>3</v>
      </c>
      <c r="F2504" s="40"/>
      <c r="G2504" s="63" t="s">
        <v>2</v>
      </c>
      <c r="H2504" s="63" t="s">
        <v>2</v>
      </c>
      <c r="I2504" s="63" t="s">
        <v>2</v>
      </c>
      <c r="J2504" s="63" t="s">
        <v>2</v>
      </c>
      <c r="K2504" s="63" t="s">
        <v>2</v>
      </c>
      <c r="L2504" s="41">
        <f>SUBTOTAL(9,[Số lượng])</f>
        <v>0</v>
      </c>
      <c r="M2504" s="41">
        <f>SUBTOTAL(9,[SL xuất tặng/KM])</f>
        <v>0</v>
      </c>
      <c r="N2504" s="41"/>
      <c r="O2504" s="41"/>
      <c r="P2504" s="41">
        <f>SUBTOTAL(9,[Thành tiền])</f>
        <v>0</v>
      </c>
      <c r="Q2504" s="63" t="s">
        <v>2</v>
      </c>
      <c r="R2504" s="41">
        <f>SUBTOTAL(9,[Tiền chiết khấu cho khách])</f>
        <v>0</v>
      </c>
      <c r="S2504" s="41">
        <f>SUBTOTAL(9,[Doanh thu])</f>
        <v>0</v>
      </c>
      <c r="T2504" s="63" t="s">
        <v>2</v>
      </c>
      <c r="U2504" s="41">
        <f>SUBTOTAL(9,[Giá có thuế])</f>
        <v>0</v>
      </c>
      <c r="V2504" s="41">
        <f ca="1">SUBTOTAL(9,[Tổng cộng tiền thanh toán])</f>
        <v>0</v>
      </c>
      <c r="W2504" s="41">
        <f>SUBTOTAL(9,[Số tiền đã thu])</f>
        <v>0</v>
      </c>
      <c r="X2504" s="63" t="s">
        <v>2</v>
      </c>
      <c r="Y2504" s="63" t="s">
        <v>2</v>
      </c>
      <c r="Z2504" s="63" t="s">
        <v>2</v>
      </c>
      <c r="AA2504" s="63" t="s">
        <v>2</v>
      </c>
      <c r="AB2504" s="63" t="s">
        <v>2</v>
      </c>
      <c r="AC2504" s="64">
        <f>SUBTOTAL(9,[Lợi nhuận gộp])</f>
        <v>0</v>
      </c>
    </row>
  </sheetData>
  <sheetProtection password="CA33" sheet="1" formatCells="0" insertHyperlinks="0" autoFilter="0" pivotTables="0"/>
  <conditionalFormatting sqref="B3:AA2503">
    <cfRule type="expression" dxfId="93" priority="2">
      <formula>$AA3&lt;&gt;""</formula>
    </cfRule>
  </conditionalFormatting>
  <dataValidations count="3">
    <dataValidation type="list" allowBlank="1" showInputMessage="1" showErrorMessage="1" sqref="X3:X2503">
      <formula1>T.3TenTaiKhoan</formula1>
    </dataValidation>
    <dataValidation type="list" allowBlank="1" showInputMessage="1" showErrorMessage="1" sqref="G3:G2503">
      <formula1>D.2TenKhachHang</formula1>
    </dataValidation>
    <dataValidation type="list" allowBlank="1" showInputMessage="1" showErrorMessage="1" sqref="H3:H2503">
      <formula1>D.1TenSanPham</formula1>
    </dataValidation>
  </dataValidation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>
  <sheetPr codeName="Sheet9">
    <tabColor rgb="FF7030A0"/>
  </sheetPr>
  <dimension ref="B1:L1503"/>
  <sheetViews>
    <sheetView showGridLines="0" workbookViewId="0">
      <pane xSplit="1" ySplit="2" topLeftCell="B3" activePane="bottomRight" state="frozen"/>
      <selection activeCell="D2" sqref="D2"/>
      <selection pane="topRight" activeCell="D2" sqref="D2"/>
      <selection pane="bottomLeft" activeCell="D2" sqref="D2"/>
      <selection pane="bottomRight" activeCell="C2" sqref="C2"/>
    </sheetView>
  </sheetViews>
  <sheetFormatPr defaultColWidth="14.125" defaultRowHeight="27.75" customHeight="1"/>
  <cols>
    <col min="1" max="1" width="1.625" style="1" customWidth="1"/>
    <col min="2" max="2" width="6.125" style="1" hidden="1" customWidth="1"/>
    <col min="3" max="3" width="9.625" style="1" customWidth="1"/>
    <col min="4" max="4" width="10.625" style="1" customWidth="1"/>
    <col min="5" max="5" width="25.625" style="1" customWidth="1"/>
    <col min="6" max="6" width="19.625" style="1" customWidth="1"/>
    <col min="7" max="8" width="14.125" style="1"/>
    <col min="9" max="9" width="9.125" style="1" hidden="1" customWidth="1"/>
    <col min="10" max="10" width="0" style="11" hidden="1" customWidth="1"/>
    <col min="11" max="11" width="15.625" style="1" customWidth="1"/>
    <col min="12" max="12" width="20.625" style="11" customWidth="1"/>
    <col min="13" max="16384" width="14.125" style="1"/>
  </cols>
  <sheetData>
    <row r="1" spans="2:12" ht="52.5" customHeight="1"/>
    <row r="2" spans="2:12" s="2" customFormat="1" ht="27.75" customHeight="1">
      <c r="B2" s="3" t="s">
        <v>0</v>
      </c>
      <c r="C2" s="3" t="s">
        <v>46</v>
      </c>
      <c r="D2" s="3" t="s">
        <v>66</v>
      </c>
      <c r="E2" s="3" t="s">
        <v>70</v>
      </c>
      <c r="F2" s="3" t="s">
        <v>65</v>
      </c>
      <c r="G2" s="3" t="s">
        <v>67</v>
      </c>
      <c r="H2" s="3" t="s">
        <v>68</v>
      </c>
      <c r="I2" s="3" t="s">
        <v>62</v>
      </c>
      <c r="J2" s="19" t="s">
        <v>69</v>
      </c>
      <c r="K2" s="3" t="s">
        <v>29</v>
      </c>
      <c r="L2" s="19" t="s">
        <v>30</v>
      </c>
    </row>
    <row r="3" spans="2:12" s="2" customFormat="1" ht="27.75" customHeight="1">
      <c r="B3" s="4">
        <f t="shared" ref="B3" si="0">ROW(A3)-2</f>
        <v>1</v>
      </c>
      <c r="C3" s="16"/>
      <c r="D3" s="10"/>
      <c r="F3" s="10"/>
      <c r="G3" s="7"/>
      <c r="H3" s="7"/>
      <c r="I3" s="7"/>
      <c r="J3" s="14" t="str">
        <f t="shared" ref="J3" si="1">IF(G3&lt;&gt;"",G3*SUM(1,I3),IF(H3&lt;&gt;"",H3*SUM(1,I3),""))</f>
        <v/>
      </c>
      <c r="L3" s="4" t="str">
        <f>IF(AND(G3="",H3=""),"",IF(OR(C3&lt;NgayBatDau,C3&gt;NgayKetThuc),"Ngày tháng phải nằm trong kỳ kế toán",IF(AND(F3&lt;&gt;"",COUNTIF(#REF!,F3)=0),"Tên loại DT/CP chưa được khai báo vào DS Tên loại DTCP","")))</f>
        <v/>
      </c>
    </row>
    <row r="4" spans="2:12" ht="27.75" customHeight="1">
      <c r="B4" s="4">
        <f t="shared" ref="B4:B67" si="2">ROW(A4)-2</f>
        <v>2</v>
      </c>
      <c r="C4" s="16"/>
      <c r="D4" s="10"/>
      <c r="E4" s="2"/>
      <c r="F4" s="10"/>
      <c r="G4" s="7"/>
      <c r="H4" s="7"/>
      <c r="I4" s="7"/>
      <c r="J4" s="14" t="str">
        <f t="shared" ref="J4:J67" si="3">IF(G4&lt;&gt;"",G4*SUM(1,I4),IF(H4&lt;&gt;"",H4*SUM(1,I4),""))</f>
        <v/>
      </c>
      <c r="K4" s="2"/>
      <c r="L4" s="4" t="str">
        <f>IF(AND(G4="",H4=""),"",IF(OR(C4&lt;NgayBatDau,C4&gt;NgayKetThuc),"Ngày tháng phải nằm trong kỳ kế toán",IF(AND(F4&lt;&gt;"",COUNTIF(#REF!,F4)=0),"Tên loại DT/CP chưa được khai báo vào DS Tên loại DTCP","")))</f>
        <v/>
      </c>
    </row>
    <row r="5" spans="2:12" ht="27.75" customHeight="1">
      <c r="B5" s="4">
        <f t="shared" si="2"/>
        <v>3</v>
      </c>
      <c r="C5" s="16"/>
      <c r="D5" s="10"/>
      <c r="E5" s="2"/>
      <c r="F5" s="10"/>
      <c r="G5" s="7"/>
      <c r="H5" s="7"/>
      <c r="I5" s="7"/>
      <c r="J5" s="14" t="str">
        <f t="shared" si="3"/>
        <v/>
      </c>
      <c r="K5" s="2"/>
      <c r="L5" s="4" t="str">
        <f>IF(AND(G5="",H5=""),"",IF(OR(C5&lt;NgayBatDau,C5&gt;NgayKetThuc),"Ngày tháng phải nằm trong kỳ kế toán",IF(AND(F5&lt;&gt;"",COUNTIF(#REF!,F5)=0),"Tên loại DT/CP chưa được khai báo vào DS Tên loại DTCP","")))</f>
        <v/>
      </c>
    </row>
    <row r="6" spans="2:12" ht="27.75" customHeight="1">
      <c r="B6" s="4">
        <f t="shared" si="2"/>
        <v>4</v>
      </c>
      <c r="C6" s="16"/>
      <c r="D6" s="10"/>
      <c r="E6" s="2"/>
      <c r="F6" s="10"/>
      <c r="G6" s="7"/>
      <c r="H6" s="7"/>
      <c r="I6" s="7"/>
      <c r="J6" s="14" t="str">
        <f t="shared" si="3"/>
        <v/>
      </c>
      <c r="K6" s="2"/>
      <c r="L6" s="4" t="str">
        <f>IF(AND(G6="",H6=""),"",IF(OR(C6&lt;NgayBatDau,C6&gt;NgayKetThuc),"Ngày tháng phải nằm trong kỳ kế toán",IF(AND(F6&lt;&gt;"",COUNTIF(#REF!,F6)=0),"Tên loại DT/CP chưa được khai báo vào DS Tên loại DTCP","")))</f>
        <v/>
      </c>
    </row>
    <row r="7" spans="2:12" ht="27.75" customHeight="1">
      <c r="B7" s="4">
        <f t="shared" si="2"/>
        <v>5</v>
      </c>
      <c r="C7" s="16"/>
      <c r="D7" s="10"/>
      <c r="E7" s="2"/>
      <c r="F7" s="10"/>
      <c r="G7" s="7"/>
      <c r="H7" s="7"/>
      <c r="I7" s="7"/>
      <c r="J7" s="14" t="str">
        <f t="shared" si="3"/>
        <v/>
      </c>
      <c r="K7" s="2"/>
      <c r="L7" s="4" t="str">
        <f>IF(AND(G7="",H7=""),"",IF(OR(C7&lt;NgayBatDau,C7&gt;NgayKetThuc),"Ngày tháng phải nằm trong kỳ kế toán",IF(AND(F7&lt;&gt;"",COUNTIF(#REF!,F7)=0),"Tên loại DT/CP chưa được khai báo vào DS Tên loại DTCP","")))</f>
        <v/>
      </c>
    </row>
    <row r="8" spans="2:12" ht="27.75" customHeight="1">
      <c r="B8" s="4">
        <f t="shared" si="2"/>
        <v>6</v>
      </c>
      <c r="C8" s="16"/>
      <c r="D8" s="10"/>
      <c r="E8" s="2"/>
      <c r="F8" s="10"/>
      <c r="G8" s="7"/>
      <c r="H8" s="7"/>
      <c r="I8" s="7"/>
      <c r="J8" s="14" t="str">
        <f t="shared" si="3"/>
        <v/>
      </c>
      <c r="K8" s="2"/>
      <c r="L8" s="4" t="str">
        <f>IF(AND(G8="",H8=""),"",IF(OR(C8&lt;NgayBatDau,C8&gt;NgayKetThuc),"Ngày tháng phải nằm trong kỳ kế toán",IF(AND(F8&lt;&gt;"",COUNTIF(#REF!,F8)=0),"Tên loại DT/CP chưa được khai báo vào DS Tên loại DTCP","")))</f>
        <v/>
      </c>
    </row>
    <row r="9" spans="2:12" ht="27.75" customHeight="1">
      <c r="B9" s="4">
        <f t="shared" si="2"/>
        <v>7</v>
      </c>
      <c r="C9" s="16"/>
      <c r="D9" s="10"/>
      <c r="E9" s="2"/>
      <c r="F9" s="10"/>
      <c r="G9" s="7"/>
      <c r="H9" s="7"/>
      <c r="I9" s="7"/>
      <c r="J9" s="14" t="str">
        <f t="shared" si="3"/>
        <v/>
      </c>
      <c r="K9" s="2"/>
      <c r="L9" s="4" t="str">
        <f>IF(AND(G9="",H9=""),"",IF(OR(C9&lt;NgayBatDau,C9&gt;NgayKetThuc),"Ngày tháng phải nằm trong kỳ kế toán",IF(AND(F9&lt;&gt;"",COUNTIF(#REF!,F9)=0),"Tên loại DT/CP chưa được khai báo vào DS Tên loại DTCP","")))</f>
        <v/>
      </c>
    </row>
    <row r="10" spans="2:12" ht="27.75" customHeight="1">
      <c r="B10" s="4">
        <f t="shared" si="2"/>
        <v>8</v>
      </c>
      <c r="C10" s="16"/>
      <c r="D10" s="10"/>
      <c r="E10" s="2"/>
      <c r="F10" s="10"/>
      <c r="G10" s="7"/>
      <c r="H10" s="7"/>
      <c r="I10" s="7"/>
      <c r="J10" s="14" t="str">
        <f t="shared" si="3"/>
        <v/>
      </c>
      <c r="K10" s="2"/>
      <c r="L10" s="4" t="str">
        <f>IF(AND(G10="",H10=""),"",IF(OR(C10&lt;NgayBatDau,C10&gt;NgayKetThuc),"Ngày tháng phải nằm trong kỳ kế toán",IF(AND(F10&lt;&gt;"",COUNTIF(#REF!,F10)=0),"Tên loại DT/CP chưa được khai báo vào DS Tên loại DTCP","")))</f>
        <v/>
      </c>
    </row>
    <row r="11" spans="2:12" ht="27.75" customHeight="1">
      <c r="B11" s="4">
        <f t="shared" si="2"/>
        <v>9</v>
      </c>
      <c r="C11" s="16"/>
      <c r="D11" s="10"/>
      <c r="E11" s="2"/>
      <c r="F11" s="10"/>
      <c r="G11" s="7"/>
      <c r="H11" s="7"/>
      <c r="I11" s="7"/>
      <c r="J11" s="14" t="str">
        <f t="shared" si="3"/>
        <v/>
      </c>
      <c r="K11" s="2"/>
      <c r="L11" s="4" t="str">
        <f>IF(AND(G11="",H11=""),"",IF(OR(C11&lt;NgayBatDau,C11&gt;NgayKetThuc),"Ngày tháng phải nằm trong kỳ kế toán",IF(AND(F11&lt;&gt;"",COUNTIF(#REF!,F11)=0),"Tên loại DT/CP chưa được khai báo vào DS Tên loại DTCP","")))</f>
        <v/>
      </c>
    </row>
    <row r="12" spans="2:12" ht="27.75" customHeight="1">
      <c r="B12" s="4">
        <f t="shared" si="2"/>
        <v>10</v>
      </c>
      <c r="C12" s="16"/>
      <c r="D12" s="10"/>
      <c r="E12" s="2"/>
      <c r="F12" s="10"/>
      <c r="G12" s="7"/>
      <c r="H12" s="7"/>
      <c r="I12" s="7"/>
      <c r="J12" s="14" t="str">
        <f t="shared" si="3"/>
        <v/>
      </c>
      <c r="K12" s="2"/>
      <c r="L12" s="4" t="str">
        <f>IF(AND(G12="",H12=""),"",IF(OR(C12&lt;NgayBatDau,C12&gt;NgayKetThuc),"Ngày tháng phải nằm trong kỳ kế toán",IF(AND(F12&lt;&gt;"",COUNTIF(#REF!,F12)=0),"Tên loại DT/CP chưa được khai báo vào DS Tên loại DTCP","")))</f>
        <v/>
      </c>
    </row>
    <row r="13" spans="2:12" ht="27.75" customHeight="1">
      <c r="B13" s="4">
        <f t="shared" si="2"/>
        <v>11</v>
      </c>
      <c r="C13" s="16"/>
      <c r="D13" s="10"/>
      <c r="E13" s="2"/>
      <c r="F13" s="10"/>
      <c r="G13" s="7"/>
      <c r="H13" s="7"/>
      <c r="I13" s="7"/>
      <c r="J13" s="14" t="str">
        <f t="shared" si="3"/>
        <v/>
      </c>
      <c r="K13" s="2"/>
      <c r="L13" s="4" t="str">
        <f>IF(AND(G13="",H13=""),"",IF(OR(C13&lt;NgayBatDau,C13&gt;NgayKetThuc),"Ngày tháng phải nằm trong kỳ kế toán",IF(AND(F13&lt;&gt;"",COUNTIF(#REF!,F13)=0),"Tên loại DT/CP chưa được khai báo vào DS Tên loại DTCP","")))</f>
        <v/>
      </c>
    </row>
    <row r="14" spans="2:12" ht="27.75" customHeight="1">
      <c r="B14" s="4">
        <f t="shared" si="2"/>
        <v>12</v>
      </c>
      <c r="C14" s="16"/>
      <c r="D14" s="10"/>
      <c r="E14" s="2"/>
      <c r="F14" s="10"/>
      <c r="G14" s="7"/>
      <c r="H14" s="7"/>
      <c r="I14" s="7"/>
      <c r="J14" s="14" t="str">
        <f t="shared" si="3"/>
        <v/>
      </c>
      <c r="K14" s="2"/>
      <c r="L14" s="4" t="str">
        <f>IF(AND(G14="",H14=""),"",IF(OR(C14&lt;NgayBatDau,C14&gt;NgayKetThuc),"Ngày tháng phải nằm trong kỳ kế toán",IF(AND(F14&lt;&gt;"",COUNTIF(#REF!,F14)=0),"Tên loại DT/CP chưa được khai báo vào DS Tên loại DTCP","")))</f>
        <v/>
      </c>
    </row>
    <row r="15" spans="2:12" ht="27.75" customHeight="1">
      <c r="B15" s="4">
        <f t="shared" si="2"/>
        <v>13</v>
      </c>
      <c r="C15" s="16"/>
      <c r="D15" s="10"/>
      <c r="E15" s="2"/>
      <c r="F15" s="10"/>
      <c r="G15" s="7"/>
      <c r="H15" s="7"/>
      <c r="I15" s="7"/>
      <c r="J15" s="14" t="str">
        <f t="shared" si="3"/>
        <v/>
      </c>
      <c r="K15" s="2"/>
      <c r="L15" s="4" t="str">
        <f>IF(AND(G15="",H15=""),"",IF(OR(C15&lt;NgayBatDau,C15&gt;NgayKetThuc),"Ngày tháng phải nằm trong kỳ kế toán",IF(AND(F15&lt;&gt;"",COUNTIF(#REF!,F15)=0),"Tên loại DT/CP chưa được khai báo vào DS Tên loại DTCP","")))</f>
        <v/>
      </c>
    </row>
    <row r="16" spans="2:12" ht="27.75" customHeight="1">
      <c r="B16" s="4">
        <f t="shared" si="2"/>
        <v>14</v>
      </c>
      <c r="C16" s="16"/>
      <c r="D16" s="10"/>
      <c r="E16" s="2"/>
      <c r="F16" s="10"/>
      <c r="G16" s="7"/>
      <c r="H16" s="7"/>
      <c r="I16" s="7"/>
      <c r="J16" s="14" t="str">
        <f t="shared" si="3"/>
        <v/>
      </c>
      <c r="K16" s="2"/>
      <c r="L16" s="4" t="str">
        <f>IF(AND(G16="",H16=""),"",IF(OR(C16&lt;NgayBatDau,C16&gt;NgayKetThuc),"Ngày tháng phải nằm trong kỳ kế toán",IF(AND(F16&lt;&gt;"",COUNTIF(#REF!,F16)=0),"Tên loại DT/CP chưa được khai báo vào DS Tên loại DTCP","")))</f>
        <v/>
      </c>
    </row>
    <row r="17" spans="2:12" ht="27.75" customHeight="1">
      <c r="B17" s="4">
        <f t="shared" si="2"/>
        <v>15</v>
      </c>
      <c r="C17" s="16"/>
      <c r="D17" s="10"/>
      <c r="E17" s="2"/>
      <c r="F17" s="10"/>
      <c r="G17" s="7"/>
      <c r="H17" s="7"/>
      <c r="I17" s="7"/>
      <c r="J17" s="14" t="str">
        <f t="shared" si="3"/>
        <v/>
      </c>
      <c r="K17" s="2"/>
      <c r="L17" s="4" t="str">
        <f>IF(AND(G17="",H17=""),"",IF(OR(C17&lt;NgayBatDau,C17&gt;NgayKetThuc),"Ngày tháng phải nằm trong kỳ kế toán",IF(AND(F17&lt;&gt;"",COUNTIF(#REF!,F17)=0),"Tên loại DT/CP chưa được khai báo vào DS Tên loại DTCP","")))</f>
        <v/>
      </c>
    </row>
    <row r="18" spans="2:12" ht="27.75" customHeight="1">
      <c r="B18" s="4">
        <f t="shared" si="2"/>
        <v>16</v>
      </c>
      <c r="C18" s="16"/>
      <c r="D18" s="10"/>
      <c r="E18" s="2"/>
      <c r="F18" s="10"/>
      <c r="G18" s="7"/>
      <c r="H18" s="7"/>
      <c r="I18" s="7"/>
      <c r="J18" s="14" t="str">
        <f t="shared" si="3"/>
        <v/>
      </c>
      <c r="K18" s="2"/>
      <c r="L18" s="4" t="str">
        <f>IF(AND(G18="",H18=""),"",IF(OR(C18&lt;NgayBatDau,C18&gt;NgayKetThuc),"Ngày tháng phải nằm trong kỳ kế toán",IF(AND(F18&lt;&gt;"",COUNTIF(#REF!,F18)=0),"Tên loại DT/CP chưa được khai báo vào DS Tên loại DTCP","")))</f>
        <v/>
      </c>
    </row>
    <row r="19" spans="2:12" ht="27.75" customHeight="1">
      <c r="B19" s="4">
        <f t="shared" si="2"/>
        <v>17</v>
      </c>
      <c r="C19" s="16"/>
      <c r="D19" s="10"/>
      <c r="E19" s="2"/>
      <c r="F19" s="10"/>
      <c r="G19" s="7"/>
      <c r="H19" s="7"/>
      <c r="I19" s="7"/>
      <c r="J19" s="14" t="str">
        <f t="shared" si="3"/>
        <v/>
      </c>
      <c r="K19" s="2"/>
      <c r="L19" s="4" t="str">
        <f>IF(AND(G19="",H19=""),"",IF(OR(C19&lt;NgayBatDau,C19&gt;NgayKetThuc),"Ngày tháng phải nằm trong kỳ kế toán",IF(AND(F19&lt;&gt;"",COUNTIF(#REF!,F19)=0),"Tên loại DT/CP chưa được khai báo vào DS Tên loại DTCP","")))</f>
        <v/>
      </c>
    </row>
    <row r="20" spans="2:12" ht="27.75" customHeight="1">
      <c r="B20" s="4">
        <f t="shared" si="2"/>
        <v>18</v>
      </c>
      <c r="C20" s="16"/>
      <c r="D20" s="10"/>
      <c r="E20" s="2"/>
      <c r="F20" s="10"/>
      <c r="G20" s="7"/>
      <c r="H20" s="7"/>
      <c r="I20" s="7"/>
      <c r="J20" s="14" t="str">
        <f t="shared" si="3"/>
        <v/>
      </c>
      <c r="K20" s="2"/>
      <c r="L20" s="4" t="str">
        <f>IF(AND(G20="",H20=""),"",IF(OR(C20&lt;NgayBatDau,C20&gt;NgayKetThuc),"Ngày tháng phải nằm trong kỳ kế toán",IF(AND(F20&lt;&gt;"",COUNTIF(#REF!,F20)=0),"Tên loại DT/CP chưa được khai báo vào DS Tên loại DTCP","")))</f>
        <v/>
      </c>
    </row>
    <row r="21" spans="2:12" ht="27.75" customHeight="1">
      <c r="B21" s="4">
        <f t="shared" si="2"/>
        <v>19</v>
      </c>
      <c r="C21" s="16"/>
      <c r="D21" s="10"/>
      <c r="E21" s="2"/>
      <c r="F21" s="10"/>
      <c r="G21" s="7"/>
      <c r="H21" s="7"/>
      <c r="I21" s="7"/>
      <c r="J21" s="14" t="str">
        <f t="shared" si="3"/>
        <v/>
      </c>
      <c r="K21" s="2"/>
      <c r="L21" s="4" t="str">
        <f>IF(AND(G21="",H21=""),"",IF(OR(C21&lt;NgayBatDau,C21&gt;NgayKetThuc),"Ngày tháng phải nằm trong kỳ kế toán",IF(AND(F21&lt;&gt;"",COUNTIF(#REF!,F21)=0),"Tên loại DT/CP chưa được khai báo vào DS Tên loại DTCP","")))</f>
        <v/>
      </c>
    </row>
    <row r="22" spans="2:12" ht="27.75" customHeight="1">
      <c r="B22" s="4">
        <f t="shared" si="2"/>
        <v>20</v>
      </c>
      <c r="C22" s="16"/>
      <c r="D22" s="10"/>
      <c r="E22" s="2"/>
      <c r="F22" s="10"/>
      <c r="G22" s="7"/>
      <c r="H22" s="7"/>
      <c r="I22" s="7"/>
      <c r="J22" s="14" t="str">
        <f t="shared" si="3"/>
        <v/>
      </c>
      <c r="K22" s="2"/>
      <c r="L22" s="4" t="str">
        <f>IF(AND(G22="",H22=""),"",IF(OR(C22&lt;NgayBatDau,C22&gt;NgayKetThuc),"Ngày tháng phải nằm trong kỳ kế toán",IF(AND(F22&lt;&gt;"",COUNTIF(#REF!,F22)=0),"Tên loại DT/CP chưa được khai báo vào DS Tên loại DTCP","")))</f>
        <v/>
      </c>
    </row>
    <row r="23" spans="2:12" ht="27.75" customHeight="1">
      <c r="B23" s="4">
        <f t="shared" si="2"/>
        <v>21</v>
      </c>
      <c r="C23" s="16"/>
      <c r="D23" s="10"/>
      <c r="E23" s="2"/>
      <c r="F23" s="10"/>
      <c r="G23" s="7"/>
      <c r="H23" s="7"/>
      <c r="I23" s="7"/>
      <c r="J23" s="14" t="str">
        <f t="shared" si="3"/>
        <v/>
      </c>
      <c r="K23" s="2"/>
      <c r="L23" s="4" t="str">
        <f>IF(AND(G23="",H23=""),"",IF(OR(C23&lt;NgayBatDau,C23&gt;NgayKetThuc),"Ngày tháng phải nằm trong kỳ kế toán",IF(AND(F23&lt;&gt;"",COUNTIF(#REF!,F23)=0),"Tên loại DT/CP chưa được khai báo vào DS Tên loại DTCP","")))</f>
        <v/>
      </c>
    </row>
    <row r="24" spans="2:12" ht="27.75" customHeight="1">
      <c r="B24" s="4">
        <f t="shared" si="2"/>
        <v>22</v>
      </c>
      <c r="C24" s="16"/>
      <c r="D24" s="10"/>
      <c r="E24" s="2"/>
      <c r="F24" s="10"/>
      <c r="G24" s="7"/>
      <c r="H24" s="7"/>
      <c r="I24" s="7"/>
      <c r="J24" s="14" t="str">
        <f t="shared" si="3"/>
        <v/>
      </c>
      <c r="K24" s="2"/>
      <c r="L24" s="4" t="str">
        <f>IF(AND(G24="",H24=""),"",IF(OR(C24&lt;NgayBatDau,C24&gt;NgayKetThuc),"Ngày tháng phải nằm trong kỳ kế toán",IF(AND(F24&lt;&gt;"",COUNTIF(#REF!,F24)=0),"Tên loại DT/CP chưa được khai báo vào DS Tên loại DTCP","")))</f>
        <v/>
      </c>
    </row>
    <row r="25" spans="2:12" ht="27.75" customHeight="1">
      <c r="B25" s="4">
        <f t="shared" si="2"/>
        <v>23</v>
      </c>
      <c r="C25" s="16"/>
      <c r="D25" s="10"/>
      <c r="E25" s="2"/>
      <c r="F25" s="10"/>
      <c r="G25" s="7"/>
      <c r="H25" s="7"/>
      <c r="I25" s="7"/>
      <c r="J25" s="14" t="str">
        <f t="shared" si="3"/>
        <v/>
      </c>
      <c r="K25" s="2"/>
      <c r="L25" s="4" t="str">
        <f>IF(AND(G25="",H25=""),"",IF(OR(C25&lt;NgayBatDau,C25&gt;NgayKetThuc),"Ngày tháng phải nằm trong kỳ kế toán",IF(AND(F25&lt;&gt;"",COUNTIF(#REF!,F25)=0),"Tên loại DT/CP chưa được khai báo vào DS Tên loại DTCP","")))</f>
        <v/>
      </c>
    </row>
    <row r="26" spans="2:12" ht="27.75" customHeight="1">
      <c r="B26" s="4">
        <f t="shared" si="2"/>
        <v>24</v>
      </c>
      <c r="C26" s="16"/>
      <c r="D26" s="10"/>
      <c r="E26" s="2"/>
      <c r="F26" s="10"/>
      <c r="G26" s="7"/>
      <c r="H26" s="7"/>
      <c r="I26" s="7"/>
      <c r="J26" s="14" t="str">
        <f t="shared" si="3"/>
        <v/>
      </c>
      <c r="K26" s="2"/>
      <c r="L26" s="4" t="str">
        <f>IF(AND(G26="",H26=""),"",IF(OR(C26&lt;NgayBatDau,C26&gt;NgayKetThuc),"Ngày tháng phải nằm trong kỳ kế toán",IF(AND(F26&lt;&gt;"",COUNTIF(#REF!,F26)=0),"Tên loại DT/CP chưa được khai báo vào DS Tên loại DTCP","")))</f>
        <v/>
      </c>
    </row>
    <row r="27" spans="2:12" ht="27.75" customHeight="1">
      <c r="B27" s="4">
        <f t="shared" si="2"/>
        <v>25</v>
      </c>
      <c r="C27" s="16"/>
      <c r="D27" s="10"/>
      <c r="E27" s="2"/>
      <c r="F27" s="10"/>
      <c r="G27" s="7"/>
      <c r="H27" s="7"/>
      <c r="I27" s="7"/>
      <c r="J27" s="14" t="str">
        <f t="shared" si="3"/>
        <v/>
      </c>
      <c r="K27" s="2"/>
      <c r="L27" s="4" t="str">
        <f>IF(AND(G27="",H27=""),"",IF(OR(C27&lt;NgayBatDau,C27&gt;NgayKetThuc),"Ngày tháng phải nằm trong kỳ kế toán",IF(AND(F27&lt;&gt;"",COUNTIF(#REF!,F27)=0),"Tên loại DT/CP chưa được khai báo vào DS Tên loại DTCP","")))</f>
        <v/>
      </c>
    </row>
    <row r="28" spans="2:12" ht="27.75" customHeight="1">
      <c r="B28" s="4">
        <f t="shared" si="2"/>
        <v>26</v>
      </c>
      <c r="C28" s="16"/>
      <c r="D28" s="10"/>
      <c r="E28" s="2"/>
      <c r="F28" s="10"/>
      <c r="G28" s="7"/>
      <c r="H28" s="7"/>
      <c r="I28" s="7"/>
      <c r="J28" s="14" t="str">
        <f t="shared" si="3"/>
        <v/>
      </c>
      <c r="K28" s="2"/>
      <c r="L28" s="4" t="str">
        <f>IF(AND(G28="",H28=""),"",IF(OR(C28&lt;NgayBatDau,C28&gt;NgayKetThuc),"Ngày tháng phải nằm trong kỳ kế toán",IF(AND(F28&lt;&gt;"",COUNTIF(#REF!,F28)=0),"Tên loại DT/CP chưa được khai báo vào DS Tên loại DTCP","")))</f>
        <v/>
      </c>
    </row>
    <row r="29" spans="2:12" ht="27.75" customHeight="1">
      <c r="B29" s="4">
        <f t="shared" si="2"/>
        <v>27</v>
      </c>
      <c r="C29" s="16"/>
      <c r="D29" s="10"/>
      <c r="E29" s="2"/>
      <c r="F29" s="10"/>
      <c r="G29" s="7"/>
      <c r="H29" s="7"/>
      <c r="I29" s="7"/>
      <c r="J29" s="14" t="str">
        <f t="shared" si="3"/>
        <v/>
      </c>
      <c r="K29" s="2"/>
      <c r="L29" s="4" t="str">
        <f>IF(AND(G29="",H29=""),"",IF(OR(C29&lt;NgayBatDau,C29&gt;NgayKetThuc),"Ngày tháng phải nằm trong kỳ kế toán",IF(AND(F29&lt;&gt;"",COUNTIF(#REF!,F29)=0),"Tên loại DT/CP chưa được khai báo vào DS Tên loại DTCP","")))</f>
        <v/>
      </c>
    </row>
    <row r="30" spans="2:12" ht="27.75" customHeight="1">
      <c r="B30" s="4">
        <f t="shared" si="2"/>
        <v>28</v>
      </c>
      <c r="C30" s="16"/>
      <c r="D30" s="10"/>
      <c r="E30" s="2"/>
      <c r="F30" s="10"/>
      <c r="G30" s="7"/>
      <c r="H30" s="7"/>
      <c r="I30" s="7"/>
      <c r="J30" s="14" t="str">
        <f t="shared" si="3"/>
        <v/>
      </c>
      <c r="K30" s="2"/>
      <c r="L30" s="4" t="str">
        <f>IF(AND(G30="",H30=""),"",IF(OR(C30&lt;NgayBatDau,C30&gt;NgayKetThuc),"Ngày tháng phải nằm trong kỳ kế toán",IF(AND(F30&lt;&gt;"",COUNTIF(#REF!,F30)=0),"Tên loại DT/CP chưa được khai báo vào DS Tên loại DTCP","")))</f>
        <v/>
      </c>
    </row>
    <row r="31" spans="2:12" ht="27.75" customHeight="1">
      <c r="B31" s="4">
        <f t="shared" si="2"/>
        <v>29</v>
      </c>
      <c r="C31" s="16"/>
      <c r="D31" s="10"/>
      <c r="E31" s="2"/>
      <c r="F31" s="10"/>
      <c r="G31" s="7"/>
      <c r="H31" s="7"/>
      <c r="I31" s="7"/>
      <c r="J31" s="14" t="str">
        <f t="shared" si="3"/>
        <v/>
      </c>
      <c r="K31" s="2"/>
      <c r="L31" s="4" t="str">
        <f>IF(AND(G31="",H31=""),"",IF(OR(C31&lt;NgayBatDau,C31&gt;NgayKetThuc),"Ngày tháng phải nằm trong kỳ kế toán",IF(AND(F31&lt;&gt;"",COUNTIF(#REF!,F31)=0),"Tên loại DT/CP chưa được khai báo vào DS Tên loại DTCP","")))</f>
        <v/>
      </c>
    </row>
    <row r="32" spans="2:12" ht="27.75" customHeight="1">
      <c r="B32" s="4">
        <f t="shared" si="2"/>
        <v>30</v>
      </c>
      <c r="C32" s="16"/>
      <c r="D32" s="10"/>
      <c r="E32" s="2"/>
      <c r="F32" s="10"/>
      <c r="G32" s="7"/>
      <c r="H32" s="7"/>
      <c r="I32" s="7"/>
      <c r="J32" s="14" t="str">
        <f t="shared" si="3"/>
        <v/>
      </c>
      <c r="K32" s="2"/>
      <c r="L32" s="4" t="str">
        <f>IF(AND(G32="",H32=""),"",IF(OR(C32&lt;NgayBatDau,C32&gt;NgayKetThuc),"Ngày tháng phải nằm trong kỳ kế toán",IF(AND(F32&lt;&gt;"",COUNTIF(#REF!,F32)=0),"Tên loại DT/CP chưa được khai báo vào DS Tên loại DTCP","")))</f>
        <v/>
      </c>
    </row>
    <row r="33" spans="2:12" ht="27.75" customHeight="1">
      <c r="B33" s="4">
        <f t="shared" si="2"/>
        <v>31</v>
      </c>
      <c r="C33" s="16"/>
      <c r="D33" s="10"/>
      <c r="E33" s="2"/>
      <c r="F33" s="10"/>
      <c r="G33" s="7"/>
      <c r="H33" s="7"/>
      <c r="I33" s="7"/>
      <c r="J33" s="14" t="str">
        <f t="shared" si="3"/>
        <v/>
      </c>
      <c r="K33" s="2"/>
      <c r="L33" s="4" t="str">
        <f>IF(AND(G33="",H33=""),"",IF(OR(C33&lt;NgayBatDau,C33&gt;NgayKetThuc),"Ngày tháng phải nằm trong kỳ kế toán",IF(AND(F33&lt;&gt;"",COUNTIF(#REF!,F33)=0),"Tên loại DT/CP chưa được khai báo vào DS Tên loại DTCP","")))</f>
        <v/>
      </c>
    </row>
    <row r="34" spans="2:12" ht="27.75" customHeight="1">
      <c r="B34" s="4">
        <f t="shared" si="2"/>
        <v>32</v>
      </c>
      <c r="C34" s="16"/>
      <c r="D34" s="10"/>
      <c r="E34" s="2"/>
      <c r="F34" s="10"/>
      <c r="G34" s="7"/>
      <c r="H34" s="7"/>
      <c r="I34" s="7"/>
      <c r="J34" s="14" t="str">
        <f t="shared" si="3"/>
        <v/>
      </c>
      <c r="K34" s="2"/>
      <c r="L34" s="4" t="str">
        <f>IF(AND(G34="",H34=""),"",IF(OR(C34&lt;NgayBatDau,C34&gt;NgayKetThuc),"Ngày tháng phải nằm trong kỳ kế toán",IF(AND(F34&lt;&gt;"",COUNTIF(#REF!,F34)=0),"Tên loại DT/CP chưa được khai báo vào DS Tên loại DTCP","")))</f>
        <v/>
      </c>
    </row>
    <row r="35" spans="2:12" ht="27.75" customHeight="1">
      <c r="B35" s="4">
        <f t="shared" si="2"/>
        <v>33</v>
      </c>
      <c r="C35" s="16"/>
      <c r="D35" s="10"/>
      <c r="E35" s="2"/>
      <c r="F35" s="10"/>
      <c r="G35" s="7"/>
      <c r="H35" s="7"/>
      <c r="I35" s="7"/>
      <c r="J35" s="14" t="str">
        <f t="shared" si="3"/>
        <v/>
      </c>
      <c r="K35" s="2"/>
      <c r="L35" s="4" t="str">
        <f>IF(AND(G35="",H35=""),"",IF(OR(C35&lt;NgayBatDau,C35&gt;NgayKetThuc),"Ngày tháng phải nằm trong kỳ kế toán",IF(AND(F35&lt;&gt;"",COUNTIF(#REF!,F35)=0),"Tên loại DT/CP chưa được khai báo vào DS Tên loại DTCP","")))</f>
        <v/>
      </c>
    </row>
    <row r="36" spans="2:12" ht="27.75" customHeight="1">
      <c r="B36" s="4">
        <f t="shared" si="2"/>
        <v>34</v>
      </c>
      <c r="C36" s="16"/>
      <c r="D36" s="10"/>
      <c r="E36" s="2"/>
      <c r="F36" s="10"/>
      <c r="G36" s="7"/>
      <c r="H36" s="7"/>
      <c r="I36" s="7"/>
      <c r="J36" s="14" t="str">
        <f t="shared" si="3"/>
        <v/>
      </c>
      <c r="K36" s="2"/>
      <c r="L36" s="4" t="str">
        <f>IF(AND(G36="",H36=""),"",IF(OR(C36&lt;NgayBatDau,C36&gt;NgayKetThuc),"Ngày tháng phải nằm trong kỳ kế toán",IF(AND(F36&lt;&gt;"",COUNTIF(#REF!,F36)=0),"Tên loại DT/CP chưa được khai báo vào DS Tên loại DTCP","")))</f>
        <v/>
      </c>
    </row>
    <row r="37" spans="2:12" ht="27.75" customHeight="1">
      <c r="B37" s="4">
        <f t="shared" si="2"/>
        <v>35</v>
      </c>
      <c r="C37" s="16"/>
      <c r="D37" s="10"/>
      <c r="E37" s="2"/>
      <c r="F37" s="10"/>
      <c r="G37" s="7"/>
      <c r="H37" s="7"/>
      <c r="I37" s="7"/>
      <c r="J37" s="14" t="str">
        <f t="shared" si="3"/>
        <v/>
      </c>
      <c r="K37" s="2"/>
      <c r="L37" s="4" t="str">
        <f>IF(AND(G37="",H37=""),"",IF(OR(C37&lt;NgayBatDau,C37&gt;NgayKetThuc),"Ngày tháng phải nằm trong kỳ kế toán",IF(AND(F37&lt;&gt;"",COUNTIF(#REF!,F37)=0),"Tên loại DT/CP chưa được khai báo vào DS Tên loại DTCP","")))</f>
        <v/>
      </c>
    </row>
    <row r="38" spans="2:12" ht="27.75" customHeight="1">
      <c r="B38" s="4">
        <f t="shared" si="2"/>
        <v>36</v>
      </c>
      <c r="C38" s="16"/>
      <c r="D38" s="10"/>
      <c r="E38" s="2"/>
      <c r="F38" s="10"/>
      <c r="G38" s="7"/>
      <c r="H38" s="7"/>
      <c r="I38" s="7"/>
      <c r="J38" s="14" t="str">
        <f t="shared" si="3"/>
        <v/>
      </c>
      <c r="K38" s="2"/>
      <c r="L38" s="4" t="str">
        <f>IF(AND(G38="",H38=""),"",IF(OR(C38&lt;NgayBatDau,C38&gt;NgayKetThuc),"Ngày tháng phải nằm trong kỳ kế toán",IF(AND(F38&lt;&gt;"",COUNTIF(#REF!,F38)=0),"Tên loại DT/CP chưa được khai báo vào DS Tên loại DTCP","")))</f>
        <v/>
      </c>
    </row>
    <row r="39" spans="2:12" ht="27.75" customHeight="1">
      <c r="B39" s="4">
        <f t="shared" si="2"/>
        <v>37</v>
      </c>
      <c r="C39" s="16"/>
      <c r="D39" s="10"/>
      <c r="E39" s="2"/>
      <c r="F39" s="10"/>
      <c r="G39" s="7"/>
      <c r="H39" s="7"/>
      <c r="I39" s="7"/>
      <c r="J39" s="14" t="str">
        <f t="shared" si="3"/>
        <v/>
      </c>
      <c r="K39" s="2"/>
      <c r="L39" s="4" t="str">
        <f>IF(AND(G39="",H39=""),"",IF(OR(C39&lt;NgayBatDau,C39&gt;NgayKetThuc),"Ngày tháng phải nằm trong kỳ kế toán",IF(AND(F39&lt;&gt;"",COUNTIF(#REF!,F39)=0),"Tên loại DT/CP chưa được khai báo vào DS Tên loại DTCP","")))</f>
        <v/>
      </c>
    </row>
    <row r="40" spans="2:12" ht="27.75" customHeight="1">
      <c r="B40" s="4">
        <f t="shared" si="2"/>
        <v>38</v>
      </c>
      <c r="C40" s="16"/>
      <c r="D40" s="10"/>
      <c r="E40" s="2"/>
      <c r="F40" s="10"/>
      <c r="G40" s="7"/>
      <c r="H40" s="7"/>
      <c r="I40" s="7"/>
      <c r="J40" s="14" t="str">
        <f t="shared" si="3"/>
        <v/>
      </c>
      <c r="K40" s="2"/>
      <c r="L40" s="4" t="str">
        <f>IF(AND(G40="",H40=""),"",IF(OR(C40&lt;NgayBatDau,C40&gt;NgayKetThuc),"Ngày tháng phải nằm trong kỳ kế toán",IF(AND(F40&lt;&gt;"",COUNTIF(#REF!,F40)=0),"Tên loại DT/CP chưa được khai báo vào DS Tên loại DTCP","")))</f>
        <v/>
      </c>
    </row>
    <row r="41" spans="2:12" ht="27.75" customHeight="1">
      <c r="B41" s="4">
        <f t="shared" si="2"/>
        <v>39</v>
      </c>
      <c r="C41" s="16"/>
      <c r="D41" s="10"/>
      <c r="E41" s="2"/>
      <c r="F41" s="10"/>
      <c r="G41" s="7"/>
      <c r="H41" s="7"/>
      <c r="I41" s="7"/>
      <c r="J41" s="14" t="str">
        <f t="shared" si="3"/>
        <v/>
      </c>
      <c r="K41" s="2"/>
      <c r="L41" s="4" t="str">
        <f>IF(AND(G41="",H41=""),"",IF(OR(C41&lt;NgayBatDau,C41&gt;NgayKetThuc),"Ngày tháng phải nằm trong kỳ kế toán",IF(AND(F41&lt;&gt;"",COUNTIF(#REF!,F41)=0),"Tên loại DT/CP chưa được khai báo vào DS Tên loại DTCP","")))</f>
        <v/>
      </c>
    </row>
    <row r="42" spans="2:12" ht="27.75" customHeight="1">
      <c r="B42" s="4">
        <f t="shared" si="2"/>
        <v>40</v>
      </c>
      <c r="C42" s="16"/>
      <c r="D42" s="10"/>
      <c r="E42" s="2"/>
      <c r="F42" s="10"/>
      <c r="G42" s="7"/>
      <c r="H42" s="7"/>
      <c r="I42" s="7"/>
      <c r="J42" s="14" t="str">
        <f t="shared" si="3"/>
        <v/>
      </c>
      <c r="K42" s="2"/>
      <c r="L42" s="4" t="str">
        <f>IF(AND(G42="",H42=""),"",IF(OR(C42&lt;NgayBatDau,C42&gt;NgayKetThuc),"Ngày tháng phải nằm trong kỳ kế toán",IF(AND(F42&lt;&gt;"",COUNTIF(#REF!,F42)=0),"Tên loại DT/CP chưa được khai báo vào DS Tên loại DTCP","")))</f>
        <v/>
      </c>
    </row>
    <row r="43" spans="2:12" ht="27.75" customHeight="1">
      <c r="B43" s="4">
        <f t="shared" si="2"/>
        <v>41</v>
      </c>
      <c r="C43" s="16"/>
      <c r="D43" s="10"/>
      <c r="E43" s="2"/>
      <c r="F43" s="10"/>
      <c r="G43" s="7"/>
      <c r="H43" s="7"/>
      <c r="I43" s="7"/>
      <c r="J43" s="14" t="str">
        <f t="shared" si="3"/>
        <v/>
      </c>
      <c r="K43" s="2"/>
      <c r="L43" s="4" t="str">
        <f>IF(AND(G43="",H43=""),"",IF(OR(C43&lt;NgayBatDau,C43&gt;NgayKetThuc),"Ngày tháng phải nằm trong kỳ kế toán",IF(AND(F43&lt;&gt;"",COUNTIF(#REF!,F43)=0),"Tên loại DT/CP chưa được khai báo vào DS Tên loại DTCP","")))</f>
        <v/>
      </c>
    </row>
    <row r="44" spans="2:12" ht="27.75" customHeight="1">
      <c r="B44" s="4">
        <f t="shared" si="2"/>
        <v>42</v>
      </c>
      <c r="C44" s="16"/>
      <c r="D44" s="10"/>
      <c r="E44" s="2"/>
      <c r="F44" s="10"/>
      <c r="G44" s="7"/>
      <c r="H44" s="7"/>
      <c r="I44" s="7"/>
      <c r="J44" s="14" t="str">
        <f t="shared" si="3"/>
        <v/>
      </c>
      <c r="K44" s="2"/>
      <c r="L44" s="4" t="str">
        <f>IF(AND(G44="",H44=""),"",IF(OR(C44&lt;NgayBatDau,C44&gt;NgayKetThuc),"Ngày tháng phải nằm trong kỳ kế toán",IF(AND(F44&lt;&gt;"",COUNTIF(#REF!,F44)=0),"Tên loại DT/CP chưa được khai báo vào DS Tên loại DTCP","")))</f>
        <v/>
      </c>
    </row>
    <row r="45" spans="2:12" ht="27.75" customHeight="1">
      <c r="B45" s="4">
        <f t="shared" si="2"/>
        <v>43</v>
      </c>
      <c r="C45" s="16"/>
      <c r="D45" s="10"/>
      <c r="E45" s="2"/>
      <c r="F45" s="10"/>
      <c r="G45" s="7"/>
      <c r="H45" s="7"/>
      <c r="I45" s="7"/>
      <c r="J45" s="14" t="str">
        <f t="shared" si="3"/>
        <v/>
      </c>
      <c r="K45" s="2"/>
      <c r="L45" s="4" t="str">
        <f>IF(AND(G45="",H45=""),"",IF(OR(C45&lt;NgayBatDau,C45&gt;NgayKetThuc),"Ngày tháng phải nằm trong kỳ kế toán",IF(AND(F45&lt;&gt;"",COUNTIF(#REF!,F45)=0),"Tên loại DT/CP chưa được khai báo vào DS Tên loại DTCP","")))</f>
        <v/>
      </c>
    </row>
    <row r="46" spans="2:12" ht="27.75" customHeight="1">
      <c r="B46" s="4">
        <f t="shared" si="2"/>
        <v>44</v>
      </c>
      <c r="C46" s="16"/>
      <c r="D46" s="10"/>
      <c r="E46" s="2"/>
      <c r="F46" s="10"/>
      <c r="G46" s="7"/>
      <c r="H46" s="7"/>
      <c r="I46" s="7"/>
      <c r="J46" s="14" t="str">
        <f t="shared" si="3"/>
        <v/>
      </c>
      <c r="K46" s="2"/>
      <c r="L46" s="4" t="str">
        <f>IF(AND(G46="",H46=""),"",IF(OR(C46&lt;NgayBatDau,C46&gt;NgayKetThuc),"Ngày tháng phải nằm trong kỳ kế toán",IF(AND(F46&lt;&gt;"",COUNTIF(#REF!,F46)=0),"Tên loại DT/CP chưa được khai báo vào DS Tên loại DTCP","")))</f>
        <v/>
      </c>
    </row>
    <row r="47" spans="2:12" ht="27.75" customHeight="1">
      <c r="B47" s="4">
        <f t="shared" si="2"/>
        <v>45</v>
      </c>
      <c r="C47" s="16"/>
      <c r="D47" s="10"/>
      <c r="E47" s="2"/>
      <c r="F47" s="10"/>
      <c r="G47" s="7"/>
      <c r="H47" s="7"/>
      <c r="I47" s="7"/>
      <c r="J47" s="14" t="str">
        <f t="shared" si="3"/>
        <v/>
      </c>
      <c r="K47" s="2"/>
      <c r="L47" s="4" t="str">
        <f>IF(AND(G47="",H47=""),"",IF(OR(C47&lt;NgayBatDau,C47&gt;NgayKetThuc),"Ngày tháng phải nằm trong kỳ kế toán",IF(AND(F47&lt;&gt;"",COUNTIF(#REF!,F47)=0),"Tên loại DT/CP chưa được khai báo vào DS Tên loại DTCP","")))</f>
        <v/>
      </c>
    </row>
    <row r="48" spans="2:12" ht="27.75" customHeight="1">
      <c r="B48" s="4">
        <f t="shared" si="2"/>
        <v>46</v>
      </c>
      <c r="C48" s="16"/>
      <c r="D48" s="10"/>
      <c r="E48" s="2"/>
      <c r="F48" s="10"/>
      <c r="G48" s="7"/>
      <c r="H48" s="7"/>
      <c r="I48" s="7"/>
      <c r="J48" s="14" t="str">
        <f t="shared" si="3"/>
        <v/>
      </c>
      <c r="K48" s="2"/>
      <c r="L48" s="4" t="str">
        <f>IF(AND(G48="",H48=""),"",IF(OR(C48&lt;NgayBatDau,C48&gt;NgayKetThuc),"Ngày tháng phải nằm trong kỳ kế toán",IF(AND(F48&lt;&gt;"",COUNTIF(#REF!,F48)=0),"Tên loại DT/CP chưa được khai báo vào DS Tên loại DTCP","")))</f>
        <v/>
      </c>
    </row>
    <row r="49" spans="2:12" ht="27.75" customHeight="1">
      <c r="B49" s="4">
        <f t="shared" si="2"/>
        <v>47</v>
      </c>
      <c r="C49" s="16"/>
      <c r="D49" s="10"/>
      <c r="E49" s="2"/>
      <c r="F49" s="10"/>
      <c r="G49" s="7"/>
      <c r="H49" s="7"/>
      <c r="I49" s="7"/>
      <c r="J49" s="14" t="str">
        <f t="shared" si="3"/>
        <v/>
      </c>
      <c r="K49" s="2"/>
      <c r="L49" s="4" t="str">
        <f>IF(AND(G49="",H49=""),"",IF(OR(C49&lt;NgayBatDau,C49&gt;NgayKetThuc),"Ngày tháng phải nằm trong kỳ kế toán",IF(AND(F49&lt;&gt;"",COUNTIF(#REF!,F49)=0),"Tên loại DT/CP chưa được khai báo vào DS Tên loại DTCP","")))</f>
        <v/>
      </c>
    </row>
    <row r="50" spans="2:12" ht="27.75" customHeight="1">
      <c r="B50" s="4">
        <f t="shared" si="2"/>
        <v>48</v>
      </c>
      <c r="C50" s="16"/>
      <c r="D50" s="10"/>
      <c r="E50" s="2"/>
      <c r="F50" s="10"/>
      <c r="G50" s="7"/>
      <c r="H50" s="7"/>
      <c r="I50" s="7"/>
      <c r="J50" s="14" t="str">
        <f t="shared" si="3"/>
        <v/>
      </c>
      <c r="K50" s="2"/>
      <c r="L50" s="4" t="str">
        <f>IF(AND(G50="",H50=""),"",IF(OR(C50&lt;NgayBatDau,C50&gt;NgayKetThuc),"Ngày tháng phải nằm trong kỳ kế toán",IF(AND(F50&lt;&gt;"",COUNTIF(#REF!,F50)=0),"Tên loại DT/CP chưa được khai báo vào DS Tên loại DTCP","")))</f>
        <v/>
      </c>
    </row>
    <row r="51" spans="2:12" ht="27.75" customHeight="1">
      <c r="B51" s="4">
        <f t="shared" si="2"/>
        <v>49</v>
      </c>
      <c r="C51" s="16"/>
      <c r="D51" s="10"/>
      <c r="E51" s="2"/>
      <c r="F51" s="10"/>
      <c r="G51" s="7"/>
      <c r="H51" s="7"/>
      <c r="I51" s="7"/>
      <c r="J51" s="14" t="str">
        <f t="shared" si="3"/>
        <v/>
      </c>
      <c r="K51" s="2"/>
      <c r="L51" s="4" t="str">
        <f>IF(AND(G51="",H51=""),"",IF(OR(C51&lt;NgayBatDau,C51&gt;NgayKetThuc),"Ngày tháng phải nằm trong kỳ kế toán",IF(AND(F51&lt;&gt;"",COUNTIF(#REF!,F51)=0),"Tên loại DT/CP chưa được khai báo vào DS Tên loại DTCP","")))</f>
        <v/>
      </c>
    </row>
    <row r="52" spans="2:12" ht="27.75" customHeight="1">
      <c r="B52" s="4">
        <f t="shared" si="2"/>
        <v>50</v>
      </c>
      <c r="C52" s="16"/>
      <c r="D52" s="10"/>
      <c r="E52" s="2"/>
      <c r="F52" s="10"/>
      <c r="G52" s="7"/>
      <c r="H52" s="7"/>
      <c r="I52" s="7"/>
      <c r="J52" s="14" t="str">
        <f t="shared" si="3"/>
        <v/>
      </c>
      <c r="K52" s="2"/>
      <c r="L52" s="4" t="str">
        <f>IF(AND(G52="",H52=""),"",IF(OR(C52&lt;NgayBatDau,C52&gt;NgayKetThuc),"Ngày tháng phải nằm trong kỳ kế toán",IF(AND(F52&lt;&gt;"",COUNTIF(#REF!,F52)=0),"Tên loại DT/CP chưa được khai báo vào DS Tên loại DTCP","")))</f>
        <v/>
      </c>
    </row>
    <row r="53" spans="2:12" ht="27.75" customHeight="1">
      <c r="B53" s="4">
        <f t="shared" si="2"/>
        <v>51</v>
      </c>
      <c r="C53" s="16"/>
      <c r="D53" s="10"/>
      <c r="E53" s="2"/>
      <c r="F53" s="10"/>
      <c r="G53" s="7"/>
      <c r="H53" s="7"/>
      <c r="I53" s="7"/>
      <c r="J53" s="14" t="str">
        <f t="shared" si="3"/>
        <v/>
      </c>
      <c r="K53" s="2"/>
      <c r="L53" s="4" t="str">
        <f>IF(AND(G53="",H53=""),"",IF(OR(C53&lt;NgayBatDau,C53&gt;NgayKetThuc),"Ngày tháng phải nằm trong kỳ kế toán",IF(AND(F53&lt;&gt;"",COUNTIF(#REF!,F53)=0),"Tên loại DT/CP chưa được khai báo vào DS Tên loại DTCP","")))</f>
        <v/>
      </c>
    </row>
    <row r="54" spans="2:12" ht="27.75" customHeight="1">
      <c r="B54" s="4">
        <f t="shared" si="2"/>
        <v>52</v>
      </c>
      <c r="C54" s="16"/>
      <c r="D54" s="10"/>
      <c r="E54" s="2"/>
      <c r="F54" s="10"/>
      <c r="G54" s="7"/>
      <c r="H54" s="7"/>
      <c r="I54" s="7"/>
      <c r="J54" s="14" t="str">
        <f t="shared" si="3"/>
        <v/>
      </c>
      <c r="K54" s="2"/>
      <c r="L54" s="4" t="str">
        <f>IF(AND(G54="",H54=""),"",IF(OR(C54&lt;NgayBatDau,C54&gt;NgayKetThuc),"Ngày tháng phải nằm trong kỳ kế toán",IF(AND(F54&lt;&gt;"",COUNTIF(#REF!,F54)=0),"Tên loại DT/CP chưa được khai báo vào DS Tên loại DTCP","")))</f>
        <v/>
      </c>
    </row>
    <row r="55" spans="2:12" ht="27.75" customHeight="1">
      <c r="B55" s="4">
        <f t="shared" si="2"/>
        <v>53</v>
      </c>
      <c r="C55" s="16"/>
      <c r="D55" s="10"/>
      <c r="E55" s="2"/>
      <c r="F55" s="10"/>
      <c r="G55" s="7"/>
      <c r="H55" s="7"/>
      <c r="I55" s="7"/>
      <c r="J55" s="14" t="str">
        <f t="shared" si="3"/>
        <v/>
      </c>
      <c r="K55" s="2"/>
      <c r="L55" s="4" t="str">
        <f>IF(AND(G55="",H55=""),"",IF(OR(C55&lt;NgayBatDau,C55&gt;NgayKetThuc),"Ngày tháng phải nằm trong kỳ kế toán",IF(AND(F55&lt;&gt;"",COUNTIF(#REF!,F55)=0),"Tên loại DT/CP chưa được khai báo vào DS Tên loại DTCP","")))</f>
        <v/>
      </c>
    </row>
    <row r="56" spans="2:12" ht="27.75" customHeight="1">
      <c r="B56" s="4">
        <f t="shared" si="2"/>
        <v>54</v>
      </c>
      <c r="C56" s="16"/>
      <c r="D56" s="10"/>
      <c r="E56" s="2"/>
      <c r="F56" s="10"/>
      <c r="G56" s="7"/>
      <c r="H56" s="7"/>
      <c r="I56" s="7"/>
      <c r="J56" s="14" t="str">
        <f t="shared" si="3"/>
        <v/>
      </c>
      <c r="K56" s="2"/>
      <c r="L56" s="4" t="str">
        <f>IF(AND(G56="",H56=""),"",IF(OR(C56&lt;NgayBatDau,C56&gt;NgayKetThuc),"Ngày tháng phải nằm trong kỳ kế toán",IF(AND(F56&lt;&gt;"",COUNTIF(#REF!,F56)=0),"Tên loại DT/CP chưa được khai báo vào DS Tên loại DTCP","")))</f>
        <v/>
      </c>
    </row>
    <row r="57" spans="2:12" ht="27.75" customHeight="1">
      <c r="B57" s="4">
        <f t="shared" si="2"/>
        <v>55</v>
      </c>
      <c r="C57" s="16"/>
      <c r="D57" s="10"/>
      <c r="E57" s="2"/>
      <c r="F57" s="10"/>
      <c r="G57" s="7"/>
      <c r="H57" s="7"/>
      <c r="I57" s="7"/>
      <c r="J57" s="14" t="str">
        <f t="shared" si="3"/>
        <v/>
      </c>
      <c r="K57" s="2"/>
      <c r="L57" s="4" t="str">
        <f>IF(AND(G57="",H57=""),"",IF(OR(C57&lt;NgayBatDau,C57&gt;NgayKetThuc),"Ngày tháng phải nằm trong kỳ kế toán",IF(AND(F57&lt;&gt;"",COUNTIF(#REF!,F57)=0),"Tên loại DT/CP chưa được khai báo vào DS Tên loại DTCP","")))</f>
        <v/>
      </c>
    </row>
    <row r="58" spans="2:12" ht="27.75" customHeight="1">
      <c r="B58" s="4">
        <f t="shared" si="2"/>
        <v>56</v>
      </c>
      <c r="C58" s="16"/>
      <c r="D58" s="10"/>
      <c r="E58" s="2"/>
      <c r="F58" s="10"/>
      <c r="G58" s="7"/>
      <c r="H58" s="7"/>
      <c r="I58" s="7"/>
      <c r="J58" s="14" t="str">
        <f t="shared" si="3"/>
        <v/>
      </c>
      <c r="K58" s="2"/>
      <c r="L58" s="4" t="str">
        <f>IF(AND(G58="",H58=""),"",IF(OR(C58&lt;NgayBatDau,C58&gt;NgayKetThuc),"Ngày tháng phải nằm trong kỳ kế toán",IF(AND(F58&lt;&gt;"",COUNTIF(#REF!,F58)=0),"Tên loại DT/CP chưa được khai báo vào DS Tên loại DTCP","")))</f>
        <v/>
      </c>
    </row>
    <row r="59" spans="2:12" ht="27.75" customHeight="1">
      <c r="B59" s="4">
        <f t="shared" si="2"/>
        <v>57</v>
      </c>
      <c r="C59" s="16"/>
      <c r="D59" s="10"/>
      <c r="E59" s="2"/>
      <c r="F59" s="10"/>
      <c r="G59" s="7"/>
      <c r="H59" s="7"/>
      <c r="I59" s="7"/>
      <c r="J59" s="14" t="str">
        <f t="shared" si="3"/>
        <v/>
      </c>
      <c r="K59" s="2"/>
      <c r="L59" s="4" t="str">
        <f>IF(AND(G59="",H59=""),"",IF(OR(C59&lt;NgayBatDau,C59&gt;NgayKetThuc),"Ngày tháng phải nằm trong kỳ kế toán",IF(AND(F59&lt;&gt;"",COUNTIF(#REF!,F59)=0),"Tên loại DT/CP chưa được khai báo vào DS Tên loại DTCP","")))</f>
        <v/>
      </c>
    </row>
    <row r="60" spans="2:12" ht="27.75" customHeight="1">
      <c r="B60" s="4">
        <f t="shared" si="2"/>
        <v>58</v>
      </c>
      <c r="C60" s="16"/>
      <c r="D60" s="10"/>
      <c r="E60" s="2"/>
      <c r="F60" s="10"/>
      <c r="G60" s="7"/>
      <c r="H60" s="7"/>
      <c r="I60" s="7"/>
      <c r="J60" s="14" t="str">
        <f t="shared" si="3"/>
        <v/>
      </c>
      <c r="K60" s="2"/>
      <c r="L60" s="4" t="str">
        <f>IF(AND(G60="",H60=""),"",IF(OR(C60&lt;NgayBatDau,C60&gt;NgayKetThuc),"Ngày tháng phải nằm trong kỳ kế toán",IF(AND(F60&lt;&gt;"",COUNTIF(#REF!,F60)=0),"Tên loại DT/CP chưa được khai báo vào DS Tên loại DTCP","")))</f>
        <v/>
      </c>
    </row>
    <row r="61" spans="2:12" ht="27.75" customHeight="1">
      <c r="B61" s="4">
        <f t="shared" si="2"/>
        <v>59</v>
      </c>
      <c r="C61" s="16"/>
      <c r="D61" s="10"/>
      <c r="E61" s="2"/>
      <c r="F61" s="10"/>
      <c r="G61" s="7"/>
      <c r="H61" s="7"/>
      <c r="I61" s="7"/>
      <c r="J61" s="14" t="str">
        <f t="shared" si="3"/>
        <v/>
      </c>
      <c r="K61" s="2"/>
      <c r="L61" s="4" t="str">
        <f>IF(AND(G61="",H61=""),"",IF(OR(C61&lt;NgayBatDau,C61&gt;NgayKetThuc),"Ngày tháng phải nằm trong kỳ kế toán",IF(AND(F61&lt;&gt;"",COUNTIF(#REF!,F61)=0),"Tên loại DT/CP chưa được khai báo vào DS Tên loại DTCP","")))</f>
        <v/>
      </c>
    </row>
    <row r="62" spans="2:12" ht="27.75" customHeight="1">
      <c r="B62" s="4">
        <f t="shared" si="2"/>
        <v>60</v>
      </c>
      <c r="C62" s="16"/>
      <c r="D62" s="10"/>
      <c r="E62" s="2"/>
      <c r="F62" s="10"/>
      <c r="G62" s="7"/>
      <c r="H62" s="7"/>
      <c r="I62" s="7"/>
      <c r="J62" s="14" t="str">
        <f t="shared" si="3"/>
        <v/>
      </c>
      <c r="K62" s="2"/>
      <c r="L62" s="4" t="str">
        <f>IF(AND(G62="",H62=""),"",IF(OR(C62&lt;NgayBatDau,C62&gt;NgayKetThuc),"Ngày tháng phải nằm trong kỳ kế toán",IF(AND(F62&lt;&gt;"",COUNTIF(#REF!,F62)=0),"Tên loại DT/CP chưa được khai báo vào DS Tên loại DTCP","")))</f>
        <v/>
      </c>
    </row>
    <row r="63" spans="2:12" ht="27.75" customHeight="1">
      <c r="B63" s="4">
        <f t="shared" si="2"/>
        <v>61</v>
      </c>
      <c r="C63" s="16"/>
      <c r="D63" s="10"/>
      <c r="E63" s="2"/>
      <c r="F63" s="10"/>
      <c r="G63" s="7"/>
      <c r="H63" s="7"/>
      <c r="I63" s="7"/>
      <c r="J63" s="14" t="str">
        <f t="shared" si="3"/>
        <v/>
      </c>
      <c r="K63" s="2"/>
      <c r="L63" s="4" t="str">
        <f>IF(AND(G63="",H63=""),"",IF(OR(C63&lt;NgayBatDau,C63&gt;NgayKetThuc),"Ngày tháng phải nằm trong kỳ kế toán",IF(AND(F63&lt;&gt;"",COUNTIF(#REF!,F63)=0),"Tên loại DT/CP chưa được khai báo vào DS Tên loại DTCP","")))</f>
        <v/>
      </c>
    </row>
    <row r="64" spans="2:12" ht="27.75" customHeight="1">
      <c r="B64" s="4">
        <f t="shared" si="2"/>
        <v>62</v>
      </c>
      <c r="C64" s="16"/>
      <c r="D64" s="10"/>
      <c r="E64" s="2"/>
      <c r="F64" s="10"/>
      <c r="G64" s="7"/>
      <c r="H64" s="7"/>
      <c r="I64" s="7"/>
      <c r="J64" s="14" t="str">
        <f t="shared" si="3"/>
        <v/>
      </c>
      <c r="K64" s="2"/>
      <c r="L64" s="4" t="str">
        <f>IF(AND(G64="",H64=""),"",IF(OR(C64&lt;NgayBatDau,C64&gt;NgayKetThuc),"Ngày tháng phải nằm trong kỳ kế toán",IF(AND(F64&lt;&gt;"",COUNTIF(#REF!,F64)=0),"Tên loại DT/CP chưa được khai báo vào DS Tên loại DTCP","")))</f>
        <v/>
      </c>
    </row>
    <row r="65" spans="2:12" ht="27.75" customHeight="1">
      <c r="B65" s="4">
        <f t="shared" si="2"/>
        <v>63</v>
      </c>
      <c r="C65" s="16"/>
      <c r="D65" s="10"/>
      <c r="E65" s="2"/>
      <c r="F65" s="10"/>
      <c r="G65" s="7"/>
      <c r="H65" s="7"/>
      <c r="I65" s="7"/>
      <c r="J65" s="14" t="str">
        <f t="shared" si="3"/>
        <v/>
      </c>
      <c r="K65" s="2"/>
      <c r="L65" s="4" t="str">
        <f>IF(AND(G65="",H65=""),"",IF(OR(C65&lt;NgayBatDau,C65&gt;NgayKetThuc),"Ngày tháng phải nằm trong kỳ kế toán",IF(AND(F65&lt;&gt;"",COUNTIF(#REF!,F65)=0),"Tên loại DT/CP chưa được khai báo vào DS Tên loại DTCP","")))</f>
        <v/>
      </c>
    </row>
    <row r="66" spans="2:12" ht="27.75" customHeight="1">
      <c r="B66" s="4">
        <f t="shared" si="2"/>
        <v>64</v>
      </c>
      <c r="C66" s="16"/>
      <c r="D66" s="10"/>
      <c r="E66" s="2"/>
      <c r="F66" s="10"/>
      <c r="G66" s="7"/>
      <c r="H66" s="7"/>
      <c r="I66" s="7"/>
      <c r="J66" s="14" t="str">
        <f t="shared" si="3"/>
        <v/>
      </c>
      <c r="K66" s="2"/>
      <c r="L66" s="4" t="str">
        <f>IF(AND(G66="",H66=""),"",IF(OR(C66&lt;NgayBatDau,C66&gt;NgayKetThuc),"Ngày tháng phải nằm trong kỳ kế toán",IF(AND(F66&lt;&gt;"",COUNTIF(#REF!,F66)=0),"Tên loại DT/CP chưa được khai báo vào DS Tên loại DTCP","")))</f>
        <v/>
      </c>
    </row>
    <row r="67" spans="2:12" ht="27.75" customHeight="1">
      <c r="B67" s="4">
        <f t="shared" si="2"/>
        <v>65</v>
      </c>
      <c r="C67" s="16"/>
      <c r="D67" s="10"/>
      <c r="E67" s="2"/>
      <c r="F67" s="10"/>
      <c r="G67" s="7"/>
      <c r="H67" s="7"/>
      <c r="I67" s="7"/>
      <c r="J67" s="14" t="str">
        <f t="shared" si="3"/>
        <v/>
      </c>
      <c r="K67" s="2"/>
      <c r="L67" s="4" t="str">
        <f>IF(AND(G67="",H67=""),"",IF(OR(C67&lt;NgayBatDau,C67&gt;NgayKetThuc),"Ngày tháng phải nằm trong kỳ kế toán",IF(AND(F67&lt;&gt;"",COUNTIF(#REF!,F67)=0),"Tên loại DT/CP chưa được khai báo vào DS Tên loại DTCP","")))</f>
        <v/>
      </c>
    </row>
    <row r="68" spans="2:12" ht="27.75" customHeight="1">
      <c r="B68" s="4">
        <f t="shared" ref="B68:B131" si="4">ROW(A68)-2</f>
        <v>66</v>
      </c>
      <c r="C68" s="16"/>
      <c r="D68" s="10"/>
      <c r="E68" s="2"/>
      <c r="F68" s="10"/>
      <c r="G68" s="7"/>
      <c r="H68" s="7"/>
      <c r="I68" s="7"/>
      <c r="J68" s="14" t="str">
        <f t="shared" ref="J68:J131" si="5">IF(G68&lt;&gt;"",G68*SUM(1,I68),IF(H68&lt;&gt;"",H68*SUM(1,I68),""))</f>
        <v/>
      </c>
      <c r="K68" s="2"/>
      <c r="L68" s="4" t="str">
        <f>IF(AND(G68="",H68=""),"",IF(OR(C68&lt;NgayBatDau,C68&gt;NgayKetThuc),"Ngày tháng phải nằm trong kỳ kế toán",IF(AND(F68&lt;&gt;"",COUNTIF(#REF!,F68)=0),"Tên loại DT/CP chưa được khai báo vào DS Tên loại DTCP","")))</f>
        <v/>
      </c>
    </row>
    <row r="69" spans="2:12" ht="27.75" customHeight="1">
      <c r="B69" s="4">
        <f t="shared" si="4"/>
        <v>67</v>
      </c>
      <c r="C69" s="16"/>
      <c r="D69" s="10"/>
      <c r="E69" s="2"/>
      <c r="F69" s="10"/>
      <c r="G69" s="7"/>
      <c r="H69" s="7"/>
      <c r="I69" s="7"/>
      <c r="J69" s="14" t="str">
        <f t="shared" si="5"/>
        <v/>
      </c>
      <c r="K69" s="2"/>
      <c r="L69" s="4" t="str">
        <f>IF(AND(G69="",H69=""),"",IF(OR(C69&lt;NgayBatDau,C69&gt;NgayKetThuc),"Ngày tháng phải nằm trong kỳ kế toán",IF(AND(F69&lt;&gt;"",COUNTIF(#REF!,F69)=0),"Tên loại DT/CP chưa được khai báo vào DS Tên loại DTCP","")))</f>
        <v/>
      </c>
    </row>
    <row r="70" spans="2:12" ht="27.75" customHeight="1">
      <c r="B70" s="4">
        <f t="shared" si="4"/>
        <v>68</v>
      </c>
      <c r="C70" s="16"/>
      <c r="D70" s="10"/>
      <c r="E70" s="2"/>
      <c r="F70" s="10"/>
      <c r="G70" s="7"/>
      <c r="H70" s="7"/>
      <c r="I70" s="7"/>
      <c r="J70" s="14" t="str">
        <f t="shared" si="5"/>
        <v/>
      </c>
      <c r="K70" s="2"/>
      <c r="L70" s="4" t="str">
        <f>IF(AND(G70="",H70=""),"",IF(OR(C70&lt;NgayBatDau,C70&gt;NgayKetThuc),"Ngày tháng phải nằm trong kỳ kế toán",IF(AND(F70&lt;&gt;"",COUNTIF(#REF!,F70)=0),"Tên loại DT/CP chưa được khai báo vào DS Tên loại DTCP","")))</f>
        <v/>
      </c>
    </row>
    <row r="71" spans="2:12" ht="27.75" customHeight="1">
      <c r="B71" s="4">
        <f t="shared" si="4"/>
        <v>69</v>
      </c>
      <c r="C71" s="16"/>
      <c r="D71" s="10"/>
      <c r="E71" s="2"/>
      <c r="F71" s="10"/>
      <c r="G71" s="7"/>
      <c r="H71" s="7"/>
      <c r="I71" s="7"/>
      <c r="J71" s="14" t="str">
        <f t="shared" si="5"/>
        <v/>
      </c>
      <c r="K71" s="2"/>
      <c r="L71" s="4" t="str">
        <f>IF(AND(G71="",H71=""),"",IF(OR(C71&lt;NgayBatDau,C71&gt;NgayKetThuc),"Ngày tháng phải nằm trong kỳ kế toán",IF(AND(F71&lt;&gt;"",COUNTIF(#REF!,F71)=0),"Tên loại DT/CP chưa được khai báo vào DS Tên loại DTCP","")))</f>
        <v/>
      </c>
    </row>
    <row r="72" spans="2:12" ht="27.75" customHeight="1">
      <c r="B72" s="4">
        <f t="shared" si="4"/>
        <v>70</v>
      </c>
      <c r="C72" s="16"/>
      <c r="D72" s="10"/>
      <c r="E72" s="2"/>
      <c r="F72" s="10"/>
      <c r="G72" s="7"/>
      <c r="H72" s="7"/>
      <c r="I72" s="7"/>
      <c r="J72" s="14" t="str">
        <f t="shared" si="5"/>
        <v/>
      </c>
      <c r="K72" s="2"/>
      <c r="L72" s="4" t="str">
        <f>IF(AND(G72="",H72=""),"",IF(OR(C72&lt;NgayBatDau,C72&gt;NgayKetThuc),"Ngày tháng phải nằm trong kỳ kế toán",IF(AND(F72&lt;&gt;"",COUNTIF(#REF!,F72)=0),"Tên loại DT/CP chưa được khai báo vào DS Tên loại DTCP","")))</f>
        <v/>
      </c>
    </row>
    <row r="73" spans="2:12" ht="27.75" customHeight="1">
      <c r="B73" s="4">
        <f t="shared" si="4"/>
        <v>71</v>
      </c>
      <c r="C73" s="16"/>
      <c r="D73" s="10"/>
      <c r="E73" s="2"/>
      <c r="F73" s="10"/>
      <c r="G73" s="7"/>
      <c r="H73" s="7"/>
      <c r="I73" s="7"/>
      <c r="J73" s="14" t="str">
        <f t="shared" si="5"/>
        <v/>
      </c>
      <c r="K73" s="2"/>
      <c r="L73" s="4" t="str">
        <f>IF(AND(G73="",H73=""),"",IF(OR(C73&lt;NgayBatDau,C73&gt;NgayKetThuc),"Ngày tháng phải nằm trong kỳ kế toán",IF(AND(F73&lt;&gt;"",COUNTIF(#REF!,F73)=0),"Tên loại DT/CP chưa được khai báo vào DS Tên loại DTCP","")))</f>
        <v/>
      </c>
    </row>
    <row r="74" spans="2:12" ht="27.75" customHeight="1">
      <c r="B74" s="4">
        <f t="shared" si="4"/>
        <v>72</v>
      </c>
      <c r="C74" s="16"/>
      <c r="D74" s="10"/>
      <c r="E74" s="2"/>
      <c r="F74" s="10"/>
      <c r="G74" s="7"/>
      <c r="H74" s="7"/>
      <c r="I74" s="7"/>
      <c r="J74" s="14" t="str">
        <f t="shared" si="5"/>
        <v/>
      </c>
      <c r="K74" s="2"/>
      <c r="L74" s="4" t="str">
        <f>IF(AND(G74="",H74=""),"",IF(OR(C74&lt;NgayBatDau,C74&gt;NgayKetThuc),"Ngày tháng phải nằm trong kỳ kế toán",IF(AND(F74&lt;&gt;"",COUNTIF(#REF!,F74)=0),"Tên loại DT/CP chưa được khai báo vào DS Tên loại DTCP","")))</f>
        <v/>
      </c>
    </row>
    <row r="75" spans="2:12" ht="27.75" customHeight="1">
      <c r="B75" s="4">
        <f t="shared" si="4"/>
        <v>73</v>
      </c>
      <c r="C75" s="16"/>
      <c r="D75" s="10"/>
      <c r="E75" s="2"/>
      <c r="F75" s="10"/>
      <c r="G75" s="7"/>
      <c r="H75" s="7"/>
      <c r="I75" s="7"/>
      <c r="J75" s="14" t="str">
        <f t="shared" si="5"/>
        <v/>
      </c>
      <c r="K75" s="2"/>
      <c r="L75" s="4" t="str">
        <f>IF(AND(G75="",H75=""),"",IF(OR(C75&lt;NgayBatDau,C75&gt;NgayKetThuc),"Ngày tháng phải nằm trong kỳ kế toán",IF(AND(F75&lt;&gt;"",COUNTIF(#REF!,F75)=0),"Tên loại DT/CP chưa được khai báo vào DS Tên loại DTCP","")))</f>
        <v/>
      </c>
    </row>
    <row r="76" spans="2:12" ht="27.75" customHeight="1">
      <c r="B76" s="4">
        <f t="shared" si="4"/>
        <v>74</v>
      </c>
      <c r="C76" s="16"/>
      <c r="D76" s="10"/>
      <c r="E76" s="2"/>
      <c r="F76" s="10"/>
      <c r="G76" s="7"/>
      <c r="H76" s="7"/>
      <c r="I76" s="7"/>
      <c r="J76" s="14" t="str">
        <f t="shared" si="5"/>
        <v/>
      </c>
      <c r="K76" s="2"/>
      <c r="L76" s="4" t="str">
        <f>IF(AND(G76="",H76=""),"",IF(OR(C76&lt;NgayBatDau,C76&gt;NgayKetThuc),"Ngày tháng phải nằm trong kỳ kế toán",IF(AND(F76&lt;&gt;"",COUNTIF(#REF!,F76)=0),"Tên loại DT/CP chưa được khai báo vào DS Tên loại DTCP","")))</f>
        <v/>
      </c>
    </row>
    <row r="77" spans="2:12" ht="27.75" customHeight="1">
      <c r="B77" s="4">
        <f t="shared" si="4"/>
        <v>75</v>
      </c>
      <c r="C77" s="16"/>
      <c r="D77" s="10"/>
      <c r="E77" s="2"/>
      <c r="F77" s="10"/>
      <c r="G77" s="7"/>
      <c r="H77" s="7"/>
      <c r="I77" s="7"/>
      <c r="J77" s="14" t="str">
        <f t="shared" si="5"/>
        <v/>
      </c>
      <c r="K77" s="2"/>
      <c r="L77" s="4" t="str">
        <f>IF(AND(G77="",H77=""),"",IF(OR(C77&lt;NgayBatDau,C77&gt;NgayKetThuc),"Ngày tháng phải nằm trong kỳ kế toán",IF(AND(F77&lt;&gt;"",COUNTIF(#REF!,F77)=0),"Tên loại DT/CP chưa được khai báo vào DS Tên loại DTCP","")))</f>
        <v/>
      </c>
    </row>
    <row r="78" spans="2:12" ht="27.75" customHeight="1">
      <c r="B78" s="4">
        <f t="shared" si="4"/>
        <v>76</v>
      </c>
      <c r="C78" s="16"/>
      <c r="D78" s="10"/>
      <c r="E78" s="2"/>
      <c r="F78" s="10"/>
      <c r="G78" s="7"/>
      <c r="H78" s="7"/>
      <c r="I78" s="7"/>
      <c r="J78" s="14" t="str">
        <f t="shared" si="5"/>
        <v/>
      </c>
      <c r="K78" s="2"/>
      <c r="L78" s="4" t="str">
        <f>IF(AND(G78="",H78=""),"",IF(OR(C78&lt;NgayBatDau,C78&gt;NgayKetThuc),"Ngày tháng phải nằm trong kỳ kế toán",IF(AND(F78&lt;&gt;"",COUNTIF(#REF!,F78)=0),"Tên loại DT/CP chưa được khai báo vào DS Tên loại DTCP","")))</f>
        <v/>
      </c>
    </row>
    <row r="79" spans="2:12" ht="27.75" customHeight="1">
      <c r="B79" s="4">
        <f t="shared" si="4"/>
        <v>77</v>
      </c>
      <c r="C79" s="16"/>
      <c r="D79" s="10"/>
      <c r="E79" s="2"/>
      <c r="F79" s="10"/>
      <c r="G79" s="7"/>
      <c r="H79" s="7"/>
      <c r="I79" s="7"/>
      <c r="J79" s="14" t="str">
        <f t="shared" si="5"/>
        <v/>
      </c>
      <c r="K79" s="2"/>
      <c r="L79" s="4" t="str">
        <f>IF(AND(G79="",H79=""),"",IF(OR(C79&lt;NgayBatDau,C79&gt;NgayKetThuc),"Ngày tháng phải nằm trong kỳ kế toán",IF(AND(F79&lt;&gt;"",COUNTIF(#REF!,F79)=0),"Tên loại DT/CP chưa được khai báo vào DS Tên loại DTCP","")))</f>
        <v/>
      </c>
    </row>
    <row r="80" spans="2:12" ht="27.75" customHeight="1">
      <c r="B80" s="4">
        <f t="shared" si="4"/>
        <v>78</v>
      </c>
      <c r="C80" s="16"/>
      <c r="D80" s="10"/>
      <c r="E80" s="2"/>
      <c r="F80" s="10"/>
      <c r="G80" s="7"/>
      <c r="H80" s="7"/>
      <c r="I80" s="7"/>
      <c r="J80" s="14" t="str">
        <f t="shared" si="5"/>
        <v/>
      </c>
      <c r="K80" s="2"/>
      <c r="L80" s="4" t="str">
        <f>IF(AND(G80="",H80=""),"",IF(OR(C80&lt;NgayBatDau,C80&gt;NgayKetThuc),"Ngày tháng phải nằm trong kỳ kế toán",IF(AND(F80&lt;&gt;"",COUNTIF(#REF!,F80)=0),"Tên loại DT/CP chưa được khai báo vào DS Tên loại DTCP","")))</f>
        <v/>
      </c>
    </row>
    <row r="81" spans="2:12" ht="27.75" customHeight="1">
      <c r="B81" s="4">
        <f t="shared" si="4"/>
        <v>79</v>
      </c>
      <c r="C81" s="16"/>
      <c r="D81" s="10"/>
      <c r="E81" s="2"/>
      <c r="F81" s="10"/>
      <c r="G81" s="7"/>
      <c r="H81" s="7"/>
      <c r="I81" s="7"/>
      <c r="J81" s="14" t="str">
        <f t="shared" si="5"/>
        <v/>
      </c>
      <c r="K81" s="2"/>
      <c r="L81" s="4" t="str">
        <f>IF(AND(G81="",H81=""),"",IF(OR(C81&lt;NgayBatDau,C81&gt;NgayKetThuc),"Ngày tháng phải nằm trong kỳ kế toán",IF(AND(F81&lt;&gt;"",COUNTIF(#REF!,F81)=0),"Tên loại DT/CP chưa được khai báo vào DS Tên loại DTCP","")))</f>
        <v/>
      </c>
    </row>
    <row r="82" spans="2:12" ht="27.75" customHeight="1">
      <c r="B82" s="4">
        <f t="shared" si="4"/>
        <v>80</v>
      </c>
      <c r="C82" s="16"/>
      <c r="D82" s="10"/>
      <c r="E82" s="2"/>
      <c r="F82" s="10"/>
      <c r="G82" s="7"/>
      <c r="H82" s="7"/>
      <c r="I82" s="7"/>
      <c r="J82" s="14" t="str">
        <f t="shared" si="5"/>
        <v/>
      </c>
      <c r="K82" s="2"/>
      <c r="L82" s="4" t="str">
        <f>IF(AND(G82="",H82=""),"",IF(OR(C82&lt;NgayBatDau,C82&gt;NgayKetThuc),"Ngày tháng phải nằm trong kỳ kế toán",IF(AND(F82&lt;&gt;"",COUNTIF(#REF!,F82)=0),"Tên loại DT/CP chưa được khai báo vào DS Tên loại DTCP","")))</f>
        <v/>
      </c>
    </row>
    <row r="83" spans="2:12" ht="27.75" customHeight="1">
      <c r="B83" s="4">
        <f t="shared" si="4"/>
        <v>81</v>
      </c>
      <c r="C83" s="16"/>
      <c r="D83" s="10"/>
      <c r="E83" s="2"/>
      <c r="F83" s="10"/>
      <c r="G83" s="7"/>
      <c r="H83" s="7"/>
      <c r="I83" s="7"/>
      <c r="J83" s="14" t="str">
        <f t="shared" si="5"/>
        <v/>
      </c>
      <c r="K83" s="2"/>
      <c r="L83" s="4" t="str">
        <f>IF(AND(G83="",H83=""),"",IF(OR(C83&lt;NgayBatDau,C83&gt;NgayKetThuc),"Ngày tháng phải nằm trong kỳ kế toán",IF(AND(F83&lt;&gt;"",COUNTIF(#REF!,F83)=0),"Tên loại DT/CP chưa được khai báo vào DS Tên loại DTCP","")))</f>
        <v/>
      </c>
    </row>
    <row r="84" spans="2:12" ht="27.75" customHeight="1">
      <c r="B84" s="4">
        <f t="shared" si="4"/>
        <v>82</v>
      </c>
      <c r="C84" s="16"/>
      <c r="D84" s="10"/>
      <c r="E84" s="2"/>
      <c r="F84" s="10"/>
      <c r="G84" s="7"/>
      <c r="H84" s="7"/>
      <c r="I84" s="7"/>
      <c r="J84" s="14" t="str">
        <f t="shared" si="5"/>
        <v/>
      </c>
      <c r="K84" s="2"/>
      <c r="L84" s="4" t="str">
        <f>IF(AND(G84="",H84=""),"",IF(OR(C84&lt;NgayBatDau,C84&gt;NgayKetThuc),"Ngày tháng phải nằm trong kỳ kế toán",IF(AND(F84&lt;&gt;"",COUNTIF(#REF!,F84)=0),"Tên loại DT/CP chưa được khai báo vào DS Tên loại DTCP","")))</f>
        <v/>
      </c>
    </row>
    <row r="85" spans="2:12" ht="27.75" customHeight="1">
      <c r="B85" s="4">
        <f t="shared" si="4"/>
        <v>83</v>
      </c>
      <c r="C85" s="16"/>
      <c r="D85" s="10"/>
      <c r="E85" s="2"/>
      <c r="F85" s="10"/>
      <c r="G85" s="7"/>
      <c r="H85" s="7"/>
      <c r="I85" s="7"/>
      <c r="J85" s="14" t="str">
        <f t="shared" si="5"/>
        <v/>
      </c>
      <c r="K85" s="2"/>
      <c r="L85" s="4" t="str">
        <f>IF(AND(G85="",H85=""),"",IF(OR(C85&lt;NgayBatDau,C85&gt;NgayKetThuc),"Ngày tháng phải nằm trong kỳ kế toán",IF(AND(F85&lt;&gt;"",COUNTIF(#REF!,F85)=0),"Tên loại DT/CP chưa được khai báo vào DS Tên loại DTCP","")))</f>
        <v/>
      </c>
    </row>
    <row r="86" spans="2:12" ht="27.75" customHeight="1">
      <c r="B86" s="4">
        <f t="shared" si="4"/>
        <v>84</v>
      </c>
      <c r="C86" s="16"/>
      <c r="D86" s="10"/>
      <c r="E86" s="2"/>
      <c r="F86" s="10"/>
      <c r="G86" s="7"/>
      <c r="H86" s="7"/>
      <c r="I86" s="7"/>
      <c r="J86" s="14" t="str">
        <f t="shared" si="5"/>
        <v/>
      </c>
      <c r="K86" s="2"/>
      <c r="L86" s="4" t="str">
        <f>IF(AND(G86="",H86=""),"",IF(OR(C86&lt;NgayBatDau,C86&gt;NgayKetThuc),"Ngày tháng phải nằm trong kỳ kế toán",IF(AND(F86&lt;&gt;"",COUNTIF(#REF!,F86)=0),"Tên loại DT/CP chưa được khai báo vào DS Tên loại DTCP","")))</f>
        <v/>
      </c>
    </row>
    <row r="87" spans="2:12" ht="27.75" customHeight="1">
      <c r="B87" s="4">
        <f t="shared" si="4"/>
        <v>85</v>
      </c>
      <c r="C87" s="16"/>
      <c r="D87" s="10"/>
      <c r="E87" s="2"/>
      <c r="F87" s="10"/>
      <c r="G87" s="7"/>
      <c r="H87" s="7"/>
      <c r="I87" s="7"/>
      <c r="J87" s="14" t="str">
        <f t="shared" si="5"/>
        <v/>
      </c>
      <c r="K87" s="2"/>
      <c r="L87" s="4" t="str">
        <f>IF(AND(G87="",H87=""),"",IF(OR(C87&lt;NgayBatDau,C87&gt;NgayKetThuc),"Ngày tháng phải nằm trong kỳ kế toán",IF(AND(F87&lt;&gt;"",COUNTIF(#REF!,F87)=0),"Tên loại DT/CP chưa được khai báo vào DS Tên loại DTCP","")))</f>
        <v/>
      </c>
    </row>
    <row r="88" spans="2:12" ht="27.75" customHeight="1">
      <c r="B88" s="4">
        <f t="shared" si="4"/>
        <v>86</v>
      </c>
      <c r="C88" s="16"/>
      <c r="D88" s="10"/>
      <c r="E88" s="2"/>
      <c r="F88" s="10"/>
      <c r="G88" s="7"/>
      <c r="H88" s="7"/>
      <c r="I88" s="7"/>
      <c r="J88" s="14" t="str">
        <f t="shared" si="5"/>
        <v/>
      </c>
      <c r="K88" s="2"/>
      <c r="L88" s="4" t="str">
        <f>IF(AND(G88="",H88=""),"",IF(OR(C88&lt;NgayBatDau,C88&gt;NgayKetThuc),"Ngày tháng phải nằm trong kỳ kế toán",IF(AND(F88&lt;&gt;"",COUNTIF(#REF!,F88)=0),"Tên loại DT/CP chưa được khai báo vào DS Tên loại DTCP","")))</f>
        <v/>
      </c>
    </row>
    <row r="89" spans="2:12" ht="27.75" customHeight="1">
      <c r="B89" s="4">
        <f t="shared" si="4"/>
        <v>87</v>
      </c>
      <c r="C89" s="16"/>
      <c r="D89" s="10"/>
      <c r="E89" s="2"/>
      <c r="F89" s="10"/>
      <c r="G89" s="7"/>
      <c r="H89" s="7"/>
      <c r="I89" s="7"/>
      <c r="J89" s="14" t="str">
        <f t="shared" si="5"/>
        <v/>
      </c>
      <c r="K89" s="2"/>
      <c r="L89" s="4" t="str">
        <f>IF(AND(G89="",H89=""),"",IF(OR(C89&lt;NgayBatDau,C89&gt;NgayKetThuc),"Ngày tháng phải nằm trong kỳ kế toán",IF(AND(F89&lt;&gt;"",COUNTIF(#REF!,F89)=0),"Tên loại DT/CP chưa được khai báo vào DS Tên loại DTCP","")))</f>
        <v/>
      </c>
    </row>
    <row r="90" spans="2:12" ht="27.75" customHeight="1">
      <c r="B90" s="4">
        <f t="shared" si="4"/>
        <v>88</v>
      </c>
      <c r="C90" s="16"/>
      <c r="D90" s="10"/>
      <c r="E90" s="2"/>
      <c r="F90" s="10"/>
      <c r="G90" s="7"/>
      <c r="H90" s="7"/>
      <c r="I90" s="7"/>
      <c r="J90" s="14" t="str">
        <f t="shared" si="5"/>
        <v/>
      </c>
      <c r="K90" s="2"/>
      <c r="L90" s="4" t="str">
        <f>IF(AND(G90="",H90=""),"",IF(OR(C90&lt;NgayBatDau,C90&gt;NgayKetThuc),"Ngày tháng phải nằm trong kỳ kế toán",IF(AND(F90&lt;&gt;"",COUNTIF(#REF!,F90)=0),"Tên loại DT/CP chưa được khai báo vào DS Tên loại DTCP","")))</f>
        <v/>
      </c>
    </row>
    <row r="91" spans="2:12" ht="27.75" customHeight="1">
      <c r="B91" s="4">
        <f t="shared" si="4"/>
        <v>89</v>
      </c>
      <c r="C91" s="16"/>
      <c r="D91" s="10"/>
      <c r="E91" s="2"/>
      <c r="F91" s="10"/>
      <c r="G91" s="7"/>
      <c r="H91" s="7"/>
      <c r="I91" s="7"/>
      <c r="J91" s="14" t="str">
        <f t="shared" si="5"/>
        <v/>
      </c>
      <c r="K91" s="2"/>
      <c r="L91" s="4" t="str">
        <f>IF(AND(G91="",H91=""),"",IF(OR(C91&lt;NgayBatDau,C91&gt;NgayKetThuc),"Ngày tháng phải nằm trong kỳ kế toán",IF(AND(F91&lt;&gt;"",COUNTIF(#REF!,F91)=0),"Tên loại DT/CP chưa được khai báo vào DS Tên loại DTCP","")))</f>
        <v/>
      </c>
    </row>
    <row r="92" spans="2:12" ht="27.75" customHeight="1">
      <c r="B92" s="4">
        <f t="shared" si="4"/>
        <v>90</v>
      </c>
      <c r="C92" s="16"/>
      <c r="D92" s="10"/>
      <c r="E92" s="2"/>
      <c r="F92" s="10"/>
      <c r="G92" s="7"/>
      <c r="H92" s="7"/>
      <c r="I92" s="7"/>
      <c r="J92" s="14" t="str">
        <f t="shared" si="5"/>
        <v/>
      </c>
      <c r="K92" s="2"/>
      <c r="L92" s="4" t="str">
        <f>IF(AND(G92="",H92=""),"",IF(OR(C92&lt;NgayBatDau,C92&gt;NgayKetThuc),"Ngày tháng phải nằm trong kỳ kế toán",IF(AND(F92&lt;&gt;"",COUNTIF(#REF!,F92)=0),"Tên loại DT/CP chưa được khai báo vào DS Tên loại DTCP","")))</f>
        <v/>
      </c>
    </row>
    <row r="93" spans="2:12" ht="27.75" customHeight="1">
      <c r="B93" s="4">
        <f t="shared" si="4"/>
        <v>91</v>
      </c>
      <c r="C93" s="16"/>
      <c r="D93" s="10"/>
      <c r="E93" s="2"/>
      <c r="F93" s="10"/>
      <c r="G93" s="7"/>
      <c r="H93" s="7"/>
      <c r="I93" s="7"/>
      <c r="J93" s="14" t="str">
        <f t="shared" si="5"/>
        <v/>
      </c>
      <c r="K93" s="2"/>
      <c r="L93" s="4" t="str">
        <f>IF(AND(G93="",H93=""),"",IF(OR(C93&lt;NgayBatDau,C93&gt;NgayKetThuc),"Ngày tháng phải nằm trong kỳ kế toán",IF(AND(F93&lt;&gt;"",COUNTIF(#REF!,F93)=0),"Tên loại DT/CP chưa được khai báo vào DS Tên loại DTCP","")))</f>
        <v/>
      </c>
    </row>
    <row r="94" spans="2:12" ht="27.75" customHeight="1">
      <c r="B94" s="4">
        <f t="shared" si="4"/>
        <v>92</v>
      </c>
      <c r="C94" s="16"/>
      <c r="D94" s="10"/>
      <c r="E94" s="2"/>
      <c r="F94" s="10"/>
      <c r="G94" s="7"/>
      <c r="H94" s="7"/>
      <c r="I94" s="7"/>
      <c r="J94" s="14" t="str">
        <f t="shared" si="5"/>
        <v/>
      </c>
      <c r="K94" s="2"/>
      <c r="L94" s="4" t="str">
        <f>IF(AND(G94="",H94=""),"",IF(OR(C94&lt;NgayBatDau,C94&gt;NgayKetThuc),"Ngày tháng phải nằm trong kỳ kế toán",IF(AND(F94&lt;&gt;"",COUNTIF(#REF!,F94)=0),"Tên loại DT/CP chưa được khai báo vào DS Tên loại DTCP","")))</f>
        <v/>
      </c>
    </row>
    <row r="95" spans="2:12" ht="27.75" customHeight="1">
      <c r="B95" s="4">
        <f t="shared" si="4"/>
        <v>93</v>
      </c>
      <c r="C95" s="16"/>
      <c r="D95" s="10"/>
      <c r="E95" s="2"/>
      <c r="F95" s="10"/>
      <c r="G95" s="7"/>
      <c r="H95" s="7"/>
      <c r="I95" s="7"/>
      <c r="J95" s="14" t="str">
        <f t="shared" si="5"/>
        <v/>
      </c>
      <c r="K95" s="2"/>
      <c r="L95" s="4" t="str">
        <f>IF(AND(G95="",H95=""),"",IF(OR(C95&lt;NgayBatDau,C95&gt;NgayKetThuc),"Ngày tháng phải nằm trong kỳ kế toán",IF(AND(F95&lt;&gt;"",COUNTIF(#REF!,F95)=0),"Tên loại DT/CP chưa được khai báo vào DS Tên loại DTCP","")))</f>
        <v/>
      </c>
    </row>
    <row r="96" spans="2:12" ht="27.75" customHeight="1">
      <c r="B96" s="4">
        <f t="shared" si="4"/>
        <v>94</v>
      </c>
      <c r="C96" s="16"/>
      <c r="D96" s="10"/>
      <c r="E96" s="2"/>
      <c r="F96" s="10"/>
      <c r="G96" s="7"/>
      <c r="H96" s="7"/>
      <c r="I96" s="7"/>
      <c r="J96" s="14" t="str">
        <f t="shared" si="5"/>
        <v/>
      </c>
      <c r="K96" s="2"/>
      <c r="L96" s="4" t="str">
        <f>IF(AND(G96="",H96=""),"",IF(OR(C96&lt;NgayBatDau,C96&gt;NgayKetThuc),"Ngày tháng phải nằm trong kỳ kế toán",IF(AND(F96&lt;&gt;"",COUNTIF(#REF!,F96)=0),"Tên loại DT/CP chưa được khai báo vào DS Tên loại DTCP","")))</f>
        <v/>
      </c>
    </row>
    <row r="97" spans="2:12" ht="27.75" customHeight="1">
      <c r="B97" s="4">
        <f t="shared" si="4"/>
        <v>95</v>
      </c>
      <c r="C97" s="16"/>
      <c r="D97" s="10"/>
      <c r="E97" s="2"/>
      <c r="F97" s="10"/>
      <c r="G97" s="7"/>
      <c r="H97" s="7"/>
      <c r="I97" s="7"/>
      <c r="J97" s="14" t="str">
        <f t="shared" si="5"/>
        <v/>
      </c>
      <c r="K97" s="2"/>
      <c r="L97" s="4" t="str">
        <f>IF(AND(G97="",H97=""),"",IF(OR(C97&lt;NgayBatDau,C97&gt;NgayKetThuc),"Ngày tháng phải nằm trong kỳ kế toán",IF(AND(F97&lt;&gt;"",COUNTIF(#REF!,F97)=0),"Tên loại DT/CP chưa được khai báo vào DS Tên loại DTCP","")))</f>
        <v/>
      </c>
    </row>
    <row r="98" spans="2:12" ht="27.75" customHeight="1">
      <c r="B98" s="4">
        <f t="shared" si="4"/>
        <v>96</v>
      </c>
      <c r="C98" s="16"/>
      <c r="D98" s="10"/>
      <c r="E98" s="2"/>
      <c r="F98" s="10"/>
      <c r="G98" s="7"/>
      <c r="H98" s="7"/>
      <c r="I98" s="7"/>
      <c r="J98" s="14" t="str">
        <f t="shared" si="5"/>
        <v/>
      </c>
      <c r="K98" s="2"/>
      <c r="L98" s="4" t="str">
        <f>IF(AND(G98="",H98=""),"",IF(OR(C98&lt;NgayBatDau,C98&gt;NgayKetThuc),"Ngày tháng phải nằm trong kỳ kế toán",IF(AND(F98&lt;&gt;"",COUNTIF(#REF!,F98)=0),"Tên loại DT/CP chưa được khai báo vào DS Tên loại DTCP","")))</f>
        <v/>
      </c>
    </row>
    <row r="99" spans="2:12" ht="27.75" customHeight="1">
      <c r="B99" s="4">
        <f t="shared" si="4"/>
        <v>97</v>
      </c>
      <c r="C99" s="16"/>
      <c r="D99" s="10"/>
      <c r="E99" s="2"/>
      <c r="F99" s="10"/>
      <c r="G99" s="7"/>
      <c r="H99" s="7"/>
      <c r="I99" s="7"/>
      <c r="J99" s="14" t="str">
        <f t="shared" si="5"/>
        <v/>
      </c>
      <c r="K99" s="2"/>
      <c r="L99" s="4" t="str">
        <f>IF(AND(G99="",H99=""),"",IF(OR(C99&lt;NgayBatDau,C99&gt;NgayKetThuc),"Ngày tháng phải nằm trong kỳ kế toán",IF(AND(F99&lt;&gt;"",COUNTIF(#REF!,F99)=0),"Tên loại DT/CP chưa được khai báo vào DS Tên loại DTCP","")))</f>
        <v/>
      </c>
    </row>
    <row r="100" spans="2:12" ht="27.75" customHeight="1">
      <c r="B100" s="4">
        <f t="shared" si="4"/>
        <v>98</v>
      </c>
      <c r="C100" s="16"/>
      <c r="D100" s="10"/>
      <c r="E100" s="2"/>
      <c r="F100" s="10"/>
      <c r="G100" s="7"/>
      <c r="H100" s="7"/>
      <c r="I100" s="7"/>
      <c r="J100" s="14" t="str">
        <f t="shared" si="5"/>
        <v/>
      </c>
      <c r="K100" s="2"/>
      <c r="L100" s="4" t="str">
        <f>IF(AND(G100="",H100=""),"",IF(OR(C100&lt;NgayBatDau,C100&gt;NgayKetThuc),"Ngày tháng phải nằm trong kỳ kế toán",IF(AND(F100&lt;&gt;"",COUNTIF(#REF!,F100)=0),"Tên loại DT/CP chưa được khai báo vào DS Tên loại DTCP","")))</f>
        <v/>
      </c>
    </row>
    <row r="101" spans="2:12" ht="27.75" customHeight="1">
      <c r="B101" s="4">
        <f t="shared" si="4"/>
        <v>99</v>
      </c>
      <c r="C101" s="16"/>
      <c r="D101" s="10"/>
      <c r="E101" s="2"/>
      <c r="F101" s="10"/>
      <c r="G101" s="7"/>
      <c r="H101" s="7"/>
      <c r="I101" s="7"/>
      <c r="J101" s="14" t="str">
        <f t="shared" si="5"/>
        <v/>
      </c>
      <c r="K101" s="2"/>
      <c r="L101" s="4" t="str">
        <f>IF(AND(G101="",H101=""),"",IF(OR(C101&lt;NgayBatDau,C101&gt;NgayKetThuc),"Ngày tháng phải nằm trong kỳ kế toán",IF(AND(F101&lt;&gt;"",COUNTIF(#REF!,F101)=0),"Tên loại DT/CP chưa được khai báo vào DS Tên loại DTCP","")))</f>
        <v/>
      </c>
    </row>
    <row r="102" spans="2:12" ht="27.75" customHeight="1">
      <c r="B102" s="4">
        <f t="shared" si="4"/>
        <v>100</v>
      </c>
      <c r="C102" s="16"/>
      <c r="D102" s="10"/>
      <c r="E102" s="2"/>
      <c r="F102" s="10"/>
      <c r="G102" s="7"/>
      <c r="H102" s="7"/>
      <c r="I102" s="7"/>
      <c r="J102" s="14" t="str">
        <f t="shared" si="5"/>
        <v/>
      </c>
      <c r="K102" s="2"/>
      <c r="L102" s="4" t="str">
        <f>IF(AND(G102="",H102=""),"",IF(OR(C102&lt;NgayBatDau,C102&gt;NgayKetThuc),"Ngày tháng phải nằm trong kỳ kế toán",IF(AND(F102&lt;&gt;"",COUNTIF(#REF!,F102)=0),"Tên loại DT/CP chưa được khai báo vào DS Tên loại DTCP","")))</f>
        <v/>
      </c>
    </row>
    <row r="103" spans="2:12" ht="27.75" customHeight="1">
      <c r="B103" s="4">
        <f t="shared" si="4"/>
        <v>101</v>
      </c>
      <c r="C103" s="16"/>
      <c r="D103" s="10"/>
      <c r="E103" s="2"/>
      <c r="F103" s="10"/>
      <c r="G103" s="7"/>
      <c r="H103" s="7"/>
      <c r="I103" s="7"/>
      <c r="J103" s="14" t="str">
        <f t="shared" si="5"/>
        <v/>
      </c>
      <c r="K103" s="2"/>
      <c r="L103" s="4" t="str">
        <f>IF(AND(G103="",H103=""),"",IF(OR(C103&lt;NgayBatDau,C103&gt;NgayKetThuc),"Ngày tháng phải nằm trong kỳ kế toán",IF(AND(F103&lt;&gt;"",COUNTIF(#REF!,F103)=0),"Tên loại DT/CP chưa được khai báo vào DS Tên loại DTCP","")))</f>
        <v/>
      </c>
    </row>
    <row r="104" spans="2:12" ht="27.75" customHeight="1">
      <c r="B104" s="4">
        <f t="shared" si="4"/>
        <v>102</v>
      </c>
      <c r="C104" s="16"/>
      <c r="D104" s="10"/>
      <c r="E104" s="2"/>
      <c r="F104" s="10"/>
      <c r="G104" s="7"/>
      <c r="H104" s="7"/>
      <c r="I104" s="7"/>
      <c r="J104" s="14" t="str">
        <f t="shared" si="5"/>
        <v/>
      </c>
      <c r="K104" s="2"/>
      <c r="L104" s="4" t="str">
        <f>IF(AND(G104="",H104=""),"",IF(OR(C104&lt;NgayBatDau,C104&gt;NgayKetThuc),"Ngày tháng phải nằm trong kỳ kế toán",IF(AND(F104&lt;&gt;"",COUNTIF(#REF!,F104)=0),"Tên loại DT/CP chưa được khai báo vào DS Tên loại DTCP","")))</f>
        <v/>
      </c>
    </row>
    <row r="105" spans="2:12" ht="27.75" customHeight="1">
      <c r="B105" s="4">
        <f t="shared" si="4"/>
        <v>103</v>
      </c>
      <c r="C105" s="16"/>
      <c r="D105" s="10"/>
      <c r="E105" s="2"/>
      <c r="F105" s="10"/>
      <c r="G105" s="7"/>
      <c r="H105" s="7"/>
      <c r="I105" s="7"/>
      <c r="J105" s="14" t="str">
        <f t="shared" si="5"/>
        <v/>
      </c>
      <c r="K105" s="2"/>
      <c r="L105" s="4" t="str">
        <f>IF(AND(G105="",H105=""),"",IF(OR(C105&lt;NgayBatDau,C105&gt;NgayKetThuc),"Ngày tháng phải nằm trong kỳ kế toán",IF(AND(F105&lt;&gt;"",COUNTIF(#REF!,F105)=0),"Tên loại DT/CP chưa được khai báo vào DS Tên loại DTCP","")))</f>
        <v/>
      </c>
    </row>
    <row r="106" spans="2:12" ht="27.75" customHeight="1">
      <c r="B106" s="4">
        <f t="shared" si="4"/>
        <v>104</v>
      </c>
      <c r="C106" s="16"/>
      <c r="D106" s="10"/>
      <c r="E106" s="2"/>
      <c r="F106" s="10"/>
      <c r="G106" s="7"/>
      <c r="H106" s="7"/>
      <c r="I106" s="7"/>
      <c r="J106" s="14" t="str">
        <f t="shared" si="5"/>
        <v/>
      </c>
      <c r="K106" s="2"/>
      <c r="L106" s="4" t="str">
        <f>IF(AND(G106="",H106=""),"",IF(OR(C106&lt;NgayBatDau,C106&gt;NgayKetThuc),"Ngày tháng phải nằm trong kỳ kế toán",IF(AND(F106&lt;&gt;"",COUNTIF(#REF!,F106)=0),"Tên loại DT/CP chưa được khai báo vào DS Tên loại DTCP","")))</f>
        <v/>
      </c>
    </row>
    <row r="107" spans="2:12" ht="27.75" customHeight="1">
      <c r="B107" s="4">
        <f t="shared" si="4"/>
        <v>105</v>
      </c>
      <c r="C107" s="16"/>
      <c r="D107" s="10"/>
      <c r="E107" s="2"/>
      <c r="F107" s="10"/>
      <c r="G107" s="7"/>
      <c r="H107" s="7"/>
      <c r="I107" s="7"/>
      <c r="J107" s="14" t="str">
        <f t="shared" si="5"/>
        <v/>
      </c>
      <c r="K107" s="2"/>
      <c r="L107" s="4" t="str">
        <f>IF(AND(G107="",H107=""),"",IF(OR(C107&lt;NgayBatDau,C107&gt;NgayKetThuc),"Ngày tháng phải nằm trong kỳ kế toán",IF(AND(F107&lt;&gt;"",COUNTIF(#REF!,F107)=0),"Tên loại DT/CP chưa được khai báo vào DS Tên loại DTCP","")))</f>
        <v/>
      </c>
    </row>
    <row r="108" spans="2:12" ht="27.75" customHeight="1">
      <c r="B108" s="4">
        <f t="shared" si="4"/>
        <v>106</v>
      </c>
      <c r="C108" s="16"/>
      <c r="D108" s="10"/>
      <c r="E108" s="2"/>
      <c r="F108" s="10"/>
      <c r="G108" s="7"/>
      <c r="H108" s="7"/>
      <c r="I108" s="7"/>
      <c r="J108" s="14" t="str">
        <f t="shared" si="5"/>
        <v/>
      </c>
      <c r="K108" s="2"/>
      <c r="L108" s="4" t="str">
        <f>IF(AND(G108="",H108=""),"",IF(OR(C108&lt;NgayBatDau,C108&gt;NgayKetThuc),"Ngày tháng phải nằm trong kỳ kế toán",IF(AND(F108&lt;&gt;"",COUNTIF(#REF!,F108)=0),"Tên loại DT/CP chưa được khai báo vào DS Tên loại DTCP","")))</f>
        <v/>
      </c>
    </row>
    <row r="109" spans="2:12" ht="27.75" customHeight="1">
      <c r="B109" s="4">
        <f t="shared" si="4"/>
        <v>107</v>
      </c>
      <c r="C109" s="16"/>
      <c r="D109" s="10"/>
      <c r="E109" s="2"/>
      <c r="F109" s="10"/>
      <c r="G109" s="7"/>
      <c r="H109" s="7"/>
      <c r="I109" s="7"/>
      <c r="J109" s="14" t="str">
        <f t="shared" si="5"/>
        <v/>
      </c>
      <c r="K109" s="2"/>
      <c r="L109" s="4" t="str">
        <f>IF(AND(G109="",H109=""),"",IF(OR(C109&lt;NgayBatDau,C109&gt;NgayKetThuc),"Ngày tháng phải nằm trong kỳ kế toán",IF(AND(F109&lt;&gt;"",COUNTIF(#REF!,F109)=0),"Tên loại DT/CP chưa được khai báo vào DS Tên loại DTCP","")))</f>
        <v/>
      </c>
    </row>
    <row r="110" spans="2:12" ht="27.75" customHeight="1">
      <c r="B110" s="4">
        <f t="shared" si="4"/>
        <v>108</v>
      </c>
      <c r="C110" s="16"/>
      <c r="D110" s="10"/>
      <c r="E110" s="2"/>
      <c r="F110" s="10"/>
      <c r="G110" s="7"/>
      <c r="H110" s="7"/>
      <c r="I110" s="7"/>
      <c r="J110" s="14" t="str">
        <f t="shared" si="5"/>
        <v/>
      </c>
      <c r="K110" s="2"/>
      <c r="L110" s="4" t="str">
        <f>IF(AND(G110="",H110=""),"",IF(OR(C110&lt;NgayBatDau,C110&gt;NgayKetThuc),"Ngày tháng phải nằm trong kỳ kế toán",IF(AND(F110&lt;&gt;"",COUNTIF(#REF!,F110)=0),"Tên loại DT/CP chưa được khai báo vào DS Tên loại DTCP","")))</f>
        <v/>
      </c>
    </row>
    <row r="111" spans="2:12" ht="27.75" customHeight="1">
      <c r="B111" s="4">
        <f t="shared" si="4"/>
        <v>109</v>
      </c>
      <c r="C111" s="16"/>
      <c r="D111" s="10"/>
      <c r="E111" s="2"/>
      <c r="F111" s="10"/>
      <c r="G111" s="7"/>
      <c r="H111" s="7"/>
      <c r="I111" s="7"/>
      <c r="J111" s="14" t="str">
        <f t="shared" si="5"/>
        <v/>
      </c>
      <c r="K111" s="2"/>
      <c r="L111" s="4" t="str">
        <f>IF(AND(G111="",H111=""),"",IF(OR(C111&lt;NgayBatDau,C111&gt;NgayKetThuc),"Ngày tháng phải nằm trong kỳ kế toán",IF(AND(F111&lt;&gt;"",COUNTIF(#REF!,F111)=0),"Tên loại DT/CP chưa được khai báo vào DS Tên loại DTCP","")))</f>
        <v/>
      </c>
    </row>
    <row r="112" spans="2:12" ht="27.75" customHeight="1">
      <c r="B112" s="4">
        <f t="shared" si="4"/>
        <v>110</v>
      </c>
      <c r="C112" s="16"/>
      <c r="D112" s="10"/>
      <c r="E112" s="2"/>
      <c r="F112" s="10"/>
      <c r="G112" s="7"/>
      <c r="H112" s="7"/>
      <c r="I112" s="7"/>
      <c r="J112" s="14" t="str">
        <f t="shared" si="5"/>
        <v/>
      </c>
      <c r="K112" s="2"/>
      <c r="L112" s="4" t="str">
        <f>IF(AND(G112="",H112=""),"",IF(OR(C112&lt;NgayBatDau,C112&gt;NgayKetThuc),"Ngày tháng phải nằm trong kỳ kế toán",IF(AND(F112&lt;&gt;"",COUNTIF(#REF!,F112)=0),"Tên loại DT/CP chưa được khai báo vào DS Tên loại DTCP","")))</f>
        <v/>
      </c>
    </row>
    <row r="113" spans="2:12" ht="27.75" customHeight="1">
      <c r="B113" s="4">
        <f t="shared" si="4"/>
        <v>111</v>
      </c>
      <c r="C113" s="16"/>
      <c r="D113" s="10"/>
      <c r="E113" s="2"/>
      <c r="F113" s="10"/>
      <c r="G113" s="7"/>
      <c r="H113" s="7"/>
      <c r="I113" s="7"/>
      <c r="J113" s="14" t="str">
        <f t="shared" si="5"/>
        <v/>
      </c>
      <c r="K113" s="2"/>
      <c r="L113" s="4" t="str">
        <f>IF(AND(G113="",H113=""),"",IF(OR(C113&lt;NgayBatDau,C113&gt;NgayKetThuc),"Ngày tháng phải nằm trong kỳ kế toán",IF(AND(F113&lt;&gt;"",COUNTIF(#REF!,F113)=0),"Tên loại DT/CP chưa được khai báo vào DS Tên loại DTCP","")))</f>
        <v/>
      </c>
    </row>
    <row r="114" spans="2:12" ht="27.75" customHeight="1">
      <c r="B114" s="4">
        <f t="shared" si="4"/>
        <v>112</v>
      </c>
      <c r="C114" s="16"/>
      <c r="D114" s="10"/>
      <c r="E114" s="2"/>
      <c r="F114" s="10"/>
      <c r="G114" s="7"/>
      <c r="H114" s="7"/>
      <c r="I114" s="7"/>
      <c r="J114" s="14" t="str">
        <f t="shared" si="5"/>
        <v/>
      </c>
      <c r="K114" s="2"/>
      <c r="L114" s="4" t="str">
        <f>IF(AND(G114="",H114=""),"",IF(OR(C114&lt;NgayBatDau,C114&gt;NgayKetThuc),"Ngày tháng phải nằm trong kỳ kế toán",IF(AND(F114&lt;&gt;"",COUNTIF(#REF!,F114)=0),"Tên loại DT/CP chưa được khai báo vào DS Tên loại DTCP","")))</f>
        <v/>
      </c>
    </row>
    <row r="115" spans="2:12" ht="27.75" customHeight="1">
      <c r="B115" s="4">
        <f t="shared" si="4"/>
        <v>113</v>
      </c>
      <c r="C115" s="16"/>
      <c r="D115" s="10"/>
      <c r="E115" s="2"/>
      <c r="F115" s="10"/>
      <c r="G115" s="7"/>
      <c r="H115" s="7"/>
      <c r="I115" s="7"/>
      <c r="J115" s="14" t="str">
        <f t="shared" si="5"/>
        <v/>
      </c>
      <c r="K115" s="2"/>
      <c r="L115" s="4" t="str">
        <f>IF(AND(G115="",H115=""),"",IF(OR(C115&lt;NgayBatDau,C115&gt;NgayKetThuc),"Ngày tháng phải nằm trong kỳ kế toán",IF(AND(F115&lt;&gt;"",COUNTIF(#REF!,F115)=0),"Tên loại DT/CP chưa được khai báo vào DS Tên loại DTCP","")))</f>
        <v/>
      </c>
    </row>
    <row r="116" spans="2:12" ht="27.75" customHeight="1">
      <c r="B116" s="4">
        <f t="shared" si="4"/>
        <v>114</v>
      </c>
      <c r="C116" s="16"/>
      <c r="D116" s="10"/>
      <c r="E116" s="2"/>
      <c r="F116" s="10"/>
      <c r="G116" s="7"/>
      <c r="H116" s="7"/>
      <c r="I116" s="7"/>
      <c r="J116" s="14" t="str">
        <f t="shared" si="5"/>
        <v/>
      </c>
      <c r="K116" s="2"/>
      <c r="L116" s="4" t="str">
        <f>IF(AND(G116="",H116=""),"",IF(OR(C116&lt;NgayBatDau,C116&gt;NgayKetThuc),"Ngày tháng phải nằm trong kỳ kế toán",IF(AND(F116&lt;&gt;"",COUNTIF(#REF!,F116)=0),"Tên loại DT/CP chưa được khai báo vào DS Tên loại DTCP","")))</f>
        <v/>
      </c>
    </row>
    <row r="117" spans="2:12" ht="27.75" customHeight="1">
      <c r="B117" s="4">
        <f t="shared" si="4"/>
        <v>115</v>
      </c>
      <c r="C117" s="16"/>
      <c r="D117" s="10"/>
      <c r="E117" s="2"/>
      <c r="F117" s="10"/>
      <c r="G117" s="7"/>
      <c r="H117" s="7"/>
      <c r="I117" s="7"/>
      <c r="J117" s="14" t="str">
        <f t="shared" si="5"/>
        <v/>
      </c>
      <c r="K117" s="2"/>
      <c r="L117" s="4" t="str">
        <f>IF(AND(G117="",H117=""),"",IF(OR(C117&lt;NgayBatDau,C117&gt;NgayKetThuc),"Ngày tháng phải nằm trong kỳ kế toán",IF(AND(F117&lt;&gt;"",COUNTIF(#REF!,F117)=0),"Tên loại DT/CP chưa được khai báo vào DS Tên loại DTCP","")))</f>
        <v/>
      </c>
    </row>
    <row r="118" spans="2:12" ht="27.75" customHeight="1">
      <c r="B118" s="4">
        <f t="shared" si="4"/>
        <v>116</v>
      </c>
      <c r="C118" s="16"/>
      <c r="D118" s="10"/>
      <c r="E118" s="2"/>
      <c r="F118" s="10"/>
      <c r="G118" s="7"/>
      <c r="H118" s="7"/>
      <c r="I118" s="7"/>
      <c r="J118" s="14" t="str">
        <f t="shared" si="5"/>
        <v/>
      </c>
      <c r="K118" s="2"/>
      <c r="L118" s="4" t="str">
        <f>IF(AND(G118="",H118=""),"",IF(OR(C118&lt;NgayBatDau,C118&gt;NgayKetThuc),"Ngày tháng phải nằm trong kỳ kế toán",IF(AND(F118&lt;&gt;"",COUNTIF(#REF!,F118)=0),"Tên loại DT/CP chưa được khai báo vào DS Tên loại DTCP","")))</f>
        <v/>
      </c>
    </row>
    <row r="119" spans="2:12" ht="27.75" customHeight="1">
      <c r="B119" s="4">
        <f t="shared" si="4"/>
        <v>117</v>
      </c>
      <c r="C119" s="16"/>
      <c r="D119" s="10"/>
      <c r="E119" s="2"/>
      <c r="F119" s="10"/>
      <c r="G119" s="7"/>
      <c r="H119" s="7"/>
      <c r="I119" s="7"/>
      <c r="J119" s="14" t="str">
        <f t="shared" si="5"/>
        <v/>
      </c>
      <c r="K119" s="2"/>
      <c r="L119" s="4" t="str">
        <f>IF(AND(G119="",H119=""),"",IF(OR(C119&lt;NgayBatDau,C119&gt;NgayKetThuc),"Ngày tháng phải nằm trong kỳ kế toán",IF(AND(F119&lt;&gt;"",COUNTIF(#REF!,F119)=0),"Tên loại DT/CP chưa được khai báo vào DS Tên loại DTCP","")))</f>
        <v/>
      </c>
    </row>
    <row r="120" spans="2:12" ht="27.75" customHeight="1">
      <c r="B120" s="4">
        <f t="shared" si="4"/>
        <v>118</v>
      </c>
      <c r="C120" s="16"/>
      <c r="D120" s="10"/>
      <c r="E120" s="2"/>
      <c r="F120" s="10"/>
      <c r="G120" s="7"/>
      <c r="H120" s="7"/>
      <c r="I120" s="7"/>
      <c r="J120" s="14" t="str">
        <f t="shared" si="5"/>
        <v/>
      </c>
      <c r="K120" s="2"/>
      <c r="L120" s="4" t="str">
        <f>IF(AND(G120="",H120=""),"",IF(OR(C120&lt;NgayBatDau,C120&gt;NgayKetThuc),"Ngày tháng phải nằm trong kỳ kế toán",IF(AND(F120&lt;&gt;"",COUNTIF(#REF!,F120)=0),"Tên loại DT/CP chưa được khai báo vào DS Tên loại DTCP","")))</f>
        <v/>
      </c>
    </row>
    <row r="121" spans="2:12" ht="27.75" customHeight="1">
      <c r="B121" s="4">
        <f t="shared" si="4"/>
        <v>119</v>
      </c>
      <c r="C121" s="16"/>
      <c r="D121" s="10"/>
      <c r="E121" s="2"/>
      <c r="F121" s="10"/>
      <c r="G121" s="7"/>
      <c r="H121" s="7"/>
      <c r="I121" s="7"/>
      <c r="J121" s="14" t="str">
        <f t="shared" si="5"/>
        <v/>
      </c>
      <c r="K121" s="2"/>
      <c r="L121" s="4" t="str">
        <f>IF(AND(G121="",H121=""),"",IF(OR(C121&lt;NgayBatDau,C121&gt;NgayKetThuc),"Ngày tháng phải nằm trong kỳ kế toán",IF(AND(F121&lt;&gt;"",COUNTIF(#REF!,F121)=0),"Tên loại DT/CP chưa được khai báo vào DS Tên loại DTCP","")))</f>
        <v/>
      </c>
    </row>
    <row r="122" spans="2:12" ht="27.75" customHeight="1">
      <c r="B122" s="4">
        <f t="shared" si="4"/>
        <v>120</v>
      </c>
      <c r="C122" s="16"/>
      <c r="D122" s="10"/>
      <c r="E122" s="2"/>
      <c r="F122" s="10"/>
      <c r="G122" s="7"/>
      <c r="H122" s="7"/>
      <c r="I122" s="7"/>
      <c r="J122" s="14" t="str">
        <f t="shared" si="5"/>
        <v/>
      </c>
      <c r="K122" s="2"/>
      <c r="L122" s="4" t="str">
        <f>IF(AND(G122="",H122=""),"",IF(OR(C122&lt;NgayBatDau,C122&gt;NgayKetThuc),"Ngày tháng phải nằm trong kỳ kế toán",IF(AND(F122&lt;&gt;"",COUNTIF(#REF!,F122)=0),"Tên loại DT/CP chưa được khai báo vào DS Tên loại DTCP","")))</f>
        <v/>
      </c>
    </row>
    <row r="123" spans="2:12" ht="27.75" customHeight="1">
      <c r="B123" s="4">
        <f t="shared" si="4"/>
        <v>121</v>
      </c>
      <c r="C123" s="16"/>
      <c r="D123" s="10"/>
      <c r="E123" s="2"/>
      <c r="F123" s="10"/>
      <c r="G123" s="7"/>
      <c r="H123" s="7"/>
      <c r="I123" s="7"/>
      <c r="J123" s="14" t="str">
        <f t="shared" si="5"/>
        <v/>
      </c>
      <c r="K123" s="2"/>
      <c r="L123" s="4" t="str">
        <f>IF(AND(G123="",H123=""),"",IF(OR(C123&lt;NgayBatDau,C123&gt;NgayKetThuc),"Ngày tháng phải nằm trong kỳ kế toán",IF(AND(F123&lt;&gt;"",COUNTIF(#REF!,F123)=0),"Tên loại DT/CP chưa được khai báo vào DS Tên loại DTCP","")))</f>
        <v/>
      </c>
    </row>
    <row r="124" spans="2:12" ht="27.75" customHeight="1">
      <c r="B124" s="4">
        <f t="shared" si="4"/>
        <v>122</v>
      </c>
      <c r="C124" s="16"/>
      <c r="D124" s="10"/>
      <c r="E124" s="2"/>
      <c r="F124" s="10"/>
      <c r="G124" s="7"/>
      <c r="H124" s="7"/>
      <c r="I124" s="7"/>
      <c r="J124" s="14" t="str">
        <f t="shared" si="5"/>
        <v/>
      </c>
      <c r="K124" s="2"/>
      <c r="L124" s="4" t="str">
        <f>IF(AND(G124="",H124=""),"",IF(OR(C124&lt;NgayBatDau,C124&gt;NgayKetThuc),"Ngày tháng phải nằm trong kỳ kế toán",IF(AND(F124&lt;&gt;"",COUNTIF(#REF!,F124)=0),"Tên loại DT/CP chưa được khai báo vào DS Tên loại DTCP","")))</f>
        <v/>
      </c>
    </row>
    <row r="125" spans="2:12" ht="27.75" customHeight="1">
      <c r="B125" s="4">
        <f t="shared" si="4"/>
        <v>123</v>
      </c>
      <c r="C125" s="16"/>
      <c r="D125" s="10"/>
      <c r="E125" s="2"/>
      <c r="F125" s="10"/>
      <c r="G125" s="7"/>
      <c r="H125" s="7"/>
      <c r="I125" s="7"/>
      <c r="J125" s="14" t="str">
        <f t="shared" si="5"/>
        <v/>
      </c>
      <c r="K125" s="2"/>
      <c r="L125" s="4" t="str">
        <f>IF(AND(G125="",H125=""),"",IF(OR(C125&lt;NgayBatDau,C125&gt;NgayKetThuc),"Ngày tháng phải nằm trong kỳ kế toán",IF(AND(F125&lt;&gt;"",COUNTIF(#REF!,F125)=0),"Tên loại DT/CP chưa được khai báo vào DS Tên loại DTCP","")))</f>
        <v/>
      </c>
    </row>
    <row r="126" spans="2:12" ht="27.75" customHeight="1">
      <c r="B126" s="4">
        <f t="shared" si="4"/>
        <v>124</v>
      </c>
      <c r="C126" s="16"/>
      <c r="D126" s="10"/>
      <c r="E126" s="2"/>
      <c r="F126" s="10"/>
      <c r="G126" s="7"/>
      <c r="H126" s="7"/>
      <c r="I126" s="7"/>
      <c r="J126" s="14" t="str">
        <f t="shared" si="5"/>
        <v/>
      </c>
      <c r="K126" s="2"/>
      <c r="L126" s="4" t="str">
        <f>IF(AND(G126="",H126=""),"",IF(OR(C126&lt;NgayBatDau,C126&gt;NgayKetThuc),"Ngày tháng phải nằm trong kỳ kế toán",IF(AND(F126&lt;&gt;"",COUNTIF(#REF!,F126)=0),"Tên loại DT/CP chưa được khai báo vào DS Tên loại DTCP","")))</f>
        <v/>
      </c>
    </row>
    <row r="127" spans="2:12" ht="27.75" customHeight="1">
      <c r="B127" s="4">
        <f t="shared" si="4"/>
        <v>125</v>
      </c>
      <c r="C127" s="16"/>
      <c r="D127" s="10"/>
      <c r="E127" s="2"/>
      <c r="F127" s="10"/>
      <c r="G127" s="7"/>
      <c r="H127" s="7"/>
      <c r="I127" s="7"/>
      <c r="J127" s="14" t="str">
        <f t="shared" si="5"/>
        <v/>
      </c>
      <c r="K127" s="2"/>
      <c r="L127" s="4" t="str">
        <f>IF(AND(G127="",H127=""),"",IF(OR(C127&lt;NgayBatDau,C127&gt;NgayKetThuc),"Ngày tháng phải nằm trong kỳ kế toán",IF(AND(F127&lt;&gt;"",COUNTIF(#REF!,F127)=0),"Tên loại DT/CP chưa được khai báo vào DS Tên loại DTCP","")))</f>
        <v/>
      </c>
    </row>
    <row r="128" spans="2:12" ht="27.75" customHeight="1">
      <c r="B128" s="4">
        <f t="shared" si="4"/>
        <v>126</v>
      </c>
      <c r="C128" s="16"/>
      <c r="D128" s="10"/>
      <c r="E128" s="2"/>
      <c r="F128" s="10"/>
      <c r="G128" s="7"/>
      <c r="H128" s="7"/>
      <c r="I128" s="7"/>
      <c r="J128" s="14" t="str">
        <f t="shared" si="5"/>
        <v/>
      </c>
      <c r="K128" s="2"/>
      <c r="L128" s="4" t="str">
        <f>IF(AND(G128="",H128=""),"",IF(OR(C128&lt;NgayBatDau,C128&gt;NgayKetThuc),"Ngày tháng phải nằm trong kỳ kế toán",IF(AND(F128&lt;&gt;"",COUNTIF(#REF!,F128)=0),"Tên loại DT/CP chưa được khai báo vào DS Tên loại DTCP","")))</f>
        <v/>
      </c>
    </row>
    <row r="129" spans="2:12" ht="27.75" customHeight="1">
      <c r="B129" s="4">
        <f t="shared" si="4"/>
        <v>127</v>
      </c>
      <c r="C129" s="16"/>
      <c r="D129" s="10"/>
      <c r="E129" s="2"/>
      <c r="F129" s="10"/>
      <c r="G129" s="7"/>
      <c r="H129" s="7"/>
      <c r="I129" s="7"/>
      <c r="J129" s="14" t="str">
        <f t="shared" si="5"/>
        <v/>
      </c>
      <c r="K129" s="2"/>
      <c r="L129" s="4" t="str">
        <f>IF(AND(G129="",H129=""),"",IF(OR(C129&lt;NgayBatDau,C129&gt;NgayKetThuc),"Ngày tháng phải nằm trong kỳ kế toán",IF(AND(F129&lt;&gt;"",COUNTIF(#REF!,F129)=0),"Tên loại DT/CP chưa được khai báo vào DS Tên loại DTCP","")))</f>
        <v/>
      </c>
    </row>
    <row r="130" spans="2:12" ht="27.75" customHeight="1">
      <c r="B130" s="4">
        <f t="shared" si="4"/>
        <v>128</v>
      </c>
      <c r="C130" s="16"/>
      <c r="D130" s="10"/>
      <c r="E130" s="2"/>
      <c r="F130" s="10"/>
      <c r="G130" s="7"/>
      <c r="H130" s="7"/>
      <c r="I130" s="7"/>
      <c r="J130" s="14" t="str">
        <f t="shared" si="5"/>
        <v/>
      </c>
      <c r="K130" s="2"/>
      <c r="L130" s="4" t="str">
        <f>IF(AND(G130="",H130=""),"",IF(OR(C130&lt;NgayBatDau,C130&gt;NgayKetThuc),"Ngày tháng phải nằm trong kỳ kế toán",IF(AND(F130&lt;&gt;"",COUNTIF(#REF!,F130)=0),"Tên loại DT/CP chưa được khai báo vào DS Tên loại DTCP","")))</f>
        <v/>
      </c>
    </row>
    <row r="131" spans="2:12" ht="27.75" customHeight="1">
      <c r="B131" s="4">
        <f t="shared" si="4"/>
        <v>129</v>
      </c>
      <c r="C131" s="16"/>
      <c r="D131" s="10"/>
      <c r="E131" s="2"/>
      <c r="F131" s="10"/>
      <c r="G131" s="7"/>
      <c r="H131" s="7"/>
      <c r="I131" s="7"/>
      <c r="J131" s="14" t="str">
        <f t="shared" si="5"/>
        <v/>
      </c>
      <c r="K131" s="2"/>
      <c r="L131" s="4" t="str">
        <f>IF(AND(G131="",H131=""),"",IF(OR(C131&lt;NgayBatDau,C131&gt;NgayKetThuc),"Ngày tháng phải nằm trong kỳ kế toán",IF(AND(F131&lt;&gt;"",COUNTIF(#REF!,F131)=0),"Tên loại DT/CP chưa được khai báo vào DS Tên loại DTCP","")))</f>
        <v/>
      </c>
    </row>
    <row r="132" spans="2:12" ht="27.75" customHeight="1">
      <c r="B132" s="4">
        <f t="shared" ref="B132:B195" si="6">ROW(A132)-2</f>
        <v>130</v>
      </c>
      <c r="C132" s="16"/>
      <c r="D132" s="10"/>
      <c r="E132" s="2"/>
      <c r="F132" s="10"/>
      <c r="G132" s="7"/>
      <c r="H132" s="7"/>
      <c r="I132" s="7"/>
      <c r="J132" s="14" t="str">
        <f t="shared" ref="J132:J195" si="7">IF(G132&lt;&gt;"",G132*SUM(1,I132),IF(H132&lt;&gt;"",H132*SUM(1,I132),""))</f>
        <v/>
      </c>
      <c r="K132" s="2"/>
      <c r="L132" s="4" t="str">
        <f>IF(AND(G132="",H132=""),"",IF(OR(C132&lt;NgayBatDau,C132&gt;NgayKetThuc),"Ngày tháng phải nằm trong kỳ kế toán",IF(AND(F132&lt;&gt;"",COUNTIF(#REF!,F132)=0),"Tên loại DT/CP chưa được khai báo vào DS Tên loại DTCP","")))</f>
        <v/>
      </c>
    </row>
    <row r="133" spans="2:12" ht="27.75" customHeight="1">
      <c r="B133" s="4">
        <f t="shared" si="6"/>
        <v>131</v>
      </c>
      <c r="C133" s="16"/>
      <c r="D133" s="10"/>
      <c r="E133" s="2"/>
      <c r="F133" s="10"/>
      <c r="G133" s="7"/>
      <c r="H133" s="7"/>
      <c r="I133" s="7"/>
      <c r="J133" s="14" t="str">
        <f t="shared" si="7"/>
        <v/>
      </c>
      <c r="K133" s="2"/>
      <c r="L133" s="4" t="str">
        <f>IF(AND(G133="",H133=""),"",IF(OR(C133&lt;NgayBatDau,C133&gt;NgayKetThuc),"Ngày tháng phải nằm trong kỳ kế toán",IF(AND(F133&lt;&gt;"",COUNTIF(#REF!,F133)=0),"Tên loại DT/CP chưa được khai báo vào DS Tên loại DTCP","")))</f>
        <v/>
      </c>
    </row>
    <row r="134" spans="2:12" ht="27.75" customHeight="1">
      <c r="B134" s="4">
        <f t="shared" si="6"/>
        <v>132</v>
      </c>
      <c r="C134" s="16"/>
      <c r="D134" s="10"/>
      <c r="E134" s="2"/>
      <c r="F134" s="10"/>
      <c r="G134" s="7"/>
      <c r="H134" s="7"/>
      <c r="I134" s="7"/>
      <c r="J134" s="14" t="str">
        <f t="shared" si="7"/>
        <v/>
      </c>
      <c r="K134" s="2"/>
      <c r="L134" s="4" t="str">
        <f>IF(AND(G134="",H134=""),"",IF(OR(C134&lt;NgayBatDau,C134&gt;NgayKetThuc),"Ngày tháng phải nằm trong kỳ kế toán",IF(AND(F134&lt;&gt;"",COUNTIF(#REF!,F134)=0),"Tên loại DT/CP chưa được khai báo vào DS Tên loại DTCP","")))</f>
        <v/>
      </c>
    </row>
    <row r="135" spans="2:12" ht="27.75" customHeight="1">
      <c r="B135" s="4">
        <f t="shared" si="6"/>
        <v>133</v>
      </c>
      <c r="C135" s="16"/>
      <c r="D135" s="10"/>
      <c r="E135" s="2"/>
      <c r="F135" s="10"/>
      <c r="G135" s="7"/>
      <c r="H135" s="7"/>
      <c r="I135" s="7"/>
      <c r="J135" s="14" t="str">
        <f t="shared" si="7"/>
        <v/>
      </c>
      <c r="K135" s="2"/>
      <c r="L135" s="4" t="str">
        <f>IF(AND(G135="",H135=""),"",IF(OR(C135&lt;NgayBatDau,C135&gt;NgayKetThuc),"Ngày tháng phải nằm trong kỳ kế toán",IF(AND(F135&lt;&gt;"",COUNTIF(#REF!,F135)=0),"Tên loại DT/CP chưa được khai báo vào DS Tên loại DTCP","")))</f>
        <v/>
      </c>
    </row>
    <row r="136" spans="2:12" ht="27.75" customHeight="1">
      <c r="B136" s="4">
        <f t="shared" si="6"/>
        <v>134</v>
      </c>
      <c r="C136" s="16"/>
      <c r="D136" s="10"/>
      <c r="E136" s="2"/>
      <c r="F136" s="10"/>
      <c r="G136" s="7"/>
      <c r="H136" s="7"/>
      <c r="I136" s="7"/>
      <c r="J136" s="14" t="str">
        <f t="shared" si="7"/>
        <v/>
      </c>
      <c r="K136" s="2"/>
      <c r="L136" s="4" t="str">
        <f>IF(AND(G136="",H136=""),"",IF(OR(C136&lt;NgayBatDau,C136&gt;NgayKetThuc),"Ngày tháng phải nằm trong kỳ kế toán",IF(AND(F136&lt;&gt;"",COUNTIF(#REF!,F136)=0),"Tên loại DT/CP chưa được khai báo vào DS Tên loại DTCP","")))</f>
        <v/>
      </c>
    </row>
    <row r="137" spans="2:12" ht="27.75" customHeight="1">
      <c r="B137" s="4">
        <f t="shared" si="6"/>
        <v>135</v>
      </c>
      <c r="C137" s="16"/>
      <c r="D137" s="10"/>
      <c r="E137" s="2"/>
      <c r="F137" s="10"/>
      <c r="G137" s="7"/>
      <c r="H137" s="7"/>
      <c r="I137" s="7"/>
      <c r="J137" s="14" t="str">
        <f t="shared" si="7"/>
        <v/>
      </c>
      <c r="K137" s="2"/>
      <c r="L137" s="4" t="str">
        <f>IF(AND(G137="",H137=""),"",IF(OR(C137&lt;NgayBatDau,C137&gt;NgayKetThuc),"Ngày tháng phải nằm trong kỳ kế toán",IF(AND(F137&lt;&gt;"",COUNTIF(#REF!,F137)=0),"Tên loại DT/CP chưa được khai báo vào DS Tên loại DTCP","")))</f>
        <v/>
      </c>
    </row>
    <row r="138" spans="2:12" ht="27.75" customHeight="1">
      <c r="B138" s="4">
        <f t="shared" si="6"/>
        <v>136</v>
      </c>
      <c r="C138" s="16"/>
      <c r="D138" s="10"/>
      <c r="E138" s="2"/>
      <c r="F138" s="10"/>
      <c r="G138" s="7"/>
      <c r="H138" s="7"/>
      <c r="I138" s="7"/>
      <c r="J138" s="14" t="str">
        <f t="shared" si="7"/>
        <v/>
      </c>
      <c r="K138" s="2"/>
      <c r="L138" s="4" t="str">
        <f>IF(AND(G138="",H138=""),"",IF(OR(C138&lt;NgayBatDau,C138&gt;NgayKetThuc),"Ngày tháng phải nằm trong kỳ kế toán",IF(AND(F138&lt;&gt;"",COUNTIF(#REF!,F138)=0),"Tên loại DT/CP chưa được khai báo vào DS Tên loại DTCP","")))</f>
        <v/>
      </c>
    </row>
    <row r="139" spans="2:12" ht="27.75" customHeight="1">
      <c r="B139" s="4">
        <f t="shared" si="6"/>
        <v>137</v>
      </c>
      <c r="C139" s="16"/>
      <c r="D139" s="10"/>
      <c r="E139" s="2"/>
      <c r="F139" s="10"/>
      <c r="G139" s="7"/>
      <c r="H139" s="7"/>
      <c r="I139" s="7"/>
      <c r="J139" s="14" t="str">
        <f t="shared" si="7"/>
        <v/>
      </c>
      <c r="K139" s="2"/>
      <c r="L139" s="4" t="str">
        <f>IF(AND(G139="",H139=""),"",IF(OR(C139&lt;NgayBatDau,C139&gt;NgayKetThuc),"Ngày tháng phải nằm trong kỳ kế toán",IF(AND(F139&lt;&gt;"",COUNTIF(#REF!,F139)=0),"Tên loại DT/CP chưa được khai báo vào DS Tên loại DTCP","")))</f>
        <v/>
      </c>
    </row>
    <row r="140" spans="2:12" ht="27.75" customHeight="1">
      <c r="B140" s="4">
        <f t="shared" si="6"/>
        <v>138</v>
      </c>
      <c r="C140" s="16"/>
      <c r="D140" s="10"/>
      <c r="E140" s="2"/>
      <c r="F140" s="10"/>
      <c r="G140" s="7"/>
      <c r="H140" s="7"/>
      <c r="I140" s="7"/>
      <c r="J140" s="14" t="str">
        <f t="shared" si="7"/>
        <v/>
      </c>
      <c r="K140" s="2"/>
      <c r="L140" s="4" t="str">
        <f>IF(AND(G140="",H140=""),"",IF(OR(C140&lt;NgayBatDau,C140&gt;NgayKetThuc),"Ngày tháng phải nằm trong kỳ kế toán",IF(AND(F140&lt;&gt;"",COUNTIF(#REF!,F140)=0),"Tên loại DT/CP chưa được khai báo vào DS Tên loại DTCP","")))</f>
        <v/>
      </c>
    </row>
    <row r="141" spans="2:12" ht="27.75" customHeight="1">
      <c r="B141" s="4">
        <f t="shared" si="6"/>
        <v>139</v>
      </c>
      <c r="C141" s="16"/>
      <c r="D141" s="10"/>
      <c r="E141" s="2"/>
      <c r="F141" s="10"/>
      <c r="G141" s="7"/>
      <c r="H141" s="7"/>
      <c r="I141" s="7"/>
      <c r="J141" s="14" t="str">
        <f t="shared" si="7"/>
        <v/>
      </c>
      <c r="K141" s="2"/>
      <c r="L141" s="4" t="str">
        <f>IF(AND(G141="",H141=""),"",IF(OR(C141&lt;NgayBatDau,C141&gt;NgayKetThuc),"Ngày tháng phải nằm trong kỳ kế toán",IF(AND(F141&lt;&gt;"",COUNTIF(#REF!,F141)=0),"Tên loại DT/CP chưa được khai báo vào DS Tên loại DTCP","")))</f>
        <v/>
      </c>
    </row>
    <row r="142" spans="2:12" ht="27.75" customHeight="1">
      <c r="B142" s="4">
        <f t="shared" si="6"/>
        <v>140</v>
      </c>
      <c r="C142" s="16"/>
      <c r="D142" s="10"/>
      <c r="E142" s="2"/>
      <c r="F142" s="10"/>
      <c r="G142" s="7"/>
      <c r="H142" s="7"/>
      <c r="I142" s="7"/>
      <c r="J142" s="14" t="str">
        <f t="shared" si="7"/>
        <v/>
      </c>
      <c r="K142" s="2"/>
      <c r="L142" s="4" t="str">
        <f>IF(AND(G142="",H142=""),"",IF(OR(C142&lt;NgayBatDau,C142&gt;NgayKetThuc),"Ngày tháng phải nằm trong kỳ kế toán",IF(AND(F142&lt;&gt;"",COUNTIF(#REF!,F142)=0),"Tên loại DT/CP chưa được khai báo vào DS Tên loại DTCP","")))</f>
        <v/>
      </c>
    </row>
    <row r="143" spans="2:12" ht="27.75" customHeight="1">
      <c r="B143" s="4">
        <f t="shared" si="6"/>
        <v>141</v>
      </c>
      <c r="C143" s="16"/>
      <c r="D143" s="10"/>
      <c r="E143" s="2"/>
      <c r="F143" s="10"/>
      <c r="G143" s="7"/>
      <c r="H143" s="7"/>
      <c r="I143" s="7"/>
      <c r="J143" s="14" t="str">
        <f t="shared" si="7"/>
        <v/>
      </c>
      <c r="K143" s="2"/>
      <c r="L143" s="4" t="str">
        <f>IF(AND(G143="",H143=""),"",IF(OR(C143&lt;NgayBatDau,C143&gt;NgayKetThuc),"Ngày tháng phải nằm trong kỳ kế toán",IF(AND(F143&lt;&gt;"",COUNTIF(#REF!,F143)=0),"Tên loại DT/CP chưa được khai báo vào DS Tên loại DTCP","")))</f>
        <v/>
      </c>
    </row>
    <row r="144" spans="2:12" ht="27.75" customHeight="1">
      <c r="B144" s="4">
        <f t="shared" si="6"/>
        <v>142</v>
      </c>
      <c r="C144" s="16"/>
      <c r="D144" s="10"/>
      <c r="E144" s="2"/>
      <c r="F144" s="10"/>
      <c r="G144" s="7"/>
      <c r="H144" s="7"/>
      <c r="I144" s="7"/>
      <c r="J144" s="14" t="str">
        <f t="shared" si="7"/>
        <v/>
      </c>
      <c r="K144" s="2"/>
      <c r="L144" s="4" t="str">
        <f>IF(AND(G144="",H144=""),"",IF(OR(C144&lt;NgayBatDau,C144&gt;NgayKetThuc),"Ngày tháng phải nằm trong kỳ kế toán",IF(AND(F144&lt;&gt;"",COUNTIF(#REF!,F144)=0),"Tên loại DT/CP chưa được khai báo vào DS Tên loại DTCP","")))</f>
        <v/>
      </c>
    </row>
    <row r="145" spans="2:12" ht="27.75" customHeight="1">
      <c r="B145" s="4">
        <f t="shared" si="6"/>
        <v>143</v>
      </c>
      <c r="C145" s="16"/>
      <c r="D145" s="10"/>
      <c r="E145" s="2"/>
      <c r="F145" s="10"/>
      <c r="G145" s="7"/>
      <c r="H145" s="7"/>
      <c r="I145" s="7"/>
      <c r="J145" s="14" t="str">
        <f t="shared" si="7"/>
        <v/>
      </c>
      <c r="K145" s="2"/>
      <c r="L145" s="4" t="str">
        <f>IF(AND(G145="",H145=""),"",IF(OR(C145&lt;NgayBatDau,C145&gt;NgayKetThuc),"Ngày tháng phải nằm trong kỳ kế toán",IF(AND(F145&lt;&gt;"",COUNTIF(#REF!,F145)=0),"Tên loại DT/CP chưa được khai báo vào DS Tên loại DTCP","")))</f>
        <v/>
      </c>
    </row>
    <row r="146" spans="2:12" ht="27.75" customHeight="1">
      <c r="B146" s="4">
        <f t="shared" si="6"/>
        <v>144</v>
      </c>
      <c r="C146" s="16"/>
      <c r="D146" s="10"/>
      <c r="E146" s="2"/>
      <c r="F146" s="10"/>
      <c r="G146" s="7"/>
      <c r="H146" s="7"/>
      <c r="I146" s="7"/>
      <c r="J146" s="14" t="str">
        <f t="shared" si="7"/>
        <v/>
      </c>
      <c r="K146" s="2"/>
      <c r="L146" s="4" t="str">
        <f>IF(AND(G146="",H146=""),"",IF(OR(C146&lt;NgayBatDau,C146&gt;NgayKetThuc),"Ngày tháng phải nằm trong kỳ kế toán",IF(AND(F146&lt;&gt;"",COUNTIF(#REF!,F146)=0),"Tên loại DT/CP chưa được khai báo vào DS Tên loại DTCP","")))</f>
        <v/>
      </c>
    </row>
    <row r="147" spans="2:12" ht="27.75" customHeight="1">
      <c r="B147" s="4">
        <f t="shared" si="6"/>
        <v>145</v>
      </c>
      <c r="C147" s="16"/>
      <c r="D147" s="10"/>
      <c r="E147" s="2"/>
      <c r="F147" s="10"/>
      <c r="G147" s="7"/>
      <c r="H147" s="7"/>
      <c r="I147" s="7"/>
      <c r="J147" s="14" t="str">
        <f t="shared" si="7"/>
        <v/>
      </c>
      <c r="K147" s="2"/>
      <c r="L147" s="4" t="str">
        <f>IF(AND(G147="",H147=""),"",IF(OR(C147&lt;NgayBatDau,C147&gt;NgayKetThuc),"Ngày tháng phải nằm trong kỳ kế toán",IF(AND(F147&lt;&gt;"",COUNTIF(#REF!,F147)=0),"Tên loại DT/CP chưa được khai báo vào DS Tên loại DTCP","")))</f>
        <v/>
      </c>
    </row>
    <row r="148" spans="2:12" ht="27.75" customHeight="1">
      <c r="B148" s="4">
        <f t="shared" si="6"/>
        <v>146</v>
      </c>
      <c r="C148" s="16"/>
      <c r="D148" s="10"/>
      <c r="E148" s="2"/>
      <c r="F148" s="10"/>
      <c r="G148" s="7"/>
      <c r="H148" s="7"/>
      <c r="I148" s="7"/>
      <c r="J148" s="14" t="str">
        <f t="shared" si="7"/>
        <v/>
      </c>
      <c r="K148" s="2"/>
      <c r="L148" s="4" t="str">
        <f>IF(AND(G148="",H148=""),"",IF(OR(C148&lt;NgayBatDau,C148&gt;NgayKetThuc),"Ngày tháng phải nằm trong kỳ kế toán",IF(AND(F148&lt;&gt;"",COUNTIF(#REF!,F148)=0),"Tên loại DT/CP chưa được khai báo vào DS Tên loại DTCP","")))</f>
        <v/>
      </c>
    </row>
    <row r="149" spans="2:12" ht="27.75" customHeight="1">
      <c r="B149" s="4">
        <f t="shared" si="6"/>
        <v>147</v>
      </c>
      <c r="C149" s="16"/>
      <c r="D149" s="10"/>
      <c r="E149" s="2"/>
      <c r="F149" s="10"/>
      <c r="G149" s="7"/>
      <c r="H149" s="7"/>
      <c r="I149" s="7"/>
      <c r="J149" s="14" t="str">
        <f t="shared" si="7"/>
        <v/>
      </c>
      <c r="K149" s="2"/>
      <c r="L149" s="4" t="str">
        <f>IF(AND(G149="",H149=""),"",IF(OR(C149&lt;NgayBatDau,C149&gt;NgayKetThuc),"Ngày tháng phải nằm trong kỳ kế toán",IF(AND(F149&lt;&gt;"",COUNTIF(#REF!,F149)=0),"Tên loại DT/CP chưa được khai báo vào DS Tên loại DTCP","")))</f>
        <v/>
      </c>
    </row>
    <row r="150" spans="2:12" ht="27.75" customHeight="1">
      <c r="B150" s="4">
        <f t="shared" si="6"/>
        <v>148</v>
      </c>
      <c r="C150" s="16"/>
      <c r="D150" s="10"/>
      <c r="E150" s="2"/>
      <c r="F150" s="10"/>
      <c r="G150" s="7"/>
      <c r="H150" s="7"/>
      <c r="I150" s="7"/>
      <c r="J150" s="14" t="str">
        <f t="shared" si="7"/>
        <v/>
      </c>
      <c r="K150" s="2"/>
      <c r="L150" s="4" t="str">
        <f>IF(AND(G150="",H150=""),"",IF(OR(C150&lt;NgayBatDau,C150&gt;NgayKetThuc),"Ngày tháng phải nằm trong kỳ kế toán",IF(AND(F150&lt;&gt;"",COUNTIF(#REF!,F150)=0),"Tên loại DT/CP chưa được khai báo vào DS Tên loại DTCP","")))</f>
        <v/>
      </c>
    </row>
    <row r="151" spans="2:12" ht="27.75" customHeight="1">
      <c r="B151" s="4">
        <f t="shared" si="6"/>
        <v>149</v>
      </c>
      <c r="C151" s="16"/>
      <c r="D151" s="10"/>
      <c r="E151" s="2"/>
      <c r="F151" s="10"/>
      <c r="G151" s="7"/>
      <c r="H151" s="7"/>
      <c r="I151" s="7"/>
      <c r="J151" s="14" t="str">
        <f t="shared" si="7"/>
        <v/>
      </c>
      <c r="K151" s="2"/>
      <c r="L151" s="4" t="str">
        <f>IF(AND(G151="",H151=""),"",IF(OR(C151&lt;NgayBatDau,C151&gt;NgayKetThuc),"Ngày tháng phải nằm trong kỳ kế toán",IF(AND(F151&lt;&gt;"",COUNTIF(#REF!,F151)=0),"Tên loại DT/CP chưa được khai báo vào DS Tên loại DTCP","")))</f>
        <v/>
      </c>
    </row>
    <row r="152" spans="2:12" ht="27.75" customHeight="1">
      <c r="B152" s="4">
        <f t="shared" si="6"/>
        <v>150</v>
      </c>
      <c r="C152" s="16"/>
      <c r="D152" s="10"/>
      <c r="E152" s="2"/>
      <c r="F152" s="10"/>
      <c r="G152" s="7"/>
      <c r="H152" s="7"/>
      <c r="I152" s="7"/>
      <c r="J152" s="14" t="str">
        <f t="shared" si="7"/>
        <v/>
      </c>
      <c r="K152" s="2"/>
      <c r="L152" s="4" t="str">
        <f>IF(AND(G152="",H152=""),"",IF(OR(C152&lt;NgayBatDau,C152&gt;NgayKetThuc),"Ngày tháng phải nằm trong kỳ kế toán",IF(AND(F152&lt;&gt;"",COUNTIF(#REF!,F152)=0),"Tên loại DT/CP chưa được khai báo vào DS Tên loại DTCP","")))</f>
        <v/>
      </c>
    </row>
    <row r="153" spans="2:12" ht="27.75" customHeight="1">
      <c r="B153" s="4">
        <f t="shared" si="6"/>
        <v>151</v>
      </c>
      <c r="C153" s="16"/>
      <c r="D153" s="10"/>
      <c r="E153" s="2"/>
      <c r="F153" s="10"/>
      <c r="G153" s="7"/>
      <c r="H153" s="7"/>
      <c r="I153" s="7"/>
      <c r="J153" s="14" t="str">
        <f t="shared" si="7"/>
        <v/>
      </c>
      <c r="K153" s="2"/>
      <c r="L153" s="4" t="str">
        <f>IF(AND(G153="",H153=""),"",IF(OR(C153&lt;NgayBatDau,C153&gt;NgayKetThuc),"Ngày tháng phải nằm trong kỳ kế toán",IF(AND(F153&lt;&gt;"",COUNTIF(#REF!,F153)=0),"Tên loại DT/CP chưa được khai báo vào DS Tên loại DTCP","")))</f>
        <v/>
      </c>
    </row>
    <row r="154" spans="2:12" ht="27.75" customHeight="1">
      <c r="B154" s="4">
        <f t="shared" si="6"/>
        <v>152</v>
      </c>
      <c r="C154" s="16"/>
      <c r="D154" s="10"/>
      <c r="E154" s="2"/>
      <c r="F154" s="10"/>
      <c r="G154" s="7"/>
      <c r="H154" s="7"/>
      <c r="I154" s="7"/>
      <c r="J154" s="14" t="str">
        <f t="shared" si="7"/>
        <v/>
      </c>
      <c r="K154" s="2"/>
      <c r="L154" s="4" t="str">
        <f>IF(AND(G154="",H154=""),"",IF(OR(C154&lt;NgayBatDau,C154&gt;NgayKetThuc),"Ngày tháng phải nằm trong kỳ kế toán",IF(AND(F154&lt;&gt;"",COUNTIF(#REF!,F154)=0),"Tên loại DT/CP chưa được khai báo vào DS Tên loại DTCP","")))</f>
        <v/>
      </c>
    </row>
    <row r="155" spans="2:12" ht="27.75" customHeight="1">
      <c r="B155" s="4">
        <f t="shared" si="6"/>
        <v>153</v>
      </c>
      <c r="C155" s="16"/>
      <c r="D155" s="10"/>
      <c r="E155" s="2"/>
      <c r="F155" s="10"/>
      <c r="G155" s="7"/>
      <c r="H155" s="7"/>
      <c r="I155" s="7"/>
      <c r="J155" s="14" t="str">
        <f t="shared" si="7"/>
        <v/>
      </c>
      <c r="K155" s="2"/>
      <c r="L155" s="4" t="str">
        <f>IF(AND(G155="",H155=""),"",IF(OR(C155&lt;NgayBatDau,C155&gt;NgayKetThuc),"Ngày tháng phải nằm trong kỳ kế toán",IF(AND(F155&lt;&gt;"",COUNTIF(#REF!,F155)=0),"Tên loại DT/CP chưa được khai báo vào DS Tên loại DTCP","")))</f>
        <v/>
      </c>
    </row>
    <row r="156" spans="2:12" ht="27.75" customHeight="1">
      <c r="B156" s="4">
        <f t="shared" si="6"/>
        <v>154</v>
      </c>
      <c r="C156" s="16"/>
      <c r="D156" s="10"/>
      <c r="E156" s="2"/>
      <c r="F156" s="10"/>
      <c r="G156" s="7"/>
      <c r="H156" s="7"/>
      <c r="I156" s="7"/>
      <c r="J156" s="14" t="str">
        <f t="shared" si="7"/>
        <v/>
      </c>
      <c r="K156" s="2"/>
      <c r="L156" s="4" t="str">
        <f>IF(AND(G156="",H156=""),"",IF(OR(C156&lt;NgayBatDau,C156&gt;NgayKetThuc),"Ngày tháng phải nằm trong kỳ kế toán",IF(AND(F156&lt;&gt;"",COUNTIF(#REF!,F156)=0),"Tên loại DT/CP chưa được khai báo vào DS Tên loại DTCP","")))</f>
        <v/>
      </c>
    </row>
    <row r="157" spans="2:12" ht="27.75" customHeight="1">
      <c r="B157" s="4">
        <f t="shared" si="6"/>
        <v>155</v>
      </c>
      <c r="C157" s="16"/>
      <c r="D157" s="10"/>
      <c r="E157" s="2"/>
      <c r="F157" s="10"/>
      <c r="G157" s="7"/>
      <c r="H157" s="7"/>
      <c r="I157" s="7"/>
      <c r="J157" s="14" t="str">
        <f t="shared" si="7"/>
        <v/>
      </c>
      <c r="K157" s="2"/>
      <c r="L157" s="4" t="str">
        <f>IF(AND(G157="",H157=""),"",IF(OR(C157&lt;NgayBatDau,C157&gt;NgayKetThuc),"Ngày tháng phải nằm trong kỳ kế toán",IF(AND(F157&lt;&gt;"",COUNTIF(#REF!,F157)=0),"Tên loại DT/CP chưa được khai báo vào DS Tên loại DTCP","")))</f>
        <v/>
      </c>
    </row>
    <row r="158" spans="2:12" ht="27.75" customHeight="1">
      <c r="B158" s="4">
        <f t="shared" si="6"/>
        <v>156</v>
      </c>
      <c r="C158" s="16"/>
      <c r="D158" s="10"/>
      <c r="E158" s="2"/>
      <c r="F158" s="10"/>
      <c r="G158" s="7"/>
      <c r="H158" s="7"/>
      <c r="I158" s="7"/>
      <c r="J158" s="14" t="str">
        <f t="shared" si="7"/>
        <v/>
      </c>
      <c r="K158" s="2"/>
      <c r="L158" s="4" t="str">
        <f>IF(AND(G158="",H158=""),"",IF(OR(C158&lt;NgayBatDau,C158&gt;NgayKetThuc),"Ngày tháng phải nằm trong kỳ kế toán",IF(AND(F158&lt;&gt;"",COUNTIF(#REF!,F158)=0),"Tên loại DT/CP chưa được khai báo vào DS Tên loại DTCP","")))</f>
        <v/>
      </c>
    </row>
    <row r="159" spans="2:12" ht="27.75" customHeight="1">
      <c r="B159" s="4">
        <f t="shared" si="6"/>
        <v>157</v>
      </c>
      <c r="C159" s="16"/>
      <c r="D159" s="10"/>
      <c r="E159" s="2"/>
      <c r="F159" s="10"/>
      <c r="G159" s="7"/>
      <c r="H159" s="7"/>
      <c r="I159" s="7"/>
      <c r="J159" s="14" t="str">
        <f t="shared" si="7"/>
        <v/>
      </c>
      <c r="K159" s="2"/>
      <c r="L159" s="4" t="str">
        <f>IF(AND(G159="",H159=""),"",IF(OR(C159&lt;NgayBatDau,C159&gt;NgayKetThuc),"Ngày tháng phải nằm trong kỳ kế toán",IF(AND(F159&lt;&gt;"",COUNTIF(#REF!,F159)=0),"Tên loại DT/CP chưa được khai báo vào DS Tên loại DTCP","")))</f>
        <v/>
      </c>
    </row>
    <row r="160" spans="2:12" ht="27.75" customHeight="1">
      <c r="B160" s="4">
        <f t="shared" si="6"/>
        <v>158</v>
      </c>
      <c r="C160" s="16"/>
      <c r="D160" s="10"/>
      <c r="E160" s="2"/>
      <c r="F160" s="10"/>
      <c r="G160" s="7"/>
      <c r="H160" s="7"/>
      <c r="I160" s="7"/>
      <c r="J160" s="14" t="str">
        <f t="shared" si="7"/>
        <v/>
      </c>
      <c r="K160" s="2"/>
      <c r="L160" s="4" t="str">
        <f>IF(AND(G160="",H160=""),"",IF(OR(C160&lt;NgayBatDau,C160&gt;NgayKetThuc),"Ngày tháng phải nằm trong kỳ kế toán",IF(AND(F160&lt;&gt;"",COUNTIF(#REF!,F160)=0),"Tên loại DT/CP chưa được khai báo vào DS Tên loại DTCP","")))</f>
        <v/>
      </c>
    </row>
    <row r="161" spans="2:12" ht="27.75" customHeight="1">
      <c r="B161" s="4">
        <f t="shared" si="6"/>
        <v>159</v>
      </c>
      <c r="C161" s="16"/>
      <c r="D161" s="10"/>
      <c r="E161" s="2"/>
      <c r="F161" s="10"/>
      <c r="G161" s="7"/>
      <c r="H161" s="7"/>
      <c r="I161" s="7"/>
      <c r="J161" s="14" t="str">
        <f t="shared" si="7"/>
        <v/>
      </c>
      <c r="K161" s="2"/>
      <c r="L161" s="4" t="str">
        <f>IF(AND(G161="",H161=""),"",IF(OR(C161&lt;NgayBatDau,C161&gt;NgayKetThuc),"Ngày tháng phải nằm trong kỳ kế toán",IF(AND(F161&lt;&gt;"",COUNTIF(#REF!,F161)=0),"Tên loại DT/CP chưa được khai báo vào DS Tên loại DTCP","")))</f>
        <v/>
      </c>
    </row>
    <row r="162" spans="2:12" ht="27.75" customHeight="1">
      <c r="B162" s="4">
        <f t="shared" si="6"/>
        <v>160</v>
      </c>
      <c r="C162" s="16"/>
      <c r="D162" s="10"/>
      <c r="E162" s="2"/>
      <c r="F162" s="10"/>
      <c r="G162" s="7"/>
      <c r="H162" s="7"/>
      <c r="I162" s="7"/>
      <c r="J162" s="14" t="str">
        <f t="shared" si="7"/>
        <v/>
      </c>
      <c r="K162" s="2"/>
      <c r="L162" s="4" t="str">
        <f>IF(AND(G162="",H162=""),"",IF(OR(C162&lt;NgayBatDau,C162&gt;NgayKetThuc),"Ngày tháng phải nằm trong kỳ kế toán",IF(AND(F162&lt;&gt;"",COUNTIF(#REF!,F162)=0),"Tên loại DT/CP chưa được khai báo vào DS Tên loại DTCP","")))</f>
        <v/>
      </c>
    </row>
    <row r="163" spans="2:12" ht="27.75" customHeight="1">
      <c r="B163" s="4">
        <f t="shared" si="6"/>
        <v>161</v>
      </c>
      <c r="C163" s="16"/>
      <c r="D163" s="10"/>
      <c r="E163" s="2"/>
      <c r="F163" s="10"/>
      <c r="G163" s="7"/>
      <c r="H163" s="7"/>
      <c r="I163" s="7"/>
      <c r="J163" s="14" t="str">
        <f t="shared" si="7"/>
        <v/>
      </c>
      <c r="K163" s="2"/>
      <c r="L163" s="4" t="str">
        <f>IF(AND(G163="",H163=""),"",IF(OR(C163&lt;NgayBatDau,C163&gt;NgayKetThuc),"Ngày tháng phải nằm trong kỳ kế toán",IF(AND(F163&lt;&gt;"",COUNTIF(#REF!,F163)=0),"Tên loại DT/CP chưa được khai báo vào DS Tên loại DTCP","")))</f>
        <v/>
      </c>
    </row>
    <row r="164" spans="2:12" ht="27.75" customHeight="1">
      <c r="B164" s="4">
        <f t="shared" si="6"/>
        <v>162</v>
      </c>
      <c r="C164" s="16"/>
      <c r="D164" s="10"/>
      <c r="E164" s="2"/>
      <c r="F164" s="10"/>
      <c r="G164" s="7"/>
      <c r="H164" s="7"/>
      <c r="I164" s="7"/>
      <c r="J164" s="14" t="str">
        <f t="shared" si="7"/>
        <v/>
      </c>
      <c r="K164" s="2"/>
      <c r="L164" s="4" t="str">
        <f>IF(AND(G164="",H164=""),"",IF(OR(C164&lt;NgayBatDau,C164&gt;NgayKetThuc),"Ngày tháng phải nằm trong kỳ kế toán",IF(AND(F164&lt;&gt;"",COUNTIF(#REF!,F164)=0),"Tên loại DT/CP chưa được khai báo vào DS Tên loại DTCP","")))</f>
        <v/>
      </c>
    </row>
    <row r="165" spans="2:12" ht="27.75" customHeight="1">
      <c r="B165" s="4">
        <f t="shared" si="6"/>
        <v>163</v>
      </c>
      <c r="C165" s="16"/>
      <c r="D165" s="10"/>
      <c r="E165" s="2"/>
      <c r="F165" s="10"/>
      <c r="G165" s="7"/>
      <c r="H165" s="7"/>
      <c r="I165" s="7"/>
      <c r="J165" s="14" t="str">
        <f t="shared" si="7"/>
        <v/>
      </c>
      <c r="K165" s="2"/>
      <c r="L165" s="4" t="str">
        <f>IF(AND(G165="",H165=""),"",IF(OR(C165&lt;NgayBatDau,C165&gt;NgayKetThuc),"Ngày tháng phải nằm trong kỳ kế toán",IF(AND(F165&lt;&gt;"",COUNTIF(#REF!,F165)=0),"Tên loại DT/CP chưa được khai báo vào DS Tên loại DTCP","")))</f>
        <v/>
      </c>
    </row>
    <row r="166" spans="2:12" ht="27.75" customHeight="1">
      <c r="B166" s="4">
        <f t="shared" si="6"/>
        <v>164</v>
      </c>
      <c r="C166" s="16"/>
      <c r="D166" s="10"/>
      <c r="E166" s="2"/>
      <c r="F166" s="10"/>
      <c r="G166" s="7"/>
      <c r="H166" s="7"/>
      <c r="I166" s="7"/>
      <c r="J166" s="14" t="str">
        <f t="shared" si="7"/>
        <v/>
      </c>
      <c r="K166" s="2"/>
      <c r="L166" s="4" t="str">
        <f>IF(AND(G166="",H166=""),"",IF(OR(C166&lt;NgayBatDau,C166&gt;NgayKetThuc),"Ngày tháng phải nằm trong kỳ kế toán",IF(AND(F166&lt;&gt;"",COUNTIF(#REF!,F166)=0),"Tên loại DT/CP chưa được khai báo vào DS Tên loại DTCP","")))</f>
        <v/>
      </c>
    </row>
    <row r="167" spans="2:12" ht="27.75" customHeight="1">
      <c r="B167" s="4">
        <f t="shared" si="6"/>
        <v>165</v>
      </c>
      <c r="C167" s="16"/>
      <c r="D167" s="10"/>
      <c r="E167" s="2"/>
      <c r="F167" s="10"/>
      <c r="G167" s="7"/>
      <c r="H167" s="7"/>
      <c r="I167" s="7"/>
      <c r="J167" s="14" t="str">
        <f t="shared" si="7"/>
        <v/>
      </c>
      <c r="K167" s="2"/>
      <c r="L167" s="4" t="str">
        <f>IF(AND(G167="",H167=""),"",IF(OR(C167&lt;NgayBatDau,C167&gt;NgayKetThuc),"Ngày tháng phải nằm trong kỳ kế toán",IF(AND(F167&lt;&gt;"",COUNTIF(#REF!,F167)=0),"Tên loại DT/CP chưa được khai báo vào DS Tên loại DTCP","")))</f>
        <v/>
      </c>
    </row>
    <row r="168" spans="2:12" ht="27.75" customHeight="1">
      <c r="B168" s="4">
        <f t="shared" si="6"/>
        <v>166</v>
      </c>
      <c r="C168" s="16"/>
      <c r="D168" s="10"/>
      <c r="E168" s="2"/>
      <c r="F168" s="10"/>
      <c r="G168" s="7"/>
      <c r="H168" s="7"/>
      <c r="I168" s="7"/>
      <c r="J168" s="14" t="str">
        <f t="shared" si="7"/>
        <v/>
      </c>
      <c r="K168" s="2"/>
      <c r="L168" s="4" t="str">
        <f>IF(AND(G168="",H168=""),"",IF(OR(C168&lt;NgayBatDau,C168&gt;NgayKetThuc),"Ngày tháng phải nằm trong kỳ kế toán",IF(AND(F168&lt;&gt;"",COUNTIF(#REF!,F168)=0),"Tên loại DT/CP chưa được khai báo vào DS Tên loại DTCP","")))</f>
        <v/>
      </c>
    </row>
    <row r="169" spans="2:12" ht="27.75" customHeight="1">
      <c r="B169" s="4">
        <f t="shared" si="6"/>
        <v>167</v>
      </c>
      <c r="C169" s="16"/>
      <c r="D169" s="10"/>
      <c r="E169" s="2"/>
      <c r="F169" s="10"/>
      <c r="G169" s="7"/>
      <c r="H169" s="7"/>
      <c r="I169" s="7"/>
      <c r="J169" s="14" t="str">
        <f t="shared" si="7"/>
        <v/>
      </c>
      <c r="K169" s="2"/>
      <c r="L169" s="4" t="str">
        <f>IF(AND(G169="",H169=""),"",IF(OR(C169&lt;NgayBatDau,C169&gt;NgayKetThuc),"Ngày tháng phải nằm trong kỳ kế toán",IF(AND(F169&lt;&gt;"",COUNTIF(#REF!,F169)=0),"Tên loại DT/CP chưa được khai báo vào DS Tên loại DTCP","")))</f>
        <v/>
      </c>
    </row>
    <row r="170" spans="2:12" ht="27.75" customHeight="1">
      <c r="B170" s="4">
        <f t="shared" si="6"/>
        <v>168</v>
      </c>
      <c r="C170" s="16"/>
      <c r="D170" s="10"/>
      <c r="E170" s="2"/>
      <c r="F170" s="10"/>
      <c r="G170" s="7"/>
      <c r="H170" s="7"/>
      <c r="I170" s="7"/>
      <c r="J170" s="14" t="str">
        <f t="shared" si="7"/>
        <v/>
      </c>
      <c r="K170" s="2"/>
      <c r="L170" s="4" t="str">
        <f>IF(AND(G170="",H170=""),"",IF(OR(C170&lt;NgayBatDau,C170&gt;NgayKetThuc),"Ngày tháng phải nằm trong kỳ kế toán",IF(AND(F170&lt;&gt;"",COUNTIF(#REF!,F170)=0),"Tên loại DT/CP chưa được khai báo vào DS Tên loại DTCP","")))</f>
        <v/>
      </c>
    </row>
    <row r="171" spans="2:12" ht="27.75" customHeight="1">
      <c r="B171" s="4">
        <f t="shared" si="6"/>
        <v>169</v>
      </c>
      <c r="C171" s="16"/>
      <c r="D171" s="10"/>
      <c r="E171" s="2"/>
      <c r="F171" s="10"/>
      <c r="G171" s="7"/>
      <c r="H171" s="7"/>
      <c r="I171" s="7"/>
      <c r="J171" s="14" t="str">
        <f t="shared" si="7"/>
        <v/>
      </c>
      <c r="K171" s="2"/>
      <c r="L171" s="4" t="str">
        <f>IF(AND(G171="",H171=""),"",IF(OR(C171&lt;NgayBatDau,C171&gt;NgayKetThuc),"Ngày tháng phải nằm trong kỳ kế toán",IF(AND(F171&lt;&gt;"",COUNTIF(#REF!,F171)=0),"Tên loại DT/CP chưa được khai báo vào DS Tên loại DTCP","")))</f>
        <v/>
      </c>
    </row>
    <row r="172" spans="2:12" ht="27.75" customHeight="1">
      <c r="B172" s="4">
        <f t="shared" si="6"/>
        <v>170</v>
      </c>
      <c r="C172" s="16"/>
      <c r="D172" s="10"/>
      <c r="E172" s="2"/>
      <c r="F172" s="10"/>
      <c r="G172" s="7"/>
      <c r="H172" s="7"/>
      <c r="I172" s="7"/>
      <c r="J172" s="14" t="str">
        <f t="shared" si="7"/>
        <v/>
      </c>
      <c r="K172" s="2"/>
      <c r="L172" s="4" t="str">
        <f>IF(AND(G172="",H172=""),"",IF(OR(C172&lt;NgayBatDau,C172&gt;NgayKetThuc),"Ngày tháng phải nằm trong kỳ kế toán",IF(AND(F172&lt;&gt;"",COUNTIF(#REF!,F172)=0),"Tên loại DT/CP chưa được khai báo vào DS Tên loại DTCP","")))</f>
        <v/>
      </c>
    </row>
    <row r="173" spans="2:12" ht="27.75" customHeight="1">
      <c r="B173" s="4">
        <f t="shared" si="6"/>
        <v>171</v>
      </c>
      <c r="C173" s="16"/>
      <c r="D173" s="10"/>
      <c r="E173" s="2"/>
      <c r="F173" s="10"/>
      <c r="G173" s="7"/>
      <c r="H173" s="7"/>
      <c r="I173" s="7"/>
      <c r="J173" s="14" t="str">
        <f t="shared" si="7"/>
        <v/>
      </c>
      <c r="K173" s="2"/>
      <c r="L173" s="4" t="str">
        <f>IF(AND(G173="",H173=""),"",IF(OR(C173&lt;NgayBatDau,C173&gt;NgayKetThuc),"Ngày tháng phải nằm trong kỳ kế toán",IF(AND(F173&lt;&gt;"",COUNTIF(#REF!,F173)=0),"Tên loại DT/CP chưa được khai báo vào DS Tên loại DTCP","")))</f>
        <v/>
      </c>
    </row>
    <row r="174" spans="2:12" ht="27.75" customHeight="1">
      <c r="B174" s="4">
        <f t="shared" si="6"/>
        <v>172</v>
      </c>
      <c r="C174" s="16"/>
      <c r="D174" s="10"/>
      <c r="E174" s="2"/>
      <c r="F174" s="10"/>
      <c r="G174" s="7"/>
      <c r="H174" s="7"/>
      <c r="I174" s="7"/>
      <c r="J174" s="14" t="str">
        <f t="shared" si="7"/>
        <v/>
      </c>
      <c r="K174" s="2"/>
      <c r="L174" s="4" t="str">
        <f>IF(AND(G174="",H174=""),"",IF(OR(C174&lt;NgayBatDau,C174&gt;NgayKetThuc),"Ngày tháng phải nằm trong kỳ kế toán",IF(AND(F174&lt;&gt;"",COUNTIF(#REF!,F174)=0),"Tên loại DT/CP chưa được khai báo vào DS Tên loại DTCP","")))</f>
        <v/>
      </c>
    </row>
    <row r="175" spans="2:12" ht="27.75" customHeight="1">
      <c r="B175" s="4">
        <f t="shared" si="6"/>
        <v>173</v>
      </c>
      <c r="C175" s="16"/>
      <c r="D175" s="10"/>
      <c r="E175" s="2"/>
      <c r="F175" s="10"/>
      <c r="G175" s="7"/>
      <c r="H175" s="7"/>
      <c r="I175" s="7"/>
      <c r="J175" s="14" t="str">
        <f t="shared" si="7"/>
        <v/>
      </c>
      <c r="K175" s="2"/>
      <c r="L175" s="4" t="str">
        <f>IF(AND(G175="",H175=""),"",IF(OR(C175&lt;NgayBatDau,C175&gt;NgayKetThuc),"Ngày tháng phải nằm trong kỳ kế toán",IF(AND(F175&lt;&gt;"",COUNTIF(#REF!,F175)=0),"Tên loại DT/CP chưa được khai báo vào DS Tên loại DTCP","")))</f>
        <v/>
      </c>
    </row>
    <row r="176" spans="2:12" ht="27.75" customHeight="1">
      <c r="B176" s="4">
        <f t="shared" si="6"/>
        <v>174</v>
      </c>
      <c r="C176" s="16"/>
      <c r="D176" s="10"/>
      <c r="E176" s="2"/>
      <c r="F176" s="10"/>
      <c r="G176" s="7"/>
      <c r="H176" s="7"/>
      <c r="I176" s="7"/>
      <c r="J176" s="14" t="str">
        <f t="shared" si="7"/>
        <v/>
      </c>
      <c r="K176" s="2"/>
      <c r="L176" s="4" t="str">
        <f>IF(AND(G176="",H176=""),"",IF(OR(C176&lt;NgayBatDau,C176&gt;NgayKetThuc),"Ngày tháng phải nằm trong kỳ kế toán",IF(AND(F176&lt;&gt;"",COUNTIF(#REF!,F176)=0),"Tên loại DT/CP chưa được khai báo vào DS Tên loại DTCP","")))</f>
        <v/>
      </c>
    </row>
    <row r="177" spans="2:12" ht="27.75" customHeight="1">
      <c r="B177" s="4">
        <f t="shared" si="6"/>
        <v>175</v>
      </c>
      <c r="C177" s="16"/>
      <c r="D177" s="10"/>
      <c r="E177" s="2"/>
      <c r="F177" s="10"/>
      <c r="G177" s="7"/>
      <c r="H177" s="7"/>
      <c r="I177" s="7"/>
      <c r="J177" s="14" t="str">
        <f t="shared" si="7"/>
        <v/>
      </c>
      <c r="K177" s="2"/>
      <c r="L177" s="4" t="str">
        <f>IF(AND(G177="",H177=""),"",IF(OR(C177&lt;NgayBatDau,C177&gt;NgayKetThuc),"Ngày tháng phải nằm trong kỳ kế toán",IF(AND(F177&lt;&gt;"",COUNTIF(#REF!,F177)=0),"Tên loại DT/CP chưa được khai báo vào DS Tên loại DTCP","")))</f>
        <v/>
      </c>
    </row>
    <row r="178" spans="2:12" ht="27.75" customHeight="1">
      <c r="B178" s="4">
        <f t="shared" si="6"/>
        <v>176</v>
      </c>
      <c r="C178" s="16"/>
      <c r="D178" s="10"/>
      <c r="E178" s="2"/>
      <c r="F178" s="10"/>
      <c r="G178" s="7"/>
      <c r="H178" s="7"/>
      <c r="I178" s="7"/>
      <c r="J178" s="14" t="str">
        <f t="shared" si="7"/>
        <v/>
      </c>
      <c r="K178" s="2"/>
      <c r="L178" s="4" t="str">
        <f>IF(AND(G178="",H178=""),"",IF(OR(C178&lt;NgayBatDau,C178&gt;NgayKetThuc),"Ngày tháng phải nằm trong kỳ kế toán",IF(AND(F178&lt;&gt;"",COUNTIF(#REF!,F178)=0),"Tên loại DT/CP chưa được khai báo vào DS Tên loại DTCP","")))</f>
        <v/>
      </c>
    </row>
    <row r="179" spans="2:12" ht="27.75" customHeight="1">
      <c r="B179" s="4">
        <f t="shared" si="6"/>
        <v>177</v>
      </c>
      <c r="C179" s="16"/>
      <c r="D179" s="10"/>
      <c r="E179" s="2"/>
      <c r="F179" s="10"/>
      <c r="G179" s="7"/>
      <c r="H179" s="7"/>
      <c r="I179" s="7"/>
      <c r="J179" s="14" t="str">
        <f t="shared" si="7"/>
        <v/>
      </c>
      <c r="K179" s="2"/>
      <c r="L179" s="4" t="str">
        <f>IF(AND(G179="",H179=""),"",IF(OR(C179&lt;NgayBatDau,C179&gt;NgayKetThuc),"Ngày tháng phải nằm trong kỳ kế toán",IF(AND(F179&lt;&gt;"",COUNTIF(#REF!,F179)=0),"Tên loại DT/CP chưa được khai báo vào DS Tên loại DTCP","")))</f>
        <v/>
      </c>
    </row>
    <row r="180" spans="2:12" ht="27.75" customHeight="1">
      <c r="B180" s="4">
        <f t="shared" si="6"/>
        <v>178</v>
      </c>
      <c r="C180" s="16"/>
      <c r="D180" s="10"/>
      <c r="E180" s="2"/>
      <c r="F180" s="10"/>
      <c r="G180" s="7"/>
      <c r="H180" s="7"/>
      <c r="I180" s="7"/>
      <c r="J180" s="14" t="str">
        <f t="shared" si="7"/>
        <v/>
      </c>
      <c r="K180" s="2"/>
      <c r="L180" s="4" t="str">
        <f>IF(AND(G180="",H180=""),"",IF(OR(C180&lt;NgayBatDau,C180&gt;NgayKetThuc),"Ngày tháng phải nằm trong kỳ kế toán",IF(AND(F180&lt;&gt;"",COUNTIF(#REF!,F180)=0),"Tên loại DT/CP chưa được khai báo vào DS Tên loại DTCP","")))</f>
        <v/>
      </c>
    </row>
    <row r="181" spans="2:12" ht="27.75" customHeight="1">
      <c r="B181" s="4">
        <f t="shared" si="6"/>
        <v>179</v>
      </c>
      <c r="C181" s="16"/>
      <c r="D181" s="10"/>
      <c r="E181" s="2"/>
      <c r="F181" s="10"/>
      <c r="G181" s="7"/>
      <c r="H181" s="7"/>
      <c r="I181" s="7"/>
      <c r="J181" s="14" t="str">
        <f t="shared" si="7"/>
        <v/>
      </c>
      <c r="K181" s="2"/>
      <c r="L181" s="4" t="str">
        <f>IF(AND(G181="",H181=""),"",IF(OR(C181&lt;NgayBatDau,C181&gt;NgayKetThuc),"Ngày tháng phải nằm trong kỳ kế toán",IF(AND(F181&lt;&gt;"",COUNTIF(#REF!,F181)=0),"Tên loại DT/CP chưa được khai báo vào DS Tên loại DTCP","")))</f>
        <v/>
      </c>
    </row>
    <row r="182" spans="2:12" ht="27.75" customHeight="1">
      <c r="B182" s="4">
        <f t="shared" si="6"/>
        <v>180</v>
      </c>
      <c r="C182" s="16"/>
      <c r="D182" s="10"/>
      <c r="E182" s="2"/>
      <c r="F182" s="10"/>
      <c r="G182" s="7"/>
      <c r="H182" s="7"/>
      <c r="I182" s="7"/>
      <c r="J182" s="14" t="str">
        <f t="shared" si="7"/>
        <v/>
      </c>
      <c r="K182" s="2"/>
      <c r="L182" s="4" t="str">
        <f>IF(AND(G182="",H182=""),"",IF(OR(C182&lt;NgayBatDau,C182&gt;NgayKetThuc),"Ngày tháng phải nằm trong kỳ kế toán",IF(AND(F182&lt;&gt;"",COUNTIF(#REF!,F182)=0),"Tên loại DT/CP chưa được khai báo vào DS Tên loại DTCP","")))</f>
        <v/>
      </c>
    </row>
    <row r="183" spans="2:12" ht="27.75" customHeight="1">
      <c r="B183" s="4">
        <f t="shared" si="6"/>
        <v>181</v>
      </c>
      <c r="C183" s="16"/>
      <c r="D183" s="10"/>
      <c r="E183" s="2"/>
      <c r="F183" s="10"/>
      <c r="G183" s="7"/>
      <c r="H183" s="7"/>
      <c r="I183" s="7"/>
      <c r="J183" s="14" t="str">
        <f t="shared" si="7"/>
        <v/>
      </c>
      <c r="K183" s="2"/>
      <c r="L183" s="4" t="str">
        <f>IF(AND(G183="",H183=""),"",IF(OR(C183&lt;NgayBatDau,C183&gt;NgayKetThuc),"Ngày tháng phải nằm trong kỳ kế toán",IF(AND(F183&lt;&gt;"",COUNTIF(#REF!,F183)=0),"Tên loại DT/CP chưa được khai báo vào DS Tên loại DTCP","")))</f>
        <v/>
      </c>
    </row>
    <row r="184" spans="2:12" ht="27.75" customHeight="1">
      <c r="B184" s="4">
        <f t="shared" si="6"/>
        <v>182</v>
      </c>
      <c r="C184" s="16"/>
      <c r="D184" s="10"/>
      <c r="E184" s="2"/>
      <c r="F184" s="10"/>
      <c r="G184" s="7"/>
      <c r="H184" s="7"/>
      <c r="I184" s="7"/>
      <c r="J184" s="14" t="str">
        <f t="shared" si="7"/>
        <v/>
      </c>
      <c r="K184" s="2"/>
      <c r="L184" s="4" t="str">
        <f>IF(AND(G184="",H184=""),"",IF(OR(C184&lt;NgayBatDau,C184&gt;NgayKetThuc),"Ngày tháng phải nằm trong kỳ kế toán",IF(AND(F184&lt;&gt;"",COUNTIF(#REF!,F184)=0),"Tên loại DT/CP chưa được khai báo vào DS Tên loại DTCP","")))</f>
        <v/>
      </c>
    </row>
    <row r="185" spans="2:12" ht="27.75" customHeight="1">
      <c r="B185" s="4">
        <f t="shared" si="6"/>
        <v>183</v>
      </c>
      <c r="C185" s="16"/>
      <c r="D185" s="10"/>
      <c r="E185" s="2"/>
      <c r="F185" s="10"/>
      <c r="G185" s="7"/>
      <c r="H185" s="7"/>
      <c r="I185" s="7"/>
      <c r="J185" s="14" t="str">
        <f t="shared" si="7"/>
        <v/>
      </c>
      <c r="K185" s="2"/>
      <c r="L185" s="4" t="str">
        <f>IF(AND(G185="",H185=""),"",IF(OR(C185&lt;NgayBatDau,C185&gt;NgayKetThuc),"Ngày tháng phải nằm trong kỳ kế toán",IF(AND(F185&lt;&gt;"",COUNTIF(#REF!,F185)=0),"Tên loại DT/CP chưa được khai báo vào DS Tên loại DTCP","")))</f>
        <v/>
      </c>
    </row>
    <row r="186" spans="2:12" ht="27.75" customHeight="1">
      <c r="B186" s="4">
        <f t="shared" si="6"/>
        <v>184</v>
      </c>
      <c r="C186" s="16"/>
      <c r="D186" s="10"/>
      <c r="E186" s="2"/>
      <c r="F186" s="10"/>
      <c r="G186" s="7"/>
      <c r="H186" s="7"/>
      <c r="I186" s="7"/>
      <c r="J186" s="14" t="str">
        <f t="shared" si="7"/>
        <v/>
      </c>
      <c r="K186" s="2"/>
      <c r="L186" s="4" t="str">
        <f>IF(AND(G186="",H186=""),"",IF(OR(C186&lt;NgayBatDau,C186&gt;NgayKetThuc),"Ngày tháng phải nằm trong kỳ kế toán",IF(AND(F186&lt;&gt;"",COUNTIF(#REF!,F186)=0),"Tên loại DT/CP chưa được khai báo vào DS Tên loại DTCP","")))</f>
        <v/>
      </c>
    </row>
    <row r="187" spans="2:12" ht="27.75" customHeight="1">
      <c r="B187" s="4">
        <f t="shared" si="6"/>
        <v>185</v>
      </c>
      <c r="C187" s="16"/>
      <c r="D187" s="10"/>
      <c r="E187" s="2"/>
      <c r="F187" s="10"/>
      <c r="G187" s="7"/>
      <c r="H187" s="7"/>
      <c r="I187" s="7"/>
      <c r="J187" s="14" t="str">
        <f t="shared" si="7"/>
        <v/>
      </c>
      <c r="K187" s="2"/>
      <c r="L187" s="4" t="str">
        <f>IF(AND(G187="",H187=""),"",IF(OR(C187&lt;NgayBatDau,C187&gt;NgayKetThuc),"Ngày tháng phải nằm trong kỳ kế toán",IF(AND(F187&lt;&gt;"",COUNTIF(#REF!,F187)=0),"Tên loại DT/CP chưa được khai báo vào DS Tên loại DTCP","")))</f>
        <v/>
      </c>
    </row>
    <row r="188" spans="2:12" ht="27.75" customHeight="1">
      <c r="B188" s="4">
        <f t="shared" si="6"/>
        <v>186</v>
      </c>
      <c r="C188" s="16"/>
      <c r="D188" s="10"/>
      <c r="E188" s="2"/>
      <c r="F188" s="10"/>
      <c r="G188" s="7"/>
      <c r="H188" s="7"/>
      <c r="I188" s="7"/>
      <c r="J188" s="14" t="str">
        <f t="shared" si="7"/>
        <v/>
      </c>
      <c r="K188" s="2"/>
      <c r="L188" s="4" t="str">
        <f>IF(AND(G188="",H188=""),"",IF(OR(C188&lt;NgayBatDau,C188&gt;NgayKetThuc),"Ngày tháng phải nằm trong kỳ kế toán",IF(AND(F188&lt;&gt;"",COUNTIF(#REF!,F188)=0),"Tên loại DT/CP chưa được khai báo vào DS Tên loại DTCP","")))</f>
        <v/>
      </c>
    </row>
    <row r="189" spans="2:12" ht="27.75" customHeight="1">
      <c r="B189" s="4">
        <f t="shared" si="6"/>
        <v>187</v>
      </c>
      <c r="C189" s="16"/>
      <c r="D189" s="10"/>
      <c r="E189" s="2"/>
      <c r="F189" s="10"/>
      <c r="G189" s="7"/>
      <c r="H189" s="7"/>
      <c r="I189" s="7"/>
      <c r="J189" s="14" t="str">
        <f t="shared" si="7"/>
        <v/>
      </c>
      <c r="K189" s="2"/>
      <c r="L189" s="4" t="str">
        <f>IF(AND(G189="",H189=""),"",IF(OR(C189&lt;NgayBatDau,C189&gt;NgayKetThuc),"Ngày tháng phải nằm trong kỳ kế toán",IF(AND(F189&lt;&gt;"",COUNTIF(#REF!,F189)=0),"Tên loại DT/CP chưa được khai báo vào DS Tên loại DTCP","")))</f>
        <v/>
      </c>
    </row>
    <row r="190" spans="2:12" ht="27.75" customHeight="1">
      <c r="B190" s="4">
        <f t="shared" si="6"/>
        <v>188</v>
      </c>
      <c r="C190" s="16"/>
      <c r="D190" s="10"/>
      <c r="E190" s="2"/>
      <c r="F190" s="10"/>
      <c r="G190" s="7"/>
      <c r="H190" s="7"/>
      <c r="I190" s="7"/>
      <c r="J190" s="14" t="str">
        <f t="shared" si="7"/>
        <v/>
      </c>
      <c r="K190" s="2"/>
      <c r="L190" s="4" t="str">
        <f>IF(AND(G190="",H190=""),"",IF(OR(C190&lt;NgayBatDau,C190&gt;NgayKetThuc),"Ngày tháng phải nằm trong kỳ kế toán",IF(AND(F190&lt;&gt;"",COUNTIF(#REF!,F190)=0),"Tên loại DT/CP chưa được khai báo vào DS Tên loại DTCP","")))</f>
        <v/>
      </c>
    </row>
    <row r="191" spans="2:12" ht="27.75" customHeight="1">
      <c r="B191" s="4">
        <f t="shared" si="6"/>
        <v>189</v>
      </c>
      <c r="C191" s="16"/>
      <c r="D191" s="10"/>
      <c r="E191" s="2"/>
      <c r="F191" s="10"/>
      <c r="G191" s="7"/>
      <c r="H191" s="7"/>
      <c r="I191" s="7"/>
      <c r="J191" s="14" t="str">
        <f t="shared" si="7"/>
        <v/>
      </c>
      <c r="K191" s="2"/>
      <c r="L191" s="4" t="str">
        <f>IF(AND(G191="",H191=""),"",IF(OR(C191&lt;NgayBatDau,C191&gt;NgayKetThuc),"Ngày tháng phải nằm trong kỳ kế toán",IF(AND(F191&lt;&gt;"",COUNTIF(#REF!,F191)=0),"Tên loại DT/CP chưa được khai báo vào DS Tên loại DTCP","")))</f>
        <v/>
      </c>
    </row>
    <row r="192" spans="2:12" ht="27.75" customHeight="1">
      <c r="B192" s="4">
        <f t="shared" si="6"/>
        <v>190</v>
      </c>
      <c r="C192" s="16"/>
      <c r="D192" s="10"/>
      <c r="E192" s="2"/>
      <c r="F192" s="10"/>
      <c r="G192" s="7"/>
      <c r="H192" s="7"/>
      <c r="I192" s="7"/>
      <c r="J192" s="14" t="str">
        <f t="shared" si="7"/>
        <v/>
      </c>
      <c r="K192" s="2"/>
      <c r="L192" s="4" t="str">
        <f>IF(AND(G192="",H192=""),"",IF(OR(C192&lt;NgayBatDau,C192&gt;NgayKetThuc),"Ngày tháng phải nằm trong kỳ kế toán",IF(AND(F192&lt;&gt;"",COUNTIF(#REF!,F192)=0),"Tên loại DT/CP chưa được khai báo vào DS Tên loại DTCP","")))</f>
        <v/>
      </c>
    </row>
    <row r="193" spans="2:12" ht="27.75" customHeight="1">
      <c r="B193" s="4">
        <f t="shared" si="6"/>
        <v>191</v>
      </c>
      <c r="C193" s="16"/>
      <c r="D193" s="10"/>
      <c r="E193" s="2"/>
      <c r="F193" s="10"/>
      <c r="G193" s="7"/>
      <c r="H193" s="7"/>
      <c r="I193" s="7"/>
      <c r="J193" s="14" t="str">
        <f t="shared" si="7"/>
        <v/>
      </c>
      <c r="K193" s="2"/>
      <c r="L193" s="4" t="str">
        <f>IF(AND(G193="",H193=""),"",IF(OR(C193&lt;NgayBatDau,C193&gt;NgayKetThuc),"Ngày tháng phải nằm trong kỳ kế toán",IF(AND(F193&lt;&gt;"",COUNTIF(#REF!,F193)=0),"Tên loại DT/CP chưa được khai báo vào DS Tên loại DTCP","")))</f>
        <v/>
      </c>
    </row>
    <row r="194" spans="2:12" ht="27.75" customHeight="1">
      <c r="B194" s="4">
        <f t="shared" si="6"/>
        <v>192</v>
      </c>
      <c r="C194" s="16"/>
      <c r="D194" s="10"/>
      <c r="E194" s="2"/>
      <c r="F194" s="10"/>
      <c r="G194" s="7"/>
      <c r="H194" s="7"/>
      <c r="I194" s="7"/>
      <c r="J194" s="14" t="str">
        <f t="shared" si="7"/>
        <v/>
      </c>
      <c r="K194" s="2"/>
      <c r="L194" s="4" t="str">
        <f>IF(AND(G194="",H194=""),"",IF(OR(C194&lt;NgayBatDau,C194&gt;NgayKetThuc),"Ngày tháng phải nằm trong kỳ kế toán",IF(AND(F194&lt;&gt;"",COUNTIF(#REF!,F194)=0),"Tên loại DT/CP chưa được khai báo vào DS Tên loại DTCP","")))</f>
        <v/>
      </c>
    </row>
    <row r="195" spans="2:12" ht="27.75" customHeight="1">
      <c r="B195" s="4">
        <f t="shared" si="6"/>
        <v>193</v>
      </c>
      <c r="C195" s="16"/>
      <c r="D195" s="10"/>
      <c r="E195" s="2"/>
      <c r="F195" s="10"/>
      <c r="G195" s="7"/>
      <c r="H195" s="7"/>
      <c r="I195" s="7"/>
      <c r="J195" s="14" t="str">
        <f t="shared" si="7"/>
        <v/>
      </c>
      <c r="K195" s="2"/>
      <c r="L195" s="4" t="str">
        <f>IF(AND(G195="",H195=""),"",IF(OR(C195&lt;NgayBatDau,C195&gt;NgayKetThuc),"Ngày tháng phải nằm trong kỳ kế toán",IF(AND(F195&lt;&gt;"",COUNTIF(#REF!,F195)=0),"Tên loại DT/CP chưa được khai báo vào DS Tên loại DTCP","")))</f>
        <v/>
      </c>
    </row>
    <row r="196" spans="2:12" ht="27.75" customHeight="1">
      <c r="B196" s="4">
        <f t="shared" ref="B196:B259" si="8">ROW(A196)-2</f>
        <v>194</v>
      </c>
      <c r="C196" s="16"/>
      <c r="D196" s="10"/>
      <c r="E196" s="2"/>
      <c r="F196" s="10"/>
      <c r="G196" s="7"/>
      <c r="H196" s="7"/>
      <c r="I196" s="7"/>
      <c r="J196" s="14" t="str">
        <f t="shared" ref="J196:J259" si="9">IF(G196&lt;&gt;"",G196*SUM(1,I196),IF(H196&lt;&gt;"",H196*SUM(1,I196),""))</f>
        <v/>
      </c>
      <c r="K196" s="2"/>
      <c r="L196" s="4" t="str">
        <f>IF(AND(G196="",H196=""),"",IF(OR(C196&lt;NgayBatDau,C196&gt;NgayKetThuc),"Ngày tháng phải nằm trong kỳ kế toán",IF(AND(F196&lt;&gt;"",COUNTIF(#REF!,F196)=0),"Tên loại DT/CP chưa được khai báo vào DS Tên loại DTCP","")))</f>
        <v/>
      </c>
    </row>
    <row r="197" spans="2:12" ht="27.75" customHeight="1">
      <c r="B197" s="4">
        <f t="shared" si="8"/>
        <v>195</v>
      </c>
      <c r="C197" s="16"/>
      <c r="D197" s="10"/>
      <c r="E197" s="2"/>
      <c r="F197" s="10"/>
      <c r="G197" s="7"/>
      <c r="H197" s="7"/>
      <c r="I197" s="7"/>
      <c r="J197" s="14" t="str">
        <f t="shared" si="9"/>
        <v/>
      </c>
      <c r="K197" s="2"/>
      <c r="L197" s="4" t="str">
        <f>IF(AND(G197="",H197=""),"",IF(OR(C197&lt;NgayBatDau,C197&gt;NgayKetThuc),"Ngày tháng phải nằm trong kỳ kế toán",IF(AND(F197&lt;&gt;"",COUNTIF(#REF!,F197)=0),"Tên loại DT/CP chưa được khai báo vào DS Tên loại DTCP","")))</f>
        <v/>
      </c>
    </row>
    <row r="198" spans="2:12" ht="27.75" customHeight="1">
      <c r="B198" s="4">
        <f t="shared" si="8"/>
        <v>196</v>
      </c>
      <c r="C198" s="16"/>
      <c r="D198" s="10"/>
      <c r="E198" s="2"/>
      <c r="F198" s="10"/>
      <c r="G198" s="7"/>
      <c r="H198" s="7"/>
      <c r="I198" s="7"/>
      <c r="J198" s="14" t="str">
        <f t="shared" si="9"/>
        <v/>
      </c>
      <c r="K198" s="2"/>
      <c r="L198" s="4" t="str">
        <f>IF(AND(G198="",H198=""),"",IF(OR(C198&lt;NgayBatDau,C198&gt;NgayKetThuc),"Ngày tháng phải nằm trong kỳ kế toán",IF(AND(F198&lt;&gt;"",COUNTIF(#REF!,F198)=0),"Tên loại DT/CP chưa được khai báo vào DS Tên loại DTCP","")))</f>
        <v/>
      </c>
    </row>
    <row r="199" spans="2:12" ht="27.75" customHeight="1">
      <c r="B199" s="4">
        <f t="shared" si="8"/>
        <v>197</v>
      </c>
      <c r="C199" s="16"/>
      <c r="D199" s="10"/>
      <c r="E199" s="2"/>
      <c r="F199" s="10"/>
      <c r="G199" s="7"/>
      <c r="H199" s="7"/>
      <c r="I199" s="7"/>
      <c r="J199" s="14" t="str">
        <f t="shared" si="9"/>
        <v/>
      </c>
      <c r="K199" s="2"/>
      <c r="L199" s="4" t="str">
        <f>IF(AND(G199="",H199=""),"",IF(OR(C199&lt;NgayBatDau,C199&gt;NgayKetThuc),"Ngày tháng phải nằm trong kỳ kế toán",IF(AND(F199&lt;&gt;"",COUNTIF(#REF!,F199)=0),"Tên loại DT/CP chưa được khai báo vào DS Tên loại DTCP","")))</f>
        <v/>
      </c>
    </row>
    <row r="200" spans="2:12" ht="27.75" customHeight="1">
      <c r="B200" s="4">
        <f t="shared" si="8"/>
        <v>198</v>
      </c>
      <c r="C200" s="16"/>
      <c r="D200" s="10"/>
      <c r="E200" s="2"/>
      <c r="F200" s="10"/>
      <c r="G200" s="7"/>
      <c r="H200" s="7"/>
      <c r="I200" s="7"/>
      <c r="J200" s="14" t="str">
        <f t="shared" si="9"/>
        <v/>
      </c>
      <c r="K200" s="2"/>
      <c r="L200" s="4" t="str">
        <f>IF(AND(G200="",H200=""),"",IF(OR(C200&lt;NgayBatDau,C200&gt;NgayKetThuc),"Ngày tháng phải nằm trong kỳ kế toán",IF(AND(F200&lt;&gt;"",COUNTIF(#REF!,F200)=0),"Tên loại DT/CP chưa được khai báo vào DS Tên loại DTCP","")))</f>
        <v/>
      </c>
    </row>
    <row r="201" spans="2:12" ht="27.75" customHeight="1">
      <c r="B201" s="4">
        <f t="shared" si="8"/>
        <v>199</v>
      </c>
      <c r="C201" s="16"/>
      <c r="D201" s="10"/>
      <c r="E201" s="2"/>
      <c r="F201" s="10"/>
      <c r="G201" s="7"/>
      <c r="H201" s="7"/>
      <c r="I201" s="7"/>
      <c r="J201" s="14" t="str">
        <f t="shared" si="9"/>
        <v/>
      </c>
      <c r="K201" s="2"/>
      <c r="L201" s="4" t="str">
        <f>IF(AND(G201="",H201=""),"",IF(OR(C201&lt;NgayBatDau,C201&gt;NgayKetThuc),"Ngày tháng phải nằm trong kỳ kế toán",IF(AND(F201&lt;&gt;"",COUNTIF(#REF!,F201)=0),"Tên loại DT/CP chưa được khai báo vào DS Tên loại DTCP","")))</f>
        <v/>
      </c>
    </row>
    <row r="202" spans="2:12" ht="27.75" customHeight="1">
      <c r="B202" s="4">
        <f t="shared" si="8"/>
        <v>200</v>
      </c>
      <c r="C202" s="16"/>
      <c r="D202" s="10"/>
      <c r="E202" s="2"/>
      <c r="F202" s="10"/>
      <c r="G202" s="7"/>
      <c r="H202" s="7"/>
      <c r="I202" s="7"/>
      <c r="J202" s="14" t="str">
        <f t="shared" si="9"/>
        <v/>
      </c>
      <c r="K202" s="2"/>
      <c r="L202" s="4" t="str">
        <f>IF(AND(G202="",H202=""),"",IF(OR(C202&lt;NgayBatDau,C202&gt;NgayKetThuc),"Ngày tháng phải nằm trong kỳ kế toán",IF(AND(F202&lt;&gt;"",COUNTIF(#REF!,F202)=0),"Tên loại DT/CP chưa được khai báo vào DS Tên loại DTCP","")))</f>
        <v/>
      </c>
    </row>
    <row r="203" spans="2:12" ht="27.75" customHeight="1">
      <c r="B203" s="4">
        <f t="shared" si="8"/>
        <v>201</v>
      </c>
      <c r="C203" s="16"/>
      <c r="D203" s="10"/>
      <c r="E203" s="2"/>
      <c r="F203" s="10"/>
      <c r="G203" s="7"/>
      <c r="H203" s="7"/>
      <c r="I203" s="7"/>
      <c r="J203" s="14" t="str">
        <f t="shared" si="9"/>
        <v/>
      </c>
      <c r="K203" s="2"/>
      <c r="L203" s="4" t="str">
        <f>IF(AND(G203="",H203=""),"",IF(OR(C203&lt;NgayBatDau,C203&gt;NgayKetThuc),"Ngày tháng phải nằm trong kỳ kế toán",IF(AND(F203&lt;&gt;"",COUNTIF(#REF!,F203)=0),"Tên loại DT/CP chưa được khai báo vào DS Tên loại DTCP","")))</f>
        <v/>
      </c>
    </row>
    <row r="204" spans="2:12" ht="27.75" customHeight="1">
      <c r="B204" s="4">
        <f t="shared" si="8"/>
        <v>202</v>
      </c>
      <c r="C204" s="16"/>
      <c r="D204" s="10"/>
      <c r="E204" s="2"/>
      <c r="F204" s="10"/>
      <c r="G204" s="7"/>
      <c r="H204" s="7"/>
      <c r="I204" s="7"/>
      <c r="J204" s="14" t="str">
        <f t="shared" si="9"/>
        <v/>
      </c>
      <c r="K204" s="2"/>
      <c r="L204" s="4" t="str">
        <f>IF(AND(G204="",H204=""),"",IF(OR(C204&lt;NgayBatDau,C204&gt;NgayKetThuc),"Ngày tháng phải nằm trong kỳ kế toán",IF(AND(F204&lt;&gt;"",COUNTIF(#REF!,F204)=0),"Tên loại DT/CP chưa được khai báo vào DS Tên loại DTCP","")))</f>
        <v/>
      </c>
    </row>
    <row r="205" spans="2:12" ht="27.75" customHeight="1">
      <c r="B205" s="4">
        <f t="shared" si="8"/>
        <v>203</v>
      </c>
      <c r="C205" s="16"/>
      <c r="D205" s="10"/>
      <c r="E205" s="2"/>
      <c r="F205" s="10"/>
      <c r="G205" s="7"/>
      <c r="H205" s="7"/>
      <c r="I205" s="7"/>
      <c r="J205" s="14" t="str">
        <f t="shared" si="9"/>
        <v/>
      </c>
      <c r="K205" s="2"/>
      <c r="L205" s="4" t="str">
        <f>IF(AND(G205="",H205=""),"",IF(OR(C205&lt;NgayBatDau,C205&gt;NgayKetThuc),"Ngày tháng phải nằm trong kỳ kế toán",IF(AND(F205&lt;&gt;"",COUNTIF(#REF!,F205)=0),"Tên loại DT/CP chưa được khai báo vào DS Tên loại DTCP","")))</f>
        <v/>
      </c>
    </row>
    <row r="206" spans="2:12" ht="27.75" customHeight="1">
      <c r="B206" s="4">
        <f t="shared" si="8"/>
        <v>204</v>
      </c>
      <c r="C206" s="16"/>
      <c r="D206" s="10"/>
      <c r="E206" s="2"/>
      <c r="F206" s="10"/>
      <c r="G206" s="7"/>
      <c r="H206" s="7"/>
      <c r="I206" s="7"/>
      <c r="J206" s="14" t="str">
        <f t="shared" si="9"/>
        <v/>
      </c>
      <c r="K206" s="2"/>
      <c r="L206" s="4" t="str">
        <f>IF(AND(G206="",H206=""),"",IF(OR(C206&lt;NgayBatDau,C206&gt;NgayKetThuc),"Ngày tháng phải nằm trong kỳ kế toán",IF(AND(F206&lt;&gt;"",COUNTIF(#REF!,F206)=0),"Tên loại DT/CP chưa được khai báo vào DS Tên loại DTCP","")))</f>
        <v/>
      </c>
    </row>
    <row r="207" spans="2:12" ht="27.75" customHeight="1">
      <c r="B207" s="4">
        <f t="shared" si="8"/>
        <v>205</v>
      </c>
      <c r="C207" s="16"/>
      <c r="D207" s="10"/>
      <c r="E207" s="2"/>
      <c r="F207" s="10"/>
      <c r="G207" s="7"/>
      <c r="H207" s="7"/>
      <c r="I207" s="7"/>
      <c r="J207" s="14" t="str">
        <f t="shared" si="9"/>
        <v/>
      </c>
      <c r="K207" s="2"/>
      <c r="L207" s="4" t="str">
        <f>IF(AND(G207="",H207=""),"",IF(OR(C207&lt;NgayBatDau,C207&gt;NgayKetThuc),"Ngày tháng phải nằm trong kỳ kế toán",IF(AND(F207&lt;&gt;"",COUNTIF(#REF!,F207)=0),"Tên loại DT/CP chưa được khai báo vào DS Tên loại DTCP","")))</f>
        <v/>
      </c>
    </row>
    <row r="208" spans="2:12" ht="27.75" customHeight="1">
      <c r="B208" s="4">
        <f t="shared" si="8"/>
        <v>206</v>
      </c>
      <c r="C208" s="16"/>
      <c r="D208" s="10"/>
      <c r="E208" s="2"/>
      <c r="F208" s="10"/>
      <c r="G208" s="7"/>
      <c r="H208" s="7"/>
      <c r="I208" s="7"/>
      <c r="J208" s="14" t="str">
        <f t="shared" si="9"/>
        <v/>
      </c>
      <c r="K208" s="2"/>
      <c r="L208" s="4" t="str">
        <f>IF(AND(G208="",H208=""),"",IF(OR(C208&lt;NgayBatDau,C208&gt;NgayKetThuc),"Ngày tháng phải nằm trong kỳ kế toán",IF(AND(F208&lt;&gt;"",COUNTIF(#REF!,F208)=0),"Tên loại DT/CP chưa được khai báo vào DS Tên loại DTCP","")))</f>
        <v/>
      </c>
    </row>
    <row r="209" spans="2:12" ht="27.75" customHeight="1">
      <c r="B209" s="4">
        <f t="shared" si="8"/>
        <v>207</v>
      </c>
      <c r="C209" s="16"/>
      <c r="D209" s="10"/>
      <c r="E209" s="2"/>
      <c r="F209" s="10"/>
      <c r="G209" s="7"/>
      <c r="H209" s="7"/>
      <c r="I209" s="7"/>
      <c r="J209" s="14" t="str">
        <f t="shared" si="9"/>
        <v/>
      </c>
      <c r="K209" s="2"/>
      <c r="L209" s="4" t="str">
        <f>IF(AND(G209="",H209=""),"",IF(OR(C209&lt;NgayBatDau,C209&gt;NgayKetThuc),"Ngày tháng phải nằm trong kỳ kế toán",IF(AND(F209&lt;&gt;"",COUNTIF(#REF!,F209)=0),"Tên loại DT/CP chưa được khai báo vào DS Tên loại DTCP","")))</f>
        <v/>
      </c>
    </row>
    <row r="210" spans="2:12" ht="27.75" customHeight="1">
      <c r="B210" s="4">
        <f t="shared" si="8"/>
        <v>208</v>
      </c>
      <c r="C210" s="16"/>
      <c r="D210" s="10"/>
      <c r="E210" s="2"/>
      <c r="F210" s="10"/>
      <c r="G210" s="7"/>
      <c r="H210" s="7"/>
      <c r="I210" s="7"/>
      <c r="J210" s="14" t="str">
        <f t="shared" si="9"/>
        <v/>
      </c>
      <c r="K210" s="2"/>
      <c r="L210" s="4" t="str">
        <f>IF(AND(G210="",H210=""),"",IF(OR(C210&lt;NgayBatDau,C210&gt;NgayKetThuc),"Ngày tháng phải nằm trong kỳ kế toán",IF(AND(F210&lt;&gt;"",COUNTIF(#REF!,F210)=0),"Tên loại DT/CP chưa được khai báo vào DS Tên loại DTCP","")))</f>
        <v/>
      </c>
    </row>
    <row r="211" spans="2:12" ht="27.75" customHeight="1">
      <c r="B211" s="4">
        <f t="shared" si="8"/>
        <v>209</v>
      </c>
      <c r="C211" s="16"/>
      <c r="D211" s="10"/>
      <c r="E211" s="2"/>
      <c r="F211" s="10"/>
      <c r="G211" s="7"/>
      <c r="H211" s="7"/>
      <c r="I211" s="7"/>
      <c r="J211" s="14" t="str">
        <f t="shared" si="9"/>
        <v/>
      </c>
      <c r="K211" s="2"/>
      <c r="L211" s="4" t="str">
        <f>IF(AND(G211="",H211=""),"",IF(OR(C211&lt;NgayBatDau,C211&gt;NgayKetThuc),"Ngày tháng phải nằm trong kỳ kế toán",IF(AND(F211&lt;&gt;"",COUNTIF(#REF!,F211)=0),"Tên loại DT/CP chưa được khai báo vào DS Tên loại DTCP","")))</f>
        <v/>
      </c>
    </row>
    <row r="212" spans="2:12" ht="27.75" customHeight="1">
      <c r="B212" s="4">
        <f t="shared" si="8"/>
        <v>210</v>
      </c>
      <c r="C212" s="16"/>
      <c r="D212" s="10"/>
      <c r="E212" s="2"/>
      <c r="F212" s="10"/>
      <c r="G212" s="7"/>
      <c r="H212" s="7"/>
      <c r="I212" s="7"/>
      <c r="J212" s="14" t="str">
        <f t="shared" si="9"/>
        <v/>
      </c>
      <c r="K212" s="2"/>
      <c r="L212" s="4" t="str">
        <f>IF(AND(G212="",H212=""),"",IF(OR(C212&lt;NgayBatDau,C212&gt;NgayKetThuc),"Ngày tháng phải nằm trong kỳ kế toán",IF(AND(F212&lt;&gt;"",COUNTIF(#REF!,F212)=0),"Tên loại DT/CP chưa được khai báo vào DS Tên loại DTCP","")))</f>
        <v/>
      </c>
    </row>
    <row r="213" spans="2:12" ht="27.75" customHeight="1">
      <c r="B213" s="4">
        <f t="shared" si="8"/>
        <v>211</v>
      </c>
      <c r="C213" s="16"/>
      <c r="D213" s="10"/>
      <c r="E213" s="2"/>
      <c r="F213" s="10"/>
      <c r="G213" s="7"/>
      <c r="H213" s="7"/>
      <c r="I213" s="7"/>
      <c r="J213" s="14" t="str">
        <f t="shared" si="9"/>
        <v/>
      </c>
      <c r="K213" s="2"/>
      <c r="L213" s="4" t="str">
        <f>IF(AND(G213="",H213=""),"",IF(OR(C213&lt;NgayBatDau,C213&gt;NgayKetThuc),"Ngày tháng phải nằm trong kỳ kế toán",IF(AND(F213&lt;&gt;"",COUNTIF(#REF!,F213)=0),"Tên loại DT/CP chưa được khai báo vào DS Tên loại DTCP","")))</f>
        <v/>
      </c>
    </row>
    <row r="214" spans="2:12" ht="27.75" customHeight="1">
      <c r="B214" s="4">
        <f t="shared" si="8"/>
        <v>212</v>
      </c>
      <c r="C214" s="16"/>
      <c r="D214" s="10"/>
      <c r="E214" s="2"/>
      <c r="F214" s="10"/>
      <c r="G214" s="7"/>
      <c r="H214" s="7"/>
      <c r="I214" s="7"/>
      <c r="J214" s="14" t="str">
        <f t="shared" si="9"/>
        <v/>
      </c>
      <c r="K214" s="2"/>
      <c r="L214" s="4" t="str">
        <f>IF(AND(G214="",H214=""),"",IF(OR(C214&lt;NgayBatDau,C214&gt;NgayKetThuc),"Ngày tháng phải nằm trong kỳ kế toán",IF(AND(F214&lt;&gt;"",COUNTIF(#REF!,F214)=0),"Tên loại DT/CP chưa được khai báo vào DS Tên loại DTCP","")))</f>
        <v/>
      </c>
    </row>
    <row r="215" spans="2:12" ht="27.75" customHeight="1">
      <c r="B215" s="4">
        <f t="shared" si="8"/>
        <v>213</v>
      </c>
      <c r="C215" s="16"/>
      <c r="D215" s="10"/>
      <c r="E215" s="2"/>
      <c r="F215" s="10"/>
      <c r="G215" s="7"/>
      <c r="H215" s="7"/>
      <c r="I215" s="7"/>
      <c r="J215" s="14" t="str">
        <f t="shared" si="9"/>
        <v/>
      </c>
      <c r="K215" s="2"/>
      <c r="L215" s="4" t="str">
        <f>IF(AND(G215="",H215=""),"",IF(OR(C215&lt;NgayBatDau,C215&gt;NgayKetThuc),"Ngày tháng phải nằm trong kỳ kế toán",IF(AND(F215&lt;&gt;"",COUNTIF(#REF!,F215)=0),"Tên loại DT/CP chưa được khai báo vào DS Tên loại DTCP","")))</f>
        <v/>
      </c>
    </row>
    <row r="216" spans="2:12" ht="27.75" customHeight="1">
      <c r="B216" s="4">
        <f t="shared" si="8"/>
        <v>214</v>
      </c>
      <c r="C216" s="16"/>
      <c r="D216" s="10"/>
      <c r="E216" s="2"/>
      <c r="F216" s="10"/>
      <c r="G216" s="7"/>
      <c r="H216" s="7"/>
      <c r="I216" s="7"/>
      <c r="J216" s="14" t="str">
        <f t="shared" si="9"/>
        <v/>
      </c>
      <c r="K216" s="2"/>
      <c r="L216" s="4" t="str">
        <f>IF(AND(G216="",H216=""),"",IF(OR(C216&lt;NgayBatDau,C216&gt;NgayKetThuc),"Ngày tháng phải nằm trong kỳ kế toán",IF(AND(F216&lt;&gt;"",COUNTIF(#REF!,F216)=0),"Tên loại DT/CP chưa được khai báo vào DS Tên loại DTCP","")))</f>
        <v/>
      </c>
    </row>
    <row r="217" spans="2:12" ht="27.75" customHeight="1">
      <c r="B217" s="4">
        <f t="shared" si="8"/>
        <v>215</v>
      </c>
      <c r="C217" s="16"/>
      <c r="D217" s="10"/>
      <c r="E217" s="2"/>
      <c r="F217" s="10"/>
      <c r="G217" s="7"/>
      <c r="H217" s="7"/>
      <c r="I217" s="7"/>
      <c r="J217" s="14" t="str">
        <f t="shared" si="9"/>
        <v/>
      </c>
      <c r="K217" s="2"/>
      <c r="L217" s="4" t="str">
        <f>IF(AND(G217="",H217=""),"",IF(OR(C217&lt;NgayBatDau,C217&gt;NgayKetThuc),"Ngày tháng phải nằm trong kỳ kế toán",IF(AND(F217&lt;&gt;"",COUNTIF(#REF!,F217)=0),"Tên loại DT/CP chưa được khai báo vào DS Tên loại DTCP","")))</f>
        <v/>
      </c>
    </row>
    <row r="218" spans="2:12" ht="27.75" customHeight="1">
      <c r="B218" s="4">
        <f t="shared" si="8"/>
        <v>216</v>
      </c>
      <c r="C218" s="16"/>
      <c r="D218" s="10"/>
      <c r="E218" s="2"/>
      <c r="F218" s="10"/>
      <c r="G218" s="7"/>
      <c r="H218" s="7"/>
      <c r="I218" s="7"/>
      <c r="J218" s="14" t="str">
        <f t="shared" si="9"/>
        <v/>
      </c>
      <c r="K218" s="2"/>
      <c r="L218" s="4" t="str">
        <f>IF(AND(G218="",H218=""),"",IF(OR(C218&lt;NgayBatDau,C218&gt;NgayKetThuc),"Ngày tháng phải nằm trong kỳ kế toán",IF(AND(F218&lt;&gt;"",COUNTIF(#REF!,F218)=0),"Tên loại DT/CP chưa được khai báo vào DS Tên loại DTCP","")))</f>
        <v/>
      </c>
    </row>
    <row r="219" spans="2:12" ht="27.75" customHeight="1">
      <c r="B219" s="4">
        <f t="shared" si="8"/>
        <v>217</v>
      </c>
      <c r="C219" s="16"/>
      <c r="D219" s="10"/>
      <c r="E219" s="2"/>
      <c r="F219" s="10"/>
      <c r="G219" s="7"/>
      <c r="H219" s="7"/>
      <c r="I219" s="7"/>
      <c r="J219" s="14" t="str">
        <f t="shared" si="9"/>
        <v/>
      </c>
      <c r="K219" s="2"/>
      <c r="L219" s="4" t="str">
        <f>IF(AND(G219="",H219=""),"",IF(OR(C219&lt;NgayBatDau,C219&gt;NgayKetThuc),"Ngày tháng phải nằm trong kỳ kế toán",IF(AND(F219&lt;&gt;"",COUNTIF(#REF!,F219)=0),"Tên loại DT/CP chưa được khai báo vào DS Tên loại DTCP","")))</f>
        <v/>
      </c>
    </row>
    <row r="220" spans="2:12" ht="27.75" customHeight="1">
      <c r="B220" s="4">
        <f t="shared" si="8"/>
        <v>218</v>
      </c>
      <c r="C220" s="16"/>
      <c r="D220" s="10"/>
      <c r="E220" s="2"/>
      <c r="F220" s="10"/>
      <c r="G220" s="7"/>
      <c r="H220" s="7"/>
      <c r="I220" s="7"/>
      <c r="J220" s="14" t="str">
        <f t="shared" si="9"/>
        <v/>
      </c>
      <c r="K220" s="2"/>
      <c r="L220" s="4" t="str">
        <f>IF(AND(G220="",H220=""),"",IF(OR(C220&lt;NgayBatDau,C220&gt;NgayKetThuc),"Ngày tháng phải nằm trong kỳ kế toán",IF(AND(F220&lt;&gt;"",COUNTIF(#REF!,F220)=0),"Tên loại DT/CP chưa được khai báo vào DS Tên loại DTCP","")))</f>
        <v/>
      </c>
    </row>
    <row r="221" spans="2:12" ht="27.75" customHeight="1">
      <c r="B221" s="4">
        <f t="shared" si="8"/>
        <v>219</v>
      </c>
      <c r="C221" s="16"/>
      <c r="D221" s="10"/>
      <c r="E221" s="2"/>
      <c r="F221" s="10"/>
      <c r="G221" s="7"/>
      <c r="H221" s="7"/>
      <c r="I221" s="7"/>
      <c r="J221" s="14" t="str">
        <f t="shared" si="9"/>
        <v/>
      </c>
      <c r="K221" s="2"/>
      <c r="L221" s="4" t="str">
        <f>IF(AND(G221="",H221=""),"",IF(OR(C221&lt;NgayBatDau,C221&gt;NgayKetThuc),"Ngày tháng phải nằm trong kỳ kế toán",IF(AND(F221&lt;&gt;"",COUNTIF(#REF!,F221)=0),"Tên loại DT/CP chưa được khai báo vào DS Tên loại DTCP","")))</f>
        <v/>
      </c>
    </row>
    <row r="222" spans="2:12" ht="27.75" customHeight="1">
      <c r="B222" s="4">
        <f t="shared" si="8"/>
        <v>220</v>
      </c>
      <c r="C222" s="16"/>
      <c r="D222" s="10"/>
      <c r="E222" s="2"/>
      <c r="F222" s="10"/>
      <c r="G222" s="7"/>
      <c r="H222" s="7"/>
      <c r="I222" s="7"/>
      <c r="J222" s="14" t="str">
        <f t="shared" si="9"/>
        <v/>
      </c>
      <c r="K222" s="2"/>
      <c r="L222" s="4" t="str">
        <f>IF(AND(G222="",H222=""),"",IF(OR(C222&lt;NgayBatDau,C222&gt;NgayKetThuc),"Ngày tháng phải nằm trong kỳ kế toán",IF(AND(F222&lt;&gt;"",COUNTIF(#REF!,F222)=0),"Tên loại DT/CP chưa được khai báo vào DS Tên loại DTCP","")))</f>
        <v/>
      </c>
    </row>
    <row r="223" spans="2:12" ht="27.75" customHeight="1">
      <c r="B223" s="4">
        <f t="shared" si="8"/>
        <v>221</v>
      </c>
      <c r="C223" s="16"/>
      <c r="D223" s="10"/>
      <c r="E223" s="2"/>
      <c r="F223" s="10"/>
      <c r="G223" s="7"/>
      <c r="H223" s="7"/>
      <c r="I223" s="7"/>
      <c r="J223" s="14" t="str">
        <f t="shared" si="9"/>
        <v/>
      </c>
      <c r="K223" s="2"/>
      <c r="L223" s="4" t="str">
        <f>IF(AND(G223="",H223=""),"",IF(OR(C223&lt;NgayBatDau,C223&gt;NgayKetThuc),"Ngày tháng phải nằm trong kỳ kế toán",IF(AND(F223&lt;&gt;"",COUNTIF(#REF!,F223)=0),"Tên loại DT/CP chưa được khai báo vào DS Tên loại DTCP","")))</f>
        <v/>
      </c>
    </row>
    <row r="224" spans="2:12" ht="27.75" customHeight="1">
      <c r="B224" s="4">
        <f t="shared" si="8"/>
        <v>222</v>
      </c>
      <c r="C224" s="16"/>
      <c r="D224" s="10"/>
      <c r="E224" s="2"/>
      <c r="F224" s="10"/>
      <c r="G224" s="7"/>
      <c r="H224" s="7"/>
      <c r="I224" s="7"/>
      <c r="J224" s="14" t="str">
        <f t="shared" si="9"/>
        <v/>
      </c>
      <c r="K224" s="2"/>
      <c r="L224" s="4" t="str">
        <f>IF(AND(G224="",H224=""),"",IF(OR(C224&lt;NgayBatDau,C224&gt;NgayKetThuc),"Ngày tháng phải nằm trong kỳ kế toán",IF(AND(F224&lt;&gt;"",COUNTIF(#REF!,F224)=0),"Tên loại DT/CP chưa được khai báo vào DS Tên loại DTCP","")))</f>
        <v/>
      </c>
    </row>
    <row r="225" spans="2:12" ht="27.75" customHeight="1">
      <c r="B225" s="4">
        <f t="shared" si="8"/>
        <v>223</v>
      </c>
      <c r="C225" s="16"/>
      <c r="D225" s="10"/>
      <c r="E225" s="2"/>
      <c r="F225" s="10"/>
      <c r="G225" s="7"/>
      <c r="H225" s="7"/>
      <c r="I225" s="7"/>
      <c r="J225" s="14" t="str">
        <f t="shared" si="9"/>
        <v/>
      </c>
      <c r="K225" s="2"/>
      <c r="L225" s="4" t="str">
        <f>IF(AND(G225="",H225=""),"",IF(OR(C225&lt;NgayBatDau,C225&gt;NgayKetThuc),"Ngày tháng phải nằm trong kỳ kế toán",IF(AND(F225&lt;&gt;"",COUNTIF(#REF!,F225)=0),"Tên loại DT/CP chưa được khai báo vào DS Tên loại DTCP","")))</f>
        <v/>
      </c>
    </row>
    <row r="226" spans="2:12" ht="27.75" customHeight="1">
      <c r="B226" s="4">
        <f t="shared" si="8"/>
        <v>224</v>
      </c>
      <c r="C226" s="16"/>
      <c r="D226" s="10"/>
      <c r="E226" s="2"/>
      <c r="F226" s="10"/>
      <c r="G226" s="7"/>
      <c r="H226" s="7"/>
      <c r="I226" s="7"/>
      <c r="J226" s="14" t="str">
        <f t="shared" si="9"/>
        <v/>
      </c>
      <c r="K226" s="2"/>
      <c r="L226" s="4" t="str">
        <f>IF(AND(G226="",H226=""),"",IF(OR(C226&lt;NgayBatDau,C226&gt;NgayKetThuc),"Ngày tháng phải nằm trong kỳ kế toán",IF(AND(F226&lt;&gt;"",COUNTIF(#REF!,F226)=0),"Tên loại DT/CP chưa được khai báo vào DS Tên loại DTCP","")))</f>
        <v/>
      </c>
    </row>
    <row r="227" spans="2:12" ht="27.75" customHeight="1">
      <c r="B227" s="4">
        <f t="shared" si="8"/>
        <v>225</v>
      </c>
      <c r="C227" s="16"/>
      <c r="D227" s="10"/>
      <c r="E227" s="2"/>
      <c r="F227" s="10"/>
      <c r="G227" s="7"/>
      <c r="H227" s="7"/>
      <c r="I227" s="7"/>
      <c r="J227" s="14" t="str">
        <f t="shared" si="9"/>
        <v/>
      </c>
      <c r="K227" s="2"/>
      <c r="L227" s="4" t="str">
        <f>IF(AND(G227="",H227=""),"",IF(OR(C227&lt;NgayBatDau,C227&gt;NgayKetThuc),"Ngày tháng phải nằm trong kỳ kế toán",IF(AND(F227&lt;&gt;"",COUNTIF(#REF!,F227)=0),"Tên loại DT/CP chưa được khai báo vào DS Tên loại DTCP","")))</f>
        <v/>
      </c>
    </row>
    <row r="228" spans="2:12" ht="27.75" customHeight="1">
      <c r="B228" s="4">
        <f t="shared" si="8"/>
        <v>226</v>
      </c>
      <c r="C228" s="16"/>
      <c r="D228" s="10"/>
      <c r="E228" s="2"/>
      <c r="F228" s="10"/>
      <c r="G228" s="7"/>
      <c r="H228" s="7"/>
      <c r="I228" s="7"/>
      <c r="J228" s="14" t="str">
        <f t="shared" si="9"/>
        <v/>
      </c>
      <c r="K228" s="2"/>
      <c r="L228" s="4" t="str">
        <f>IF(AND(G228="",H228=""),"",IF(OR(C228&lt;NgayBatDau,C228&gt;NgayKetThuc),"Ngày tháng phải nằm trong kỳ kế toán",IF(AND(F228&lt;&gt;"",COUNTIF(#REF!,F228)=0),"Tên loại DT/CP chưa được khai báo vào DS Tên loại DTCP","")))</f>
        <v/>
      </c>
    </row>
    <row r="229" spans="2:12" ht="27.75" customHeight="1">
      <c r="B229" s="4">
        <f t="shared" si="8"/>
        <v>227</v>
      </c>
      <c r="C229" s="16"/>
      <c r="D229" s="10"/>
      <c r="E229" s="2"/>
      <c r="F229" s="10"/>
      <c r="G229" s="7"/>
      <c r="H229" s="7"/>
      <c r="I229" s="7"/>
      <c r="J229" s="14" t="str">
        <f t="shared" si="9"/>
        <v/>
      </c>
      <c r="K229" s="2"/>
      <c r="L229" s="4" t="str">
        <f>IF(AND(G229="",H229=""),"",IF(OR(C229&lt;NgayBatDau,C229&gt;NgayKetThuc),"Ngày tháng phải nằm trong kỳ kế toán",IF(AND(F229&lt;&gt;"",COUNTIF(#REF!,F229)=0),"Tên loại DT/CP chưa được khai báo vào DS Tên loại DTCP","")))</f>
        <v/>
      </c>
    </row>
    <row r="230" spans="2:12" ht="27.75" customHeight="1">
      <c r="B230" s="4">
        <f t="shared" si="8"/>
        <v>228</v>
      </c>
      <c r="C230" s="16"/>
      <c r="D230" s="10"/>
      <c r="E230" s="2"/>
      <c r="F230" s="10"/>
      <c r="G230" s="7"/>
      <c r="H230" s="7"/>
      <c r="I230" s="7"/>
      <c r="J230" s="14" t="str">
        <f t="shared" si="9"/>
        <v/>
      </c>
      <c r="K230" s="2"/>
      <c r="L230" s="4" t="str">
        <f>IF(AND(G230="",H230=""),"",IF(OR(C230&lt;NgayBatDau,C230&gt;NgayKetThuc),"Ngày tháng phải nằm trong kỳ kế toán",IF(AND(F230&lt;&gt;"",COUNTIF(#REF!,F230)=0),"Tên loại DT/CP chưa được khai báo vào DS Tên loại DTCP","")))</f>
        <v/>
      </c>
    </row>
    <row r="231" spans="2:12" ht="27.75" customHeight="1">
      <c r="B231" s="4">
        <f t="shared" si="8"/>
        <v>229</v>
      </c>
      <c r="C231" s="16"/>
      <c r="D231" s="10"/>
      <c r="E231" s="2"/>
      <c r="F231" s="10"/>
      <c r="G231" s="7"/>
      <c r="H231" s="7"/>
      <c r="I231" s="7"/>
      <c r="J231" s="14" t="str">
        <f t="shared" si="9"/>
        <v/>
      </c>
      <c r="K231" s="2"/>
      <c r="L231" s="4" t="str">
        <f>IF(AND(G231="",H231=""),"",IF(OR(C231&lt;NgayBatDau,C231&gt;NgayKetThuc),"Ngày tháng phải nằm trong kỳ kế toán",IF(AND(F231&lt;&gt;"",COUNTIF(#REF!,F231)=0),"Tên loại DT/CP chưa được khai báo vào DS Tên loại DTCP","")))</f>
        <v/>
      </c>
    </row>
    <row r="232" spans="2:12" ht="27.75" customHeight="1">
      <c r="B232" s="4">
        <f t="shared" si="8"/>
        <v>230</v>
      </c>
      <c r="C232" s="16"/>
      <c r="D232" s="10"/>
      <c r="E232" s="2"/>
      <c r="F232" s="10"/>
      <c r="G232" s="7"/>
      <c r="H232" s="7"/>
      <c r="I232" s="7"/>
      <c r="J232" s="14" t="str">
        <f t="shared" si="9"/>
        <v/>
      </c>
      <c r="K232" s="2"/>
      <c r="L232" s="4" t="str">
        <f>IF(AND(G232="",H232=""),"",IF(OR(C232&lt;NgayBatDau,C232&gt;NgayKetThuc),"Ngày tháng phải nằm trong kỳ kế toán",IF(AND(F232&lt;&gt;"",COUNTIF(#REF!,F232)=0),"Tên loại DT/CP chưa được khai báo vào DS Tên loại DTCP","")))</f>
        <v/>
      </c>
    </row>
    <row r="233" spans="2:12" ht="27.75" customHeight="1">
      <c r="B233" s="4">
        <f t="shared" si="8"/>
        <v>231</v>
      </c>
      <c r="C233" s="16"/>
      <c r="D233" s="10"/>
      <c r="E233" s="2"/>
      <c r="F233" s="10"/>
      <c r="G233" s="7"/>
      <c r="H233" s="7"/>
      <c r="I233" s="7"/>
      <c r="J233" s="14" t="str">
        <f t="shared" si="9"/>
        <v/>
      </c>
      <c r="K233" s="2"/>
      <c r="L233" s="4" t="str">
        <f>IF(AND(G233="",H233=""),"",IF(OR(C233&lt;NgayBatDau,C233&gt;NgayKetThuc),"Ngày tháng phải nằm trong kỳ kế toán",IF(AND(F233&lt;&gt;"",COUNTIF(#REF!,F233)=0),"Tên loại DT/CP chưa được khai báo vào DS Tên loại DTCP","")))</f>
        <v/>
      </c>
    </row>
    <row r="234" spans="2:12" ht="27.75" customHeight="1">
      <c r="B234" s="4">
        <f t="shared" si="8"/>
        <v>232</v>
      </c>
      <c r="C234" s="16"/>
      <c r="D234" s="10"/>
      <c r="E234" s="2"/>
      <c r="F234" s="10"/>
      <c r="G234" s="7"/>
      <c r="H234" s="7"/>
      <c r="I234" s="7"/>
      <c r="J234" s="14" t="str">
        <f t="shared" si="9"/>
        <v/>
      </c>
      <c r="K234" s="2"/>
      <c r="L234" s="4" t="str">
        <f>IF(AND(G234="",H234=""),"",IF(OR(C234&lt;NgayBatDau,C234&gt;NgayKetThuc),"Ngày tháng phải nằm trong kỳ kế toán",IF(AND(F234&lt;&gt;"",COUNTIF(#REF!,F234)=0),"Tên loại DT/CP chưa được khai báo vào DS Tên loại DTCP","")))</f>
        <v/>
      </c>
    </row>
    <row r="235" spans="2:12" ht="27.75" customHeight="1">
      <c r="B235" s="4">
        <f t="shared" si="8"/>
        <v>233</v>
      </c>
      <c r="C235" s="16"/>
      <c r="D235" s="10"/>
      <c r="E235" s="2"/>
      <c r="F235" s="10"/>
      <c r="G235" s="7"/>
      <c r="H235" s="7"/>
      <c r="I235" s="7"/>
      <c r="J235" s="14" t="str">
        <f t="shared" si="9"/>
        <v/>
      </c>
      <c r="K235" s="2"/>
      <c r="L235" s="4" t="str">
        <f>IF(AND(G235="",H235=""),"",IF(OR(C235&lt;NgayBatDau,C235&gt;NgayKetThuc),"Ngày tháng phải nằm trong kỳ kế toán",IF(AND(F235&lt;&gt;"",COUNTIF(#REF!,F235)=0),"Tên loại DT/CP chưa được khai báo vào DS Tên loại DTCP","")))</f>
        <v/>
      </c>
    </row>
    <row r="236" spans="2:12" ht="27.75" customHeight="1">
      <c r="B236" s="4">
        <f t="shared" si="8"/>
        <v>234</v>
      </c>
      <c r="C236" s="16"/>
      <c r="D236" s="10"/>
      <c r="E236" s="2"/>
      <c r="F236" s="10"/>
      <c r="G236" s="7"/>
      <c r="H236" s="7"/>
      <c r="I236" s="7"/>
      <c r="J236" s="14" t="str">
        <f t="shared" si="9"/>
        <v/>
      </c>
      <c r="K236" s="2"/>
      <c r="L236" s="4" t="str">
        <f>IF(AND(G236="",H236=""),"",IF(OR(C236&lt;NgayBatDau,C236&gt;NgayKetThuc),"Ngày tháng phải nằm trong kỳ kế toán",IF(AND(F236&lt;&gt;"",COUNTIF(#REF!,F236)=0),"Tên loại DT/CP chưa được khai báo vào DS Tên loại DTCP","")))</f>
        <v/>
      </c>
    </row>
    <row r="237" spans="2:12" ht="27.75" customHeight="1">
      <c r="B237" s="4">
        <f t="shared" si="8"/>
        <v>235</v>
      </c>
      <c r="C237" s="16"/>
      <c r="D237" s="10"/>
      <c r="E237" s="2"/>
      <c r="F237" s="10"/>
      <c r="G237" s="7"/>
      <c r="H237" s="7"/>
      <c r="I237" s="7"/>
      <c r="J237" s="14" t="str">
        <f t="shared" si="9"/>
        <v/>
      </c>
      <c r="K237" s="2"/>
      <c r="L237" s="4" t="str">
        <f>IF(AND(G237="",H237=""),"",IF(OR(C237&lt;NgayBatDau,C237&gt;NgayKetThuc),"Ngày tháng phải nằm trong kỳ kế toán",IF(AND(F237&lt;&gt;"",COUNTIF(#REF!,F237)=0),"Tên loại DT/CP chưa được khai báo vào DS Tên loại DTCP","")))</f>
        <v/>
      </c>
    </row>
    <row r="238" spans="2:12" ht="27.75" customHeight="1">
      <c r="B238" s="4">
        <f t="shared" si="8"/>
        <v>236</v>
      </c>
      <c r="C238" s="16"/>
      <c r="D238" s="10"/>
      <c r="E238" s="2"/>
      <c r="F238" s="10"/>
      <c r="G238" s="7"/>
      <c r="H238" s="7"/>
      <c r="I238" s="7"/>
      <c r="J238" s="14" t="str">
        <f t="shared" si="9"/>
        <v/>
      </c>
      <c r="K238" s="2"/>
      <c r="L238" s="4" t="str">
        <f>IF(AND(G238="",H238=""),"",IF(OR(C238&lt;NgayBatDau,C238&gt;NgayKetThuc),"Ngày tháng phải nằm trong kỳ kế toán",IF(AND(F238&lt;&gt;"",COUNTIF(#REF!,F238)=0),"Tên loại DT/CP chưa được khai báo vào DS Tên loại DTCP","")))</f>
        <v/>
      </c>
    </row>
    <row r="239" spans="2:12" ht="27.75" customHeight="1">
      <c r="B239" s="4">
        <f t="shared" si="8"/>
        <v>237</v>
      </c>
      <c r="C239" s="16"/>
      <c r="D239" s="10"/>
      <c r="E239" s="2"/>
      <c r="F239" s="10"/>
      <c r="G239" s="7"/>
      <c r="H239" s="7"/>
      <c r="I239" s="7"/>
      <c r="J239" s="14" t="str">
        <f t="shared" si="9"/>
        <v/>
      </c>
      <c r="K239" s="2"/>
      <c r="L239" s="4" t="str">
        <f>IF(AND(G239="",H239=""),"",IF(OR(C239&lt;NgayBatDau,C239&gt;NgayKetThuc),"Ngày tháng phải nằm trong kỳ kế toán",IF(AND(F239&lt;&gt;"",COUNTIF(#REF!,F239)=0),"Tên loại DT/CP chưa được khai báo vào DS Tên loại DTCP","")))</f>
        <v/>
      </c>
    </row>
    <row r="240" spans="2:12" ht="27.75" customHeight="1">
      <c r="B240" s="4">
        <f t="shared" si="8"/>
        <v>238</v>
      </c>
      <c r="C240" s="16"/>
      <c r="D240" s="10"/>
      <c r="E240" s="2"/>
      <c r="F240" s="10"/>
      <c r="G240" s="7"/>
      <c r="H240" s="7"/>
      <c r="I240" s="7"/>
      <c r="J240" s="14" t="str">
        <f t="shared" si="9"/>
        <v/>
      </c>
      <c r="K240" s="2"/>
      <c r="L240" s="4" t="str">
        <f>IF(AND(G240="",H240=""),"",IF(OR(C240&lt;NgayBatDau,C240&gt;NgayKetThuc),"Ngày tháng phải nằm trong kỳ kế toán",IF(AND(F240&lt;&gt;"",COUNTIF(#REF!,F240)=0),"Tên loại DT/CP chưa được khai báo vào DS Tên loại DTCP","")))</f>
        <v/>
      </c>
    </row>
    <row r="241" spans="2:12" ht="27.75" customHeight="1">
      <c r="B241" s="4">
        <f t="shared" si="8"/>
        <v>239</v>
      </c>
      <c r="C241" s="16"/>
      <c r="D241" s="10"/>
      <c r="E241" s="2"/>
      <c r="F241" s="10"/>
      <c r="G241" s="7"/>
      <c r="H241" s="7"/>
      <c r="I241" s="7"/>
      <c r="J241" s="14" t="str">
        <f t="shared" si="9"/>
        <v/>
      </c>
      <c r="K241" s="2"/>
      <c r="L241" s="4" t="str">
        <f>IF(AND(G241="",H241=""),"",IF(OR(C241&lt;NgayBatDau,C241&gt;NgayKetThuc),"Ngày tháng phải nằm trong kỳ kế toán",IF(AND(F241&lt;&gt;"",COUNTIF(#REF!,F241)=0),"Tên loại DT/CP chưa được khai báo vào DS Tên loại DTCP","")))</f>
        <v/>
      </c>
    </row>
    <row r="242" spans="2:12" ht="27.75" customHeight="1">
      <c r="B242" s="4">
        <f t="shared" si="8"/>
        <v>240</v>
      </c>
      <c r="C242" s="16"/>
      <c r="D242" s="10"/>
      <c r="E242" s="2"/>
      <c r="F242" s="10"/>
      <c r="G242" s="7"/>
      <c r="H242" s="7"/>
      <c r="I242" s="7"/>
      <c r="J242" s="14" t="str">
        <f t="shared" si="9"/>
        <v/>
      </c>
      <c r="K242" s="2"/>
      <c r="L242" s="4" t="str">
        <f>IF(AND(G242="",H242=""),"",IF(OR(C242&lt;NgayBatDau,C242&gt;NgayKetThuc),"Ngày tháng phải nằm trong kỳ kế toán",IF(AND(F242&lt;&gt;"",COUNTIF(#REF!,F242)=0),"Tên loại DT/CP chưa được khai báo vào DS Tên loại DTCP","")))</f>
        <v/>
      </c>
    </row>
    <row r="243" spans="2:12" ht="27.75" customHeight="1">
      <c r="B243" s="4">
        <f t="shared" si="8"/>
        <v>241</v>
      </c>
      <c r="C243" s="16"/>
      <c r="D243" s="10"/>
      <c r="E243" s="2"/>
      <c r="F243" s="10"/>
      <c r="G243" s="7"/>
      <c r="H243" s="7"/>
      <c r="I243" s="7"/>
      <c r="J243" s="14" t="str">
        <f t="shared" si="9"/>
        <v/>
      </c>
      <c r="K243" s="2"/>
      <c r="L243" s="4" t="str">
        <f>IF(AND(G243="",H243=""),"",IF(OR(C243&lt;NgayBatDau,C243&gt;NgayKetThuc),"Ngày tháng phải nằm trong kỳ kế toán",IF(AND(F243&lt;&gt;"",COUNTIF(#REF!,F243)=0),"Tên loại DT/CP chưa được khai báo vào DS Tên loại DTCP","")))</f>
        <v/>
      </c>
    </row>
    <row r="244" spans="2:12" ht="27.75" customHeight="1">
      <c r="B244" s="4">
        <f t="shared" si="8"/>
        <v>242</v>
      </c>
      <c r="C244" s="16"/>
      <c r="D244" s="10"/>
      <c r="E244" s="2"/>
      <c r="F244" s="10"/>
      <c r="G244" s="7"/>
      <c r="H244" s="7"/>
      <c r="I244" s="7"/>
      <c r="J244" s="14" t="str">
        <f t="shared" si="9"/>
        <v/>
      </c>
      <c r="K244" s="2"/>
      <c r="L244" s="4" t="str">
        <f>IF(AND(G244="",H244=""),"",IF(OR(C244&lt;NgayBatDau,C244&gt;NgayKetThuc),"Ngày tháng phải nằm trong kỳ kế toán",IF(AND(F244&lt;&gt;"",COUNTIF(#REF!,F244)=0),"Tên loại DT/CP chưa được khai báo vào DS Tên loại DTCP","")))</f>
        <v/>
      </c>
    </row>
    <row r="245" spans="2:12" ht="27.75" customHeight="1">
      <c r="B245" s="4">
        <f t="shared" si="8"/>
        <v>243</v>
      </c>
      <c r="C245" s="16"/>
      <c r="D245" s="10"/>
      <c r="E245" s="2"/>
      <c r="F245" s="10"/>
      <c r="G245" s="7"/>
      <c r="H245" s="7"/>
      <c r="I245" s="7"/>
      <c r="J245" s="14" t="str">
        <f t="shared" si="9"/>
        <v/>
      </c>
      <c r="K245" s="2"/>
      <c r="L245" s="4" t="str">
        <f>IF(AND(G245="",H245=""),"",IF(OR(C245&lt;NgayBatDau,C245&gt;NgayKetThuc),"Ngày tháng phải nằm trong kỳ kế toán",IF(AND(F245&lt;&gt;"",COUNTIF(#REF!,F245)=0),"Tên loại DT/CP chưa được khai báo vào DS Tên loại DTCP","")))</f>
        <v/>
      </c>
    </row>
    <row r="246" spans="2:12" ht="27.75" customHeight="1">
      <c r="B246" s="4">
        <f t="shared" si="8"/>
        <v>244</v>
      </c>
      <c r="C246" s="16"/>
      <c r="D246" s="10"/>
      <c r="E246" s="2"/>
      <c r="F246" s="10"/>
      <c r="G246" s="7"/>
      <c r="H246" s="7"/>
      <c r="I246" s="7"/>
      <c r="J246" s="14" t="str">
        <f t="shared" si="9"/>
        <v/>
      </c>
      <c r="K246" s="2"/>
      <c r="L246" s="4" t="str">
        <f>IF(AND(G246="",H246=""),"",IF(OR(C246&lt;NgayBatDau,C246&gt;NgayKetThuc),"Ngày tháng phải nằm trong kỳ kế toán",IF(AND(F246&lt;&gt;"",COUNTIF(#REF!,F246)=0),"Tên loại DT/CP chưa được khai báo vào DS Tên loại DTCP","")))</f>
        <v/>
      </c>
    </row>
    <row r="247" spans="2:12" ht="27.75" customHeight="1">
      <c r="B247" s="4">
        <f t="shared" si="8"/>
        <v>245</v>
      </c>
      <c r="C247" s="16"/>
      <c r="D247" s="10"/>
      <c r="E247" s="2"/>
      <c r="F247" s="10"/>
      <c r="G247" s="7"/>
      <c r="H247" s="7"/>
      <c r="I247" s="7"/>
      <c r="J247" s="14" t="str">
        <f t="shared" si="9"/>
        <v/>
      </c>
      <c r="K247" s="2"/>
      <c r="L247" s="4" t="str">
        <f>IF(AND(G247="",H247=""),"",IF(OR(C247&lt;NgayBatDau,C247&gt;NgayKetThuc),"Ngày tháng phải nằm trong kỳ kế toán",IF(AND(F247&lt;&gt;"",COUNTIF(#REF!,F247)=0),"Tên loại DT/CP chưa được khai báo vào DS Tên loại DTCP","")))</f>
        <v/>
      </c>
    </row>
    <row r="248" spans="2:12" ht="27.75" customHeight="1">
      <c r="B248" s="4">
        <f t="shared" si="8"/>
        <v>246</v>
      </c>
      <c r="C248" s="16"/>
      <c r="D248" s="10"/>
      <c r="E248" s="2"/>
      <c r="F248" s="10"/>
      <c r="G248" s="7"/>
      <c r="H248" s="7"/>
      <c r="I248" s="7"/>
      <c r="J248" s="14" t="str">
        <f t="shared" si="9"/>
        <v/>
      </c>
      <c r="K248" s="2"/>
      <c r="L248" s="4" t="str">
        <f>IF(AND(G248="",H248=""),"",IF(OR(C248&lt;NgayBatDau,C248&gt;NgayKetThuc),"Ngày tháng phải nằm trong kỳ kế toán",IF(AND(F248&lt;&gt;"",COUNTIF(#REF!,F248)=0),"Tên loại DT/CP chưa được khai báo vào DS Tên loại DTCP","")))</f>
        <v/>
      </c>
    </row>
    <row r="249" spans="2:12" ht="27.75" customHeight="1">
      <c r="B249" s="4">
        <f t="shared" si="8"/>
        <v>247</v>
      </c>
      <c r="C249" s="16"/>
      <c r="D249" s="10"/>
      <c r="E249" s="2"/>
      <c r="F249" s="10"/>
      <c r="G249" s="7"/>
      <c r="H249" s="7"/>
      <c r="I249" s="7"/>
      <c r="J249" s="14" t="str">
        <f t="shared" si="9"/>
        <v/>
      </c>
      <c r="K249" s="2"/>
      <c r="L249" s="4" t="str">
        <f>IF(AND(G249="",H249=""),"",IF(OR(C249&lt;NgayBatDau,C249&gt;NgayKetThuc),"Ngày tháng phải nằm trong kỳ kế toán",IF(AND(F249&lt;&gt;"",COUNTIF(#REF!,F249)=0),"Tên loại DT/CP chưa được khai báo vào DS Tên loại DTCP","")))</f>
        <v/>
      </c>
    </row>
    <row r="250" spans="2:12" ht="27.75" customHeight="1">
      <c r="B250" s="4">
        <f t="shared" si="8"/>
        <v>248</v>
      </c>
      <c r="C250" s="16"/>
      <c r="D250" s="10"/>
      <c r="E250" s="2"/>
      <c r="F250" s="10"/>
      <c r="G250" s="7"/>
      <c r="H250" s="7"/>
      <c r="I250" s="7"/>
      <c r="J250" s="14" t="str">
        <f t="shared" si="9"/>
        <v/>
      </c>
      <c r="K250" s="2"/>
      <c r="L250" s="4" t="str">
        <f>IF(AND(G250="",H250=""),"",IF(OR(C250&lt;NgayBatDau,C250&gt;NgayKetThuc),"Ngày tháng phải nằm trong kỳ kế toán",IF(AND(F250&lt;&gt;"",COUNTIF(#REF!,F250)=0),"Tên loại DT/CP chưa được khai báo vào DS Tên loại DTCP","")))</f>
        <v/>
      </c>
    </row>
    <row r="251" spans="2:12" ht="27.75" customHeight="1">
      <c r="B251" s="4">
        <f t="shared" si="8"/>
        <v>249</v>
      </c>
      <c r="C251" s="16"/>
      <c r="D251" s="10"/>
      <c r="E251" s="2"/>
      <c r="F251" s="10"/>
      <c r="G251" s="7"/>
      <c r="H251" s="7"/>
      <c r="I251" s="7"/>
      <c r="J251" s="14" t="str">
        <f t="shared" si="9"/>
        <v/>
      </c>
      <c r="K251" s="2"/>
      <c r="L251" s="4" t="str">
        <f>IF(AND(G251="",H251=""),"",IF(OR(C251&lt;NgayBatDau,C251&gt;NgayKetThuc),"Ngày tháng phải nằm trong kỳ kế toán",IF(AND(F251&lt;&gt;"",COUNTIF(#REF!,F251)=0),"Tên loại DT/CP chưa được khai báo vào DS Tên loại DTCP","")))</f>
        <v/>
      </c>
    </row>
    <row r="252" spans="2:12" ht="27.75" customHeight="1">
      <c r="B252" s="4">
        <f t="shared" si="8"/>
        <v>250</v>
      </c>
      <c r="C252" s="16"/>
      <c r="D252" s="10"/>
      <c r="E252" s="2"/>
      <c r="F252" s="10"/>
      <c r="G252" s="7"/>
      <c r="H252" s="7"/>
      <c r="I252" s="7"/>
      <c r="J252" s="14" t="str">
        <f t="shared" si="9"/>
        <v/>
      </c>
      <c r="K252" s="2"/>
      <c r="L252" s="4" t="str">
        <f>IF(AND(G252="",H252=""),"",IF(OR(C252&lt;NgayBatDau,C252&gt;NgayKetThuc),"Ngày tháng phải nằm trong kỳ kế toán",IF(AND(F252&lt;&gt;"",COUNTIF(#REF!,F252)=0),"Tên loại DT/CP chưa được khai báo vào DS Tên loại DTCP","")))</f>
        <v/>
      </c>
    </row>
    <row r="253" spans="2:12" ht="27.75" customHeight="1">
      <c r="B253" s="4">
        <f t="shared" si="8"/>
        <v>251</v>
      </c>
      <c r="C253" s="16"/>
      <c r="D253" s="10"/>
      <c r="E253" s="2"/>
      <c r="F253" s="10"/>
      <c r="G253" s="7"/>
      <c r="H253" s="7"/>
      <c r="I253" s="7"/>
      <c r="J253" s="14" t="str">
        <f t="shared" si="9"/>
        <v/>
      </c>
      <c r="K253" s="2"/>
      <c r="L253" s="4" t="str">
        <f>IF(AND(G253="",H253=""),"",IF(OR(C253&lt;NgayBatDau,C253&gt;NgayKetThuc),"Ngày tháng phải nằm trong kỳ kế toán",IF(AND(F253&lt;&gt;"",COUNTIF(#REF!,F253)=0),"Tên loại DT/CP chưa được khai báo vào DS Tên loại DTCP","")))</f>
        <v/>
      </c>
    </row>
    <row r="254" spans="2:12" ht="27.75" customHeight="1">
      <c r="B254" s="4">
        <f t="shared" si="8"/>
        <v>252</v>
      </c>
      <c r="C254" s="16"/>
      <c r="D254" s="10"/>
      <c r="E254" s="2"/>
      <c r="F254" s="10"/>
      <c r="G254" s="7"/>
      <c r="H254" s="7"/>
      <c r="I254" s="7"/>
      <c r="J254" s="14" t="str">
        <f t="shared" si="9"/>
        <v/>
      </c>
      <c r="K254" s="2"/>
      <c r="L254" s="4" t="str">
        <f>IF(AND(G254="",H254=""),"",IF(OR(C254&lt;NgayBatDau,C254&gt;NgayKetThuc),"Ngày tháng phải nằm trong kỳ kế toán",IF(AND(F254&lt;&gt;"",COUNTIF(#REF!,F254)=0),"Tên loại DT/CP chưa được khai báo vào DS Tên loại DTCP","")))</f>
        <v/>
      </c>
    </row>
    <row r="255" spans="2:12" ht="27.75" customHeight="1">
      <c r="B255" s="4">
        <f t="shared" si="8"/>
        <v>253</v>
      </c>
      <c r="C255" s="16"/>
      <c r="D255" s="10"/>
      <c r="E255" s="2"/>
      <c r="F255" s="10"/>
      <c r="G255" s="7"/>
      <c r="H255" s="7"/>
      <c r="I255" s="7"/>
      <c r="J255" s="14" t="str">
        <f t="shared" si="9"/>
        <v/>
      </c>
      <c r="K255" s="2"/>
      <c r="L255" s="4" t="str">
        <f>IF(AND(G255="",H255=""),"",IF(OR(C255&lt;NgayBatDau,C255&gt;NgayKetThuc),"Ngày tháng phải nằm trong kỳ kế toán",IF(AND(F255&lt;&gt;"",COUNTIF(#REF!,F255)=0),"Tên loại DT/CP chưa được khai báo vào DS Tên loại DTCP","")))</f>
        <v/>
      </c>
    </row>
    <row r="256" spans="2:12" ht="27.75" customHeight="1">
      <c r="B256" s="4">
        <f t="shared" si="8"/>
        <v>254</v>
      </c>
      <c r="C256" s="16"/>
      <c r="D256" s="10"/>
      <c r="E256" s="2"/>
      <c r="F256" s="10"/>
      <c r="G256" s="7"/>
      <c r="H256" s="7"/>
      <c r="I256" s="7"/>
      <c r="J256" s="14" t="str">
        <f t="shared" si="9"/>
        <v/>
      </c>
      <c r="K256" s="2"/>
      <c r="L256" s="4" t="str">
        <f>IF(AND(G256="",H256=""),"",IF(OR(C256&lt;NgayBatDau,C256&gt;NgayKetThuc),"Ngày tháng phải nằm trong kỳ kế toán",IF(AND(F256&lt;&gt;"",COUNTIF(#REF!,F256)=0),"Tên loại DT/CP chưa được khai báo vào DS Tên loại DTCP","")))</f>
        <v/>
      </c>
    </row>
    <row r="257" spans="2:12" ht="27.75" customHeight="1">
      <c r="B257" s="4">
        <f t="shared" si="8"/>
        <v>255</v>
      </c>
      <c r="C257" s="16"/>
      <c r="D257" s="10"/>
      <c r="E257" s="2"/>
      <c r="F257" s="10"/>
      <c r="G257" s="7"/>
      <c r="H257" s="7"/>
      <c r="I257" s="7"/>
      <c r="J257" s="14" t="str">
        <f t="shared" si="9"/>
        <v/>
      </c>
      <c r="K257" s="2"/>
      <c r="L257" s="4" t="str">
        <f>IF(AND(G257="",H257=""),"",IF(OR(C257&lt;NgayBatDau,C257&gt;NgayKetThuc),"Ngày tháng phải nằm trong kỳ kế toán",IF(AND(F257&lt;&gt;"",COUNTIF(#REF!,F257)=0),"Tên loại DT/CP chưa được khai báo vào DS Tên loại DTCP","")))</f>
        <v/>
      </c>
    </row>
    <row r="258" spans="2:12" ht="27.75" customHeight="1">
      <c r="B258" s="4">
        <f t="shared" si="8"/>
        <v>256</v>
      </c>
      <c r="C258" s="16"/>
      <c r="D258" s="10"/>
      <c r="E258" s="2"/>
      <c r="F258" s="10"/>
      <c r="G258" s="7"/>
      <c r="H258" s="7"/>
      <c r="I258" s="7"/>
      <c r="J258" s="14" t="str">
        <f t="shared" si="9"/>
        <v/>
      </c>
      <c r="K258" s="2"/>
      <c r="L258" s="4" t="str">
        <f>IF(AND(G258="",H258=""),"",IF(OR(C258&lt;NgayBatDau,C258&gt;NgayKetThuc),"Ngày tháng phải nằm trong kỳ kế toán",IF(AND(F258&lt;&gt;"",COUNTIF(#REF!,F258)=0),"Tên loại DT/CP chưa được khai báo vào DS Tên loại DTCP","")))</f>
        <v/>
      </c>
    </row>
    <row r="259" spans="2:12" ht="27.75" customHeight="1">
      <c r="B259" s="4">
        <f t="shared" si="8"/>
        <v>257</v>
      </c>
      <c r="C259" s="16"/>
      <c r="D259" s="10"/>
      <c r="E259" s="2"/>
      <c r="F259" s="10"/>
      <c r="G259" s="7"/>
      <c r="H259" s="7"/>
      <c r="I259" s="7"/>
      <c r="J259" s="14" t="str">
        <f t="shared" si="9"/>
        <v/>
      </c>
      <c r="K259" s="2"/>
      <c r="L259" s="4" t="str">
        <f>IF(AND(G259="",H259=""),"",IF(OR(C259&lt;NgayBatDau,C259&gt;NgayKetThuc),"Ngày tháng phải nằm trong kỳ kế toán",IF(AND(F259&lt;&gt;"",COUNTIF(#REF!,F259)=0),"Tên loại DT/CP chưa được khai báo vào DS Tên loại DTCP","")))</f>
        <v/>
      </c>
    </row>
    <row r="260" spans="2:12" ht="27.75" customHeight="1">
      <c r="B260" s="4">
        <f t="shared" ref="B260:B323" si="10">ROW(A260)-2</f>
        <v>258</v>
      </c>
      <c r="C260" s="16"/>
      <c r="D260" s="10"/>
      <c r="E260" s="2"/>
      <c r="F260" s="10"/>
      <c r="G260" s="7"/>
      <c r="H260" s="7"/>
      <c r="I260" s="7"/>
      <c r="J260" s="14" t="str">
        <f t="shared" ref="J260:J323" si="11">IF(G260&lt;&gt;"",G260*SUM(1,I260),IF(H260&lt;&gt;"",H260*SUM(1,I260),""))</f>
        <v/>
      </c>
      <c r="K260" s="2"/>
      <c r="L260" s="4" t="str">
        <f>IF(AND(G260="",H260=""),"",IF(OR(C260&lt;NgayBatDau,C260&gt;NgayKetThuc),"Ngày tháng phải nằm trong kỳ kế toán",IF(AND(F260&lt;&gt;"",COUNTIF(#REF!,F260)=0),"Tên loại DT/CP chưa được khai báo vào DS Tên loại DTCP","")))</f>
        <v/>
      </c>
    </row>
    <row r="261" spans="2:12" ht="27.75" customHeight="1">
      <c r="B261" s="4">
        <f t="shared" si="10"/>
        <v>259</v>
      </c>
      <c r="C261" s="16"/>
      <c r="D261" s="10"/>
      <c r="E261" s="2"/>
      <c r="F261" s="10"/>
      <c r="G261" s="7"/>
      <c r="H261" s="7"/>
      <c r="I261" s="7"/>
      <c r="J261" s="14" t="str">
        <f t="shared" si="11"/>
        <v/>
      </c>
      <c r="K261" s="2"/>
      <c r="L261" s="4" t="str">
        <f>IF(AND(G261="",H261=""),"",IF(OR(C261&lt;NgayBatDau,C261&gt;NgayKetThuc),"Ngày tháng phải nằm trong kỳ kế toán",IF(AND(F261&lt;&gt;"",COUNTIF(#REF!,F261)=0),"Tên loại DT/CP chưa được khai báo vào DS Tên loại DTCP","")))</f>
        <v/>
      </c>
    </row>
    <row r="262" spans="2:12" ht="27.75" customHeight="1">
      <c r="B262" s="4">
        <f t="shared" si="10"/>
        <v>260</v>
      </c>
      <c r="C262" s="16"/>
      <c r="D262" s="10"/>
      <c r="E262" s="2"/>
      <c r="F262" s="10"/>
      <c r="G262" s="7"/>
      <c r="H262" s="7"/>
      <c r="I262" s="7"/>
      <c r="J262" s="14" t="str">
        <f t="shared" si="11"/>
        <v/>
      </c>
      <c r="K262" s="2"/>
      <c r="L262" s="4" t="str">
        <f>IF(AND(G262="",H262=""),"",IF(OR(C262&lt;NgayBatDau,C262&gt;NgayKetThuc),"Ngày tháng phải nằm trong kỳ kế toán",IF(AND(F262&lt;&gt;"",COUNTIF(#REF!,F262)=0),"Tên loại DT/CP chưa được khai báo vào DS Tên loại DTCP","")))</f>
        <v/>
      </c>
    </row>
    <row r="263" spans="2:12" ht="27.75" customHeight="1">
      <c r="B263" s="4">
        <f t="shared" si="10"/>
        <v>261</v>
      </c>
      <c r="C263" s="16"/>
      <c r="D263" s="10"/>
      <c r="E263" s="2"/>
      <c r="F263" s="10"/>
      <c r="G263" s="7"/>
      <c r="H263" s="7"/>
      <c r="I263" s="7"/>
      <c r="J263" s="14" t="str">
        <f t="shared" si="11"/>
        <v/>
      </c>
      <c r="K263" s="2"/>
      <c r="L263" s="4" t="str">
        <f>IF(AND(G263="",H263=""),"",IF(OR(C263&lt;NgayBatDau,C263&gt;NgayKetThuc),"Ngày tháng phải nằm trong kỳ kế toán",IF(AND(F263&lt;&gt;"",COUNTIF(#REF!,F263)=0),"Tên loại DT/CP chưa được khai báo vào DS Tên loại DTCP","")))</f>
        <v/>
      </c>
    </row>
    <row r="264" spans="2:12" ht="27.75" customHeight="1">
      <c r="B264" s="4">
        <f t="shared" si="10"/>
        <v>262</v>
      </c>
      <c r="C264" s="16"/>
      <c r="D264" s="10"/>
      <c r="E264" s="2"/>
      <c r="F264" s="10"/>
      <c r="G264" s="7"/>
      <c r="H264" s="7"/>
      <c r="I264" s="7"/>
      <c r="J264" s="14" t="str">
        <f t="shared" si="11"/>
        <v/>
      </c>
      <c r="K264" s="2"/>
      <c r="L264" s="4" t="str">
        <f>IF(AND(G264="",H264=""),"",IF(OR(C264&lt;NgayBatDau,C264&gt;NgayKetThuc),"Ngày tháng phải nằm trong kỳ kế toán",IF(AND(F264&lt;&gt;"",COUNTIF(#REF!,F264)=0),"Tên loại DT/CP chưa được khai báo vào DS Tên loại DTCP","")))</f>
        <v/>
      </c>
    </row>
    <row r="265" spans="2:12" ht="27.75" customHeight="1">
      <c r="B265" s="4">
        <f t="shared" si="10"/>
        <v>263</v>
      </c>
      <c r="C265" s="16"/>
      <c r="D265" s="10"/>
      <c r="E265" s="2"/>
      <c r="F265" s="10"/>
      <c r="G265" s="7"/>
      <c r="H265" s="7"/>
      <c r="I265" s="7"/>
      <c r="J265" s="14" t="str">
        <f t="shared" si="11"/>
        <v/>
      </c>
      <c r="K265" s="2"/>
      <c r="L265" s="4" t="str">
        <f>IF(AND(G265="",H265=""),"",IF(OR(C265&lt;NgayBatDau,C265&gt;NgayKetThuc),"Ngày tháng phải nằm trong kỳ kế toán",IF(AND(F265&lt;&gt;"",COUNTIF(#REF!,F265)=0),"Tên loại DT/CP chưa được khai báo vào DS Tên loại DTCP","")))</f>
        <v/>
      </c>
    </row>
    <row r="266" spans="2:12" ht="27.75" customHeight="1">
      <c r="B266" s="4">
        <f t="shared" si="10"/>
        <v>264</v>
      </c>
      <c r="C266" s="16"/>
      <c r="D266" s="10"/>
      <c r="E266" s="2"/>
      <c r="F266" s="10"/>
      <c r="G266" s="7"/>
      <c r="H266" s="7"/>
      <c r="I266" s="7"/>
      <c r="J266" s="14" t="str">
        <f t="shared" si="11"/>
        <v/>
      </c>
      <c r="K266" s="2"/>
      <c r="L266" s="4" t="str">
        <f>IF(AND(G266="",H266=""),"",IF(OR(C266&lt;NgayBatDau,C266&gt;NgayKetThuc),"Ngày tháng phải nằm trong kỳ kế toán",IF(AND(F266&lt;&gt;"",COUNTIF(#REF!,F266)=0),"Tên loại DT/CP chưa được khai báo vào DS Tên loại DTCP","")))</f>
        <v/>
      </c>
    </row>
    <row r="267" spans="2:12" ht="27.75" customHeight="1">
      <c r="B267" s="4">
        <f t="shared" si="10"/>
        <v>265</v>
      </c>
      <c r="C267" s="16"/>
      <c r="D267" s="10"/>
      <c r="E267" s="2"/>
      <c r="F267" s="10"/>
      <c r="G267" s="7"/>
      <c r="H267" s="7"/>
      <c r="I267" s="7"/>
      <c r="J267" s="14" t="str">
        <f t="shared" si="11"/>
        <v/>
      </c>
      <c r="K267" s="2"/>
      <c r="L267" s="4" t="str">
        <f>IF(AND(G267="",H267=""),"",IF(OR(C267&lt;NgayBatDau,C267&gt;NgayKetThuc),"Ngày tháng phải nằm trong kỳ kế toán",IF(AND(F267&lt;&gt;"",COUNTIF(#REF!,F267)=0),"Tên loại DT/CP chưa được khai báo vào DS Tên loại DTCP","")))</f>
        <v/>
      </c>
    </row>
    <row r="268" spans="2:12" ht="27.75" customHeight="1">
      <c r="B268" s="4">
        <f t="shared" si="10"/>
        <v>266</v>
      </c>
      <c r="C268" s="16"/>
      <c r="D268" s="10"/>
      <c r="E268" s="2"/>
      <c r="F268" s="10"/>
      <c r="G268" s="7"/>
      <c r="H268" s="7"/>
      <c r="I268" s="7"/>
      <c r="J268" s="14" t="str">
        <f t="shared" si="11"/>
        <v/>
      </c>
      <c r="K268" s="2"/>
      <c r="L268" s="4" t="str">
        <f>IF(AND(G268="",H268=""),"",IF(OR(C268&lt;NgayBatDau,C268&gt;NgayKetThuc),"Ngày tháng phải nằm trong kỳ kế toán",IF(AND(F268&lt;&gt;"",COUNTIF(#REF!,F268)=0),"Tên loại DT/CP chưa được khai báo vào DS Tên loại DTCP","")))</f>
        <v/>
      </c>
    </row>
    <row r="269" spans="2:12" ht="27.75" customHeight="1">
      <c r="B269" s="4">
        <f t="shared" si="10"/>
        <v>267</v>
      </c>
      <c r="C269" s="16"/>
      <c r="D269" s="10"/>
      <c r="E269" s="2"/>
      <c r="F269" s="10"/>
      <c r="G269" s="7"/>
      <c r="H269" s="7"/>
      <c r="I269" s="7"/>
      <c r="J269" s="14" t="str">
        <f t="shared" si="11"/>
        <v/>
      </c>
      <c r="K269" s="2"/>
      <c r="L269" s="4" t="str">
        <f>IF(AND(G269="",H269=""),"",IF(OR(C269&lt;NgayBatDau,C269&gt;NgayKetThuc),"Ngày tháng phải nằm trong kỳ kế toán",IF(AND(F269&lt;&gt;"",COUNTIF(#REF!,F269)=0),"Tên loại DT/CP chưa được khai báo vào DS Tên loại DTCP","")))</f>
        <v/>
      </c>
    </row>
    <row r="270" spans="2:12" ht="27.75" customHeight="1">
      <c r="B270" s="4">
        <f t="shared" si="10"/>
        <v>268</v>
      </c>
      <c r="C270" s="16"/>
      <c r="D270" s="10"/>
      <c r="E270" s="2"/>
      <c r="F270" s="10"/>
      <c r="G270" s="7"/>
      <c r="H270" s="7"/>
      <c r="I270" s="7"/>
      <c r="J270" s="14" t="str">
        <f t="shared" si="11"/>
        <v/>
      </c>
      <c r="K270" s="2"/>
      <c r="L270" s="4" t="str">
        <f>IF(AND(G270="",H270=""),"",IF(OR(C270&lt;NgayBatDau,C270&gt;NgayKetThuc),"Ngày tháng phải nằm trong kỳ kế toán",IF(AND(F270&lt;&gt;"",COUNTIF(#REF!,F270)=0),"Tên loại DT/CP chưa được khai báo vào DS Tên loại DTCP","")))</f>
        <v/>
      </c>
    </row>
    <row r="271" spans="2:12" ht="27.75" customHeight="1">
      <c r="B271" s="4">
        <f t="shared" si="10"/>
        <v>269</v>
      </c>
      <c r="C271" s="16"/>
      <c r="D271" s="10"/>
      <c r="E271" s="2"/>
      <c r="F271" s="10"/>
      <c r="G271" s="7"/>
      <c r="H271" s="7"/>
      <c r="I271" s="7"/>
      <c r="J271" s="14" t="str">
        <f t="shared" si="11"/>
        <v/>
      </c>
      <c r="K271" s="2"/>
      <c r="L271" s="4" t="str">
        <f>IF(AND(G271="",H271=""),"",IF(OR(C271&lt;NgayBatDau,C271&gt;NgayKetThuc),"Ngày tháng phải nằm trong kỳ kế toán",IF(AND(F271&lt;&gt;"",COUNTIF(#REF!,F271)=0),"Tên loại DT/CP chưa được khai báo vào DS Tên loại DTCP","")))</f>
        <v/>
      </c>
    </row>
    <row r="272" spans="2:12" ht="27.75" customHeight="1">
      <c r="B272" s="4">
        <f t="shared" si="10"/>
        <v>270</v>
      </c>
      <c r="C272" s="16"/>
      <c r="D272" s="10"/>
      <c r="E272" s="2"/>
      <c r="F272" s="10"/>
      <c r="G272" s="7"/>
      <c r="H272" s="7"/>
      <c r="I272" s="7"/>
      <c r="J272" s="14" t="str">
        <f t="shared" si="11"/>
        <v/>
      </c>
      <c r="K272" s="2"/>
      <c r="L272" s="4" t="str">
        <f>IF(AND(G272="",H272=""),"",IF(OR(C272&lt;NgayBatDau,C272&gt;NgayKetThuc),"Ngày tháng phải nằm trong kỳ kế toán",IF(AND(F272&lt;&gt;"",COUNTIF(#REF!,F272)=0),"Tên loại DT/CP chưa được khai báo vào DS Tên loại DTCP","")))</f>
        <v/>
      </c>
    </row>
    <row r="273" spans="2:12" ht="27.75" customHeight="1">
      <c r="B273" s="4">
        <f t="shared" si="10"/>
        <v>271</v>
      </c>
      <c r="C273" s="16"/>
      <c r="D273" s="10"/>
      <c r="E273" s="2"/>
      <c r="F273" s="10"/>
      <c r="G273" s="7"/>
      <c r="H273" s="7"/>
      <c r="I273" s="7"/>
      <c r="J273" s="14" t="str">
        <f t="shared" si="11"/>
        <v/>
      </c>
      <c r="K273" s="2"/>
      <c r="L273" s="4" t="str">
        <f>IF(AND(G273="",H273=""),"",IF(OR(C273&lt;NgayBatDau,C273&gt;NgayKetThuc),"Ngày tháng phải nằm trong kỳ kế toán",IF(AND(F273&lt;&gt;"",COUNTIF(#REF!,F273)=0),"Tên loại DT/CP chưa được khai báo vào DS Tên loại DTCP","")))</f>
        <v/>
      </c>
    </row>
    <row r="274" spans="2:12" ht="27.75" customHeight="1">
      <c r="B274" s="4">
        <f t="shared" si="10"/>
        <v>272</v>
      </c>
      <c r="C274" s="16"/>
      <c r="D274" s="10"/>
      <c r="E274" s="2"/>
      <c r="F274" s="10"/>
      <c r="G274" s="7"/>
      <c r="H274" s="7"/>
      <c r="I274" s="7"/>
      <c r="J274" s="14" t="str">
        <f t="shared" si="11"/>
        <v/>
      </c>
      <c r="K274" s="2"/>
      <c r="L274" s="4" t="str">
        <f>IF(AND(G274="",H274=""),"",IF(OR(C274&lt;NgayBatDau,C274&gt;NgayKetThuc),"Ngày tháng phải nằm trong kỳ kế toán",IF(AND(F274&lt;&gt;"",COUNTIF(#REF!,F274)=0),"Tên loại DT/CP chưa được khai báo vào DS Tên loại DTCP","")))</f>
        <v/>
      </c>
    </row>
    <row r="275" spans="2:12" ht="27.75" customHeight="1">
      <c r="B275" s="4">
        <f t="shared" si="10"/>
        <v>273</v>
      </c>
      <c r="C275" s="16"/>
      <c r="D275" s="10"/>
      <c r="E275" s="2"/>
      <c r="F275" s="10"/>
      <c r="G275" s="7"/>
      <c r="H275" s="7"/>
      <c r="I275" s="7"/>
      <c r="J275" s="14" t="str">
        <f t="shared" si="11"/>
        <v/>
      </c>
      <c r="K275" s="2"/>
      <c r="L275" s="4" t="str">
        <f>IF(AND(G275="",H275=""),"",IF(OR(C275&lt;NgayBatDau,C275&gt;NgayKetThuc),"Ngày tháng phải nằm trong kỳ kế toán",IF(AND(F275&lt;&gt;"",COUNTIF(#REF!,F275)=0),"Tên loại DT/CP chưa được khai báo vào DS Tên loại DTCP","")))</f>
        <v/>
      </c>
    </row>
    <row r="276" spans="2:12" ht="27.75" customHeight="1">
      <c r="B276" s="4">
        <f t="shared" si="10"/>
        <v>274</v>
      </c>
      <c r="C276" s="16"/>
      <c r="D276" s="10"/>
      <c r="E276" s="2"/>
      <c r="F276" s="10"/>
      <c r="G276" s="7"/>
      <c r="H276" s="7"/>
      <c r="I276" s="7"/>
      <c r="J276" s="14" t="str">
        <f t="shared" si="11"/>
        <v/>
      </c>
      <c r="K276" s="2"/>
      <c r="L276" s="4" t="str">
        <f>IF(AND(G276="",H276=""),"",IF(OR(C276&lt;NgayBatDau,C276&gt;NgayKetThuc),"Ngày tháng phải nằm trong kỳ kế toán",IF(AND(F276&lt;&gt;"",COUNTIF(#REF!,F276)=0),"Tên loại DT/CP chưa được khai báo vào DS Tên loại DTCP","")))</f>
        <v/>
      </c>
    </row>
    <row r="277" spans="2:12" ht="27.75" customHeight="1">
      <c r="B277" s="4">
        <f t="shared" si="10"/>
        <v>275</v>
      </c>
      <c r="C277" s="16"/>
      <c r="D277" s="10"/>
      <c r="E277" s="2"/>
      <c r="F277" s="10"/>
      <c r="G277" s="7"/>
      <c r="H277" s="7"/>
      <c r="I277" s="7"/>
      <c r="J277" s="14" t="str">
        <f t="shared" si="11"/>
        <v/>
      </c>
      <c r="K277" s="2"/>
      <c r="L277" s="4" t="str">
        <f>IF(AND(G277="",H277=""),"",IF(OR(C277&lt;NgayBatDau,C277&gt;NgayKetThuc),"Ngày tháng phải nằm trong kỳ kế toán",IF(AND(F277&lt;&gt;"",COUNTIF(#REF!,F277)=0),"Tên loại DT/CP chưa được khai báo vào DS Tên loại DTCP","")))</f>
        <v/>
      </c>
    </row>
    <row r="278" spans="2:12" ht="27.75" customHeight="1">
      <c r="B278" s="4">
        <f t="shared" si="10"/>
        <v>276</v>
      </c>
      <c r="C278" s="16"/>
      <c r="D278" s="10"/>
      <c r="E278" s="2"/>
      <c r="F278" s="10"/>
      <c r="G278" s="7"/>
      <c r="H278" s="7"/>
      <c r="I278" s="7"/>
      <c r="J278" s="14" t="str">
        <f t="shared" si="11"/>
        <v/>
      </c>
      <c r="K278" s="2"/>
      <c r="L278" s="4" t="str">
        <f>IF(AND(G278="",H278=""),"",IF(OR(C278&lt;NgayBatDau,C278&gt;NgayKetThuc),"Ngày tháng phải nằm trong kỳ kế toán",IF(AND(F278&lt;&gt;"",COUNTIF(#REF!,F278)=0),"Tên loại DT/CP chưa được khai báo vào DS Tên loại DTCP","")))</f>
        <v/>
      </c>
    </row>
    <row r="279" spans="2:12" ht="27.75" customHeight="1">
      <c r="B279" s="4">
        <f t="shared" si="10"/>
        <v>277</v>
      </c>
      <c r="C279" s="16"/>
      <c r="D279" s="10"/>
      <c r="E279" s="2"/>
      <c r="F279" s="10"/>
      <c r="G279" s="7"/>
      <c r="H279" s="7"/>
      <c r="I279" s="7"/>
      <c r="J279" s="14" t="str">
        <f t="shared" si="11"/>
        <v/>
      </c>
      <c r="K279" s="2"/>
      <c r="L279" s="4" t="str">
        <f>IF(AND(G279="",H279=""),"",IF(OR(C279&lt;NgayBatDau,C279&gt;NgayKetThuc),"Ngày tháng phải nằm trong kỳ kế toán",IF(AND(F279&lt;&gt;"",COUNTIF(#REF!,F279)=0),"Tên loại DT/CP chưa được khai báo vào DS Tên loại DTCP","")))</f>
        <v/>
      </c>
    </row>
    <row r="280" spans="2:12" ht="27.75" customHeight="1">
      <c r="B280" s="4">
        <f t="shared" si="10"/>
        <v>278</v>
      </c>
      <c r="C280" s="16"/>
      <c r="D280" s="10"/>
      <c r="E280" s="2"/>
      <c r="F280" s="10"/>
      <c r="G280" s="7"/>
      <c r="H280" s="7"/>
      <c r="I280" s="7"/>
      <c r="J280" s="14" t="str">
        <f t="shared" si="11"/>
        <v/>
      </c>
      <c r="K280" s="2"/>
      <c r="L280" s="4" t="str">
        <f>IF(AND(G280="",H280=""),"",IF(OR(C280&lt;NgayBatDau,C280&gt;NgayKetThuc),"Ngày tháng phải nằm trong kỳ kế toán",IF(AND(F280&lt;&gt;"",COUNTIF(#REF!,F280)=0),"Tên loại DT/CP chưa được khai báo vào DS Tên loại DTCP","")))</f>
        <v/>
      </c>
    </row>
    <row r="281" spans="2:12" ht="27.75" customHeight="1">
      <c r="B281" s="4">
        <f t="shared" si="10"/>
        <v>279</v>
      </c>
      <c r="C281" s="16"/>
      <c r="D281" s="10"/>
      <c r="E281" s="2"/>
      <c r="F281" s="10"/>
      <c r="G281" s="7"/>
      <c r="H281" s="7"/>
      <c r="I281" s="7"/>
      <c r="J281" s="14" t="str">
        <f t="shared" si="11"/>
        <v/>
      </c>
      <c r="K281" s="2"/>
      <c r="L281" s="4" t="str">
        <f>IF(AND(G281="",H281=""),"",IF(OR(C281&lt;NgayBatDau,C281&gt;NgayKetThuc),"Ngày tháng phải nằm trong kỳ kế toán",IF(AND(F281&lt;&gt;"",COUNTIF(#REF!,F281)=0),"Tên loại DT/CP chưa được khai báo vào DS Tên loại DTCP","")))</f>
        <v/>
      </c>
    </row>
    <row r="282" spans="2:12" ht="27.75" customHeight="1">
      <c r="B282" s="4">
        <f t="shared" si="10"/>
        <v>280</v>
      </c>
      <c r="C282" s="16"/>
      <c r="D282" s="10"/>
      <c r="E282" s="2"/>
      <c r="F282" s="10"/>
      <c r="G282" s="7"/>
      <c r="H282" s="7"/>
      <c r="I282" s="7"/>
      <c r="J282" s="14" t="str">
        <f t="shared" si="11"/>
        <v/>
      </c>
      <c r="K282" s="2"/>
      <c r="L282" s="4" t="str">
        <f>IF(AND(G282="",H282=""),"",IF(OR(C282&lt;NgayBatDau,C282&gt;NgayKetThuc),"Ngày tháng phải nằm trong kỳ kế toán",IF(AND(F282&lt;&gt;"",COUNTIF(#REF!,F282)=0),"Tên loại DT/CP chưa được khai báo vào DS Tên loại DTCP","")))</f>
        <v/>
      </c>
    </row>
    <row r="283" spans="2:12" ht="27.75" customHeight="1">
      <c r="B283" s="4">
        <f t="shared" si="10"/>
        <v>281</v>
      </c>
      <c r="C283" s="16"/>
      <c r="D283" s="10"/>
      <c r="E283" s="2"/>
      <c r="F283" s="10"/>
      <c r="G283" s="7"/>
      <c r="H283" s="7"/>
      <c r="I283" s="7"/>
      <c r="J283" s="14" t="str">
        <f t="shared" si="11"/>
        <v/>
      </c>
      <c r="K283" s="2"/>
      <c r="L283" s="4" t="str">
        <f>IF(AND(G283="",H283=""),"",IF(OR(C283&lt;NgayBatDau,C283&gt;NgayKetThuc),"Ngày tháng phải nằm trong kỳ kế toán",IF(AND(F283&lt;&gt;"",COUNTIF(#REF!,F283)=0),"Tên loại DT/CP chưa được khai báo vào DS Tên loại DTCP","")))</f>
        <v/>
      </c>
    </row>
    <row r="284" spans="2:12" ht="27.75" customHeight="1">
      <c r="B284" s="4">
        <f t="shared" si="10"/>
        <v>282</v>
      </c>
      <c r="C284" s="16"/>
      <c r="D284" s="10"/>
      <c r="E284" s="2"/>
      <c r="F284" s="10"/>
      <c r="G284" s="7"/>
      <c r="H284" s="7"/>
      <c r="I284" s="7"/>
      <c r="J284" s="14" t="str">
        <f t="shared" si="11"/>
        <v/>
      </c>
      <c r="K284" s="2"/>
      <c r="L284" s="4" t="str">
        <f>IF(AND(G284="",H284=""),"",IF(OR(C284&lt;NgayBatDau,C284&gt;NgayKetThuc),"Ngày tháng phải nằm trong kỳ kế toán",IF(AND(F284&lt;&gt;"",COUNTIF(#REF!,F284)=0),"Tên loại DT/CP chưa được khai báo vào DS Tên loại DTCP","")))</f>
        <v/>
      </c>
    </row>
    <row r="285" spans="2:12" ht="27.75" customHeight="1">
      <c r="B285" s="4">
        <f t="shared" si="10"/>
        <v>283</v>
      </c>
      <c r="C285" s="16"/>
      <c r="D285" s="10"/>
      <c r="E285" s="2"/>
      <c r="F285" s="10"/>
      <c r="G285" s="7"/>
      <c r="H285" s="7"/>
      <c r="I285" s="7"/>
      <c r="J285" s="14" t="str">
        <f t="shared" si="11"/>
        <v/>
      </c>
      <c r="K285" s="2"/>
      <c r="L285" s="4" t="str">
        <f>IF(AND(G285="",H285=""),"",IF(OR(C285&lt;NgayBatDau,C285&gt;NgayKetThuc),"Ngày tháng phải nằm trong kỳ kế toán",IF(AND(F285&lt;&gt;"",COUNTIF(#REF!,F285)=0),"Tên loại DT/CP chưa được khai báo vào DS Tên loại DTCP","")))</f>
        <v/>
      </c>
    </row>
    <row r="286" spans="2:12" ht="27.75" customHeight="1">
      <c r="B286" s="4">
        <f t="shared" si="10"/>
        <v>284</v>
      </c>
      <c r="C286" s="16"/>
      <c r="D286" s="10"/>
      <c r="E286" s="2"/>
      <c r="F286" s="10"/>
      <c r="G286" s="7"/>
      <c r="H286" s="7"/>
      <c r="I286" s="7"/>
      <c r="J286" s="14" t="str">
        <f t="shared" si="11"/>
        <v/>
      </c>
      <c r="K286" s="2"/>
      <c r="L286" s="4" t="str">
        <f>IF(AND(G286="",H286=""),"",IF(OR(C286&lt;NgayBatDau,C286&gt;NgayKetThuc),"Ngày tháng phải nằm trong kỳ kế toán",IF(AND(F286&lt;&gt;"",COUNTIF(#REF!,F286)=0),"Tên loại DT/CP chưa được khai báo vào DS Tên loại DTCP","")))</f>
        <v/>
      </c>
    </row>
    <row r="287" spans="2:12" ht="27.75" customHeight="1">
      <c r="B287" s="4">
        <f t="shared" si="10"/>
        <v>285</v>
      </c>
      <c r="C287" s="16"/>
      <c r="D287" s="10"/>
      <c r="E287" s="2"/>
      <c r="F287" s="10"/>
      <c r="G287" s="7"/>
      <c r="H287" s="7"/>
      <c r="I287" s="7"/>
      <c r="J287" s="14" t="str">
        <f t="shared" si="11"/>
        <v/>
      </c>
      <c r="K287" s="2"/>
      <c r="L287" s="4" t="str">
        <f>IF(AND(G287="",H287=""),"",IF(OR(C287&lt;NgayBatDau,C287&gt;NgayKetThuc),"Ngày tháng phải nằm trong kỳ kế toán",IF(AND(F287&lt;&gt;"",COUNTIF(#REF!,F287)=0),"Tên loại DT/CP chưa được khai báo vào DS Tên loại DTCP","")))</f>
        <v/>
      </c>
    </row>
    <row r="288" spans="2:12" ht="27.75" customHeight="1">
      <c r="B288" s="4">
        <f t="shared" si="10"/>
        <v>286</v>
      </c>
      <c r="C288" s="16"/>
      <c r="D288" s="10"/>
      <c r="E288" s="2"/>
      <c r="F288" s="10"/>
      <c r="G288" s="7"/>
      <c r="H288" s="7"/>
      <c r="I288" s="7"/>
      <c r="J288" s="14" t="str">
        <f t="shared" si="11"/>
        <v/>
      </c>
      <c r="K288" s="2"/>
      <c r="L288" s="4" t="str">
        <f>IF(AND(G288="",H288=""),"",IF(OR(C288&lt;NgayBatDau,C288&gt;NgayKetThuc),"Ngày tháng phải nằm trong kỳ kế toán",IF(AND(F288&lt;&gt;"",COUNTIF(#REF!,F288)=0),"Tên loại DT/CP chưa được khai báo vào DS Tên loại DTCP","")))</f>
        <v/>
      </c>
    </row>
    <row r="289" spans="2:12" ht="27.75" customHeight="1">
      <c r="B289" s="4">
        <f t="shared" si="10"/>
        <v>287</v>
      </c>
      <c r="C289" s="16"/>
      <c r="D289" s="10"/>
      <c r="E289" s="2"/>
      <c r="F289" s="10"/>
      <c r="G289" s="7"/>
      <c r="H289" s="7"/>
      <c r="I289" s="7"/>
      <c r="J289" s="14" t="str">
        <f t="shared" si="11"/>
        <v/>
      </c>
      <c r="K289" s="2"/>
      <c r="L289" s="4" t="str">
        <f>IF(AND(G289="",H289=""),"",IF(OR(C289&lt;NgayBatDau,C289&gt;NgayKetThuc),"Ngày tháng phải nằm trong kỳ kế toán",IF(AND(F289&lt;&gt;"",COUNTIF(#REF!,F289)=0),"Tên loại DT/CP chưa được khai báo vào DS Tên loại DTCP","")))</f>
        <v/>
      </c>
    </row>
    <row r="290" spans="2:12" ht="27.75" customHeight="1">
      <c r="B290" s="4">
        <f t="shared" si="10"/>
        <v>288</v>
      </c>
      <c r="C290" s="16"/>
      <c r="D290" s="10"/>
      <c r="E290" s="2"/>
      <c r="F290" s="10"/>
      <c r="G290" s="7"/>
      <c r="H290" s="7"/>
      <c r="I290" s="7"/>
      <c r="J290" s="14" t="str">
        <f t="shared" si="11"/>
        <v/>
      </c>
      <c r="K290" s="2"/>
      <c r="L290" s="4" t="str">
        <f>IF(AND(G290="",H290=""),"",IF(OR(C290&lt;NgayBatDau,C290&gt;NgayKetThuc),"Ngày tháng phải nằm trong kỳ kế toán",IF(AND(F290&lt;&gt;"",COUNTIF(#REF!,F290)=0),"Tên loại DT/CP chưa được khai báo vào DS Tên loại DTCP","")))</f>
        <v/>
      </c>
    </row>
    <row r="291" spans="2:12" ht="27.75" customHeight="1">
      <c r="B291" s="4">
        <f t="shared" si="10"/>
        <v>289</v>
      </c>
      <c r="C291" s="16"/>
      <c r="D291" s="10"/>
      <c r="E291" s="2"/>
      <c r="F291" s="10"/>
      <c r="G291" s="7"/>
      <c r="H291" s="7"/>
      <c r="I291" s="7"/>
      <c r="J291" s="14" t="str">
        <f t="shared" si="11"/>
        <v/>
      </c>
      <c r="K291" s="2"/>
      <c r="L291" s="4" t="str">
        <f>IF(AND(G291="",H291=""),"",IF(OR(C291&lt;NgayBatDau,C291&gt;NgayKetThuc),"Ngày tháng phải nằm trong kỳ kế toán",IF(AND(F291&lt;&gt;"",COUNTIF(#REF!,F291)=0),"Tên loại DT/CP chưa được khai báo vào DS Tên loại DTCP","")))</f>
        <v/>
      </c>
    </row>
    <row r="292" spans="2:12" ht="27.75" customHeight="1">
      <c r="B292" s="4">
        <f t="shared" si="10"/>
        <v>290</v>
      </c>
      <c r="C292" s="16"/>
      <c r="D292" s="10"/>
      <c r="E292" s="2"/>
      <c r="F292" s="10"/>
      <c r="G292" s="7"/>
      <c r="H292" s="7"/>
      <c r="I292" s="7"/>
      <c r="J292" s="14" t="str">
        <f t="shared" si="11"/>
        <v/>
      </c>
      <c r="K292" s="2"/>
      <c r="L292" s="4" t="str">
        <f>IF(AND(G292="",H292=""),"",IF(OR(C292&lt;NgayBatDau,C292&gt;NgayKetThuc),"Ngày tháng phải nằm trong kỳ kế toán",IF(AND(F292&lt;&gt;"",COUNTIF(#REF!,F292)=0),"Tên loại DT/CP chưa được khai báo vào DS Tên loại DTCP","")))</f>
        <v/>
      </c>
    </row>
    <row r="293" spans="2:12" ht="27.75" customHeight="1">
      <c r="B293" s="4">
        <f t="shared" si="10"/>
        <v>291</v>
      </c>
      <c r="C293" s="16"/>
      <c r="D293" s="10"/>
      <c r="E293" s="2"/>
      <c r="F293" s="10"/>
      <c r="G293" s="7"/>
      <c r="H293" s="7"/>
      <c r="I293" s="7"/>
      <c r="J293" s="14" t="str">
        <f t="shared" si="11"/>
        <v/>
      </c>
      <c r="K293" s="2"/>
      <c r="L293" s="4" t="str">
        <f>IF(AND(G293="",H293=""),"",IF(OR(C293&lt;NgayBatDau,C293&gt;NgayKetThuc),"Ngày tháng phải nằm trong kỳ kế toán",IF(AND(F293&lt;&gt;"",COUNTIF(#REF!,F293)=0),"Tên loại DT/CP chưa được khai báo vào DS Tên loại DTCP","")))</f>
        <v/>
      </c>
    </row>
    <row r="294" spans="2:12" ht="27.75" customHeight="1">
      <c r="B294" s="4">
        <f t="shared" si="10"/>
        <v>292</v>
      </c>
      <c r="C294" s="16"/>
      <c r="D294" s="10"/>
      <c r="E294" s="2"/>
      <c r="F294" s="10"/>
      <c r="G294" s="7"/>
      <c r="H294" s="7"/>
      <c r="I294" s="7"/>
      <c r="J294" s="14" t="str">
        <f t="shared" si="11"/>
        <v/>
      </c>
      <c r="K294" s="2"/>
      <c r="L294" s="4" t="str">
        <f>IF(AND(G294="",H294=""),"",IF(OR(C294&lt;NgayBatDau,C294&gt;NgayKetThuc),"Ngày tháng phải nằm trong kỳ kế toán",IF(AND(F294&lt;&gt;"",COUNTIF(#REF!,F294)=0),"Tên loại DT/CP chưa được khai báo vào DS Tên loại DTCP","")))</f>
        <v/>
      </c>
    </row>
    <row r="295" spans="2:12" ht="27.75" customHeight="1">
      <c r="B295" s="4">
        <f t="shared" si="10"/>
        <v>293</v>
      </c>
      <c r="C295" s="16"/>
      <c r="D295" s="10"/>
      <c r="E295" s="2"/>
      <c r="F295" s="10"/>
      <c r="G295" s="7"/>
      <c r="H295" s="7"/>
      <c r="I295" s="7"/>
      <c r="J295" s="14" t="str">
        <f t="shared" si="11"/>
        <v/>
      </c>
      <c r="K295" s="2"/>
      <c r="L295" s="4" t="str">
        <f>IF(AND(G295="",H295=""),"",IF(OR(C295&lt;NgayBatDau,C295&gt;NgayKetThuc),"Ngày tháng phải nằm trong kỳ kế toán",IF(AND(F295&lt;&gt;"",COUNTIF(#REF!,F295)=0),"Tên loại DT/CP chưa được khai báo vào DS Tên loại DTCP","")))</f>
        <v/>
      </c>
    </row>
    <row r="296" spans="2:12" ht="27.75" customHeight="1">
      <c r="B296" s="4">
        <f t="shared" si="10"/>
        <v>294</v>
      </c>
      <c r="C296" s="16"/>
      <c r="D296" s="10"/>
      <c r="E296" s="2"/>
      <c r="F296" s="10"/>
      <c r="G296" s="7"/>
      <c r="H296" s="7"/>
      <c r="I296" s="7"/>
      <c r="J296" s="14" t="str">
        <f t="shared" si="11"/>
        <v/>
      </c>
      <c r="K296" s="2"/>
      <c r="L296" s="4" t="str">
        <f>IF(AND(G296="",H296=""),"",IF(OR(C296&lt;NgayBatDau,C296&gt;NgayKetThuc),"Ngày tháng phải nằm trong kỳ kế toán",IF(AND(F296&lt;&gt;"",COUNTIF(#REF!,F296)=0),"Tên loại DT/CP chưa được khai báo vào DS Tên loại DTCP","")))</f>
        <v/>
      </c>
    </row>
    <row r="297" spans="2:12" ht="27.75" customHeight="1">
      <c r="B297" s="4">
        <f t="shared" si="10"/>
        <v>295</v>
      </c>
      <c r="C297" s="16"/>
      <c r="D297" s="10"/>
      <c r="E297" s="2"/>
      <c r="F297" s="10"/>
      <c r="G297" s="7"/>
      <c r="H297" s="7"/>
      <c r="I297" s="7"/>
      <c r="J297" s="14" t="str">
        <f t="shared" si="11"/>
        <v/>
      </c>
      <c r="K297" s="2"/>
      <c r="L297" s="4" t="str">
        <f>IF(AND(G297="",H297=""),"",IF(OR(C297&lt;NgayBatDau,C297&gt;NgayKetThuc),"Ngày tháng phải nằm trong kỳ kế toán",IF(AND(F297&lt;&gt;"",COUNTIF(#REF!,F297)=0),"Tên loại DT/CP chưa được khai báo vào DS Tên loại DTCP","")))</f>
        <v/>
      </c>
    </row>
    <row r="298" spans="2:12" ht="27.75" customHeight="1">
      <c r="B298" s="4">
        <f t="shared" si="10"/>
        <v>296</v>
      </c>
      <c r="C298" s="16"/>
      <c r="D298" s="10"/>
      <c r="E298" s="2"/>
      <c r="F298" s="10"/>
      <c r="G298" s="7"/>
      <c r="H298" s="7"/>
      <c r="I298" s="7"/>
      <c r="J298" s="14" t="str">
        <f t="shared" si="11"/>
        <v/>
      </c>
      <c r="K298" s="2"/>
      <c r="L298" s="4" t="str">
        <f>IF(AND(G298="",H298=""),"",IF(OR(C298&lt;NgayBatDau,C298&gt;NgayKetThuc),"Ngày tháng phải nằm trong kỳ kế toán",IF(AND(F298&lt;&gt;"",COUNTIF(#REF!,F298)=0),"Tên loại DT/CP chưa được khai báo vào DS Tên loại DTCP","")))</f>
        <v/>
      </c>
    </row>
    <row r="299" spans="2:12" ht="27.75" customHeight="1">
      <c r="B299" s="4">
        <f t="shared" si="10"/>
        <v>297</v>
      </c>
      <c r="C299" s="16"/>
      <c r="D299" s="10"/>
      <c r="E299" s="2"/>
      <c r="F299" s="10"/>
      <c r="G299" s="7"/>
      <c r="H299" s="7"/>
      <c r="I299" s="7"/>
      <c r="J299" s="14" t="str">
        <f t="shared" si="11"/>
        <v/>
      </c>
      <c r="K299" s="2"/>
      <c r="L299" s="4" t="str">
        <f>IF(AND(G299="",H299=""),"",IF(OR(C299&lt;NgayBatDau,C299&gt;NgayKetThuc),"Ngày tháng phải nằm trong kỳ kế toán",IF(AND(F299&lt;&gt;"",COUNTIF(#REF!,F299)=0),"Tên loại DT/CP chưa được khai báo vào DS Tên loại DTCP","")))</f>
        <v/>
      </c>
    </row>
    <row r="300" spans="2:12" ht="27.75" customHeight="1">
      <c r="B300" s="4">
        <f t="shared" si="10"/>
        <v>298</v>
      </c>
      <c r="C300" s="16"/>
      <c r="D300" s="10"/>
      <c r="E300" s="2"/>
      <c r="F300" s="10"/>
      <c r="G300" s="7"/>
      <c r="H300" s="7"/>
      <c r="I300" s="7"/>
      <c r="J300" s="14" t="str">
        <f t="shared" si="11"/>
        <v/>
      </c>
      <c r="K300" s="2"/>
      <c r="L300" s="4" t="str">
        <f>IF(AND(G300="",H300=""),"",IF(OR(C300&lt;NgayBatDau,C300&gt;NgayKetThuc),"Ngày tháng phải nằm trong kỳ kế toán",IF(AND(F300&lt;&gt;"",COUNTIF(#REF!,F300)=0),"Tên loại DT/CP chưa được khai báo vào DS Tên loại DTCP","")))</f>
        <v/>
      </c>
    </row>
    <row r="301" spans="2:12" ht="27.75" customHeight="1">
      <c r="B301" s="4">
        <f t="shared" si="10"/>
        <v>299</v>
      </c>
      <c r="C301" s="16"/>
      <c r="D301" s="10"/>
      <c r="E301" s="2"/>
      <c r="F301" s="10"/>
      <c r="G301" s="7"/>
      <c r="H301" s="7"/>
      <c r="I301" s="7"/>
      <c r="J301" s="14" t="str">
        <f t="shared" si="11"/>
        <v/>
      </c>
      <c r="K301" s="2"/>
      <c r="L301" s="4" t="str">
        <f>IF(AND(G301="",H301=""),"",IF(OR(C301&lt;NgayBatDau,C301&gt;NgayKetThuc),"Ngày tháng phải nằm trong kỳ kế toán",IF(AND(F301&lt;&gt;"",COUNTIF(#REF!,F301)=0),"Tên loại DT/CP chưa được khai báo vào DS Tên loại DTCP","")))</f>
        <v/>
      </c>
    </row>
    <row r="302" spans="2:12" ht="27.75" customHeight="1">
      <c r="B302" s="4">
        <f t="shared" si="10"/>
        <v>300</v>
      </c>
      <c r="C302" s="16"/>
      <c r="D302" s="10"/>
      <c r="E302" s="2"/>
      <c r="F302" s="10"/>
      <c r="G302" s="7"/>
      <c r="H302" s="7"/>
      <c r="I302" s="7"/>
      <c r="J302" s="14" t="str">
        <f t="shared" si="11"/>
        <v/>
      </c>
      <c r="K302" s="2"/>
      <c r="L302" s="4" t="str">
        <f>IF(AND(G302="",H302=""),"",IF(OR(C302&lt;NgayBatDau,C302&gt;NgayKetThuc),"Ngày tháng phải nằm trong kỳ kế toán",IF(AND(F302&lt;&gt;"",COUNTIF(#REF!,F302)=0),"Tên loại DT/CP chưa được khai báo vào DS Tên loại DTCP","")))</f>
        <v/>
      </c>
    </row>
    <row r="303" spans="2:12" ht="27.75" customHeight="1">
      <c r="B303" s="4">
        <f t="shared" si="10"/>
        <v>301</v>
      </c>
      <c r="C303" s="16"/>
      <c r="D303" s="10"/>
      <c r="E303" s="2"/>
      <c r="F303" s="10"/>
      <c r="G303" s="7"/>
      <c r="H303" s="7"/>
      <c r="I303" s="7"/>
      <c r="J303" s="14" t="str">
        <f t="shared" si="11"/>
        <v/>
      </c>
      <c r="K303" s="2"/>
      <c r="L303" s="4" t="str">
        <f>IF(AND(G303="",H303=""),"",IF(OR(C303&lt;NgayBatDau,C303&gt;NgayKetThuc),"Ngày tháng phải nằm trong kỳ kế toán",IF(AND(F303&lt;&gt;"",COUNTIF(#REF!,F303)=0),"Tên loại DT/CP chưa được khai báo vào DS Tên loại DTCP","")))</f>
        <v/>
      </c>
    </row>
    <row r="304" spans="2:12" ht="27.75" customHeight="1">
      <c r="B304" s="4">
        <f t="shared" si="10"/>
        <v>302</v>
      </c>
      <c r="C304" s="16"/>
      <c r="D304" s="10"/>
      <c r="E304" s="2"/>
      <c r="F304" s="10"/>
      <c r="G304" s="7"/>
      <c r="H304" s="7"/>
      <c r="I304" s="7"/>
      <c r="J304" s="14" t="str">
        <f t="shared" si="11"/>
        <v/>
      </c>
      <c r="K304" s="2"/>
      <c r="L304" s="4" t="str">
        <f>IF(AND(G304="",H304=""),"",IF(OR(C304&lt;NgayBatDau,C304&gt;NgayKetThuc),"Ngày tháng phải nằm trong kỳ kế toán",IF(AND(F304&lt;&gt;"",COUNTIF(#REF!,F304)=0),"Tên loại DT/CP chưa được khai báo vào DS Tên loại DTCP","")))</f>
        <v/>
      </c>
    </row>
    <row r="305" spans="2:12" ht="27.75" customHeight="1">
      <c r="B305" s="4">
        <f t="shared" si="10"/>
        <v>303</v>
      </c>
      <c r="C305" s="16"/>
      <c r="D305" s="10"/>
      <c r="E305" s="2"/>
      <c r="F305" s="10"/>
      <c r="G305" s="7"/>
      <c r="H305" s="7"/>
      <c r="I305" s="7"/>
      <c r="J305" s="14" t="str">
        <f t="shared" si="11"/>
        <v/>
      </c>
      <c r="K305" s="2"/>
      <c r="L305" s="4" t="str">
        <f>IF(AND(G305="",H305=""),"",IF(OR(C305&lt;NgayBatDau,C305&gt;NgayKetThuc),"Ngày tháng phải nằm trong kỳ kế toán",IF(AND(F305&lt;&gt;"",COUNTIF(#REF!,F305)=0),"Tên loại DT/CP chưa được khai báo vào DS Tên loại DTCP","")))</f>
        <v/>
      </c>
    </row>
    <row r="306" spans="2:12" ht="27.75" customHeight="1">
      <c r="B306" s="4">
        <f t="shared" si="10"/>
        <v>304</v>
      </c>
      <c r="C306" s="16"/>
      <c r="D306" s="10"/>
      <c r="E306" s="2"/>
      <c r="F306" s="10"/>
      <c r="G306" s="7"/>
      <c r="H306" s="7"/>
      <c r="I306" s="7"/>
      <c r="J306" s="14" t="str">
        <f t="shared" si="11"/>
        <v/>
      </c>
      <c r="K306" s="2"/>
      <c r="L306" s="4" t="str">
        <f>IF(AND(G306="",H306=""),"",IF(OR(C306&lt;NgayBatDau,C306&gt;NgayKetThuc),"Ngày tháng phải nằm trong kỳ kế toán",IF(AND(F306&lt;&gt;"",COUNTIF(#REF!,F306)=0),"Tên loại DT/CP chưa được khai báo vào DS Tên loại DTCP","")))</f>
        <v/>
      </c>
    </row>
    <row r="307" spans="2:12" ht="27.75" customHeight="1">
      <c r="B307" s="4">
        <f t="shared" si="10"/>
        <v>305</v>
      </c>
      <c r="C307" s="16"/>
      <c r="D307" s="10"/>
      <c r="E307" s="2"/>
      <c r="F307" s="10"/>
      <c r="G307" s="7"/>
      <c r="H307" s="7"/>
      <c r="I307" s="7"/>
      <c r="J307" s="14" t="str">
        <f t="shared" si="11"/>
        <v/>
      </c>
      <c r="K307" s="2"/>
      <c r="L307" s="4" t="str">
        <f>IF(AND(G307="",H307=""),"",IF(OR(C307&lt;NgayBatDau,C307&gt;NgayKetThuc),"Ngày tháng phải nằm trong kỳ kế toán",IF(AND(F307&lt;&gt;"",COUNTIF(#REF!,F307)=0),"Tên loại DT/CP chưa được khai báo vào DS Tên loại DTCP","")))</f>
        <v/>
      </c>
    </row>
    <row r="308" spans="2:12" ht="27.75" customHeight="1">
      <c r="B308" s="4">
        <f t="shared" si="10"/>
        <v>306</v>
      </c>
      <c r="C308" s="16"/>
      <c r="D308" s="10"/>
      <c r="E308" s="2"/>
      <c r="F308" s="10"/>
      <c r="G308" s="7"/>
      <c r="H308" s="7"/>
      <c r="I308" s="7"/>
      <c r="J308" s="14" t="str">
        <f t="shared" si="11"/>
        <v/>
      </c>
      <c r="K308" s="2"/>
      <c r="L308" s="4" t="str">
        <f>IF(AND(G308="",H308=""),"",IF(OR(C308&lt;NgayBatDau,C308&gt;NgayKetThuc),"Ngày tháng phải nằm trong kỳ kế toán",IF(AND(F308&lt;&gt;"",COUNTIF(#REF!,F308)=0),"Tên loại DT/CP chưa được khai báo vào DS Tên loại DTCP","")))</f>
        <v/>
      </c>
    </row>
    <row r="309" spans="2:12" ht="27.75" customHeight="1">
      <c r="B309" s="4">
        <f t="shared" si="10"/>
        <v>307</v>
      </c>
      <c r="C309" s="16"/>
      <c r="D309" s="10"/>
      <c r="E309" s="2"/>
      <c r="F309" s="10"/>
      <c r="G309" s="7"/>
      <c r="H309" s="7"/>
      <c r="I309" s="7"/>
      <c r="J309" s="14" t="str">
        <f t="shared" si="11"/>
        <v/>
      </c>
      <c r="K309" s="2"/>
      <c r="L309" s="4" t="str">
        <f>IF(AND(G309="",H309=""),"",IF(OR(C309&lt;NgayBatDau,C309&gt;NgayKetThuc),"Ngày tháng phải nằm trong kỳ kế toán",IF(AND(F309&lt;&gt;"",COUNTIF(#REF!,F309)=0),"Tên loại DT/CP chưa được khai báo vào DS Tên loại DTCP","")))</f>
        <v/>
      </c>
    </row>
    <row r="310" spans="2:12" ht="27.75" customHeight="1">
      <c r="B310" s="4">
        <f t="shared" si="10"/>
        <v>308</v>
      </c>
      <c r="C310" s="16"/>
      <c r="D310" s="10"/>
      <c r="E310" s="2"/>
      <c r="F310" s="10"/>
      <c r="G310" s="7"/>
      <c r="H310" s="7"/>
      <c r="I310" s="7"/>
      <c r="J310" s="14" t="str">
        <f t="shared" si="11"/>
        <v/>
      </c>
      <c r="K310" s="2"/>
      <c r="L310" s="4" t="str">
        <f>IF(AND(G310="",H310=""),"",IF(OR(C310&lt;NgayBatDau,C310&gt;NgayKetThuc),"Ngày tháng phải nằm trong kỳ kế toán",IF(AND(F310&lt;&gt;"",COUNTIF(#REF!,F310)=0),"Tên loại DT/CP chưa được khai báo vào DS Tên loại DTCP","")))</f>
        <v/>
      </c>
    </row>
    <row r="311" spans="2:12" ht="27.75" customHeight="1">
      <c r="B311" s="4">
        <f t="shared" si="10"/>
        <v>309</v>
      </c>
      <c r="C311" s="16"/>
      <c r="D311" s="10"/>
      <c r="E311" s="2"/>
      <c r="F311" s="10"/>
      <c r="G311" s="7"/>
      <c r="H311" s="7"/>
      <c r="I311" s="7"/>
      <c r="J311" s="14" t="str">
        <f t="shared" si="11"/>
        <v/>
      </c>
      <c r="K311" s="2"/>
      <c r="L311" s="4" t="str">
        <f>IF(AND(G311="",H311=""),"",IF(OR(C311&lt;NgayBatDau,C311&gt;NgayKetThuc),"Ngày tháng phải nằm trong kỳ kế toán",IF(AND(F311&lt;&gt;"",COUNTIF(#REF!,F311)=0),"Tên loại DT/CP chưa được khai báo vào DS Tên loại DTCP","")))</f>
        <v/>
      </c>
    </row>
    <row r="312" spans="2:12" ht="27.75" customHeight="1">
      <c r="B312" s="4">
        <f t="shared" si="10"/>
        <v>310</v>
      </c>
      <c r="C312" s="16"/>
      <c r="D312" s="10"/>
      <c r="E312" s="2"/>
      <c r="F312" s="10"/>
      <c r="G312" s="7"/>
      <c r="H312" s="7"/>
      <c r="I312" s="7"/>
      <c r="J312" s="14" t="str">
        <f t="shared" si="11"/>
        <v/>
      </c>
      <c r="K312" s="2"/>
      <c r="L312" s="4" t="str">
        <f>IF(AND(G312="",H312=""),"",IF(OR(C312&lt;NgayBatDau,C312&gt;NgayKetThuc),"Ngày tháng phải nằm trong kỳ kế toán",IF(AND(F312&lt;&gt;"",COUNTIF(#REF!,F312)=0),"Tên loại DT/CP chưa được khai báo vào DS Tên loại DTCP","")))</f>
        <v/>
      </c>
    </row>
    <row r="313" spans="2:12" ht="27.75" customHeight="1">
      <c r="B313" s="4">
        <f t="shared" si="10"/>
        <v>311</v>
      </c>
      <c r="C313" s="16"/>
      <c r="D313" s="10"/>
      <c r="E313" s="2"/>
      <c r="F313" s="10"/>
      <c r="G313" s="7"/>
      <c r="H313" s="7"/>
      <c r="I313" s="7"/>
      <c r="J313" s="14" t="str">
        <f t="shared" si="11"/>
        <v/>
      </c>
      <c r="K313" s="2"/>
      <c r="L313" s="4" t="str">
        <f>IF(AND(G313="",H313=""),"",IF(OR(C313&lt;NgayBatDau,C313&gt;NgayKetThuc),"Ngày tháng phải nằm trong kỳ kế toán",IF(AND(F313&lt;&gt;"",COUNTIF(#REF!,F313)=0),"Tên loại DT/CP chưa được khai báo vào DS Tên loại DTCP","")))</f>
        <v/>
      </c>
    </row>
    <row r="314" spans="2:12" ht="27.75" customHeight="1">
      <c r="B314" s="4">
        <f t="shared" si="10"/>
        <v>312</v>
      </c>
      <c r="C314" s="16"/>
      <c r="D314" s="10"/>
      <c r="E314" s="2"/>
      <c r="F314" s="10"/>
      <c r="G314" s="7"/>
      <c r="H314" s="7"/>
      <c r="I314" s="7"/>
      <c r="J314" s="14" t="str">
        <f t="shared" si="11"/>
        <v/>
      </c>
      <c r="K314" s="2"/>
      <c r="L314" s="4" t="str">
        <f>IF(AND(G314="",H314=""),"",IF(OR(C314&lt;NgayBatDau,C314&gt;NgayKetThuc),"Ngày tháng phải nằm trong kỳ kế toán",IF(AND(F314&lt;&gt;"",COUNTIF(#REF!,F314)=0),"Tên loại DT/CP chưa được khai báo vào DS Tên loại DTCP","")))</f>
        <v/>
      </c>
    </row>
    <row r="315" spans="2:12" ht="27.75" customHeight="1">
      <c r="B315" s="4">
        <f t="shared" si="10"/>
        <v>313</v>
      </c>
      <c r="C315" s="16"/>
      <c r="D315" s="10"/>
      <c r="E315" s="2"/>
      <c r="F315" s="10"/>
      <c r="G315" s="7"/>
      <c r="H315" s="7"/>
      <c r="I315" s="7"/>
      <c r="J315" s="14" t="str">
        <f t="shared" si="11"/>
        <v/>
      </c>
      <c r="K315" s="2"/>
      <c r="L315" s="4" t="str">
        <f>IF(AND(G315="",H315=""),"",IF(OR(C315&lt;NgayBatDau,C315&gt;NgayKetThuc),"Ngày tháng phải nằm trong kỳ kế toán",IF(AND(F315&lt;&gt;"",COUNTIF(#REF!,F315)=0),"Tên loại DT/CP chưa được khai báo vào DS Tên loại DTCP","")))</f>
        <v/>
      </c>
    </row>
    <row r="316" spans="2:12" ht="27.75" customHeight="1">
      <c r="B316" s="4">
        <f t="shared" si="10"/>
        <v>314</v>
      </c>
      <c r="C316" s="16"/>
      <c r="D316" s="10"/>
      <c r="E316" s="2"/>
      <c r="F316" s="10"/>
      <c r="G316" s="7"/>
      <c r="H316" s="7"/>
      <c r="I316" s="7"/>
      <c r="J316" s="14" t="str">
        <f t="shared" si="11"/>
        <v/>
      </c>
      <c r="K316" s="2"/>
      <c r="L316" s="4" t="str">
        <f>IF(AND(G316="",H316=""),"",IF(OR(C316&lt;NgayBatDau,C316&gt;NgayKetThuc),"Ngày tháng phải nằm trong kỳ kế toán",IF(AND(F316&lt;&gt;"",COUNTIF(#REF!,F316)=0),"Tên loại DT/CP chưa được khai báo vào DS Tên loại DTCP","")))</f>
        <v/>
      </c>
    </row>
    <row r="317" spans="2:12" ht="27.75" customHeight="1">
      <c r="B317" s="4">
        <f t="shared" si="10"/>
        <v>315</v>
      </c>
      <c r="C317" s="16"/>
      <c r="D317" s="10"/>
      <c r="E317" s="2"/>
      <c r="F317" s="10"/>
      <c r="G317" s="7"/>
      <c r="H317" s="7"/>
      <c r="I317" s="7"/>
      <c r="J317" s="14" t="str">
        <f t="shared" si="11"/>
        <v/>
      </c>
      <c r="K317" s="2"/>
      <c r="L317" s="4" t="str">
        <f>IF(AND(G317="",H317=""),"",IF(OR(C317&lt;NgayBatDau,C317&gt;NgayKetThuc),"Ngày tháng phải nằm trong kỳ kế toán",IF(AND(F317&lt;&gt;"",COUNTIF(#REF!,F317)=0),"Tên loại DT/CP chưa được khai báo vào DS Tên loại DTCP","")))</f>
        <v/>
      </c>
    </row>
    <row r="318" spans="2:12" ht="27.75" customHeight="1">
      <c r="B318" s="4">
        <f t="shared" si="10"/>
        <v>316</v>
      </c>
      <c r="C318" s="16"/>
      <c r="D318" s="10"/>
      <c r="E318" s="2"/>
      <c r="F318" s="10"/>
      <c r="G318" s="7"/>
      <c r="H318" s="7"/>
      <c r="I318" s="7"/>
      <c r="J318" s="14" t="str">
        <f t="shared" si="11"/>
        <v/>
      </c>
      <c r="K318" s="2"/>
      <c r="L318" s="4" t="str">
        <f>IF(AND(G318="",H318=""),"",IF(OR(C318&lt;NgayBatDau,C318&gt;NgayKetThuc),"Ngày tháng phải nằm trong kỳ kế toán",IF(AND(F318&lt;&gt;"",COUNTIF(#REF!,F318)=0),"Tên loại DT/CP chưa được khai báo vào DS Tên loại DTCP","")))</f>
        <v/>
      </c>
    </row>
    <row r="319" spans="2:12" ht="27.75" customHeight="1">
      <c r="B319" s="4">
        <f t="shared" si="10"/>
        <v>317</v>
      </c>
      <c r="C319" s="16"/>
      <c r="D319" s="10"/>
      <c r="E319" s="2"/>
      <c r="F319" s="10"/>
      <c r="G319" s="7"/>
      <c r="H319" s="7"/>
      <c r="I319" s="7"/>
      <c r="J319" s="14" t="str">
        <f t="shared" si="11"/>
        <v/>
      </c>
      <c r="K319" s="2"/>
      <c r="L319" s="4" t="str">
        <f>IF(AND(G319="",H319=""),"",IF(OR(C319&lt;NgayBatDau,C319&gt;NgayKetThuc),"Ngày tháng phải nằm trong kỳ kế toán",IF(AND(F319&lt;&gt;"",COUNTIF(#REF!,F319)=0),"Tên loại DT/CP chưa được khai báo vào DS Tên loại DTCP","")))</f>
        <v/>
      </c>
    </row>
    <row r="320" spans="2:12" ht="27.75" customHeight="1">
      <c r="B320" s="4">
        <f t="shared" si="10"/>
        <v>318</v>
      </c>
      <c r="C320" s="16"/>
      <c r="D320" s="10"/>
      <c r="E320" s="2"/>
      <c r="F320" s="10"/>
      <c r="G320" s="7"/>
      <c r="H320" s="7"/>
      <c r="I320" s="7"/>
      <c r="J320" s="14" t="str">
        <f t="shared" si="11"/>
        <v/>
      </c>
      <c r="K320" s="2"/>
      <c r="L320" s="4" t="str">
        <f>IF(AND(G320="",H320=""),"",IF(OR(C320&lt;NgayBatDau,C320&gt;NgayKetThuc),"Ngày tháng phải nằm trong kỳ kế toán",IF(AND(F320&lt;&gt;"",COUNTIF(#REF!,F320)=0),"Tên loại DT/CP chưa được khai báo vào DS Tên loại DTCP","")))</f>
        <v/>
      </c>
    </row>
    <row r="321" spans="2:12" ht="27.75" customHeight="1">
      <c r="B321" s="4">
        <f t="shared" si="10"/>
        <v>319</v>
      </c>
      <c r="C321" s="16"/>
      <c r="D321" s="10"/>
      <c r="E321" s="2"/>
      <c r="F321" s="10"/>
      <c r="G321" s="7"/>
      <c r="H321" s="7"/>
      <c r="I321" s="7"/>
      <c r="J321" s="14" t="str">
        <f t="shared" si="11"/>
        <v/>
      </c>
      <c r="K321" s="2"/>
      <c r="L321" s="4" t="str">
        <f>IF(AND(G321="",H321=""),"",IF(OR(C321&lt;NgayBatDau,C321&gt;NgayKetThuc),"Ngày tháng phải nằm trong kỳ kế toán",IF(AND(F321&lt;&gt;"",COUNTIF(#REF!,F321)=0),"Tên loại DT/CP chưa được khai báo vào DS Tên loại DTCP","")))</f>
        <v/>
      </c>
    </row>
    <row r="322" spans="2:12" ht="27.75" customHeight="1">
      <c r="B322" s="4">
        <f t="shared" si="10"/>
        <v>320</v>
      </c>
      <c r="C322" s="16"/>
      <c r="D322" s="10"/>
      <c r="E322" s="2"/>
      <c r="F322" s="10"/>
      <c r="G322" s="7"/>
      <c r="H322" s="7"/>
      <c r="I322" s="7"/>
      <c r="J322" s="14" t="str">
        <f t="shared" si="11"/>
        <v/>
      </c>
      <c r="K322" s="2"/>
      <c r="L322" s="4" t="str">
        <f>IF(AND(G322="",H322=""),"",IF(OR(C322&lt;NgayBatDau,C322&gt;NgayKetThuc),"Ngày tháng phải nằm trong kỳ kế toán",IF(AND(F322&lt;&gt;"",COUNTIF(#REF!,F322)=0),"Tên loại DT/CP chưa được khai báo vào DS Tên loại DTCP","")))</f>
        <v/>
      </c>
    </row>
    <row r="323" spans="2:12" ht="27.75" customHeight="1">
      <c r="B323" s="4">
        <f t="shared" si="10"/>
        <v>321</v>
      </c>
      <c r="C323" s="16"/>
      <c r="D323" s="10"/>
      <c r="E323" s="2"/>
      <c r="F323" s="10"/>
      <c r="G323" s="7"/>
      <c r="H323" s="7"/>
      <c r="I323" s="7"/>
      <c r="J323" s="14" t="str">
        <f t="shared" si="11"/>
        <v/>
      </c>
      <c r="K323" s="2"/>
      <c r="L323" s="4" t="str">
        <f>IF(AND(G323="",H323=""),"",IF(OR(C323&lt;NgayBatDau,C323&gt;NgayKetThuc),"Ngày tháng phải nằm trong kỳ kế toán",IF(AND(F323&lt;&gt;"",COUNTIF(#REF!,F323)=0),"Tên loại DT/CP chưa được khai báo vào DS Tên loại DTCP","")))</f>
        <v/>
      </c>
    </row>
    <row r="324" spans="2:12" ht="27.75" customHeight="1">
      <c r="B324" s="4">
        <f t="shared" ref="B324:B387" si="12">ROW(A324)-2</f>
        <v>322</v>
      </c>
      <c r="C324" s="16"/>
      <c r="D324" s="10"/>
      <c r="E324" s="2"/>
      <c r="F324" s="10"/>
      <c r="G324" s="7"/>
      <c r="H324" s="7"/>
      <c r="I324" s="7"/>
      <c r="J324" s="14" t="str">
        <f t="shared" ref="J324:J387" si="13">IF(G324&lt;&gt;"",G324*SUM(1,I324),IF(H324&lt;&gt;"",H324*SUM(1,I324),""))</f>
        <v/>
      </c>
      <c r="K324" s="2"/>
      <c r="L324" s="4" t="str">
        <f>IF(AND(G324="",H324=""),"",IF(OR(C324&lt;NgayBatDau,C324&gt;NgayKetThuc),"Ngày tháng phải nằm trong kỳ kế toán",IF(AND(F324&lt;&gt;"",COUNTIF(#REF!,F324)=0),"Tên loại DT/CP chưa được khai báo vào DS Tên loại DTCP","")))</f>
        <v/>
      </c>
    </row>
    <row r="325" spans="2:12" ht="27.75" customHeight="1">
      <c r="B325" s="4">
        <f t="shared" si="12"/>
        <v>323</v>
      </c>
      <c r="C325" s="16"/>
      <c r="D325" s="10"/>
      <c r="E325" s="2"/>
      <c r="F325" s="10"/>
      <c r="G325" s="7"/>
      <c r="H325" s="7"/>
      <c r="I325" s="7"/>
      <c r="J325" s="14" t="str">
        <f t="shared" si="13"/>
        <v/>
      </c>
      <c r="K325" s="2"/>
      <c r="L325" s="4" t="str">
        <f>IF(AND(G325="",H325=""),"",IF(OR(C325&lt;NgayBatDau,C325&gt;NgayKetThuc),"Ngày tháng phải nằm trong kỳ kế toán",IF(AND(F325&lt;&gt;"",COUNTIF(#REF!,F325)=0),"Tên loại DT/CP chưa được khai báo vào DS Tên loại DTCP","")))</f>
        <v/>
      </c>
    </row>
    <row r="326" spans="2:12" ht="27.75" customHeight="1">
      <c r="B326" s="4">
        <f t="shared" si="12"/>
        <v>324</v>
      </c>
      <c r="C326" s="16"/>
      <c r="D326" s="10"/>
      <c r="E326" s="2"/>
      <c r="F326" s="10"/>
      <c r="G326" s="7"/>
      <c r="H326" s="7"/>
      <c r="I326" s="7"/>
      <c r="J326" s="14" t="str">
        <f t="shared" si="13"/>
        <v/>
      </c>
      <c r="K326" s="2"/>
      <c r="L326" s="4" t="str">
        <f>IF(AND(G326="",H326=""),"",IF(OR(C326&lt;NgayBatDau,C326&gt;NgayKetThuc),"Ngày tháng phải nằm trong kỳ kế toán",IF(AND(F326&lt;&gt;"",COUNTIF(#REF!,F326)=0),"Tên loại DT/CP chưa được khai báo vào DS Tên loại DTCP","")))</f>
        <v/>
      </c>
    </row>
    <row r="327" spans="2:12" ht="27.75" customHeight="1">
      <c r="B327" s="4">
        <f t="shared" si="12"/>
        <v>325</v>
      </c>
      <c r="C327" s="16"/>
      <c r="D327" s="10"/>
      <c r="E327" s="2"/>
      <c r="F327" s="10"/>
      <c r="G327" s="7"/>
      <c r="H327" s="7"/>
      <c r="I327" s="7"/>
      <c r="J327" s="14" t="str">
        <f t="shared" si="13"/>
        <v/>
      </c>
      <c r="K327" s="2"/>
      <c r="L327" s="4" t="str">
        <f>IF(AND(G327="",H327=""),"",IF(OR(C327&lt;NgayBatDau,C327&gt;NgayKetThuc),"Ngày tháng phải nằm trong kỳ kế toán",IF(AND(F327&lt;&gt;"",COUNTIF(#REF!,F327)=0),"Tên loại DT/CP chưa được khai báo vào DS Tên loại DTCP","")))</f>
        <v/>
      </c>
    </row>
    <row r="328" spans="2:12" ht="27.75" customHeight="1">
      <c r="B328" s="4">
        <f t="shared" si="12"/>
        <v>326</v>
      </c>
      <c r="C328" s="16"/>
      <c r="D328" s="10"/>
      <c r="E328" s="2"/>
      <c r="F328" s="10"/>
      <c r="G328" s="7"/>
      <c r="H328" s="7"/>
      <c r="I328" s="7"/>
      <c r="J328" s="14" t="str">
        <f t="shared" si="13"/>
        <v/>
      </c>
      <c r="K328" s="2"/>
      <c r="L328" s="4" t="str">
        <f>IF(AND(G328="",H328=""),"",IF(OR(C328&lt;NgayBatDau,C328&gt;NgayKetThuc),"Ngày tháng phải nằm trong kỳ kế toán",IF(AND(F328&lt;&gt;"",COUNTIF(#REF!,F328)=0),"Tên loại DT/CP chưa được khai báo vào DS Tên loại DTCP","")))</f>
        <v/>
      </c>
    </row>
    <row r="329" spans="2:12" ht="27.75" customHeight="1">
      <c r="B329" s="4">
        <f t="shared" si="12"/>
        <v>327</v>
      </c>
      <c r="C329" s="16"/>
      <c r="D329" s="10"/>
      <c r="E329" s="2"/>
      <c r="F329" s="10"/>
      <c r="G329" s="7"/>
      <c r="H329" s="7"/>
      <c r="I329" s="7"/>
      <c r="J329" s="14" t="str">
        <f t="shared" si="13"/>
        <v/>
      </c>
      <c r="K329" s="2"/>
      <c r="L329" s="4" t="str">
        <f>IF(AND(G329="",H329=""),"",IF(OR(C329&lt;NgayBatDau,C329&gt;NgayKetThuc),"Ngày tháng phải nằm trong kỳ kế toán",IF(AND(F329&lt;&gt;"",COUNTIF(#REF!,F329)=0),"Tên loại DT/CP chưa được khai báo vào DS Tên loại DTCP","")))</f>
        <v/>
      </c>
    </row>
    <row r="330" spans="2:12" ht="27.75" customHeight="1">
      <c r="B330" s="4">
        <f t="shared" si="12"/>
        <v>328</v>
      </c>
      <c r="C330" s="16"/>
      <c r="D330" s="10"/>
      <c r="E330" s="2"/>
      <c r="F330" s="10"/>
      <c r="G330" s="7"/>
      <c r="H330" s="7"/>
      <c r="I330" s="7"/>
      <c r="J330" s="14" t="str">
        <f t="shared" si="13"/>
        <v/>
      </c>
      <c r="K330" s="2"/>
      <c r="L330" s="4" t="str">
        <f>IF(AND(G330="",H330=""),"",IF(OR(C330&lt;NgayBatDau,C330&gt;NgayKetThuc),"Ngày tháng phải nằm trong kỳ kế toán",IF(AND(F330&lt;&gt;"",COUNTIF(#REF!,F330)=0),"Tên loại DT/CP chưa được khai báo vào DS Tên loại DTCP","")))</f>
        <v/>
      </c>
    </row>
    <row r="331" spans="2:12" ht="27.75" customHeight="1">
      <c r="B331" s="4">
        <f t="shared" si="12"/>
        <v>329</v>
      </c>
      <c r="C331" s="16"/>
      <c r="D331" s="10"/>
      <c r="E331" s="2"/>
      <c r="F331" s="10"/>
      <c r="G331" s="7"/>
      <c r="H331" s="7"/>
      <c r="I331" s="7"/>
      <c r="J331" s="14" t="str">
        <f t="shared" si="13"/>
        <v/>
      </c>
      <c r="K331" s="2"/>
      <c r="L331" s="4" t="str">
        <f>IF(AND(G331="",H331=""),"",IF(OR(C331&lt;NgayBatDau,C331&gt;NgayKetThuc),"Ngày tháng phải nằm trong kỳ kế toán",IF(AND(F331&lt;&gt;"",COUNTIF(#REF!,F331)=0),"Tên loại DT/CP chưa được khai báo vào DS Tên loại DTCP","")))</f>
        <v/>
      </c>
    </row>
    <row r="332" spans="2:12" ht="27.75" customHeight="1">
      <c r="B332" s="4">
        <f t="shared" si="12"/>
        <v>330</v>
      </c>
      <c r="C332" s="16"/>
      <c r="D332" s="10"/>
      <c r="E332" s="2"/>
      <c r="F332" s="10"/>
      <c r="G332" s="7"/>
      <c r="H332" s="7"/>
      <c r="I332" s="7"/>
      <c r="J332" s="14" t="str">
        <f t="shared" si="13"/>
        <v/>
      </c>
      <c r="K332" s="2"/>
      <c r="L332" s="4" t="str">
        <f>IF(AND(G332="",H332=""),"",IF(OR(C332&lt;NgayBatDau,C332&gt;NgayKetThuc),"Ngày tháng phải nằm trong kỳ kế toán",IF(AND(F332&lt;&gt;"",COUNTIF(#REF!,F332)=0),"Tên loại DT/CP chưa được khai báo vào DS Tên loại DTCP","")))</f>
        <v/>
      </c>
    </row>
    <row r="333" spans="2:12" ht="27.75" customHeight="1">
      <c r="B333" s="4">
        <f t="shared" si="12"/>
        <v>331</v>
      </c>
      <c r="C333" s="16"/>
      <c r="D333" s="10"/>
      <c r="E333" s="2"/>
      <c r="F333" s="10"/>
      <c r="G333" s="7"/>
      <c r="H333" s="7"/>
      <c r="I333" s="7"/>
      <c r="J333" s="14" t="str">
        <f t="shared" si="13"/>
        <v/>
      </c>
      <c r="K333" s="2"/>
      <c r="L333" s="4" t="str">
        <f>IF(AND(G333="",H333=""),"",IF(OR(C333&lt;NgayBatDau,C333&gt;NgayKetThuc),"Ngày tháng phải nằm trong kỳ kế toán",IF(AND(F333&lt;&gt;"",COUNTIF(#REF!,F333)=0),"Tên loại DT/CP chưa được khai báo vào DS Tên loại DTCP","")))</f>
        <v/>
      </c>
    </row>
    <row r="334" spans="2:12" ht="27.75" customHeight="1">
      <c r="B334" s="4">
        <f t="shared" si="12"/>
        <v>332</v>
      </c>
      <c r="C334" s="16"/>
      <c r="D334" s="10"/>
      <c r="E334" s="2"/>
      <c r="F334" s="10"/>
      <c r="G334" s="7"/>
      <c r="H334" s="7"/>
      <c r="I334" s="7"/>
      <c r="J334" s="14" t="str">
        <f t="shared" si="13"/>
        <v/>
      </c>
      <c r="K334" s="2"/>
      <c r="L334" s="4" t="str">
        <f>IF(AND(G334="",H334=""),"",IF(OR(C334&lt;NgayBatDau,C334&gt;NgayKetThuc),"Ngày tháng phải nằm trong kỳ kế toán",IF(AND(F334&lt;&gt;"",COUNTIF(#REF!,F334)=0),"Tên loại DT/CP chưa được khai báo vào DS Tên loại DTCP","")))</f>
        <v/>
      </c>
    </row>
    <row r="335" spans="2:12" ht="27.75" customHeight="1">
      <c r="B335" s="4">
        <f t="shared" si="12"/>
        <v>333</v>
      </c>
      <c r="C335" s="16"/>
      <c r="D335" s="10"/>
      <c r="E335" s="2"/>
      <c r="F335" s="10"/>
      <c r="G335" s="7"/>
      <c r="H335" s="7"/>
      <c r="I335" s="7"/>
      <c r="J335" s="14" t="str">
        <f t="shared" si="13"/>
        <v/>
      </c>
      <c r="K335" s="2"/>
      <c r="L335" s="4" t="str">
        <f>IF(AND(G335="",H335=""),"",IF(OR(C335&lt;NgayBatDau,C335&gt;NgayKetThuc),"Ngày tháng phải nằm trong kỳ kế toán",IF(AND(F335&lt;&gt;"",COUNTIF(#REF!,F335)=0),"Tên loại DT/CP chưa được khai báo vào DS Tên loại DTCP","")))</f>
        <v/>
      </c>
    </row>
    <row r="336" spans="2:12" ht="27.75" customHeight="1">
      <c r="B336" s="4">
        <f t="shared" si="12"/>
        <v>334</v>
      </c>
      <c r="C336" s="16"/>
      <c r="D336" s="10"/>
      <c r="E336" s="2"/>
      <c r="F336" s="10"/>
      <c r="G336" s="7"/>
      <c r="H336" s="7"/>
      <c r="I336" s="7"/>
      <c r="J336" s="14" t="str">
        <f t="shared" si="13"/>
        <v/>
      </c>
      <c r="K336" s="2"/>
      <c r="L336" s="4" t="str">
        <f>IF(AND(G336="",H336=""),"",IF(OR(C336&lt;NgayBatDau,C336&gt;NgayKetThuc),"Ngày tháng phải nằm trong kỳ kế toán",IF(AND(F336&lt;&gt;"",COUNTIF(#REF!,F336)=0),"Tên loại DT/CP chưa được khai báo vào DS Tên loại DTCP","")))</f>
        <v/>
      </c>
    </row>
    <row r="337" spans="2:12" ht="27.75" customHeight="1">
      <c r="B337" s="4">
        <f t="shared" si="12"/>
        <v>335</v>
      </c>
      <c r="C337" s="16"/>
      <c r="D337" s="10"/>
      <c r="E337" s="2"/>
      <c r="F337" s="10"/>
      <c r="G337" s="7"/>
      <c r="H337" s="7"/>
      <c r="I337" s="7"/>
      <c r="J337" s="14" t="str">
        <f t="shared" si="13"/>
        <v/>
      </c>
      <c r="K337" s="2"/>
      <c r="L337" s="4" t="str">
        <f>IF(AND(G337="",H337=""),"",IF(OR(C337&lt;NgayBatDau,C337&gt;NgayKetThuc),"Ngày tháng phải nằm trong kỳ kế toán",IF(AND(F337&lt;&gt;"",COUNTIF(#REF!,F337)=0),"Tên loại DT/CP chưa được khai báo vào DS Tên loại DTCP","")))</f>
        <v/>
      </c>
    </row>
    <row r="338" spans="2:12" ht="27.75" customHeight="1">
      <c r="B338" s="4">
        <f t="shared" si="12"/>
        <v>336</v>
      </c>
      <c r="C338" s="16"/>
      <c r="D338" s="10"/>
      <c r="E338" s="2"/>
      <c r="F338" s="10"/>
      <c r="G338" s="7"/>
      <c r="H338" s="7"/>
      <c r="I338" s="7"/>
      <c r="J338" s="14" t="str">
        <f t="shared" si="13"/>
        <v/>
      </c>
      <c r="K338" s="2"/>
      <c r="L338" s="4" t="str">
        <f>IF(AND(G338="",H338=""),"",IF(OR(C338&lt;NgayBatDau,C338&gt;NgayKetThuc),"Ngày tháng phải nằm trong kỳ kế toán",IF(AND(F338&lt;&gt;"",COUNTIF(#REF!,F338)=0),"Tên loại DT/CP chưa được khai báo vào DS Tên loại DTCP","")))</f>
        <v/>
      </c>
    </row>
    <row r="339" spans="2:12" ht="27.75" customHeight="1">
      <c r="B339" s="4">
        <f t="shared" si="12"/>
        <v>337</v>
      </c>
      <c r="C339" s="16"/>
      <c r="D339" s="10"/>
      <c r="E339" s="2"/>
      <c r="F339" s="10"/>
      <c r="G339" s="7"/>
      <c r="H339" s="7"/>
      <c r="I339" s="7"/>
      <c r="J339" s="14" t="str">
        <f t="shared" si="13"/>
        <v/>
      </c>
      <c r="K339" s="2"/>
      <c r="L339" s="4" t="str">
        <f>IF(AND(G339="",H339=""),"",IF(OR(C339&lt;NgayBatDau,C339&gt;NgayKetThuc),"Ngày tháng phải nằm trong kỳ kế toán",IF(AND(F339&lt;&gt;"",COUNTIF(#REF!,F339)=0),"Tên loại DT/CP chưa được khai báo vào DS Tên loại DTCP","")))</f>
        <v/>
      </c>
    </row>
    <row r="340" spans="2:12" ht="27.75" customHeight="1">
      <c r="B340" s="4">
        <f t="shared" si="12"/>
        <v>338</v>
      </c>
      <c r="C340" s="16"/>
      <c r="D340" s="10"/>
      <c r="E340" s="2"/>
      <c r="F340" s="10"/>
      <c r="G340" s="7"/>
      <c r="H340" s="7"/>
      <c r="I340" s="7"/>
      <c r="J340" s="14" t="str">
        <f t="shared" si="13"/>
        <v/>
      </c>
      <c r="K340" s="2"/>
      <c r="L340" s="4" t="str">
        <f>IF(AND(G340="",H340=""),"",IF(OR(C340&lt;NgayBatDau,C340&gt;NgayKetThuc),"Ngày tháng phải nằm trong kỳ kế toán",IF(AND(F340&lt;&gt;"",COUNTIF(#REF!,F340)=0),"Tên loại DT/CP chưa được khai báo vào DS Tên loại DTCP","")))</f>
        <v/>
      </c>
    </row>
    <row r="341" spans="2:12" ht="27.75" customHeight="1">
      <c r="B341" s="4">
        <f t="shared" si="12"/>
        <v>339</v>
      </c>
      <c r="C341" s="16"/>
      <c r="D341" s="10"/>
      <c r="E341" s="2"/>
      <c r="F341" s="10"/>
      <c r="G341" s="7"/>
      <c r="H341" s="7"/>
      <c r="I341" s="7"/>
      <c r="J341" s="14" t="str">
        <f t="shared" si="13"/>
        <v/>
      </c>
      <c r="K341" s="2"/>
      <c r="L341" s="4" t="str">
        <f>IF(AND(G341="",H341=""),"",IF(OR(C341&lt;NgayBatDau,C341&gt;NgayKetThuc),"Ngày tháng phải nằm trong kỳ kế toán",IF(AND(F341&lt;&gt;"",COUNTIF(#REF!,F341)=0),"Tên loại DT/CP chưa được khai báo vào DS Tên loại DTCP","")))</f>
        <v/>
      </c>
    </row>
    <row r="342" spans="2:12" ht="27.75" customHeight="1">
      <c r="B342" s="4">
        <f t="shared" si="12"/>
        <v>340</v>
      </c>
      <c r="C342" s="16"/>
      <c r="D342" s="10"/>
      <c r="E342" s="2"/>
      <c r="F342" s="10"/>
      <c r="G342" s="7"/>
      <c r="H342" s="7"/>
      <c r="I342" s="7"/>
      <c r="J342" s="14" t="str">
        <f t="shared" si="13"/>
        <v/>
      </c>
      <c r="K342" s="2"/>
      <c r="L342" s="4" t="str">
        <f>IF(AND(G342="",H342=""),"",IF(OR(C342&lt;NgayBatDau,C342&gt;NgayKetThuc),"Ngày tháng phải nằm trong kỳ kế toán",IF(AND(F342&lt;&gt;"",COUNTIF(#REF!,F342)=0),"Tên loại DT/CP chưa được khai báo vào DS Tên loại DTCP","")))</f>
        <v/>
      </c>
    </row>
    <row r="343" spans="2:12" ht="27.75" customHeight="1">
      <c r="B343" s="4">
        <f t="shared" si="12"/>
        <v>341</v>
      </c>
      <c r="C343" s="16"/>
      <c r="D343" s="10"/>
      <c r="E343" s="2"/>
      <c r="F343" s="10"/>
      <c r="G343" s="7"/>
      <c r="H343" s="7"/>
      <c r="I343" s="7"/>
      <c r="J343" s="14" t="str">
        <f t="shared" si="13"/>
        <v/>
      </c>
      <c r="K343" s="2"/>
      <c r="L343" s="4" t="str">
        <f>IF(AND(G343="",H343=""),"",IF(OR(C343&lt;NgayBatDau,C343&gt;NgayKetThuc),"Ngày tháng phải nằm trong kỳ kế toán",IF(AND(F343&lt;&gt;"",COUNTIF(#REF!,F343)=0),"Tên loại DT/CP chưa được khai báo vào DS Tên loại DTCP","")))</f>
        <v/>
      </c>
    </row>
    <row r="344" spans="2:12" ht="27.75" customHeight="1">
      <c r="B344" s="4">
        <f t="shared" si="12"/>
        <v>342</v>
      </c>
      <c r="C344" s="16"/>
      <c r="D344" s="10"/>
      <c r="E344" s="2"/>
      <c r="F344" s="10"/>
      <c r="G344" s="7"/>
      <c r="H344" s="7"/>
      <c r="I344" s="7"/>
      <c r="J344" s="14" t="str">
        <f t="shared" si="13"/>
        <v/>
      </c>
      <c r="K344" s="2"/>
      <c r="L344" s="4" t="str">
        <f>IF(AND(G344="",H344=""),"",IF(OR(C344&lt;NgayBatDau,C344&gt;NgayKetThuc),"Ngày tháng phải nằm trong kỳ kế toán",IF(AND(F344&lt;&gt;"",COUNTIF(#REF!,F344)=0),"Tên loại DT/CP chưa được khai báo vào DS Tên loại DTCP","")))</f>
        <v/>
      </c>
    </row>
    <row r="345" spans="2:12" ht="27.75" customHeight="1">
      <c r="B345" s="4">
        <f t="shared" si="12"/>
        <v>343</v>
      </c>
      <c r="C345" s="16"/>
      <c r="D345" s="10"/>
      <c r="E345" s="2"/>
      <c r="F345" s="10"/>
      <c r="G345" s="7"/>
      <c r="H345" s="7"/>
      <c r="I345" s="7"/>
      <c r="J345" s="14" t="str">
        <f t="shared" si="13"/>
        <v/>
      </c>
      <c r="K345" s="2"/>
      <c r="L345" s="4" t="str">
        <f>IF(AND(G345="",H345=""),"",IF(OR(C345&lt;NgayBatDau,C345&gt;NgayKetThuc),"Ngày tháng phải nằm trong kỳ kế toán",IF(AND(F345&lt;&gt;"",COUNTIF(#REF!,F345)=0),"Tên loại DT/CP chưa được khai báo vào DS Tên loại DTCP","")))</f>
        <v/>
      </c>
    </row>
    <row r="346" spans="2:12" ht="27.75" customHeight="1">
      <c r="B346" s="4">
        <f t="shared" si="12"/>
        <v>344</v>
      </c>
      <c r="C346" s="16"/>
      <c r="D346" s="10"/>
      <c r="E346" s="2"/>
      <c r="F346" s="10"/>
      <c r="G346" s="7"/>
      <c r="H346" s="7"/>
      <c r="I346" s="7"/>
      <c r="J346" s="14" t="str">
        <f t="shared" si="13"/>
        <v/>
      </c>
      <c r="K346" s="2"/>
      <c r="L346" s="4" t="str">
        <f>IF(AND(G346="",H346=""),"",IF(OR(C346&lt;NgayBatDau,C346&gt;NgayKetThuc),"Ngày tháng phải nằm trong kỳ kế toán",IF(AND(F346&lt;&gt;"",COUNTIF(#REF!,F346)=0),"Tên loại DT/CP chưa được khai báo vào DS Tên loại DTCP","")))</f>
        <v/>
      </c>
    </row>
    <row r="347" spans="2:12" ht="27.75" customHeight="1">
      <c r="B347" s="4">
        <f t="shared" si="12"/>
        <v>345</v>
      </c>
      <c r="C347" s="16"/>
      <c r="D347" s="10"/>
      <c r="E347" s="2"/>
      <c r="F347" s="10"/>
      <c r="G347" s="7"/>
      <c r="H347" s="7"/>
      <c r="I347" s="7"/>
      <c r="J347" s="14" t="str">
        <f t="shared" si="13"/>
        <v/>
      </c>
      <c r="K347" s="2"/>
      <c r="L347" s="4" t="str">
        <f>IF(AND(G347="",H347=""),"",IF(OR(C347&lt;NgayBatDau,C347&gt;NgayKetThuc),"Ngày tháng phải nằm trong kỳ kế toán",IF(AND(F347&lt;&gt;"",COUNTIF(#REF!,F347)=0),"Tên loại DT/CP chưa được khai báo vào DS Tên loại DTCP","")))</f>
        <v/>
      </c>
    </row>
    <row r="348" spans="2:12" ht="27.75" customHeight="1">
      <c r="B348" s="4">
        <f t="shared" si="12"/>
        <v>346</v>
      </c>
      <c r="C348" s="16"/>
      <c r="D348" s="10"/>
      <c r="E348" s="2"/>
      <c r="F348" s="10"/>
      <c r="G348" s="7"/>
      <c r="H348" s="7"/>
      <c r="I348" s="7"/>
      <c r="J348" s="14" t="str">
        <f t="shared" si="13"/>
        <v/>
      </c>
      <c r="K348" s="2"/>
      <c r="L348" s="4" t="str">
        <f>IF(AND(G348="",H348=""),"",IF(OR(C348&lt;NgayBatDau,C348&gt;NgayKetThuc),"Ngày tháng phải nằm trong kỳ kế toán",IF(AND(F348&lt;&gt;"",COUNTIF(#REF!,F348)=0),"Tên loại DT/CP chưa được khai báo vào DS Tên loại DTCP","")))</f>
        <v/>
      </c>
    </row>
    <row r="349" spans="2:12" ht="27.75" customHeight="1">
      <c r="B349" s="4">
        <f t="shared" si="12"/>
        <v>347</v>
      </c>
      <c r="C349" s="16"/>
      <c r="D349" s="10"/>
      <c r="E349" s="2"/>
      <c r="F349" s="10"/>
      <c r="G349" s="7"/>
      <c r="H349" s="7"/>
      <c r="I349" s="7"/>
      <c r="J349" s="14" t="str">
        <f t="shared" si="13"/>
        <v/>
      </c>
      <c r="K349" s="2"/>
      <c r="L349" s="4" t="str">
        <f>IF(AND(G349="",H349=""),"",IF(OR(C349&lt;NgayBatDau,C349&gt;NgayKetThuc),"Ngày tháng phải nằm trong kỳ kế toán",IF(AND(F349&lt;&gt;"",COUNTIF(#REF!,F349)=0),"Tên loại DT/CP chưa được khai báo vào DS Tên loại DTCP","")))</f>
        <v/>
      </c>
    </row>
    <row r="350" spans="2:12" ht="27.75" customHeight="1">
      <c r="B350" s="4">
        <f t="shared" si="12"/>
        <v>348</v>
      </c>
      <c r="C350" s="16"/>
      <c r="D350" s="10"/>
      <c r="E350" s="2"/>
      <c r="F350" s="10"/>
      <c r="G350" s="7"/>
      <c r="H350" s="7"/>
      <c r="I350" s="7"/>
      <c r="J350" s="14" t="str">
        <f t="shared" si="13"/>
        <v/>
      </c>
      <c r="K350" s="2"/>
      <c r="L350" s="4" t="str">
        <f>IF(AND(G350="",H350=""),"",IF(OR(C350&lt;NgayBatDau,C350&gt;NgayKetThuc),"Ngày tháng phải nằm trong kỳ kế toán",IF(AND(F350&lt;&gt;"",COUNTIF(#REF!,F350)=0),"Tên loại DT/CP chưa được khai báo vào DS Tên loại DTCP","")))</f>
        <v/>
      </c>
    </row>
    <row r="351" spans="2:12" ht="27.75" customHeight="1">
      <c r="B351" s="4">
        <f t="shared" si="12"/>
        <v>349</v>
      </c>
      <c r="C351" s="16"/>
      <c r="D351" s="10"/>
      <c r="E351" s="2"/>
      <c r="F351" s="10"/>
      <c r="G351" s="7"/>
      <c r="H351" s="7"/>
      <c r="I351" s="7"/>
      <c r="J351" s="14" t="str">
        <f t="shared" si="13"/>
        <v/>
      </c>
      <c r="K351" s="2"/>
      <c r="L351" s="4" t="str">
        <f>IF(AND(G351="",H351=""),"",IF(OR(C351&lt;NgayBatDau,C351&gt;NgayKetThuc),"Ngày tháng phải nằm trong kỳ kế toán",IF(AND(F351&lt;&gt;"",COUNTIF(#REF!,F351)=0),"Tên loại DT/CP chưa được khai báo vào DS Tên loại DTCP","")))</f>
        <v/>
      </c>
    </row>
    <row r="352" spans="2:12" ht="27.75" customHeight="1">
      <c r="B352" s="4">
        <f t="shared" si="12"/>
        <v>350</v>
      </c>
      <c r="C352" s="16"/>
      <c r="D352" s="10"/>
      <c r="E352" s="2"/>
      <c r="F352" s="10"/>
      <c r="G352" s="7"/>
      <c r="H352" s="7"/>
      <c r="I352" s="7"/>
      <c r="J352" s="14" t="str">
        <f t="shared" si="13"/>
        <v/>
      </c>
      <c r="K352" s="2"/>
      <c r="L352" s="4" t="str">
        <f>IF(AND(G352="",H352=""),"",IF(OR(C352&lt;NgayBatDau,C352&gt;NgayKetThuc),"Ngày tháng phải nằm trong kỳ kế toán",IF(AND(F352&lt;&gt;"",COUNTIF(#REF!,F352)=0),"Tên loại DT/CP chưa được khai báo vào DS Tên loại DTCP","")))</f>
        <v/>
      </c>
    </row>
    <row r="353" spans="2:12" ht="27.75" customHeight="1">
      <c r="B353" s="4">
        <f t="shared" si="12"/>
        <v>351</v>
      </c>
      <c r="C353" s="16"/>
      <c r="D353" s="10"/>
      <c r="E353" s="2"/>
      <c r="F353" s="10"/>
      <c r="G353" s="7"/>
      <c r="H353" s="7"/>
      <c r="I353" s="7"/>
      <c r="J353" s="14" t="str">
        <f t="shared" si="13"/>
        <v/>
      </c>
      <c r="K353" s="2"/>
      <c r="L353" s="4" t="str">
        <f>IF(AND(G353="",H353=""),"",IF(OR(C353&lt;NgayBatDau,C353&gt;NgayKetThuc),"Ngày tháng phải nằm trong kỳ kế toán",IF(AND(F353&lt;&gt;"",COUNTIF(#REF!,F353)=0),"Tên loại DT/CP chưa được khai báo vào DS Tên loại DTCP","")))</f>
        <v/>
      </c>
    </row>
    <row r="354" spans="2:12" ht="27.75" customHeight="1">
      <c r="B354" s="4">
        <f t="shared" si="12"/>
        <v>352</v>
      </c>
      <c r="C354" s="16"/>
      <c r="D354" s="10"/>
      <c r="E354" s="2"/>
      <c r="F354" s="10"/>
      <c r="G354" s="7"/>
      <c r="H354" s="7"/>
      <c r="I354" s="7"/>
      <c r="J354" s="14" t="str">
        <f t="shared" si="13"/>
        <v/>
      </c>
      <c r="K354" s="2"/>
      <c r="L354" s="4" t="str">
        <f>IF(AND(G354="",H354=""),"",IF(OR(C354&lt;NgayBatDau,C354&gt;NgayKetThuc),"Ngày tháng phải nằm trong kỳ kế toán",IF(AND(F354&lt;&gt;"",COUNTIF(#REF!,F354)=0),"Tên loại DT/CP chưa được khai báo vào DS Tên loại DTCP","")))</f>
        <v/>
      </c>
    </row>
    <row r="355" spans="2:12" ht="27.75" customHeight="1">
      <c r="B355" s="4">
        <f t="shared" si="12"/>
        <v>353</v>
      </c>
      <c r="C355" s="16"/>
      <c r="D355" s="10"/>
      <c r="E355" s="2"/>
      <c r="F355" s="10"/>
      <c r="G355" s="7"/>
      <c r="H355" s="7"/>
      <c r="I355" s="7"/>
      <c r="J355" s="14" t="str">
        <f t="shared" si="13"/>
        <v/>
      </c>
      <c r="K355" s="2"/>
      <c r="L355" s="4" t="str">
        <f>IF(AND(G355="",H355=""),"",IF(OR(C355&lt;NgayBatDau,C355&gt;NgayKetThuc),"Ngày tháng phải nằm trong kỳ kế toán",IF(AND(F355&lt;&gt;"",COUNTIF(#REF!,F355)=0),"Tên loại DT/CP chưa được khai báo vào DS Tên loại DTCP","")))</f>
        <v/>
      </c>
    </row>
    <row r="356" spans="2:12" ht="27.75" customHeight="1">
      <c r="B356" s="4">
        <f t="shared" si="12"/>
        <v>354</v>
      </c>
      <c r="C356" s="16"/>
      <c r="D356" s="10"/>
      <c r="E356" s="2"/>
      <c r="F356" s="10"/>
      <c r="G356" s="7"/>
      <c r="H356" s="7"/>
      <c r="I356" s="7"/>
      <c r="J356" s="14" t="str">
        <f t="shared" si="13"/>
        <v/>
      </c>
      <c r="K356" s="2"/>
      <c r="L356" s="4" t="str">
        <f>IF(AND(G356="",H356=""),"",IF(OR(C356&lt;NgayBatDau,C356&gt;NgayKetThuc),"Ngày tháng phải nằm trong kỳ kế toán",IF(AND(F356&lt;&gt;"",COUNTIF(#REF!,F356)=0),"Tên loại DT/CP chưa được khai báo vào DS Tên loại DTCP","")))</f>
        <v/>
      </c>
    </row>
    <row r="357" spans="2:12" ht="27.75" customHeight="1">
      <c r="B357" s="4">
        <f t="shared" si="12"/>
        <v>355</v>
      </c>
      <c r="C357" s="16"/>
      <c r="D357" s="10"/>
      <c r="E357" s="2"/>
      <c r="F357" s="10"/>
      <c r="G357" s="7"/>
      <c r="H357" s="7"/>
      <c r="I357" s="7"/>
      <c r="J357" s="14" t="str">
        <f t="shared" si="13"/>
        <v/>
      </c>
      <c r="K357" s="2"/>
      <c r="L357" s="4" t="str">
        <f>IF(AND(G357="",H357=""),"",IF(OR(C357&lt;NgayBatDau,C357&gt;NgayKetThuc),"Ngày tháng phải nằm trong kỳ kế toán",IF(AND(F357&lt;&gt;"",COUNTIF(#REF!,F357)=0),"Tên loại DT/CP chưa được khai báo vào DS Tên loại DTCP","")))</f>
        <v/>
      </c>
    </row>
    <row r="358" spans="2:12" ht="27.75" customHeight="1">
      <c r="B358" s="4">
        <f t="shared" si="12"/>
        <v>356</v>
      </c>
      <c r="C358" s="16"/>
      <c r="D358" s="10"/>
      <c r="E358" s="2"/>
      <c r="F358" s="10"/>
      <c r="G358" s="7"/>
      <c r="H358" s="7"/>
      <c r="I358" s="7"/>
      <c r="J358" s="14" t="str">
        <f t="shared" si="13"/>
        <v/>
      </c>
      <c r="K358" s="2"/>
      <c r="L358" s="4" t="str">
        <f>IF(AND(G358="",H358=""),"",IF(OR(C358&lt;NgayBatDau,C358&gt;NgayKetThuc),"Ngày tháng phải nằm trong kỳ kế toán",IF(AND(F358&lt;&gt;"",COUNTIF(#REF!,F358)=0),"Tên loại DT/CP chưa được khai báo vào DS Tên loại DTCP","")))</f>
        <v/>
      </c>
    </row>
    <row r="359" spans="2:12" ht="27.75" customHeight="1">
      <c r="B359" s="4">
        <f t="shared" si="12"/>
        <v>357</v>
      </c>
      <c r="C359" s="16"/>
      <c r="D359" s="10"/>
      <c r="E359" s="2"/>
      <c r="F359" s="10"/>
      <c r="G359" s="7"/>
      <c r="H359" s="7"/>
      <c r="I359" s="7"/>
      <c r="J359" s="14" t="str">
        <f t="shared" si="13"/>
        <v/>
      </c>
      <c r="K359" s="2"/>
      <c r="L359" s="4" t="str">
        <f>IF(AND(G359="",H359=""),"",IF(OR(C359&lt;NgayBatDau,C359&gt;NgayKetThuc),"Ngày tháng phải nằm trong kỳ kế toán",IF(AND(F359&lt;&gt;"",COUNTIF(#REF!,F359)=0),"Tên loại DT/CP chưa được khai báo vào DS Tên loại DTCP","")))</f>
        <v/>
      </c>
    </row>
    <row r="360" spans="2:12" ht="27.75" customHeight="1">
      <c r="B360" s="4">
        <f t="shared" si="12"/>
        <v>358</v>
      </c>
      <c r="C360" s="16"/>
      <c r="D360" s="10"/>
      <c r="E360" s="2"/>
      <c r="F360" s="10"/>
      <c r="G360" s="7"/>
      <c r="H360" s="7"/>
      <c r="I360" s="7"/>
      <c r="J360" s="14" t="str">
        <f t="shared" si="13"/>
        <v/>
      </c>
      <c r="K360" s="2"/>
      <c r="L360" s="4" t="str">
        <f>IF(AND(G360="",H360=""),"",IF(OR(C360&lt;NgayBatDau,C360&gt;NgayKetThuc),"Ngày tháng phải nằm trong kỳ kế toán",IF(AND(F360&lt;&gt;"",COUNTIF(#REF!,F360)=0),"Tên loại DT/CP chưa được khai báo vào DS Tên loại DTCP","")))</f>
        <v/>
      </c>
    </row>
    <row r="361" spans="2:12" ht="27.75" customHeight="1">
      <c r="B361" s="4">
        <f t="shared" si="12"/>
        <v>359</v>
      </c>
      <c r="C361" s="16"/>
      <c r="D361" s="10"/>
      <c r="E361" s="2"/>
      <c r="F361" s="10"/>
      <c r="G361" s="7"/>
      <c r="H361" s="7"/>
      <c r="I361" s="7"/>
      <c r="J361" s="14" t="str">
        <f t="shared" si="13"/>
        <v/>
      </c>
      <c r="K361" s="2"/>
      <c r="L361" s="4" t="str">
        <f>IF(AND(G361="",H361=""),"",IF(OR(C361&lt;NgayBatDau,C361&gt;NgayKetThuc),"Ngày tháng phải nằm trong kỳ kế toán",IF(AND(F361&lt;&gt;"",COUNTIF(#REF!,F361)=0),"Tên loại DT/CP chưa được khai báo vào DS Tên loại DTCP","")))</f>
        <v/>
      </c>
    </row>
    <row r="362" spans="2:12" ht="27.75" customHeight="1">
      <c r="B362" s="4">
        <f t="shared" si="12"/>
        <v>360</v>
      </c>
      <c r="C362" s="16"/>
      <c r="D362" s="10"/>
      <c r="E362" s="2"/>
      <c r="F362" s="10"/>
      <c r="G362" s="7"/>
      <c r="H362" s="7"/>
      <c r="I362" s="7"/>
      <c r="J362" s="14" t="str">
        <f t="shared" si="13"/>
        <v/>
      </c>
      <c r="K362" s="2"/>
      <c r="L362" s="4" t="str">
        <f>IF(AND(G362="",H362=""),"",IF(OR(C362&lt;NgayBatDau,C362&gt;NgayKetThuc),"Ngày tháng phải nằm trong kỳ kế toán",IF(AND(F362&lt;&gt;"",COUNTIF(#REF!,F362)=0),"Tên loại DT/CP chưa được khai báo vào DS Tên loại DTCP","")))</f>
        <v/>
      </c>
    </row>
    <row r="363" spans="2:12" ht="27.75" customHeight="1">
      <c r="B363" s="4">
        <f t="shared" si="12"/>
        <v>361</v>
      </c>
      <c r="C363" s="16"/>
      <c r="D363" s="10"/>
      <c r="E363" s="2"/>
      <c r="F363" s="10"/>
      <c r="G363" s="7"/>
      <c r="H363" s="7"/>
      <c r="I363" s="7"/>
      <c r="J363" s="14" t="str">
        <f t="shared" si="13"/>
        <v/>
      </c>
      <c r="K363" s="2"/>
      <c r="L363" s="4" t="str">
        <f>IF(AND(G363="",H363=""),"",IF(OR(C363&lt;NgayBatDau,C363&gt;NgayKetThuc),"Ngày tháng phải nằm trong kỳ kế toán",IF(AND(F363&lt;&gt;"",COUNTIF(#REF!,F363)=0),"Tên loại DT/CP chưa được khai báo vào DS Tên loại DTCP","")))</f>
        <v/>
      </c>
    </row>
    <row r="364" spans="2:12" ht="27.75" customHeight="1">
      <c r="B364" s="4">
        <f t="shared" si="12"/>
        <v>362</v>
      </c>
      <c r="C364" s="16"/>
      <c r="D364" s="10"/>
      <c r="E364" s="2"/>
      <c r="F364" s="10"/>
      <c r="G364" s="7"/>
      <c r="H364" s="7"/>
      <c r="I364" s="7"/>
      <c r="J364" s="14" t="str">
        <f t="shared" si="13"/>
        <v/>
      </c>
      <c r="K364" s="2"/>
      <c r="L364" s="4" t="str">
        <f>IF(AND(G364="",H364=""),"",IF(OR(C364&lt;NgayBatDau,C364&gt;NgayKetThuc),"Ngày tháng phải nằm trong kỳ kế toán",IF(AND(F364&lt;&gt;"",COUNTIF(#REF!,F364)=0),"Tên loại DT/CP chưa được khai báo vào DS Tên loại DTCP","")))</f>
        <v/>
      </c>
    </row>
    <row r="365" spans="2:12" ht="27.75" customHeight="1">
      <c r="B365" s="4">
        <f t="shared" si="12"/>
        <v>363</v>
      </c>
      <c r="C365" s="16"/>
      <c r="D365" s="10"/>
      <c r="E365" s="2"/>
      <c r="F365" s="10"/>
      <c r="G365" s="7"/>
      <c r="H365" s="7"/>
      <c r="I365" s="7"/>
      <c r="J365" s="14" t="str">
        <f t="shared" si="13"/>
        <v/>
      </c>
      <c r="K365" s="2"/>
      <c r="L365" s="4" t="str">
        <f>IF(AND(G365="",H365=""),"",IF(OR(C365&lt;NgayBatDau,C365&gt;NgayKetThuc),"Ngày tháng phải nằm trong kỳ kế toán",IF(AND(F365&lt;&gt;"",COUNTIF(#REF!,F365)=0),"Tên loại DT/CP chưa được khai báo vào DS Tên loại DTCP","")))</f>
        <v/>
      </c>
    </row>
    <row r="366" spans="2:12" ht="27.75" customHeight="1">
      <c r="B366" s="4">
        <f t="shared" si="12"/>
        <v>364</v>
      </c>
      <c r="C366" s="16"/>
      <c r="D366" s="10"/>
      <c r="E366" s="2"/>
      <c r="F366" s="10"/>
      <c r="G366" s="7"/>
      <c r="H366" s="7"/>
      <c r="I366" s="7"/>
      <c r="J366" s="14" t="str">
        <f t="shared" si="13"/>
        <v/>
      </c>
      <c r="K366" s="2"/>
      <c r="L366" s="4" t="str">
        <f>IF(AND(G366="",H366=""),"",IF(OR(C366&lt;NgayBatDau,C366&gt;NgayKetThuc),"Ngày tháng phải nằm trong kỳ kế toán",IF(AND(F366&lt;&gt;"",COUNTIF(#REF!,F366)=0),"Tên loại DT/CP chưa được khai báo vào DS Tên loại DTCP","")))</f>
        <v/>
      </c>
    </row>
    <row r="367" spans="2:12" ht="27.75" customHeight="1">
      <c r="B367" s="4">
        <f t="shared" si="12"/>
        <v>365</v>
      </c>
      <c r="C367" s="16"/>
      <c r="D367" s="10"/>
      <c r="E367" s="2"/>
      <c r="F367" s="10"/>
      <c r="G367" s="7"/>
      <c r="H367" s="7"/>
      <c r="I367" s="7"/>
      <c r="J367" s="14" t="str">
        <f t="shared" si="13"/>
        <v/>
      </c>
      <c r="K367" s="2"/>
      <c r="L367" s="4" t="str">
        <f>IF(AND(G367="",H367=""),"",IF(OR(C367&lt;NgayBatDau,C367&gt;NgayKetThuc),"Ngày tháng phải nằm trong kỳ kế toán",IF(AND(F367&lt;&gt;"",COUNTIF(#REF!,F367)=0),"Tên loại DT/CP chưa được khai báo vào DS Tên loại DTCP","")))</f>
        <v/>
      </c>
    </row>
    <row r="368" spans="2:12" ht="27.75" customHeight="1">
      <c r="B368" s="4">
        <f t="shared" si="12"/>
        <v>366</v>
      </c>
      <c r="C368" s="16"/>
      <c r="D368" s="10"/>
      <c r="E368" s="2"/>
      <c r="F368" s="10"/>
      <c r="G368" s="7"/>
      <c r="H368" s="7"/>
      <c r="I368" s="7"/>
      <c r="J368" s="14" t="str">
        <f t="shared" si="13"/>
        <v/>
      </c>
      <c r="K368" s="2"/>
      <c r="L368" s="4" t="str">
        <f>IF(AND(G368="",H368=""),"",IF(OR(C368&lt;NgayBatDau,C368&gt;NgayKetThuc),"Ngày tháng phải nằm trong kỳ kế toán",IF(AND(F368&lt;&gt;"",COUNTIF(#REF!,F368)=0),"Tên loại DT/CP chưa được khai báo vào DS Tên loại DTCP","")))</f>
        <v/>
      </c>
    </row>
    <row r="369" spans="2:12" ht="27.75" customHeight="1">
      <c r="B369" s="4">
        <f t="shared" si="12"/>
        <v>367</v>
      </c>
      <c r="C369" s="16"/>
      <c r="D369" s="10"/>
      <c r="E369" s="2"/>
      <c r="F369" s="10"/>
      <c r="G369" s="7"/>
      <c r="H369" s="7"/>
      <c r="I369" s="7"/>
      <c r="J369" s="14" t="str">
        <f t="shared" si="13"/>
        <v/>
      </c>
      <c r="K369" s="2"/>
      <c r="L369" s="4" t="str">
        <f>IF(AND(G369="",H369=""),"",IF(OR(C369&lt;NgayBatDau,C369&gt;NgayKetThuc),"Ngày tháng phải nằm trong kỳ kế toán",IF(AND(F369&lt;&gt;"",COUNTIF(#REF!,F369)=0),"Tên loại DT/CP chưa được khai báo vào DS Tên loại DTCP","")))</f>
        <v/>
      </c>
    </row>
    <row r="370" spans="2:12" ht="27.75" customHeight="1">
      <c r="B370" s="4">
        <f t="shared" si="12"/>
        <v>368</v>
      </c>
      <c r="C370" s="16"/>
      <c r="D370" s="10"/>
      <c r="E370" s="2"/>
      <c r="F370" s="10"/>
      <c r="G370" s="7"/>
      <c r="H370" s="7"/>
      <c r="I370" s="7"/>
      <c r="J370" s="14" t="str">
        <f t="shared" si="13"/>
        <v/>
      </c>
      <c r="K370" s="2"/>
      <c r="L370" s="4" t="str">
        <f>IF(AND(G370="",H370=""),"",IF(OR(C370&lt;NgayBatDau,C370&gt;NgayKetThuc),"Ngày tháng phải nằm trong kỳ kế toán",IF(AND(F370&lt;&gt;"",COUNTIF(#REF!,F370)=0),"Tên loại DT/CP chưa được khai báo vào DS Tên loại DTCP","")))</f>
        <v/>
      </c>
    </row>
    <row r="371" spans="2:12" ht="27.75" customHeight="1">
      <c r="B371" s="4">
        <f t="shared" si="12"/>
        <v>369</v>
      </c>
      <c r="C371" s="16"/>
      <c r="D371" s="10"/>
      <c r="E371" s="2"/>
      <c r="F371" s="10"/>
      <c r="G371" s="7"/>
      <c r="H371" s="7"/>
      <c r="I371" s="7"/>
      <c r="J371" s="14" t="str">
        <f t="shared" si="13"/>
        <v/>
      </c>
      <c r="K371" s="2"/>
      <c r="L371" s="4" t="str">
        <f>IF(AND(G371="",H371=""),"",IF(OR(C371&lt;NgayBatDau,C371&gt;NgayKetThuc),"Ngày tháng phải nằm trong kỳ kế toán",IF(AND(F371&lt;&gt;"",COUNTIF(#REF!,F371)=0),"Tên loại DT/CP chưa được khai báo vào DS Tên loại DTCP","")))</f>
        <v/>
      </c>
    </row>
    <row r="372" spans="2:12" ht="27.75" customHeight="1">
      <c r="B372" s="4">
        <f t="shared" si="12"/>
        <v>370</v>
      </c>
      <c r="C372" s="16"/>
      <c r="D372" s="10"/>
      <c r="E372" s="2"/>
      <c r="F372" s="10"/>
      <c r="G372" s="7"/>
      <c r="H372" s="7"/>
      <c r="I372" s="7"/>
      <c r="J372" s="14" t="str">
        <f t="shared" si="13"/>
        <v/>
      </c>
      <c r="K372" s="2"/>
      <c r="L372" s="4" t="str">
        <f>IF(AND(G372="",H372=""),"",IF(OR(C372&lt;NgayBatDau,C372&gt;NgayKetThuc),"Ngày tháng phải nằm trong kỳ kế toán",IF(AND(F372&lt;&gt;"",COUNTIF(#REF!,F372)=0),"Tên loại DT/CP chưa được khai báo vào DS Tên loại DTCP","")))</f>
        <v/>
      </c>
    </row>
    <row r="373" spans="2:12" ht="27.75" customHeight="1">
      <c r="B373" s="4">
        <f t="shared" si="12"/>
        <v>371</v>
      </c>
      <c r="C373" s="16"/>
      <c r="D373" s="10"/>
      <c r="E373" s="2"/>
      <c r="F373" s="10"/>
      <c r="G373" s="7"/>
      <c r="H373" s="7"/>
      <c r="I373" s="7"/>
      <c r="J373" s="14" t="str">
        <f t="shared" si="13"/>
        <v/>
      </c>
      <c r="K373" s="2"/>
      <c r="L373" s="4" t="str">
        <f>IF(AND(G373="",H373=""),"",IF(OR(C373&lt;NgayBatDau,C373&gt;NgayKetThuc),"Ngày tháng phải nằm trong kỳ kế toán",IF(AND(F373&lt;&gt;"",COUNTIF(#REF!,F373)=0),"Tên loại DT/CP chưa được khai báo vào DS Tên loại DTCP","")))</f>
        <v/>
      </c>
    </row>
    <row r="374" spans="2:12" ht="27.75" customHeight="1">
      <c r="B374" s="4">
        <f t="shared" si="12"/>
        <v>372</v>
      </c>
      <c r="C374" s="16"/>
      <c r="D374" s="10"/>
      <c r="E374" s="2"/>
      <c r="F374" s="10"/>
      <c r="G374" s="7"/>
      <c r="H374" s="7"/>
      <c r="I374" s="7"/>
      <c r="J374" s="14" t="str">
        <f t="shared" si="13"/>
        <v/>
      </c>
      <c r="K374" s="2"/>
      <c r="L374" s="4" t="str">
        <f>IF(AND(G374="",H374=""),"",IF(OR(C374&lt;NgayBatDau,C374&gt;NgayKetThuc),"Ngày tháng phải nằm trong kỳ kế toán",IF(AND(F374&lt;&gt;"",COUNTIF(#REF!,F374)=0),"Tên loại DT/CP chưa được khai báo vào DS Tên loại DTCP","")))</f>
        <v/>
      </c>
    </row>
    <row r="375" spans="2:12" ht="27.75" customHeight="1">
      <c r="B375" s="4">
        <f t="shared" si="12"/>
        <v>373</v>
      </c>
      <c r="C375" s="16"/>
      <c r="D375" s="10"/>
      <c r="E375" s="2"/>
      <c r="F375" s="10"/>
      <c r="G375" s="7"/>
      <c r="H375" s="7"/>
      <c r="I375" s="7"/>
      <c r="J375" s="14" t="str">
        <f t="shared" si="13"/>
        <v/>
      </c>
      <c r="K375" s="2"/>
      <c r="L375" s="4" t="str">
        <f>IF(AND(G375="",H375=""),"",IF(OR(C375&lt;NgayBatDau,C375&gt;NgayKetThuc),"Ngày tháng phải nằm trong kỳ kế toán",IF(AND(F375&lt;&gt;"",COUNTIF(#REF!,F375)=0),"Tên loại DT/CP chưa được khai báo vào DS Tên loại DTCP","")))</f>
        <v/>
      </c>
    </row>
    <row r="376" spans="2:12" ht="27.75" customHeight="1">
      <c r="B376" s="4">
        <f t="shared" si="12"/>
        <v>374</v>
      </c>
      <c r="C376" s="16"/>
      <c r="D376" s="10"/>
      <c r="E376" s="2"/>
      <c r="F376" s="10"/>
      <c r="G376" s="7"/>
      <c r="H376" s="7"/>
      <c r="I376" s="7"/>
      <c r="J376" s="14" t="str">
        <f t="shared" si="13"/>
        <v/>
      </c>
      <c r="K376" s="2"/>
      <c r="L376" s="4" t="str">
        <f>IF(AND(G376="",H376=""),"",IF(OR(C376&lt;NgayBatDau,C376&gt;NgayKetThuc),"Ngày tháng phải nằm trong kỳ kế toán",IF(AND(F376&lt;&gt;"",COUNTIF(#REF!,F376)=0),"Tên loại DT/CP chưa được khai báo vào DS Tên loại DTCP","")))</f>
        <v/>
      </c>
    </row>
    <row r="377" spans="2:12" ht="27.75" customHeight="1">
      <c r="B377" s="4">
        <f t="shared" si="12"/>
        <v>375</v>
      </c>
      <c r="C377" s="16"/>
      <c r="D377" s="10"/>
      <c r="E377" s="2"/>
      <c r="F377" s="10"/>
      <c r="G377" s="7"/>
      <c r="H377" s="7"/>
      <c r="I377" s="7"/>
      <c r="J377" s="14" t="str">
        <f t="shared" si="13"/>
        <v/>
      </c>
      <c r="K377" s="2"/>
      <c r="L377" s="4" t="str">
        <f>IF(AND(G377="",H377=""),"",IF(OR(C377&lt;NgayBatDau,C377&gt;NgayKetThuc),"Ngày tháng phải nằm trong kỳ kế toán",IF(AND(F377&lt;&gt;"",COUNTIF(#REF!,F377)=0),"Tên loại DT/CP chưa được khai báo vào DS Tên loại DTCP","")))</f>
        <v/>
      </c>
    </row>
    <row r="378" spans="2:12" ht="27.75" customHeight="1">
      <c r="B378" s="4">
        <f t="shared" si="12"/>
        <v>376</v>
      </c>
      <c r="C378" s="16"/>
      <c r="D378" s="10"/>
      <c r="E378" s="2"/>
      <c r="F378" s="10"/>
      <c r="G378" s="7"/>
      <c r="H378" s="7"/>
      <c r="I378" s="7"/>
      <c r="J378" s="14" t="str">
        <f t="shared" si="13"/>
        <v/>
      </c>
      <c r="K378" s="2"/>
      <c r="L378" s="4" t="str">
        <f>IF(AND(G378="",H378=""),"",IF(OR(C378&lt;NgayBatDau,C378&gt;NgayKetThuc),"Ngày tháng phải nằm trong kỳ kế toán",IF(AND(F378&lt;&gt;"",COUNTIF(#REF!,F378)=0),"Tên loại DT/CP chưa được khai báo vào DS Tên loại DTCP","")))</f>
        <v/>
      </c>
    </row>
    <row r="379" spans="2:12" ht="27.75" customHeight="1">
      <c r="B379" s="4">
        <f t="shared" si="12"/>
        <v>377</v>
      </c>
      <c r="C379" s="16"/>
      <c r="D379" s="10"/>
      <c r="E379" s="2"/>
      <c r="F379" s="10"/>
      <c r="G379" s="7"/>
      <c r="H379" s="7"/>
      <c r="I379" s="7"/>
      <c r="J379" s="14" t="str">
        <f t="shared" si="13"/>
        <v/>
      </c>
      <c r="K379" s="2"/>
      <c r="L379" s="4" t="str">
        <f>IF(AND(G379="",H379=""),"",IF(OR(C379&lt;NgayBatDau,C379&gt;NgayKetThuc),"Ngày tháng phải nằm trong kỳ kế toán",IF(AND(F379&lt;&gt;"",COUNTIF(#REF!,F379)=0),"Tên loại DT/CP chưa được khai báo vào DS Tên loại DTCP","")))</f>
        <v/>
      </c>
    </row>
    <row r="380" spans="2:12" ht="27.75" customHeight="1">
      <c r="B380" s="4">
        <f t="shared" si="12"/>
        <v>378</v>
      </c>
      <c r="C380" s="16"/>
      <c r="D380" s="10"/>
      <c r="E380" s="2"/>
      <c r="F380" s="10"/>
      <c r="G380" s="7"/>
      <c r="H380" s="7"/>
      <c r="I380" s="7"/>
      <c r="J380" s="14" t="str">
        <f t="shared" si="13"/>
        <v/>
      </c>
      <c r="K380" s="2"/>
      <c r="L380" s="4" t="str">
        <f>IF(AND(G380="",H380=""),"",IF(OR(C380&lt;NgayBatDau,C380&gt;NgayKetThuc),"Ngày tháng phải nằm trong kỳ kế toán",IF(AND(F380&lt;&gt;"",COUNTIF(#REF!,F380)=0),"Tên loại DT/CP chưa được khai báo vào DS Tên loại DTCP","")))</f>
        <v/>
      </c>
    </row>
    <row r="381" spans="2:12" ht="27.75" customHeight="1">
      <c r="B381" s="4">
        <f t="shared" si="12"/>
        <v>379</v>
      </c>
      <c r="C381" s="16"/>
      <c r="D381" s="10"/>
      <c r="E381" s="2"/>
      <c r="F381" s="10"/>
      <c r="G381" s="7"/>
      <c r="H381" s="7"/>
      <c r="I381" s="7"/>
      <c r="J381" s="14" t="str">
        <f t="shared" si="13"/>
        <v/>
      </c>
      <c r="K381" s="2"/>
      <c r="L381" s="4" t="str">
        <f>IF(AND(G381="",H381=""),"",IF(OR(C381&lt;NgayBatDau,C381&gt;NgayKetThuc),"Ngày tháng phải nằm trong kỳ kế toán",IF(AND(F381&lt;&gt;"",COUNTIF(#REF!,F381)=0),"Tên loại DT/CP chưa được khai báo vào DS Tên loại DTCP","")))</f>
        <v/>
      </c>
    </row>
    <row r="382" spans="2:12" ht="27.75" customHeight="1">
      <c r="B382" s="4">
        <f t="shared" si="12"/>
        <v>380</v>
      </c>
      <c r="C382" s="16"/>
      <c r="D382" s="10"/>
      <c r="E382" s="2"/>
      <c r="F382" s="10"/>
      <c r="G382" s="7"/>
      <c r="H382" s="7"/>
      <c r="I382" s="7"/>
      <c r="J382" s="14" t="str">
        <f t="shared" si="13"/>
        <v/>
      </c>
      <c r="K382" s="2"/>
      <c r="L382" s="4" t="str">
        <f>IF(AND(G382="",H382=""),"",IF(OR(C382&lt;NgayBatDau,C382&gt;NgayKetThuc),"Ngày tháng phải nằm trong kỳ kế toán",IF(AND(F382&lt;&gt;"",COUNTIF(#REF!,F382)=0),"Tên loại DT/CP chưa được khai báo vào DS Tên loại DTCP","")))</f>
        <v/>
      </c>
    </row>
    <row r="383" spans="2:12" ht="27.75" customHeight="1">
      <c r="B383" s="4">
        <f t="shared" si="12"/>
        <v>381</v>
      </c>
      <c r="C383" s="16"/>
      <c r="D383" s="10"/>
      <c r="E383" s="2"/>
      <c r="F383" s="10"/>
      <c r="G383" s="7"/>
      <c r="H383" s="7"/>
      <c r="I383" s="7"/>
      <c r="J383" s="14" t="str">
        <f t="shared" si="13"/>
        <v/>
      </c>
      <c r="K383" s="2"/>
      <c r="L383" s="4" t="str">
        <f>IF(AND(G383="",H383=""),"",IF(OR(C383&lt;NgayBatDau,C383&gt;NgayKetThuc),"Ngày tháng phải nằm trong kỳ kế toán",IF(AND(F383&lt;&gt;"",COUNTIF(#REF!,F383)=0),"Tên loại DT/CP chưa được khai báo vào DS Tên loại DTCP","")))</f>
        <v/>
      </c>
    </row>
    <row r="384" spans="2:12" ht="27.75" customHeight="1">
      <c r="B384" s="4">
        <f t="shared" si="12"/>
        <v>382</v>
      </c>
      <c r="C384" s="16"/>
      <c r="D384" s="10"/>
      <c r="E384" s="2"/>
      <c r="F384" s="10"/>
      <c r="G384" s="7"/>
      <c r="H384" s="7"/>
      <c r="I384" s="7"/>
      <c r="J384" s="14" t="str">
        <f t="shared" si="13"/>
        <v/>
      </c>
      <c r="K384" s="2"/>
      <c r="L384" s="4" t="str">
        <f>IF(AND(G384="",H384=""),"",IF(OR(C384&lt;NgayBatDau,C384&gt;NgayKetThuc),"Ngày tháng phải nằm trong kỳ kế toán",IF(AND(F384&lt;&gt;"",COUNTIF(#REF!,F384)=0),"Tên loại DT/CP chưa được khai báo vào DS Tên loại DTCP","")))</f>
        <v/>
      </c>
    </row>
    <row r="385" spans="2:12" ht="27.75" customHeight="1">
      <c r="B385" s="4">
        <f t="shared" si="12"/>
        <v>383</v>
      </c>
      <c r="C385" s="16"/>
      <c r="D385" s="10"/>
      <c r="E385" s="2"/>
      <c r="F385" s="10"/>
      <c r="G385" s="7"/>
      <c r="H385" s="7"/>
      <c r="I385" s="7"/>
      <c r="J385" s="14" t="str">
        <f t="shared" si="13"/>
        <v/>
      </c>
      <c r="K385" s="2"/>
      <c r="L385" s="4" t="str">
        <f>IF(AND(G385="",H385=""),"",IF(OR(C385&lt;NgayBatDau,C385&gt;NgayKetThuc),"Ngày tháng phải nằm trong kỳ kế toán",IF(AND(F385&lt;&gt;"",COUNTIF(#REF!,F385)=0),"Tên loại DT/CP chưa được khai báo vào DS Tên loại DTCP","")))</f>
        <v/>
      </c>
    </row>
    <row r="386" spans="2:12" ht="27.75" customHeight="1">
      <c r="B386" s="4">
        <f t="shared" si="12"/>
        <v>384</v>
      </c>
      <c r="C386" s="16"/>
      <c r="D386" s="10"/>
      <c r="E386" s="2"/>
      <c r="F386" s="10"/>
      <c r="G386" s="7"/>
      <c r="H386" s="7"/>
      <c r="I386" s="7"/>
      <c r="J386" s="14" t="str">
        <f t="shared" si="13"/>
        <v/>
      </c>
      <c r="K386" s="2"/>
      <c r="L386" s="4" t="str">
        <f>IF(AND(G386="",H386=""),"",IF(OR(C386&lt;NgayBatDau,C386&gt;NgayKetThuc),"Ngày tháng phải nằm trong kỳ kế toán",IF(AND(F386&lt;&gt;"",COUNTIF(#REF!,F386)=0),"Tên loại DT/CP chưa được khai báo vào DS Tên loại DTCP","")))</f>
        <v/>
      </c>
    </row>
    <row r="387" spans="2:12" ht="27.75" customHeight="1">
      <c r="B387" s="4">
        <f t="shared" si="12"/>
        <v>385</v>
      </c>
      <c r="C387" s="16"/>
      <c r="D387" s="10"/>
      <c r="E387" s="2"/>
      <c r="F387" s="10"/>
      <c r="G387" s="7"/>
      <c r="H387" s="7"/>
      <c r="I387" s="7"/>
      <c r="J387" s="14" t="str">
        <f t="shared" si="13"/>
        <v/>
      </c>
      <c r="K387" s="2"/>
      <c r="L387" s="4" t="str">
        <f>IF(AND(G387="",H387=""),"",IF(OR(C387&lt;NgayBatDau,C387&gt;NgayKetThuc),"Ngày tháng phải nằm trong kỳ kế toán",IF(AND(F387&lt;&gt;"",COUNTIF(#REF!,F387)=0),"Tên loại DT/CP chưa được khai báo vào DS Tên loại DTCP","")))</f>
        <v/>
      </c>
    </row>
    <row r="388" spans="2:12" ht="27.75" customHeight="1">
      <c r="B388" s="4">
        <f t="shared" ref="B388:B451" si="14">ROW(A388)-2</f>
        <v>386</v>
      </c>
      <c r="C388" s="16"/>
      <c r="D388" s="10"/>
      <c r="E388" s="2"/>
      <c r="F388" s="10"/>
      <c r="G388" s="7"/>
      <c r="H388" s="7"/>
      <c r="I388" s="7"/>
      <c r="J388" s="14" t="str">
        <f t="shared" ref="J388:J451" si="15">IF(G388&lt;&gt;"",G388*SUM(1,I388),IF(H388&lt;&gt;"",H388*SUM(1,I388),""))</f>
        <v/>
      </c>
      <c r="K388" s="2"/>
      <c r="L388" s="4" t="str">
        <f>IF(AND(G388="",H388=""),"",IF(OR(C388&lt;NgayBatDau,C388&gt;NgayKetThuc),"Ngày tháng phải nằm trong kỳ kế toán",IF(AND(F388&lt;&gt;"",COUNTIF(#REF!,F388)=0),"Tên loại DT/CP chưa được khai báo vào DS Tên loại DTCP","")))</f>
        <v/>
      </c>
    </row>
    <row r="389" spans="2:12" ht="27.75" customHeight="1">
      <c r="B389" s="4">
        <f t="shared" si="14"/>
        <v>387</v>
      </c>
      <c r="C389" s="16"/>
      <c r="D389" s="10"/>
      <c r="E389" s="2"/>
      <c r="F389" s="10"/>
      <c r="G389" s="7"/>
      <c r="H389" s="7"/>
      <c r="I389" s="7"/>
      <c r="J389" s="14" t="str">
        <f t="shared" si="15"/>
        <v/>
      </c>
      <c r="K389" s="2"/>
      <c r="L389" s="4" t="str">
        <f>IF(AND(G389="",H389=""),"",IF(OR(C389&lt;NgayBatDau,C389&gt;NgayKetThuc),"Ngày tháng phải nằm trong kỳ kế toán",IF(AND(F389&lt;&gt;"",COUNTIF(#REF!,F389)=0),"Tên loại DT/CP chưa được khai báo vào DS Tên loại DTCP","")))</f>
        <v/>
      </c>
    </row>
    <row r="390" spans="2:12" ht="27.75" customHeight="1">
      <c r="B390" s="4">
        <f t="shared" si="14"/>
        <v>388</v>
      </c>
      <c r="C390" s="16"/>
      <c r="D390" s="10"/>
      <c r="E390" s="2"/>
      <c r="F390" s="10"/>
      <c r="G390" s="7"/>
      <c r="H390" s="7"/>
      <c r="I390" s="7"/>
      <c r="J390" s="14" t="str">
        <f t="shared" si="15"/>
        <v/>
      </c>
      <c r="K390" s="2"/>
      <c r="L390" s="4" t="str">
        <f>IF(AND(G390="",H390=""),"",IF(OR(C390&lt;NgayBatDau,C390&gt;NgayKetThuc),"Ngày tháng phải nằm trong kỳ kế toán",IF(AND(F390&lt;&gt;"",COUNTIF(#REF!,F390)=0),"Tên loại DT/CP chưa được khai báo vào DS Tên loại DTCP","")))</f>
        <v/>
      </c>
    </row>
    <row r="391" spans="2:12" ht="27.75" customHeight="1">
      <c r="B391" s="4">
        <f t="shared" si="14"/>
        <v>389</v>
      </c>
      <c r="C391" s="16"/>
      <c r="D391" s="10"/>
      <c r="E391" s="2"/>
      <c r="F391" s="10"/>
      <c r="G391" s="7"/>
      <c r="H391" s="7"/>
      <c r="I391" s="7"/>
      <c r="J391" s="14" t="str">
        <f t="shared" si="15"/>
        <v/>
      </c>
      <c r="K391" s="2"/>
      <c r="L391" s="4" t="str">
        <f>IF(AND(G391="",H391=""),"",IF(OR(C391&lt;NgayBatDau,C391&gt;NgayKetThuc),"Ngày tháng phải nằm trong kỳ kế toán",IF(AND(F391&lt;&gt;"",COUNTIF(#REF!,F391)=0),"Tên loại DT/CP chưa được khai báo vào DS Tên loại DTCP","")))</f>
        <v/>
      </c>
    </row>
    <row r="392" spans="2:12" ht="27.75" customHeight="1">
      <c r="B392" s="4">
        <f t="shared" si="14"/>
        <v>390</v>
      </c>
      <c r="C392" s="16"/>
      <c r="D392" s="10"/>
      <c r="E392" s="2"/>
      <c r="F392" s="10"/>
      <c r="G392" s="7"/>
      <c r="H392" s="7"/>
      <c r="I392" s="7"/>
      <c r="J392" s="14" t="str">
        <f t="shared" si="15"/>
        <v/>
      </c>
      <c r="K392" s="2"/>
      <c r="L392" s="4" t="str">
        <f>IF(AND(G392="",H392=""),"",IF(OR(C392&lt;NgayBatDau,C392&gt;NgayKetThuc),"Ngày tháng phải nằm trong kỳ kế toán",IF(AND(F392&lt;&gt;"",COUNTIF(#REF!,F392)=0),"Tên loại DT/CP chưa được khai báo vào DS Tên loại DTCP","")))</f>
        <v/>
      </c>
    </row>
    <row r="393" spans="2:12" ht="27.75" customHeight="1">
      <c r="B393" s="4">
        <f t="shared" si="14"/>
        <v>391</v>
      </c>
      <c r="C393" s="16"/>
      <c r="D393" s="10"/>
      <c r="E393" s="2"/>
      <c r="F393" s="10"/>
      <c r="G393" s="7"/>
      <c r="H393" s="7"/>
      <c r="I393" s="7"/>
      <c r="J393" s="14" t="str">
        <f t="shared" si="15"/>
        <v/>
      </c>
      <c r="K393" s="2"/>
      <c r="L393" s="4" t="str">
        <f>IF(AND(G393="",H393=""),"",IF(OR(C393&lt;NgayBatDau,C393&gt;NgayKetThuc),"Ngày tháng phải nằm trong kỳ kế toán",IF(AND(F393&lt;&gt;"",COUNTIF(#REF!,F393)=0),"Tên loại DT/CP chưa được khai báo vào DS Tên loại DTCP","")))</f>
        <v/>
      </c>
    </row>
    <row r="394" spans="2:12" ht="27.75" customHeight="1">
      <c r="B394" s="4">
        <f t="shared" si="14"/>
        <v>392</v>
      </c>
      <c r="C394" s="16"/>
      <c r="D394" s="10"/>
      <c r="E394" s="2"/>
      <c r="F394" s="10"/>
      <c r="G394" s="7"/>
      <c r="H394" s="7"/>
      <c r="I394" s="7"/>
      <c r="J394" s="14" t="str">
        <f t="shared" si="15"/>
        <v/>
      </c>
      <c r="K394" s="2"/>
      <c r="L394" s="4" t="str">
        <f>IF(AND(G394="",H394=""),"",IF(OR(C394&lt;NgayBatDau,C394&gt;NgayKetThuc),"Ngày tháng phải nằm trong kỳ kế toán",IF(AND(F394&lt;&gt;"",COUNTIF(#REF!,F394)=0),"Tên loại DT/CP chưa được khai báo vào DS Tên loại DTCP","")))</f>
        <v/>
      </c>
    </row>
    <row r="395" spans="2:12" ht="27.75" customHeight="1">
      <c r="B395" s="4">
        <f t="shared" si="14"/>
        <v>393</v>
      </c>
      <c r="C395" s="16"/>
      <c r="D395" s="10"/>
      <c r="E395" s="2"/>
      <c r="F395" s="10"/>
      <c r="G395" s="7"/>
      <c r="H395" s="7"/>
      <c r="I395" s="7"/>
      <c r="J395" s="14" t="str">
        <f t="shared" si="15"/>
        <v/>
      </c>
      <c r="K395" s="2"/>
      <c r="L395" s="4" t="str">
        <f>IF(AND(G395="",H395=""),"",IF(OR(C395&lt;NgayBatDau,C395&gt;NgayKetThuc),"Ngày tháng phải nằm trong kỳ kế toán",IF(AND(F395&lt;&gt;"",COUNTIF(#REF!,F395)=0),"Tên loại DT/CP chưa được khai báo vào DS Tên loại DTCP","")))</f>
        <v/>
      </c>
    </row>
    <row r="396" spans="2:12" ht="27.75" customHeight="1">
      <c r="B396" s="4">
        <f t="shared" si="14"/>
        <v>394</v>
      </c>
      <c r="C396" s="16"/>
      <c r="D396" s="10"/>
      <c r="E396" s="2"/>
      <c r="F396" s="10"/>
      <c r="G396" s="7"/>
      <c r="H396" s="7"/>
      <c r="I396" s="7"/>
      <c r="J396" s="14" t="str">
        <f t="shared" si="15"/>
        <v/>
      </c>
      <c r="K396" s="2"/>
      <c r="L396" s="4" t="str">
        <f>IF(AND(G396="",H396=""),"",IF(OR(C396&lt;NgayBatDau,C396&gt;NgayKetThuc),"Ngày tháng phải nằm trong kỳ kế toán",IF(AND(F396&lt;&gt;"",COUNTIF(#REF!,F396)=0),"Tên loại DT/CP chưa được khai báo vào DS Tên loại DTCP","")))</f>
        <v/>
      </c>
    </row>
    <row r="397" spans="2:12" ht="27.75" customHeight="1">
      <c r="B397" s="4">
        <f t="shared" si="14"/>
        <v>395</v>
      </c>
      <c r="C397" s="16"/>
      <c r="D397" s="10"/>
      <c r="E397" s="2"/>
      <c r="F397" s="10"/>
      <c r="G397" s="7"/>
      <c r="H397" s="7"/>
      <c r="I397" s="7"/>
      <c r="J397" s="14" t="str">
        <f t="shared" si="15"/>
        <v/>
      </c>
      <c r="K397" s="2"/>
      <c r="L397" s="4" t="str">
        <f>IF(AND(G397="",H397=""),"",IF(OR(C397&lt;NgayBatDau,C397&gt;NgayKetThuc),"Ngày tháng phải nằm trong kỳ kế toán",IF(AND(F397&lt;&gt;"",COUNTIF(#REF!,F397)=0),"Tên loại DT/CP chưa được khai báo vào DS Tên loại DTCP","")))</f>
        <v/>
      </c>
    </row>
    <row r="398" spans="2:12" ht="27.75" customHeight="1">
      <c r="B398" s="4">
        <f t="shared" si="14"/>
        <v>396</v>
      </c>
      <c r="C398" s="16"/>
      <c r="D398" s="10"/>
      <c r="E398" s="2"/>
      <c r="F398" s="10"/>
      <c r="G398" s="7"/>
      <c r="H398" s="7"/>
      <c r="I398" s="7"/>
      <c r="J398" s="14" t="str">
        <f t="shared" si="15"/>
        <v/>
      </c>
      <c r="K398" s="2"/>
      <c r="L398" s="4" t="str">
        <f>IF(AND(G398="",H398=""),"",IF(OR(C398&lt;NgayBatDau,C398&gt;NgayKetThuc),"Ngày tháng phải nằm trong kỳ kế toán",IF(AND(F398&lt;&gt;"",COUNTIF(#REF!,F398)=0),"Tên loại DT/CP chưa được khai báo vào DS Tên loại DTCP","")))</f>
        <v/>
      </c>
    </row>
    <row r="399" spans="2:12" ht="27.75" customHeight="1">
      <c r="B399" s="4">
        <f t="shared" si="14"/>
        <v>397</v>
      </c>
      <c r="C399" s="16"/>
      <c r="D399" s="10"/>
      <c r="E399" s="2"/>
      <c r="F399" s="10"/>
      <c r="G399" s="7"/>
      <c r="H399" s="7"/>
      <c r="I399" s="7"/>
      <c r="J399" s="14" t="str">
        <f t="shared" si="15"/>
        <v/>
      </c>
      <c r="K399" s="2"/>
      <c r="L399" s="4" t="str">
        <f>IF(AND(G399="",H399=""),"",IF(OR(C399&lt;NgayBatDau,C399&gt;NgayKetThuc),"Ngày tháng phải nằm trong kỳ kế toán",IF(AND(F399&lt;&gt;"",COUNTIF(#REF!,F399)=0),"Tên loại DT/CP chưa được khai báo vào DS Tên loại DTCP","")))</f>
        <v/>
      </c>
    </row>
    <row r="400" spans="2:12" ht="27.75" customHeight="1">
      <c r="B400" s="4">
        <f t="shared" si="14"/>
        <v>398</v>
      </c>
      <c r="C400" s="16"/>
      <c r="D400" s="10"/>
      <c r="E400" s="2"/>
      <c r="F400" s="10"/>
      <c r="G400" s="7"/>
      <c r="H400" s="7"/>
      <c r="I400" s="7"/>
      <c r="J400" s="14" t="str">
        <f t="shared" si="15"/>
        <v/>
      </c>
      <c r="K400" s="2"/>
      <c r="L400" s="4" t="str">
        <f>IF(AND(G400="",H400=""),"",IF(OR(C400&lt;NgayBatDau,C400&gt;NgayKetThuc),"Ngày tháng phải nằm trong kỳ kế toán",IF(AND(F400&lt;&gt;"",COUNTIF(#REF!,F400)=0),"Tên loại DT/CP chưa được khai báo vào DS Tên loại DTCP","")))</f>
        <v/>
      </c>
    </row>
    <row r="401" spans="2:12" ht="27.75" customHeight="1">
      <c r="B401" s="4">
        <f t="shared" si="14"/>
        <v>399</v>
      </c>
      <c r="C401" s="16"/>
      <c r="D401" s="10"/>
      <c r="E401" s="2"/>
      <c r="F401" s="10"/>
      <c r="G401" s="7"/>
      <c r="H401" s="7"/>
      <c r="I401" s="7"/>
      <c r="J401" s="14" t="str">
        <f t="shared" si="15"/>
        <v/>
      </c>
      <c r="K401" s="2"/>
      <c r="L401" s="4" t="str">
        <f>IF(AND(G401="",H401=""),"",IF(OR(C401&lt;NgayBatDau,C401&gt;NgayKetThuc),"Ngày tháng phải nằm trong kỳ kế toán",IF(AND(F401&lt;&gt;"",COUNTIF(#REF!,F401)=0),"Tên loại DT/CP chưa được khai báo vào DS Tên loại DTCP","")))</f>
        <v/>
      </c>
    </row>
    <row r="402" spans="2:12" ht="27.75" customHeight="1">
      <c r="B402" s="4">
        <f t="shared" si="14"/>
        <v>400</v>
      </c>
      <c r="C402" s="16"/>
      <c r="D402" s="10"/>
      <c r="E402" s="2"/>
      <c r="F402" s="10"/>
      <c r="G402" s="7"/>
      <c r="H402" s="7"/>
      <c r="I402" s="7"/>
      <c r="J402" s="14" t="str">
        <f t="shared" si="15"/>
        <v/>
      </c>
      <c r="K402" s="2"/>
      <c r="L402" s="4" t="str">
        <f>IF(AND(G402="",H402=""),"",IF(OR(C402&lt;NgayBatDau,C402&gt;NgayKetThuc),"Ngày tháng phải nằm trong kỳ kế toán",IF(AND(F402&lt;&gt;"",COUNTIF(#REF!,F402)=0),"Tên loại DT/CP chưa được khai báo vào DS Tên loại DTCP","")))</f>
        <v/>
      </c>
    </row>
    <row r="403" spans="2:12" ht="27.75" customHeight="1">
      <c r="B403" s="4">
        <f t="shared" si="14"/>
        <v>401</v>
      </c>
      <c r="C403" s="16"/>
      <c r="D403" s="10"/>
      <c r="E403" s="2"/>
      <c r="F403" s="10"/>
      <c r="G403" s="7"/>
      <c r="H403" s="7"/>
      <c r="I403" s="7"/>
      <c r="J403" s="14" t="str">
        <f t="shared" si="15"/>
        <v/>
      </c>
      <c r="K403" s="2"/>
      <c r="L403" s="4" t="str">
        <f>IF(AND(G403="",H403=""),"",IF(OR(C403&lt;NgayBatDau,C403&gt;NgayKetThuc),"Ngày tháng phải nằm trong kỳ kế toán",IF(AND(F403&lt;&gt;"",COUNTIF(#REF!,F403)=0),"Tên loại DT/CP chưa được khai báo vào DS Tên loại DTCP","")))</f>
        <v/>
      </c>
    </row>
    <row r="404" spans="2:12" ht="27.75" customHeight="1">
      <c r="B404" s="4">
        <f t="shared" si="14"/>
        <v>402</v>
      </c>
      <c r="C404" s="16"/>
      <c r="D404" s="10"/>
      <c r="E404" s="2"/>
      <c r="F404" s="10"/>
      <c r="G404" s="7"/>
      <c r="H404" s="7"/>
      <c r="I404" s="7"/>
      <c r="J404" s="14" t="str">
        <f t="shared" si="15"/>
        <v/>
      </c>
      <c r="K404" s="2"/>
      <c r="L404" s="4" t="str">
        <f>IF(AND(G404="",H404=""),"",IF(OR(C404&lt;NgayBatDau,C404&gt;NgayKetThuc),"Ngày tháng phải nằm trong kỳ kế toán",IF(AND(F404&lt;&gt;"",COUNTIF(#REF!,F404)=0),"Tên loại DT/CP chưa được khai báo vào DS Tên loại DTCP","")))</f>
        <v/>
      </c>
    </row>
    <row r="405" spans="2:12" ht="27.75" customHeight="1">
      <c r="B405" s="4">
        <f t="shared" si="14"/>
        <v>403</v>
      </c>
      <c r="C405" s="16"/>
      <c r="D405" s="10"/>
      <c r="E405" s="2"/>
      <c r="F405" s="10"/>
      <c r="G405" s="7"/>
      <c r="H405" s="7"/>
      <c r="I405" s="7"/>
      <c r="J405" s="14" t="str">
        <f t="shared" si="15"/>
        <v/>
      </c>
      <c r="K405" s="2"/>
      <c r="L405" s="4" t="str">
        <f>IF(AND(G405="",H405=""),"",IF(OR(C405&lt;NgayBatDau,C405&gt;NgayKetThuc),"Ngày tháng phải nằm trong kỳ kế toán",IF(AND(F405&lt;&gt;"",COUNTIF(#REF!,F405)=0),"Tên loại DT/CP chưa được khai báo vào DS Tên loại DTCP","")))</f>
        <v/>
      </c>
    </row>
    <row r="406" spans="2:12" ht="27.75" customHeight="1">
      <c r="B406" s="4">
        <f t="shared" si="14"/>
        <v>404</v>
      </c>
      <c r="C406" s="16"/>
      <c r="D406" s="10"/>
      <c r="E406" s="2"/>
      <c r="F406" s="10"/>
      <c r="G406" s="7"/>
      <c r="H406" s="7"/>
      <c r="I406" s="7"/>
      <c r="J406" s="14" t="str">
        <f t="shared" si="15"/>
        <v/>
      </c>
      <c r="K406" s="2"/>
      <c r="L406" s="4" t="str">
        <f>IF(AND(G406="",H406=""),"",IF(OR(C406&lt;NgayBatDau,C406&gt;NgayKetThuc),"Ngày tháng phải nằm trong kỳ kế toán",IF(AND(F406&lt;&gt;"",COUNTIF(#REF!,F406)=0),"Tên loại DT/CP chưa được khai báo vào DS Tên loại DTCP","")))</f>
        <v/>
      </c>
    </row>
    <row r="407" spans="2:12" ht="27.75" customHeight="1">
      <c r="B407" s="4">
        <f t="shared" si="14"/>
        <v>405</v>
      </c>
      <c r="C407" s="16"/>
      <c r="D407" s="10"/>
      <c r="E407" s="2"/>
      <c r="F407" s="10"/>
      <c r="G407" s="7"/>
      <c r="H407" s="7"/>
      <c r="I407" s="7"/>
      <c r="J407" s="14" t="str">
        <f t="shared" si="15"/>
        <v/>
      </c>
      <c r="K407" s="2"/>
      <c r="L407" s="4" t="str">
        <f>IF(AND(G407="",H407=""),"",IF(OR(C407&lt;NgayBatDau,C407&gt;NgayKetThuc),"Ngày tháng phải nằm trong kỳ kế toán",IF(AND(F407&lt;&gt;"",COUNTIF(#REF!,F407)=0),"Tên loại DT/CP chưa được khai báo vào DS Tên loại DTCP","")))</f>
        <v/>
      </c>
    </row>
    <row r="408" spans="2:12" ht="27.75" customHeight="1">
      <c r="B408" s="4">
        <f t="shared" si="14"/>
        <v>406</v>
      </c>
      <c r="C408" s="16"/>
      <c r="D408" s="10"/>
      <c r="E408" s="2"/>
      <c r="F408" s="10"/>
      <c r="G408" s="7"/>
      <c r="H408" s="7"/>
      <c r="I408" s="7"/>
      <c r="J408" s="14" t="str">
        <f t="shared" si="15"/>
        <v/>
      </c>
      <c r="K408" s="2"/>
      <c r="L408" s="4" t="str">
        <f>IF(AND(G408="",H408=""),"",IF(OR(C408&lt;NgayBatDau,C408&gt;NgayKetThuc),"Ngày tháng phải nằm trong kỳ kế toán",IF(AND(F408&lt;&gt;"",COUNTIF(#REF!,F408)=0),"Tên loại DT/CP chưa được khai báo vào DS Tên loại DTCP","")))</f>
        <v/>
      </c>
    </row>
    <row r="409" spans="2:12" ht="27.75" customHeight="1">
      <c r="B409" s="4">
        <f t="shared" si="14"/>
        <v>407</v>
      </c>
      <c r="C409" s="16"/>
      <c r="D409" s="10"/>
      <c r="E409" s="2"/>
      <c r="F409" s="10"/>
      <c r="G409" s="7"/>
      <c r="H409" s="7"/>
      <c r="I409" s="7"/>
      <c r="J409" s="14" t="str">
        <f t="shared" si="15"/>
        <v/>
      </c>
      <c r="K409" s="2"/>
      <c r="L409" s="4" t="str">
        <f>IF(AND(G409="",H409=""),"",IF(OR(C409&lt;NgayBatDau,C409&gt;NgayKetThuc),"Ngày tháng phải nằm trong kỳ kế toán",IF(AND(F409&lt;&gt;"",COUNTIF(#REF!,F409)=0),"Tên loại DT/CP chưa được khai báo vào DS Tên loại DTCP","")))</f>
        <v/>
      </c>
    </row>
    <row r="410" spans="2:12" ht="27.75" customHeight="1">
      <c r="B410" s="4">
        <f t="shared" si="14"/>
        <v>408</v>
      </c>
      <c r="C410" s="16"/>
      <c r="D410" s="10"/>
      <c r="E410" s="2"/>
      <c r="F410" s="10"/>
      <c r="G410" s="7"/>
      <c r="H410" s="7"/>
      <c r="I410" s="7"/>
      <c r="J410" s="14" t="str">
        <f t="shared" si="15"/>
        <v/>
      </c>
      <c r="K410" s="2"/>
      <c r="L410" s="4" t="str">
        <f>IF(AND(G410="",H410=""),"",IF(OR(C410&lt;NgayBatDau,C410&gt;NgayKetThuc),"Ngày tháng phải nằm trong kỳ kế toán",IF(AND(F410&lt;&gt;"",COUNTIF(#REF!,F410)=0),"Tên loại DT/CP chưa được khai báo vào DS Tên loại DTCP","")))</f>
        <v/>
      </c>
    </row>
    <row r="411" spans="2:12" ht="27.75" customHeight="1">
      <c r="B411" s="4">
        <f t="shared" si="14"/>
        <v>409</v>
      </c>
      <c r="C411" s="16"/>
      <c r="D411" s="10"/>
      <c r="E411" s="2"/>
      <c r="F411" s="10"/>
      <c r="G411" s="7"/>
      <c r="H411" s="7"/>
      <c r="I411" s="7"/>
      <c r="J411" s="14" t="str">
        <f t="shared" si="15"/>
        <v/>
      </c>
      <c r="K411" s="2"/>
      <c r="L411" s="4" t="str">
        <f>IF(AND(G411="",H411=""),"",IF(OR(C411&lt;NgayBatDau,C411&gt;NgayKetThuc),"Ngày tháng phải nằm trong kỳ kế toán",IF(AND(F411&lt;&gt;"",COUNTIF(#REF!,F411)=0),"Tên loại DT/CP chưa được khai báo vào DS Tên loại DTCP","")))</f>
        <v/>
      </c>
    </row>
    <row r="412" spans="2:12" ht="27.75" customHeight="1">
      <c r="B412" s="4">
        <f t="shared" si="14"/>
        <v>410</v>
      </c>
      <c r="C412" s="16"/>
      <c r="D412" s="10"/>
      <c r="E412" s="2"/>
      <c r="F412" s="10"/>
      <c r="G412" s="7"/>
      <c r="H412" s="7"/>
      <c r="I412" s="7"/>
      <c r="J412" s="14" t="str">
        <f t="shared" si="15"/>
        <v/>
      </c>
      <c r="K412" s="2"/>
      <c r="L412" s="4" t="str">
        <f>IF(AND(G412="",H412=""),"",IF(OR(C412&lt;NgayBatDau,C412&gt;NgayKetThuc),"Ngày tháng phải nằm trong kỳ kế toán",IF(AND(F412&lt;&gt;"",COUNTIF(#REF!,F412)=0),"Tên loại DT/CP chưa được khai báo vào DS Tên loại DTCP","")))</f>
        <v/>
      </c>
    </row>
    <row r="413" spans="2:12" ht="27.75" customHeight="1">
      <c r="B413" s="4">
        <f t="shared" si="14"/>
        <v>411</v>
      </c>
      <c r="C413" s="16"/>
      <c r="D413" s="10"/>
      <c r="E413" s="2"/>
      <c r="F413" s="10"/>
      <c r="G413" s="7"/>
      <c r="H413" s="7"/>
      <c r="I413" s="7"/>
      <c r="J413" s="14" t="str">
        <f t="shared" si="15"/>
        <v/>
      </c>
      <c r="K413" s="2"/>
      <c r="L413" s="4" t="str">
        <f>IF(AND(G413="",H413=""),"",IF(OR(C413&lt;NgayBatDau,C413&gt;NgayKetThuc),"Ngày tháng phải nằm trong kỳ kế toán",IF(AND(F413&lt;&gt;"",COUNTIF(#REF!,F413)=0),"Tên loại DT/CP chưa được khai báo vào DS Tên loại DTCP","")))</f>
        <v/>
      </c>
    </row>
    <row r="414" spans="2:12" ht="27.75" customHeight="1">
      <c r="B414" s="4">
        <f t="shared" si="14"/>
        <v>412</v>
      </c>
      <c r="C414" s="16"/>
      <c r="D414" s="10"/>
      <c r="E414" s="2"/>
      <c r="F414" s="10"/>
      <c r="G414" s="7"/>
      <c r="H414" s="7"/>
      <c r="I414" s="7"/>
      <c r="J414" s="14" t="str">
        <f t="shared" si="15"/>
        <v/>
      </c>
      <c r="K414" s="2"/>
      <c r="L414" s="4" t="str">
        <f>IF(AND(G414="",H414=""),"",IF(OR(C414&lt;NgayBatDau,C414&gt;NgayKetThuc),"Ngày tháng phải nằm trong kỳ kế toán",IF(AND(F414&lt;&gt;"",COUNTIF(#REF!,F414)=0),"Tên loại DT/CP chưa được khai báo vào DS Tên loại DTCP","")))</f>
        <v/>
      </c>
    </row>
    <row r="415" spans="2:12" ht="27.75" customHeight="1">
      <c r="B415" s="4">
        <f t="shared" si="14"/>
        <v>413</v>
      </c>
      <c r="C415" s="16"/>
      <c r="D415" s="10"/>
      <c r="E415" s="2"/>
      <c r="F415" s="10"/>
      <c r="G415" s="7"/>
      <c r="H415" s="7"/>
      <c r="I415" s="7"/>
      <c r="J415" s="14" t="str">
        <f t="shared" si="15"/>
        <v/>
      </c>
      <c r="K415" s="2"/>
      <c r="L415" s="4" t="str">
        <f>IF(AND(G415="",H415=""),"",IF(OR(C415&lt;NgayBatDau,C415&gt;NgayKetThuc),"Ngày tháng phải nằm trong kỳ kế toán",IF(AND(F415&lt;&gt;"",COUNTIF(#REF!,F415)=0),"Tên loại DT/CP chưa được khai báo vào DS Tên loại DTCP","")))</f>
        <v/>
      </c>
    </row>
    <row r="416" spans="2:12" ht="27.75" customHeight="1">
      <c r="B416" s="4">
        <f t="shared" si="14"/>
        <v>414</v>
      </c>
      <c r="C416" s="16"/>
      <c r="D416" s="10"/>
      <c r="E416" s="2"/>
      <c r="F416" s="10"/>
      <c r="G416" s="7"/>
      <c r="H416" s="7"/>
      <c r="I416" s="7"/>
      <c r="J416" s="14" t="str">
        <f t="shared" si="15"/>
        <v/>
      </c>
      <c r="K416" s="2"/>
      <c r="L416" s="4" t="str">
        <f>IF(AND(G416="",H416=""),"",IF(OR(C416&lt;NgayBatDau,C416&gt;NgayKetThuc),"Ngày tháng phải nằm trong kỳ kế toán",IF(AND(F416&lt;&gt;"",COUNTIF(#REF!,F416)=0),"Tên loại DT/CP chưa được khai báo vào DS Tên loại DTCP","")))</f>
        <v/>
      </c>
    </row>
    <row r="417" spans="2:12" ht="27.75" customHeight="1">
      <c r="B417" s="4">
        <f t="shared" si="14"/>
        <v>415</v>
      </c>
      <c r="C417" s="16"/>
      <c r="D417" s="10"/>
      <c r="E417" s="2"/>
      <c r="F417" s="10"/>
      <c r="G417" s="7"/>
      <c r="H417" s="7"/>
      <c r="I417" s="7"/>
      <c r="J417" s="14" t="str">
        <f t="shared" si="15"/>
        <v/>
      </c>
      <c r="K417" s="2"/>
      <c r="L417" s="4" t="str">
        <f>IF(AND(G417="",H417=""),"",IF(OR(C417&lt;NgayBatDau,C417&gt;NgayKetThuc),"Ngày tháng phải nằm trong kỳ kế toán",IF(AND(F417&lt;&gt;"",COUNTIF(#REF!,F417)=0),"Tên loại DT/CP chưa được khai báo vào DS Tên loại DTCP","")))</f>
        <v/>
      </c>
    </row>
    <row r="418" spans="2:12" ht="27.75" customHeight="1">
      <c r="B418" s="4">
        <f t="shared" si="14"/>
        <v>416</v>
      </c>
      <c r="C418" s="16"/>
      <c r="D418" s="10"/>
      <c r="E418" s="2"/>
      <c r="F418" s="10"/>
      <c r="G418" s="7"/>
      <c r="H418" s="7"/>
      <c r="I418" s="7"/>
      <c r="J418" s="14" t="str">
        <f t="shared" si="15"/>
        <v/>
      </c>
      <c r="K418" s="2"/>
      <c r="L418" s="4" t="str">
        <f>IF(AND(G418="",H418=""),"",IF(OR(C418&lt;NgayBatDau,C418&gt;NgayKetThuc),"Ngày tháng phải nằm trong kỳ kế toán",IF(AND(F418&lt;&gt;"",COUNTIF(#REF!,F418)=0),"Tên loại DT/CP chưa được khai báo vào DS Tên loại DTCP","")))</f>
        <v/>
      </c>
    </row>
    <row r="419" spans="2:12" ht="27.75" customHeight="1">
      <c r="B419" s="4">
        <f t="shared" si="14"/>
        <v>417</v>
      </c>
      <c r="C419" s="16"/>
      <c r="D419" s="10"/>
      <c r="E419" s="2"/>
      <c r="F419" s="10"/>
      <c r="G419" s="7"/>
      <c r="H419" s="7"/>
      <c r="I419" s="7"/>
      <c r="J419" s="14" t="str">
        <f t="shared" si="15"/>
        <v/>
      </c>
      <c r="K419" s="2"/>
      <c r="L419" s="4" t="str">
        <f>IF(AND(G419="",H419=""),"",IF(OR(C419&lt;NgayBatDau,C419&gt;NgayKetThuc),"Ngày tháng phải nằm trong kỳ kế toán",IF(AND(F419&lt;&gt;"",COUNTIF(#REF!,F419)=0),"Tên loại DT/CP chưa được khai báo vào DS Tên loại DTCP","")))</f>
        <v/>
      </c>
    </row>
    <row r="420" spans="2:12" ht="27.75" customHeight="1">
      <c r="B420" s="4">
        <f t="shared" si="14"/>
        <v>418</v>
      </c>
      <c r="C420" s="16"/>
      <c r="D420" s="10"/>
      <c r="E420" s="2"/>
      <c r="F420" s="10"/>
      <c r="G420" s="7"/>
      <c r="H420" s="7"/>
      <c r="I420" s="7"/>
      <c r="J420" s="14" t="str">
        <f t="shared" si="15"/>
        <v/>
      </c>
      <c r="K420" s="2"/>
      <c r="L420" s="4" t="str">
        <f>IF(AND(G420="",H420=""),"",IF(OR(C420&lt;NgayBatDau,C420&gt;NgayKetThuc),"Ngày tháng phải nằm trong kỳ kế toán",IF(AND(F420&lt;&gt;"",COUNTIF(#REF!,F420)=0),"Tên loại DT/CP chưa được khai báo vào DS Tên loại DTCP","")))</f>
        <v/>
      </c>
    </row>
    <row r="421" spans="2:12" ht="27.75" customHeight="1">
      <c r="B421" s="4">
        <f t="shared" si="14"/>
        <v>419</v>
      </c>
      <c r="C421" s="16"/>
      <c r="D421" s="10"/>
      <c r="E421" s="2"/>
      <c r="F421" s="10"/>
      <c r="G421" s="7"/>
      <c r="H421" s="7"/>
      <c r="I421" s="7"/>
      <c r="J421" s="14" t="str">
        <f t="shared" si="15"/>
        <v/>
      </c>
      <c r="K421" s="2"/>
      <c r="L421" s="4" t="str">
        <f>IF(AND(G421="",H421=""),"",IF(OR(C421&lt;NgayBatDau,C421&gt;NgayKetThuc),"Ngày tháng phải nằm trong kỳ kế toán",IF(AND(F421&lt;&gt;"",COUNTIF(#REF!,F421)=0),"Tên loại DT/CP chưa được khai báo vào DS Tên loại DTCP","")))</f>
        <v/>
      </c>
    </row>
    <row r="422" spans="2:12" ht="27.75" customHeight="1">
      <c r="B422" s="4">
        <f t="shared" si="14"/>
        <v>420</v>
      </c>
      <c r="C422" s="16"/>
      <c r="D422" s="10"/>
      <c r="E422" s="2"/>
      <c r="F422" s="10"/>
      <c r="G422" s="7"/>
      <c r="H422" s="7"/>
      <c r="I422" s="7"/>
      <c r="J422" s="14" t="str">
        <f t="shared" si="15"/>
        <v/>
      </c>
      <c r="K422" s="2"/>
      <c r="L422" s="4" t="str">
        <f>IF(AND(G422="",H422=""),"",IF(OR(C422&lt;NgayBatDau,C422&gt;NgayKetThuc),"Ngày tháng phải nằm trong kỳ kế toán",IF(AND(F422&lt;&gt;"",COUNTIF(#REF!,F422)=0),"Tên loại DT/CP chưa được khai báo vào DS Tên loại DTCP","")))</f>
        <v/>
      </c>
    </row>
    <row r="423" spans="2:12" ht="27.75" customHeight="1">
      <c r="B423" s="4">
        <f t="shared" si="14"/>
        <v>421</v>
      </c>
      <c r="C423" s="16"/>
      <c r="D423" s="10"/>
      <c r="E423" s="2"/>
      <c r="F423" s="10"/>
      <c r="G423" s="7"/>
      <c r="H423" s="7"/>
      <c r="I423" s="7"/>
      <c r="J423" s="14" t="str">
        <f t="shared" si="15"/>
        <v/>
      </c>
      <c r="K423" s="2"/>
      <c r="L423" s="4" t="str">
        <f>IF(AND(G423="",H423=""),"",IF(OR(C423&lt;NgayBatDau,C423&gt;NgayKetThuc),"Ngày tháng phải nằm trong kỳ kế toán",IF(AND(F423&lt;&gt;"",COUNTIF(#REF!,F423)=0),"Tên loại DT/CP chưa được khai báo vào DS Tên loại DTCP","")))</f>
        <v/>
      </c>
    </row>
    <row r="424" spans="2:12" ht="27.75" customHeight="1">
      <c r="B424" s="4">
        <f t="shared" si="14"/>
        <v>422</v>
      </c>
      <c r="C424" s="16"/>
      <c r="D424" s="10"/>
      <c r="E424" s="2"/>
      <c r="F424" s="10"/>
      <c r="G424" s="7"/>
      <c r="H424" s="7"/>
      <c r="I424" s="7"/>
      <c r="J424" s="14" t="str">
        <f t="shared" si="15"/>
        <v/>
      </c>
      <c r="K424" s="2"/>
      <c r="L424" s="4" t="str">
        <f>IF(AND(G424="",H424=""),"",IF(OR(C424&lt;NgayBatDau,C424&gt;NgayKetThuc),"Ngày tháng phải nằm trong kỳ kế toán",IF(AND(F424&lt;&gt;"",COUNTIF(#REF!,F424)=0),"Tên loại DT/CP chưa được khai báo vào DS Tên loại DTCP","")))</f>
        <v/>
      </c>
    </row>
    <row r="425" spans="2:12" ht="27.75" customHeight="1">
      <c r="B425" s="4">
        <f t="shared" si="14"/>
        <v>423</v>
      </c>
      <c r="C425" s="16"/>
      <c r="D425" s="10"/>
      <c r="E425" s="2"/>
      <c r="F425" s="10"/>
      <c r="G425" s="7"/>
      <c r="H425" s="7"/>
      <c r="I425" s="7"/>
      <c r="J425" s="14" t="str">
        <f t="shared" si="15"/>
        <v/>
      </c>
      <c r="K425" s="2"/>
      <c r="L425" s="4" t="str">
        <f>IF(AND(G425="",H425=""),"",IF(OR(C425&lt;NgayBatDau,C425&gt;NgayKetThuc),"Ngày tháng phải nằm trong kỳ kế toán",IF(AND(F425&lt;&gt;"",COUNTIF(#REF!,F425)=0),"Tên loại DT/CP chưa được khai báo vào DS Tên loại DTCP","")))</f>
        <v/>
      </c>
    </row>
    <row r="426" spans="2:12" ht="27.75" customHeight="1">
      <c r="B426" s="4">
        <f t="shared" si="14"/>
        <v>424</v>
      </c>
      <c r="C426" s="16"/>
      <c r="D426" s="10"/>
      <c r="E426" s="2"/>
      <c r="F426" s="10"/>
      <c r="G426" s="7"/>
      <c r="H426" s="7"/>
      <c r="I426" s="7"/>
      <c r="J426" s="14" t="str">
        <f t="shared" si="15"/>
        <v/>
      </c>
      <c r="K426" s="2"/>
      <c r="L426" s="4" t="str">
        <f>IF(AND(G426="",H426=""),"",IF(OR(C426&lt;NgayBatDau,C426&gt;NgayKetThuc),"Ngày tháng phải nằm trong kỳ kế toán",IF(AND(F426&lt;&gt;"",COUNTIF(#REF!,F426)=0),"Tên loại DT/CP chưa được khai báo vào DS Tên loại DTCP","")))</f>
        <v/>
      </c>
    </row>
    <row r="427" spans="2:12" ht="27.75" customHeight="1">
      <c r="B427" s="4">
        <f t="shared" si="14"/>
        <v>425</v>
      </c>
      <c r="C427" s="16"/>
      <c r="D427" s="10"/>
      <c r="E427" s="2"/>
      <c r="F427" s="10"/>
      <c r="G427" s="7"/>
      <c r="H427" s="7"/>
      <c r="I427" s="7"/>
      <c r="J427" s="14" t="str">
        <f t="shared" si="15"/>
        <v/>
      </c>
      <c r="K427" s="2"/>
      <c r="L427" s="4" t="str">
        <f>IF(AND(G427="",H427=""),"",IF(OR(C427&lt;NgayBatDau,C427&gt;NgayKetThuc),"Ngày tháng phải nằm trong kỳ kế toán",IF(AND(F427&lt;&gt;"",COUNTIF(#REF!,F427)=0),"Tên loại DT/CP chưa được khai báo vào DS Tên loại DTCP","")))</f>
        <v/>
      </c>
    </row>
    <row r="428" spans="2:12" ht="27.75" customHeight="1">
      <c r="B428" s="4">
        <f t="shared" si="14"/>
        <v>426</v>
      </c>
      <c r="C428" s="16"/>
      <c r="D428" s="10"/>
      <c r="E428" s="2"/>
      <c r="F428" s="10"/>
      <c r="G428" s="7"/>
      <c r="H428" s="7"/>
      <c r="I428" s="7"/>
      <c r="J428" s="14" t="str">
        <f t="shared" si="15"/>
        <v/>
      </c>
      <c r="K428" s="2"/>
      <c r="L428" s="4" t="str">
        <f>IF(AND(G428="",H428=""),"",IF(OR(C428&lt;NgayBatDau,C428&gt;NgayKetThuc),"Ngày tháng phải nằm trong kỳ kế toán",IF(AND(F428&lt;&gt;"",COUNTIF(#REF!,F428)=0),"Tên loại DT/CP chưa được khai báo vào DS Tên loại DTCP","")))</f>
        <v/>
      </c>
    </row>
    <row r="429" spans="2:12" ht="27.75" customHeight="1">
      <c r="B429" s="4">
        <f t="shared" si="14"/>
        <v>427</v>
      </c>
      <c r="C429" s="16"/>
      <c r="D429" s="10"/>
      <c r="E429" s="2"/>
      <c r="F429" s="10"/>
      <c r="G429" s="7"/>
      <c r="H429" s="7"/>
      <c r="I429" s="7"/>
      <c r="J429" s="14" t="str">
        <f t="shared" si="15"/>
        <v/>
      </c>
      <c r="K429" s="2"/>
      <c r="L429" s="4" t="str">
        <f>IF(AND(G429="",H429=""),"",IF(OR(C429&lt;NgayBatDau,C429&gt;NgayKetThuc),"Ngày tháng phải nằm trong kỳ kế toán",IF(AND(F429&lt;&gt;"",COUNTIF(#REF!,F429)=0),"Tên loại DT/CP chưa được khai báo vào DS Tên loại DTCP","")))</f>
        <v/>
      </c>
    </row>
    <row r="430" spans="2:12" ht="27.75" customHeight="1">
      <c r="B430" s="4">
        <f t="shared" si="14"/>
        <v>428</v>
      </c>
      <c r="C430" s="16"/>
      <c r="D430" s="10"/>
      <c r="E430" s="2"/>
      <c r="F430" s="10"/>
      <c r="G430" s="7"/>
      <c r="H430" s="7"/>
      <c r="I430" s="7"/>
      <c r="J430" s="14" t="str">
        <f t="shared" si="15"/>
        <v/>
      </c>
      <c r="K430" s="2"/>
      <c r="L430" s="4" t="str">
        <f>IF(AND(G430="",H430=""),"",IF(OR(C430&lt;NgayBatDau,C430&gt;NgayKetThuc),"Ngày tháng phải nằm trong kỳ kế toán",IF(AND(F430&lt;&gt;"",COUNTIF(#REF!,F430)=0),"Tên loại DT/CP chưa được khai báo vào DS Tên loại DTCP","")))</f>
        <v/>
      </c>
    </row>
    <row r="431" spans="2:12" ht="27.75" customHeight="1">
      <c r="B431" s="4">
        <f t="shared" si="14"/>
        <v>429</v>
      </c>
      <c r="C431" s="16"/>
      <c r="D431" s="10"/>
      <c r="E431" s="2"/>
      <c r="F431" s="10"/>
      <c r="G431" s="7"/>
      <c r="H431" s="7"/>
      <c r="I431" s="7"/>
      <c r="J431" s="14" t="str">
        <f t="shared" si="15"/>
        <v/>
      </c>
      <c r="K431" s="2"/>
      <c r="L431" s="4" t="str">
        <f>IF(AND(G431="",H431=""),"",IF(OR(C431&lt;NgayBatDau,C431&gt;NgayKetThuc),"Ngày tháng phải nằm trong kỳ kế toán",IF(AND(F431&lt;&gt;"",COUNTIF(#REF!,F431)=0),"Tên loại DT/CP chưa được khai báo vào DS Tên loại DTCP","")))</f>
        <v/>
      </c>
    </row>
    <row r="432" spans="2:12" ht="27.75" customHeight="1">
      <c r="B432" s="4">
        <f t="shared" si="14"/>
        <v>430</v>
      </c>
      <c r="C432" s="16"/>
      <c r="D432" s="10"/>
      <c r="E432" s="2"/>
      <c r="F432" s="10"/>
      <c r="G432" s="7"/>
      <c r="H432" s="7"/>
      <c r="I432" s="7"/>
      <c r="J432" s="14" t="str">
        <f t="shared" si="15"/>
        <v/>
      </c>
      <c r="K432" s="2"/>
      <c r="L432" s="4" t="str">
        <f>IF(AND(G432="",H432=""),"",IF(OR(C432&lt;NgayBatDau,C432&gt;NgayKetThuc),"Ngày tháng phải nằm trong kỳ kế toán",IF(AND(F432&lt;&gt;"",COUNTIF(#REF!,F432)=0),"Tên loại DT/CP chưa được khai báo vào DS Tên loại DTCP","")))</f>
        <v/>
      </c>
    </row>
    <row r="433" spans="2:12" ht="27.75" customHeight="1">
      <c r="B433" s="4">
        <f t="shared" si="14"/>
        <v>431</v>
      </c>
      <c r="C433" s="16"/>
      <c r="D433" s="10"/>
      <c r="E433" s="2"/>
      <c r="F433" s="10"/>
      <c r="G433" s="7"/>
      <c r="H433" s="7"/>
      <c r="I433" s="7"/>
      <c r="J433" s="14" t="str">
        <f t="shared" si="15"/>
        <v/>
      </c>
      <c r="K433" s="2"/>
      <c r="L433" s="4" t="str">
        <f>IF(AND(G433="",H433=""),"",IF(OR(C433&lt;NgayBatDau,C433&gt;NgayKetThuc),"Ngày tháng phải nằm trong kỳ kế toán",IF(AND(F433&lt;&gt;"",COUNTIF(#REF!,F433)=0),"Tên loại DT/CP chưa được khai báo vào DS Tên loại DTCP","")))</f>
        <v/>
      </c>
    </row>
    <row r="434" spans="2:12" ht="27.75" customHeight="1">
      <c r="B434" s="4">
        <f t="shared" si="14"/>
        <v>432</v>
      </c>
      <c r="C434" s="16"/>
      <c r="D434" s="10"/>
      <c r="E434" s="2"/>
      <c r="F434" s="10"/>
      <c r="G434" s="7"/>
      <c r="H434" s="7"/>
      <c r="I434" s="7"/>
      <c r="J434" s="14" t="str">
        <f t="shared" si="15"/>
        <v/>
      </c>
      <c r="K434" s="2"/>
      <c r="L434" s="4" t="str">
        <f>IF(AND(G434="",H434=""),"",IF(OR(C434&lt;NgayBatDau,C434&gt;NgayKetThuc),"Ngày tháng phải nằm trong kỳ kế toán",IF(AND(F434&lt;&gt;"",COUNTIF(#REF!,F434)=0),"Tên loại DT/CP chưa được khai báo vào DS Tên loại DTCP","")))</f>
        <v/>
      </c>
    </row>
    <row r="435" spans="2:12" ht="27.75" customHeight="1">
      <c r="B435" s="4">
        <f t="shared" si="14"/>
        <v>433</v>
      </c>
      <c r="C435" s="16"/>
      <c r="D435" s="10"/>
      <c r="E435" s="2"/>
      <c r="F435" s="10"/>
      <c r="G435" s="7"/>
      <c r="H435" s="7"/>
      <c r="I435" s="7"/>
      <c r="J435" s="14" t="str">
        <f t="shared" si="15"/>
        <v/>
      </c>
      <c r="K435" s="2"/>
      <c r="L435" s="4" t="str">
        <f>IF(AND(G435="",H435=""),"",IF(OR(C435&lt;NgayBatDau,C435&gt;NgayKetThuc),"Ngày tháng phải nằm trong kỳ kế toán",IF(AND(F435&lt;&gt;"",COUNTIF(#REF!,F435)=0),"Tên loại DT/CP chưa được khai báo vào DS Tên loại DTCP","")))</f>
        <v/>
      </c>
    </row>
    <row r="436" spans="2:12" ht="27.75" customHeight="1">
      <c r="B436" s="4">
        <f t="shared" si="14"/>
        <v>434</v>
      </c>
      <c r="C436" s="16"/>
      <c r="D436" s="10"/>
      <c r="E436" s="2"/>
      <c r="F436" s="10"/>
      <c r="G436" s="7"/>
      <c r="H436" s="7"/>
      <c r="I436" s="7"/>
      <c r="J436" s="14" t="str">
        <f t="shared" si="15"/>
        <v/>
      </c>
      <c r="K436" s="2"/>
      <c r="L436" s="4" t="str">
        <f>IF(AND(G436="",H436=""),"",IF(OR(C436&lt;NgayBatDau,C436&gt;NgayKetThuc),"Ngày tháng phải nằm trong kỳ kế toán",IF(AND(F436&lt;&gt;"",COUNTIF(#REF!,F436)=0),"Tên loại DT/CP chưa được khai báo vào DS Tên loại DTCP","")))</f>
        <v/>
      </c>
    </row>
    <row r="437" spans="2:12" ht="27.75" customHeight="1">
      <c r="B437" s="4">
        <f t="shared" si="14"/>
        <v>435</v>
      </c>
      <c r="C437" s="16"/>
      <c r="D437" s="10"/>
      <c r="E437" s="2"/>
      <c r="F437" s="10"/>
      <c r="G437" s="7"/>
      <c r="H437" s="7"/>
      <c r="I437" s="7"/>
      <c r="J437" s="14" t="str">
        <f t="shared" si="15"/>
        <v/>
      </c>
      <c r="K437" s="2"/>
      <c r="L437" s="4" t="str">
        <f>IF(AND(G437="",H437=""),"",IF(OR(C437&lt;NgayBatDau,C437&gt;NgayKetThuc),"Ngày tháng phải nằm trong kỳ kế toán",IF(AND(F437&lt;&gt;"",COUNTIF(#REF!,F437)=0),"Tên loại DT/CP chưa được khai báo vào DS Tên loại DTCP","")))</f>
        <v/>
      </c>
    </row>
    <row r="438" spans="2:12" ht="27.75" customHeight="1">
      <c r="B438" s="4">
        <f t="shared" si="14"/>
        <v>436</v>
      </c>
      <c r="C438" s="16"/>
      <c r="D438" s="10"/>
      <c r="E438" s="2"/>
      <c r="F438" s="10"/>
      <c r="G438" s="7"/>
      <c r="H438" s="7"/>
      <c r="I438" s="7"/>
      <c r="J438" s="14" t="str">
        <f t="shared" si="15"/>
        <v/>
      </c>
      <c r="K438" s="2"/>
      <c r="L438" s="4" t="str">
        <f>IF(AND(G438="",H438=""),"",IF(OR(C438&lt;NgayBatDau,C438&gt;NgayKetThuc),"Ngày tháng phải nằm trong kỳ kế toán",IF(AND(F438&lt;&gt;"",COUNTIF(#REF!,F438)=0),"Tên loại DT/CP chưa được khai báo vào DS Tên loại DTCP","")))</f>
        <v/>
      </c>
    </row>
    <row r="439" spans="2:12" ht="27.75" customHeight="1">
      <c r="B439" s="4">
        <f t="shared" si="14"/>
        <v>437</v>
      </c>
      <c r="C439" s="16"/>
      <c r="D439" s="10"/>
      <c r="E439" s="2"/>
      <c r="F439" s="10"/>
      <c r="G439" s="7"/>
      <c r="H439" s="7"/>
      <c r="I439" s="7"/>
      <c r="J439" s="14" t="str">
        <f t="shared" si="15"/>
        <v/>
      </c>
      <c r="K439" s="2"/>
      <c r="L439" s="4" t="str">
        <f>IF(AND(G439="",H439=""),"",IF(OR(C439&lt;NgayBatDau,C439&gt;NgayKetThuc),"Ngày tháng phải nằm trong kỳ kế toán",IF(AND(F439&lt;&gt;"",COUNTIF(#REF!,F439)=0),"Tên loại DT/CP chưa được khai báo vào DS Tên loại DTCP","")))</f>
        <v/>
      </c>
    </row>
    <row r="440" spans="2:12" ht="27.75" customHeight="1">
      <c r="B440" s="4">
        <f t="shared" si="14"/>
        <v>438</v>
      </c>
      <c r="C440" s="16"/>
      <c r="D440" s="10"/>
      <c r="E440" s="2"/>
      <c r="F440" s="10"/>
      <c r="G440" s="7"/>
      <c r="H440" s="7"/>
      <c r="I440" s="7"/>
      <c r="J440" s="14" t="str">
        <f t="shared" si="15"/>
        <v/>
      </c>
      <c r="K440" s="2"/>
      <c r="L440" s="4" t="str">
        <f>IF(AND(G440="",H440=""),"",IF(OR(C440&lt;NgayBatDau,C440&gt;NgayKetThuc),"Ngày tháng phải nằm trong kỳ kế toán",IF(AND(F440&lt;&gt;"",COUNTIF(#REF!,F440)=0),"Tên loại DT/CP chưa được khai báo vào DS Tên loại DTCP","")))</f>
        <v/>
      </c>
    </row>
    <row r="441" spans="2:12" ht="27.75" customHeight="1">
      <c r="B441" s="4">
        <f t="shared" si="14"/>
        <v>439</v>
      </c>
      <c r="C441" s="16"/>
      <c r="D441" s="10"/>
      <c r="E441" s="2"/>
      <c r="F441" s="10"/>
      <c r="G441" s="7"/>
      <c r="H441" s="7"/>
      <c r="I441" s="7"/>
      <c r="J441" s="14" t="str">
        <f t="shared" si="15"/>
        <v/>
      </c>
      <c r="K441" s="2"/>
      <c r="L441" s="4" t="str">
        <f>IF(AND(G441="",H441=""),"",IF(OR(C441&lt;NgayBatDau,C441&gt;NgayKetThuc),"Ngày tháng phải nằm trong kỳ kế toán",IF(AND(F441&lt;&gt;"",COUNTIF(#REF!,F441)=0),"Tên loại DT/CP chưa được khai báo vào DS Tên loại DTCP","")))</f>
        <v/>
      </c>
    </row>
    <row r="442" spans="2:12" ht="27.75" customHeight="1">
      <c r="B442" s="4">
        <f t="shared" si="14"/>
        <v>440</v>
      </c>
      <c r="C442" s="16"/>
      <c r="D442" s="10"/>
      <c r="E442" s="2"/>
      <c r="F442" s="10"/>
      <c r="G442" s="7"/>
      <c r="H442" s="7"/>
      <c r="I442" s="7"/>
      <c r="J442" s="14" t="str">
        <f t="shared" si="15"/>
        <v/>
      </c>
      <c r="K442" s="2"/>
      <c r="L442" s="4" t="str">
        <f>IF(AND(G442="",H442=""),"",IF(OR(C442&lt;NgayBatDau,C442&gt;NgayKetThuc),"Ngày tháng phải nằm trong kỳ kế toán",IF(AND(F442&lt;&gt;"",COUNTIF(#REF!,F442)=0),"Tên loại DT/CP chưa được khai báo vào DS Tên loại DTCP","")))</f>
        <v/>
      </c>
    </row>
    <row r="443" spans="2:12" ht="27.75" customHeight="1">
      <c r="B443" s="4">
        <f t="shared" si="14"/>
        <v>441</v>
      </c>
      <c r="C443" s="16"/>
      <c r="D443" s="10"/>
      <c r="E443" s="2"/>
      <c r="F443" s="10"/>
      <c r="G443" s="7"/>
      <c r="H443" s="7"/>
      <c r="I443" s="7"/>
      <c r="J443" s="14" t="str">
        <f t="shared" si="15"/>
        <v/>
      </c>
      <c r="K443" s="2"/>
      <c r="L443" s="4" t="str">
        <f>IF(AND(G443="",H443=""),"",IF(OR(C443&lt;NgayBatDau,C443&gt;NgayKetThuc),"Ngày tháng phải nằm trong kỳ kế toán",IF(AND(F443&lt;&gt;"",COUNTIF(#REF!,F443)=0),"Tên loại DT/CP chưa được khai báo vào DS Tên loại DTCP","")))</f>
        <v/>
      </c>
    </row>
    <row r="444" spans="2:12" ht="27.75" customHeight="1">
      <c r="B444" s="4">
        <f t="shared" si="14"/>
        <v>442</v>
      </c>
      <c r="C444" s="16"/>
      <c r="D444" s="10"/>
      <c r="E444" s="2"/>
      <c r="F444" s="10"/>
      <c r="G444" s="7"/>
      <c r="H444" s="7"/>
      <c r="I444" s="7"/>
      <c r="J444" s="14" t="str">
        <f t="shared" si="15"/>
        <v/>
      </c>
      <c r="K444" s="2"/>
      <c r="L444" s="4" t="str">
        <f>IF(AND(G444="",H444=""),"",IF(OR(C444&lt;NgayBatDau,C444&gt;NgayKetThuc),"Ngày tháng phải nằm trong kỳ kế toán",IF(AND(F444&lt;&gt;"",COUNTIF(#REF!,F444)=0),"Tên loại DT/CP chưa được khai báo vào DS Tên loại DTCP","")))</f>
        <v/>
      </c>
    </row>
    <row r="445" spans="2:12" ht="27.75" customHeight="1">
      <c r="B445" s="4">
        <f t="shared" si="14"/>
        <v>443</v>
      </c>
      <c r="C445" s="16"/>
      <c r="D445" s="10"/>
      <c r="E445" s="2"/>
      <c r="F445" s="10"/>
      <c r="G445" s="7"/>
      <c r="H445" s="7"/>
      <c r="I445" s="7"/>
      <c r="J445" s="14" t="str">
        <f t="shared" si="15"/>
        <v/>
      </c>
      <c r="K445" s="2"/>
      <c r="L445" s="4" t="str">
        <f>IF(AND(G445="",H445=""),"",IF(OR(C445&lt;NgayBatDau,C445&gt;NgayKetThuc),"Ngày tháng phải nằm trong kỳ kế toán",IF(AND(F445&lt;&gt;"",COUNTIF(#REF!,F445)=0),"Tên loại DT/CP chưa được khai báo vào DS Tên loại DTCP","")))</f>
        <v/>
      </c>
    </row>
    <row r="446" spans="2:12" ht="27.75" customHeight="1">
      <c r="B446" s="4">
        <f t="shared" si="14"/>
        <v>444</v>
      </c>
      <c r="C446" s="16"/>
      <c r="D446" s="10"/>
      <c r="E446" s="2"/>
      <c r="F446" s="10"/>
      <c r="G446" s="7"/>
      <c r="H446" s="7"/>
      <c r="I446" s="7"/>
      <c r="J446" s="14" t="str">
        <f t="shared" si="15"/>
        <v/>
      </c>
      <c r="K446" s="2"/>
      <c r="L446" s="4" t="str">
        <f>IF(AND(G446="",H446=""),"",IF(OR(C446&lt;NgayBatDau,C446&gt;NgayKetThuc),"Ngày tháng phải nằm trong kỳ kế toán",IF(AND(F446&lt;&gt;"",COUNTIF(#REF!,F446)=0),"Tên loại DT/CP chưa được khai báo vào DS Tên loại DTCP","")))</f>
        <v/>
      </c>
    </row>
    <row r="447" spans="2:12" ht="27.75" customHeight="1">
      <c r="B447" s="4">
        <f t="shared" si="14"/>
        <v>445</v>
      </c>
      <c r="C447" s="16"/>
      <c r="D447" s="10"/>
      <c r="E447" s="2"/>
      <c r="F447" s="10"/>
      <c r="G447" s="7"/>
      <c r="H447" s="7"/>
      <c r="I447" s="7"/>
      <c r="J447" s="14" t="str">
        <f t="shared" si="15"/>
        <v/>
      </c>
      <c r="K447" s="2"/>
      <c r="L447" s="4" t="str">
        <f>IF(AND(G447="",H447=""),"",IF(OR(C447&lt;NgayBatDau,C447&gt;NgayKetThuc),"Ngày tháng phải nằm trong kỳ kế toán",IF(AND(F447&lt;&gt;"",COUNTIF(#REF!,F447)=0),"Tên loại DT/CP chưa được khai báo vào DS Tên loại DTCP","")))</f>
        <v/>
      </c>
    </row>
    <row r="448" spans="2:12" ht="27.75" customHeight="1">
      <c r="B448" s="4">
        <f t="shared" si="14"/>
        <v>446</v>
      </c>
      <c r="C448" s="16"/>
      <c r="D448" s="10"/>
      <c r="E448" s="2"/>
      <c r="F448" s="10"/>
      <c r="G448" s="7"/>
      <c r="H448" s="7"/>
      <c r="I448" s="7"/>
      <c r="J448" s="14" t="str">
        <f t="shared" si="15"/>
        <v/>
      </c>
      <c r="K448" s="2"/>
      <c r="L448" s="4" t="str">
        <f>IF(AND(G448="",H448=""),"",IF(OR(C448&lt;NgayBatDau,C448&gt;NgayKetThuc),"Ngày tháng phải nằm trong kỳ kế toán",IF(AND(F448&lt;&gt;"",COUNTIF(#REF!,F448)=0),"Tên loại DT/CP chưa được khai báo vào DS Tên loại DTCP","")))</f>
        <v/>
      </c>
    </row>
    <row r="449" spans="2:12" ht="27.75" customHeight="1">
      <c r="B449" s="4">
        <f t="shared" si="14"/>
        <v>447</v>
      </c>
      <c r="C449" s="16"/>
      <c r="D449" s="10"/>
      <c r="E449" s="2"/>
      <c r="F449" s="10"/>
      <c r="G449" s="7"/>
      <c r="H449" s="7"/>
      <c r="I449" s="7"/>
      <c r="J449" s="14" t="str">
        <f t="shared" si="15"/>
        <v/>
      </c>
      <c r="K449" s="2"/>
      <c r="L449" s="4" t="str">
        <f>IF(AND(G449="",H449=""),"",IF(OR(C449&lt;NgayBatDau,C449&gt;NgayKetThuc),"Ngày tháng phải nằm trong kỳ kế toán",IF(AND(F449&lt;&gt;"",COUNTIF(#REF!,F449)=0),"Tên loại DT/CP chưa được khai báo vào DS Tên loại DTCP","")))</f>
        <v/>
      </c>
    </row>
    <row r="450" spans="2:12" ht="27.75" customHeight="1">
      <c r="B450" s="4">
        <f t="shared" si="14"/>
        <v>448</v>
      </c>
      <c r="C450" s="16"/>
      <c r="D450" s="10"/>
      <c r="E450" s="2"/>
      <c r="F450" s="10"/>
      <c r="G450" s="7"/>
      <c r="H450" s="7"/>
      <c r="I450" s="7"/>
      <c r="J450" s="14" t="str">
        <f t="shared" si="15"/>
        <v/>
      </c>
      <c r="K450" s="2"/>
      <c r="L450" s="4" t="str">
        <f>IF(AND(G450="",H450=""),"",IF(OR(C450&lt;NgayBatDau,C450&gt;NgayKetThuc),"Ngày tháng phải nằm trong kỳ kế toán",IF(AND(F450&lt;&gt;"",COUNTIF(#REF!,F450)=0),"Tên loại DT/CP chưa được khai báo vào DS Tên loại DTCP","")))</f>
        <v/>
      </c>
    </row>
    <row r="451" spans="2:12" ht="27.75" customHeight="1">
      <c r="B451" s="4">
        <f t="shared" si="14"/>
        <v>449</v>
      </c>
      <c r="C451" s="16"/>
      <c r="D451" s="10"/>
      <c r="E451" s="2"/>
      <c r="F451" s="10"/>
      <c r="G451" s="7"/>
      <c r="H451" s="7"/>
      <c r="I451" s="7"/>
      <c r="J451" s="14" t="str">
        <f t="shared" si="15"/>
        <v/>
      </c>
      <c r="K451" s="2"/>
      <c r="L451" s="4" t="str">
        <f>IF(AND(G451="",H451=""),"",IF(OR(C451&lt;NgayBatDau,C451&gt;NgayKetThuc),"Ngày tháng phải nằm trong kỳ kế toán",IF(AND(F451&lt;&gt;"",COUNTIF(#REF!,F451)=0),"Tên loại DT/CP chưa được khai báo vào DS Tên loại DTCP","")))</f>
        <v/>
      </c>
    </row>
    <row r="452" spans="2:12" ht="27.75" customHeight="1">
      <c r="B452" s="4">
        <f t="shared" ref="B452:B515" si="16">ROW(A452)-2</f>
        <v>450</v>
      </c>
      <c r="C452" s="16"/>
      <c r="D452" s="10"/>
      <c r="E452" s="2"/>
      <c r="F452" s="10"/>
      <c r="G452" s="7"/>
      <c r="H452" s="7"/>
      <c r="I452" s="7"/>
      <c r="J452" s="14" t="str">
        <f t="shared" ref="J452:J515" si="17">IF(G452&lt;&gt;"",G452*SUM(1,I452),IF(H452&lt;&gt;"",H452*SUM(1,I452),""))</f>
        <v/>
      </c>
      <c r="K452" s="2"/>
      <c r="L452" s="4" t="str">
        <f>IF(AND(G452="",H452=""),"",IF(OR(C452&lt;NgayBatDau,C452&gt;NgayKetThuc),"Ngày tháng phải nằm trong kỳ kế toán",IF(AND(F452&lt;&gt;"",COUNTIF(#REF!,F452)=0),"Tên loại DT/CP chưa được khai báo vào DS Tên loại DTCP","")))</f>
        <v/>
      </c>
    </row>
    <row r="453" spans="2:12" ht="27.75" customHeight="1">
      <c r="B453" s="4">
        <f t="shared" si="16"/>
        <v>451</v>
      </c>
      <c r="C453" s="16"/>
      <c r="D453" s="10"/>
      <c r="E453" s="2"/>
      <c r="F453" s="10"/>
      <c r="G453" s="7"/>
      <c r="H453" s="7"/>
      <c r="I453" s="7"/>
      <c r="J453" s="14" t="str">
        <f t="shared" si="17"/>
        <v/>
      </c>
      <c r="K453" s="2"/>
      <c r="L453" s="4" t="str">
        <f>IF(AND(G453="",H453=""),"",IF(OR(C453&lt;NgayBatDau,C453&gt;NgayKetThuc),"Ngày tháng phải nằm trong kỳ kế toán",IF(AND(F453&lt;&gt;"",COUNTIF(#REF!,F453)=0),"Tên loại DT/CP chưa được khai báo vào DS Tên loại DTCP","")))</f>
        <v/>
      </c>
    </row>
    <row r="454" spans="2:12" ht="27.75" customHeight="1">
      <c r="B454" s="4">
        <f t="shared" si="16"/>
        <v>452</v>
      </c>
      <c r="C454" s="16"/>
      <c r="D454" s="10"/>
      <c r="E454" s="2"/>
      <c r="F454" s="10"/>
      <c r="G454" s="7"/>
      <c r="H454" s="7"/>
      <c r="I454" s="7"/>
      <c r="J454" s="14" t="str">
        <f t="shared" si="17"/>
        <v/>
      </c>
      <c r="K454" s="2"/>
      <c r="L454" s="4" t="str">
        <f>IF(AND(G454="",H454=""),"",IF(OR(C454&lt;NgayBatDau,C454&gt;NgayKetThuc),"Ngày tháng phải nằm trong kỳ kế toán",IF(AND(F454&lt;&gt;"",COUNTIF(#REF!,F454)=0),"Tên loại DT/CP chưa được khai báo vào DS Tên loại DTCP","")))</f>
        <v/>
      </c>
    </row>
    <row r="455" spans="2:12" ht="27.75" customHeight="1">
      <c r="B455" s="4">
        <f t="shared" si="16"/>
        <v>453</v>
      </c>
      <c r="C455" s="16"/>
      <c r="D455" s="10"/>
      <c r="E455" s="2"/>
      <c r="F455" s="10"/>
      <c r="G455" s="7"/>
      <c r="H455" s="7"/>
      <c r="I455" s="7"/>
      <c r="J455" s="14" t="str">
        <f t="shared" si="17"/>
        <v/>
      </c>
      <c r="K455" s="2"/>
      <c r="L455" s="4" t="str">
        <f>IF(AND(G455="",H455=""),"",IF(OR(C455&lt;NgayBatDau,C455&gt;NgayKetThuc),"Ngày tháng phải nằm trong kỳ kế toán",IF(AND(F455&lt;&gt;"",COUNTIF(#REF!,F455)=0),"Tên loại DT/CP chưa được khai báo vào DS Tên loại DTCP","")))</f>
        <v/>
      </c>
    </row>
    <row r="456" spans="2:12" ht="27.75" customHeight="1">
      <c r="B456" s="4">
        <f t="shared" si="16"/>
        <v>454</v>
      </c>
      <c r="C456" s="16"/>
      <c r="D456" s="10"/>
      <c r="E456" s="2"/>
      <c r="F456" s="10"/>
      <c r="G456" s="7"/>
      <c r="H456" s="7"/>
      <c r="I456" s="7"/>
      <c r="J456" s="14" t="str">
        <f t="shared" si="17"/>
        <v/>
      </c>
      <c r="K456" s="2"/>
      <c r="L456" s="4" t="str">
        <f>IF(AND(G456="",H456=""),"",IF(OR(C456&lt;NgayBatDau,C456&gt;NgayKetThuc),"Ngày tháng phải nằm trong kỳ kế toán",IF(AND(F456&lt;&gt;"",COUNTIF(#REF!,F456)=0),"Tên loại DT/CP chưa được khai báo vào DS Tên loại DTCP","")))</f>
        <v/>
      </c>
    </row>
    <row r="457" spans="2:12" ht="27.75" customHeight="1">
      <c r="B457" s="4">
        <f t="shared" si="16"/>
        <v>455</v>
      </c>
      <c r="C457" s="16"/>
      <c r="D457" s="10"/>
      <c r="E457" s="2"/>
      <c r="F457" s="10"/>
      <c r="G457" s="7"/>
      <c r="H457" s="7"/>
      <c r="I457" s="7"/>
      <c r="J457" s="14" t="str">
        <f t="shared" si="17"/>
        <v/>
      </c>
      <c r="K457" s="2"/>
      <c r="L457" s="4" t="str">
        <f>IF(AND(G457="",H457=""),"",IF(OR(C457&lt;NgayBatDau,C457&gt;NgayKetThuc),"Ngày tháng phải nằm trong kỳ kế toán",IF(AND(F457&lt;&gt;"",COUNTIF(#REF!,F457)=0),"Tên loại DT/CP chưa được khai báo vào DS Tên loại DTCP","")))</f>
        <v/>
      </c>
    </row>
    <row r="458" spans="2:12" ht="27.75" customHeight="1">
      <c r="B458" s="4">
        <f t="shared" si="16"/>
        <v>456</v>
      </c>
      <c r="C458" s="16"/>
      <c r="D458" s="10"/>
      <c r="E458" s="2"/>
      <c r="F458" s="10"/>
      <c r="G458" s="7"/>
      <c r="H458" s="7"/>
      <c r="I458" s="7"/>
      <c r="J458" s="14" t="str">
        <f t="shared" si="17"/>
        <v/>
      </c>
      <c r="K458" s="2"/>
      <c r="L458" s="4" t="str">
        <f>IF(AND(G458="",H458=""),"",IF(OR(C458&lt;NgayBatDau,C458&gt;NgayKetThuc),"Ngày tháng phải nằm trong kỳ kế toán",IF(AND(F458&lt;&gt;"",COUNTIF(#REF!,F458)=0),"Tên loại DT/CP chưa được khai báo vào DS Tên loại DTCP","")))</f>
        <v/>
      </c>
    </row>
    <row r="459" spans="2:12" ht="27.75" customHeight="1">
      <c r="B459" s="4">
        <f t="shared" si="16"/>
        <v>457</v>
      </c>
      <c r="C459" s="16"/>
      <c r="D459" s="10"/>
      <c r="E459" s="2"/>
      <c r="F459" s="10"/>
      <c r="G459" s="7"/>
      <c r="H459" s="7"/>
      <c r="I459" s="7"/>
      <c r="J459" s="14" t="str">
        <f t="shared" si="17"/>
        <v/>
      </c>
      <c r="K459" s="2"/>
      <c r="L459" s="4" t="str">
        <f>IF(AND(G459="",H459=""),"",IF(OR(C459&lt;NgayBatDau,C459&gt;NgayKetThuc),"Ngày tháng phải nằm trong kỳ kế toán",IF(AND(F459&lt;&gt;"",COUNTIF(#REF!,F459)=0),"Tên loại DT/CP chưa được khai báo vào DS Tên loại DTCP","")))</f>
        <v/>
      </c>
    </row>
    <row r="460" spans="2:12" ht="27.75" customHeight="1">
      <c r="B460" s="4">
        <f t="shared" si="16"/>
        <v>458</v>
      </c>
      <c r="C460" s="16"/>
      <c r="D460" s="10"/>
      <c r="E460" s="2"/>
      <c r="F460" s="10"/>
      <c r="G460" s="7"/>
      <c r="H460" s="7"/>
      <c r="I460" s="7"/>
      <c r="J460" s="14" t="str">
        <f t="shared" si="17"/>
        <v/>
      </c>
      <c r="K460" s="2"/>
      <c r="L460" s="4" t="str">
        <f>IF(AND(G460="",H460=""),"",IF(OR(C460&lt;NgayBatDau,C460&gt;NgayKetThuc),"Ngày tháng phải nằm trong kỳ kế toán",IF(AND(F460&lt;&gt;"",COUNTIF(#REF!,F460)=0),"Tên loại DT/CP chưa được khai báo vào DS Tên loại DTCP","")))</f>
        <v/>
      </c>
    </row>
    <row r="461" spans="2:12" ht="27.75" customHeight="1">
      <c r="B461" s="4">
        <f t="shared" si="16"/>
        <v>459</v>
      </c>
      <c r="C461" s="16"/>
      <c r="D461" s="10"/>
      <c r="E461" s="2"/>
      <c r="F461" s="10"/>
      <c r="G461" s="7"/>
      <c r="H461" s="7"/>
      <c r="I461" s="7"/>
      <c r="J461" s="14" t="str">
        <f t="shared" si="17"/>
        <v/>
      </c>
      <c r="K461" s="2"/>
      <c r="L461" s="4" t="str">
        <f>IF(AND(G461="",H461=""),"",IF(OR(C461&lt;NgayBatDau,C461&gt;NgayKetThuc),"Ngày tháng phải nằm trong kỳ kế toán",IF(AND(F461&lt;&gt;"",COUNTIF(#REF!,F461)=0),"Tên loại DT/CP chưa được khai báo vào DS Tên loại DTCP","")))</f>
        <v/>
      </c>
    </row>
    <row r="462" spans="2:12" ht="27.75" customHeight="1">
      <c r="B462" s="4">
        <f t="shared" si="16"/>
        <v>460</v>
      </c>
      <c r="C462" s="16"/>
      <c r="D462" s="10"/>
      <c r="E462" s="2"/>
      <c r="F462" s="10"/>
      <c r="G462" s="7"/>
      <c r="H462" s="7"/>
      <c r="I462" s="7"/>
      <c r="J462" s="14" t="str">
        <f t="shared" si="17"/>
        <v/>
      </c>
      <c r="K462" s="2"/>
      <c r="L462" s="4" t="str">
        <f>IF(AND(G462="",H462=""),"",IF(OR(C462&lt;NgayBatDau,C462&gt;NgayKetThuc),"Ngày tháng phải nằm trong kỳ kế toán",IF(AND(F462&lt;&gt;"",COUNTIF(#REF!,F462)=0),"Tên loại DT/CP chưa được khai báo vào DS Tên loại DTCP","")))</f>
        <v/>
      </c>
    </row>
    <row r="463" spans="2:12" ht="27.75" customHeight="1">
      <c r="B463" s="4">
        <f t="shared" si="16"/>
        <v>461</v>
      </c>
      <c r="C463" s="16"/>
      <c r="D463" s="10"/>
      <c r="E463" s="2"/>
      <c r="F463" s="10"/>
      <c r="G463" s="7"/>
      <c r="H463" s="7"/>
      <c r="I463" s="7"/>
      <c r="J463" s="14" t="str">
        <f t="shared" si="17"/>
        <v/>
      </c>
      <c r="K463" s="2"/>
      <c r="L463" s="4" t="str">
        <f>IF(AND(G463="",H463=""),"",IF(OR(C463&lt;NgayBatDau,C463&gt;NgayKetThuc),"Ngày tháng phải nằm trong kỳ kế toán",IF(AND(F463&lt;&gt;"",COUNTIF(#REF!,F463)=0),"Tên loại DT/CP chưa được khai báo vào DS Tên loại DTCP","")))</f>
        <v/>
      </c>
    </row>
    <row r="464" spans="2:12" ht="27.75" customHeight="1">
      <c r="B464" s="4">
        <f t="shared" si="16"/>
        <v>462</v>
      </c>
      <c r="C464" s="16"/>
      <c r="D464" s="10"/>
      <c r="E464" s="2"/>
      <c r="F464" s="10"/>
      <c r="G464" s="7"/>
      <c r="H464" s="7"/>
      <c r="I464" s="7"/>
      <c r="J464" s="14" t="str">
        <f t="shared" si="17"/>
        <v/>
      </c>
      <c r="K464" s="2"/>
      <c r="L464" s="4" t="str">
        <f>IF(AND(G464="",H464=""),"",IF(OR(C464&lt;NgayBatDau,C464&gt;NgayKetThuc),"Ngày tháng phải nằm trong kỳ kế toán",IF(AND(F464&lt;&gt;"",COUNTIF(#REF!,F464)=0),"Tên loại DT/CP chưa được khai báo vào DS Tên loại DTCP","")))</f>
        <v/>
      </c>
    </row>
    <row r="465" spans="2:12" ht="27.75" customHeight="1">
      <c r="B465" s="4">
        <f t="shared" si="16"/>
        <v>463</v>
      </c>
      <c r="C465" s="16"/>
      <c r="D465" s="10"/>
      <c r="E465" s="2"/>
      <c r="F465" s="10"/>
      <c r="G465" s="7"/>
      <c r="H465" s="7"/>
      <c r="I465" s="7"/>
      <c r="J465" s="14" t="str">
        <f t="shared" si="17"/>
        <v/>
      </c>
      <c r="K465" s="2"/>
      <c r="L465" s="4" t="str">
        <f>IF(AND(G465="",H465=""),"",IF(OR(C465&lt;NgayBatDau,C465&gt;NgayKetThuc),"Ngày tháng phải nằm trong kỳ kế toán",IF(AND(F465&lt;&gt;"",COUNTIF(#REF!,F465)=0),"Tên loại DT/CP chưa được khai báo vào DS Tên loại DTCP","")))</f>
        <v/>
      </c>
    </row>
    <row r="466" spans="2:12" ht="27.75" customHeight="1">
      <c r="B466" s="4">
        <f t="shared" si="16"/>
        <v>464</v>
      </c>
      <c r="C466" s="16"/>
      <c r="D466" s="10"/>
      <c r="E466" s="2"/>
      <c r="F466" s="10"/>
      <c r="G466" s="7"/>
      <c r="H466" s="7"/>
      <c r="I466" s="7"/>
      <c r="J466" s="14" t="str">
        <f t="shared" si="17"/>
        <v/>
      </c>
      <c r="K466" s="2"/>
      <c r="L466" s="4" t="str">
        <f>IF(AND(G466="",H466=""),"",IF(OR(C466&lt;NgayBatDau,C466&gt;NgayKetThuc),"Ngày tháng phải nằm trong kỳ kế toán",IF(AND(F466&lt;&gt;"",COUNTIF(#REF!,F466)=0),"Tên loại DT/CP chưa được khai báo vào DS Tên loại DTCP","")))</f>
        <v/>
      </c>
    </row>
    <row r="467" spans="2:12" ht="27.75" customHeight="1">
      <c r="B467" s="4">
        <f t="shared" si="16"/>
        <v>465</v>
      </c>
      <c r="C467" s="16"/>
      <c r="D467" s="10"/>
      <c r="E467" s="2"/>
      <c r="F467" s="10"/>
      <c r="G467" s="7"/>
      <c r="H467" s="7"/>
      <c r="I467" s="7"/>
      <c r="J467" s="14" t="str">
        <f t="shared" si="17"/>
        <v/>
      </c>
      <c r="K467" s="2"/>
      <c r="L467" s="4" t="str">
        <f>IF(AND(G467="",H467=""),"",IF(OR(C467&lt;NgayBatDau,C467&gt;NgayKetThuc),"Ngày tháng phải nằm trong kỳ kế toán",IF(AND(F467&lt;&gt;"",COUNTIF(#REF!,F467)=0),"Tên loại DT/CP chưa được khai báo vào DS Tên loại DTCP","")))</f>
        <v/>
      </c>
    </row>
    <row r="468" spans="2:12" ht="27.75" customHeight="1">
      <c r="B468" s="4">
        <f t="shared" si="16"/>
        <v>466</v>
      </c>
      <c r="C468" s="16"/>
      <c r="D468" s="10"/>
      <c r="E468" s="2"/>
      <c r="F468" s="10"/>
      <c r="G468" s="7"/>
      <c r="H468" s="7"/>
      <c r="I468" s="7"/>
      <c r="J468" s="14" t="str">
        <f t="shared" si="17"/>
        <v/>
      </c>
      <c r="K468" s="2"/>
      <c r="L468" s="4" t="str">
        <f>IF(AND(G468="",H468=""),"",IF(OR(C468&lt;NgayBatDau,C468&gt;NgayKetThuc),"Ngày tháng phải nằm trong kỳ kế toán",IF(AND(F468&lt;&gt;"",COUNTIF(#REF!,F468)=0),"Tên loại DT/CP chưa được khai báo vào DS Tên loại DTCP","")))</f>
        <v/>
      </c>
    </row>
    <row r="469" spans="2:12" ht="27.75" customHeight="1">
      <c r="B469" s="4">
        <f t="shared" si="16"/>
        <v>467</v>
      </c>
      <c r="C469" s="16"/>
      <c r="D469" s="10"/>
      <c r="E469" s="2"/>
      <c r="F469" s="10"/>
      <c r="G469" s="7"/>
      <c r="H469" s="7"/>
      <c r="I469" s="7"/>
      <c r="J469" s="14" t="str">
        <f t="shared" si="17"/>
        <v/>
      </c>
      <c r="K469" s="2"/>
      <c r="L469" s="4" t="str">
        <f>IF(AND(G469="",H469=""),"",IF(OR(C469&lt;NgayBatDau,C469&gt;NgayKetThuc),"Ngày tháng phải nằm trong kỳ kế toán",IF(AND(F469&lt;&gt;"",COUNTIF(#REF!,F469)=0),"Tên loại DT/CP chưa được khai báo vào DS Tên loại DTCP","")))</f>
        <v/>
      </c>
    </row>
    <row r="470" spans="2:12" ht="27.75" customHeight="1">
      <c r="B470" s="4">
        <f t="shared" si="16"/>
        <v>468</v>
      </c>
      <c r="C470" s="16"/>
      <c r="D470" s="10"/>
      <c r="E470" s="2"/>
      <c r="F470" s="10"/>
      <c r="G470" s="7"/>
      <c r="H470" s="7"/>
      <c r="I470" s="7"/>
      <c r="J470" s="14" t="str">
        <f t="shared" si="17"/>
        <v/>
      </c>
      <c r="K470" s="2"/>
      <c r="L470" s="4" t="str">
        <f>IF(AND(G470="",H470=""),"",IF(OR(C470&lt;NgayBatDau,C470&gt;NgayKetThuc),"Ngày tháng phải nằm trong kỳ kế toán",IF(AND(F470&lt;&gt;"",COUNTIF(#REF!,F470)=0),"Tên loại DT/CP chưa được khai báo vào DS Tên loại DTCP","")))</f>
        <v/>
      </c>
    </row>
    <row r="471" spans="2:12" ht="27.75" customHeight="1">
      <c r="B471" s="4">
        <f t="shared" si="16"/>
        <v>469</v>
      </c>
      <c r="C471" s="16"/>
      <c r="D471" s="10"/>
      <c r="E471" s="2"/>
      <c r="F471" s="10"/>
      <c r="G471" s="7"/>
      <c r="H471" s="7"/>
      <c r="I471" s="7"/>
      <c r="J471" s="14" t="str">
        <f t="shared" si="17"/>
        <v/>
      </c>
      <c r="K471" s="2"/>
      <c r="L471" s="4" t="str">
        <f>IF(AND(G471="",H471=""),"",IF(OR(C471&lt;NgayBatDau,C471&gt;NgayKetThuc),"Ngày tháng phải nằm trong kỳ kế toán",IF(AND(F471&lt;&gt;"",COUNTIF(#REF!,F471)=0),"Tên loại DT/CP chưa được khai báo vào DS Tên loại DTCP","")))</f>
        <v/>
      </c>
    </row>
    <row r="472" spans="2:12" ht="27.75" customHeight="1">
      <c r="B472" s="4">
        <f t="shared" si="16"/>
        <v>470</v>
      </c>
      <c r="C472" s="16"/>
      <c r="D472" s="10"/>
      <c r="E472" s="2"/>
      <c r="F472" s="10"/>
      <c r="G472" s="7"/>
      <c r="H472" s="7"/>
      <c r="I472" s="7"/>
      <c r="J472" s="14" t="str">
        <f t="shared" si="17"/>
        <v/>
      </c>
      <c r="K472" s="2"/>
      <c r="L472" s="4" t="str">
        <f>IF(AND(G472="",H472=""),"",IF(OR(C472&lt;NgayBatDau,C472&gt;NgayKetThuc),"Ngày tháng phải nằm trong kỳ kế toán",IF(AND(F472&lt;&gt;"",COUNTIF(#REF!,F472)=0),"Tên loại DT/CP chưa được khai báo vào DS Tên loại DTCP","")))</f>
        <v/>
      </c>
    </row>
    <row r="473" spans="2:12" ht="27.75" customHeight="1">
      <c r="B473" s="4">
        <f t="shared" si="16"/>
        <v>471</v>
      </c>
      <c r="C473" s="16"/>
      <c r="D473" s="10"/>
      <c r="E473" s="2"/>
      <c r="F473" s="10"/>
      <c r="G473" s="7"/>
      <c r="H473" s="7"/>
      <c r="I473" s="7"/>
      <c r="J473" s="14" t="str">
        <f t="shared" si="17"/>
        <v/>
      </c>
      <c r="K473" s="2"/>
      <c r="L473" s="4" t="str">
        <f>IF(AND(G473="",H473=""),"",IF(OR(C473&lt;NgayBatDau,C473&gt;NgayKetThuc),"Ngày tháng phải nằm trong kỳ kế toán",IF(AND(F473&lt;&gt;"",COUNTIF(#REF!,F473)=0),"Tên loại DT/CP chưa được khai báo vào DS Tên loại DTCP","")))</f>
        <v/>
      </c>
    </row>
    <row r="474" spans="2:12" ht="27.75" customHeight="1">
      <c r="B474" s="4">
        <f t="shared" si="16"/>
        <v>472</v>
      </c>
      <c r="C474" s="16"/>
      <c r="D474" s="10"/>
      <c r="E474" s="2"/>
      <c r="F474" s="10"/>
      <c r="G474" s="7"/>
      <c r="H474" s="7"/>
      <c r="I474" s="7"/>
      <c r="J474" s="14" t="str">
        <f t="shared" si="17"/>
        <v/>
      </c>
      <c r="K474" s="2"/>
      <c r="L474" s="4" t="str">
        <f>IF(AND(G474="",H474=""),"",IF(OR(C474&lt;NgayBatDau,C474&gt;NgayKetThuc),"Ngày tháng phải nằm trong kỳ kế toán",IF(AND(F474&lt;&gt;"",COUNTIF(#REF!,F474)=0),"Tên loại DT/CP chưa được khai báo vào DS Tên loại DTCP","")))</f>
        <v/>
      </c>
    </row>
    <row r="475" spans="2:12" ht="27.75" customHeight="1">
      <c r="B475" s="4">
        <f t="shared" si="16"/>
        <v>473</v>
      </c>
      <c r="C475" s="16"/>
      <c r="D475" s="10"/>
      <c r="E475" s="2"/>
      <c r="F475" s="10"/>
      <c r="G475" s="7"/>
      <c r="H475" s="7"/>
      <c r="I475" s="7"/>
      <c r="J475" s="14" t="str">
        <f t="shared" si="17"/>
        <v/>
      </c>
      <c r="K475" s="2"/>
      <c r="L475" s="4" t="str">
        <f>IF(AND(G475="",H475=""),"",IF(OR(C475&lt;NgayBatDau,C475&gt;NgayKetThuc),"Ngày tháng phải nằm trong kỳ kế toán",IF(AND(F475&lt;&gt;"",COUNTIF(#REF!,F475)=0),"Tên loại DT/CP chưa được khai báo vào DS Tên loại DTCP","")))</f>
        <v/>
      </c>
    </row>
    <row r="476" spans="2:12" ht="27.75" customHeight="1">
      <c r="B476" s="4">
        <f t="shared" si="16"/>
        <v>474</v>
      </c>
      <c r="C476" s="16"/>
      <c r="D476" s="10"/>
      <c r="E476" s="2"/>
      <c r="F476" s="10"/>
      <c r="G476" s="7"/>
      <c r="H476" s="7"/>
      <c r="I476" s="7"/>
      <c r="J476" s="14" t="str">
        <f t="shared" si="17"/>
        <v/>
      </c>
      <c r="K476" s="2"/>
      <c r="L476" s="4" t="str">
        <f>IF(AND(G476="",H476=""),"",IF(OR(C476&lt;NgayBatDau,C476&gt;NgayKetThuc),"Ngày tháng phải nằm trong kỳ kế toán",IF(AND(F476&lt;&gt;"",COUNTIF(#REF!,F476)=0),"Tên loại DT/CP chưa được khai báo vào DS Tên loại DTCP","")))</f>
        <v/>
      </c>
    </row>
    <row r="477" spans="2:12" ht="27.75" customHeight="1">
      <c r="B477" s="4">
        <f t="shared" si="16"/>
        <v>475</v>
      </c>
      <c r="C477" s="16"/>
      <c r="D477" s="10"/>
      <c r="E477" s="2"/>
      <c r="F477" s="10"/>
      <c r="G477" s="7"/>
      <c r="H477" s="7"/>
      <c r="I477" s="7"/>
      <c r="J477" s="14" t="str">
        <f t="shared" si="17"/>
        <v/>
      </c>
      <c r="K477" s="2"/>
      <c r="L477" s="4" t="str">
        <f>IF(AND(G477="",H477=""),"",IF(OR(C477&lt;NgayBatDau,C477&gt;NgayKetThuc),"Ngày tháng phải nằm trong kỳ kế toán",IF(AND(F477&lt;&gt;"",COUNTIF(#REF!,F477)=0),"Tên loại DT/CP chưa được khai báo vào DS Tên loại DTCP","")))</f>
        <v/>
      </c>
    </row>
    <row r="478" spans="2:12" ht="27.75" customHeight="1">
      <c r="B478" s="4">
        <f t="shared" si="16"/>
        <v>476</v>
      </c>
      <c r="C478" s="16"/>
      <c r="D478" s="10"/>
      <c r="E478" s="2"/>
      <c r="F478" s="10"/>
      <c r="G478" s="7"/>
      <c r="H478" s="7"/>
      <c r="I478" s="7"/>
      <c r="J478" s="14" t="str">
        <f t="shared" si="17"/>
        <v/>
      </c>
      <c r="K478" s="2"/>
      <c r="L478" s="4" t="str">
        <f>IF(AND(G478="",H478=""),"",IF(OR(C478&lt;NgayBatDau,C478&gt;NgayKetThuc),"Ngày tháng phải nằm trong kỳ kế toán",IF(AND(F478&lt;&gt;"",COUNTIF(#REF!,F478)=0),"Tên loại DT/CP chưa được khai báo vào DS Tên loại DTCP","")))</f>
        <v/>
      </c>
    </row>
    <row r="479" spans="2:12" ht="27.75" customHeight="1">
      <c r="B479" s="4">
        <f t="shared" si="16"/>
        <v>477</v>
      </c>
      <c r="C479" s="16"/>
      <c r="D479" s="10"/>
      <c r="E479" s="2"/>
      <c r="F479" s="10"/>
      <c r="G479" s="7"/>
      <c r="H479" s="7"/>
      <c r="I479" s="7"/>
      <c r="J479" s="14" t="str">
        <f t="shared" si="17"/>
        <v/>
      </c>
      <c r="K479" s="2"/>
      <c r="L479" s="4" t="str">
        <f>IF(AND(G479="",H479=""),"",IF(OR(C479&lt;NgayBatDau,C479&gt;NgayKetThuc),"Ngày tháng phải nằm trong kỳ kế toán",IF(AND(F479&lt;&gt;"",COUNTIF(#REF!,F479)=0),"Tên loại DT/CP chưa được khai báo vào DS Tên loại DTCP","")))</f>
        <v/>
      </c>
    </row>
    <row r="480" spans="2:12" ht="27.75" customHeight="1">
      <c r="B480" s="4">
        <f t="shared" si="16"/>
        <v>478</v>
      </c>
      <c r="C480" s="16"/>
      <c r="D480" s="10"/>
      <c r="E480" s="2"/>
      <c r="F480" s="10"/>
      <c r="G480" s="7"/>
      <c r="H480" s="7"/>
      <c r="I480" s="7"/>
      <c r="J480" s="14" t="str">
        <f t="shared" si="17"/>
        <v/>
      </c>
      <c r="K480" s="2"/>
      <c r="L480" s="4" t="str">
        <f>IF(AND(G480="",H480=""),"",IF(OR(C480&lt;NgayBatDau,C480&gt;NgayKetThuc),"Ngày tháng phải nằm trong kỳ kế toán",IF(AND(F480&lt;&gt;"",COUNTIF(#REF!,F480)=0),"Tên loại DT/CP chưa được khai báo vào DS Tên loại DTCP","")))</f>
        <v/>
      </c>
    </row>
    <row r="481" spans="2:12" ht="27.75" customHeight="1">
      <c r="B481" s="4">
        <f t="shared" si="16"/>
        <v>479</v>
      </c>
      <c r="C481" s="16"/>
      <c r="D481" s="10"/>
      <c r="E481" s="2"/>
      <c r="F481" s="10"/>
      <c r="G481" s="7"/>
      <c r="H481" s="7"/>
      <c r="I481" s="7"/>
      <c r="J481" s="14" t="str">
        <f t="shared" si="17"/>
        <v/>
      </c>
      <c r="K481" s="2"/>
      <c r="L481" s="4" t="str">
        <f>IF(AND(G481="",H481=""),"",IF(OR(C481&lt;NgayBatDau,C481&gt;NgayKetThuc),"Ngày tháng phải nằm trong kỳ kế toán",IF(AND(F481&lt;&gt;"",COUNTIF(#REF!,F481)=0),"Tên loại DT/CP chưa được khai báo vào DS Tên loại DTCP","")))</f>
        <v/>
      </c>
    </row>
    <row r="482" spans="2:12" ht="27.75" customHeight="1">
      <c r="B482" s="4">
        <f t="shared" si="16"/>
        <v>480</v>
      </c>
      <c r="C482" s="16"/>
      <c r="D482" s="10"/>
      <c r="E482" s="2"/>
      <c r="F482" s="10"/>
      <c r="G482" s="7"/>
      <c r="H482" s="7"/>
      <c r="I482" s="7"/>
      <c r="J482" s="14" t="str">
        <f t="shared" si="17"/>
        <v/>
      </c>
      <c r="K482" s="2"/>
      <c r="L482" s="4" t="str">
        <f>IF(AND(G482="",H482=""),"",IF(OR(C482&lt;NgayBatDau,C482&gt;NgayKetThuc),"Ngày tháng phải nằm trong kỳ kế toán",IF(AND(F482&lt;&gt;"",COUNTIF(#REF!,F482)=0),"Tên loại DT/CP chưa được khai báo vào DS Tên loại DTCP","")))</f>
        <v/>
      </c>
    </row>
    <row r="483" spans="2:12" ht="27.75" customHeight="1">
      <c r="B483" s="4">
        <f t="shared" si="16"/>
        <v>481</v>
      </c>
      <c r="C483" s="16"/>
      <c r="D483" s="10"/>
      <c r="E483" s="2"/>
      <c r="F483" s="10"/>
      <c r="G483" s="7"/>
      <c r="H483" s="7"/>
      <c r="I483" s="7"/>
      <c r="J483" s="14" t="str">
        <f t="shared" si="17"/>
        <v/>
      </c>
      <c r="K483" s="2"/>
      <c r="L483" s="4" t="str">
        <f>IF(AND(G483="",H483=""),"",IF(OR(C483&lt;NgayBatDau,C483&gt;NgayKetThuc),"Ngày tháng phải nằm trong kỳ kế toán",IF(AND(F483&lt;&gt;"",COUNTIF(#REF!,F483)=0),"Tên loại DT/CP chưa được khai báo vào DS Tên loại DTCP","")))</f>
        <v/>
      </c>
    </row>
    <row r="484" spans="2:12" ht="27.75" customHeight="1">
      <c r="B484" s="4">
        <f t="shared" si="16"/>
        <v>482</v>
      </c>
      <c r="C484" s="16"/>
      <c r="D484" s="10"/>
      <c r="E484" s="2"/>
      <c r="F484" s="10"/>
      <c r="G484" s="7"/>
      <c r="H484" s="7"/>
      <c r="I484" s="7"/>
      <c r="J484" s="14" t="str">
        <f t="shared" si="17"/>
        <v/>
      </c>
      <c r="K484" s="2"/>
      <c r="L484" s="4" t="str">
        <f>IF(AND(G484="",H484=""),"",IF(OR(C484&lt;NgayBatDau,C484&gt;NgayKetThuc),"Ngày tháng phải nằm trong kỳ kế toán",IF(AND(F484&lt;&gt;"",COUNTIF(#REF!,F484)=0),"Tên loại DT/CP chưa được khai báo vào DS Tên loại DTCP","")))</f>
        <v/>
      </c>
    </row>
    <row r="485" spans="2:12" ht="27.75" customHeight="1">
      <c r="B485" s="4">
        <f t="shared" si="16"/>
        <v>483</v>
      </c>
      <c r="C485" s="16"/>
      <c r="D485" s="10"/>
      <c r="E485" s="2"/>
      <c r="F485" s="10"/>
      <c r="G485" s="7"/>
      <c r="H485" s="7"/>
      <c r="I485" s="7"/>
      <c r="J485" s="14" t="str">
        <f t="shared" si="17"/>
        <v/>
      </c>
      <c r="K485" s="2"/>
      <c r="L485" s="4" t="str">
        <f>IF(AND(G485="",H485=""),"",IF(OR(C485&lt;NgayBatDau,C485&gt;NgayKetThuc),"Ngày tháng phải nằm trong kỳ kế toán",IF(AND(F485&lt;&gt;"",COUNTIF(#REF!,F485)=0),"Tên loại DT/CP chưa được khai báo vào DS Tên loại DTCP","")))</f>
        <v/>
      </c>
    </row>
    <row r="486" spans="2:12" ht="27.75" customHeight="1">
      <c r="B486" s="4">
        <f t="shared" si="16"/>
        <v>484</v>
      </c>
      <c r="C486" s="16"/>
      <c r="D486" s="10"/>
      <c r="E486" s="2"/>
      <c r="F486" s="10"/>
      <c r="G486" s="7"/>
      <c r="H486" s="7"/>
      <c r="I486" s="7"/>
      <c r="J486" s="14" t="str">
        <f t="shared" si="17"/>
        <v/>
      </c>
      <c r="K486" s="2"/>
      <c r="L486" s="4" t="str">
        <f>IF(AND(G486="",H486=""),"",IF(OR(C486&lt;NgayBatDau,C486&gt;NgayKetThuc),"Ngày tháng phải nằm trong kỳ kế toán",IF(AND(F486&lt;&gt;"",COUNTIF(#REF!,F486)=0),"Tên loại DT/CP chưa được khai báo vào DS Tên loại DTCP","")))</f>
        <v/>
      </c>
    </row>
    <row r="487" spans="2:12" ht="27.75" customHeight="1">
      <c r="B487" s="4">
        <f t="shared" si="16"/>
        <v>485</v>
      </c>
      <c r="C487" s="16"/>
      <c r="D487" s="10"/>
      <c r="E487" s="2"/>
      <c r="F487" s="10"/>
      <c r="G487" s="7"/>
      <c r="H487" s="7"/>
      <c r="I487" s="7"/>
      <c r="J487" s="14" t="str">
        <f t="shared" si="17"/>
        <v/>
      </c>
      <c r="K487" s="2"/>
      <c r="L487" s="4" t="str">
        <f>IF(AND(G487="",H487=""),"",IF(OR(C487&lt;NgayBatDau,C487&gt;NgayKetThuc),"Ngày tháng phải nằm trong kỳ kế toán",IF(AND(F487&lt;&gt;"",COUNTIF(#REF!,F487)=0),"Tên loại DT/CP chưa được khai báo vào DS Tên loại DTCP","")))</f>
        <v/>
      </c>
    </row>
    <row r="488" spans="2:12" ht="27.75" customHeight="1">
      <c r="B488" s="4">
        <f t="shared" si="16"/>
        <v>486</v>
      </c>
      <c r="C488" s="16"/>
      <c r="D488" s="10"/>
      <c r="E488" s="2"/>
      <c r="F488" s="10"/>
      <c r="G488" s="7"/>
      <c r="H488" s="7"/>
      <c r="I488" s="7"/>
      <c r="J488" s="14" t="str">
        <f t="shared" si="17"/>
        <v/>
      </c>
      <c r="K488" s="2"/>
      <c r="L488" s="4" t="str">
        <f>IF(AND(G488="",H488=""),"",IF(OR(C488&lt;NgayBatDau,C488&gt;NgayKetThuc),"Ngày tháng phải nằm trong kỳ kế toán",IF(AND(F488&lt;&gt;"",COUNTIF(#REF!,F488)=0),"Tên loại DT/CP chưa được khai báo vào DS Tên loại DTCP","")))</f>
        <v/>
      </c>
    </row>
    <row r="489" spans="2:12" ht="27.75" customHeight="1">
      <c r="B489" s="4">
        <f t="shared" si="16"/>
        <v>487</v>
      </c>
      <c r="C489" s="16"/>
      <c r="D489" s="10"/>
      <c r="E489" s="2"/>
      <c r="F489" s="10"/>
      <c r="G489" s="7"/>
      <c r="H489" s="7"/>
      <c r="I489" s="7"/>
      <c r="J489" s="14" t="str">
        <f t="shared" si="17"/>
        <v/>
      </c>
      <c r="K489" s="2"/>
      <c r="L489" s="4" t="str">
        <f>IF(AND(G489="",H489=""),"",IF(OR(C489&lt;NgayBatDau,C489&gt;NgayKetThuc),"Ngày tháng phải nằm trong kỳ kế toán",IF(AND(F489&lt;&gt;"",COUNTIF(#REF!,F489)=0),"Tên loại DT/CP chưa được khai báo vào DS Tên loại DTCP","")))</f>
        <v/>
      </c>
    </row>
    <row r="490" spans="2:12" ht="27.75" customHeight="1">
      <c r="B490" s="4">
        <f t="shared" si="16"/>
        <v>488</v>
      </c>
      <c r="C490" s="16"/>
      <c r="D490" s="10"/>
      <c r="E490" s="2"/>
      <c r="F490" s="10"/>
      <c r="G490" s="7"/>
      <c r="H490" s="7"/>
      <c r="I490" s="7"/>
      <c r="J490" s="14" t="str">
        <f t="shared" si="17"/>
        <v/>
      </c>
      <c r="K490" s="2"/>
      <c r="L490" s="4" t="str">
        <f>IF(AND(G490="",H490=""),"",IF(OR(C490&lt;NgayBatDau,C490&gt;NgayKetThuc),"Ngày tháng phải nằm trong kỳ kế toán",IF(AND(F490&lt;&gt;"",COUNTIF(#REF!,F490)=0),"Tên loại DT/CP chưa được khai báo vào DS Tên loại DTCP","")))</f>
        <v/>
      </c>
    </row>
    <row r="491" spans="2:12" ht="27.75" customHeight="1">
      <c r="B491" s="4">
        <f t="shared" si="16"/>
        <v>489</v>
      </c>
      <c r="C491" s="16"/>
      <c r="D491" s="10"/>
      <c r="E491" s="2"/>
      <c r="F491" s="10"/>
      <c r="G491" s="7"/>
      <c r="H491" s="7"/>
      <c r="I491" s="7"/>
      <c r="J491" s="14" t="str">
        <f t="shared" si="17"/>
        <v/>
      </c>
      <c r="K491" s="2"/>
      <c r="L491" s="4" t="str">
        <f>IF(AND(G491="",H491=""),"",IF(OR(C491&lt;NgayBatDau,C491&gt;NgayKetThuc),"Ngày tháng phải nằm trong kỳ kế toán",IF(AND(F491&lt;&gt;"",COUNTIF(#REF!,F491)=0),"Tên loại DT/CP chưa được khai báo vào DS Tên loại DTCP","")))</f>
        <v/>
      </c>
    </row>
    <row r="492" spans="2:12" ht="27.75" customHeight="1">
      <c r="B492" s="4">
        <f t="shared" si="16"/>
        <v>490</v>
      </c>
      <c r="C492" s="16"/>
      <c r="D492" s="10"/>
      <c r="E492" s="2"/>
      <c r="F492" s="10"/>
      <c r="G492" s="7"/>
      <c r="H492" s="7"/>
      <c r="I492" s="7"/>
      <c r="J492" s="14" t="str">
        <f t="shared" si="17"/>
        <v/>
      </c>
      <c r="K492" s="2"/>
      <c r="L492" s="4" t="str">
        <f>IF(AND(G492="",H492=""),"",IF(OR(C492&lt;NgayBatDau,C492&gt;NgayKetThuc),"Ngày tháng phải nằm trong kỳ kế toán",IF(AND(F492&lt;&gt;"",COUNTIF(#REF!,F492)=0),"Tên loại DT/CP chưa được khai báo vào DS Tên loại DTCP","")))</f>
        <v/>
      </c>
    </row>
    <row r="493" spans="2:12" ht="27.75" customHeight="1">
      <c r="B493" s="4">
        <f t="shared" si="16"/>
        <v>491</v>
      </c>
      <c r="C493" s="16"/>
      <c r="D493" s="10"/>
      <c r="E493" s="2"/>
      <c r="F493" s="10"/>
      <c r="G493" s="7"/>
      <c r="H493" s="7"/>
      <c r="I493" s="7"/>
      <c r="J493" s="14" t="str">
        <f t="shared" si="17"/>
        <v/>
      </c>
      <c r="K493" s="2"/>
      <c r="L493" s="4" t="str">
        <f>IF(AND(G493="",H493=""),"",IF(OR(C493&lt;NgayBatDau,C493&gt;NgayKetThuc),"Ngày tháng phải nằm trong kỳ kế toán",IF(AND(F493&lt;&gt;"",COUNTIF(#REF!,F493)=0),"Tên loại DT/CP chưa được khai báo vào DS Tên loại DTCP","")))</f>
        <v/>
      </c>
    </row>
    <row r="494" spans="2:12" ht="27.75" customHeight="1">
      <c r="B494" s="4">
        <f t="shared" si="16"/>
        <v>492</v>
      </c>
      <c r="C494" s="16"/>
      <c r="D494" s="10"/>
      <c r="E494" s="2"/>
      <c r="F494" s="10"/>
      <c r="G494" s="7"/>
      <c r="H494" s="7"/>
      <c r="I494" s="7"/>
      <c r="J494" s="14" t="str">
        <f t="shared" si="17"/>
        <v/>
      </c>
      <c r="K494" s="2"/>
      <c r="L494" s="4" t="str">
        <f>IF(AND(G494="",H494=""),"",IF(OR(C494&lt;NgayBatDau,C494&gt;NgayKetThuc),"Ngày tháng phải nằm trong kỳ kế toán",IF(AND(F494&lt;&gt;"",COUNTIF(#REF!,F494)=0),"Tên loại DT/CP chưa được khai báo vào DS Tên loại DTCP","")))</f>
        <v/>
      </c>
    </row>
    <row r="495" spans="2:12" ht="27.75" customHeight="1">
      <c r="B495" s="4">
        <f t="shared" si="16"/>
        <v>493</v>
      </c>
      <c r="C495" s="16"/>
      <c r="D495" s="10"/>
      <c r="E495" s="2"/>
      <c r="F495" s="10"/>
      <c r="G495" s="7"/>
      <c r="H495" s="7"/>
      <c r="I495" s="7"/>
      <c r="J495" s="14" t="str">
        <f t="shared" si="17"/>
        <v/>
      </c>
      <c r="K495" s="2"/>
      <c r="L495" s="4" t="str">
        <f>IF(AND(G495="",H495=""),"",IF(OR(C495&lt;NgayBatDau,C495&gt;NgayKetThuc),"Ngày tháng phải nằm trong kỳ kế toán",IF(AND(F495&lt;&gt;"",COUNTIF(#REF!,F495)=0),"Tên loại DT/CP chưa được khai báo vào DS Tên loại DTCP","")))</f>
        <v/>
      </c>
    </row>
    <row r="496" spans="2:12" ht="27.75" customHeight="1">
      <c r="B496" s="4">
        <f t="shared" si="16"/>
        <v>494</v>
      </c>
      <c r="C496" s="16"/>
      <c r="D496" s="10"/>
      <c r="E496" s="2"/>
      <c r="F496" s="10"/>
      <c r="G496" s="7"/>
      <c r="H496" s="7"/>
      <c r="I496" s="7"/>
      <c r="J496" s="14" t="str">
        <f t="shared" si="17"/>
        <v/>
      </c>
      <c r="K496" s="2"/>
      <c r="L496" s="4" t="str">
        <f>IF(AND(G496="",H496=""),"",IF(OR(C496&lt;NgayBatDau,C496&gt;NgayKetThuc),"Ngày tháng phải nằm trong kỳ kế toán",IF(AND(F496&lt;&gt;"",COUNTIF(#REF!,F496)=0),"Tên loại DT/CP chưa được khai báo vào DS Tên loại DTCP","")))</f>
        <v/>
      </c>
    </row>
    <row r="497" spans="2:12" ht="27.75" customHeight="1">
      <c r="B497" s="4">
        <f t="shared" si="16"/>
        <v>495</v>
      </c>
      <c r="C497" s="16"/>
      <c r="D497" s="10"/>
      <c r="E497" s="2"/>
      <c r="F497" s="10"/>
      <c r="G497" s="7"/>
      <c r="H497" s="7"/>
      <c r="I497" s="7"/>
      <c r="J497" s="14" t="str">
        <f t="shared" si="17"/>
        <v/>
      </c>
      <c r="K497" s="2"/>
      <c r="L497" s="4" t="str">
        <f>IF(AND(G497="",H497=""),"",IF(OR(C497&lt;NgayBatDau,C497&gt;NgayKetThuc),"Ngày tháng phải nằm trong kỳ kế toán",IF(AND(F497&lt;&gt;"",COUNTIF(#REF!,F497)=0),"Tên loại DT/CP chưa được khai báo vào DS Tên loại DTCP","")))</f>
        <v/>
      </c>
    </row>
    <row r="498" spans="2:12" ht="27.75" customHeight="1">
      <c r="B498" s="4">
        <f t="shared" si="16"/>
        <v>496</v>
      </c>
      <c r="C498" s="16"/>
      <c r="D498" s="10"/>
      <c r="E498" s="2"/>
      <c r="F498" s="10"/>
      <c r="G498" s="7"/>
      <c r="H498" s="7"/>
      <c r="I498" s="7"/>
      <c r="J498" s="14" t="str">
        <f t="shared" si="17"/>
        <v/>
      </c>
      <c r="K498" s="2"/>
      <c r="L498" s="4" t="str">
        <f>IF(AND(G498="",H498=""),"",IF(OR(C498&lt;NgayBatDau,C498&gt;NgayKetThuc),"Ngày tháng phải nằm trong kỳ kế toán",IF(AND(F498&lt;&gt;"",COUNTIF(#REF!,F498)=0),"Tên loại DT/CP chưa được khai báo vào DS Tên loại DTCP","")))</f>
        <v/>
      </c>
    </row>
    <row r="499" spans="2:12" ht="27.75" customHeight="1">
      <c r="B499" s="4">
        <f t="shared" si="16"/>
        <v>497</v>
      </c>
      <c r="C499" s="16"/>
      <c r="D499" s="10"/>
      <c r="E499" s="2"/>
      <c r="F499" s="10"/>
      <c r="G499" s="7"/>
      <c r="H499" s="7"/>
      <c r="I499" s="7"/>
      <c r="J499" s="14" t="str">
        <f t="shared" si="17"/>
        <v/>
      </c>
      <c r="K499" s="2"/>
      <c r="L499" s="4" t="str">
        <f>IF(AND(G499="",H499=""),"",IF(OR(C499&lt;NgayBatDau,C499&gt;NgayKetThuc),"Ngày tháng phải nằm trong kỳ kế toán",IF(AND(F499&lt;&gt;"",COUNTIF(#REF!,F499)=0),"Tên loại DT/CP chưa được khai báo vào DS Tên loại DTCP","")))</f>
        <v/>
      </c>
    </row>
    <row r="500" spans="2:12" ht="27.75" customHeight="1">
      <c r="B500" s="4">
        <f t="shared" si="16"/>
        <v>498</v>
      </c>
      <c r="C500" s="16"/>
      <c r="D500" s="10"/>
      <c r="E500" s="2"/>
      <c r="F500" s="10"/>
      <c r="G500" s="7"/>
      <c r="H500" s="7"/>
      <c r="I500" s="7"/>
      <c r="J500" s="14" t="str">
        <f t="shared" si="17"/>
        <v/>
      </c>
      <c r="K500" s="2"/>
      <c r="L500" s="4" t="str">
        <f>IF(AND(G500="",H500=""),"",IF(OR(C500&lt;NgayBatDau,C500&gt;NgayKetThuc),"Ngày tháng phải nằm trong kỳ kế toán",IF(AND(F500&lt;&gt;"",COUNTIF(#REF!,F500)=0),"Tên loại DT/CP chưa được khai báo vào DS Tên loại DTCP","")))</f>
        <v/>
      </c>
    </row>
    <row r="501" spans="2:12" ht="27.75" customHeight="1">
      <c r="B501" s="4">
        <f t="shared" si="16"/>
        <v>499</v>
      </c>
      <c r="C501" s="16"/>
      <c r="D501" s="10"/>
      <c r="E501" s="2"/>
      <c r="F501" s="10"/>
      <c r="G501" s="7"/>
      <c r="H501" s="7"/>
      <c r="I501" s="7"/>
      <c r="J501" s="14" t="str">
        <f t="shared" si="17"/>
        <v/>
      </c>
      <c r="K501" s="2"/>
      <c r="L501" s="4" t="str">
        <f>IF(AND(G501="",H501=""),"",IF(OR(C501&lt;NgayBatDau,C501&gt;NgayKetThuc),"Ngày tháng phải nằm trong kỳ kế toán",IF(AND(F501&lt;&gt;"",COUNTIF(#REF!,F501)=0),"Tên loại DT/CP chưa được khai báo vào DS Tên loại DTCP","")))</f>
        <v/>
      </c>
    </row>
    <row r="502" spans="2:12" ht="27.75" customHeight="1">
      <c r="B502" s="4">
        <f t="shared" si="16"/>
        <v>500</v>
      </c>
      <c r="C502" s="16"/>
      <c r="D502" s="10"/>
      <c r="E502" s="2"/>
      <c r="F502" s="10"/>
      <c r="G502" s="7"/>
      <c r="H502" s="7"/>
      <c r="I502" s="7"/>
      <c r="J502" s="14" t="str">
        <f t="shared" si="17"/>
        <v/>
      </c>
      <c r="K502" s="2"/>
      <c r="L502" s="4" t="str">
        <f>IF(AND(G502="",H502=""),"",IF(OR(C502&lt;NgayBatDau,C502&gt;NgayKetThuc),"Ngày tháng phải nằm trong kỳ kế toán",IF(AND(F502&lt;&gt;"",COUNTIF(#REF!,F502)=0),"Tên loại DT/CP chưa được khai báo vào DS Tên loại DTCP","")))</f>
        <v/>
      </c>
    </row>
    <row r="503" spans="2:12" ht="27.75" customHeight="1">
      <c r="B503" s="4">
        <f t="shared" si="16"/>
        <v>501</v>
      </c>
      <c r="C503" s="16"/>
      <c r="D503" s="10"/>
      <c r="E503" s="2"/>
      <c r="F503" s="10"/>
      <c r="G503" s="7"/>
      <c r="H503" s="7"/>
      <c r="I503" s="7"/>
      <c r="J503" s="14" t="str">
        <f t="shared" si="17"/>
        <v/>
      </c>
      <c r="K503" s="2"/>
      <c r="L503" s="4" t="str">
        <f>IF(AND(G503="",H503=""),"",IF(OR(C503&lt;NgayBatDau,C503&gt;NgayKetThuc),"Ngày tháng phải nằm trong kỳ kế toán",IF(AND(F503&lt;&gt;"",COUNTIF(#REF!,F503)=0),"Tên loại DT/CP chưa được khai báo vào DS Tên loại DTCP","")))</f>
        <v/>
      </c>
    </row>
    <row r="504" spans="2:12" ht="27.75" customHeight="1">
      <c r="B504" s="4">
        <f t="shared" si="16"/>
        <v>502</v>
      </c>
      <c r="C504" s="16"/>
      <c r="D504" s="10"/>
      <c r="E504" s="2"/>
      <c r="F504" s="10"/>
      <c r="G504" s="7"/>
      <c r="H504" s="7"/>
      <c r="I504" s="7"/>
      <c r="J504" s="14" t="str">
        <f t="shared" si="17"/>
        <v/>
      </c>
      <c r="K504" s="2"/>
      <c r="L504" s="4" t="str">
        <f>IF(AND(G504="",H504=""),"",IF(OR(C504&lt;NgayBatDau,C504&gt;NgayKetThuc),"Ngày tháng phải nằm trong kỳ kế toán",IF(AND(F504&lt;&gt;"",COUNTIF(#REF!,F504)=0),"Tên loại DT/CP chưa được khai báo vào DS Tên loại DTCP","")))</f>
        <v/>
      </c>
    </row>
    <row r="505" spans="2:12" ht="27.75" customHeight="1">
      <c r="B505" s="4">
        <f t="shared" si="16"/>
        <v>503</v>
      </c>
      <c r="C505" s="16"/>
      <c r="D505" s="10"/>
      <c r="E505" s="2"/>
      <c r="F505" s="10"/>
      <c r="G505" s="7"/>
      <c r="H505" s="7"/>
      <c r="I505" s="7"/>
      <c r="J505" s="14" t="str">
        <f t="shared" si="17"/>
        <v/>
      </c>
      <c r="K505" s="2"/>
      <c r="L505" s="4" t="str">
        <f>IF(AND(G505="",H505=""),"",IF(OR(C505&lt;NgayBatDau,C505&gt;NgayKetThuc),"Ngày tháng phải nằm trong kỳ kế toán",IF(AND(F505&lt;&gt;"",COUNTIF(#REF!,F505)=0),"Tên loại DT/CP chưa được khai báo vào DS Tên loại DTCP","")))</f>
        <v/>
      </c>
    </row>
    <row r="506" spans="2:12" ht="27.75" customHeight="1">
      <c r="B506" s="4">
        <f t="shared" si="16"/>
        <v>504</v>
      </c>
      <c r="C506" s="16"/>
      <c r="D506" s="10"/>
      <c r="E506" s="2"/>
      <c r="F506" s="10"/>
      <c r="G506" s="7"/>
      <c r="H506" s="7"/>
      <c r="I506" s="7"/>
      <c r="J506" s="14" t="str">
        <f t="shared" si="17"/>
        <v/>
      </c>
      <c r="K506" s="2"/>
      <c r="L506" s="4" t="str">
        <f>IF(AND(G506="",H506=""),"",IF(OR(C506&lt;NgayBatDau,C506&gt;NgayKetThuc),"Ngày tháng phải nằm trong kỳ kế toán",IF(AND(F506&lt;&gt;"",COUNTIF(#REF!,F506)=0),"Tên loại DT/CP chưa được khai báo vào DS Tên loại DTCP","")))</f>
        <v/>
      </c>
    </row>
    <row r="507" spans="2:12" ht="27.75" customHeight="1">
      <c r="B507" s="4">
        <f t="shared" si="16"/>
        <v>505</v>
      </c>
      <c r="C507" s="16"/>
      <c r="D507" s="10"/>
      <c r="E507" s="2"/>
      <c r="F507" s="10"/>
      <c r="G507" s="7"/>
      <c r="H507" s="7"/>
      <c r="I507" s="7"/>
      <c r="J507" s="14" t="str">
        <f t="shared" si="17"/>
        <v/>
      </c>
      <c r="K507" s="2"/>
      <c r="L507" s="4" t="str">
        <f>IF(AND(G507="",H507=""),"",IF(OR(C507&lt;NgayBatDau,C507&gt;NgayKetThuc),"Ngày tháng phải nằm trong kỳ kế toán",IF(AND(F507&lt;&gt;"",COUNTIF(#REF!,F507)=0),"Tên loại DT/CP chưa được khai báo vào DS Tên loại DTCP","")))</f>
        <v/>
      </c>
    </row>
    <row r="508" spans="2:12" ht="27.75" customHeight="1">
      <c r="B508" s="4">
        <f t="shared" si="16"/>
        <v>506</v>
      </c>
      <c r="C508" s="16"/>
      <c r="D508" s="10"/>
      <c r="E508" s="2"/>
      <c r="F508" s="10"/>
      <c r="G508" s="7"/>
      <c r="H508" s="7"/>
      <c r="I508" s="7"/>
      <c r="J508" s="14" t="str">
        <f t="shared" si="17"/>
        <v/>
      </c>
      <c r="K508" s="2"/>
      <c r="L508" s="4" t="str">
        <f>IF(AND(G508="",H508=""),"",IF(OR(C508&lt;NgayBatDau,C508&gt;NgayKetThuc),"Ngày tháng phải nằm trong kỳ kế toán",IF(AND(F508&lt;&gt;"",COUNTIF(#REF!,F508)=0),"Tên loại DT/CP chưa được khai báo vào DS Tên loại DTCP","")))</f>
        <v/>
      </c>
    </row>
    <row r="509" spans="2:12" ht="27.75" customHeight="1">
      <c r="B509" s="4">
        <f t="shared" si="16"/>
        <v>507</v>
      </c>
      <c r="C509" s="16"/>
      <c r="D509" s="10"/>
      <c r="E509" s="2"/>
      <c r="F509" s="10"/>
      <c r="G509" s="7"/>
      <c r="H509" s="7"/>
      <c r="I509" s="7"/>
      <c r="J509" s="14" t="str">
        <f t="shared" si="17"/>
        <v/>
      </c>
      <c r="K509" s="2"/>
      <c r="L509" s="4" t="str">
        <f>IF(AND(G509="",H509=""),"",IF(OR(C509&lt;NgayBatDau,C509&gt;NgayKetThuc),"Ngày tháng phải nằm trong kỳ kế toán",IF(AND(F509&lt;&gt;"",COUNTIF(#REF!,F509)=0),"Tên loại DT/CP chưa được khai báo vào DS Tên loại DTCP","")))</f>
        <v/>
      </c>
    </row>
    <row r="510" spans="2:12" ht="27.75" customHeight="1">
      <c r="B510" s="4">
        <f t="shared" si="16"/>
        <v>508</v>
      </c>
      <c r="C510" s="16"/>
      <c r="D510" s="10"/>
      <c r="E510" s="2"/>
      <c r="F510" s="10"/>
      <c r="G510" s="7"/>
      <c r="H510" s="7"/>
      <c r="I510" s="7"/>
      <c r="J510" s="14" t="str">
        <f t="shared" si="17"/>
        <v/>
      </c>
      <c r="K510" s="2"/>
      <c r="L510" s="4" t="str">
        <f>IF(AND(G510="",H510=""),"",IF(OR(C510&lt;NgayBatDau,C510&gt;NgayKetThuc),"Ngày tháng phải nằm trong kỳ kế toán",IF(AND(F510&lt;&gt;"",COUNTIF(#REF!,F510)=0),"Tên loại DT/CP chưa được khai báo vào DS Tên loại DTCP","")))</f>
        <v/>
      </c>
    </row>
    <row r="511" spans="2:12" ht="27.75" customHeight="1">
      <c r="B511" s="4">
        <f t="shared" si="16"/>
        <v>509</v>
      </c>
      <c r="C511" s="16"/>
      <c r="D511" s="10"/>
      <c r="E511" s="2"/>
      <c r="F511" s="10"/>
      <c r="G511" s="7"/>
      <c r="H511" s="7"/>
      <c r="I511" s="7"/>
      <c r="J511" s="14" t="str">
        <f t="shared" si="17"/>
        <v/>
      </c>
      <c r="K511" s="2"/>
      <c r="L511" s="4" t="str">
        <f>IF(AND(G511="",H511=""),"",IF(OR(C511&lt;NgayBatDau,C511&gt;NgayKetThuc),"Ngày tháng phải nằm trong kỳ kế toán",IF(AND(F511&lt;&gt;"",COUNTIF(#REF!,F511)=0),"Tên loại DT/CP chưa được khai báo vào DS Tên loại DTCP","")))</f>
        <v/>
      </c>
    </row>
    <row r="512" spans="2:12" ht="27.75" customHeight="1">
      <c r="B512" s="4">
        <f t="shared" si="16"/>
        <v>510</v>
      </c>
      <c r="C512" s="16"/>
      <c r="D512" s="10"/>
      <c r="E512" s="2"/>
      <c r="F512" s="10"/>
      <c r="G512" s="7"/>
      <c r="H512" s="7"/>
      <c r="I512" s="7"/>
      <c r="J512" s="14" t="str">
        <f t="shared" si="17"/>
        <v/>
      </c>
      <c r="K512" s="2"/>
      <c r="L512" s="4" t="str">
        <f>IF(AND(G512="",H512=""),"",IF(OR(C512&lt;NgayBatDau,C512&gt;NgayKetThuc),"Ngày tháng phải nằm trong kỳ kế toán",IF(AND(F512&lt;&gt;"",COUNTIF(#REF!,F512)=0),"Tên loại DT/CP chưa được khai báo vào DS Tên loại DTCP","")))</f>
        <v/>
      </c>
    </row>
    <row r="513" spans="2:12" ht="27.75" customHeight="1">
      <c r="B513" s="4">
        <f t="shared" si="16"/>
        <v>511</v>
      </c>
      <c r="C513" s="16"/>
      <c r="D513" s="10"/>
      <c r="E513" s="2"/>
      <c r="F513" s="10"/>
      <c r="G513" s="7"/>
      <c r="H513" s="7"/>
      <c r="I513" s="7"/>
      <c r="J513" s="14" t="str">
        <f t="shared" si="17"/>
        <v/>
      </c>
      <c r="K513" s="2"/>
      <c r="L513" s="4" t="str">
        <f>IF(AND(G513="",H513=""),"",IF(OR(C513&lt;NgayBatDau,C513&gt;NgayKetThuc),"Ngày tháng phải nằm trong kỳ kế toán",IF(AND(F513&lt;&gt;"",COUNTIF(#REF!,F513)=0),"Tên loại DT/CP chưa được khai báo vào DS Tên loại DTCP","")))</f>
        <v/>
      </c>
    </row>
    <row r="514" spans="2:12" ht="27.75" customHeight="1">
      <c r="B514" s="4">
        <f t="shared" si="16"/>
        <v>512</v>
      </c>
      <c r="C514" s="16"/>
      <c r="D514" s="10"/>
      <c r="E514" s="2"/>
      <c r="F514" s="10"/>
      <c r="G514" s="7"/>
      <c r="H514" s="7"/>
      <c r="I514" s="7"/>
      <c r="J514" s="14" t="str">
        <f t="shared" si="17"/>
        <v/>
      </c>
      <c r="K514" s="2"/>
      <c r="L514" s="4" t="str">
        <f>IF(AND(G514="",H514=""),"",IF(OR(C514&lt;NgayBatDau,C514&gt;NgayKetThuc),"Ngày tháng phải nằm trong kỳ kế toán",IF(AND(F514&lt;&gt;"",COUNTIF(#REF!,F514)=0),"Tên loại DT/CP chưa được khai báo vào DS Tên loại DTCP","")))</f>
        <v/>
      </c>
    </row>
    <row r="515" spans="2:12" ht="27.75" customHeight="1">
      <c r="B515" s="4">
        <f t="shared" si="16"/>
        <v>513</v>
      </c>
      <c r="C515" s="16"/>
      <c r="D515" s="10"/>
      <c r="E515" s="2"/>
      <c r="F515" s="10"/>
      <c r="G515" s="7"/>
      <c r="H515" s="7"/>
      <c r="I515" s="7"/>
      <c r="J515" s="14" t="str">
        <f t="shared" si="17"/>
        <v/>
      </c>
      <c r="K515" s="2"/>
      <c r="L515" s="4" t="str">
        <f>IF(AND(G515="",H515=""),"",IF(OR(C515&lt;NgayBatDau,C515&gt;NgayKetThuc),"Ngày tháng phải nằm trong kỳ kế toán",IF(AND(F515&lt;&gt;"",COUNTIF(#REF!,F515)=0),"Tên loại DT/CP chưa được khai báo vào DS Tên loại DTCP","")))</f>
        <v/>
      </c>
    </row>
    <row r="516" spans="2:12" ht="27.75" customHeight="1">
      <c r="B516" s="4">
        <f t="shared" ref="B516:B579" si="18">ROW(A516)-2</f>
        <v>514</v>
      </c>
      <c r="C516" s="16"/>
      <c r="D516" s="10"/>
      <c r="E516" s="2"/>
      <c r="F516" s="10"/>
      <c r="G516" s="7"/>
      <c r="H516" s="7"/>
      <c r="I516" s="7"/>
      <c r="J516" s="14" t="str">
        <f t="shared" ref="J516:J579" si="19">IF(G516&lt;&gt;"",G516*SUM(1,I516),IF(H516&lt;&gt;"",H516*SUM(1,I516),""))</f>
        <v/>
      </c>
      <c r="K516" s="2"/>
      <c r="L516" s="4" t="str">
        <f>IF(AND(G516="",H516=""),"",IF(OR(C516&lt;NgayBatDau,C516&gt;NgayKetThuc),"Ngày tháng phải nằm trong kỳ kế toán",IF(AND(F516&lt;&gt;"",COUNTIF(#REF!,F516)=0),"Tên loại DT/CP chưa được khai báo vào DS Tên loại DTCP","")))</f>
        <v/>
      </c>
    </row>
    <row r="517" spans="2:12" ht="27.75" customHeight="1">
      <c r="B517" s="4">
        <f t="shared" si="18"/>
        <v>515</v>
      </c>
      <c r="C517" s="16"/>
      <c r="D517" s="10"/>
      <c r="E517" s="2"/>
      <c r="F517" s="10"/>
      <c r="G517" s="7"/>
      <c r="H517" s="7"/>
      <c r="I517" s="7"/>
      <c r="J517" s="14" t="str">
        <f t="shared" si="19"/>
        <v/>
      </c>
      <c r="K517" s="2"/>
      <c r="L517" s="4" t="str">
        <f>IF(AND(G517="",H517=""),"",IF(OR(C517&lt;NgayBatDau,C517&gt;NgayKetThuc),"Ngày tháng phải nằm trong kỳ kế toán",IF(AND(F517&lt;&gt;"",COUNTIF(#REF!,F517)=0),"Tên loại DT/CP chưa được khai báo vào DS Tên loại DTCP","")))</f>
        <v/>
      </c>
    </row>
    <row r="518" spans="2:12" ht="27.75" customHeight="1">
      <c r="B518" s="4">
        <f t="shared" si="18"/>
        <v>516</v>
      </c>
      <c r="C518" s="16"/>
      <c r="D518" s="10"/>
      <c r="E518" s="2"/>
      <c r="F518" s="10"/>
      <c r="G518" s="7"/>
      <c r="H518" s="7"/>
      <c r="I518" s="7"/>
      <c r="J518" s="14" t="str">
        <f t="shared" si="19"/>
        <v/>
      </c>
      <c r="K518" s="2"/>
      <c r="L518" s="4" t="str">
        <f>IF(AND(G518="",H518=""),"",IF(OR(C518&lt;NgayBatDau,C518&gt;NgayKetThuc),"Ngày tháng phải nằm trong kỳ kế toán",IF(AND(F518&lt;&gt;"",COUNTIF(#REF!,F518)=0),"Tên loại DT/CP chưa được khai báo vào DS Tên loại DTCP","")))</f>
        <v/>
      </c>
    </row>
    <row r="519" spans="2:12" ht="27.75" customHeight="1">
      <c r="B519" s="4">
        <f t="shared" si="18"/>
        <v>517</v>
      </c>
      <c r="C519" s="16"/>
      <c r="D519" s="10"/>
      <c r="E519" s="2"/>
      <c r="F519" s="10"/>
      <c r="G519" s="7"/>
      <c r="H519" s="7"/>
      <c r="I519" s="7"/>
      <c r="J519" s="14" t="str">
        <f t="shared" si="19"/>
        <v/>
      </c>
      <c r="K519" s="2"/>
      <c r="L519" s="4" t="str">
        <f>IF(AND(G519="",H519=""),"",IF(OR(C519&lt;NgayBatDau,C519&gt;NgayKetThuc),"Ngày tháng phải nằm trong kỳ kế toán",IF(AND(F519&lt;&gt;"",COUNTIF(#REF!,F519)=0),"Tên loại DT/CP chưa được khai báo vào DS Tên loại DTCP","")))</f>
        <v/>
      </c>
    </row>
    <row r="520" spans="2:12" ht="27.75" customHeight="1">
      <c r="B520" s="4">
        <f t="shared" si="18"/>
        <v>518</v>
      </c>
      <c r="C520" s="16"/>
      <c r="D520" s="10"/>
      <c r="E520" s="2"/>
      <c r="F520" s="10"/>
      <c r="G520" s="7"/>
      <c r="H520" s="7"/>
      <c r="I520" s="7"/>
      <c r="J520" s="14" t="str">
        <f t="shared" si="19"/>
        <v/>
      </c>
      <c r="K520" s="2"/>
      <c r="L520" s="4" t="str">
        <f>IF(AND(G520="",H520=""),"",IF(OR(C520&lt;NgayBatDau,C520&gt;NgayKetThuc),"Ngày tháng phải nằm trong kỳ kế toán",IF(AND(F520&lt;&gt;"",COUNTIF(#REF!,F520)=0),"Tên loại DT/CP chưa được khai báo vào DS Tên loại DTCP","")))</f>
        <v/>
      </c>
    </row>
    <row r="521" spans="2:12" ht="27.75" customHeight="1">
      <c r="B521" s="4">
        <f t="shared" si="18"/>
        <v>519</v>
      </c>
      <c r="C521" s="16"/>
      <c r="D521" s="10"/>
      <c r="E521" s="2"/>
      <c r="F521" s="10"/>
      <c r="G521" s="7"/>
      <c r="H521" s="7"/>
      <c r="I521" s="7"/>
      <c r="J521" s="14" t="str">
        <f t="shared" si="19"/>
        <v/>
      </c>
      <c r="K521" s="2"/>
      <c r="L521" s="4" t="str">
        <f>IF(AND(G521="",H521=""),"",IF(OR(C521&lt;NgayBatDau,C521&gt;NgayKetThuc),"Ngày tháng phải nằm trong kỳ kế toán",IF(AND(F521&lt;&gt;"",COUNTIF(#REF!,F521)=0),"Tên loại DT/CP chưa được khai báo vào DS Tên loại DTCP","")))</f>
        <v/>
      </c>
    </row>
    <row r="522" spans="2:12" ht="27.75" customHeight="1">
      <c r="B522" s="4">
        <f t="shared" si="18"/>
        <v>520</v>
      </c>
      <c r="C522" s="16"/>
      <c r="D522" s="10"/>
      <c r="E522" s="2"/>
      <c r="F522" s="10"/>
      <c r="G522" s="7"/>
      <c r="H522" s="7"/>
      <c r="I522" s="7"/>
      <c r="J522" s="14" t="str">
        <f t="shared" si="19"/>
        <v/>
      </c>
      <c r="K522" s="2"/>
      <c r="L522" s="4" t="str">
        <f>IF(AND(G522="",H522=""),"",IF(OR(C522&lt;NgayBatDau,C522&gt;NgayKetThuc),"Ngày tháng phải nằm trong kỳ kế toán",IF(AND(F522&lt;&gt;"",COUNTIF(#REF!,F522)=0),"Tên loại DT/CP chưa được khai báo vào DS Tên loại DTCP","")))</f>
        <v/>
      </c>
    </row>
    <row r="523" spans="2:12" ht="27.75" customHeight="1">
      <c r="B523" s="4">
        <f t="shared" si="18"/>
        <v>521</v>
      </c>
      <c r="C523" s="16"/>
      <c r="D523" s="10"/>
      <c r="E523" s="2"/>
      <c r="F523" s="10"/>
      <c r="G523" s="7"/>
      <c r="H523" s="7"/>
      <c r="I523" s="7"/>
      <c r="J523" s="14" t="str">
        <f t="shared" si="19"/>
        <v/>
      </c>
      <c r="K523" s="2"/>
      <c r="L523" s="4" t="str">
        <f>IF(AND(G523="",H523=""),"",IF(OR(C523&lt;NgayBatDau,C523&gt;NgayKetThuc),"Ngày tháng phải nằm trong kỳ kế toán",IF(AND(F523&lt;&gt;"",COUNTIF(#REF!,F523)=0),"Tên loại DT/CP chưa được khai báo vào DS Tên loại DTCP","")))</f>
        <v/>
      </c>
    </row>
    <row r="524" spans="2:12" ht="27.75" customHeight="1">
      <c r="B524" s="4">
        <f t="shared" si="18"/>
        <v>522</v>
      </c>
      <c r="C524" s="16"/>
      <c r="D524" s="10"/>
      <c r="E524" s="2"/>
      <c r="F524" s="10"/>
      <c r="G524" s="7"/>
      <c r="H524" s="7"/>
      <c r="I524" s="7"/>
      <c r="J524" s="14" t="str">
        <f t="shared" si="19"/>
        <v/>
      </c>
      <c r="K524" s="2"/>
      <c r="L524" s="4" t="str">
        <f>IF(AND(G524="",H524=""),"",IF(OR(C524&lt;NgayBatDau,C524&gt;NgayKetThuc),"Ngày tháng phải nằm trong kỳ kế toán",IF(AND(F524&lt;&gt;"",COUNTIF(#REF!,F524)=0),"Tên loại DT/CP chưa được khai báo vào DS Tên loại DTCP","")))</f>
        <v/>
      </c>
    </row>
    <row r="525" spans="2:12" ht="27.75" customHeight="1">
      <c r="B525" s="4">
        <f t="shared" si="18"/>
        <v>523</v>
      </c>
      <c r="C525" s="16"/>
      <c r="D525" s="10"/>
      <c r="E525" s="2"/>
      <c r="F525" s="10"/>
      <c r="G525" s="7"/>
      <c r="H525" s="7"/>
      <c r="I525" s="7"/>
      <c r="J525" s="14" t="str">
        <f t="shared" si="19"/>
        <v/>
      </c>
      <c r="K525" s="2"/>
      <c r="L525" s="4" t="str">
        <f>IF(AND(G525="",H525=""),"",IF(OR(C525&lt;NgayBatDau,C525&gt;NgayKetThuc),"Ngày tháng phải nằm trong kỳ kế toán",IF(AND(F525&lt;&gt;"",COUNTIF(#REF!,F525)=0),"Tên loại DT/CP chưa được khai báo vào DS Tên loại DTCP","")))</f>
        <v/>
      </c>
    </row>
    <row r="526" spans="2:12" ht="27.75" customHeight="1">
      <c r="B526" s="4">
        <f t="shared" si="18"/>
        <v>524</v>
      </c>
      <c r="C526" s="16"/>
      <c r="D526" s="10"/>
      <c r="E526" s="2"/>
      <c r="F526" s="10"/>
      <c r="G526" s="7"/>
      <c r="H526" s="7"/>
      <c r="I526" s="7"/>
      <c r="J526" s="14" t="str">
        <f t="shared" si="19"/>
        <v/>
      </c>
      <c r="K526" s="2"/>
      <c r="L526" s="4" t="str">
        <f>IF(AND(G526="",H526=""),"",IF(OR(C526&lt;NgayBatDau,C526&gt;NgayKetThuc),"Ngày tháng phải nằm trong kỳ kế toán",IF(AND(F526&lt;&gt;"",COUNTIF(#REF!,F526)=0),"Tên loại DT/CP chưa được khai báo vào DS Tên loại DTCP","")))</f>
        <v/>
      </c>
    </row>
    <row r="527" spans="2:12" ht="27.75" customHeight="1">
      <c r="B527" s="4">
        <f t="shared" si="18"/>
        <v>525</v>
      </c>
      <c r="C527" s="16"/>
      <c r="D527" s="10"/>
      <c r="E527" s="2"/>
      <c r="F527" s="10"/>
      <c r="G527" s="7"/>
      <c r="H527" s="7"/>
      <c r="I527" s="7"/>
      <c r="J527" s="14" t="str">
        <f t="shared" si="19"/>
        <v/>
      </c>
      <c r="K527" s="2"/>
      <c r="L527" s="4" t="str">
        <f>IF(AND(G527="",H527=""),"",IF(OR(C527&lt;NgayBatDau,C527&gt;NgayKetThuc),"Ngày tháng phải nằm trong kỳ kế toán",IF(AND(F527&lt;&gt;"",COUNTIF(#REF!,F527)=0),"Tên loại DT/CP chưa được khai báo vào DS Tên loại DTCP","")))</f>
        <v/>
      </c>
    </row>
    <row r="528" spans="2:12" ht="27.75" customHeight="1">
      <c r="B528" s="4">
        <f t="shared" si="18"/>
        <v>526</v>
      </c>
      <c r="C528" s="16"/>
      <c r="D528" s="10"/>
      <c r="E528" s="2"/>
      <c r="F528" s="10"/>
      <c r="G528" s="7"/>
      <c r="H528" s="7"/>
      <c r="I528" s="7"/>
      <c r="J528" s="14" t="str">
        <f t="shared" si="19"/>
        <v/>
      </c>
      <c r="K528" s="2"/>
      <c r="L528" s="4" t="str">
        <f>IF(AND(G528="",H528=""),"",IF(OR(C528&lt;NgayBatDau,C528&gt;NgayKetThuc),"Ngày tháng phải nằm trong kỳ kế toán",IF(AND(F528&lt;&gt;"",COUNTIF(#REF!,F528)=0),"Tên loại DT/CP chưa được khai báo vào DS Tên loại DTCP","")))</f>
        <v/>
      </c>
    </row>
    <row r="529" spans="2:12" ht="27.75" customHeight="1">
      <c r="B529" s="4">
        <f t="shared" si="18"/>
        <v>527</v>
      </c>
      <c r="C529" s="16"/>
      <c r="D529" s="10"/>
      <c r="E529" s="2"/>
      <c r="F529" s="10"/>
      <c r="G529" s="7"/>
      <c r="H529" s="7"/>
      <c r="I529" s="7"/>
      <c r="J529" s="14" t="str">
        <f t="shared" si="19"/>
        <v/>
      </c>
      <c r="K529" s="2"/>
      <c r="L529" s="4" t="str">
        <f>IF(AND(G529="",H529=""),"",IF(OR(C529&lt;NgayBatDau,C529&gt;NgayKetThuc),"Ngày tháng phải nằm trong kỳ kế toán",IF(AND(F529&lt;&gt;"",COUNTIF(#REF!,F529)=0),"Tên loại DT/CP chưa được khai báo vào DS Tên loại DTCP","")))</f>
        <v/>
      </c>
    </row>
    <row r="530" spans="2:12" ht="27.75" customHeight="1">
      <c r="B530" s="4">
        <f t="shared" si="18"/>
        <v>528</v>
      </c>
      <c r="C530" s="16"/>
      <c r="D530" s="10"/>
      <c r="E530" s="2"/>
      <c r="F530" s="10"/>
      <c r="G530" s="7"/>
      <c r="H530" s="7"/>
      <c r="I530" s="7"/>
      <c r="J530" s="14" t="str">
        <f t="shared" si="19"/>
        <v/>
      </c>
      <c r="K530" s="2"/>
      <c r="L530" s="4" t="str">
        <f>IF(AND(G530="",H530=""),"",IF(OR(C530&lt;NgayBatDau,C530&gt;NgayKetThuc),"Ngày tháng phải nằm trong kỳ kế toán",IF(AND(F530&lt;&gt;"",COUNTIF(#REF!,F530)=0),"Tên loại DT/CP chưa được khai báo vào DS Tên loại DTCP","")))</f>
        <v/>
      </c>
    </row>
    <row r="531" spans="2:12" ht="27.75" customHeight="1">
      <c r="B531" s="4">
        <f t="shared" si="18"/>
        <v>529</v>
      </c>
      <c r="C531" s="16"/>
      <c r="D531" s="10"/>
      <c r="E531" s="2"/>
      <c r="F531" s="10"/>
      <c r="G531" s="7"/>
      <c r="H531" s="7"/>
      <c r="I531" s="7"/>
      <c r="J531" s="14" t="str">
        <f t="shared" si="19"/>
        <v/>
      </c>
      <c r="K531" s="2"/>
      <c r="L531" s="4" t="str">
        <f>IF(AND(G531="",H531=""),"",IF(OR(C531&lt;NgayBatDau,C531&gt;NgayKetThuc),"Ngày tháng phải nằm trong kỳ kế toán",IF(AND(F531&lt;&gt;"",COUNTIF(#REF!,F531)=0),"Tên loại DT/CP chưa được khai báo vào DS Tên loại DTCP","")))</f>
        <v/>
      </c>
    </row>
    <row r="532" spans="2:12" ht="27.75" customHeight="1">
      <c r="B532" s="4">
        <f t="shared" si="18"/>
        <v>530</v>
      </c>
      <c r="C532" s="16"/>
      <c r="D532" s="10"/>
      <c r="E532" s="2"/>
      <c r="F532" s="10"/>
      <c r="G532" s="7"/>
      <c r="H532" s="7"/>
      <c r="I532" s="7"/>
      <c r="J532" s="14" t="str">
        <f t="shared" si="19"/>
        <v/>
      </c>
      <c r="K532" s="2"/>
      <c r="L532" s="4" t="str">
        <f>IF(AND(G532="",H532=""),"",IF(OR(C532&lt;NgayBatDau,C532&gt;NgayKetThuc),"Ngày tháng phải nằm trong kỳ kế toán",IF(AND(F532&lt;&gt;"",COUNTIF(#REF!,F532)=0),"Tên loại DT/CP chưa được khai báo vào DS Tên loại DTCP","")))</f>
        <v/>
      </c>
    </row>
    <row r="533" spans="2:12" ht="27.75" customHeight="1">
      <c r="B533" s="4">
        <f t="shared" si="18"/>
        <v>531</v>
      </c>
      <c r="C533" s="16"/>
      <c r="D533" s="10"/>
      <c r="E533" s="2"/>
      <c r="F533" s="10"/>
      <c r="G533" s="7"/>
      <c r="H533" s="7"/>
      <c r="I533" s="7"/>
      <c r="J533" s="14" t="str">
        <f t="shared" si="19"/>
        <v/>
      </c>
      <c r="K533" s="2"/>
      <c r="L533" s="4" t="str">
        <f>IF(AND(G533="",H533=""),"",IF(OR(C533&lt;NgayBatDau,C533&gt;NgayKetThuc),"Ngày tháng phải nằm trong kỳ kế toán",IF(AND(F533&lt;&gt;"",COUNTIF(#REF!,F533)=0),"Tên loại DT/CP chưa được khai báo vào DS Tên loại DTCP","")))</f>
        <v/>
      </c>
    </row>
    <row r="534" spans="2:12" ht="27.75" customHeight="1">
      <c r="B534" s="4">
        <f t="shared" si="18"/>
        <v>532</v>
      </c>
      <c r="C534" s="16"/>
      <c r="D534" s="10"/>
      <c r="E534" s="2"/>
      <c r="F534" s="10"/>
      <c r="G534" s="7"/>
      <c r="H534" s="7"/>
      <c r="I534" s="7"/>
      <c r="J534" s="14" t="str">
        <f t="shared" si="19"/>
        <v/>
      </c>
      <c r="K534" s="2"/>
      <c r="L534" s="4" t="str">
        <f>IF(AND(G534="",H534=""),"",IF(OR(C534&lt;NgayBatDau,C534&gt;NgayKetThuc),"Ngày tháng phải nằm trong kỳ kế toán",IF(AND(F534&lt;&gt;"",COUNTIF(#REF!,F534)=0),"Tên loại DT/CP chưa được khai báo vào DS Tên loại DTCP","")))</f>
        <v/>
      </c>
    </row>
    <row r="535" spans="2:12" ht="27.75" customHeight="1">
      <c r="B535" s="4">
        <f t="shared" si="18"/>
        <v>533</v>
      </c>
      <c r="C535" s="16"/>
      <c r="D535" s="10"/>
      <c r="E535" s="2"/>
      <c r="F535" s="10"/>
      <c r="G535" s="7"/>
      <c r="H535" s="7"/>
      <c r="I535" s="7"/>
      <c r="J535" s="14" t="str">
        <f t="shared" si="19"/>
        <v/>
      </c>
      <c r="K535" s="2"/>
      <c r="L535" s="4" t="str">
        <f>IF(AND(G535="",H535=""),"",IF(OR(C535&lt;NgayBatDau,C535&gt;NgayKetThuc),"Ngày tháng phải nằm trong kỳ kế toán",IF(AND(F535&lt;&gt;"",COUNTIF(#REF!,F535)=0),"Tên loại DT/CP chưa được khai báo vào DS Tên loại DTCP","")))</f>
        <v/>
      </c>
    </row>
    <row r="536" spans="2:12" ht="27.75" customHeight="1">
      <c r="B536" s="4">
        <f t="shared" si="18"/>
        <v>534</v>
      </c>
      <c r="C536" s="16"/>
      <c r="D536" s="10"/>
      <c r="E536" s="2"/>
      <c r="F536" s="10"/>
      <c r="G536" s="7"/>
      <c r="H536" s="7"/>
      <c r="I536" s="7"/>
      <c r="J536" s="14" t="str">
        <f t="shared" si="19"/>
        <v/>
      </c>
      <c r="K536" s="2"/>
      <c r="L536" s="4" t="str">
        <f>IF(AND(G536="",H536=""),"",IF(OR(C536&lt;NgayBatDau,C536&gt;NgayKetThuc),"Ngày tháng phải nằm trong kỳ kế toán",IF(AND(F536&lt;&gt;"",COUNTIF(#REF!,F536)=0),"Tên loại DT/CP chưa được khai báo vào DS Tên loại DTCP","")))</f>
        <v/>
      </c>
    </row>
    <row r="537" spans="2:12" ht="27.75" customHeight="1">
      <c r="B537" s="4">
        <f t="shared" si="18"/>
        <v>535</v>
      </c>
      <c r="C537" s="16"/>
      <c r="D537" s="10"/>
      <c r="E537" s="2"/>
      <c r="F537" s="10"/>
      <c r="G537" s="7"/>
      <c r="H537" s="7"/>
      <c r="I537" s="7"/>
      <c r="J537" s="14" t="str">
        <f t="shared" si="19"/>
        <v/>
      </c>
      <c r="K537" s="2"/>
      <c r="L537" s="4" t="str">
        <f>IF(AND(G537="",H537=""),"",IF(OR(C537&lt;NgayBatDau,C537&gt;NgayKetThuc),"Ngày tháng phải nằm trong kỳ kế toán",IF(AND(F537&lt;&gt;"",COUNTIF(#REF!,F537)=0),"Tên loại DT/CP chưa được khai báo vào DS Tên loại DTCP","")))</f>
        <v/>
      </c>
    </row>
    <row r="538" spans="2:12" ht="27.75" customHeight="1">
      <c r="B538" s="4">
        <f t="shared" si="18"/>
        <v>536</v>
      </c>
      <c r="C538" s="16"/>
      <c r="D538" s="10"/>
      <c r="E538" s="2"/>
      <c r="F538" s="10"/>
      <c r="G538" s="7"/>
      <c r="H538" s="7"/>
      <c r="I538" s="7"/>
      <c r="J538" s="14" t="str">
        <f t="shared" si="19"/>
        <v/>
      </c>
      <c r="K538" s="2"/>
      <c r="L538" s="4" t="str">
        <f>IF(AND(G538="",H538=""),"",IF(OR(C538&lt;NgayBatDau,C538&gt;NgayKetThuc),"Ngày tháng phải nằm trong kỳ kế toán",IF(AND(F538&lt;&gt;"",COUNTIF(#REF!,F538)=0),"Tên loại DT/CP chưa được khai báo vào DS Tên loại DTCP","")))</f>
        <v/>
      </c>
    </row>
    <row r="539" spans="2:12" ht="27.75" customHeight="1">
      <c r="B539" s="4">
        <f t="shared" si="18"/>
        <v>537</v>
      </c>
      <c r="C539" s="16"/>
      <c r="D539" s="10"/>
      <c r="E539" s="2"/>
      <c r="F539" s="10"/>
      <c r="G539" s="7"/>
      <c r="H539" s="7"/>
      <c r="I539" s="7"/>
      <c r="J539" s="14" t="str">
        <f t="shared" si="19"/>
        <v/>
      </c>
      <c r="K539" s="2"/>
      <c r="L539" s="4" t="str">
        <f>IF(AND(G539="",H539=""),"",IF(OR(C539&lt;NgayBatDau,C539&gt;NgayKetThuc),"Ngày tháng phải nằm trong kỳ kế toán",IF(AND(F539&lt;&gt;"",COUNTIF(#REF!,F539)=0),"Tên loại DT/CP chưa được khai báo vào DS Tên loại DTCP","")))</f>
        <v/>
      </c>
    </row>
    <row r="540" spans="2:12" ht="27.75" customHeight="1">
      <c r="B540" s="4">
        <f t="shared" si="18"/>
        <v>538</v>
      </c>
      <c r="C540" s="16"/>
      <c r="D540" s="10"/>
      <c r="E540" s="2"/>
      <c r="F540" s="10"/>
      <c r="G540" s="7"/>
      <c r="H540" s="7"/>
      <c r="I540" s="7"/>
      <c r="J540" s="14" t="str">
        <f t="shared" si="19"/>
        <v/>
      </c>
      <c r="K540" s="2"/>
      <c r="L540" s="4" t="str">
        <f>IF(AND(G540="",H540=""),"",IF(OR(C540&lt;NgayBatDau,C540&gt;NgayKetThuc),"Ngày tháng phải nằm trong kỳ kế toán",IF(AND(F540&lt;&gt;"",COUNTIF(#REF!,F540)=0),"Tên loại DT/CP chưa được khai báo vào DS Tên loại DTCP","")))</f>
        <v/>
      </c>
    </row>
    <row r="541" spans="2:12" ht="27.75" customHeight="1">
      <c r="B541" s="4">
        <f t="shared" si="18"/>
        <v>539</v>
      </c>
      <c r="C541" s="16"/>
      <c r="D541" s="10"/>
      <c r="E541" s="2"/>
      <c r="F541" s="10"/>
      <c r="G541" s="7"/>
      <c r="H541" s="7"/>
      <c r="I541" s="7"/>
      <c r="J541" s="14" t="str">
        <f t="shared" si="19"/>
        <v/>
      </c>
      <c r="K541" s="2"/>
      <c r="L541" s="4" t="str">
        <f>IF(AND(G541="",H541=""),"",IF(OR(C541&lt;NgayBatDau,C541&gt;NgayKetThuc),"Ngày tháng phải nằm trong kỳ kế toán",IF(AND(F541&lt;&gt;"",COUNTIF(#REF!,F541)=0),"Tên loại DT/CP chưa được khai báo vào DS Tên loại DTCP","")))</f>
        <v/>
      </c>
    </row>
    <row r="542" spans="2:12" ht="27.75" customHeight="1">
      <c r="B542" s="4">
        <f t="shared" si="18"/>
        <v>540</v>
      </c>
      <c r="C542" s="16"/>
      <c r="D542" s="10"/>
      <c r="E542" s="2"/>
      <c r="F542" s="10"/>
      <c r="G542" s="7"/>
      <c r="H542" s="7"/>
      <c r="I542" s="7"/>
      <c r="J542" s="14" t="str">
        <f t="shared" si="19"/>
        <v/>
      </c>
      <c r="K542" s="2"/>
      <c r="L542" s="4" t="str">
        <f>IF(AND(G542="",H542=""),"",IF(OR(C542&lt;NgayBatDau,C542&gt;NgayKetThuc),"Ngày tháng phải nằm trong kỳ kế toán",IF(AND(F542&lt;&gt;"",COUNTIF(#REF!,F542)=0),"Tên loại DT/CP chưa được khai báo vào DS Tên loại DTCP","")))</f>
        <v/>
      </c>
    </row>
    <row r="543" spans="2:12" ht="27.75" customHeight="1">
      <c r="B543" s="4">
        <f t="shared" si="18"/>
        <v>541</v>
      </c>
      <c r="C543" s="16"/>
      <c r="D543" s="10"/>
      <c r="E543" s="2"/>
      <c r="F543" s="10"/>
      <c r="G543" s="7"/>
      <c r="H543" s="7"/>
      <c r="I543" s="7"/>
      <c r="J543" s="14" t="str">
        <f t="shared" si="19"/>
        <v/>
      </c>
      <c r="K543" s="2"/>
      <c r="L543" s="4" t="str">
        <f>IF(AND(G543="",H543=""),"",IF(OR(C543&lt;NgayBatDau,C543&gt;NgayKetThuc),"Ngày tháng phải nằm trong kỳ kế toán",IF(AND(F543&lt;&gt;"",COUNTIF(#REF!,F543)=0),"Tên loại DT/CP chưa được khai báo vào DS Tên loại DTCP","")))</f>
        <v/>
      </c>
    </row>
    <row r="544" spans="2:12" ht="27.75" customHeight="1">
      <c r="B544" s="4">
        <f t="shared" si="18"/>
        <v>542</v>
      </c>
      <c r="C544" s="16"/>
      <c r="D544" s="10"/>
      <c r="E544" s="2"/>
      <c r="F544" s="10"/>
      <c r="G544" s="7"/>
      <c r="H544" s="7"/>
      <c r="I544" s="7"/>
      <c r="J544" s="14" t="str">
        <f t="shared" si="19"/>
        <v/>
      </c>
      <c r="K544" s="2"/>
      <c r="L544" s="4" t="str">
        <f>IF(AND(G544="",H544=""),"",IF(OR(C544&lt;NgayBatDau,C544&gt;NgayKetThuc),"Ngày tháng phải nằm trong kỳ kế toán",IF(AND(F544&lt;&gt;"",COUNTIF(#REF!,F544)=0),"Tên loại DT/CP chưa được khai báo vào DS Tên loại DTCP","")))</f>
        <v/>
      </c>
    </row>
    <row r="545" spans="2:12" ht="27.75" customHeight="1">
      <c r="B545" s="4">
        <f t="shared" si="18"/>
        <v>543</v>
      </c>
      <c r="C545" s="16"/>
      <c r="D545" s="10"/>
      <c r="E545" s="2"/>
      <c r="F545" s="10"/>
      <c r="G545" s="7"/>
      <c r="H545" s="7"/>
      <c r="I545" s="7"/>
      <c r="J545" s="14" t="str">
        <f t="shared" si="19"/>
        <v/>
      </c>
      <c r="K545" s="2"/>
      <c r="L545" s="4" t="str">
        <f>IF(AND(G545="",H545=""),"",IF(OR(C545&lt;NgayBatDau,C545&gt;NgayKetThuc),"Ngày tháng phải nằm trong kỳ kế toán",IF(AND(F545&lt;&gt;"",COUNTIF(#REF!,F545)=0),"Tên loại DT/CP chưa được khai báo vào DS Tên loại DTCP","")))</f>
        <v/>
      </c>
    </row>
    <row r="546" spans="2:12" ht="27.75" customHeight="1">
      <c r="B546" s="4">
        <f t="shared" si="18"/>
        <v>544</v>
      </c>
      <c r="C546" s="16"/>
      <c r="D546" s="10"/>
      <c r="E546" s="2"/>
      <c r="F546" s="10"/>
      <c r="G546" s="7"/>
      <c r="H546" s="7"/>
      <c r="I546" s="7"/>
      <c r="J546" s="14" t="str">
        <f t="shared" si="19"/>
        <v/>
      </c>
      <c r="K546" s="2"/>
      <c r="L546" s="4" t="str">
        <f>IF(AND(G546="",H546=""),"",IF(OR(C546&lt;NgayBatDau,C546&gt;NgayKetThuc),"Ngày tháng phải nằm trong kỳ kế toán",IF(AND(F546&lt;&gt;"",COUNTIF(#REF!,F546)=0),"Tên loại DT/CP chưa được khai báo vào DS Tên loại DTCP","")))</f>
        <v/>
      </c>
    </row>
    <row r="547" spans="2:12" ht="27.75" customHeight="1">
      <c r="B547" s="4">
        <f t="shared" si="18"/>
        <v>545</v>
      </c>
      <c r="C547" s="16"/>
      <c r="D547" s="10"/>
      <c r="E547" s="2"/>
      <c r="F547" s="10"/>
      <c r="G547" s="7"/>
      <c r="H547" s="7"/>
      <c r="I547" s="7"/>
      <c r="J547" s="14" t="str">
        <f t="shared" si="19"/>
        <v/>
      </c>
      <c r="K547" s="2"/>
      <c r="L547" s="4" t="str">
        <f>IF(AND(G547="",H547=""),"",IF(OR(C547&lt;NgayBatDau,C547&gt;NgayKetThuc),"Ngày tháng phải nằm trong kỳ kế toán",IF(AND(F547&lt;&gt;"",COUNTIF(#REF!,F547)=0),"Tên loại DT/CP chưa được khai báo vào DS Tên loại DTCP","")))</f>
        <v/>
      </c>
    </row>
    <row r="548" spans="2:12" ht="27.75" customHeight="1">
      <c r="B548" s="4">
        <f t="shared" si="18"/>
        <v>546</v>
      </c>
      <c r="C548" s="16"/>
      <c r="D548" s="10"/>
      <c r="E548" s="2"/>
      <c r="F548" s="10"/>
      <c r="G548" s="7"/>
      <c r="H548" s="7"/>
      <c r="I548" s="7"/>
      <c r="J548" s="14" t="str">
        <f t="shared" si="19"/>
        <v/>
      </c>
      <c r="K548" s="2"/>
      <c r="L548" s="4" t="str">
        <f>IF(AND(G548="",H548=""),"",IF(OR(C548&lt;NgayBatDau,C548&gt;NgayKetThuc),"Ngày tháng phải nằm trong kỳ kế toán",IF(AND(F548&lt;&gt;"",COUNTIF(#REF!,F548)=0),"Tên loại DT/CP chưa được khai báo vào DS Tên loại DTCP","")))</f>
        <v/>
      </c>
    </row>
    <row r="549" spans="2:12" ht="27.75" customHeight="1">
      <c r="B549" s="4">
        <f t="shared" si="18"/>
        <v>547</v>
      </c>
      <c r="C549" s="16"/>
      <c r="D549" s="10"/>
      <c r="E549" s="2"/>
      <c r="F549" s="10"/>
      <c r="G549" s="7"/>
      <c r="H549" s="7"/>
      <c r="I549" s="7"/>
      <c r="J549" s="14" t="str">
        <f t="shared" si="19"/>
        <v/>
      </c>
      <c r="K549" s="2"/>
      <c r="L549" s="4" t="str">
        <f>IF(AND(G549="",H549=""),"",IF(OR(C549&lt;NgayBatDau,C549&gt;NgayKetThuc),"Ngày tháng phải nằm trong kỳ kế toán",IF(AND(F549&lt;&gt;"",COUNTIF(#REF!,F549)=0),"Tên loại DT/CP chưa được khai báo vào DS Tên loại DTCP","")))</f>
        <v/>
      </c>
    </row>
    <row r="550" spans="2:12" ht="27.75" customHeight="1">
      <c r="B550" s="4">
        <f t="shared" si="18"/>
        <v>548</v>
      </c>
      <c r="C550" s="16"/>
      <c r="D550" s="10"/>
      <c r="E550" s="2"/>
      <c r="F550" s="10"/>
      <c r="G550" s="7"/>
      <c r="H550" s="7"/>
      <c r="I550" s="7"/>
      <c r="J550" s="14" t="str">
        <f t="shared" si="19"/>
        <v/>
      </c>
      <c r="K550" s="2"/>
      <c r="L550" s="4" t="str">
        <f>IF(AND(G550="",H550=""),"",IF(OR(C550&lt;NgayBatDau,C550&gt;NgayKetThuc),"Ngày tháng phải nằm trong kỳ kế toán",IF(AND(F550&lt;&gt;"",COUNTIF(#REF!,F550)=0),"Tên loại DT/CP chưa được khai báo vào DS Tên loại DTCP","")))</f>
        <v/>
      </c>
    </row>
    <row r="551" spans="2:12" ht="27.75" customHeight="1">
      <c r="B551" s="4">
        <f t="shared" si="18"/>
        <v>549</v>
      </c>
      <c r="C551" s="16"/>
      <c r="D551" s="10"/>
      <c r="E551" s="2"/>
      <c r="F551" s="10"/>
      <c r="G551" s="7"/>
      <c r="H551" s="7"/>
      <c r="I551" s="7"/>
      <c r="J551" s="14" t="str">
        <f t="shared" si="19"/>
        <v/>
      </c>
      <c r="K551" s="2"/>
      <c r="L551" s="4" t="str">
        <f>IF(AND(G551="",H551=""),"",IF(OR(C551&lt;NgayBatDau,C551&gt;NgayKetThuc),"Ngày tháng phải nằm trong kỳ kế toán",IF(AND(F551&lt;&gt;"",COUNTIF(#REF!,F551)=0),"Tên loại DT/CP chưa được khai báo vào DS Tên loại DTCP","")))</f>
        <v/>
      </c>
    </row>
    <row r="552" spans="2:12" ht="27.75" customHeight="1">
      <c r="B552" s="4">
        <f t="shared" si="18"/>
        <v>550</v>
      </c>
      <c r="C552" s="16"/>
      <c r="D552" s="10"/>
      <c r="E552" s="2"/>
      <c r="F552" s="10"/>
      <c r="G552" s="7"/>
      <c r="H552" s="7"/>
      <c r="I552" s="7"/>
      <c r="J552" s="14" t="str">
        <f t="shared" si="19"/>
        <v/>
      </c>
      <c r="K552" s="2"/>
      <c r="L552" s="4" t="str">
        <f>IF(AND(G552="",H552=""),"",IF(OR(C552&lt;NgayBatDau,C552&gt;NgayKetThuc),"Ngày tháng phải nằm trong kỳ kế toán",IF(AND(F552&lt;&gt;"",COUNTIF(#REF!,F552)=0),"Tên loại DT/CP chưa được khai báo vào DS Tên loại DTCP","")))</f>
        <v/>
      </c>
    </row>
    <row r="553" spans="2:12" ht="27.75" customHeight="1">
      <c r="B553" s="4">
        <f t="shared" si="18"/>
        <v>551</v>
      </c>
      <c r="C553" s="16"/>
      <c r="D553" s="10"/>
      <c r="E553" s="2"/>
      <c r="F553" s="10"/>
      <c r="G553" s="7"/>
      <c r="H553" s="7"/>
      <c r="I553" s="7"/>
      <c r="J553" s="14" t="str">
        <f t="shared" si="19"/>
        <v/>
      </c>
      <c r="K553" s="2"/>
      <c r="L553" s="4" t="str">
        <f>IF(AND(G553="",H553=""),"",IF(OR(C553&lt;NgayBatDau,C553&gt;NgayKetThuc),"Ngày tháng phải nằm trong kỳ kế toán",IF(AND(F553&lt;&gt;"",COUNTIF(#REF!,F553)=0),"Tên loại DT/CP chưa được khai báo vào DS Tên loại DTCP","")))</f>
        <v/>
      </c>
    </row>
    <row r="554" spans="2:12" ht="27.75" customHeight="1">
      <c r="B554" s="4">
        <f t="shared" si="18"/>
        <v>552</v>
      </c>
      <c r="C554" s="16"/>
      <c r="D554" s="10"/>
      <c r="E554" s="2"/>
      <c r="F554" s="10"/>
      <c r="G554" s="7"/>
      <c r="H554" s="7"/>
      <c r="I554" s="7"/>
      <c r="J554" s="14" t="str">
        <f t="shared" si="19"/>
        <v/>
      </c>
      <c r="K554" s="2"/>
      <c r="L554" s="4" t="str">
        <f>IF(AND(G554="",H554=""),"",IF(OR(C554&lt;NgayBatDau,C554&gt;NgayKetThuc),"Ngày tháng phải nằm trong kỳ kế toán",IF(AND(F554&lt;&gt;"",COUNTIF(#REF!,F554)=0),"Tên loại DT/CP chưa được khai báo vào DS Tên loại DTCP","")))</f>
        <v/>
      </c>
    </row>
    <row r="555" spans="2:12" ht="27.75" customHeight="1">
      <c r="B555" s="4">
        <f t="shared" si="18"/>
        <v>553</v>
      </c>
      <c r="C555" s="16"/>
      <c r="D555" s="10"/>
      <c r="E555" s="2"/>
      <c r="F555" s="10"/>
      <c r="G555" s="7"/>
      <c r="H555" s="7"/>
      <c r="I555" s="7"/>
      <c r="J555" s="14" t="str">
        <f t="shared" si="19"/>
        <v/>
      </c>
      <c r="K555" s="2"/>
      <c r="L555" s="4" t="str">
        <f>IF(AND(G555="",H555=""),"",IF(OR(C555&lt;NgayBatDau,C555&gt;NgayKetThuc),"Ngày tháng phải nằm trong kỳ kế toán",IF(AND(F555&lt;&gt;"",COUNTIF(#REF!,F555)=0),"Tên loại DT/CP chưa được khai báo vào DS Tên loại DTCP","")))</f>
        <v/>
      </c>
    </row>
    <row r="556" spans="2:12" ht="27.75" customHeight="1">
      <c r="B556" s="4">
        <f t="shared" si="18"/>
        <v>554</v>
      </c>
      <c r="C556" s="16"/>
      <c r="D556" s="10"/>
      <c r="E556" s="2"/>
      <c r="F556" s="10"/>
      <c r="G556" s="7"/>
      <c r="H556" s="7"/>
      <c r="I556" s="7"/>
      <c r="J556" s="14" t="str">
        <f t="shared" si="19"/>
        <v/>
      </c>
      <c r="K556" s="2"/>
      <c r="L556" s="4" t="str">
        <f>IF(AND(G556="",H556=""),"",IF(OR(C556&lt;NgayBatDau,C556&gt;NgayKetThuc),"Ngày tháng phải nằm trong kỳ kế toán",IF(AND(F556&lt;&gt;"",COUNTIF(#REF!,F556)=0),"Tên loại DT/CP chưa được khai báo vào DS Tên loại DTCP","")))</f>
        <v/>
      </c>
    </row>
    <row r="557" spans="2:12" ht="27.75" customHeight="1">
      <c r="B557" s="4">
        <f t="shared" si="18"/>
        <v>555</v>
      </c>
      <c r="C557" s="16"/>
      <c r="D557" s="10"/>
      <c r="E557" s="2"/>
      <c r="F557" s="10"/>
      <c r="G557" s="7"/>
      <c r="H557" s="7"/>
      <c r="I557" s="7"/>
      <c r="J557" s="14" t="str">
        <f t="shared" si="19"/>
        <v/>
      </c>
      <c r="K557" s="2"/>
      <c r="L557" s="4" t="str">
        <f>IF(AND(G557="",H557=""),"",IF(OR(C557&lt;NgayBatDau,C557&gt;NgayKetThuc),"Ngày tháng phải nằm trong kỳ kế toán",IF(AND(F557&lt;&gt;"",COUNTIF(#REF!,F557)=0),"Tên loại DT/CP chưa được khai báo vào DS Tên loại DTCP","")))</f>
        <v/>
      </c>
    </row>
    <row r="558" spans="2:12" ht="27.75" customHeight="1">
      <c r="B558" s="4">
        <f t="shared" si="18"/>
        <v>556</v>
      </c>
      <c r="C558" s="16"/>
      <c r="D558" s="10"/>
      <c r="E558" s="2"/>
      <c r="F558" s="10"/>
      <c r="G558" s="7"/>
      <c r="H558" s="7"/>
      <c r="I558" s="7"/>
      <c r="J558" s="14" t="str">
        <f t="shared" si="19"/>
        <v/>
      </c>
      <c r="K558" s="2"/>
      <c r="L558" s="4" t="str">
        <f>IF(AND(G558="",H558=""),"",IF(OR(C558&lt;NgayBatDau,C558&gt;NgayKetThuc),"Ngày tháng phải nằm trong kỳ kế toán",IF(AND(F558&lt;&gt;"",COUNTIF(#REF!,F558)=0),"Tên loại DT/CP chưa được khai báo vào DS Tên loại DTCP","")))</f>
        <v/>
      </c>
    </row>
    <row r="559" spans="2:12" ht="27.75" customHeight="1">
      <c r="B559" s="4">
        <f t="shared" si="18"/>
        <v>557</v>
      </c>
      <c r="C559" s="16"/>
      <c r="D559" s="10"/>
      <c r="E559" s="2"/>
      <c r="F559" s="10"/>
      <c r="G559" s="7"/>
      <c r="H559" s="7"/>
      <c r="I559" s="7"/>
      <c r="J559" s="14" t="str">
        <f t="shared" si="19"/>
        <v/>
      </c>
      <c r="K559" s="2"/>
      <c r="L559" s="4" t="str">
        <f>IF(AND(G559="",H559=""),"",IF(OR(C559&lt;NgayBatDau,C559&gt;NgayKetThuc),"Ngày tháng phải nằm trong kỳ kế toán",IF(AND(F559&lt;&gt;"",COUNTIF(#REF!,F559)=0),"Tên loại DT/CP chưa được khai báo vào DS Tên loại DTCP","")))</f>
        <v/>
      </c>
    </row>
    <row r="560" spans="2:12" ht="27.75" customHeight="1">
      <c r="B560" s="4">
        <f t="shared" si="18"/>
        <v>558</v>
      </c>
      <c r="C560" s="16"/>
      <c r="D560" s="10"/>
      <c r="E560" s="2"/>
      <c r="F560" s="10"/>
      <c r="G560" s="7"/>
      <c r="H560" s="7"/>
      <c r="I560" s="7"/>
      <c r="J560" s="14" t="str">
        <f t="shared" si="19"/>
        <v/>
      </c>
      <c r="K560" s="2"/>
      <c r="L560" s="4" t="str">
        <f>IF(AND(G560="",H560=""),"",IF(OR(C560&lt;NgayBatDau,C560&gt;NgayKetThuc),"Ngày tháng phải nằm trong kỳ kế toán",IF(AND(F560&lt;&gt;"",COUNTIF(#REF!,F560)=0),"Tên loại DT/CP chưa được khai báo vào DS Tên loại DTCP","")))</f>
        <v/>
      </c>
    </row>
    <row r="561" spans="2:12" ht="27.75" customHeight="1">
      <c r="B561" s="4">
        <f t="shared" si="18"/>
        <v>559</v>
      </c>
      <c r="C561" s="16"/>
      <c r="D561" s="10"/>
      <c r="E561" s="2"/>
      <c r="F561" s="10"/>
      <c r="G561" s="7"/>
      <c r="H561" s="7"/>
      <c r="I561" s="7"/>
      <c r="J561" s="14" t="str">
        <f t="shared" si="19"/>
        <v/>
      </c>
      <c r="K561" s="2"/>
      <c r="L561" s="4" t="str">
        <f>IF(AND(G561="",H561=""),"",IF(OR(C561&lt;NgayBatDau,C561&gt;NgayKetThuc),"Ngày tháng phải nằm trong kỳ kế toán",IF(AND(F561&lt;&gt;"",COUNTIF(#REF!,F561)=0),"Tên loại DT/CP chưa được khai báo vào DS Tên loại DTCP","")))</f>
        <v/>
      </c>
    </row>
    <row r="562" spans="2:12" ht="27.75" customHeight="1">
      <c r="B562" s="4">
        <f t="shared" si="18"/>
        <v>560</v>
      </c>
      <c r="C562" s="16"/>
      <c r="D562" s="10"/>
      <c r="E562" s="2"/>
      <c r="F562" s="10"/>
      <c r="G562" s="7"/>
      <c r="H562" s="7"/>
      <c r="I562" s="7"/>
      <c r="J562" s="14" t="str">
        <f t="shared" si="19"/>
        <v/>
      </c>
      <c r="K562" s="2"/>
      <c r="L562" s="4" t="str">
        <f>IF(AND(G562="",H562=""),"",IF(OR(C562&lt;NgayBatDau,C562&gt;NgayKetThuc),"Ngày tháng phải nằm trong kỳ kế toán",IF(AND(F562&lt;&gt;"",COUNTIF(#REF!,F562)=0),"Tên loại DT/CP chưa được khai báo vào DS Tên loại DTCP","")))</f>
        <v/>
      </c>
    </row>
    <row r="563" spans="2:12" ht="27.75" customHeight="1">
      <c r="B563" s="4">
        <f t="shared" si="18"/>
        <v>561</v>
      </c>
      <c r="C563" s="16"/>
      <c r="D563" s="10"/>
      <c r="E563" s="2"/>
      <c r="F563" s="10"/>
      <c r="G563" s="7"/>
      <c r="H563" s="7"/>
      <c r="I563" s="7"/>
      <c r="J563" s="14" t="str">
        <f t="shared" si="19"/>
        <v/>
      </c>
      <c r="K563" s="2"/>
      <c r="L563" s="4" t="str">
        <f>IF(AND(G563="",H563=""),"",IF(OR(C563&lt;NgayBatDau,C563&gt;NgayKetThuc),"Ngày tháng phải nằm trong kỳ kế toán",IF(AND(F563&lt;&gt;"",COUNTIF(#REF!,F563)=0),"Tên loại DT/CP chưa được khai báo vào DS Tên loại DTCP","")))</f>
        <v/>
      </c>
    </row>
    <row r="564" spans="2:12" ht="27.75" customHeight="1">
      <c r="B564" s="4">
        <f t="shared" si="18"/>
        <v>562</v>
      </c>
      <c r="C564" s="16"/>
      <c r="D564" s="10"/>
      <c r="E564" s="2"/>
      <c r="F564" s="10"/>
      <c r="G564" s="7"/>
      <c r="H564" s="7"/>
      <c r="I564" s="7"/>
      <c r="J564" s="14" t="str">
        <f t="shared" si="19"/>
        <v/>
      </c>
      <c r="K564" s="2"/>
      <c r="L564" s="4" t="str">
        <f>IF(AND(G564="",H564=""),"",IF(OR(C564&lt;NgayBatDau,C564&gt;NgayKetThuc),"Ngày tháng phải nằm trong kỳ kế toán",IF(AND(F564&lt;&gt;"",COUNTIF(#REF!,F564)=0),"Tên loại DT/CP chưa được khai báo vào DS Tên loại DTCP","")))</f>
        <v/>
      </c>
    </row>
    <row r="565" spans="2:12" ht="27.75" customHeight="1">
      <c r="B565" s="4">
        <f t="shared" si="18"/>
        <v>563</v>
      </c>
      <c r="C565" s="16"/>
      <c r="D565" s="10"/>
      <c r="E565" s="2"/>
      <c r="F565" s="10"/>
      <c r="G565" s="7"/>
      <c r="H565" s="7"/>
      <c r="I565" s="7"/>
      <c r="J565" s="14" t="str">
        <f t="shared" si="19"/>
        <v/>
      </c>
      <c r="K565" s="2"/>
      <c r="L565" s="4" t="str">
        <f>IF(AND(G565="",H565=""),"",IF(OR(C565&lt;NgayBatDau,C565&gt;NgayKetThuc),"Ngày tháng phải nằm trong kỳ kế toán",IF(AND(F565&lt;&gt;"",COUNTIF(#REF!,F565)=0),"Tên loại DT/CP chưa được khai báo vào DS Tên loại DTCP","")))</f>
        <v/>
      </c>
    </row>
    <row r="566" spans="2:12" ht="27.75" customHeight="1">
      <c r="B566" s="4">
        <f t="shared" si="18"/>
        <v>564</v>
      </c>
      <c r="C566" s="16"/>
      <c r="D566" s="10"/>
      <c r="E566" s="2"/>
      <c r="F566" s="10"/>
      <c r="G566" s="7"/>
      <c r="H566" s="7"/>
      <c r="I566" s="7"/>
      <c r="J566" s="14" t="str">
        <f t="shared" si="19"/>
        <v/>
      </c>
      <c r="K566" s="2"/>
      <c r="L566" s="4" t="str">
        <f>IF(AND(G566="",H566=""),"",IF(OR(C566&lt;NgayBatDau,C566&gt;NgayKetThuc),"Ngày tháng phải nằm trong kỳ kế toán",IF(AND(F566&lt;&gt;"",COUNTIF(#REF!,F566)=0),"Tên loại DT/CP chưa được khai báo vào DS Tên loại DTCP","")))</f>
        <v/>
      </c>
    </row>
    <row r="567" spans="2:12" ht="27.75" customHeight="1">
      <c r="B567" s="4">
        <f t="shared" si="18"/>
        <v>565</v>
      </c>
      <c r="C567" s="16"/>
      <c r="D567" s="10"/>
      <c r="E567" s="2"/>
      <c r="F567" s="10"/>
      <c r="G567" s="7"/>
      <c r="H567" s="7"/>
      <c r="I567" s="7"/>
      <c r="J567" s="14" t="str">
        <f t="shared" si="19"/>
        <v/>
      </c>
      <c r="K567" s="2"/>
      <c r="L567" s="4" t="str">
        <f>IF(AND(G567="",H567=""),"",IF(OR(C567&lt;NgayBatDau,C567&gt;NgayKetThuc),"Ngày tháng phải nằm trong kỳ kế toán",IF(AND(F567&lt;&gt;"",COUNTIF(#REF!,F567)=0),"Tên loại DT/CP chưa được khai báo vào DS Tên loại DTCP","")))</f>
        <v/>
      </c>
    </row>
    <row r="568" spans="2:12" ht="27.75" customHeight="1">
      <c r="B568" s="4">
        <f t="shared" si="18"/>
        <v>566</v>
      </c>
      <c r="C568" s="16"/>
      <c r="D568" s="10"/>
      <c r="E568" s="2"/>
      <c r="F568" s="10"/>
      <c r="G568" s="7"/>
      <c r="H568" s="7"/>
      <c r="I568" s="7"/>
      <c r="J568" s="14" t="str">
        <f t="shared" si="19"/>
        <v/>
      </c>
      <c r="K568" s="2"/>
      <c r="L568" s="4" t="str">
        <f>IF(AND(G568="",H568=""),"",IF(OR(C568&lt;NgayBatDau,C568&gt;NgayKetThuc),"Ngày tháng phải nằm trong kỳ kế toán",IF(AND(F568&lt;&gt;"",COUNTIF(#REF!,F568)=0),"Tên loại DT/CP chưa được khai báo vào DS Tên loại DTCP","")))</f>
        <v/>
      </c>
    </row>
    <row r="569" spans="2:12" ht="27.75" customHeight="1">
      <c r="B569" s="4">
        <f t="shared" si="18"/>
        <v>567</v>
      </c>
      <c r="C569" s="16"/>
      <c r="D569" s="10"/>
      <c r="E569" s="2"/>
      <c r="F569" s="10"/>
      <c r="G569" s="7"/>
      <c r="H569" s="7"/>
      <c r="I569" s="7"/>
      <c r="J569" s="14" t="str">
        <f t="shared" si="19"/>
        <v/>
      </c>
      <c r="K569" s="2"/>
      <c r="L569" s="4" t="str">
        <f>IF(AND(G569="",H569=""),"",IF(OR(C569&lt;NgayBatDau,C569&gt;NgayKetThuc),"Ngày tháng phải nằm trong kỳ kế toán",IF(AND(F569&lt;&gt;"",COUNTIF(#REF!,F569)=0),"Tên loại DT/CP chưa được khai báo vào DS Tên loại DTCP","")))</f>
        <v/>
      </c>
    </row>
    <row r="570" spans="2:12" ht="27.75" customHeight="1">
      <c r="B570" s="4">
        <f t="shared" si="18"/>
        <v>568</v>
      </c>
      <c r="C570" s="16"/>
      <c r="D570" s="10"/>
      <c r="E570" s="2"/>
      <c r="F570" s="10"/>
      <c r="G570" s="7"/>
      <c r="H570" s="7"/>
      <c r="I570" s="7"/>
      <c r="J570" s="14" t="str">
        <f t="shared" si="19"/>
        <v/>
      </c>
      <c r="K570" s="2"/>
      <c r="L570" s="4" t="str">
        <f>IF(AND(G570="",H570=""),"",IF(OR(C570&lt;NgayBatDau,C570&gt;NgayKetThuc),"Ngày tháng phải nằm trong kỳ kế toán",IF(AND(F570&lt;&gt;"",COUNTIF(#REF!,F570)=0),"Tên loại DT/CP chưa được khai báo vào DS Tên loại DTCP","")))</f>
        <v/>
      </c>
    </row>
    <row r="571" spans="2:12" ht="27.75" customHeight="1">
      <c r="B571" s="4">
        <f t="shared" si="18"/>
        <v>569</v>
      </c>
      <c r="C571" s="16"/>
      <c r="D571" s="10"/>
      <c r="E571" s="2"/>
      <c r="F571" s="10"/>
      <c r="G571" s="7"/>
      <c r="H571" s="7"/>
      <c r="I571" s="7"/>
      <c r="J571" s="14" t="str">
        <f t="shared" si="19"/>
        <v/>
      </c>
      <c r="K571" s="2"/>
      <c r="L571" s="4" t="str">
        <f>IF(AND(G571="",H571=""),"",IF(OR(C571&lt;NgayBatDau,C571&gt;NgayKetThuc),"Ngày tháng phải nằm trong kỳ kế toán",IF(AND(F571&lt;&gt;"",COUNTIF(#REF!,F571)=0),"Tên loại DT/CP chưa được khai báo vào DS Tên loại DTCP","")))</f>
        <v/>
      </c>
    </row>
    <row r="572" spans="2:12" ht="27.75" customHeight="1">
      <c r="B572" s="4">
        <f t="shared" si="18"/>
        <v>570</v>
      </c>
      <c r="C572" s="16"/>
      <c r="D572" s="10"/>
      <c r="E572" s="2"/>
      <c r="F572" s="10"/>
      <c r="G572" s="7"/>
      <c r="H572" s="7"/>
      <c r="I572" s="7"/>
      <c r="J572" s="14" t="str">
        <f t="shared" si="19"/>
        <v/>
      </c>
      <c r="K572" s="2"/>
      <c r="L572" s="4" t="str">
        <f>IF(AND(G572="",H572=""),"",IF(OR(C572&lt;NgayBatDau,C572&gt;NgayKetThuc),"Ngày tháng phải nằm trong kỳ kế toán",IF(AND(F572&lt;&gt;"",COUNTIF(#REF!,F572)=0),"Tên loại DT/CP chưa được khai báo vào DS Tên loại DTCP","")))</f>
        <v/>
      </c>
    </row>
    <row r="573" spans="2:12" ht="27.75" customHeight="1">
      <c r="B573" s="4">
        <f t="shared" si="18"/>
        <v>571</v>
      </c>
      <c r="C573" s="16"/>
      <c r="D573" s="10"/>
      <c r="E573" s="2"/>
      <c r="F573" s="10"/>
      <c r="G573" s="7"/>
      <c r="H573" s="7"/>
      <c r="I573" s="7"/>
      <c r="J573" s="14" t="str">
        <f t="shared" si="19"/>
        <v/>
      </c>
      <c r="K573" s="2"/>
      <c r="L573" s="4" t="str">
        <f>IF(AND(G573="",H573=""),"",IF(OR(C573&lt;NgayBatDau,C573&gt;NgayKetThuc),"Ngày tháng phải nằm trong kỳ kế toán",IF(AND(F573&lt;&gt;"",COUNTIF(#REF!,F573)=0),"Tên loại DT/CP chưa được khai báo vào DS Tên loại DTCP","")))</f>
        <v/>
      </c>
    </row>
    <row r="574" spans="2:12" ht="27.75" customHeight="1">
      <c r="B574" s="4">
        <f t="shared" si="18"/>
        <v>572</v>
      </c>
      <c r="C574" s="16"/>
      <c r="D574" s="10"/>
      <c r="E574" s="2"/>
      <c r="F574" s="10"/>
      <c r="G574" s="7"/>
      <c r="H574" s="7"/>
      <c r="I574" s="7"/>
      <c r="J574" s="14" t="str">
        <f t="shared" si="19"/>
        <v/>
      </c>
      <c r="K574" s="2"/>
      <c r="L574" s="4" t="str">
        <f>IF(AND(G574="",H574=""),"",IF(OR(C574&lt;NgayBatDau,C574&gt;NgayKetThuc),"Ngày tháng phải nằm trong kỳ kế toán",IF(AND(F574&lt;&gt;"",COUNTIF(#REF!,F574)=0),"Tên loại DT/CP chưa được khai báo vào DS Tên loại DTCP","")))</f>
        <v/>
      </c>
    </row>
    <row r="575" spans="2:12" ht="27.75" customHeight="1">
      <c r="B575" s="4">
        <f t="shared" si="18"/>
        <v>573</v>
      </c>
      <c r="C575" s="16"/>
      <c r="D575" s="10"/>
      <c r="E575" s="2"/>
      <c r="F575" s="10"/>
      <c r="G575" s="7"/>
      <c r="H575" s="7"/>
      <c r="I575" s="7"/>
      <c r="J575" s="14" t="str">
        <f t="shared" si="19"/>
        <v/>
      </c>
      <c r="K575" s="2"/>
      <c r="L575" s="4" t="str">
        <f>IF(AND(G575="",H575=""),"",IF(OR(C575&lt;NgayBatDau,C575&gt;NgayKetThuc),"Ngày tháng phải nằm trong kỳ kế toán",IF(AND(F575&lt;&gt;"",COUNTIF(#REF!,F575)=0),"Tên loại DT/CP chưa được khai báo vào DS Tên loại DTCP","")))</f>
        <v/>
      </c>
    </row>
    <row r="576" spans="2:12" ht="27.75" customHeight="1">
      <c r="B576" s="4">
        <f t="shared" si="18"/>
        <v>574</v>
      </c>
      <c r="C576" s="16"/>
      <c r="D576" s="10"/>
      <c r="E576" s="2"/>
      <c r="F576" s="10"/>
      <c r="G576" s="7"/>
      <c r="H576" s="7"/>
      <c r="I576" s="7"/>
      <c r="J576" s="14" t="str">
        <f t="shared" si="19"/>
        <v/>
      </c>
      <c r="K576" s="2"/>
      <c r="L576" s="4" t="str">
        <f>IF(AND(G576="",H576=""),"",IF(OR(C576&lt;NgayBatDau,C576&gt;NgayKetThuc),"Ngày tháng phải nằm trong kỳ kế toán",IF(AND(F576&lt;&gt;"",COUNTIF(#REF!,F576)=0),"Tên loại DT/CP chưa được khai báo vào DS Tên loại DTCP","")))</f>
        <v/>
      </c>
    </row>
    <row r="577" spans="2:12" ht="27.75" customHeight="1">
      <c r="B577" s="4">
        <f t="shared" si="18"/>
        <v>575</v>
      </c>
      <c r="C577" s="16"/>
      <c r="D577" s="10"/>
      <c r="E577" s="2"/>
      <c r="F577" s="10"/>
      <c r="G577" s="7"/>
      <c r="H577" s="7"/>
      <c r="I577" s="7"/>
      <c r="J577" s="14" t="str">
        <f t="shared" si="19"/>
        <v/>
      </c>
      <c r="K577" s="2"/>
      <c r="L577" s="4" t="str">
        <f>IF(AND(G577="",H577=""),"",IF(OR(C577&lt;NgayBatDau,C577&gt;NgayKetThuc),"Ngày tháng phải nằm trong kỳ kế toán",IF(AND(F577&lt;&gt;"",COUNTIF(#REF!,F577)=0),"Tên loại DT/CP chưa được khai báo vào DS Tên loại DTCP","")))</f>
        <v/>
      </c>
    </row>
    <row r="578" spans="2:12" ht="27.75" customHeight="1">
      <c r="B578" s="4">
        <f t="shared" si="18"/>
        <v>576</v>
      </c>
      <c r="C578" s="16"/>
      <c r="D578" s="10"/>
      <c r="E578" s="2"/>
      <c r="F578" s="10"/>
      <c r="G578" s="7"/>
      <c r="H578" s="7"/>
      <c r="I578" s="7"/>
      <c r="J578" s="14" t="str">
        <f t="shared" si="19"/>
        <v/>
      </c>
      <c r="K578" s="2"/>
      <c r="L578" s="4" t="str">
        <f>IF(AND(G578="",H578=""),"",IF(OR(C578&lt;NgayBatDau,C578&gt;NgayKetThuc),"Ngày tháng phải nằm trong kỳ kế toán",IF(AND(F578&lt;&gt;"",COUNTIF(#REF!,F578)=0),"Tên loại DT/CP chưa được khai báo vào DS Tên loại DTCP","")))</f>
        <v/>
      </c>
    </row>
    <row r="579" spans="2:12" ht="27.75" customHeight="1">
      <c r="B579" s="4">
        <f t="shared" si="18"/>
        <v>577</v>
      </c>
      <c r="C579" s="16"/>
      <c r="D579" s="10"/>
      <c r="E579" s="2"/>
      <c r="F579" s="10"/>
      <c r="G579" s="7"/>
      <c r="H579" s="7"/>
      <c r="I579" s="7"/>
      <c r="J579" s="14" t="str">
        <f t="shared" si="19"/>
        <v/>
      </c>
      <c r="K579" s="2"/>
      <c r="L579" s="4" t="str">
        <f>IF(AND(G579="",H579=""),"",IF(OR(C579&lt;NgayBatDau,C579&gt;NgayKetThuc),"Ngày tháng phải nằm trong kỳ kế toán",IF(AND(F579&lt;&gt;"",COUNTIF(#REF!,F579)=0),"Tên loại DT/CP chưa được khai báo vào DS Tên loại DTCP","")))</f>
        <v/>
      </c>
    </row>
    <row r="580" spans="2:12" ht="27.75" customHeight="1">
      <c r="B580" s="4">
        <f t="shared" ref="B580:B643" si="20">ROW(A580)-2</f>
        <v>578</v>
      </c>
      <c r="C580" s="16"/>
      <c r="D580" s="10"/>
      <c r="E580" s="2"/>
      <c r="F580" s="10"/>
      <c r="G580" s="7"/>
      <c r="H580" s="7"/>
      <c r="I580" s="7"/>
      <c r="J580" s="14" t="str">
        <f t="shared" ref="J580:J643" si="21">IF(G580&lt;&gt;"",G580*SUM(1,I580),IF(H580&lt;&gt;"",H580*SUM(1,I580),""))</f>
        <v/>
      </c>
      <c r="K580" s="2"/>
      <c r="L580" s="4" t="str">
        <f>IF(AND(G580="",H580=""),"",IF(OR(C580&lt;NgayBatDau,C580&gt;NgayKetThuc),"Ngày tháng phải nằm trong kỳ kế toán",IF(AND(F580&lt;&gt;"",COUNTIF(#REF!,F580)=0),"Tên loại DT/CP chưa được khai báo vào DS Tên loại DTCP","")))</f>
        <v/>
      </c>
    </row>
    <row r="581" spans="2:12" ht="27.75" customHeight="1">
      <c r="B581" s="4">
        <f t="shared" si="20"/>
        <v>579</v>
      </c>
      <c r="C581" s="16"/>
      <c r="D581" s="10"/>
      <c r="E581" s="2"/>
      <c r="F581" s="10"/>
      <c r="G581" s="7"/>
      <c r="H581" s="7"/>
      <c r="I581" s="7"/>
      <c r="J581" s="14" t="str">
        <f t="shared" si="21"/>
        <v/>
      </c>
      <c r="K581" s="2"/>
      <c r="L581" s="4" t="str">
        <f>IF(AND(G581="",H581=""),"",IF(OR(C581&lt;NgayBatDau,C581&gt;NgayKetThuc),"Ngày tháng phải nằm trong kỳ kế toán",IF(AND(F581&lt;&gt;"",COUNTIF(#REF!,F581)=0),"Tên loại DT/CP chưa được khai báo vào DS Tên loại DTCP","")))</f>
        <v/>
      </c>
    </row>
    <row r="582" spans="2:12" ht="27.75" customHeight="1">
      <c r="B582" s="4">
        <f t="shared" si="20"/>
        <v>580</v>
      </c>
      <c r="C582" s="16"/>
      <c r="D582" s="10"/>
      <c r="E582" s="2"/>
      <c r="F582" s="10"/>
      <c r="G582" s="7"/>
      <c r="H582" s="7"/>
      <c r="I582" s="7"/>
      <c r="J582" s="14" t="str">
        <f t="shared" si="21"/>
        <v/>
      </c>
      <c r="K582" s="2"/>
      <c r="L582" s="4" t="str">
        <f>IF(AND(G582="",H582=""),"",IF(OR(C582&lt;NgayBatDau,C582&gt;NgayKetThuc),"Ngày tháng phải nằm trong kỳ kế toán",IF(AND(F582&lt;&gt;"",COUNTIF(#REF!,F582)=0),"Tên loại DT/CP chưa được khai báo vào DS Tên loại DTCP","")))</f>
        <v/>
      </c>
    </row>
    <row r="583" spans="2:12" ht="27.75" customHeight="1">
      <c r="B583" s="4">
        <f t="shared" si="20"/>
        <v>581</v>
      </c>
      <c r="C583" s="16"/>
      <c r="D583" s="10"/>
      <c r="E583" s="2"/>
      <c r="F583" s="10"/>
      <c r="G583" s="7"/>
      <c r="H583" s="7"/>
      <c r="I583" s="7"/>
      <c r="J583" s="14" t="str">
        <f t="shared" si="21"/>
        <v/>
      </c>
      <c r="K583" s="2"/>
      <c r="L583" s="4" t="str">
        <f>IF(AND(G583="",H583=""),"",IF(OR(C583&lt;NgayBatDau,C583&gt;NgayKetThuc),"Ngày tháng phải nằm trong kỳ kế toán",IF(AND(F583&lt;&gt;"",COUNTIF(#REF!,F583)=0),"Tên loại DT/CP chưa được khai báo vào DS Tên loại DTCP","")))</f>
        <v/>
      </c>
    </row>
    <row r="584" spans="2:12" ht="27.75" customHeight="1">
      <c r="B584" s="4">
        <f t="shared" si="20"/>
        <v>582</v>
      </c>
      <c r="C584" s="16"/>
      <c r="D584" s="10"/>
      <c r="E584" s="2"/>
      <c r="F584" s="10"/>
      <c r="G584" s="7"/>
      <c r="H584" s="7"/>
      <c r="I584" s="7"/>
      <c r="J584" s="14" t="str">
        <f t="shared" si="21"/>
        <v/>
      </c>
      <c r="K584" s="2"/>
      <c r="L584" s="4" t="str">
        <f>IF(AND(G584="",H584=""),"",IF(OR(C584&lt;NgayBatDau,C584&gt;NgayKetThuc),"Ngày tháng phải nằm trong kỳ kế toán",IF(AND(F584&lt;&gt;"",COUNTIF(#REF!,F584)=0),"Tên loại DT/CP chưa được khai báo vào DS Tên loại DTCP","")))</f>
        <v/>
      </c>
    </row>
    <row r="585" spans="2:12" ht="27.75" customHeight="1">
      <c r="B585" s="4">
        <f t="shared" si="20"/>
        <v>583</v>
      </c>
      <c r="C585" s="16"/>
      <c r="D585" s="10"/>
      <c r="E585" s="2"/>
      <c r="F585" s="10"/>
      <c r="G585" s="7"/>
      <c r="H585" s="7"/>
      <c r="I585" s="7"/>
      <c r="J585" s="14" t="str">
        <f t="shared" si="21"/>
        <v/>
      </c>
      <c r="K585" s="2"/>
      <c r="L585" s="4" t="str">
        <f>IF(AND(G585="",H585=""),"",IF(OR(C585&lt;NgayBatDau,C585&gt;NgayKetThuc),"Ngày tháng phải nằm trong kỳ kế toán",IF(AND(F585&lt;&gt;"",COUNTIF(#REF!,F585)=0),"Tên loại DT/CP chưa được khai báo vào DS Tên loại DTCP","")))</f>
        <v/>
      </c>
    </row>
    <row r="586" spans="2:12" ht="27.75" customHeight="1">
      <c r="B586" s="4">
        <f t="shared" si="20"/>
        <v>584</v>
      </c>
      <c r="C586" s="16"/>
      <c r="D586" s="10"/>
      <c r="E586" s="2"/>
      <c r="F586" s="10"/>
      <c r="G586" s="7"/>
      <c r="H586" s="7"/>
      <c r="I586" s="7"/>
      <c r="J586" s="14" t="str">
        <f t="shared" si="21"/>
        <v/>
      </c>
      <c r="K586" s="2"/>
      <c r="L586" s="4" t="str">
        <f>IF(AND(G586="",H586=""),"",IF(OR(C586&lt;NgayBatDau,C586&gt;NgayKetThuc),"Ngày tháng phải nằm trong kỳ kế toán",IF(AND(F586&lt;&gt;"",COUNTIF(#REF!,F586)=0),"Tên loại DT/CP chưa được khai báo vào DS Tên loại DTCP","")))</f>
        <v/>
      </c>
    </row>
    <row r="587" spans="2:12" ht="27.75" customHeight="1">
      <c r="B587" s="4">
        <f t="shared" si="20"/>
        <v>585</v>
      </c>
      <c r="C587" s="16"/>
      <c r="D587" s="10"/>
      <c r="E587" s="2"/>
      <c r="F587" s="10"/>
      <c r="G587" s="7"/>
      <c r="H587" s="7"/>
      <c r="I587" s="7"/>
      <c r="J587" s="14" t="str">
        <f t="shared" si="21"/>
        <v/>
      </c>
      <c r="K587" s="2"/>
      <c r="L587" s="4" t="str">
        <f>IF(AND(G587="",H587=""),"",IF(OR(C587&lt;NgayBatDau,C587&gt;NgayKetThuc),"Ngày tháng phải nằm trong kỳ kế toán",IF(AND(F587&lt;&gt;"",COUNTIF(#REF!,F587)=0),"Tên loại DT/CP chưa được khai báo vào DS Tên loại DTCP","")))</f>
        <v/>
      </c>
    </row>
    <row r="588" spans="2:12" ht="27.75" customHeight="1">
      <c r="B588" s="4">
        <f t="shared" si="20"/>
        <v>586</v>
      </c>
      <c r="C588" s="16"/>
      <c r="D588" s="10"/>
      <c r="E588" s="2"/>
      <c r="F588" s="10"/>
      <c r="G588" s="7"/>
      <c r="H588" s="7"/>
      <c r="I588" s="7"/>
      <c r="J588" s="14" t="str">
        <f t="shared" si="21"/>
        <v/>
      </c>
      <c r="K588" s="2"/>
      <c r="L588" s="4" t="str">
        <f>IF(AND(G588="",H588=""),"",IF(OR(C588&lt;NgayBatDau,C588&gt;NgayKetThuc),"Ngày tháng phải nằm trong kỳ kế toán",IF(AND(F588&lt;&gt;"",COUNTIF(#REF!,F588)=0),"Tên loại DT/CP chưa được khai báo vào DS Tên loại DTCP","")))</f>
        <v/>
      </c>
    </row>
    <row r="589" spans="2:12" ht="27.75" customHeight="1">
      <c r="B589" s="4">
        <f t="shared" si="20"/>
        <v>587</v>
      </c>
      <c r="C589" s="16"/>
      <c r="D589" s="10"/>
      <c r="E589" s="2"/>
      <c r="F589" s="10"/>
      <c r="G589" s="7"/>
      <c r="H589" s="7"/>
      <c r="I589" s="7"/>
      <c r="J589" s="14" t="str">
        <f t="shared" si="21"/>
        <v/>
      </c>
      <c r="K589" s="2"/>
      <c r="L589" s="4" t="str">
        <f>IF(AND(G589="",H589=""),"",IF(OR(C589&lt;NgayBatDau,C589&gt;NgayKetThuc),"Ngày tháng phải nằm trong kỳ kế toán",IF(AND(F589&lt;&gt;"",COUNTIF(#REF!,F589)=0),"Tên loại DT/CP chưa được khai báo vào DS Tên loại DTCP","")))</f>
        <v/>
      </c>
    </row>
    <row r="590" spans="2:12" ht="27.75" customHeight="1">
      <c r="B590" s="4">
        <f t="shared" si="20"/>
        <v>588</v>
      </c>
      <c r="C590" s="16"/>
      <c r="D590" s="10"/>
      <c r="E590" s="2"/>
      <c r="F590" s="10"/>
      <c r="G590" s="7"/>
      <c r="H590" s="7"/>
      <c r="I590" s="7"/>
      <c r="J590" s="14" t="str">
        <f t="shared" si="21"/>
        <v/>
      </c>
      <c r="K590" s="2"/>
      <c r="L590" s="4" t="str">
        <f>IF(AND(G590="",H590=""),"",IF(OR(C590&lt;NgayBatDau,C590&gt;NgayKetThuc),"Ngày tháng phải nằm trong kỳ kế toán",IF(AND(F590&lt;&gt;"",COUNTIF(#REF!,F590)=0),"Tên loại DT/CP chưa được khai báo vào DS Tên loại DTCP","")))</f>
        <v/>
      </c>
    </row>
    <row r="591" spans="2:12" ht="27.75" customHeight="1">
      <c r="B591" s="4">
        <f t="shared" si="20"/>
        <v>589</v>
      </c>
      <c r="C591" s="16"/>
      <c r="D591" s="10"/>
      <c r="E591" s="2"/>
      <c r="F591" s="10"/>
      <c r="G591" s="7"/>
      <c r="H591" s="7"/>
      <c r="I591" s="7"/>
      <c r="J591" s="14" t="str">
        <f t="shared" si="21"/>
        <v/>
      </c>
      <c r="K591" s="2"/>
      <c r="L591" s="4" t="str">
        <f>IF(AND(G591="",H591=""),"",IF(OR(C591&lt;NgayBatDau,C591&gt;NgayKetThuc),"Ngày tháng phải nằm trong kỳ kế toán",IF(AND(F591&lt;&gt;"",COUNTIF(#REF!,F591)=0),"Tên loại DT/CP chưa được khai báo vào DS Tên loại DTCP","")))</f>
        <v/>
      </c>
    </row>
    <row r="592" spans="2:12" ht="27.75" customHeight="1">
      <c r="B592" s="4">
        <f t="shared" si="20"/>
        <v>590</v>
      </c>
      <c r="C592" s="16"/>
      <c r="D592" s="10"/>
      <c r="E592" s="2"/>
      <c r="F592" s="10"/>
      <c r="G592" s="7"/>
      <c r="H592" s="7"/>
      <c r="I592" s="7"/>
      <c r="J592" s="14" t="str">
        <f t="shared" si="21"/>
        <v/>
      </c>
      <c r="K592" s="2"/>
      <c r="L592" s="4" t="str">
        <f>IF(AND(G592="",H592=""),"",IF(OR(C592&lt;NgayBatDau,C592&gt;NgayKetThuc),"Ngày tháng phải nằm trong kỳ kế toán",IF(AND(F592&lt;&gt;"",COUNTIF(#REF!,F592)=0),"Tên loại DT/CP chưa được khai báo vào DS Tên loại DTCP","")))</f>
        <v/>
      </c>
    </row>
    <row r="593" spans="2:12" ht="27.75" customHeight="1">
      <c r="B593" s="4">
        <f t="shared" si="20"/>
        <v>591</v>
      </c>
      <c r="C593" s="16"/>
      <c r="D593" s="10"/>
      <c r="E593" s="2"/>
      <c r="F593" s="10"/>
      <c r="G593" s="7"/>
      <c r="H593" s="7"/>
      <c r="I593" s="7"/>
      <c r="J593" s="14" t="str">
        <f t="shared" si="21"/>
        <v/>
      </c>
      <c r="K593" s="2"/>
      <c r="L593" s="4" t="str">
        <f>IF(AND(G593="",H593=""),"",IF(OR(C593&lt;NgayBatDau,C593&gt;NgayKetThuc),"Ngày tháng phải nằm trong kỳ kế toán",IF(AND(F593&lt;&gt;"",COUNTIF(#REF!,F593)=0),"Tên loại DT/CP chưa được khai báo vào DS Tên loại DTCP","")))</f>
        <v/>
      </c>
    </row>
    <row r="594" spans="2:12" ht="27.75" customHeight="1">
      <c r="B594" s="4">
        <f t="shared" si="20"/>
        <v>592</v>
      </c>
      <c r="C594" s="16"/>
      <c r="D594" s="10"/>
      <c r="E594" s="2"/>
      <c r="F594" s="10"/>
      <c r="G594" s="7"/>
      <c r="H594" s="7"/>
      <c r="I594" s="7"/>
      <c r="J594" s="14" t="str">
        <f t="shared" si="21"/>
        <v/>
      </c>
      <c r="K594" s="2"/>
      <c r="L594" s="4" t="str">
        <f>IF(AND(G594="",H594=""),"",IF(OR(C594&lt;NgayBatDau,C594&gt;NgayKetThuc),"Ngày tháng phải nằm trong kỳ kế toán",IF(AND(F594&lt;&gt;"",COUNTIF(#REF!,F594)=0),"Tên loại DT/CP chưa được khai báo vào DS Tên loại DTCP","")))</f>
        <v/>
      </c>
    </row>
    <row r="595" spans="2:12" ht="27.75" customHeight="1">
      <c r="B595" s="4">
        <f t="shared" si="20"/>
        <v>593</v>
      </c>
      <c r="C595" s="16"/>
      <c r="D595" s="10"/>
      <c r="E595" s="2"/>
      <c r="F595" s="10"/>
      <c r="G595" s="7"/>
      <c r="H595" s="7"/>
      <c r="I595" s="7"/>
      <c r="J595" s="14" t="str">
        <f t="shared" si="21"/>
        <v/>
      </c>
      <c r="K595" s="2"/>
      <c r="L595" s="4" t="str">
        <f>IF(AND(G595="",H595=""),"",IF(OR(C595&lt;NgayBatDau,C595&gt;NgayKetThuc),"Ngày tháng phải nằm trong kỳ kế toán",IF(AND(F595&lt;&gt;"",COUNTIF(#REF!,F595)=0),"Tên loại DT/CP chưa được khai báo vào DS Tên loại DTCP","")))</f>
        <v/>
      </c>
    </row>
    <row r="596" spans="2:12" ht="27.75" customHeight="1">
      <c r="B596" s="4">
        <f t="shared" si="20"/>
        <v>594</v>
      </c>
      <c r="C596" s="16"/>
      <c r="D596" s="10"/>
      <c r="E596" s="2"/>
      <c r="F596" s="10"/>
      <c r="G596" s="7"/>
      <c r="H596" s="7"/>
      <c r="I596" s="7"/>
      <c r="J596" s="14" t="str">
        <f t="shared" si="21"/>
        <v/>
      </c>
      <c r="K596" s="2"/>
      <c r="L596" s="4" t="str">
        <f>IF(AND(G596="",H596=""),"",IF(OR(C596&lt;NgayBatDau,C596&gt;NgayKetThuc),"Ngày tháng phải nằm trong kỳ kế toán",IF(AND(F596&lt;&gt;"",COUNTIF(#REF!,F596)=0),"Tên loại DT/CP chưa được khai báo vào DS Tên loại DTCP","")))</f>
        <v/>
      </c>
    </row>
    <row r="597" spans="2:12" ht="27.75" customHeight="1">
      <c r="B597" s="4">
        <f t="shared" si="20"/>
        <v>595</v>
      </c>
      <c r="C597" s="16"/>
      <c r="D597" s="10"/>
      <c r="E597" s="2"/>
      <c r="F597" s="10"/>
      <c r="G597" s="7"/>
      <c r="H597" s="7"/>
      <c r="I597" s="7"/>
      <c r="J597" s="14" t="str">
        <f t="shared" si="21"/>
        <v/>
      </c>
      <c r="K597" s="2"/>
      <c r="L597" s="4" t="str">
        <f>IF(AND(G597="",H597=""),"",IF(OR(C597&lt;NgayBatDau,C597&gt;NgayKetThuc),"Ngày tháng phải nằm trong kỳ kế toán",IF(AND(F597&lt;&gt;"",COUNTIF(#REF!,F597)=0),"Tên loại DT/CP chưa được khai báo vào DS Tên loại DTCP","")))</f>
        <v/>
      </c>
    </row>
    <row r="598" spans="2:12" ht="27.75" customHeight="1">
      <c r="B598" s="4">
        <f t="shared" si="20"/>
        <v>596</v>
      </c>
      <c r="C598" s="16"/>
      <c r="D598" s="10"/>
      <c r="E598" s="2"/>
      <c r="F598" s="10"/>
      <c r="G598" s="7"/>
      <c r="H598" s="7"/>
      <c r="I598" s="7"/>
      <c r="J598" s="14" t="str">
        <f t="shared" si="21"/>
        <v/>
      </c>
      <c r="K598" s="2"/>
      <c r="L598" s="4" t="str">
        <f>IF(AND(G598="",H598=""),"",IF(OR(C598&lt;NgayBatDau,C598&gt;NgayKetThuc),"Ngày tháng phải nằm trong kỳ kế toán",IF(AND(F598&lt;&gt;"",COUNTIF(#REF!,F598)=0),"Tên loại DT/CP chưa được khai báo vào DS Tên loại DTCP","")))</f>
        <v/>
      </c>
    </row>
    <row r="599" spans="2:12" ht="27.75" customHeight="1">
      <c r="B599" s="4">
        <f t="shared" si="20"/>
        <v>597</v>
      </c>
      <c r="C599" s="16"/>
      <c r="D599" s="10"/>
      <c r="E599" s="2"/>
      <c r="F599" s="10"/>
      <c r="G599" s="7"/>
      <c r="H599" s="7"/>
      <c r="I599" s="7"/>
      <c r="J599" s="14" t="str">
        <f t="shared" si="21"/>
        <v/>
      </c>
      <c r="K599" s="2"/>
      <c r="L599" s="4" t="str">
        <f>IF(AND(G599="",H599=""),"",IF(OR(C599&lt;NgayBatDau,C599&gt;NgayKetThuc),"Ngày tháng phải nằm trong kỳ kế toán",IF(AND(F599&lt;&gt;"",COUNTIF(#REF!,F599)=0),"Tên loại DT/CP chưa được khai báo vào DS Tên loại DTCP","")))</f>
        <v/>
      </c>
    </row>
    <row r="600" spans="2:12" ht="27.75" customHeight="1">
      <c r="B600" s="4">
        <f t="shared" si="20"/>
        <v>598</v>
      </c>
      <c r="C600" s="16"/>
      <c r="D600" s="10"/>
      <c r="E600" s="2"/>
      <c r="F600" s="10"/>
      <c r="G600" s="7"/>
      <c r="H600" s="7"/>
      <c r="I600" s="7"/>
      <c r="J600" s="14" t="str">
        <f t="shared" si="21"/>
        <v/>
      </c>
      <c r="K600" s="2"/>
      <c r="L600" s="4" t="str">
        <f>IF(AND(G600="",H600=""),"",IF(OR(C600&lt;NgayBatDau,C600&gt;NgayKetThuc),"Ngày tháng phải nằm trong kỳ kế toán",IF(AND(F600&lt;&gt;"",COUNTIF(#REF!,F600)=0),"Tên loại DT/CP chưa được khai báo vào DS Tên loại DTCP","")))</f>
        <v/>
      </c>
    </row>
    <row r="601" spans="2:12" ht="27.75" customHeight="1">
      <c r="B601" s="4">
        <f t="shared" si="20"/>
        <v>599</v>
      </c>
      <c r="C601" s="16"/>
      <c r="D601" s="10"/>
      <c r="E601" s="2"/>
      <c r="F601" s="10"/>
      <c r="G601" s="7"/>
      <c r="H601" s="7"/>
      <c r="I601" s="7"/>
      <c r="J601" s="14" t="str">
        <f t="shared" si="21"/>
        <v/>
      </c>
      <c r="K601" s="2"/>
      <c r="L601" s="4" t="str">
        <f>IF(AND(G601="",H601=""),"",IF(OR(C601&lt;NgayBatDau,C601&gt;NgayKetThuc),"Ngày tháng phải nằm trong kỳ kế toán",IF(AND(F601&lt;&gt;"",COUNTIF(#REF!,F601)=0),"Tên loại DT/CP chưa được khai báo vào DS Tên loại DTCP","")))</f>
        <v/>
      </c>
    </row>
    <row r="602" spans="2:12" ht="27.75" customHeight="1">
      <c r="B602" s="4">
        <f t="shared" si="20"/>
        <v>600</v>
      </c>
      <c r="C602" s="16"/>
      <c r="D602" s="10"/>
      <c r="E602" s="2"/>
      <c r="F602" s="10"/>
      <c r="G602" s="7"/>
      <c r="H602" s="7"/>
      <c r="I602" s="7"/>
      <c r="J602" s="14" t="str">
        <f t="shared" si="21"/>
        <v/>
      </c>
      <c r="K602" s="2"/>
      <c r="L602" s="4" t="str">
        <f>IF(AND(G602="",H602=""),"",IF(OR(C602&lt;NgayBatDau,C602&gt;NgayKetThuc),"Ngày tháng phải nằm trong kỳ kế toán",IF(AND(F602&lt;&gt;"",COUNTIF(#REF!,F602)=0),"Tên loại DT/CP chưa được khai báo vào DS Tên loại DTCP","")))</f>
        <v/>
      </c>
    </row>
    <row r="603" spans="2:12" ht="27.75" customHeight="1">
      <c r="B603" s="4">
        <f t="shared" si="20"/>
        <v>601</v>
      </c>
      <c r="C603" s="16"/>
      <c r="D603" s="10"/>
      <c r="E603" s="2"/>
      <c r="F603" s="10"/>
      <c r="G603" s="7"/>
      <c r="H603" s="7"/>
      <c r="I603" s="7"/>
      <c r="J603" s="14" t="str">
        <f t="shared" si="21"/>
        <v/>
      </c>
      <c r="K603" s="2"/>
      <c r="L603" s="4" t="str">
        <f>IF(AND(G603="",H603=""),"",IF(OR(C603&lt;NgayBatDau,C603&gt;NgayKetThuc),"Ngày tháng phải nằm trong kỳ kế toán",IF(AND(F603&lt;&gt;"",COUNTIF(#REF!,F603)=0),"Tên loại DT/CP chưa được khai báo vào DS Tên loại DTCP","")))</f>
        <v/>
      </c>
    </row>
    <row r="604" spans="2:12" ht="27.75" customHeight="1">
      <c r="B604" s="4">
        <f t="shared" si="20"/>
        <v>602</v>
      </c>
      <c r="C604" s="16"/>
      <c r="D604" s="10"/>
      <c r="E604" s="2"/>
      <c r="F604" s="10"/>
      <c r="G604" s="7"/>
      <c r="H604" s="7"/>
      <c r="I604" s="7"/>
      <c r="J604" s="14" t="str">
        <f t="shared" si="21"/>
        <v/>
      </c>
      <c r="K604" s="2"/>
      <c r="L604" s="4" t="str">
        <f>IF(AND(G604="",H604=""),"",IF(OR(C604&lt;NgayBatDau,C604&gt;NgayKetThuc),"Ngày tháng phải nằm trong kỳ kế toán",IF(AND(F604&lt;&gt;"",COUNTIF(#REF!,F604)=0),"Tên loại DT/CP chưa được khai báo vào DS Tên loại DTCP","")))</f>
        <v/>
      </c>
    </row>
    <row r="605" spans="2:12" ht="27.75" customHeight="1">
      <c r="B605" s="4">
        <f t="shared" si="20"/>
        <v>603</v>
      </c>
      <c r="C605" s="16"/>
      <c r="D605" s="10"/>
      <c r="E605" s="2"/>
      <c r="F605" s="10"/>
      <c r="G605" s="7"/>
      <c r="H605" s="7"/>
      <c r="I605" s="7"/>
      <c r="J605" s="14" t="str">
        <f t="shared" si="21"/>
        <v/>
      </c>
      <c r="K605" s="2"/>
      <c r="L605" s="4" t="str">
        <f>IF(AND(G605="",H605=""),"",IF(OR(C605&lt;NgayBatDau,C605&gt;NgayKetThuc),"Ngày tháng phải nằm trong kỳ kế toán",IF(AND(F605&lt;&gt;"",COUNTIF(#REF!,F605)=0),"Tên loại DT/CP chưa được khai báo vào DS Tên loại DTCP","")))</f>
        <v/>
      </c>
    </row>
    <row r="606" spans="2:12" ht="27.75" customHeight="1">
      <c r="B606" s="4">
        <f t="shared" si="20"/>
        <v>604</v>
      </c>
      <c r="C606" s="16"/>
      <c r="D606" s="10"/>
      <c r="E606" s="2"/>
      <c r="F606" s="10"/>
      <c r="G606" s="7"/>
      <c r="H606" s="7"/>
      <c r="I606" s="7"/>
      <c r="J606" s="14" t="str">
        <f t="shared" si="21"/>
        <v/>
      </c>
      <c r="K606" s="2"/>
      <c r="L606" s="4" t="str">
        <f>IF(AND(G606="",H606=""),"",IF(OR(C606&lt;NgayBatDau,C606&gt;NgayKetThuc),"Ngày tháng phải nằm trong kỳ kế toán",IF(AND(F606&lt;&gt;"",COUNTIF(#REF!,F606)=0),"Tên loại DT/CP chưa được khai báo vào DS Tên loại DTCP","")))</f>
        <v/>
      </c>
    </row>
    <row r="607" spans="2:12" ht="27.75" customHeight="1">
      <c r="B607" s="4">
        <f t="shared" si="20"/>
        <v>605</v>
      </c>
      <c r="C607" s="16"/>
      <c r="D607" s="10"/>
      <c r="E607" s="2"/>
      <c r="F607" s="10"/>
      <c r="G607" s="7"/>
      <c r="H607" s="7"/>
      <c r="I607" s="7"/>
      <c r="J607" s="14" t="str">
        <f t="shared" si="21"/>
        <v/>
      </c>
      <c r="K607" s="2"/>
      <c r="L607" s="4" t="str">
        <f>IF(AND(G607="",H607=""),"",IF(OR(C607&lt;NgayBatDau,C607&gt;NgayKetThuc),"Ngày tháng phải nằm trong kỳ kế toán",IF(AND(F607&lt;&gt;"",COUNTIF(#REF!,F607)=0),"Tên loại DT/CP chưa được khai báo vào DS Tên loại DTCP","")))</f>
        <v/>
      </c>
    </row>
    <row r="608" spans="2:12" ht="27.75" customHeight="1">
      <c r="B608" s="4">
        <f t="shared" si="20"/>
        <v>606</v>
      </c>
      <c r="C608" s="16"/>
      <c r="D608" s="10"/>
      <c r="E608" s="2"/>
      <c r="F608" s="10"/>
      <c r="G608" s="7"/>
      <c r="H608" s="7"/>
      <c r="I608" s="7"/>
      <c r="J608" s="14" t="str">
        <f t="shared" si="21"/>
        <v/>
      </c>
      <c r="K608" s="2"/>
      <c r="L608" s="4" t="str">
        <f>IF(AND(G608="",H608=""),"",IF(OR(C608&lt;NgayBatDau,C608&gt;NgayKetThuc),"Ngày tháng phải nằm trong kỳ kế toán",IF(AND(F608&lt;&gt;"",COUNTIF(#REF!,F608)=0),"Tên loại DT/CP chưa được khai báo vào DS Tên loại DTCP","")))</f>
        <v/>
      </c>
    </row>
    <row r="609" spans="2:12" ht="27.75" customHeight="1">
      <c r="B609" s="4">
        <f t="shared" si="20"/>
        <v>607</v>
      </c>
      <c r="C609" s="16"/>
      <c r="D609" s="10"/>
      <c r="E609" s="2"/>
      <c r="F609" s="10"/>
      <c r="G609" s="7"/>
      <c r="H609" s="7"/>
      <c r="I609" s="7"/>
      <c r="J609" s="14" t="str">
        <f t="shared" si="21"/>
        <v/>
      </c>
      <c r="K609" s="2"/>
      <c r="L609" s="4" t="str">
        <f>IF(AND(G609="",H609=""),"",IF(OR(C609&lt;NgayBatDau,C609&gt;NgayKetThuc),"Ngày tháng phải nằm trong kỳ kế toán",IF(AND(F609&lt;&gt;"",COUNTIF(#REF!,F609)=0),"Tên loại DT/CP chưa được khai báo vào DS Tên loại DTCP","")))</f>
        <v/>
      </c>
    </row>
    <row r="610" spans="2:12" ht="27.75" customHeight="1">
      <c r="B610" s="4">
        <f t="shared" si="20"/>
        <v>608</v>
      </c>
      <c r="C610" s="16"/>
      <c r="D610" s="10"/>
      <c r="E610" s="2"/>
      <c r="F610" s="10"/>
      <c r="G610" s="7"/>
      <c r="H610" s="7"/>
      <c r="I610" s="7"/>
      <c r="J610" s="14" t="str">
        <f t="shared" si="21"/>
        <v/>
      </c>
      <c r="K610" s="2"/>
      <c r="L610" s="4" t="str">
        <f>IF(AND(G610="",H610=""),"",IF(OR(C610&lt;NgayBatDau,C610&gt;NgayKetThuc),"Ngày tháng phải nằm trong kỳ kế toán",IF(AND(F610&lt;&gt;"",COUNTIF(#REF!,F610)=0),"Tên loại DT/CP chưa được khai báo vào DS Tên loại DTCP","")))</f>
        <v/>
      </c>
    </row>
    <row r="611" spans="2:12" ht="27.75" customHeight="1">
      <c r="B611" s="4">
        <f t="shared" si="20"/>
        <v>609</v>
      </c>
      <c r="C611" s="16"/>
      <c r="D611" s="10"/>
      <c r="E611" s="2"/>
      <c r="F611" s="10"/>
      <c r="G611" s="7"/>
      <c r="H611" s="7"/>
      <c r="I611" s="7"/>
      <c r="J611" s="14" t="str">
        <f t="shared" si="21"/>
        <v/>
      </c>
      <c r="K611" s="2"/>
      <c r="L611" s="4" t="str">
        <f>IF(AND(G611="",H611=""),"",IF(OR(C611&lt;NgayBatDau,C611&gt;NgayKetThuc),"Ngày tháng phải nằm trong kỳ kế toán",IF(AND(F611&lt;&gt;"",COUNTIF(#REF!,F611)=0),"Tên loại DT/CP chưa được khai báo vào DS Tên loại DTCP","")))</f>
        <v/>
      </c>
    </row>
    <row r="612" spans="2:12" ht="27.75" customHeight="1">
      <c r="B612" s="4">
        <f t="shared" si="20"/>
        <v>610</v>
      </c>
      <c r="C612" s="16"/>
      <c r="D612" s="10"/>
      <c r="E612" s="2"/>
      <c r="F612" s="10"/>
      <c r="G612" s="7"/>
      <c r="H612" s="7"/>
      <c r="I612" s="7"/>
      <c r="J612" s="14" t="str">
        <f t="shared" si="21"/>
        <v/>
      </c>
      <c r="K612" s="2"/>
      <c r="L612" s="4" t="str">
        <f>IF(AND(G612="",H612=""),"",IF(OR(C612&lt;NgayBatDau,C612&gt;NgayKetThuc),"Ngày tháng phải nằm trong kỳ kế toán",IF(AND(F612&lt;&gt;"",COUNTIF(#REF!,F612)=0),"Tên loại DT/CP chưa được khai báo vào DS Tên loại DTCP","")))</f>
        <v/>
      </c>
    </row>
    <row r="613" spans="2:12" ht="27.75" customHeight="1">
      <c r="B613" s="4">
        <f t="shared" si="20"/>
        <v>611</v>
      </c>
      <c r="C613" s="16"/>
      <c r="D613" s="10"/>
      <c r="E613" s="2"/>
      <c r="F613" s="10"/>
      <c r="G613" s="7"/>
      <c r="H613" s="7"/>
      <c r="I613" s="7"/>
      <c r="J613" s="14" t="str">
        <f t="shared" si="21"/>
        <v/>
      </c>
      <c r="K613" s="2"/>
      <c r="L613" s="4" t="str">
        <f>IF(AND(G613="",H613=""),"",IF(OR(C613&lt;NgayBatDau,C613&gt;NgayKetThuc),"Ngày tháng phải nằm trong kỳ kế toán",IF(AND(F613&lt;&gt;"",COUNTIF(#REF!,F613)=0),"Tên loại DT/CP chưa được khai báo vào DS Tên loại DTCP","")))</f>
        <v/>
      </c>
    </row>
    <row r="614" spans="2:12" ht="27.75" customHeight="1">
      <c r="B614" s="4">
        <f t="shared" si="20"/>
        <v>612</v>
      </c>
      <c r="C614" s="16"/>
      <c r="D614" s="10"/>
      <c r="E614" s="2"/>
      <c r="F614" s="10"/>
      <c r="G614" s="7"/>
      <c r="H614" s="7"/>
      <c r="I614" s="7"/>
      <c r="J614" s="14" t="str">
        <f t="shared" si="21"/>
        <v/>
      </c>
      <c r="K614" s="2"/>
      <c r="L614" s="4" t="str">
        <f>IF(AND(G614="",H614=""),"",IF(OR(C614&lt;NgayBatDau,C614&gt;NgayKetThuc),"Ngày tháng phải nằm trong kỳ kế toán",IF(AND(F614&lt;&gt;"",COUNTIF(#REF!,F614)=0),"Tên loại DT/CP chưa được khai báo vào DS Tên loại DTCP","")))</f>
        <v/>
      </c>
    </row>
    <row r="615" spans="2:12" ht="27.75" customHeight="1">
      <c r="B615" s="4">
        <f t="shared" si="20"/>
        <v>613</v>
      </c>
      <c r="C615" s="16"/>
      <c r="D615" s="10"/>
      <c r="E615" s="2"/>
      <c r="F615" s="10"/>
      <c r="G615" s="7"/>
      <c r="H615" s="7"/>
      <c r="I615" s="7"/>
      <c r="J615" s="14" t="str">
        <f t="shared" si="21"/>
        <v/>
      </c>
      <c r="K615" s="2"/>
      <c r="L615" s="4" t="str">
        <f>IF(AND(G615="",H615=""),"",IF(OR(C615&lt;NgayBatDau,C615&gt;NgayKetThuc),"Ngày tháng phải nằm trong kỳ kế toán",IF(AND(F615&lt;&gt;"",COUNTIF(#REF!,F615)=0),"Tên loại DT/CP chưa được khai báo vào DS Tên loại DTCP","")))</f>
        <v/>
      </c>
    </row>
    <row r="616" spans="2:12" ht="27.75" customHeight="1">
      <c r="B616" s="4">
        <f t="shared" si="20"/>
        <v>614</v>
      </c>
      <c r="C616" s="16"/>
      <c r="D616" s="10"/>
      <c r="E616" s="2"/>
      <c r="F616" s="10"/>
      <c r="G616" s="7"/>
      <c r="H616" s="7"/>
      <c r="I616" s="7"/>
      <c r="J616" s="14" t="str">
        <f t="shared" si="21"/>
        <v/>
      </c>
      <c r="K616" s="2"/>
      <c r="L616" s="4" t="str">
        <f>IF(AND(G616="",H616=""),"",IF(OR(C616&lt;NgayBatDau,C616&gt;NgayKetThuc),"Ngày tháng phải nằm trong kỳ kế toán",IF(AND(F616&lt;&gt;"",COUNTIF(#REF!,F616)=0),"Tên loại DT/CP chưa được khai báo vào DS Tên loại DTCP","")))</f>
        <v/>
      </c>
    </row>
    <row r="617" spans="2:12" ht="27.75" customHeight="1">
      <c r="B617" s="4">
        <f t="shared" si="20"/>
        <v>615</v>
      </c>
      <c r="C617" s="16"/>
      <c r="D617" s="10"/>
      <c r="E617" s="2"/>
      <c r="F617" s="10"/>
      <c r="G617" s="7"/>
      <c r="H617" s="7"/>
      <c r="I617" s="7"/>
      <c r="J617" s="14" t="str">
        <f t="shared" si="21"/>
        <v/>
      </c>
      <c r="K617" s="2"/>
      <c r="L617" s="4" t="str">
        <f>IF(AND(G617="",H617=""),"",IF(OR(C617&lt;NgayBatDau,C617&gt;NgayKetThuc),"Ngày tháng phải nằm trong kỳ kế toán",IF(AND(F617&lt;&gt;"",COUNTIF(#REF!,F617)=0),"Tên loại DT/CP chưa được khai báo vào DS Tên loại DTCP","")))</f>
        <v/>
      </c>
    </row>
    <row r="618" spans="2:12" ht="27.75" customHeight="1">
      <c r="B618" s="4">
        <f t="shared" si="20"/>
        <v>616</v>
      </c>
      <c r="C618" s="16"/>
      <c r="D618" s="10"/>
      <c r="E618" s="2"/>
      <c r="F618" s="10"/>
      <c r="G618" s="7"/>
      <c r="H618" s="7"/>
      <c r="I618" s="7"/>
      <c r="J618" s="14" t="str">
        <f t="shared" si="21"/>
        <v/>
      </c>
      <c r="K618" s="2"/>
      <c r="L618" s="4" t="str">
        <f>IF(AND(G618="",H618=""),"",IF(OR(C618&lt;NgayBatDau,C618&gt;NgayKetThuc),"Ngày tháng phải nằm trong kỳ kế toán",IF(AND(F618&lt;&gt;"",COUNTIF(#REF!,F618)=0),"Tên loại DT/CP chưa được khai báo vào DS Tên loại DTCP","")))</f>
        <v/>
      </c>
    </row>
    <row r="619" spans="2:12" ht="27.75" customHeight="1">
      <c r="B619" s="4">
        <f t="shared" si="20"/>
        <v>617</v>
      </c>
      <c r="C619" s="16"/>
      <c r="D619" s="10"/>
      <c r="E619" s="2"/>
      <c r="F619" s="10"/>
      <c r="G619" s="7"/>
      <c r="H619" s="7"/>
      <c r="I619" s="7"/>
      <c r="J619" s="14" t="str">
        <f t="shared" si="21"/>
        <v/>
      </c>
      <c r="K619" s="2"/>
      <c r="L619" s="4" t="str">
        <f>IF(AND(G619="",H619=""),"",IF(OR(C619&lt;NgayBatDau,C619&gt;NgayKetThuc),"Ngày tháng phải nằm trong kỳ kế toán",IF(AND(F619&lt;&gt;"",COUNTIF(#REF!,F619)=0),"Tên loại DT/CP chưa được khai báo vào DS Tên loại DTCP","")))</f>
        <v/>
      </c>
    </row>
    <row r="620" spans="2:12" ht="27.75" customHeight="1">
      <c r="B620" s="4">
        <f t="shared" si="20"/>
        <v>618</v>
      </c>
      <c r="C620" s="16"/>
      <c r="D620" s="10"/>
      <c r="E620" s="2"/>
      <c r="F620" s="10"/>
      <c r="G620" s="7"/>
      <c r="H620" s="7"/>
      <c r="I620" s="7"/>
      <c r="J620" s="14" t="str">
        <f t="shared" si="21"/>
        <v/>
      </c>
      <c r="K620" s="2"/>
      <c r="L620" s="4" t="str">
        <f>IF(AND(G620="",H620=""),"",IF(OR(C620&lt;NgayBatDau,C620&gt;NgayKetThuc),"Ngày tháng phải nằm trong kỳ kế toán",IF(AND(F620&lt;&gt;"",COUNTIF(#REF!,F620)=0),"Tên loại DT/CP chưa được khai báo vào DS Tên loại DTCP","")))</f>
        <v/>
      </c>
    </row>
    <row r="621" spans="2:12" ht="27.75" customHeight="1">
      <c r="B621" s="4">
        <f t="shared" si="20"/>
        <v>619</v>
      </c>
      <c r="C621" s="16"/>
      <c r="D621" s="10"/>
      <c r="E621" s="2"/>
      <c r="F621" s="10"/>
      <c r="G621" s="7"/>
      <c r="H621" s="7"/>
      <c r="I621" s="7"/>
      <c r="J621" s="14" t="str">
        <f t="shared" si="21"/>
        <v/>
      </c>
      <c r="K621" s="2"/>
      <c r="L621" s="4" t="str">
        <f>IF(AND(G621="",H621=""),"",IF(OR(C621&lt;NgayBatDau,C621&gt;NgayKetThuc),"Ngày tháng phải nằm trong kỳ kế toán",IF(AND(F621&lt;&gt;"",COUNTIF(#REF!,F621)=0),"Tên loại DT/CP chưa được khai báo vào DS Tên loại DTCP","")))</f>
        <v/>
      </c>
    </row>
    <row r="622" spans="2:12" ht="27.75" customHeight="1">
      <c r="B622" s="4">
        <f t="shared" si="20"/>
        <v>620</v>
      </c>
      <c r="C622" s="16"/>
      <c r="D622" s="10"/>
      <c r="E622" s="2"/>
      <c r="F622" s="10"/>
      <c r="G622" s="7"/>
      <c r="H622" s="7"/>
      <c r="I622" s="7"/>
      <c r="J622" s="14" t="str">
        <f t="shared" si="21"/>
        <v/>
      </c>
      <c r="K622" s="2"/>
      <c r="L622" s="4" t="str">
        <f>IF(AND(G622="",H622=""),"",IF(OR(C622&lt;NgayBatDau,C622&gt;NgayKetThuc),"Ngày tháng phải nằm trong kỳ kế toán",IF(AND(F622&lt;&gt;"",COUNTIF(#REF!,F622)=0),"Tên loại DT/CP chưa được khai báo vào DS Tên loại DTCP","")))</f>
        <v/>
      </c>
    </row>
    <row r="623" spans="2:12" ht="27.75" customHeight="1">
      <c r="B623" s="4">
        <f t="shared" si="20"/>
        <v>621</v>
      </c>
      <c r="C623" s="16"/>
      <c r="D623" s="10"/>
      <c r="E623" s="2"/>
      <c r="F623" s="10"/>
      <c r="G623" s="7"/>
      <c r="H623" s="7"/>
      <c r="I623" s="7"/>
      <c r="J623" s="14" t="str">
        <f t="shared" si="21"/>
        <v/>
      </c>
      <c r="K623" s="2"/>
      <c r="L623" s="4" t="str">
        <f>IF(AND(G623="",H623=""),"",IF(OR(C623&lt;NgayBatDau,C623&gt;NgayKetThuc),"Ngày tháng phải nằm trong kỳ kế toán",IF(AND(F623&lt;&gt;"",COUNTIF(#REF!,F623)=0),"Tên loại DT/CP chưa được khai báo vào DS Tên loại DTCP","")))</f>
        <v/>
      </c>
    </row>
    <row r="624" spans="2:12" ht="27.75" customHeight="1">
      <c r="B624" s="4">
        <f t="shared" si="20"/>
        <v>622</v>
      </c>
      <c r="C624" s="16"/>
      <c r="D624" s="10"/>
      <c r="E624" s="2"/>
      <c r="F624" s="10"/>
      <c r="G624" s="7"/>
      <c r="H624" s="7"/>
      <c r="I624" s="7"/>
      <c r="J624" s="14" t="str">
        <f t="shared" si="21"/>
        <v/>
      </c>
      <c r="K624" s="2"/>
      <c r="L624" s="4" t="str">
        <f>IF(AND(G624="",H624=""),"",IF(OR(C624&lt;NgayBatDau,C624&gt;NgayKetThuc),"Ngày tháng phải nằm trong kỳ kế toán",IF(AND(F624&lt;&gt;"",COUNTIF(#REF!,F624)=0),"Tên loại DT/CP chưa được khai báo vào DS Tên loại DTCP","")))</f>
        <v/>
      </c>
    </row>
    <row r="625" spans="2:12" ht="27.75" customHeight="1">
      <c r="B625" s="4">
        <f t="shared" si="20"/>
        <v>623</v>
      </c>
      <c r="C625" s="16"/>
      <c r="D625" s="10"/>
      <c r="E625" s="2"/>
      <c r="F625" s="10"/>
      <c r="G625" s="7"/>
      <c r="H625" s="7"/>
      <c r="I625" s="7"/>
      <c r="J625" s="14" t="str">
        <f t="shared" si="21"/>
        <v/>
      </c>
      <c r="K625" s="2"/>
      <c r="L625" s="4" t="str">
        <f>IF(AND(G625="",H625=""),"",IF(OR(C625&lt;NgayBatDau,C625&gt;NgayKetThuc),"Ngày tháng phải nằm trong kỳ kế toán",IF(AND(F625&lt;&gt;"",COUNTIF(#REF!,F625)=0),"Tên loại DT/CP chưa được khai báo vào DS Tên loại DTCP","")))</f>
        <v/>
      </c>
    </row>
    <row r="626" spans="2:12" ht="27.75" customHeight="1">
      <c r="B626" s="4">
        <f t="shared" si="20"/>
        <v>624</v>
      </c>
      <c r="C626" s="16"/>
      <c r="D626" s="10"/>
      <c r="E626" s="2"/>
      <c r="F626" s="10"/>
      <c r="G626" s="7"/>
      <c r="H626" s="7"/>
      <c r="I626" s="7"/>
      <c r="J626" s="14" t="str">
        <f t="shared" si="21"/>
        <v/>
      </c>
      <c r="K626" s="2"/>
      <c r="L626" s="4" t="str">
        <f>IF(AND(G626="",H626=""),"",IF(OR(C626&lt;NgayBatDau,C626&gt;NgayKetThuc),"Ngày tháng phải nằm trong kỳ kế toán",IF(AND(F626&lt;&gt;"",COUNTIF(#REF!,F626)=0),"Tên loại DT/CP chưa được khai báo vào DS Tên loại DTCP","")))</f>
        <v/>
      </c>
    </row>
    <row r="627" spans="2:12" ht="27.75" customHeight="1">
      <c r="B627" s="4">
        <f t="shared" si="20"/>
        <v>625</v>
      </c>
      <c r="C627" s="16"/>
      <c r="D627" s="10"/>
      <c r="E627" s="2"/>
      <c r="F627" s="10"/>
      <c r="G627" s="7"/>
      <c r="H627" s="7"/>
      <c r="I627" s="7"/>
      <c r="J627" s="14" t="str">
        <f t="shared" si="21"/>
        <v/>
      </c>
      <c r="K627" s="2"/>
      <c r="L627" s="4" t="str">
        <f>IF(AND(G627="",H627=""),"",IF(OR(C627&lt;NgayBatDau,C627&gt;NgayKetThuc),"Ngày tháng phải nằm trong kỳ kế toán",IF(AND(F627&lt;&gt;"",COUNTIF(#REF!,F627)=0),"Tên loại DT/CP chưa được khai báo vào DS Tên loại DTCP","")))</f>
        <v/>
      </c>
    </row>
    <row r="628" spans="2:12" ht="27.75" customHeight="1">
      <c r="B628" s="4">
        <f t="shared" si="20"/>
        <v>626</v>
      </c>
      <c r="C628" s="16"/>
      <c r="D628" s="10"/>
      <c r="E628" s="2"/>
      <c r="F628" s="10"/>
      <c r="G628" s="7"/>
      <c r="H628" s="7"/>
      <c r="I628" s="7"/>
      <c r="J628" s="14" t="str">
        <f t="shared" si="21"/>
        <v/>
      </c>
      <c r="K628" s="2"/>
      <c r="L628" s="4" t="str">
        <f>IF(AND(G628="",H628=""),"",IF(OR(C628&lt;NgayBatDau,C628&gt;NgayKetThuc),"Ngày tháng phải nằm trong kỳ kế toán",IF(AND(F628&lt;&gt;"",COUNTIF(#REF!,F628)=0),"Tên loại DT/CP chưa được khai báo vào DS Tên loại DTCP","")))</f>
        <v/>
      </c>
    </row>
    <row r="629" spans="2:12" ht="27.75" customHeight="1">
      <c r="B629" s="4">
        <f t="shared" si="20"/>
        <v>627</v>
      </c>
      <c r="C629" s="16"/>
      <c r="D629" s="10"/>
      <c r="E629" s="2"/>
      <c r="F629" s="10"/>
      <c r="G629" s="7"/>
      <c r="H629" s="7"/>
      <c r="I629" s="7"/>
      <c r="J629" s="14" t="str">
        <f t="shared" si="21"/>
        <v/>
      </c>
      <c r="K629" s="2"/>
      <c r="L629" s="4" t="str">
        <f>IF(AND(G629="",H629=""),"",IF(OR(C629&lt;NgayBatDau,C629&gt;NgayKetThuc),"Ngày tháng phải nằm trong kỳ kế toán",IF(AND(F629&lt;&gt;"",COUNTIF(#REF!,F629)=0),"Tên loại DT/CP chưa được khai báo vào DS Tên loại DTCP","")))</f>
        <v/>
      </c>
    </row>
    <row r="630" spans="2:12" ht="27.75" customHeight="1">
      <c r="B630" s="4">
        <f t="shared" si="20"/>
        <v>628</v>
      </c>
      <c r="C630" s="16"/>
      <c r="D630" s="10"/>
      <c r="E630" s="2"/>
      <c r="F630" s="10"/>
      <c r="G630" s="7"/>
      <c r="H630" s="7"/>
      <c r="I630" s="7"/>
      <c r="J630" s="14" t="str">
        <f t="shared" si="21"/>
        <v/>
      </c>
      <c r="K630" s="2"/>
      <c r="L630" s="4" t="str">
        <f>IF(AND(G630="",H630=""),"",IF(OR(C630&lt;NgayBatDau,C630&gt;NgayKetThuc),"Ngày tháng phải nằm trong kỳ kế toán",IF(AND(F630&lt;&gt;"",COUNTIF(#REF!,F630)=0),"Tên loại DT/CP chưa được khai báo vào DS Tên loại DTCP","")))</f>
        <v/>
      </c>
    </row>
    <row r="631" spans="2:12" ht="27.75" customHeight="1">
      <c r="B631" s="4">
        <f t="shared" si="20"/>
        <v>629</v>
      </c>
      <c r="C631" s="16"/>
      <c r="D631" s="10"/>
      <c r="E631" s="2"/>
      <c r="F631" s="10"/>
      <c r="G631" s="7"/>
      <c r="H631" s="7"/>
      <c r="I631" s="7"/>
      <c r="J631" s="14" t="str">
        <f t="shared" si="21"/>
        <v/>
      </c>
      <c r="K631" s="2"/>
      <c r="L631" s="4" t="str">
        <f>IF(AND(G631="",H631=""),"",IF(OR(C631&lt;NgayBatDau,C631&gt;NgayKetThuc),"Ngày tháng phải nằm trong kỳ kế toán",IF(AND(F631&lt;&gt;"",COUNTIF(#REF!,F631)=0),"Tên loại DT/CP chưa được khai báo vào DS Tên loại DTCP","")))</f>
        <v/>
      </c>
    </row>
    <row r="632" spans="2:12" ht="27.75" customHeight="1">
      <c r="B632" s="4">
        <f t="shared" si="20"/>
        <v>630</v>
      </c>
      <c r="C632" s="16"/>
      <c r="D632" s="10"/>
      <c r="E632" s="2"/>
      <c r="F632" s="10"/>
      <c r="G632" s="7"/>
      <c r="H632" s="7"/>
      <c r="I632" s="7"/>
      <c r="J632" s="14" t="str">
        <f t="shared" si="21"/>
        <v/>
      </c>
      <c r="K632" s="2"/>
      <c r="L632" s="4" t="str">
        <f>IF(AND(G632="",H632=""),"",IF(OR(C632&lt;NgayBatDau,C632&gt;NgayKetThuc),"Ngày tháng phải nằm trong kỳ kế toán",IF(AND(F632&lt;&gt;"",COUNTIF(#REF!,F632)=0),"Tên loại DT/CP chưa được khai báo vào DS Tên loại DTCP","")))</f>
        <v/>
      </c>
    </row>
    <row r="633" spans="2:12" ht="27.75" customHeight="1">
      <c r="B633" s="4">
        <f t="shared" si="20"/>
        <v>631</v>
      </c>
      <c r="C633" s="16"/>
      <c r="D633" s="10"/>
      <c r="E633" s="2"/>
      <c r="F633" s="10"/>
      <c r="G633" s="7"/>
      <c r="H633" s="7"/>
      <c r="I633" s="7"/>
      <c r="J633" s="14" t="str">
        <f t="shared" si="21"/>
        <v/>
      </c>
      <c r="K633" s="2"/>
      <c r="L633" s="4" t="str">
        <f>IF(AND(G633="",H633=""),"",IF(OR(C633&lt;NgayBatDau,C633&gt;NgayKetThuc),"Ngày tháng phải nằm trong kỳ kế toán",IF(AND(F633&lt;&gt;"",COUNTIF(#REF!,F633)=0),"Tên loại DT/CP chưa được khai báo vào DS Tên loại DTCP","")))</f>
        <v/>
      </c>
    </row>
    <row r="634" spans="2:12" ht="27.75" customHeight="1">
      <c r="B634" s="4">
        <f t="shared" si="20"/>
        <v>632</v>
      </c>
      <c r="C634" s="16"/>
      <c r="D634" s="10"/>
      <c r="E634" s="2"/>
      <c r="F634" s="10"/>
      <c r="G634" s="7"/>
      <c r="H634" s="7"/>
      <c r="I634" s="7"/>
      <c r="J634" s="14" t="str">
        <f t="shared" si="21"/>
        <v/>
      </c>
      <c r="K634" s="2"/>
      <c r="L634" s="4" t="str">
        <f>IF(AND(G634="",H634=""),"",IF(OR(C634&lt;NgayBatDau,C634&gt;NgayKetThuc),"Ngày tháng phải nằm trong kỳ kế toán",IF(AND(F634&lt;&gt;"",COUNTIF(#REF!,F634)=0),"Tên loại DT/CP chưa được khai báo vào DS Tên loại DTCP","")))</f>
        <v/>
      </c>
    </row>
    <row r="635" spans="2:12" ht="27.75" customHeight="1">
      <c r="B635" s="4">
        <f t="shared" si="20"/>
        <v>633</v>
      </c>
      <c r="C635" s="16"/>
      <c r="D635" s="10"/>
      <c r="E635" s="2"/>
      <c r="F635" s="10"/>
      <c r="G635" s="7"/>
      <c r="H635" s="7"/>
      <c r="I635" s="7"/>
      <c r="J635" s="14" t="str">
        <f t="shared" si="21"/>
        <v/>
      </c>
      <c r="K635" s="2"/>
      <c r="L635" s="4" t="str">
        <f>IF(AND(G635="",H635=""),"",IF(OR(C635&lt;NgayBatDau,C635&gt;NgayKetThuc),"Ngày tháng phải nằm trong kỳ kế toán",IF(AND(F635&lt;&gt;"",COUNTIF(#REF!,F635)=0),"Tên loại DT/CP chưa được khai báo vào DS Tên loại DTCP","")))</f>
        <v/>
      </c>
    </row>
    <row r="636" spans="2:12" ht="27.75" customHeight="1">
      <c r="B636" s="4">
        <f t="shared" si="20"/>
        <v>634</v>
      </c>
      <c r="C636" s="16"/>
      <c r="D636" s="10"/>
      <c r="E636" s="2"/>
      <c r="F636" s="10"/>
      <c r="G636" s="7"/>
      <c r="H636" s="7"/>
      <c r="I636" s="7"/>
      <c r="J636" s="14" t="str">
        <f t="shared" si="21"/>
        <v/>
      </c>
      <c r="K636" s="2"/>
      <c r="L636" s="4" t="str">
        <f>IF(AND(G636="",H636=""),"",IF(OR(C636&lt;NgayBatDau,C636&gt;NgayKetThuc),"Ngày tháng phải nằm trong kỳ kế toán",IF(AND(F636&lt;&gt;"",COUNTIF(#REF!,F636)=0),"Tên loại DT/CP chưa được khai báo vào DS Tên loại DTCP","")))</f>
        <v/>
      </c>
    </row>
    <row r="637" spans="2:12" ht="27.75" customHeight="1">
      <c r="B637" s="4">
        <f t="shared" si="20"/>
        <v>635</v>
      </c>
      <c r="C637" s="16"/>
      <c r="D637" s="10"/>
      <c r="E637" s="2"/>
      <c r="F637" s="10"/>
      <c r="G637" s="7"/>
      <c r="H637" s="7"/>
      <c r="I637" s="7"/>
      <c r="J637" s="14" t="str">
        <f t="shared" si="21"/>
        <v/>
      </c>
      <c r="K637" s="2"/>
      <c r="L637" s="4" t="str">
        <f>IF(AND(G637="",H637=""),"",IF(OR(C637&lt;NgayBatDau,C637&gt;NgayKetThuc),"Ngày tháng phải nằm trong kỳ kế toán",IF(AND(F637&lt;&gt;"",COUNTIF(#REF!,F637)=0),"Tên loại DT/CP chưa được khai báo vào DS Tên loại DTCP","")))</f>
        <v/>
      </c>
    </row>
    <row r="638" spans="2:12" ht="27.75" customHeight="1">
      <c r="B638" s="4">
        <f t="shared" si="20"/>
        <v>636</v>
      </c>
      <c r="C638" s="16"/>
      <c r="D638" s="10"/>
      <c r="E638" s="2"/>
      <c r="F638" s="10"/>
      <c r="G638" s="7"/>
      <c r="H638" s="7"/>
      <c r="I638" s="7"/>
      <c r="J638" s="14" t="str">
        <f t="shared" si="21"/>
        <v/>
      </c>
      <c r="K638" s="2"/>
      <c r="L638" s="4" t="str">
        <f>IF(AND(G638="",H638=""),"",IF(OR(C638&lt;NgayBatDau,C638&gt;NgayKetThuc),"Ngày tháng phải nằm trong kỳ kế toán",IF(AND(F638&lt;&gt;"",COUNTIF(#REF!,F638)=0),"Tên loại DT/CP chưa được khai báo vào DS Tên loại DTCP","")))</f>
        <v/>
      </c>
    </row>
    <row r="639" spans="2:12" ht="27.75" customHeight="1">
      <c r="B639" s="4">
        <f t="shared" si="20"/>
        <v>637</v>
      </c>
      <c r="C639" s="16"/>
      <c r="D639" s="10"/>
      <c r="E639" s="2"/>
      <c r="F639" s="10"/>
      <c r="G639" s="7"/>
      <c r="H639" s="7"/>
      <c r="I639" s="7"/>
      <c r="J639" s="14" t="str">
        <f t="shared" si="21"/>
        <v/>
      </c>
      <c r="K639" s="2"/>
      <c r="L639" s="4" t="str">
        <f>IF(AND(G639="",H639=""),"",IF(OR(C639&lt;NgayBatDau,C639&gt;NgayKetThuc),"Ngày tháng phải nằm trong kỳ kế toán",IF(AND(F639&lt;&gt;"",COUNTIF(#REF!,F639)=0),"Tên loại DT/CP chưa được khai báo vào DS Tên loại DTCP","")))</f>
        <v/>
      </c>
    </row>
    <row r="640" spans="2:12" ht="27.75" customHeight="1">
      <c r="B640" s="4">
        <f t="shared" si="20"/>
        <v>638</v>
      </c>
      <c r="C640" s="16"/>
      <c r="D640" s="10"/>
      <c r="E640" s="2"/>
      <c r="F640" s="10"/>
      <c r="G640" s="7"/>
      <c r="H640" s="7"/>
      <c r="I640" s="7"/>
      <c r="J640" s="14" t="str">
        <f t="shared" si="21"/>
        <v/>
      </c>
      <c r="K640" s="2"/>
      <c r="L640" s="4" t="str">
        <f>IF(AND(G640="",H640=""),"",IF(OR(C640&lt;NgayBatDau,C640&gt;NgayKetThuc),"Ngày tháng phải nằm trong kỳ kế toán",IF(AND(F640&lt;&gt;"",COUNTIF(#REF!,F640)=0),"Tên loại DT/CP chưa được khai báo vào DS Tên loại DTCP","")))</f>
        <v/>
      </c>
    </row>
    <row r="641" spans="2:12" ht="27.75" customHeight="1">
      <c r="B641" s="4">
        <f t="shared" si="20"/>
        <v>639</v>
      </c>
      <c r="C641" s="16"/>
      <c r="D641" s="10"/>
      <c r="E641" s="2"/>
      <c r="F641" s="10"/>
      <c r="G641" s="7"/>
      <c r="H641" s="7"/>
      <c r="I641" s="7"/>
      <c r="J641" s="14" t="str">
        <f t="shared" si="21"/>
        <v/>
      </c>
      <c r="K641" s="2"/>
      <c r="L641" s="4" t="str">
        <f>IF(AND(G641="",H641=""),"",IF(OR(C641&lt;NgayBatDau,C641&gt;NgayKetThuc),"Ngày tháng phải nằm trong kỳ kế toán",IF(AND(F641&lt;&gt;"",COUNTIF(#REF!,F641)=0),"Tên loại DT/CP chưa được khai báo vào DS Tên loại DTCP","")))</f>
        <v/>
      </c>
    </row>
    <row r="642" spans="2:12" ht="27.75" customHeight="1">
      <c r="B642" s="4">
        <f t="shared" si="20"/>
        <v>640</v>
      </c>
      <c r="C642" s="16"/>
      <c r="D642" s="10"/>
      <c r="E642" s="2"/>
      <c r="F642" s="10"/>
      <c r="G642" s="7"/>
      <c r="H642" s="7"/>
      <c r="I642" s="7"/>
      <c r="J642" s="14" t="str">
        <f t="shared" si="21"/>
        <v/>
      </c>
      <c r="K642" s="2"/>
      <c r="L642" s="4" t="str">
        <f>IF(AND(G642="",H642=""),"",IF(OR(C642&lt;NgayBatDau,C642&gt;NgayKetThuc),"Ngày tháng phải nằm trong kỳ kế toán",IF(AND(F642&lt;&gt;"",COUNTIF(#REF!,F642)=0),"Tên loại DT/CP chưa được khai báo vào DS Tên loại DTCP","")))</f>
        <v/>
      </c>
    </row>
    <row r="643" spans="2:12" ht="27.75" customHeight="1">
      <c r="B643" s="4">
        <f t="shared" si="20"/>
        <v>641</v>
      </c>
      <c r="C643" s="16"/>
      <c r="D643" s="10"/>
      <c r="E643" s="2"/>
      <c r="F643" s="10"/>
      <c r="G643" s="7"/>
      <c r="H643" s="7"/>
      <c r="I643" s="7"/>
      <c r="J643" s="14" t="str">
        <f t="shared" si="21"/>
        <v/>
      </c>
      <c r="K643" s="2"/>
      <c r="L643" s="4" t="str">
        <f>IF(AND(G643="",H643=""),"",IF(OR(C643&lt;NgayBatDau,C643&gt;NgayKetThuc),"Ngày tháng phải nằm trong kỳ kế toán",IF(AND(F643&lt;&gt;"",COUNTIF(#REF!,F643)=0),"Tên loại DT/CP chưa được khai báo vào DS Tên loại DTCP","")))</f>
        <v/>
      </c>
    </row>
    <row r="644" spans="2:12" ht="27.75" customHeight="1">
      <c r="B644" s="4">
        <f t="shared" ref="B644:B707" si="22">ROW(A644)-2</f>
        <v>642</v>
      </c>
      <c r="C644" s="16"/>
      <c r="D644" s="10"/>
      <c r="E644" s="2"/>
      <c r="F644" s="10"/>
      <c r="G644" s="7"/>
      <c r="H644" s="7"/>
      <c r="I644" s="7"/>
      <c r="J644" s="14" t="str">
        <f t="shared" ref="J644:J707" si="23">IF(G644&lt;&gt;"",G644*SUM(1,I644),IF(H644&lt;&gt;"",H644*SUM(1,I644),""))</f>
        <v/>
      </c>
      <c r="K644" s="2"/>
      <c r="L644" s="4" t="str">
        <f>IF(AND(G644="",H644=""),"",IF(OR(C644&lt;NgayBatDau,C644&gt;NgayKetThuc),"Ngày tháng phải nằm trong kỳ kế toán",IF(AND(F644&lt;&gt;"",COUNTIF(#REF!,F644)=0),"Tên loại DT/CP chưa được khai báo vào DS Tên loại DTCP","")))</f>
        <v/>
      </c>
    </row>
    <row r="645" spans="2:12" ht="27.75" customHeight="1">
      <c r="B645" s="4">
        <f t="shared" si="22"/>
        <v>643</v>
      </c>
      <c r="C645" s="16"/>
      <c r="D645" s="10"/>
      <c r="E645" s="2"/>
      <c r="F645" s="10"/>
      <c r="G645" s="7"/>
      <c r="H645" s="7"/>
      <c r="I645" s="7"/>
      <c r="J645" s="14" t="str">
        <f t="shared" si="23"/>
        <v/>
      </c>
      <c r="K645" s="2"/>
      <c r="L645" s="4" t="str">
        <f>IF(AND(G645="",H645=""),"",IF(OR(C645&lt;NgayBatDau,C645&gt;NgayKetThuc),"Ngày tháng phải nằm trong kỳ kế toán",IF(AND(F645&lt;&gt;"",COUNTIF(#REF!,F645)=0),"Tên loại DT/CP chưa được khai báo vào DS Tên loại DTCP","")))</f>
        <v/>
      </c>
    </row>
    <row r="646" spans="2:12" ht="27.75" customHeight="1">
      <c r="B646" s="4">
        <f t="shared" si="22"/>
        <v>644</v>
      </c>
      <c r="C646" s="16"/>
      <c r="D646" s="10"/>
      <c r="E646" s="2"/>
      <c r="F646" s="10"/>
      <c r="G646" s="7"/>
      <c r="H646" s="7"/>
      <c r="I646" s="7"/>
      <c r="J646" s="14" t="str">
        <f t="shared" si="23"/>
        <v/>
      </c>
      <c r="K646" s="2"/>
      <c r="L646" s="4" t="str">
        <f>IF(AND(G646="",H646=""),"",IF(OR(C646&lt;NgayBatDau,C646&gt;NgayKetThuc),"Ngày tháng phải nằm trong kỳ kế toán",IF(AND(F646&lt;&gt;"",COUNTIF(#REF!,F646)=0),"Tên loại DT/CP chưa được khai báo vào DS Tên loại DTCP","")))</f>
        <v/>
      </c>
    </row>
    <row r="647" spans="2:12" ht="27.75" customHeight="1">
      <c r="B647" s="4">
        <f t="shared" si="22"/>
        <v>645</v>
      </c>
      <c r="C647" s="16"/>
      <c r="D647" s="10"/>
      <c r="E647" s="2"/>
      <c r="F647" s="10"/>
      <c r="G647" s="7"/>
      <c r="H647" s="7"/>
      <c r="I647" s="7"/>
      <c r="J647" s="14" t="str">
        <f t="shared" si="23"/>
        <v/>
      </c>
      <c r="K647" s="2"/>
      <c r="L647" s="4" t="str">
        <f>IF(AND(G647="",H647=""),"",IF(OR(C647&lt;NgayBatDau,C647&gt;NgayKetThuc),"Ngày tháng phải nằm trong kỳ kế toán",IF(AND(F647&lt;&gt;"",COUNTIF(#REF!,F647)=0),"Tên loại DT/CP chưa được khai báo vào DS Tên loại DTCP","")))</f>
        <v/>
      </c>
    </row>
    <row r="648" spans="2:12" ht="27.75" customHeight="1">
      <c r="B648" s="4">
        <f t="shared" si="22"/>
        <v>646</v>
      </c>
      <c r="C648" s="16"/>
      <c r="D648" s="10"/>
      <c r="E648" s="2"/>
      <c r="F648" s="10"/>
      <c r="G648" s="7"/>
      <c r="H648" s="7"/>
      <c r="I648" s="7"/>
      <c r="J648" s="14" t="str">
        <f t="shared" si="23"/>
        <v/>
      </c>
      <c r="K648" s="2"/>
      <c r="L648" s="4" t="str">
        <f>IF(AND(G648="",H648=""),"",IF(OR(C648&lt;NgayBatDau,C648&gt;NgayKetThuc),"Ngày tháng phải nằm trong kỳ kế toán",IF(AND(F648&lt;&gt;"",COUNTIF(#REF!,F648)=0),"Tên loại DT/CP chưa được khai báo vào DS Tên loại DTCP","")))</f>
        <v/>
      </c>
    </row>
    <row r="649" spans="2:12" ht="27.75" customHeight="1">
      <c r="B649" s="4">
        <f t="shared" si="22"/>
        <v>647</v>
      </c>
      <c r="C649" s="16"/>
      <c r="D649" s="10"/>
      <c r="E649" s="2"/>
      <c r="F649" s="10"/>
      <c r="G649" s="7"/>
      <c r="H649" s="7"/>
      <c r="I649" s="7"/>
      <c r="J649" s="14" t="str">
        <f t="shared" si="23"/>
        <v/>
      </c>
      <c r="K649" s="2"/>
      <c r="L649" s="4" t="str">
        <f>IF(AND(G649="",H649=""),"",IF(OR(C649&lt;NgayBatDau,C649&gt;NgayKetThuc),"Ngày tháng phải nằm trong kỳ kế toán",IF(AND(F649&lt;&gt;"",COUNTIF(#REF!,F649)=0),"Tên loại DT/CP chưa được khai báo vào DS Tên loại DTCP","")))</f>
        <v/>
      </c>
    </row>
    <row r="650" spans="2:12" ht="27.75" customHeight="1">
      <c r="B650" s="4">
        <f t="shared" si="22"/>
        <v>648</v>
      </c>
      <c r="C650" s="16"/>
      <c r="D650" s="10"/>
      <c r="E650" s="2"/>
      <c r="F650" s="10"/>
      <c r="G650" s="7"/>
      <c r="H650" s="7"/>
      <c r="I650" s="7"/>
      <c r="J650" s="14" t="str">
        <f t="shared" si="23"/>
        <v/>
      </c>
      <c r="K650" s="2"/>
      <c r="L650" s="4" t="str">
        <f>IF(AND(G650="",H650=""),"",IF(OR(C650&lt;NgayBatDau,C650&gt;NgayKetThuc),"Ngày tháng phải nằm trong kỳ kế toán",IF(AND(F650&lt;&gt;"",COUNTIF(#REF!,F650)=0),"Tên loại DT/CP chưa được khai báo vào DS Tên loại DTCP","")))</f>
        <v/>
      </c>
    </row>
    <row r="651" spans="2:12" ht="27.75" customHeight="1">
      <c r="B651" s="4">
        <f t="shared" si="22"/>
        <v>649</v>
      </c>
      <c r="C651" s="16"/>
      <c r="D651" s="10"/>
      <c r="E651" s="2"/>
      <c r="F651" s="10"/>
      <c r="G651" s="7"/>
      <c r="H651" s="7"/>
      <c r="I651" s="7"/>
      <c r="J651" s="14" t="str">
        <f t="shared" si="23"/>
        <v/>
      </c>
      <c r="K651" s="2"/>
      <c r="L651" s="4" t="str">
        <f>IF(AND(G651="",H651=""),"",IF(OR(C651&lt;NgayBatDau,C651&gt;NgayKetThuc),"Ngày tháng phải nằm trong kỳ kế toán",IF(AND(F651&lt;&gt;"",COUNTIF(#REF!,F651)=0),"Tên loại DT/CP chưa được khai báo vào DS Tên loại DTCP","")))</f>
        <v/>
      </c>
    </row>
    <row r="652" spans="2:12" ht="27.75" customHeight="1">
      <c r="B652" s="4">
        <f t="shared" si="22"/>
        <v>650</v>
      </c>
      <c r="C652" s="16"/>
      <c r="D652" s="10"/>
      <c r="E652" s="2"/>
      <c r="F652" s="10"/>
      <c r="G652" s="7"/>
      <c r="H652" s="7"/>
      <c r="I652" s="7"/>
      <c r="J652" s="14" t="str">
        <f t="shared" si="23"/>
        <v/>
      </c>
      <c r="K652" s="2"/>
      <c r="L652" s="4" t="str">
        <f>IF(AND(G652="",H652=""),"",IF(OR(C652&lt;NgayBatDau,C652&gt;NgayKetThuc),"Ngày tháng phải nằm trong kỳ kế toán",IF(AND(F652&lt;&gt;"",COUNTIF(#REF!,F652)=0),"Tên loại DT/CP chưa được khai báo vào DS Tên loại DTCP","")))</f>
        <v/>
      </c>
    </row>
    <row r="653" spans="2:12" ht="27.75" customHeight="1">
      <c r="B653" s="4">
        <f t="shared" si="22"/>
        <v>651</v>
      </c>
      <c r="C653" s="16"/>
      <c r="D653" s="10"/>
      <c r="E653" s="2"/>
      <c r="F653" s="10"/>
      <c r="G653" s="7"/>
      <c r="H653" s="7"/>
      <c r="I653" s="7"/>
      <c r="J653" s="14" t="str">
        <f t="shared" si="23"/>
        <v/>
      </c>
      <c r="K653" s="2"/>
      <c r="L653" s="4" t="str">
        <f>IF(AND(G653="",H653=""),"",IF(OR(C653&lt;NgayBatDau,C653&gt;NgayKetThuc),"Ngày tháng phải nằm trong kỳ kế toán",IF(AND(F653&lt;&gt;"",COUNTIF(#REF!,F653)=0),"Tên loại DT/CP chưa được khai báo vào DS Tên loại DTCP","")))</f>
        <v/>
      </c>
    </row>
    <row r="654" spans="2:12" ht="27.75" customHeight="1">
      <c r="B654" s="4">
        <f t="shared" si="22"/>
        <v>652</v>
      </c>
      <c r="C654" s="16"/>
      <c r="D654" s="10"/>
      <c r="E654" s="2"/>
      <c r="F654" s="10"/>
      <c r="G654" s="7"/>
      <c r="H654" s="7"/>
      <c r="I654" s="7"/>
      <c r="J654" s="14" t="str">
        <f t="shared" si="23"/>
        <v/>
      </c>
      <c r="K654" s="2"/>
      <c r="L654" s="4" t="str">
        <f>IF(AND(G654="",H654=""),"",IF(OR(C654&lt;NgayBatDau,C654&gt;NgayKetThuc),"Ngày tháng phải nằm trong kỳ kế toán",IF(AND(F654&lt;&gt;"",COUNTIF(#REF!,F654)=0),"Tên loại DT/CP chưa được khai báo vào DS Tên loại DTCP","")))</f>
        <v/>
      </c>
    </row>
    <row r="655" spans="2:12" ht="27.75" customHeight="1">
      <c r="B655" s="4">
        <f t="shared" si="22"/>
        <v>653</v>
      </c>
      <c r="C655" s="16"/>
      <c r="D655" s="10"/>
      <c r="E655" s="2"/>
      <c r="F655" s="10"/>
      <c r="G655" s="7"/>
      <c r="H655" s="7"/>
      <c r="I655" s="7"/>
      <c r="J655" s="14" t="str">
        <f t="shared" si="23"/>
        <v/>
      </c>
      <c r="K655" s="2"/>
      <c r="L655" s="4" t="str">
        <f>IF(AND(G655="",H655=""),"",IF(OR(C655&lt;NgayBatDau,C655&gt;NgayKetThuc),"Ngày tháng phải nằm trong kỳ kế toán",IF(AND(F655&lt;&gt;"",COUNTIF(#REF!,F655)=0),"Tên loại DT/CP chưa được khai báo vào DS Tên loại DTCP","")))</f>
        <v/>
      </c>
    </row>
    <row r="656" spans="2:12" ht="27.75" customHeight="1">
      <c r="B656" s="4">
        <f t="shared" si="22"/>
        <v>654</v>
      </c>
      <c r="C656" s="16"/>
      <c r="D656" s="10"/>
      <c r="E656" s="2"/>
      <c r="F656" s="10"/>
      <c r="G656" s="7"/>
      <c r="H656" s="7"/>
      <c r="I656" s="7"/>
      <c r="J656" s="14" t="str">
        <f t="shared" si="23"/>
        <v/>
      </c>
      <c r="K656" s="2"/>
      <c r="L656" s="4" t="str">
        <f>IF(AND(G656="",H656=""),"",IF(OR(C656&lt;NgayBatDau,C656&gt;NgayKetThuc),"Ngày tháng phải nằm trong kỳ kế toán",IF(AND(F656&lt;&gt;"",COUNTIF(#REF!,F656)=0),"Tên loại DT/CP chưa được khai báo vào DS Tên loại DTCP","")))</f>
        <v/>
      </c>
    </row>
    <row r="657" spans="2:12" ht="27.75" customHeight="1">
      <c r="B657" s="4">
        <f t="shared" si="22"/>
        <v>655</v>
      </c>
      <c r="C657" s="16"/>
      <c r="D657" s="10"/>
      <c r="E657" s="2"/>
      <c r="F657" s="10"/>
      <c r="G657" s="7"/>
      <c r="H657" s="7"/>
      <c r="I657" s="7"/>
      <c r="J657" s="14" t="str">
        <f t="shared" si="23"/>
        <v/>
      </c>
      <c r="K657" s="2"/>
      <c r="L657" s="4" t="str">
        <f>IF(AND(G657="",H657=""),"",IF(OR(C657&lt;NgayBatDau,C657&gt;NgayKetThuc),"Ngày tháng phải nằm trong kỳ kế toán",IF(AND(F657&lt;&gt;"",COUNTIF(#REF!,F657)=0),"Tên loại DT/CP chưa được khai báo vào DS Tên loại DTCP","")))</f>
        <v/>
      </c>
    </row>
    <row r="658" spans="2:12" ht="27.75" customHeight="1">
      <c r="B658" s="4">
        <f t="shared" si="22"/>
        <v>656</v>
      </c>
      <c r="C658" s="16"/>
      <c r="D658" s="10"/>
      <c r="E658" s="2"/>
      <c r="F658" s="10"/>
      <c r="G658" s="7"/>
      <c r="H658" s="7"/>
      <c r="I658" s="7"/>
      <c r="J658" s="14" t="str">
        <f t="shared" si="23"/>
        <v/>
      </c>
      <c r="K658" s="2"/>
      <c r="L658" s="4" t="str">
        <f>IF(AND(G658="",H658=""),"",IF(OR(C658&lt;NgayBatDau,C658&gt;NgayKetThuc),"Ngày tháng phải nằm trong kỳ kế toán",IF(AND(F658&lt;&gt;"",COUNTIF(#REF!,F658)=0),"Tên loại DT/CP chưa được khai báo vào DS Tên loại DTCP","")))</f>
        <v/>
      </c>
    </row>
    <row r="659" spans="2:12" ht="27.75" customHeight="1">
      <c r="B659" s="4">
        <f t="shared" si="22"/>
        <v>657</v>
      </c>
      <c r="C659" s="16"/>
      <c r="D659" s="10"/>
      <c r="E659" s="2"/>
      <c r="F659" s="10"/>
      <c r="G659" s="7"/>
      <c r="H659" s="7"/>
      <c r="I659" s="7"/>
      <c r="J659" s="14" t="str">
        <f t="shared" si="23"/>
        <v/>
      </c>
      <c r="K659" s="2"/>
      <c r="L659" s="4" t="str">
        <f>IF(AND(G659="",H659=""),"",IF(OR(C659&lt;NgayBatDau,C659&gt;NgayKetThuc),"Ngày tháng phải nằm trong kỳ kế toán",IF(AND(F659&lt;&gt;"",COUNTIF(#REF!,F659)=0),"Tên loại DT/CP chưa được khai báo vào DS Tên loại DTCP","")))</f>
        <v/>
      </c>
    </row>
    <row r="660" spans="2:12" ht="27.75" customHeight="1">
      <c r="B660" s="4">
        <f t="shared" si="22"/>
        <v>658</v>
      </c>
      <c r="C660" s="16"/>
      <c r="D660" s="10"/>
      <c r="E660" s="2"/>
      <c r="F660" s="10"/>
      <c r="G660" s="7"/>
      <c r="H660" s="7"/>
      <c r="I660" s="7"/>
      <c r="J660" s="14" t="str">
        <f t="shared" si="23"/>
        <v/>
      </c>
      <c r="K660" s="2"/>
      <c r="L660" s="4" t="str">
        <f>IF(AND(G660="",H660=""),"",IF(OR(C660&lt;NgayBatDau,C660&gt;NgayKetThuc),"Ngày tháng phải nằm trong kỳ kế toán",IF(AND(F660&lt;&gt;"",COUNTIF(#REF!,F660)=0),"Tên loại DT/CP chưa được khai báo vào DS Tên loại DTCP","")))</f>
        <v/>
      </c>
    </row>
    <row r="661" spans="2:12" ht="27.75" customHeight="1">
      <c r="B661" s="4">
        <f t="shared" si="22"/>
        <v>659</v>
      </c>
      <c r="C661" s="16"/>
      <c r="D661" s="10"/>
      <c r="E661" s="2"/>
      <c r="F661" s="10"/>
      <c r="G661" s="7"/>
      <c r="H661" s="7"/>
      <c r="I661" s="7"/>
      <c r="J661" s="14" t="str">
        <f t="shared" si="23"/>
        <v/>
      </c>
      <c r="K661" s="2"/>
      <c r="L661" s="4" t="str">
        <f>IF(AND(G661="",H661=""),"",IF(OR(C661&lt;NgayBatDau,C661&gt;NgayKetThuc),"Ngày tháng phải nằm trong kỳ kế toán",IF(AND(F661&lt;&gt;"",COUNTIF(#REF!,F661)=0),"Tên loại DT/CP chưa được khai báo vào DS Tên loại DTCP","")))</f>
        <v/>
      </c>
    </row>
    <row r="662" spans="2:12" ht="27.75" customHeight="1">
      <c r="B662" s="4">
        <f t="shared" si="22"/>
        <v>660</v>
      </c>
      <c r="C662" s="16"/>
      <c r="D662" s="10"/>
      <c r="E662" s="2"/>
      <c r="F662" s="10"/>
      <c r="G662" s="7"/>
      <c r="H662" s="7"/>
      <c r="I662" s="7"/>
      <c r="J662" s="14" t="str">
        <f t="shared" si="23"/>
        <v/>
      </c>
      <c r="K662" s="2"/>
      <c r="L662" s="4" t="str">
        <f>IF(AND(G662="",H662=""),"",IF(OR(C662&lt;NgayBatDau,C662&gt;NgayKetThuc),"Ngày tháng phải nằm trong kỳ kế toán",IF(AND(F662&lt;&gt;"",COUNTIF(#REF!,F662)=0),"Tên loại DT/CP chưa được khai báo vào DS Tên loại DTCP","")))</f>
        <v/>
      </c>
    </row>
    <row r="663" spans="2:12" ht="27.75" customHeight="1">
      <c r="B663" s="4">
        <f t="shared" si="22"/>
        <v>661</v>
      </c>
      <c r="C663" s="16"/>
      <c r="D663" s="10"/>
      <c r="E663" s="2"/>
      <c r="F663" s="10"/>
      <c r="G663" s="7"/>
      <c r="H663" s="7"/>
      <c r="I663" s="7"/>
      <c r="J663" s="14" t="str">
        <f t="shared" si="23"/>
        <v/>
      </c>
      <c r="K663" s="2"/>
      <c r="L663" s="4" t="str">
        <f>IF(AND(G663="",H663=""),"",IF(OR(C663&lt;NgayBatDau,C663&gt;NgayKetThuc),"Ngày tháng phải nằm trong kỳ kế toán",IF(AND(F663&lt;&gt;"",COUNTIF(#REF!,F663)=0),"Tên loại DT/CP chưa được khai báo vào DS Tên loại DTCP","")))</f>
        <v/>
      </c>
    </row>
    <row r="664" spans="2:12" ht="27.75" customHeight="1">
      <c r="B664" s="4">
        <f t="shared" si="22"/>
        <v>662</v>
      </c>
      <c r="C664" s="16"/>
      <c r="D664" s="10"/>
      <c r="E664" s="2"/>
      <c r="F664" s="10"/>
      <c r="G664" s="7"/>
      <c r="H664" s="7"/>
      <c r="I664" s="7"/>
      <c r="J664" s="14" t="str">
        <f t="shared" si="23"/>
        <v/>
      </c>
      <c r="K664" s="2"/>
      <c r="L664" s="4" t="str">
        <f>IF(AND(G664="",H664=""),"",IF(OR(C664&lt;NgayBatDau,C664&gt;NgayKetThuc),"Ngày tháng phải nằm trong kỳ kế toán",IF(AND(F664&lt;&gt;"",COUNTIF(#REF!,F664)=0),"Tên loại DT/CP chưa được khai báo vào DS Tên loại DTCP","")))</f>
        <v/>
      </c>
    </row>
    <row r="665" spans="2:12" ht="27.75" customHeight="1">
      <c r="B665" s="4">
        <f t="shared" si="22"/>
        <v>663</v>
      </c>
      <c r="C665" s="16"/>
      <c r="D665" s="10"/>
      <c r="E665" s="2"/>
      <c r="F665" s="10"/>
      <c r="G665" s="7"/>
      <c r="H665" s="7"/>
      <c r="I665" s="7"/>
      <c r="J665" s="14" t="str">
        <f t="shared" si="23"/>
        <v/>
      </c>
      <c r="K665" s="2"/>
      <c r="L665" s="4" t="str">
        <f>IF(AND(G665="",H665=""),"",IF(OR(C665&lt;NgayBatDau,C665&gt;NgayKetThuc),"Ngày tháng phải nằm trong kỳ kế toán",IF(AND(F665&lt;&gt;"",COUNTIF(#REF!,F665)=0),"Tên loại DT/CP chưa được khai báo vào DS Tên loại DTCP","")))</f>
        <v/>
      </c>
    </row>
    <row r="666" spans="2:12" ht="27.75" customHeight="1">
      <c r="B666" s="4">
        <f t="shared" si="22"/>
        <v>664</v>
      </c>
      <c r="C666" s="16"/>
      <c r="D666" s="10"/>
      <c r="E666" s="2"/>
      <c r="F666" s="10"/>
      <c r="G666" s="7"/>
      <c r="H666" s="7"/>
      <c r="I666" s="7"/>
      <c r="J666" s="14" t="str">
        <f t="shared" si="23"/>
        <v/>
      </c>
      <c r="K666" s="2"/>
      <c r="L666" s="4" t="str">
        <f>IF(AND(G666="",H666=""),"",IF(OR(C666&lt;NgayBatDau,C666&gt;NgayKetThuc),"Ngày tháng phải nằm trong kỳ kế toán",IF(AND(F666&lt;&gt;"",COUNTIF(#REF!,F666)=0),"Tên loại DT/CP chưa được khai báo vào DS Tên loại DTCP","")))</f>
        <v/>
      </c>
    </row>
    <row r="667" spans="2:12" ht="27.75" customHeight="1">
      <c r="B667" s="4">
        <f t="shared" si="22"/>
        <v>665</v>
      </c>
      <c r="C667" s="16"/>
      <c r="D667" s="10"/>
      <c r="E667" s="2"/>
      <c r="F667" s="10"/>
      <c r="G667" s="7"/>
      <c r="H667" s="7"/>
      <c r="I667" s="7"/>
      <c r="J667" s="14" t="str">
        <f t="shared" si="23"/>
        <v/>
      </c>
      <c r="K667" s="2"/>
      <c r="L667" s="4" t="str">
        <f>IF(AND(G667="",H667=""),"",IF(OR(C667&lt;NgayBatDau,C667&gt;NgayKetThuc),"Ngày tháng phải nằm trong kỳ kế toán",IF(AND(F667&lt;&gt;"",COUNTIF(#REF!,F667)=0),"Tên loại DT/CP chưa được khai báo vào DS Tên loại DTCP","")))</f>
        <v/>
      </c>
    </row>
    <row r="668" spans="2:12" ht="27.75" customHeight="1">
      <c r="B668" s="4">
        <f t="shared" si="22"/>
        <v>666</v>
      </c>
      <c r="C668" s="16"/>
      <c r="D668" s="10"/>
      <c r="E668" s="2"/>
      <c r="F668" s="10"/>
      <c r="G668" s="7"/>
      <c r="H668" s="7"/>
      <c r="I668" s="7"/>
      <c r="J668" s="14" t="str">
        <f t="shared" si="23"/>
        <v/>
      </c>
      <c r="K668" s="2"/>
      <c r="L668" s="4" t="str">
        <f>IF(AND(G668="",H668=""),"",IF(OR(C668&lt;NgayBatDau,C668&gt;NgayKetThuc),"Ngày tháng phải nằm trong kỳ kế toán",IF(AND(F668&lt;&gt;"",COUNTIF(#REF!,F668)=0),"Tên loại DT/CP chưa được khai báo vào DS Tên loại DTCP","")))</f>
        <v/>
      </c>
    </row>
    <row r="669" spans="2:12" ht="27.75" customHeight="1">
      <c r="B669" s="4">
        <f t="shared" si="22"/>
        <v>667</v>
      </c>
      <c r="C669" s="16"/>
      <c r="D669" s="10"/>
      <c r="E669" s="2"/>
      <c r="F669" s="10"/>
      <c r="G669" s="7"/>
      <c r="H669" s="7"/>
      <c r="I669" s="7"/>
      <c r="J669" s="14" t="str">
        <f t="shared" si="23"/>
        <v/>
      </c>
      <c r="K669" s="2"/>
      <c r="L669" s="4" t="str">
        <f>IF(AND(G669="",H669=""),"",IF(OR(C669&lt;NgayBatDau,C669&gt;NgayKetThuc),"Ngày tháng phải nằm trong kỳ kế toán",IF(AND(F669&lt;&gt;"",COUNTIF(#REF!,F669)=0),"Tên loại DT/CP chưa được khai báo vào DS Tên loại DTCP","")))</f>
        <v/>
      </c>
    </row>
    <row r="670" spans="2:12" ht="27.75" customHeight="1">
      <c r="B670" s="4">
        <f t="shared" si="22"/>
        <v>668</v>
      </c>
      <c r="C670" s="16"/>
      <c r="D670" s="10"/>
      <c r="E670" s="2"/>
      <c r="F670" s="10"/>
      <c r="G670" s="7"/>
      <c r="H670" s="7"/>
      <c r="I670" s="7"/>
      <c r="J670" s="14" t="str">
        <f t="shared" si="23"/>
        <v/>
      </c>
      <c r="K670" s="2"/>
      <c r="L670" s="4" t="str">
        <f>IF(AND(G670="",H670=""),"",IF(OR(C670&lt;NgayBatDau,C670&gt;NgayKetThuc),"Ngày tháng phải nằm trong kỳ kế toán",IF(AND(F670&lt;&gt;"",COUNTIF(#REF!,F670)=0),"Tên loại DT/CP chưa được khai báo vào DS Tên loại DTCP","")))</f>
        <v/>
      </c>
    </row>
    <row r="671" spans="2:12" ht="27.75" customHeight="1">
      <c r="B671" s="4">
        <f t="shared" si="22"/>
        <v>669</v>
      </c>
      <c r="C671" s="16"/>
      <c r="D671" s="10"/>
      <c r="E671" s="2"/>
      <c r="F671" s="10"/>
      <c r="G671" s="7"/>
      <c r="H671" s="7"/>
      <c r="I671" s="7"/>
      <c r="J671" s="14" t="str">
        <f t="shared" si="23"/>
        <v/>
      </c>
      <c r="K671" s="2"/>
      <c r="L671" s="4" t="str">
        <f>IF(AND(G671="",H671=""),"",IF(OR(C671&lt;NgayBatDau,C671&gt;NgayKetThuc),"Ngày tháng phải nằm trong kỳ kế toán",IF(AND(F671&lt;&gt;"",COUNTIF(#REF!,F671)=0),"Tên loại DT/CP chưa được khai báo vào DS Tên loại DTCP","")))</f>
        <v/>
      </c>
    </row>
    <row r="672" spans="2:12" ht="27.75" customHeight="1">
      <c r="B672" s="4">
        <f t="shared" si="22"/>
        <v>670</v>
      </c>
      <c r="C672" s="16"/>
      <c r="D672" s="10"/>
      <c r="E672" s="2"/>
      <c r="F672" s="10"/>
      <c r="G672" s="7"/>
      <c r="H672" s="7"/>
      <c r="I672" s="7"/>
      <c r="J672" s="14" t="str">
        <f t="shared" si="23"/>
        <v/>
      </c>
      <c r="K672" s="2"/>
      <c r="L672" s="4" t="str">
        <f>IF(AND(G672="",H672=""),"",IF(OR(C672&lt;NgayBatDau,C672&gt;NgayKetThuc),"Ngày tháng phải nằm trong kỳ kế toán",IF(AND(F672&lt;&gt;"",COUNTIF(#REF!,F672)=0),"Tên loại DT/CP chưa được khai báo vào DS Tên loại DTCP","")))</f>
        <v/>
      </c>
    </row>
    <row r="673" spans="2:12" ht="27.75" customHeight="1">
      <c r="B673" s="4">
        <f t="shared" si="22"/>
        <v>671</v>
      </c>
      <c r="C673" s="16"/>
      <c r="D673" s="10"/>
      <c r="E673" s="2"/>
      <c r="F673" s="10"/>
      <c r="G673" s="7"/>
      <c r="H673" s="7"/>
      <c r="I673" s="7"/>
      <c r="J673" s="14" t="str">
        <f t="shared" si="23"/>
        <v/>
      </c>
      <c r="K673" s="2"/>
      <c r="L673" s="4" t="str">
        <f>IF(AND(G673="",H673=""),"",IF(OR(C673&lt;NgayBatDau,C673&gt;NgayKetThuc),"Ngày tháng phải nằm trong kỳ kế toán",IF(AND(F673&lt;&gt;"",COUNTIF(#REF!,F673)=0),"Tên loại DT/CP chưa được khai báo vào DS Tên loại DTCP","")))</f>
        <v/>
      </c>
    </row>
    <row r="674" spans="2:12" ht="27.75" customHeight="1">
      <c r="B674" s="4">
        <f t="shared" si="22"/>
        <v>672</v>
      </c>
      <c r="C674" s="16"/>
      <c r="D674" s="10"/>
      <c r="E674" s="2"/>
      <c r="F674" s="10"/>
      <c r="G674" s="7"/>
      <c r="H674" s="7"/>
      <c r="I674" s="7"/>
      <c r="J674" s="14" t="str">
        <f t="shared" si="23"/>
        <v/>
      </c>
      <c r="K674" s="2"/>
      <c r="L674" s="4" t="str">
        <f>IF(AND(G674="",H674=""),"",IF(OR(C674&lt;NgayBatDau,C674&gt;NgayKetThuc),"Ngày tháng phải nằm trong kỳ kế toán",IF(AND(F674&lt;&gt;"",COUNTIF(#REF!,F674)=0),"Tên loại DT/CP chưa được khai báo vào DS Tên loại DTCP","")))</f>
        <v/>
      </c>
    </row>
    <row r="675" spans="2:12" ht="27.75" customHeight="1">
      <c r="B675" s="4">
        <f t="shared" si="22"/>
        <v>673</v>
      </c>
      <c r="C675" s="16"/>
      <c r="D675" s="10"/>
      <c r="E675" s="2"/>
      <c r="F675" s="10"/>
      <c r="G675" s="7"/>
      <c r="H675" s="7"/>
      <c r="I675" s="7"/>
      <c r="J675" s="14" t="str">
        <f t="shared" si="23"/>
        <v/>
      </c>
      <c r="K675" s="2"/>
      <c r="L675" s="4" t="str">
        <f>IF(AND(G675="",H675=""),"",IF(OR(C675&lt;NgayBatDau,C675&gt;NgayKetThuc),"Ngày tháng phải nằm trong kỳ kế toán",IF(AND(F675&lt;&gt;"",COUNTIF(#REF!,F675)=0),"Tên loại DT/CP chưa được khai báo vào DS Tên loại DTCP","")))</f>
        <v/>
      </c>
    </row>
    <row r="676" spans="2:12" ht="27.75" customHeight="1">
      <c r="B676" s="4">
        <f t="shared" si="22"/>
        <v>674</v>
      </c>
      <c r="C676" s="16"/>
      <c r="D676" s="10"/>
      <c r="E676" s="2"/>
      <c r="F676" s="10"/>
      <c r="G676" s="7"/>
      <c r="H676" s="7"/>
      <c r="I676" s="7"/>
      <c r="J676" s="14" t="str">
        <f t="shared" si="23"/>
        <v/>
      </c>
      <c r="K676" s="2"/>
      <c r="L676" s="4" t="str">
        <f>IF(AND(G676="",H676=""),"",IF(OR(C676&lt;NgayBatDau,C676&gt;NgayKetThuc),"Ngày tháng phải nằm trong kỳ kế toán",IF(AND(F676&lt;&gt;"",COUNTIF(#REF!,F676)=0),"Tên loại DT/CP chưa được khai báo vào DS Tên loại DTCP","")))</f>
        <v/>
      </c>
    </row>
    <row r="677" spans="2:12" ht="27.75" customHeight="1">
      <c r="B677" s="4">
        <f t="shared" si="22"/>
        <v>675</v>
      </c>
      <c r="C677" s="16"/>
      <c r="D677" s="10"/>
      <c r="E677" s="2"/>
      <c r="F677" s="10"/>
      <c r="G677" s="7"/>
      <c r="H677" s="7"/>
      <c r="I677" s="7"/>
      <c r="J677" s="14" t="str">
        <f t="shared" si="23"/>
        <v/>
      </c>
      <c r="K677" s="2"/>
      <c r="L677" s="4" t="str">
        <f>IF(AND(G677="",H677=""),"",IF(OR(C677&lt;NgayBatDau,C677&gt;NgayKetThuc),"Ngày tháng phải nằm trong kỳ kế toán",IF(AND(F677&lt;&gt;"",COUNTIF(#REF!,F677)=0),"Tên loại DT/CP chưa được khai báo vào DS Tên loại DTCP","")))</f>
        <v/>
      </c>
    </row>
    <row r="678" spans="2:12" ht="27.75" customHeight="1">
      <c r="B678" s="4">
        <f t="shared" si="22"/>
        <v>676</v>
      </c>
      <c r="C678" s="16"/>
      <c r="D678" s="10"/>
      <c r="E678" s="2"/>
      <c r="F678" s="10"/>
      <c r="G678" s="7"/>
      <c r="H678" s="7"/>
      <c r="I678" s="7"/>
      <c r="J678" s="14" t="str">
        <f t="shared" si="23"/>
        <v/>
      </c>
      <c r="K678" s="2"/>
      <c r="L678" s="4" t="str">
        <f>IF(AND(G678="",H678=""),"",IF(OR(C678&lt;NgayBatDau,C678&gt;NgayKetThuc),"Ngày tháng phải nằm trong kỳ kế toán",IF(AND(F678&lt;&gt;"",COUNTIF(#REF!,F678)=0),"Tên loại DT/CP chưa được khai báo vào DS Tên loại DTCP","")))</f>
        <v/>
      </c>
    </row>
    <row r="679" spans="2:12" ht="27.75" customHeight="1">
      <c r="B679" s="4">
        <f t="shared" si="22"/>
        <v>677</v>
      </c>
      <c r="C679" s="16"/>
      <c r="D679" s="10"/>
      <c r="E679" s="2"/>
      <c r="F679" s="10"/>
      <c r="G679" s="7"/>
      <c r="H679" s="7"/>
      <c r="I679" s="7"/>
      <c r="J679" s="14" t="str">
        <f t="shared" si="23"/>
        <v/>
      </c>
      <c r="K679" s="2"/>
      <c r="L679" s="4" t="str">
        <f>IF(AND(G679="",H679=""),"",IF(OR(C679&lt;NgayBatDau,C679&gt;NgayKetThuc),"Ngày tháng phải nằm trong kỳ kế toán",IF(AND(F679&lt;&gt;"",COUNTIF(#REF!,F679)=0),"Tên loại DT/CP chưa được khai báo vào DS Tên loại DTCP","")))</f>
        <v/>
      </c>
    </row>
    <row r="680" spans="2:12" ht="27.75" customHeight="1">
      <c r="B680" s="4">
        <f t="shared" si="22"/>
        <v>678</v>
      </c>
      <c r="C680" s="16"/>
      <c r="D680" s="10"/>
      <c r="E680" s="2"/>
      <c r="F680" s="10"/>
      <c r="G680" s="7"/>
      <c r="H680" s="7"/>
      <c r="I680" s="7"/>
      <c r="J680" s="14" t="str">
        <f t="shared" si="23"/>
        <v/>
      </c>
      <c r="K680" s="2"/>
      <c r="L680" s="4" t="str">
        <f>IF(AND(G680="",H680=""),"",IF(OR(C680&lt;NgayBatDau,C680&gt;NgayKetThuc),"Ngày tháng phải nằm trong kỳ kế toán",IF(AND(F680&lt;&gt;"",COUNTIF(#REF!,F680)=0),"Tên loại DT/CP chưa được khai báo vào DS Tên loại DTCP","")))</f>
        <v/>
      </c>
    </row>
    <row r="681" spans="2:12" ht="27.75" customHeight="1">
      <c r="B681" s="4">
        <f t="shared" si="22"/>
        <v>679</v>
      </c>
      <c r="C681" s="16"/>
      <c r="D681" s="10"/>
      <c r="E681" s="2"/>
      <c r="F681" s="10"/>
      <c r="G681" s="7"/>
      <c r="H681" s="7"/>
      <c r="I681" s="7"/>
      <c r="J681" s="14" t="str">
        <f t="shared" si="23"/>
        <v/>
      </c>
      <c r="K681" s="2"/>
      <c r="L681" s="4" t="str">
        <f>IF(AND(G681="",H681=""),"",IF(OR(C681&lt;NgayBatDau,C681&gt;NgayKetThuc),"Ngày tháng phải nằm trong kỳ kế toán",IF(AND(F681&lt;&gt;"",COUNTIF(#REF!,F681)=0),"Tên loại DT/CP chưa được khai báo vào DS Tên loại DTCP","")))</f>
        <v/>
      </c>
    </row>
    <row r="682" spans="2:12" ht="27.75" customHeight="1">
      <c r="B682" s="4">
        <f t="shared" si="22"/>
        <v>680</v>
      </c>
      <c r="C682" s="16"/>
      <c r="D682" s="10"/>
      <c r="E682" s="2"/>
      <c r="F682" s="10"/>
      <c r="G682" s="7"/>
      <c r="H682" s="7"/>
      <c r="I682" s="7"/>
      <c r="J682" s="14" t="str">
        <f t="shared" si="23"/>
        <v/>
      </c>
      <c r="K682" s="2"/>
      <c r="L682" s="4" t="str">
        <f>IF(AND(G682="",H682=""),"",IF(OR(C682&lt;NgayBatDau,C682&gt;NgayKetThuc),"Ngày tháng phải nằm trong kỳ kế toán",IF(AND(F682&lt;&gt;"",COUNTIF(#REF!,F682)=0),"Tên loại DT/CP chưa được khai báo vào DS Tên loại DTCP","")))</f>
        <v/>
      </c>
    </row>
    <row r="683" spans="2:12" ht="27.75" customHeight="1">
      <c r="B683" s="4">
        <f t="shared" si="22"/>
        <v>681</v>
      </c>
      <c r="C683" s="16"/>
      <c r="D683" s="10"/>
      <c r="E683" s="2"/>
      <c r="F683" s="10"/>
      <c r="G683" s="7"/>
      <c r="H683" s="7"/>
      <c r="I683" s="7"/>
      <c r="J683" s="14" t="str">
        <f t="shared" si="23"/>
        <v/>
      </c>
      <c r="K683" s="2"/>
      <c r="L683" s="4" t="str">
        <f>IF(AND(G683="",H683=""),"",IF(OR(C683&lt;NgayBatDau,C683&gt;NgayKetThuc),"Ngày tháng phải nằm trong kỳ kế toán",IF(AND(F683&lt;&gt;"",COUNTIF(#REF!,F683)=0),"Tên loại DT/CP chưa được khai báo vào DS Tên loại DTCP","")))</f>
        <v/>
      </c>
    </row>
    <row r="684" spans="2:12" ht="27.75" customHeight="1">
      <c r="B684" s="4">
        <f t="shared" si="22"/>
        <v>682</v>
      </c>
      <c r="C684" s="16"/>
      <c r="D684" s="10"/>
      <c r="E684" s="2"/>
      <c r="F684" s="10"/>
      <c r="G684" s="7"/>
      <c r="H684" s="7"/>
      <c r="I684" s="7"/>
      <c r="J684" s="14" t="str">
        <f t="shared" si="23"/>
        <v/>
      </c>
      <c r="K684" s="2"/>
      <c r="L684" s="4" t="str">
        <f>IF(AND(G684="",H684=""),"",IF(OR(C684&lt;NgayBatDau,C684&gt;NgayKetThuc),"Ngày tháng phải nằm trong kỳ kế toán",IF(AND(F684&lt;&gt;"",COUNTIF(#REF!,F684)=0),"Tên loại DT/CP chưa được khai báo vào DS Tên loại DTCP","")))</f>
        <v/>
      </c>
    </row>
    <row r="685" spans="2:12" ht="27.75" customHeight="1">
      <c r="B685" s="4">
        <f t="shared" si="22"/>
        <v>683</v>
      </c>
      <c r="C685" s="16"/>
      <c r="D685" s="10"/>
      <c r="E685" s="2"/>
      <c r="F685" s="10"/>
      <c r="G685" s="7"/>
      <c r="H685" s="7"/>
      <c r="I685" s="7"/>
      <c r="J685" s="14" t="str">
        <f t="shared" si="23"/>
        <v/>
      </c>
      <c r="K685" s="2"/>
      <c r="L685" s="4" t="str">
        <f>IF(AND(G685="",H685=""),"",IF(OR(C685&lt;NgayBatDau,C685&gt;NgayKetThuc),"Ngày tháng phải nằm trong kỳ kế toán",IF(AND(F685&lt;&gt;"",COUNTIF(#REF!,F685)=0),"Tên loại DT/CP chưa được khai báo vào DS Tên loại DTCP","")))</f>
        <v/>
      </c>
    </row>
    <row r="686" spans="2:12" ht="27.75" customHeight="1">
      <c r="B686" s="4">
        <f t="shared" si="22"/>
        <v>684</v>
      </c>
      <c r="C686" s="16"/>
      <c r="D686" s="10"/>
      <c r="E686" s="2"/>
      <c r="F686" s="10"/>
      <c r="G686" s="7"/>
      <c r="H686" s="7"/>
      <c r="I686" s="7"/>
      <c r="J686" s="14" t="str">
        <f t="shared" si="23"/>
        <v/>
      </c>
      <c r="K686" s="2"/>
      <c r="L686" s="4" t="str">
        <f>IF(AND(G686="",H686=""),"",IF(OR(C686&lt;NgayBatDau,C686&gt;NgayKetThuc),"Ngày tháng phải nằm trong kỳ kế toán",IF(AND(F686&lt;&gt;"",COUNTIF(#REF!,F686)=0),"Tên loại DT/CP chưa được khai báo vào DS Tên loại DTCP","")))</f>
        <v/>
      </c>
    </row>
    <row r="687" spans="2:12" ht="27.75" customHeight="1">
      <c r="B687" s="4">
        <f t="shared" si="22"/>
        <v>685</v>
      </c>
      <c r="C687" s="16"/>
      <c r="D687" s="10"/>
      <c r="E687" s="2"/>
      <c r="F687" s="10"/>
      <c r="G687" s="7"/>
      <c r="H687" s="7"/>
      <c r="I687" s="7"/>
      <c r="J687" s="14" t="str">
        <f t="shared" si="23"/>
        <v/>
      </c>
      <c r="K687" s="2"/>
      <c r="L687" s="4" t="str">
        <f>IF(AND(G687="",H687=""),"",IF(OR(C687&lt;NgayBatDau,C687&gt;NgayKetThuc),"Ngày tháng phải nằm trong kỳ kế toán",IF(AND(F687&lt;&gt;"",COUNTIF(#REF!,F687)=0),"Tên loại DT/CP chưa được khai báo vào DS Tên loại DTCP","")))</f>
        <v/>
      </c>
    </row>
    <row r="688" spans="2:12" ht="27.75" customHeight="1">
      <c r="B688" s="4">
        <f t="shared" si="22"/>
        <v>686</v>
      </c>
      <c r="C688" s="16"/>
      <c r="D688" s="10"/>
      <c r="E688" s="2"/>
      <c r="F688" s="10"/>
      <c r="G688" s="7"/>
      <c r="H688" s="7"/>
      <c r="I688" s="7"/>
      <c r="J688" s="14" t="str">
        <f t="shared" si="23"/>
        <v/>
      </c>
      <c r="K688" s="2"/>
      <c r="L688" s="4" t="str">
        <f>IF(AND(G688="",H688=""),"",IF(OR(C688&lt;NgayBatDau,C688&gt;NgayKetThuc),"Ngày tháng phải nằm trong kỳ kế toán",IF(AND(F688&lt;&gt;"",COUNTIF(#REF!,F688)=0),"Tên loại DT/CP chưa được khai báo vào DS Tên loại DTCP","")))</f>
        <v/>
      </c>
    </row>
    <row r="689" spans="2:12" ht="27.75" customHeight="1">
      <c r="B689" s="4">
        <f t="shared" si="22"/>
        <v>687</v>
      </c>
      <c r="C689" s="16"/>
      <c r="D689" s="10"/>
      <c r="E689" s="2"/>
      <c r="F689" s="10"/>
      <c r="G689" s="7"/>
      <c r="H689" s="7"/>
      <c r="I689" s="7"/>
      <c r="J689" s="14" t="str">
        <f t="shared" si="23"/>
        <v/>
      </c>
      <c r="K689" s="2"/>
      <c r="L689" s="4" t="str">
        <f>IF(AND(G689="",H689=""),"",IF(OR(C689&lt;NgayBatDau,C689&gt;NgayKetThuc),"Ngày tháng phải nằm trong kỳ kế toán",IF(AND(F689&lt;&gt;"",COUNTIF(#REF!,F689)=0),"Tên loại DT/CP chưa được khai báo vào DS Tên loại DTCP","")))</f>
        <v/>
      </c>
    </row>
    <row r="690" spans="2:12" ht="27.75" customHeight="1">
      <c r="B690" s="4">
        <f t="shared" si="22"/>
        <v>688</v>
      </c>
      <c r="C690" s="16"/>
      <c r="D690" s="10"/>
      <c r="E690" s="2"/>
      <c r="F690" s="10"/>
      <c r="G690" s="7"/>
      <c r="H690" s="7"/>
      <c r="I690" s="7"/>
      <c r="J690" s="14" t="str">
        <f t="shared" si="23"/>
        <v/>
      </c>
      <c r="K690" s="2"/>
      <c r="L690" s="4" t="str">
        <f>IF(AND(G690="",H690=""),"",IF(OR(C690&lt;NgayBatDau,C690&gt;NgayKetThuc),"Ngày tháng phải nằm trong kỳ kế toán",IF(AND(F690&lt;&gt;"",COUNTIF(#REF!,F690)=0),"Tên loại DT/CP chưa được khai báo vào DS Tên loại DTCP","")))</f>
        <v/>
      </c>
    </row>
    <row r="691" spans="2:12" ht="27.75" customHeight="1">
      <c r="B691" s="4">
        <f t="shared" si="22"/>
        <v>689</v>
      </c>
      <c r="C691" s="16"/>
      <c r="D691" s="10"/>
      <c r="E691" s="2"/>
      <c r="F691" s="10"/>
      <c r="G691" s="7"/>
      <c r="H691" s="7"/>
      <c r="I691" s="7"/>
      <c r="J691" s="14" t="str">
        <f t="shared" si="23"/>
        <v/>
      </c>
      <c r="K691" s="2"/>
      <c r="L691" s="4" t="str">
        <f>IF(AND(G691="",H691=""),"",IF(OR(C691&lt;NgayBatDau,C691&gt;NgayKetThuc),"Ngày tháng phải nằm trong kỳ kế toán",IF(AND(F691&lt;&gt;"",COUNTIF(#REF!,F691)=0),"Tên loại DT/CP chưa được khai báo vào DS Tên loại DTCP","")))</f>
        <v/>
      </c>
    </row>
    <row r="692" spans="2:12" ht="27.75" customHeight="1">
      <c r="B692" s="4">
        <f t="shared" si="22"/>
        <v>690</v>
      </c>
      <c r="C692" s="16"/>
      <c r="D692" s="10"/>
      <c r="E692" s="2"/>
      <c r="F692" s="10"/>
      <c r="G692" s="7"/>
      <c r="H692" s="7"/>
      <c r="I692" s="7"/>
      <c r="J692" s="14" t="str">
        <f t="shared" si="23"/>
        <v/>
      </c>
      <c r="K692" s="2"/>
      <c r="L692" s="4" t="str">
        <f>IF(AND(G692="",H692=""),"",IF(OR(C692&lt;NgayBatDau,C692&gt;NgayKetThuc),"Ngày tháng phải nằm trong kỳ kế toán",IF(AND(F692&lt;&gt;"",COUNTIF(#REF!,F692)=0),"Tên loại DT/CP chưa được khai báo vào DS Tên loại DTCP","")))</f>
        <v/>
      </c>
    </row>
    <row r="693" spans="2:12" ht="27.75" customHeight="1">
      <c r="B693" s="4">
        <f t="shared" si="22"/>
        <v>691</v>
      </c>
      <c r="C693" s="16"/>
      <c r="D693" s="10"/>
      <c r="E693" s="2"/>
      <c r="F693" s="10"/>
      <c r="G693" s="7"/>
      <c r="H693" s="7"/>
      <c r="I693" s="7"/>
      <c r="J693" s="14" t="str">
        <f t="shared" si="23"/>
        <v/>
      </c>
      <c r="K693" s="2"/>
      <c r="L693" s="4" t="str">
        <f>IF(AND(G693="",H693=""),"",IF(OR(C693&lt;NgayBatDau,C693&gt;NgayKetThuc),"Ngày tháng phải nằm trong kỳ kế toán",IF(AND(F693&lt;&gt;"",COUNTIF(#REF!,F693)=0),"Tên loại DT/CP chưa được khai báo vào DS Tên loại DTCP","")))</f>
        <v/>
      </c>
    </row>
    <row r="694" spans="2:12" ht="27.75" customHeight="1">
      <c r="B694" s="4">
        <f t="shared" si="22"/>
        <v>692</v>
      </c>
      <c r="C694" s="16"/>
      <c r="D694" s="10"/>
      <c r="E694" s="2"/>
      <c r="F694" s="10"/>
      <c r="G694" s="7"/>
      <c r="H694" s="7"/>
      <c r="I694" s="7"/>
      <c r="J694" s="14" t="str">
        <f t="shared" si="23"/>
        <v/>
      </c>
      <c r="K694" s="2"/>
      <c r="L694" s="4" t="str">
        <f>IF(AND(G694="",H694=""),"",IF(OR(C694&lt;NgayBatDau,C694&gt;NgayKetThuc),"Ngày tháng phải nằm trong kỳ kế toán",IF(AND(F694&lt;&gt;"",COUNTIF(#REF!,F694)=0),"Tên loại DT/CP chưa được khai báo vào DS Tên loại DTCP","")))</f>
        <v/>
      </c>
    </row>
    <row r="695" spans="2:12" ht="27.75" customHeight="1">
      <c r="B695" s="4">
        <f t="shared" si="22"/>
        <v>693</v>
      </c>
      <c r="C695" s="16"/>
      <c r="D695" s="10"/>
      <c r="E695" s="2"/>
      <c r="F695" s="10"/>
      <c r="G695" s="7"/>
      <c r="H695" s="7"/>
      <c r="I695" s="7"/>
      <c r="J695" s="14" t="str">
        <f t="shared" si="23"/>
        <v/>
      </c>
      <c r="K695" s="2"/>
      <c r="L695" s="4" t="str">
        <f>IF(AND(G695="",H695=""),"",IF(OR(C695&lt;NgayBatDau,C695&gt;NgayKetThuc),"Ngày tháng phải nằm trong kỳ kế toán",IF(AND(F695&lt;&gt;"",COUNTIF(#REF!,F695)=0),"Tên loại DT/CP chưa được khai báo vào DS Tên loại DTCP","")))</f>
        <v/>
      </c>
    </row>
    <row r="696" spans="2:12" ht="27.75" customHeight="1">
      <c r="B696" s="4">
        <f t="shared" si="22"/>
        <v>694</v>
      </c>
      <c r="C696" s="16"/>
      <c r="D696" s="10"/>
      <c r="E696" s="2"/>
      <c r="F696" s="10"/>
      <c r="G696" s="7"/>
      <c r="H696" s="7"/>
      <c r="I696" s="7"/>
      <c r="J696" s="14" t="str">
        <f t="shared" si="23"/>
        <v/>
      </c>
      <c r="K696" s="2"/>
      <c r="L696" s="4" t="str">
        <f>IF(AND(G696="",H696=""),"",IF(OR(C696&lt;NgayBatDau,C696&gt;NgayKetThuc),"Ngày tháng phải nằm trong kỳ kế toán",IF(AND(F696&lt;&gt;"",COUNTIF(#REF!,F696)=0),"Tên loại DT/CP chưa được khai báo vào DS Tên loại DTCP","")))</f>
        <v/>
      </c>
    </row>
    <row r="697" spans="2:12" ht="27.75" customHeight="1">
      <c r="B697" s="4">
        <f t="shared" si="22"/>
        <v>695</v>
      </c>
      <c r="C697" s="16"/>
      <c r="D697" s="10"/>
      <c r="E697" s="2"/>
      <c r="F697" s="10"/>
      <c r="G697" s="7"/>
      <c r="H697" s="7"/>
      <c r="I697" s="7"/>
      <c r="J697" s="14" t="str">
        <f t="shared" si="23"/>
        <v/>
      </c>
      <c r="K697" s="2"/>
      <c r="L697" s="4" t="str">
        <f>IF(AND(G697="",H697=""),"",IF(OR(C697&lt;NgayBatDau,C697&gt;NgayKetThuc),"Ngày tháng phải nằm trong kỳ kế toán",IF(AND(F697&lt;&gt;"",COUNTIF(#REF!,F697)=0),"Tên loại DT/CP chưa được khai báo vào DS Tên loại DTCP","")))</f>
        <v/>
      </c>
    </row>
    <row r="698" spans="2:12" ht="27.75" customHeight="1">
      <c r="B698" s="4">
        <f t="shared" si="22"/>
        <v>696</v>
      </c>
      <c r="C698" s="16"/>
      <c r="D698" s="10"/>
      <c r="E698" s="2"/>
      <c r="F698" s="10"/>
      <c r="G698" s="7"/>
      <c r="H698" s="7"/>
      <c r="I698" s="7"/>
      <c r="J698" s="14" t="str">
        <f t="shared" si="23"/>
        <v/>
      </c>
      <c r="K698" s="2"/>
      <c r="L698" s="4" t="str">
        <f>IF(AND(G698="",H698=""),"",IF(OR(C698&lt;NgayBatDau,C698&gt;NgayKetThuc),"Ngày tháng phải nằm trong kỳ kế toán",IF(AND(F698&lt;&gt;"",COUNTIF(#REF!,F698)=0),"Tên loại DT/CP chưa được khai báo vào DS Tên loại DTCP","")))</f>
        <v/>
      </c>
    </row>
    <row r="699" spans="2:12" ht="27.75" customHeight="1">
      <c r="B699" s="4">
        <f t="shared" si="22"/>
        <v>697</v>
      </c>
      <c r="C699" s="16"/>
      <c r="D699" s="10"/>
      <c r="E699" s="2"/>
      <c r="F699" s="10"/>
      <c r="G699" s="7"/>
      <c r="H699" s="7"/>
      <c r="I699" s="7"/>
      <c r="J699" s="14" t="str">
        <f t="shared" si="23"/>
        <v/>
      </c>
      <c r="K699" s="2"/>
      <c r="L699" s="4" t="str">
        <f>IF(AND(G699="",H699=""),"",IF(OR(C699&lt;NgayBatDau,C699&gt;NgayKetThuc),"Ngày tháng phải nằm trong kỳ kế toán",IF(AND(F699&lt;&gt;"",COUNTIF(#REF!,F699)=0),"Tên loại DT/CP chưa được khai báo vào DS Tên loại DTCP","")))</f>
        <v/>
      </c>
    </row>
    <row r="700" spans="2:12" ht="27.75" customHeight="1">
      <c r="B700" s="4">
        <f t="shared" si="22"/>
        <v>698</v>
      </c>
      <c r="C700" s="16"/>
      <c r="D700" s="10"/>
      <c r="E700" s="2"/>
      <c r="F700" s="10"/>
      <c r="G700" s="7"/>
      <c r="H700" s="7"/>
      <c r="I700" s="7"/>
      <c r="J700" s="14" t="str">
        <f t="shared" si="23"/>
        <v/>
      </c>
      <c r="K700" s="2"/>
      <c r="L700" s="4" t="str">
        <f>IF(AND(G700="",H700=""),"",IF(OR(C700&lt;NgayBatDau,C700&gt;NgayKetThuc),"Ngày tháng phải nằm trong kỳ kế toán",IF(AND(F700&lt;&gt;"",COUNTIF(#REF!,F700)=0),"Tên loại DT/CP chưa được khai báo vào DS Tên loại DTCP","")))</f>
        <v/>
      </c>
    </row>
    <row r="701" spans="2:12" ht="27.75" customHeight="1">
      <c r="B701" s="4">
        <f t="shared" si="22"/>
        <v>699</v>
      </c>
      <c r="C701" s="16"/>
      <c r="D701" s="10"/>
      <c r="E701" s="2"/>
      <c r="F701" s="10"/>
      <c r="G701" s="7"/>
      <c r="H701" s="7"/>
      <c r="I701" s="7"/>
      <c r="J701" s="14" t="str">
        <f t="shared" si="23"/>
        <v/>
      </c>
      <c r="K701" s="2"/>
      <c r="L701" s="4" t="str">
        <f>IF(AND(G701="",H701=""),"",IF(OR(C701&lt;NgayBatDau,C701&gt;NgayKetThuc),"Ngày tháng phải nằm trong kỳ kế toán",IF(AND(F701&lt;&gt;"",COUNTIF(#REF!,F701)=0),"Tên loại DT/CP chưa được khai báo vào DS Tên loại DTCP","")))</f>
        <v/>
      </c>
    </row>
    <row r="702" spans="2:12" ht="27.75" customHeight="1">
      <c r="B702" s="4">
        <f t="shared" si="22"/>
        <v>700</v>
      </c>
      <c r="C702" s="16"/>
      <c r="D702" s="10"/>
      <c r="E702" s="2"/>
      <c r="F702" s="10"/>
      <c r="G702" s="7"/>
      <c r="H702" s="7"/>
      <c r="I702" s="7"/>
      <c r="J702" s="14" t="str">
        <f t="shared" si="23"/>
        <v/>
      </c>
      <c r="K702" s="2"/>
      <c r="L702" s="4" t="str">
        <f>IF(AND(G702="",H702=""),"",IF(OR(C702&lt;NgayBatDau,C702&gt;NgayKetThuc),"Ngày tháng phải nằm trong kỳ kế toán",IF(AND(F702&lt;&gt;"",COUNTIF(#REF!,F702)=0),"Tên loại DT/CP chưa được khai báo vào DS Tên loại DTCP","")))</f>
        <v/>
      </c>
    </row>
    <row r="703" spans="2:12" ht="27.75" customHeight="1">
      <c r="B703" s="4">
        <f t="shared" si="22"/>
        <v>701</v>
      </c>
      <c r="C703" s="16"/>
      <c r="D703" s="10"/>
      <c r="E703" s="2"/>
      <c r="F703" s="10"/>
      <c r="G703" s="7"/>
      <c r="H703" s="7"/>
      <c r="I703" s="7"/>
      <c r="J703" s="14" t="str">
        <f t="shared" si="23"/>
        <v/>
      </c>
      <c r="K703" s="2"/>
      <c r="L703" s="4" t="str">
        <f>IF(AND(G703="",H703=""),"",IF(OR(C703&lt;NgayBatDau,C703&gt;NgayKetThuc),"Ngày tháng phải nằm trong kỳ kế toán",IF(AND(F703&lt;&gt;"",COUNTIF(#REF!,F703)=0),"Tên loại DT/CP chưa được khai báo vào DS Tên loại DTCP","")))</f>
        <v/>
      </c>
    </row>
    <row r="704" spans="2:12" ht="27.75" customHeight="1">
      <c r="B704" s="4">
        <f t="shared" si="22"/>
        <v>702</v>
      </c>
      <c r="C704" s="16"/>
      <c r="D704" s="10"/>
      <c r="E704" s="2"/>
      <c r="F704" s="10"/>
      <c r="G704" s="7"/>
      <c r="H704" s="7"/>
      <c r="I704" s="7"/>
      <c r="J704" s="14" t="str">
        <f t="shared" si="23"/>
        <v/>
      </c>
      <c r="K704" s="2"/>
      <c r="L704" s="4" t="str">
        <f>IF(AND(G704="",H704=""),"",IF(OR(C704&lt;NgayBatDau,C704&gt;NgayKetThuc),"Ngày tháng phải nằm trong kỳ kế toán",IF(AND(F704&lt;&gt;"",COUNTIF(#REF!,F704)=0),"Tên loại DT/CP chưa được khai báo vào DS Tên loại DTCP","")))</f>
        <v/>
      </c>
    </row>
    <row r="705" spans="2:12" ht="27.75" customHeight="1">
      <c r="B705" s="4">
        <f t="shared" si="22"/>
        <v>703</v>
      </c>
      <c r="C705" s="16"/>
      <c r="D705" s="10"/>
      <c r="E705" s="2"/>
      <c r="F705" s="10"/>
      <c r="G705" s="7"/>
      <c r="H705" s="7"/>
      <c r="I705" s="7"/>
      <c r="J705" s="14" t="str">
        <f t="shared" si="23"/>
        <v/>
      </c>
      <c r="K705" s="2"/>
      <c r="L705" s="4" t="str">
        <f>IF(AND(G705="",H705=""),"",IF(OR(C705&lt;NgayBatDau,C705&gt;NgayKetThuc),"Ngày tháng phải nằm trong kỳ kế toán",IF(AND(F705&lt;&gt;"",COUNTIF(#REF!,F705)=0),"Tên loại DT/CP chưa được khai báo vào DS Tên loại DTCP","")))</f>
        <v/>
      </c>
    </row>
    <row r="706" spans="2:12" ht="27.75" customHeight="1">
      <c r="B706" s="4">
        <f t="shared" si="22"/>
        <v>704</v>
      </c>
      <c r="C706" s="16"/>
      <c r="D706" s="10"/>
      <c r="E706" s="2"/>
      <c r="F706" s="10"/>
      <c r="G706" s="7"/>
      <c r="H706" s="7"/>
      <c r="I706" s="7"/>
      <c r="J706" s="14" t="str">
        <f t="shared" si="23"/>
        <v/>
      </c>
      <c r="K706" s="2"/>
      <c r="L706" s="4" t="str">
        <f>IF(AND(G706="",H706=""),"",IF(OR(C706&lt;NgayBatDau,C706&gt;NgayKetThuc),"Ngày tháng phải nằm trong kỳ kế toán",IF(AND(F706&lt;&gt;"",COUNTIF(#REF!,F706)=0),"Tên loại DT/CP chưa được khai báo vào DS Tên loại DTCP","")))</f>
        <v/>
      </c>
    </row>
    <row r="707" spans="2:12" ht="27.75" customHeight="1">
      <c r="B707" s="4">
        <f t="shared" si="22"/>
        <v>705</v>
      </c>
      <c r="C707" s="16"/>
      <c r="D707" s="10"/>
      <c r="E707" s="2"/>
      <c r="F707" s="10"/>
      <c r="G707" s="7"/>
      <c r="H707" s="7"/>
      <c r="I707" s="7"/>
      <c r="J707" s="14" t="str">
        <f t="shared" si="23"/>
        <v/>
      </c>
      <c r="K707" s="2"/>
      <c r="L707" s="4" t="str">
        <f>IF(AND(G707="",H707=""),"",IF(OR(C707&lt;NgayBatDau,C707&gt;NgayKetThuc),"Ngày tháng phải nằm trong kỳ kế toán",IF(AND(F707&lt;&gt;"",COUNTIF(#REF!,F707)=0),"Tên loại DT/CP chưa được khai báo vào DS Tên loại DTCP","")))</f>
        <v/>
      </c>
    </row>
    <row r="708" spans="2:12" ht="27.75" customHeight="1">
      <c r="B708" s="4">
        <f t="shared" ref="B708:B771" si="24">ROW(A708)-2</f>
        <v>706</v>
      </c>
      <c r="C708" s="16"/>
      <c r="D708" s="10"/>
      <c r="E708" s="2"/>
      <c r="F708" s="10"/>
      <c r="G708" s="7"/>
      <c r="H708" s="7"/>
      <c r="I708" s="7"/>
      <c r="J708" s="14" t="str">
        <f t="shared" ref="J708:J771" si="25">IF(G708&lt;&gt;"",G708*SUM(1,I708),IF(H708&lt;&gt;"",H708*SUM(1,I708),""))</f>
        <v/>
      </c>
      <c r="K708" s="2"/>
      <c r="L708" s="4" t="str">
        <f>IF(AND(G708="",H708=""),"",IF(OR(C708&lt;NgayBatDau,C708&gt;NgayKetThuc),"Ngày tháng phải nằm trong kỳ kế toán",IF(AND(F708&lt;&gt;"",COUNTIF(#REF!,F708)=0),"Tên loại DT/CP chưa được khai báo vào DS Tên loại DTCP","")))</f>
        <v/>
      </c>
    </row>
    <row r="709" spans="2:12" ht="27.75" customHeight="1">
      <c r="B709" s="4">
        <f t="shared" si="24"/>
        <v>707</v>
      </c>
      <c r="C709" s="16"/>
      <c r="D709" s="10"/>
      <c r="E709" s="2"/>
      <c r="F709" s="10"/>
      <c r="G709" s="7"/>
      <c r="H709" s="7"/>
      <c r="I709" s="7"/>
      <c r="J709" s="14" t="str">
        <f t="shared" si="25"/>
        <v/>
      </c>
      <c r="K709" s="2"/>
      <c r="L709" s="4" t="str">
        <f>IF(AND(G709="",H709=""),"",IF(OR(C709&lt;NgayBatDau,C709&gt;NgayKetThuc),"Ngày tháng phải nằm trong kỳ kế toán",IF(AND(F709&lt;&gt;"",COUNTIF(#REF!,F709)=0),"Tên loại DT/CP chưa được khai báo vào DS Tên loại DTCP","")))</f>
        <v/>
      </c>
    </row>
    <row r="710" spans="2:12" ht="27.75" customHeight="1">
      <c r="B710" s="4">
        <f t="shared" si="24"/>
        <v>708</v>
      </c>
      <c r="C710" s="16"/>
      <c r="D710" s="10"/>
      <c r="E710" s="2"/>
      <c r="F710" s="10"/>
      <c r="G710" s="7"/>
      <c r="H710" s="7"/>
      <c r="I710" s="7"/>
      <c r="J710" s="14" t="str">
        <f t="shared" si="25"/>
        <v/>
      </c>
      <c r="K710" s="2"/>
      <c r="L710" s="4" t="str">
        <f>IF(AND(G710="",H710=""),"",IF(OR(C710&lt;NgayBatDau,C710&gt;NgayKetThuc),"Ngày tháng phải nằm trong kỳ kế toán",IF(AND(F710&lt;&gt;"",COUNTIF(#REF!,F710)=0),"Tên loại DT/CP chưa được khai báo vào DS Tên loại DTCP","")))</f>
        <v/>
      </c>
    </row>
    <row r="711" spans="2:12" ht="27.75" customHeight="1">
      <c r="B711" s="4">
        <f t="shared" si="24"/>
        <v>709</v>
      </c>
      <c r="C711" s="16"/>
      <c r="D711" s="10"/>
      <c r="E711" s="2"/>
      <c r="F711" s="10"/>
      <c r="G711" s="7"/>
      <c r="H711" s="7"/>
      <c r="I711" s="7"/>
      <c r="J711" s="14" t="str">
        <f t="shared" si="25"/>
        <v/>
      </c>
      <c r="K711" s="2"/>
      <c r="L711" s="4" t="str">
        <f>IF(AND(G711="",H711=""),"",IF(OR(C711&lt;NgayBatDau,C711&gt;NgayKetThuc),"Ngày tháng phải nằm trong kỳ kế toán",IF(AND(F711&lt;&gt;"",COUNTIF(#REF!,F711)=0),"Tên loại DT/CP chưa được khai báo vào DS Tên loại DTCP","")))</f>
        <v/>
      </c>
    </row>
    <row r="712" spans="2:12" ht="27.75" customHeight="1">
      <c r="B712" s="4">
        <f t="shared" si="24"/>
        <v>710</v>
      </c>
      <c r="C712" s="16"/>
      <c r="D712" s="10"/>
      <c r="E712" s="2"/>
      <c r="F712" s="10"/>
      <c r="G712" s="7"/>
      <c r="H712" s="7"/>
      <c r="I712" s="7"/>
      <c r="J712" s="14" t="str">
        <f t="shared" si="25"/>
        <v/>
      </c>
      <c r="K712" s="2"/>
      <c r="L712" s="4" t="str">
        <f>IF(AND(G712="",H712=""),"",IF(OR(C712&lt;NgayBatDau,C712&gt;NgayKetThuc),"Ngày tháng phải nằm trong kỳ kế toán",IF(AND(F712&lt;&gt;"",COUNTIF(#REF!,F712)=0),"Tên loại DT/CP chưa được khai báo vào DS Tên loại DTCP","")))</f>
        <v/>
      </c>
    </row>
    <row r="713" spans="2:12" ht="27.75" customHeight="1">
      <c r="B713" s="4">
        <f t="shared" si="24"/>
        <v>711</v>
      </c>
      <c r="C713" s="16"/>
      <c r="D713" s="10"/>
      <c r="E713" s="2"/>
      <c r="F713" s="10"/>
      <c r="G713" s="7"/>
      <c r="H713" s="7"/>
      <c r="I713" s="7"/>
      <c r="J713" s="14" t="str">
        <f t="shared" si="25"/>
        <v/>
      </c>
      <c r="K713" s="2"/>
      <c r="L713" s="4" t="str">
        <f>IF(AND(G713="",H713=""),"",IF(OR(C713&lt;NgayBatDau,C713&gt;NgayKetThuc),"Ngày tháng phải nằm trong kỳ kế toán",IF(AND(F713&lt;&gt;"",COUNTIF(#REF!,F713)=0),"Tên loại DT/CP chưa được khai báo vào DS Tên loại DTCP","")))</f>
        <v/>
      </c>
    </row>
    <row r="714" spans="2:12" ht="27.75" customHeight="1">
      <c r="B714" s="4">
        <f t="shared" si="24"/>
        <v>712</v>
      </c>
      <c r="C714" s="16"/>
      <c r="D714" s="10"/>
      <c r="E714" s="2"/>
      <c r="F714" s="10"/>
      <c r="G714" s="7"/>
      <c r="H714" s="7"/>
      <c r="I714" s="7"/>
      <c r="J714" s="14" t="str">
        <f t="shared" si="25"/>
        <v/>
      </c>
      <c r="K714" s="2"/>
      <c r="L714" s="4" t="str">
        <f>IF(AND(G714="",H714=""),"",IF(OR(C714&lt;NgayBatDau,C714&gt;NgayKetThuc),"Ngày tháng phải nằm trong kỳ kế toán",IF(AND(F714&lt;&gt;"",COUNTIF(#REF!,F714)=0),"Tên loại DT/CP chưa được khai báo vào DS Tên loại DTCP","")))</f>
        <v/>
      </c>
    </row>
    <row r="715" spans="2:12" ht="27.75" customHeight="1">
      <c r="B715" s="4">
        <f t="shared" si="24"/>
        <v>713</v>
      </c>
      <c r="C715" s="16"/>
      <c r="D715" s="10"/>
      <c r="E715" s="2"/>
      <c r="F715" s="10"/>
      <c r="G715" s="7"/>
      <c r="H715" s="7"/>
      <c r="I715" s="7"/>
      <c r="J715" s="14" t="str">
        <f t="shared" si="25"/>
        <v/>
      </c>
      <c r="K715" s="2"/>
      <c r="L715" s="4" t="str">
        <f>IF(AND(G715="",H715=""),"",IF(OR(C715&lt;NgayBatDau,C715&gt;NgayKetThuc),"Ngày tháng phải nằm trong kỳ kế toán",IF(AND(F715&lt;&gt;"",COUNTIF(#REF!,F715)=0),"Tên loại DT/CP chưa được khai báo vào DS Tên loại DTCP","")))</f>
        <v/>
      </c>
    </row>
    <row r="716" spans="2:12" ht="27.75" customHeight="1">
      <c r="B716" s="4">
        <f t="shared" si="24"/>
        <v>714</v>
      </c>
      <c r="C716" s="16"/>
      <c r="D716" s="10"/>
      <c r="E716" s="2"/>
      <c r="F716" s="10"/>
      <c r="G716" s="7"/>
      <c r="H716" s="7"/>
      <c r="I716" s="7"/>
      <c r="J716" s="14" t="str">
        <f t="shared" si="25"/>
        <v/>
      </c>
      <c r="K716" s="2"/>
      <c r="L716" s="4" t="str">
        <f>IF(AND(G716="",H716=""),"",IF(OR(C716&lt;NgayBatDau,C716&gt;NgayKetThuc),"Ngày tháng phải nằm trong kỳ kế toán",IF(AND(F716&lt;&gt;"",COUNTIF(#REF!,F716)=0),"Tên loại DT/CP chưa được khai báo vào DS Tên loại DTCP","")))</f>
        <v/>
      </c>
    </row>
    <row r="717" spans="2:12" ht="27.75" customHeight="1">
      <c r="B717" s="4">
        <f t="shared" si="24"/>
        <v>715</v>
      </c>
      <c r="C717" s="16"/>
      <c r="D717" s="10"/>
      <c r="E717" s="2"/>
      <c r="F717" s="10"/>
      <c r="G717" s="7"/>
      <c r="H717" s="7"/>
      <c r="I717" s="7"/>
      <c r="J717" s="14" t="str">
        <f t="shared" si="25"/>
        <v/>
      </c>
      <c r="K717" s="2"/>
      <c r="L717" s="4" t="str">
        <f>IF(AND(G717="",H717=""),"",IF(OR(C717&lt;NgayBatDau,C717&gt;NgayKetThuc),"Ngày tháng phải nằm trong kỳ kế toán",IF(AND(F717&lt;&gt;"",COUNTIF(#REF!,F717)=0),"Tên loại DT/CP chưa được khai báo vào DS Tên loại DTCP","")))</f>
        <v/>
      </c>
    </row>
    <row r="718" spans="2:12" ht="27.75" customHeight="1">
      <c r="B718" s="4">
        <f t="shared" si="24"/>
        <v>716</v>
      </c>
      <c r="C718" s="16"/>
      <c r="D718" s="10"/>
      <c r="E718" s="2"/>
      <c r="F718" s="10"/>
      <c r="G718" s="7"/>
      <c r="H718" s="7"/>
      <c r="I718" s="7"/>
      <c r="J718" s="14" t="str">
        <f t="shared" si="25"/>
        <v/>
      </c>
      <c r="K718" s="2"/>
      <c r="L718" s="4" t="str">
        <f>IF(AND(G718="",H718=""),"",IF(OR(C718&lt;NgayBatDau,C718&gt;NgayKetThuc),"Ngày tháng phải nằm trong kỳ kế toán",IF(AND(F718&lt;&gt;"",COUNTIF(#REF!,F718)=0),"Tên loại DT/CP chưa được khai báo vào DS Tên loại DTCP","")))</f>
        <v/>
      </c>
    </row>
    <row r="719" spans="2:12" ht="27.75" customHeight="1">
      <c r="B719" s="4">
        <f t="shared" si="24"/>
        <v>717</v>
      </c>
      <c r="C719" s="16"/>
      <c r="D719" s="10"/>
      <c r="E719" s="2"/>
      <c r="F719" s="10"/>
      <c r="G719" s="7"/>
      <c r="H719" s="7"/>
      <c r="I719" s="7"/>
      <c r="J719" s="14" t="str">
        <f t="shared" si="25"/>
        <v/>
      </c>
      <c r="K719" s="2"/>
      <c r="L719" s="4" t="str">
        <f>IF(AND(G719="",H719=""),"",IF(OR(C719&lt;NgayBatDau,C719&gt;NgayKetThuc),"Ngày tháng phải nằm trong kỳ kế toán",IF(AND(F719&lt;&gt;"",COUNTIF(#REF!,F719)=0),"Tên loại DT/CP chưa được khai báo vào DS Tên loại DTCP","")))</f>
        <v/>
      </c>
    </row>
    <row r="720" spans="2:12" ht="27.75" customHeight="1">
      <c r="B720" s="4">
        <f t="shared" si="24"/>
        <v>718</v>
      </c>
      <c r="C720" s="16"/>
      <c r="D720" s="10"/>
      <c r="E720" s="2"/>
      <c r="F720" s="10"/>
      <c r="G720" s="7"/>
      <c r="H720" s="7"/>
      <c r="I720" s="7"/>
      <c r="J720" s="14" t="str">
        <f t="shared" si="25"/>
        <v/>
      </c>
      <c r="K720" s="2"/>
      <c r="L720" s="4" t="str">
        <f>IF(AND(G720="",H720=""),"",IF(OR(C720&lt;NgayBatDau,C720&gt;NgayKetThuc),"Ngày tháng phải nằm trong kỳ kế toán",IF(AND(F720&lt;&gt;"",COUNTIF(#REF!,F720)=0),"Tên loại DT/CP chưa được khai báo vào DS Tên loại DTCP","")))</f>
        <v/>
      </c>
    </row>
    <row r="721" spans="2:12" ht="27.75" customHeight="1">
      <c r="B721" s="4">
        <f t="shared" si="24"/>
        <v>719</v>
      </c>
      <c r="C721" s="16"/>
      <c r="D721" s="10"/>
      <c r="E721" s="2"/>
      <c r="F721" s="10"/>
      <c r="G721" s="7"/>
      <c r="H721" s="7"/>
      <c r="I721" s="7"/>
      <c r="J721" s="14" t="str">
        <f t="shared" si="25"/>
        <v/>
      </c>
      <c r="K721" s="2"/>
      <c r="L721" s="4" t="str">
        <f>IF(AND(G721="",H721=""),"",IF(OR(C721&lt;NgayBatDau,C721&gt;NgayKetThuc),"Ngày tháng phải nằm trong kỳ kế toán",IF(AND(F721&lt;&gt;"",COUNTIF(#REF!,F721)=0),"Tên loại DT/CP chưa được khai báo vào DS Tên loại DTCP","")))</f>
        <v/>
      </c>
    </row>
    <row r="722" spans="2:12" ht="27.75" customHeight="1">
      <c r="B722" s="4">
        <f t="shared" si="24"/>
        <v>720</v>
      </c>
      <c r="C722" s="16"/>
      <c r="D722" s="10"/>
      <c r="E722" s="2"/>
      <c r="F722" s="10"/>
      <c r="G722" s="7"/>
      <c r="H722" s="7"/>
      <c r="I722" s="7"/>
      <c r="J722" s="14" t="str">
        <f t="shared" si="25"/>
        <v/>
      </c>
      <c r="K722" s="2"/>
      <c r="L722" s="4" t="str">
        <f>IF(AND(G722="",H722=""),"",IF(OR(C722&lt;NgayBatDau,C722&gt;NgayKetThuc),"Ngày tháng phải nằm trong kỳ kế toán",IF(AND(F722&lt;&gt;"",COUNTIF(#REF!,F722)=0),"Tên loại DT/CP chưa được khai báo vào DS Tên loại DTCP","")))</f>
        <v/>
      </c>
    </row>
    <row r="723" spans="2:12" ht="27.75" customHeight="1">
      <c r="B723" s="4">
        <f t="shared" si="24"/>
        <v>721</v>
      </c>
      <c r="C723" s="16"/>
      <c r="D723" s="10"/>
      <c r="E723" s="2"/>
      <c r="F723" s="10"/>
      <c r="G723" s="7"/>
      <c r="H723" s="7"/>
      <c r="I723" s="7"/>
      <c r="J723" s="14" t="str">
        <f t="shared" si="25"/>
        <v/>
      </c>
      <c r="K723" s="2"/>
      <c r="L723" s="4" t="str">
        <f>IF(AND(G723="",H723=""),"",IF(OR(C723&lt;NgayBatDau,C723&gt;NgayKetThuc),"Ngày tháng phải nằm trong kỳ kế toán",IF(AND(F723&lt;&gt;"",COUNTIF(#REF!,F723)=0),"Tên loại DT/CP chưa được khai báo vào DS Tên loại DTCP","")))</f>
        <v/>
      </c>
    </row>
    <row r="724" spans="2:12" ht="27.75" customHeight="1">
      <c r="B724" s="4">
        <f t="shared" si="24"/>
        <v>722</v>
      </c>
      <c r="C724" s="16"/>
      <c r="D724" s="10"/>
      <c r="E724" s="2"/>
      <c r="F724" s="10"/>
      <c r="G724" s="7"/>
      <c r="H724" s="7"/>
      <c r="I724" s="7"/>
      <c r="J724" s="14" t="str">
        <f t="shared" si="25"/>
        <v/>
      </c>
      <c r="K724" s="2"/>
      <c r="L724" s="4" t="str">
        <f>IF(AND(G724="",H724=""),"",IF(OR(C724&lt;NgayBatDau,C724&gt;NgayKetThuc),"Ngày tháng phải nằm trong kỳ kế toán",IF(AND(F724&lt;&gt;"",COUNTIF(#REF!,F724)=0),"Tên loại DT/CP chưa được khai báo vào DS Tên loại DTCP","")))</f>
        <v/>
      </c>
    </row>
    <row r="725" spans="2:12" ht="27.75" customHeight="1">
      <c r="B725" s="4">
        <f t="shared" si="24"/>
        <v>723</v>
      </c>
      <c r="C725" s="16"/>
      <c r="D725" s="10"/>
      <c r="E725" s="2"/>
      <c r="F725" s="10"/>
      <c r="G725" s="7"/>
      <c r="H725" s="7"/>
      <c r="I725" s="7"/>
      <c r="J725" s="14" t="str">
        <f t="shared" si="25"/>
        <v/>
      </c>
      <c r="K725" s="2"/>
      <c r="L725" s="4" t="str">
        <f>IF(AND(G725="",H725=""),"",IF(OR(C725&lt;NgayBatDau,C725&gt;NgayKetThuc),"Ngày tháng phải nằm trong kỳ kế toán",IF(AND(F725&lt;&gt;"",COUNTIF(#REF!,F725)=0),"Tên loại DT/CP chưa được khai báo vào DS Tên loại DTCP","")))</f>
        <v/>
      </c>
    </row>
    <row r="726" spans="2:12" ht="27.75" customHeight="1">
      <c r="B726" s="4">
        <f t="shared" si="24"/>
        <v>724</v>
      </c>
      <c r="C726" s="16"/>
      <c r="D726" s="10"/>
      <c r="E726" s="2"/>
      <c r="F726" s="10"/>
      <c r="G726" s="7"/>
      <c r="H726" s="7"/>
      <c r="I726" s="7"/>
      <c r="J726" s="14" t="str">
        <f t="shared" si="25"/>
        <v/>
      </c>
      <c r="K726" s="2"/>
      <c r="L726" s="4" t="str">
        <f>IF(AND(G726="",H726=""),"",IF(OR(C726&lt;NgayBatDau,C726&gt;NgayKetThuc),"Ngày tháng phải nằm trong kỳ kế toán",IF(AND(F726&lt;&gt;"",COUNTIF(#REF!,F726)=0),"Tên loại DT/CP chưa được khai báo vào DS Tên loại DTCP","")))</f>
        <v/>
      </c>
    </row>
    <row r="727" spans="2:12" ht="27.75" customHeight="1">
      <c r="B727" s="4">
        <f t="shared" si="24"/>
        <v>725</v>
      </c>
      <c r="C727" s="16"/>
      <c r="D727" s="10"/>
      <c r="E727" s="2"/>
      <c r="F727" s="10"/>
      <c r="G727" s="7"/>
      <c r="H727" s="7"/>
      <c r="I727" s="7"/>
      <c r="J727" s="14" t="str">
        <f t="shared" si="25"/>
        <v/>
      </c>
      <c r="K727" s="2"/>
      <c r="L727" s="4" t="str">
        <f>IF(AND(G727="",H727=""),"",IF(OR(C727&lt;NgayBatDau,C727&gt;NgayKetThuc),"Ngày tháng phải nằm trong kỳ kế toán",IF(AND(F727&lt;&gt;"",COUNTIF(#REF!,F727)=0),"Tên loại DT/CP chưa được khai báo vào DS Tên loại DTCP","")))</f>
        <v/>
      </c>
    </row>
    <row r="728" spans="2:12" ht="27.75" customHeight="1">
      <c r="B728" s="4">
        <f t="shared" si="24"/>
        <v>726</v>
      </c>
      <c r="C728" s="16"/>
      <c r="D728" s="10"/>
      <c r="E728" s="2"/>
      <c r="F728" s="10"/>
      <c r="G728" s="7"/>
      <c r="H728" s="7"/>
      <c r="I728" s="7"/>
      <c r="J728" s="14" t="str">
        <f t="shared" si="25"/>
        <v/>
      </c>
      <c r="K728" s="2"/>
      <c r="L728" s="4" t="str">
        <f>IF(AND(G728="",H728=""),"",IF(OR(C728&lt;NgayBatDau,C728&gt;NgayKetThuc),"Ngày tháng phải nằm trong kỳ kế toán",IF(AND(F728&lt;&gt;"",COUNTIF(#REF!,F728)=0),"Tên loại DT/CP chưa được khai báo vào DS Tên loại DTCP","")))</f>
        <v/>
      </c>
    </row>
    <row r="729" spans="2:12" ht="27.75" customHeight="1">
      <c r="B729" s="4">
        <f t="shared" si="24"/>
        <v>727</v>
      </c>
      <c r="C729" s="16"/>
      <c r="D729" s="10"/>
      <c r="E729" s="2"/>
      <c r="F729" s="10"/>
      <c r="G729" s="7"/>
      <c r="H729" s="7"/>
      <c r="I729" s="7"/>
      <c r="J729" s="14" t="str">
        <f t="shared" si="25"/>
        <v/>
      </c>
      <c r="K729" s="2"/>
      <c r="L729" s="4" t="str">
        <f>IF(AND(G729="",H729=""),"",IF(OR(C729&lt;NgayBatDau,C729&gt;NgayKetThuc),"Ngày tháng phải nằm trong kỳ kế toán",IF(AND(F729&lt;&gt;"",COUNTIF(#REF!,F729)=0),"Tên loại DT/CP chưa được khai báo vào DS Tên loại DTCP","")))</f>
        <v/>
      </c>
    </row>
    <row r="730" spans="2:12" ht="27.75" customHeight="1">
      <c r="B730" s="4">
        <f t="shared" si="24"/>
        <v>728</v>
      </c>
      <c r="C730" s="16"/>
      <c r="D730" s="10"/>
      <c r="E730" s="2"/>
      <c r="F730" s="10"/>
      <c r="G730" s="7"/>
      <c r="H730" s="7"/>
      <c r="I730" s="7"/>
      <c r="J730" s="14" t="str">
        <f t="shared" si="25"/>
        <v/>
      </c>
      <c r="K730" s="2"/>
      <c r="L730" s="4" t="str">
        <f>IF(AND(G730="",H730=""),"",IF(OR(C730&lt;NgayBatDau,C730&gt;NgayKetThuc),"Ngày tháng phải nằm trong kỳ kế toán",IF(AND(F730&lt;&gt;"",COUNTIF(#REF!,F730)=0),"Tên loại DT/CP chưa được khai báo vào DS Tên loại DTCP","")))</f>
        <v/>
      </c>
    </row>
    <row r="731" spans="2:12" ht="27.75" customHeight="1">
      <c r="B731" s="4">
        <f t="shared" si="24"/>
        <v>729</v>
      </c>
      <c r="C731" s="16"/>
      <c r="D731" s="10"/>
      <c r="E731" s="2"/>
      <c r="F731" s="10"/>
      <c r="G731" s="7"/>
      <c r="H731" s="7"/>
      <c r="I731" s="7"/>
      <c r="J731" s="14" t="str">
        <f t="shared" si="25"/>
        <v/>
      </c>
      <c r="K731" s="2"/>
      <c r="L731" s="4" t="str">
        <f>IF(AND(G731="",H731=""),"",IF(OR(C731&lt;NgayBatDau,C731&gt;NgayKetThuc),"Ngày tháng phải nằm trong kỳ kế toán",IF(AND(F731&lt;&gt;"",COUNTIF(#REF!,F731)=0),"Tên loại DT/CP chưa được khai báo vào DS Tên loại DTCP","")))</f>
        <v/>
      </c>
    </row>
    <row r="732" spans="2:12" ht="27.75" customHeight="1">
      <c r="B732" s="4">
        <f t="shared" si="24"/>
        <v>730</v>
      </c>
      <c r="C732" s="16"/>
      <c r="D732" s="10"/>
      <c r="E732" s="2"/>
      <c r="F732" s="10"/>
      <c r="G732" s="7"/>
      <c r="H732" s="7"/>
      <c r="I732" s="7"/>
      <c r="J732" s="14" t="str">
        <f t="shared" si="25"/>
        <v/>
      </c>
      <c r="K732" s="2"/>
      <c r="L732" s="4" t="str">
        <f>IF(AND(G732="",H732=""),"",IF(OR(C732&lt;NgayBatDau,C732&gt;NgayKetThuc),"Ngày tháng phải nằm trong kỳ kế toán",IF(AND(F732&lt;&gt;"",COUNTIF(#REF!,F732)=0),"Tên loại DT/CP chưa được khai báo vào DS Tên loại DTCP","")))</f>
        <v/>
      </c>
    </row>
    <row r="733" spans="2:12" ht="27.75" customHeight="1">
      <c r="B733" s="4">
        <f t="shared" si="24"/>
        <v>731</v>
      </c>
      <c r="C733" s="16"/>
      <c r="D733" s="10"/>
      <c r="E733" s="2"/>
      <c r="F733" s="10"/>
      <c r="G733" s="7"/>
      <c r="H733" s="7"/>
      <c r="I733" s="7"/>
      <c r="J733" s="14" t="str">
        <f t="shared" si="25"/>
        <v/>
      </c>
      <c r="K733" s="2"/>
      <c r="L733" s="4" t="str">
        <f>IF(AND(G733="",H733=""),"",IF(OR(C733&lt;NgayBatDau,C733&gt;NgayKetThuc),"Ngày tháng phải nằm trong kỳ kế toán",IF(AND(F733&lt;&gt;"",COUNTIF(#REF!,F733)=0),"Tên loại DT/CP chưa được khai báo vào DS Tên loại DTCP","")))</f>
        <v/>
      </c>
    </row>
    <row r="734" spans="2:12" ht="27.75" customHeight="1">
      <c r="B734" s="4">
        <f t="shared" si="24"/>
        <v>732</v>
      </c>
      <c r="C734" s="16"/>
      <c r="D734" s="10"/>
      <c r="E734" s="2"/>
      <c r="F734" s="10"/>
      <c r="G734" s="7"/>
      <c r="H734" s="7"/>
      <c r="I734" s="7"/>
      <c r="J734" s="14" t="str">
        <f t="shared" si="25"/>
        <v/>
      </c>
      <c r="K734" s="2"/>
      <c r="L734" s="4" t="str">
        <f>IF(AND(G734="",H734=""),"",IF(OR(C734&lt;NgayBatDau,C734&gt;NgayKetThuc),"Ngày tháng phải nằm trong kỳ kế toán",IF(AND(F734&lt;&gt;"",COUNTIF(#REF!,F734)=0),"Tên loại DT/CP chưa được khai báo vào DS Tên loại DTCP","")))</f>
        <v/>
      </c>
    </row>
    <row r="735" spans="2:12" ht="27.75" customHeight="1">
      <c r="B735" s="4">
        <f t="shared" si="24"/>
        <v>733</v>
      </c>
      <c r="C735" s="16"/>
      <c r="D735" s="10"/>
      <c r="E735" s="2"/>
      <c r="F735" s="10"/>
      <c r="G735" s="7"/>
      <c r="H735" s="7"/>
      <c r="I735" s="7"/>
      <c r="J735" s="14" t="str">
        <f t="shared" si="25"/>
        <v/>
      </c>
      <c r="K735" s="2"/>
      <c r="L735" s="4" t="str">
        <f>IF(AND(G735="",H735=""),"",IF(OR(C735&lt;NgayBatDau,C735&gt;NgayKetThuc),"Ngày tháng phải nằm trong kỳ kế toán",IF(AND(F735&lt;&gt;"",COUNTIF(#REF!,F735)=0),"Tên loại DT/CP chưa được khai báo vào DS Tên loại DTCP","")))</f>
        <v/>
      </c>
    </row>
    <row r="736" spans="2:12" ht="27.75" customHeight="1">
      <c r="B736" s="4">
        <f t="shared" si="24"/>
        <v>734</v>
      </c>
      <c r="C736" s="16"/>
      <c r="D736" s="10"/>
      <c r="E736" s="2"/>
      <c r="F736" s="10"/>
      <c r="G736" s="7"/>
      <c r="H736" s="7"/>
      <c r="I736" s="7"/>
      <c r="J736" s="14" t="str">
        <f t="shared" si="25"/>
        <v/>
      </c>
      <c r="K736" s="2"/>
      <c r="L736" s="4" t="str">
        <f>IF(AND(G736="",H736=""),"",IF(OR(C736&lt;NgayBatDau,C736&gt;NgayKetThuc),"Ngày tháng phải nằm trong kỳ kế toán",IF(AND(F736&lt;&gt;"",COUNTIF(#REF!,F736)=0),"Tên loại DT/CP chưa được khai báo vào DS Tên loại DTCP","")))</f>
        <v/>
      </c>
    </row>
    <row r="737" spans="2:12" ht="27.75" customHeight="1">
      <c r="B737" s="4">
        <f t="shared" si="24"/>
        <v>735</v>
      </c>
      <c r="C737" s="16"/>
      <c r="D737" s="10"/>
      <c r="E737" s="2"/>
      <c r="F737" s="10"/>
      <c r="G737" s="7"/>
      <c r="H737" s="7"/>
      <c r="I737" s="7"/>
      <c r="J737" s="14" t="str">
        <f t="shared" si="25"/>
        <v/>
      </c>
      <c r="K737" s="2"/>
      <c r="L737" s="4" t="str">
        <f>IF(AND(G737="",H737=""),"",IF(OR(C737&lt;NgayBatDau,C737&gt;NgayKetThuc),"Ngày tháng phải nằm trong kỳ kế toán",IF(AND(F737&lt;&gt;"",COUNTIF(#REF!,F737)=0),"Tên loại DT/CP chưa được khai báo vào DS Tên loại DTCP","")))</f>
        <v/>
      </c>
    </row>
    <row r="738" spans="2:12" ht="27.75" customHeight="1">
      <c r="B738" s="4">
        <f t="shared" si="24"/>
        <v>736</v>
      </c>
      <c r="C738" s="16"/>
      <c r="D738" s="10"/>
      <c r="E738" s="2"/>
      <c r="F738" s="10"/>
      <c r="G738" s="7"/>
      <c r="H738" s="7"/>
      <c r="I738" s="7"/>
      <c r="J738" s="14" t="str">
        <f t="shared" si="25"/>
        <v/>
      </c>
      <c r="K738" s="2"/>
      <c r="L738" s="4" t="str">
        <f>IF(AND(G738="",H738=""),"",IF(OR(C738&lt;NgayBatDau,C738&gt;NgayKetThuc),"Ngày tháng phải nằm trong kỳ kế toán",IF(AND(F738&lt;&gt;"",COUNTIF(#REF!,F738)=0),"Tên loại DT/CP chưa được khai báo vào DS Tên loại DTCP","")))</f>
        <v/>
      </c>
    </row>
    <row r="739" spans="2:12" ht="27.75" customHeight="1">
      <c r="B739" s="4">
        <f t="shared" si="24"/>
        <v>737</v>
      </c>
      <c r="C739" s="16"/>
      <c r="D739" s="10"/>
      <c r="E739" s="2"/>
      <c r="F739" s="10"/>
      <c r="G739" s="7"/>
      <c r="H739" s="7"/>
      <c r="I739" s="7"/>
      <c r="J739" s="14" t="str">
        <f t="shared" si="25"/>
        <v/>
      </c>
      <c r="K739" s="2"/>
      <c r="L739" s="4" t="str">
        <f>IF(AND(G739="",H739=""),"",IF(OR(C739&lt;NgayBatDau,C739&gt;NgayKetThuc),"Ngày tháng phải nằm trong kỳ kế toán",IF(AND(F739&lt;&gt;"",COUNTIF(#REF!,F739)=0),"Tên loại DT/CP chưa được khai báo vào DS Tên loại DTCP","")))</f>
        <v/>
      </c>
    </row>
    <row r="740" spans="2:12" ht="27.75" customHeight="1">
      <c r="B740" s="4">
        <f t="shared" si="24"/>
        <v>738</v>
      </c>
      <c r="C740" s="16"/>
      <c r="D740" s="10"/>
      <c r="E740" s="2"/>
      <c r="F740" s="10"/>
      <c r="G740" s="7"/>
      <c r="H740" s="7"/>
      <c r="I740" s="7"/>
      <c r="J740" s="14" t="str">
        <f t="shared" si="25"/>
        <v/>
      </c>
      <c r="K740" s="2"/>
      <c r="L740" s="4" t="str">
        <f>IF(AND(G740="",H740=""),"",IF(OR(C740&lt;NgayBatDau,C740&gt;NgayKetThuc),"Ngày tháng phải nằm trong kỳ kế toán",IF(AND(F740&lt;&gt;"",COUNTIF(#REF!,F740)=0),"Tên loại DT/CP chưa được khai báo vào DS Tên loại DTCP","")))</f>
        <v/>
      </c>
    </row>
    <row r="741" spans="2:12" ht="27.75" customHeight="1">
      <c r="B741" s="4">
        <f t="shared" si="24"/>
        <v>739</v>
      </c>
      <c r="C741" s="16"/>
      <c r="D741" s="10"/>
      <c r="E741" s="2"/>
      <c r="F741" s="10"/>
      <c r="G741" s="7"/>
      <c r="H741" s="7"/>
      <c r="I741" s="7"/>
      <c r="J741" s="14" t="str">
        <f t="shared" si="25"/>
        <v/>
      </c>
      <c r="K741" s="2"/>
      <c r="L741" s="4" t="str">
        <f>IF(AND(G741="",H741=""),"",IF(OR(C741&lt;NgayBatDau,C741&gt;NgayKetThuc),"Ngày tháng phải nằm trong kỳ kế toán",IF(AND(F741&lt;&gt;"",COUNTIF(#REF!,F741)=0),"Tên loại DT/CP chưa được khai báo vào DS Tên loại DTCP","")))</f>
        <v/>
      </c>
    </row>
    <row r="742" spans="2:12" ht="27.75" customHeight="1">
      <c r="B742" s="4">
        <f t="shared" si="24"/>
        <v>740</v>
      </c>
      <c r="C742" s="16"/>
      <c r="D742" s="10"/>
      <c r="E742" s="2"/>
      <c r="F742" s="10"/>
      <c r="G742" s="7"/>
      <c r="H742" s="7"/>
      <c r="I742" s="7"/>
      <c r="J742" s="14" t="str">
        <f t="shared" si="25"/>
        <v/>
      </c>
      <c r="K742" s="2"/>
      <c r="L742" s="4" t="str">
        <f>IF(AND(G742="",H742=""),"",IF(OR(C742&lt;NgayBatDau,C742&gt;NgayKetThuc),"Ngày tháng phải nằm trong kỳ kế toán",IF(AND(F742&lt;&gt;"",COUNTIF(#REF!,F742)=0),"Tên loại DT/CP chưa được khai báo vào DS Tên loại DTCP","")))</f>
        <v/>
      </c>
    </row>
    <row r="743" spans="2:12" ht="27.75" customHeight="1">
      <c r="B743" s="4">
        <f t="shared" si="24"/>
        <v>741</v>
      </c>
      <c r="C743" s="16"/>
      <c r="D743" s="10"/>
      <c r="E743" s="2"/>
      <c r="F743" s="10"/>
      <c r="G743" s="7"/>
      <c r="H743" s="7"/>
      <c r="I743" s="7"/>
      <c r="J743" s="14" t="str">
        <f t="shared" si="25"/>
        <v/>
      </c>
      <c r="K743" s="2"/>
      <c r="L743" s="4" t="str">
        <f>IF(AND(G743="",H743=""),"",IF(OR(C743&lt;NgayBatDau,C743&gt;NgayKetThuc),"Ngày tháng phải nằm trong kỳ kế toán",IF(AND(F743&lt;&gt;"",COUNTIF(#REF!,F743)=0),"Tên loại DT/CP chưa được khai báo vào DS Tên loại DTCP","")))</f>
        <v/>
      </c>
    </row>
    <row r="744" spans="2:12" ht="27.75" customHeight="1">
      <c r="B744" s="4">
        <f t="shared" si="24"/>
        <v>742</v>
      </c>
      <c r="C744" s="16"/>
      <c r="D744" s="10"/>
      <c r="E744" s="2"/>
      <c r="F744" s="10"/>
      <c r="G744" s="7"/>
      <c r="H744" s="7"/>
      <c r="I744" s="7"/>
      <c r="J744" s="14" t="str">
        <f t="shared" si="25"/>
        <v/>
      </c>
      <c r="K744" s="2"/>
      <c r="L744" s="4" t="str">
        <f>IF(AND(G744="",H744=""),"",IF(OR(C744&lt;NgayBatDau,C744&gt;NgayKetThuc),"Ngày tháng phải nằm trong kỳ kế toán",IF(AND(F744&lt;&gt;"",COUNTIF(#REF!,F744)=0),"Tên loại DT/CP chưa được khai báo vào DS Tên loại DTCP","")))</f>
        <v/>
      </c>
    </row>
    <row r="745" spans="2:12" ht="27.75" customHeight="1">
      <c r="B745" s="4">
        <f t="shared" si="24"/>
        <v>743</v>
      </c>
      <c r="C745" s="16"/>
      <c r="D745" s="10"/>
      <c r="E745" s="2"/>
      <c r="F745" s="10"/>
      <c r="G745" s="7"/>
      <c r="H745" s="7"/>
      <c r="I745" s="7"/>
      <c r="J745" s="14" t="str">
        <f t="shared" si="25"/>
        <v/>
      </c>
      <c r="K745" s="2"/>
      <c r="L745" s="4" t="str">
        <f>IF(AND(G745="",H745=""),"",IF(OR(C745&lt;NgayBatDau,C745&gt;NgayKetThuc),"Ngày tháng phải nằm trong kỳ kế toán",IF(AND(F745&lt;&gt;"",COUNTIF(#REF!,F745)=0),"Tên loại DT/CP chưa được khai báo vào DS Tên loại DTCP","")))</f>
        <v/>
      </c>
    </row>
    <row r="746" spans="2:12" ht="27.75" customHeight="1">
      <c r="B746" s="4">
        <f t="shared" si="24"/>
        <v>744</v>
      </c>
      <c r="C746" s="16"/>
      <c r="D746" s="10"/>
      <c r="E746" s="2"/>
      <c r="F746" s="10"/>
      <c r="G746" s="7"/>
      <c r="H746" s="7"/>
      <c r="I746" s="7"/>
      <c r="J746" s="14" t="str">
        <f t="shared" si="25"/>
        <v/>
      </c>
      <c r="K746" s="2"/>
      <c r="L746" s="4" t="str">
        <f>IF(AND(G746="",H746=""),"",IF(OR(C746&lt;NgayBatDau,C746&gt;NgayKetThuc),"Ngày tháng phải nằm trong kỳ kế toán",IF(AND(F746&lt;&gt;"",COUNTIF(#REF!,F746)=0),"Tên loại DT/CP chưa được khai báo vào DS Tên loại DTCP","")))</f>
        <v/>
      </c>
    </row>
    <row r="747" spans="2:12" ht="27.75" customHeight="1">
      <c r="B747" s="4">
        <f t="shared" si="24"/>
        <v>745</v>
      </c>
      <c r="C747" s="16"/>
      <c r="D747" s="10"/>
      <c r="E747" s="2"/>
      <c r="F747" s="10"/>
      <c r="G747" s="7"/>
      <c r="H747" s="7"/>
      <c r="I747" s="7"/>
      <c r="J747" s="14" t="str">
        <f t="shared" si="25"/>
        <v/>
      </c>
      <c r="K747" s="2"/>
      <c r="L747" s="4" t="str">
        <f>IF(AND(G747="",H747=""),"",IF(OR(C747&lt;NgayBatDau,C747&gt;NgayKetThuc),"Ngày tháng phải nằm trong kỳ kế toán",IF(AND(F747&lt;&gt;"",COUNTIF(#REF!,F747)=0),"Tên loại DT/CP chưa được khai báo vào DS Tên loại DTCP","")))</f>
        <v/>
      </c>
    </row>
    <row r="748" spans="2:12" ht="27.75" customHeight="1">
      <c r="B748" s="4">
        <f t="shared" si="24"/>
        <v>746</v>
      </c>
      <c r="C748" s="16"/>
      <c r="D748" s="10"/>
      <c r="E748" s="2"/>
      <c r="F748" s="10"/>
      <c r="G748" s="7"/>
      <c r="H748" s="7"/>
      <c r="I748" s="7"/>
      <c r="J748" s="14" t="str">
        <f t="shared" si="25"/>
        <v/>
      </c>
      <c r="K748" s="2"/>
      <c r="L748" s="4" t="str">
        <f>IF(AND(G748="",H748=""),"",IF(OR(C748&lt;NgayBatDau,C748&gt;NgayKetThuc),"Ngày tháng phải nằm trong kỳ kế toán",IF(AND(F748&lt;&gt;"",COUNTIF(#REF!,F748)=0),"Tên loại DT/CP chưa được khai báo vào DS Tên loại DTCP","")))</f>
        <v/>
      </c>
    </row>
    <row r="749" spans="2:12" ht="27.75" customHeight="1">
      <c r="B749" s="4">
        <f t="shared" si="24"/>
        <v>747</v>
      </c>
      <c r="C749" s="16"/>
      <c r="D749" s="10"/>
      <c r="E749" s="2"/>
      <c r="F749" s="10"/>
      <c r="G749" s="7"/>
      <c r="H749" s="7"/>
      <c r="I749" s="7"/>
      <c r="J749" s="14" t="str">
        <f t="shared" si="25"/>
        <v/>
      </c>
      <c r="K749" s="2"/>
      <c r="L749" s="4" t="str">
        <f>IF(AND(G749="",H749=""),"",IF(OR(C749&lt;NgayBatDau,C749&gt;NgayKetThuc),"Ngày tháng phải nằm trong kỳ kế toán",IF(AND(F749&lt;&gt;"",COUNTIF(#REF!,F749)=0),"Tên loại DT/CP chưa được khai báo vào DS Tên loại DTCP","")))</f>
        <v/>
      </c>
    </row>
    <row r="750" spans="2:12" ht="27.75" customHeight="1">
      <c r="B750" s="4">
        <f t="shared" si="24"/>
        <v>748</v>
      </c>
      <c r="C750" s="16"/>
      <c r="D750" s="10"/>
      <c r="E750" s="2"/>
      <c r="F750" s="10"/>
      <c r="G750" s="7"/>
      <c r="H750" s="7"/>
      <c r="I750" s="7"/>
      <c r="J750" s="14" t="str">
        <f t="shared" si="25"/>
        <v/>
      </c>
      <c r="K750" s="2"/>
      <c r="L750" s="4" t="str">
        <f>IF(AND(G750="",H750=""),"",IF(OR(C750&lt;NgayBatDau,C750&gt;NgayKetThuc),"Ngày tháng phải nằm trong kỳ kế toán",IF(AND(F750&lt;&gt;"",COUNTIF(#REF!,F750)=0),"Tên loại DT/CP chưa được khai báo vào DS Tên loại DTCP","")))</f>
        <v/>
      </c>
    </row>
    <row r="751" spans="2:12" ht="27.75" customHeight="1">
      <c r="B751" s="4">
        <f t="shared" si="24"/>
        <v>749</v>
      </c>
      <c r="C751" s="16"/>
      <c r="D751" s="10"/>
      <c r="E751" s="2"/>
      <c r="F751" s="10"/>
      <c r="G751" s="7"/>
      <c r="H751" s="7"/>
      <c r="I751" s="7"/>
      <c r="J751" s="14" t="str">
        <f t="shared" si="25"/>
        <v/>
      </c>
      <c r="K751" s="2"/>
      <c r="L751" s="4" t="str">
        <f>IF(AND(G751="",H751=""),"",IF(OR(C751&lt;NgayBatDau,C751&gt;NgayKetThuc),"Ngày tháng phải nằm trong kỳ kế toán",IF(AND(F751&lt;&gt;"",COUNTIF(#REF!,F751)=0),"Tên loại DT/CP chưa được khai báo vào DS Tên loại DTCP","")))</f>
        <v/>
      </c>
    </row>
    <row r="752" spans="2:12" ht="27.75" customHeight="1">
      <c r="B752" s="4">
        <f t="shared" si="24"/>
        <v>750</v>
      </c>
      <c r="C752" s="16"/>
      <c r="D752" s="10"/>
      <c r="E752" s="2"/>
      <c r="F752" s="10"/>
      <c r="G752" s="7"/>
      <c r="H752" s="7"/>
      <c r="I752" s="7"/>
      <c r="J752" s="14" t="str">
        <f t="shared" si="25"/>
        <v/>
      </c>
      <c r="K752" s="2"/>
      <c r="L752" s="4" t="str">
        <f>IF(AND(G752="",H752=""),"",IF(OR(C752&lt;NgayBatDau,C752&gt;NgayKetThuc),"Ngày tháng phải nằm trong kỳ kế toán",IF(AND(F752&lt;&gt;"",COUNTIF(#REF!,F752)=0),"Tên loại DT/CP chưa được khai báo vào DS Tên loại DTCP","")))</f>
        <v/>
      </c>
    </row>
    <row r="753" spans="2:12" ht="27.75" customHeight="1">
      <c r="B753" s="4">
        <f t="shared" si="24"/>
        <v>751</v>
      </c>
      <c r="C753" s="16"/>
      <c r="D753" s="10"/>
      <c r="E753" s="2"/>
      <c r="F753" s="10"/>
      <c r="G753" s="7"/>
      <c r="H753" s="7"/>
      <c r="I753" s="7"/>
      <c r="J753" s="14" t="str">
        <f t="shared" si="25"/>
        <v/>
      </c>
      <c r="K753" s="2"/>
      <c r="L753" s="4" t="str">
        <f>IF(AND(G753="",H753=""),"",IF(OR(C753&lt;NgayBatDau,C753&gt;NgayKetThuc),"Ngày tháng phải nằm trong kỳ kế toán",IF(AND(F753&lt;&gt;"",COUNTIF(#REF!,F753)=0),"Tên loại DT/CP chưa được khai báo vào DS Tên loại DTCP","")))</f>
        <v/>
      </c>
    </row>
    <row r="754" spans="2:12" ht="27.75" customHeight="1">
      <c r="B754" s="4">
        <f t="shared" si="24"/>
        <v>752</v>
      </c>
      <c r="C754" s="16"/>
      <c r="D754" s="10"/>
      <c r="E754" s="2"/>
      <c r="F754" s="10"/>
      <c r="G754" s="7"/>
      <c r="H754" s="7"/>
      <c r="I754" s="7"/>
      <c r="J754" s="14" t="str">
        <f t="shared" si="25"/>
        <v/>
      </c>
      <c r="K754" s="2"/>
      <c r="L754" s="4" t="str">
        <f>IF(AND(G754="",H754=""),"",IF(OR(C754&lt;NgayBatDau,C754&gt;NgayKetThuc),"Ngày tháng phải nằm trong kỳ kế toán",IF(AND(F754&lt;&gt;"",COUNTIF(#REF!,F754)=0),"Tên loại DT/CP chưa được khai báo vào DS Tên loại DTCP","")))</f>
        <v/>
      </c>
    </row>
    <row r="755" spans="2:12" ht="27.75" customHeight="1">
      <c r="B755" s="4">
        <f t="shared" si="24"/>
        <v>753</v>
      </c>
      <c r="C755" s="16"/>
      <c r="D755" s="10"/>
      <c r="E755" s="2"/>
      <c r="F755" s="10"/>
      <c r="G755" s="7"/>
      <c r="H755" s="7"/>
      <c r="I755" s="7"/>
      <c r="J755" s="14" t="str">
        <f t="shared" si="25"/>
        <v/>
      </c>
      <c r="K755" s="2"/>
      <c r="L755" s="4" t="str">
        <f>IF(AND(G755="",H755=""),"",IF(OR(C755&lt;NgayBatDau,C755&gt;NgayKetThuc),"Ngày tháng phải nằm trong kỳ kế toán",IF(AND(F755&lt;&gt;"",COUNTIF(#REF!,F755)=0),"Tên loại DT/CP chưa được khai báo vào DS Tên loại DTCP","")))</f>
        <v/>
      </c>
    </row>
    <row r="756" spans="2:12" ht="27.75" customHeight="1">
      <c r="B756" s="4">
        <f t="shared" si="24"/>
        <v>754</v>
      </c>
      <c r="C756" s="16"/>
      <c r="D756" s="10"/>
      <c r="E756" s="2"/>
      <c r="F756" s="10"/>
      <c r="G756" s="7"/>
      <c r="H756" s="7"/>
      <c r="I756" s="7"/>
      <c r="J756" s="14" t="str">
        <f t="shared" si="25"/>
        <v/>
      </c>
      <c r="K756" s="2"/>
      <c r="L756" s="4" t="str">
        <f>IF(AND(G756="",H756=""),"",IF(OR(C756&lt;NgayBatDau,C756&gt;NgayKetThuc),"Ngày tháng phải nằm trong kỳ kế toán",IF(AND(F756&lt;&gt;"",COUNTIF(#REF!,F756)=0),"Tên loại DT/CP chưa được khai báo vào DS Tên loại DTCP","")))</f>
        <v/>
      </c>
    </row>
    <row r="757" spans="2:12" ht="27.75" customHeight="1">
      <c r="B757" s="4">
        <f t="shared" si="24"/>
        <v>755</v>
      </c>
      <c r="C757" s="16"/>
      <c r="D757" s="10"/>
      <c r="E757" s="2"/>
      <c r="F757" s="10"/>
      <c r="G757" s="7"/>
      <c r="H757" s="7"/>
      <c r="I757" s="7"/>
      <c r="J757" s="14" t="str">
        <f t="shared" si="25"/>
        <v/>
      </c>
      <c r="K757" s="2"/>
      <c r="L757" s="4" t="str">
        <f>IF(AND(G757="",H757=""),"",IF(OR(C757&lt;NgayBatDau,C757&gt;NgayKetThuc),"Ngày tháng phải nằm trong kỳ kế toán",IF(AND(F757&lt;&gt;"",COUNTIF(#REF!,F757)=0),"Tên loại DT/CP chưa được khai báo vào DS Tên loại DTCP","")))</f>
        <v/>
      </c>
    </row>
    <row r="758" spans="2:12" ht="27.75" customHeight="1">
      <c r="B758" s="4">
        <f t="shared" si="24"/>
        <v>756</v>
      </c>
      <c r="C758" s="16"/>
      <c r="D758" s="10"/>
      <c r="E758" s="2"/>
      <c r="F758" s="10"/>
      <c r="G758" s="7"/>
      <c r="H758" s="7"/>
      <c r="I758" s="7"/>
      <c r="J758" s="14" t="str">
        <f t="shared" si="25"/>
        <v/>
      </c>
      <c r="K758" s="2"/>
      <c r="L758" s="4" t="str">
        <f>IF(AND(G758="",H758=""),"",IF(OR(C758&lt;NgayBatDau,C758&gt;NgayKetThuc),"Ngày tháng phải nằm trong kỳ kế toán",IF(AND(F758&lt;&gt;"",COUNTIF(#REF!,F758)=0),"Tên loại DT/CP chưa được khai báo vào DS Tên loại DTCP","")))</f>
        <v/>
      </c>
    </row>
    <row r="759" spans="2:12" ht="27.75" customHeight="1">
      <c r="B759" s="4">
        <f t="shared" si="24"/>
        <v>757</v>
      </c>
      <c r="C759" s="16"/>
      <c r="D759" s="10"/>
      <c r="E759" s="2"/>
      <c r="F759" s="10"/>
      <c r="G759" s="7"/>
      <c r="H759" s="7"/>
      <c r="I759" s="7"/>
      <c r="J759" s="14" t="str">
        <f t="shared" si="25"/>
        <v/>
      </c>
      <c r="K759" s="2"/>
      <c r="L759" s="4" t="str">
        <f>IF(AND(G759="",H759=""),"",IF(OR(C759&lt;NgayBatDau,C759&gt;NgayKetThuc),"Ngày tháng phải nằm trong kỳ kế toán",IF(AND(F759&lt;&gt;"",COUNTIF(#REF!,F759)=0),"Tên loại DT/CP chưa được khai báo vào DS Tên loại DTCP","")))</f>
        <v/>
      </c>
    </row>
    <row r="760" spans="2:12" ht="27.75" customHeight="1">
      <c r="B760" s="4">
        <f t="shared" si="24"/>
        <v>758</v>
      </c>
      <c r="C760" s="16"/>
      <c r="D760" s="10"/>
      <c r="E760" s="2"/>
      <c r="F760" s="10"/>
      <c r="G760" s="7"/>
      <c r="H760" s="7"/>
      <c r="I760" s="7"/>
      <c r="J760" s="14" t="str">
        <f t="shared" si="25"/>
        <v/>
      </c>
      <c r="K760" s="2"/>
      <c r="L760" s="4" t="str">
        <f>IF(AND(G760="",H760=""),"",IF(OR(C760&lt;NgayBatDau,C760&gt;NgayKetThuc),"Ngày tháng phải nằm trong kỳ kế toán",IF(AND(F760&lt;&gt;"",COUNTIF(#REF!,F760)=0),"Tên loại DT/CP chưa được khai báo vào DS Tên loại DTCP","")))</f>
        <v/>
      </c>
    </row>
    <row r="761" spans="2:12" ht="27.75" customHeight="1">
      <c r="B761" s="4">
        <f t="shared" si="24"/>
        <v>759</v>
      </c>
      <c r="C761" s="16"/>
      <c r="D761" s="10"/>
      <c r="E761" s="2"/>
      <c r="F761" s="10"/>
      <c r="G761" s="7"/>
      <c r="H761" s="7"/>
      <c r="I761" s="7"/>
      <c r="J761" s="14" t="str">
        <f t="shared" si="25"/>
        <v/>
      </c>
      <c r="K761" s="2"/>
      <c r="L761" s="4" t="str">
        <f>IF(AND(G761="",H761=""),"",IF(OR(C761&lt;NgayBatDau,C761&gt;NgayKetThuc),"Ngày tháng phải nằm trong kỳ kế toán",IF(AND(F761&lt;&gt;"",COUNTIF(#REF!,F761)=0),"Tên loại DT/CP chưa được khai báo vào DS Tên loại DTCP","")))</f>
        <v/>
      </c>
    </row>
    <row r="762" spans="2:12" ht="27.75" customHeight="1">
      <c r="B762" s="4">
        <f t="shared" si="24"/>
        <v>760</v>
      </c>
      <c r="C762" s="16"/>
      <c r="D762" s="10"/>
      <c r="E762" s="2"/>
      <c r="F762" s="10"/>
      <c r="G762" s="7"/>
      <c r="H762" s="7"/>
      <c r="I762" s="7"/>
      <c r="J762" s="14" t="str">
        <f t="shared" si="25"/>
        <v/>
      </c>
      <c r="K762" s="2"/>
      <c r="L762" s="4" t="str">
        <f>IF(AND(G762="",H762=""),"",IF(OR(C762&lt;NgayBatDau,C762&gt;NgayKetThuc),"Ngày tháng phải nằm trong kỳ kế toán",IF(AND(F762&lt;&gt;"",COUNTIF(#REF!,F762)=0),"Tên loại DT/CP chưa được khai báo vào DS Tên loại DTCP","")))</f>
        <v/>
      </c>
    </row>
    <row r="763" spans="2:12" ht="27.75" customHeight="1">
      <c r="B763" s="4">
        <f t="shared" si="24"/>
        <v>761</v>
      </c>
      <c r="C763" s="16"/>
      <c r="D763" s="10"/>
      <c r="E763" s="2"/>
      <c r="F763" s="10"/>
      <c r="G763" s="7"/>
      <c r="H763" s="7"/>
      <c r="I763" s="7"/>
      <c r="J763" s="14" t="str">
        <f t="shared" si="25"/>
        <v/>
      </c>
      <c r="K763" s="2"/>
      <c r="L763" s="4" t="str">
        <f>IF(AND(G763="",H763=""),"",IF(OR(C763&lt;NgayBatDau,C763&gt;NgayKetThuc),"Ngày tháng phải nằm trong kỳ kế toán",IF(AND(F763&lt;&gt;"",COUNTIF(#REF!,F763)=0),"Tên loại DT/CP chưa được khai báo vào DS Tên loại DTCP","")))</f>
        <v/>
      </c>
    </row>
    <row r="764" spans="2:12" ht="27.75" customHeight="1">
      <c r="B764" s="4">
        <f t="shared" si="24"/>
        <v>762</v>
      </c>
      <c r="C764" s="16"/>
      <c r="D764" s="10"/>
      <c r="E764" s="2"/>
      <c r="F764" s="10"/>
      <c r="G764" s="7"/>
      <c r="H764" s="7"/>
      <c r="I764" s="7"/>
      <c r="J764" s="14" t="str">
        <f t="shared" si="25"/>
        <v/>
      </c>
      <c r="K764" s="2"/>
      <c r="L764" s="4" t="str">
        <f>IF(AND(G764="",H764=""),"",IF(OR(C764&lt;NgayBatDau,C764&gt;NgayKetThuc),"Ngày tháng phải nằm trong kỳ kế toán",IF(AND(F764&lt;&gt;"",COUNTIF(#REF!,F764)=0),"Tên loại DT/CP chưa được khai báo vào DS Tên loại DTCP","")))</f>
        <v/>
      </c>
    </row>
    <row r="765" spans="2:12" ht="27.75" customHeight="1">
      <c r="B765" s="4">
        <f t="shared" si="24"/>
        <v>763</v>
      </c>
      <c r="C765" s="16"/>
      <c r="D765" s="10"/>
      <c r="E765" s="2"/>
      <c r="F765" s="10"/>
      <c r="G765" s="7"/>
      <c r="H765" s="7"/>
      <c r="I765" s="7"/>
      <c r="J765" s="14" t="str">
        <f t="shared" si="25"/>
        <v/>
      </c>
      <c r="K765" s="2"/>
      <c r="L765" s="4" t="str">
        <f>IF(AND(G765="",H765=""),"",IF(OR(C765&lt;NgayBatDau,C765&gt;NgayKetThuc),"Ngày tháng phải nằm trong kỳ kế toán",IF(AND(F765&lt;&gt;"",COUNTIF(#REF!,F765)=0),"Tên loại DT/CP chưa được khai báo vào DS Tên loại DTCP","")))</f>
        <v/>
      </c>
    </row>
    <row r="766" spans="2:12" ht="27.75" customHeight="1">
      <c r="B766" s="4">
        <f t="shared" si="24"/>
        <v>764</v>
      </c>
      <c r="C766" s="16"/>
      <c r="D766" s="10"/>
      <c r="E766" s="2"/>
      <c r="F766" s="10"/>
      <c r="G766" s="7"/>
      <c r="H766" s="7"/>
      <c r="I766" s="7"/>
      <c r="J766" s="14" t="str">
        <f t="shared" si="25"/>
        <v/>
      </c>
      <c r="K766" s="2"/>
      <c r="L766" s="4" t="str">
        <f>IF(AND(G766="",H766=""),"",IF(OR(C766&lt;NgayBatDau,C766&gt;NgayKetThuc),"Ngày tháng phải nằm trong kỳ kế toán",IF(AND(F766&lt;&gt;"",COUNTIF(#REF!,F766)=0),"Tên loại DT/CP chưa được khai báo vào DS Tên loại DTCP","")))</f>
        <v/>
      </c>
    </row>
    <row r="767" spans="2:12" ht="27.75" customHeight="1">
      <c r="B767" s="4">
        <f t="shared" si="24"/>
        <v>765</v>
      </c>
      <c r="C767" s="16"/>
      <c r="D767" s="10"/>
      <c r="E767" s="2"/>
      <c r="F767" s="10"/>
      <c r="G767" s="7"/>
      <c r="H767" s="7"/>
      <c r="I767" s="7"/>
      <c r="J767" s="14" t="str">
        <f t="shared" si="25"/>
        <v/>
      </c>
      <c r="K767" s="2"/>
      <c r="L767" s="4" t="str">
        <f>IF(AND(G767="",H767=""),"",IF(OR(C767&lt;NgayBatDau,C767&gt;NgayKetThuc),"Ngày tháng phải nằm trong kỳ kế toán",IF(AND(F767&lt;&gt;"",COUNTIF(#REF!,F767)=0),"Tên loại DT/CP chưa được khai báo vào DS Tên loại DTCP","")))</f>
        <v/>
      </c>
    </row>
    <row r="768" spans="2:12" ht="27.75" customHeight="1">
      <c r="B768" s="4">
        <f t="shared" si="24"/>
        <v>766</v>
      </c>
      <c r="C768" s="16"/>
      <c r="D768" s="10"/>
      <c r="E768" s="2"/>
      <c r="F768" s="10"/>
      <c r="G768" s="7"/>
      <c r="H768" s="7"/>
      <c r="I768" s="7"/>
      <c r="J768" s="14" t="str">
        <f t="shared" si="25"/>
        <v/>
      </c>
      <c r="K768" s="2"/>
      <c r="L768" s="4" t="str">
        <f>IF(AND(G768="",H768=""),"",IF(OR(C768&lt;NgayBatDau,C768&gt;NgayKetThuc),"Ngày tháng phải nằm trong kỳ kế toán",IF(AND(F768&lt;&gt;"",COUNTIF(#REF!,F768)=0),"Tên loại DT/CP chưa được khai báo vào DS Tên loại DTCP","")))</f>
        <v/>
      </c>
    </row>
    <row r="769" spans="2:12" ht="27.75" customHeight="1">
      <c r="B769" s="4">
        <f t="shared" si="24"/>
        <v>767</v>
      </c>
      <c r="C769" s="16"/>
      <c r="D769" s="10"/>
      <c r="E769" s="2"/>
      <c r="F769" s="10"/>
      <c r="G769" s="7"/>
      <c r="H769" s="7"/>
      <c r="I769" s="7"/>
      <c r="J769" s="14" t="str">
        <f t="shared" si="25"/>
        <v/>
      </c>
      <c r="K769" s="2"/>
      <c r="L769" s="4" t="str">
        <f>IF(AND(G769="",H769=""),"",IF(OR(C769&lt;NgayBatDau,C769&gt;NgayKetThuc),"Ngày tháng phải nằm trong kỳ kế toán",IF(AND(F769&lt;&gt;"",COUNTIF(#REF!,F769)=0),"Tên loại DT/CP chưa được khai báo vào DS Tên loại DTCP","")))</f>
        <v/>
      </c>
    </row>
    <row r="770" spans="2:12" ht="27.75" customHeight="1">
      <c r="B770" s="4">
        <f t="shared" si="24"/>
        <v>768</v>
      </c>
      <c r="C770" s="16"/>
      <c r="D770" s="10"/>
      <c r="E770" s="2"/>
      <c r="F770" s="10"/>
      <c r="G770" s="7"/>
      <c r="H770" s="7"/>
      <c r="I770" s="7"/>
      <c r="J770" s="14" t="str">
        <f t="shared" si="25"/>
        <v/>
      </c>
      <c r="K770" s="2"/>
      <c r="L770" s="4" t="str">
        <f>IF(AND(G770="",H770=""),"",IF(OR(C770&lt;NgayBatDau,C770&gt;NgayKetThuc),"Ngày tháng phải nằm trong kỳ kế toán",IF(AND(F770&lt;&gt;"",COUNTIF(#REF!,F770)=0),"Tên loại DT/CP chưa được khai báo vào DS Tên loại DTCP","")))</f>
        <v/>
      </c>
    </row>
    <row r="771" spans="2:12" ht="27.75" customHeight="1">
      <c r="B771" s="4">
        <f t="shared" si="24"/>
        <v>769</v>
      </c>
      <c r="C771" s="16"/>
      <c r="D771" s="10"/>
      <c r="E771" s="2"/>
      <c r="F771" s="10"/>
      <c r="G771" s="7"/>
      <c r="H771" s="7"/>
      <c r="I771" s="7"/>
      <c r="J771" s="14" t="str">
        <f t="shared" si="25"/>
        <v/>
      </c>
      <c r="K771" s="2"/>
      <c r="L771" s="4" t="str">
        <f>IF(AND(G771="",H771=""),"",IF(OR(C771&lt;NgayBatDau,C771&gt;NgayKetThuc),"Ngày tháng phải nằm trong kỳ kế toán",IF(AND(F771&lt;&gt;"",COUNTIF(#REF!,F771)=0),"Tên loại DT/CP chưa được khai báo vào DS Tên loại DTCP","")))</f>
        <v/>
      </c>
    </row>
    <row r="772" spans="2:12" ht="27.75" customHeight="1">
      <c r="B772" s="4">
        <f t="shared" ref="B772:B835" si="26">ROW(A772)-2</f>
        <v>770</v>
      </c>
      <c r="C772" s="16"/>
      <c r="D772" s="10"/>
      <c r="E772" s="2"/>
      <c r="F772" s="10"/>
      <c r="G772" s="7"/>
      <c r="H772" s="7"/>
      <c r="I772" s="7"/>
      <c r="J772" s="14" t="str">
        <f t="shared" ref="J772:J835" si="27">IF(G772&lt;&gt;"",G772*SUM(1,I772),IF(H772&lt;&gt;"",H772*SUM(1,I772),""))</f>
        <v/>
      </c>
      <c r="K772" s="2"/>
      <c r="L772" s="4" t="str">
        <f>IF(AND(G772="",H772=""),"",IF(OR(C772&lt;NgayBatDau,C772&gt;NgayKetThuc),"Ngày tháng phải nằm trong kỳ kế toán",IF(AND(F772&lt;&gt;"",COUNTIF(#REF!,F772)=0),"Tên loại DT/CP chưa được khai báo vào DS Tên loại DTCP","")))</f>
        <v/>
      </c>
    </row>
    <row r="773" spans="2:12" ht="27.75" customHeight="1">
      <c r="B773" s="4">
        <f t="shared" si="26"/>
        <v>771</v>
      </c>
      <c r="C773" s="16"/>
      <c r="D773" s="10"/>
      <c r="E773" s="2"/>
      <c r="F773" s="10"/>
      <c r="G773" s="7"/>
      <c r="H773" s="7"/>
      <c r="I773" s="7"/>
      <c r="J773" s="14" t="str">
        <f t="shared" si="27"/>
        <v/>
      </c>
      <c r="K773" s="2"/>
      <c r="L773" s="4" t="str">
        <f>IF(AND(G773="",H773=""),"",IF(OR(C773&lt;NgayBatDau,C773&gt;NgayKetThuc),"Ngày tháng phải nằm trong kỳ kế toán",IF(AND(F773&lt;&gt;"",COUNTIF(#REF!,F773)=0),"Tên loại DT/CP chưa được khai báo vào DS Tên loại DTCP","")))</f>
        <v/>
      </c>
    </row>
    <row r="774" spans="2:12" ht="27.75" customHeight="1">
      <c r="B774" s="4">
        <f t="shared" si="26"/>
        <v>772</v>
      </c>
      <c r="C774" s="16"/>
      <c r="D774" s="10"/>
      <c r="E774" s="2"/>
      <c r="F774" s="10"/>
      <c r="G774" s="7"/>
      <c r="H774" s="7"/>
      <c r="I774" s="7"/>
      <c r="J774" s="14" t="str">
        <f t="shared" si="27"/>
        <v/>
      </c>
      <c r="K774" s="2"/>
      <c r="L774" s="4" t="str">
        <f>IF(AND(G774="",H774=""),"",IF(OR(C774&lt;NgayBatDau,C774&gt;NgayKetThuc),"Ngày tháng phải nằm trong kỳ kế toán",IF(AND(F774&lt;&gt;"",COUNTIF(#REF!,F774)=0),"Tên loại DT/CP chưa được khai báo vào DS Tên loại DTCP","")))</f>
        <v/>
      </c>
    </row>
    <row r="775" spans="2:12" ht="27.75" customHeight="1">
      <c r="B775" s="4">
        <f t="shared" si="26"/>
        <v>773</v>
      </c>
      <c r="C775" s="16"/>
      <c r="D775" s="10"/>
      <c r="E775" s="2"/>
      <c r="F775" s="10"/>
      <c r="G775" s="7"/>
      <c r="H775" s="7"/>
      <c r="I775" s="7"/>
      <c r="J775" s="14" t="str">
        <f t="shared" si="27"/>
        <v/>
      </c>
      <c r="K775" s="2"/>
      <c r="L775" s="4" t="str">
        <f>IF(AND(G775="",H775=""),"",IF(OR(C775&lt;NgayBatDau,C775&gt;NgayKetThuc),"Ngày tháng phải nằm trong kỳ kế toán",IF(AND(F775&lt;&gt;"",COUNTIF(#REF!,F775)=0),"Tên loại DT/CP chưa được khai báo vào DS Tên loại DTCP","")))</f>
        <v/>
      </c>
    </row>
    <row r="776" spans="2:12" ht="27.75" customHeight="1">
      <c r="B776" s="4">
        <f t="shared" si="26"/>
        <v>774</v>
      </c>
      <c r="C776" s="16"/>
      <c r="D776" s="10"/>
      <c r="E776" s="2"/>
      <c r="F776" s="10"/>
      <c r="G776" s="7"/>
      <c r="H776" s="7"/>
      <c r="I776" s="7"/>
      <c r="J776" s="14" t="str">
        <f t="shared" si="27"/>
        <v/>
      </c>
      <c r="K776" s="2"/>
      <c r="L776" s="4" t="str">
        <f>IF(AND(G776="",H776=""),"",IF(OR(C776&lt;NgayBatDau,C776&gt;NgayKetThuc),"Ngày tháng phải nằm trong kỳ kế toán",IF(AND(F776&lt;&gt;"",COUNTIF(#REF!,F776)=0),"Tên loại DT/CP chưa được khai báo vào DS Tên loại DTCP","")))</f>
        <v/>
      </c>
    </row>
    <row r="777" spans="2:12" ht="27.75" customHeight="1">
      <c r="B777" s="4">
        <f t="shared" si="26"/>
        <v>775</v>
      </c>
      <c r="C777" s="16"/>
      <c r="D777" s="10"/>
      <c r="E777" s="2"/>
      <c r="F777" s="10"/>
      <c r="G777" s="7"/>
      <c r="H777" s="7"/>
      <c r="I777" s="7"/>
      <c r="J777" s="14" t="str">
        <f t="shared" si="27"/>
        <v/>
      </c>
      <c r="K777" s="2"/>
      <c r="L777" s="4" t="str">
        <f>IF(AND(G777="",H777=""),"",IF(OR(C777&lt;NgayBatDau,C777&gt;NgayKetThuc),"Ngày tháng phải nằm trong kỳ kế toán",IF(AND(F777&lt;&gt;"",COUNTIF(#REF!,F777)=0),"Tên loại DT/CP chưa được khai báo vào DS Tên loại DTCP","")))</f>
        <v/>
      </c>
    </row>
    <row r="778" spans="2:12" ht="27.75" customHeight="1">
      <c r="B778" s="4">
        <f t="shared" si="26"/>
        <v>776</v>
      </c>
      <c r="C778" s="16"/>
      <c r="D778" s="10"/>
      <c r="E778" s="2"/>
      <c r="F778" s="10"/>
      <c r="G778" s="7"/>
      <c r="H778" s="7"/>
      <c r="I778" s="7"/>
      <c r="J778" s="14" t="str">
        <f t="shared" si="27"/>
        <v/>
      </c>
      <c r="K778" s="2"/>
      <c r="L778" s="4" t="str">
        <f>IF(AND(G778="",H778=""),"",IF(OR(C778&lt;NgayBatDau,C778&gt;NgayKetThuc),"Ngày tháng phải nằm trong kỳ kế toán",IF(AND(F778&lt;&gt;"",COUNTIF(#REF!,F778)=0),"Tên loại DT/CP chưa được khai báo vào DS Tên loại DTCP","")))</f>
        <v/>
      </c>
    </row>
    <row r="779" spans="2:12" ht="27.75" customHeight="1">
      <c r="B779" s="4">
        <f t="shared" si="26"/>
        <v>777</v>
      </c>
      <c r="C779" s="16"/>
      <c r="D779" s="10"/>
      <c r="E779" s="2"/>
      <c r="F779" s="10"/>
      <c r="G779" s="7"/>
      <c r="H779" s="7"/>
      <c r="I779" s="7"/>
      <c r="J779" s="14" t="str">
        <f t="shared" si="27"/>
        <v/>
      </c>
      <c r="K779" s="2"/>
      <c r="L779" s="4" t="str">
        <f>IF(AND(G779="",H779=""),"",IF(OR(C779&lt;NgayBatDau,C779&gt;NgayKetThuc),"Ngày tháng phải nằm trong kỳ kế toán",IF(AND(F779&lt;&gt;"",COUNTIF(#REF!,F779)=0),"Tên loại DT/CP chưa được khai báo vào DS Tên loại DTCP","")))</f>
        <v/>
      </c>
    </row>
    <row r="780" spans="2:12" ht="27.75" customHeight="1">
      <c r="B780" s="4">
        <f t="shared" si="26"/>
        <v>778</v>
      </c>
      <c r="C780" s="16"/>
      <c r="D780" s="10"/>
      <c r="E780" s="2"/>
      <c r="F780" s="10"/>
      <c r="G780" s="7"/>
      <c r="H780" s="7"/>
      <c r="I780" s="7"/>
      <c r="J780" s="14" t="str">
        <f t="shared" si="27"/>
        <v/>
      </c>
      <c r="K780" s="2"/>
      <c r="L780" s="4" t="str">
        <f>IF(AND(G780="",H780=""),"",IF(OR(C780&lt;NgayBatDau,C780&gt;NgayKetThuc),"Ngày tháng phải nằm trong kỳ kế toán",IF(AND(F780&lt;&gt;"",COUNTIF(#REF!,F780)=0),"Tên loại DT/CP chưa được khai báo vào DS Tên loại DTCP","")))</f>
        <v/>
      </c>
    </row>
    <row r="781" spans="2:12" ht="27.75" customHeight="1">
      <c r="B781" s="4">
        <f t="shared" si="26"/>
        <v>779</v>
      </c>
      <c r="C781" s="16"/>
      <c r="D781" s="10"/>
      <c r="E781" s="2"/>
      <c r="F781" s="10"/>
      <c r="G781" s="7"/>
      <c r="H781" s="7"/>
      <c r="I781" s="7"/>
      <c r="J781" s="14" t="str">
        <f t="shared" si="27"/>
        <v/>
      </c>
      <c r="K781" s="2"/>
      <c r="L781" s="4" t="str">
        <f>IF(AND(G781="",H781=""),"",IF(OR(C781&lt;NgayBatDau,C781&gt;NgayKetThuc),"Ngày tháng phải nằm trong kỳ kế toán",IF(AND(F781&lt;&gt;"",COUNTIF(#REF!,F781)=0),"Tên loại DT/CP chưa được khai báo vào DS Tên loại DTCP","")))</f>
        <v/>
      </c>
    </row>
    <row r="782" spans="2:12" ht="27.75" customHeight="1">
      <c r="B782" s="4">
        <f t="shared" si="26"/>
        <v>780</v>
      </c>
      <c r="C782" s="16"/>
      <c r="D782" s="10"/>
      <c r="E782" s="2"/>
      <c r="F782" s="10"/>
      <c r="G782" s="7"/>
      <c r="H782" s="7"/>
      <c r="I782" s="7"/>
      <c r="J782" s="14" t="str">
        <f t="shared" si="27"/>
        <v/>
      </c>
      <c r="K782" s="2"/>
      <c r="L782" s="4" t="str">
        <f>IF(AND(G782="",H782=""),"",IF(OR(C782&lt;NgayBatDau,C782&gt;NgayKetThuc),"Ngày tháng phải nằm trong kỳ kế toán",IF(AND(F782&lt;&gt;"",COUNTIF(#REF!,F782)=0),"Tên loại DT/CP chưa được khai báo vào DS Tên loại DTCP","")))</f>
        <v/>
      </c>
    </row>
    <row r="783" spans="2:12" ht="27.75" customHeight="1">
      <c r="B783" s="4">
        <f t="shared" si="26"/>
        <v>781</v>
      </c>
      <c r="C783" s="16"/>
      <c r="D783" s="10"/>
      <c r="E783" s="2"/>
      <c r="F783" s="10"/>
      <c r="G783" s="7"/>
      <c r="H783" s="7"/>
      <c r="I783" s="7"/>
      <c r="J783" s="14" t="str">
        <f t="shared" si="27"/>
        <v/>
      </c>
      <c r="K783" s="2"/>
      <c r="L783" s="4" t="str">
        <f>IF(AND(G783="",H783=""),"",IF(OR(C783&lt;NgayBatDau,C783&gt;NgayKetThuc),"Ngày tháng phải nằm trong kỳ kế toán",IF(AND(F783&lt;&gt;"",COUNTIF(#REF!,F783)=0),"Tên loại DT/CP chưa được khai báo vào DS Tên loại DTCP","")))</f>
        <v/>
      </c>
    </row>
    <row r="784" spans="2:12" ht="27.75" customHeight="1">
      <c r="B784" s="4">
        <f t="shared" si="26"/>
        <v>782</v>
      </c>
      <c r="C784" s="16"/>
      <c r="D784" s="10"/>
      <c r="E784" s="2"/>
      <c r="F784" s="10"/>
      <c r="G784" s="7"/>
      <c r="H784" s="7"/>
      <c r="I784" s="7"/>
      <c r="J784" s="14" t="str">
        <f t="shared" si="27"/>
        <v/>
      </c>
      <c r="K784" s="2"/>
      <c r="L784" s="4" t="str">
        <f>IF(AND(G784="",H784=""),"",IF(OR(C784&lt;NgayBatDau,C784&gt;NgayKetThuc),"Ngày tháng phải nằm trong kỳ kế toán",IF(AND(F784&lt;&gt;"",COUNTIF(#REF!,F784)=0),"Tên loại DT/CP chưa được khai báo vào DS Tên loại DTCP","")))</f>
        <v/>
      </c>
    </row>
    <row r="785" spans="2:12" ht="27.75" customHeight="1">
      <c r="B785" s="4">
        <f t="shared" si="26"/>
        <v>783</v>
      </c>
      <c r="C785" s="16"/>
      <c r="D785" s="10"/>
      <c r="E785" s="2"/>
      <c r="F785" s="10"/>
      <c r="G785" s="7"/>
      <c r="H785" s="7"/>
      <c r="I785" s="7"/>
      <c r="J785" s="14" t="str">
        <f t="shared" si="27"/>
        <v/>
      </c>
      <c r="K785" s="2"/>
      <c r="L785" s="4" t="str">
        <f>IF(AND(G785="",H785=""),"",IF(OR(C785&lt;NgayBatDau,C785&gt;NgayKetThuc),"Ngày tháng phải nằm trong kỳ kế toán",IF(AND(F785&lt;&gt;"",COUNTIF(#REF!,F785)=0),"Tên loại DT/CP chưa được khai báo vào DS Tên loại DTCP","")))</f>
        <v/>
      </c>
    </row>
    <row r="786" spans="2:12" ht="27.75" customHeight="1">
      <c r="B786" s="4">
        <f t="shared" si="26"/>
        <v>784</v>
      </c>
      <c r="C786" s="16"/>
      <c r="D786" s="10"/>
      <c r="E786" s="2"/>
      <c r="F786" s="10"/>
      <c r="G786" s="7"/>
      <c r="H786" s="7"/>
      <c r="I786" s="7"/>
      <c r="J786" s="14" t="str">
        <f t="shared" si="27"/>
        <v/>
      </c>
      <c r="K786" s="2"/>
      <c r="L786" s="4" t="str">
        <f>IF(AND(G786="",H786=""),"",IF(OR(C786&lt;NgayBatDau,C786&gt;NgayKetThuc),"Ngày tháng phải nằm trong kỳ kế toán",IF(AND(F786&lt;&gt;"",COUNTIF(#REF!,F786)=0),"Tên loại DT/CP chưa được khai báo vào DS Tên loại DTCP","")))</f>
        <v/>
      </c>
    </row>
    <row r="787" spans="2:12" ht="27.75" customHeight="1">
      <c r="B787" s="4">
        <f t="shared" si="26"/>
        <v>785</v>
      </c>
      <c r="C787" s="16"/>
      <c r="D787" s="10"/>
      <c r="E787" s="2"/>
      <c r="F787" s="10"/>
      <c r="G787" s="7"/>
      <c r="H787" s="7"/>
      <c r="I787" s="7"/>
      <c r="J787" s="14" t="str">
        <f t="shared" si="27"/>
        <v/>
      </c>
      <c r="K787" s="2"/>
      <c r="L787" s="4" t="str">
        <f>IF(AND(G787="",H787=""),"",IF(OR(C787&lt;NgayBatDau,C787&gt;NgayKetThuc),"Ngày tháng phải nằm trong kỳ kế toán",IF(AND(F787&lt;&gt;"",COUNTIF(#REF!,F787)=0),"Tên loại DT/CP chưa được khai báo vào DS Tên loại DTCP","")))</f>
        <v/>
      </c>
    </row>
    <row r="788" spans="2:12" ht="27.75" customHeight="1">
      <c r="B788" s="4">
        <f t="shared" si="26"/>
        <v>786</v>
      </c>
      <c r="C788" s="16"/>
      <c r="D788" s="10"/>
      <c r="E788" s="2"/>
      <c r="F788" s="10"/>
      <c r="G788" s="7"/>
      <c r="H788" s="7"/>
      <c r="I788" s="7"/>
      <c r="J788" s="14" t="str">
        <f t="shared" si="27"/>
        <v/>
      </c>
      <c r="K788" s="2"/>
      <c r="L788" s="4" t="str">
        <f>IF(AND(G788="",H788=""),"",IF(OR(C788&lt;NgayBatDau,C788&gt;NgayKetThuc),"Ngày tháng phải nằm trong kỳ kế toán",IF(AND(F788&lt;&gt;"",COUNTIF(#REF!,F788)=0),"Tên loại DT/CP chưa được khai báo vào DS Tên loại DTCP","")))</f>
        <v/>
      </c>
    </row>
    <row r="789" spans="2:12" ht="27.75" customHeight="1">
      <c r="B789" s="4">
        <f t="shared" si="26"/>
        <v>787</v>
      </c>
      <c r="C789" s="16"/>
      <c r="D789" s="10"/>
      <c r="E789" s="2"/>
      <c r="F789" s="10"/>
      <c r="G789" s="7"/>
      <c r="H789" s="7"/>
      <c r="I789" s="7"/>
      <c r="J789" s="14" t="str">
        <f t="shared" si="27"/>
        <v/>
      </c>
      <c r="K789" s="2"/>
      <c r="L789" s="4" t="str">
        <f>IF(AND(G789="",H789=""),"",IF(OR(C789&lt;NgayBatDau,C789&gt;NgayKetThuc),"Ngày tháng phải nằm trong kỳ kế toán",IF(AND(F789&lt;&gt;"",COUNTIF(#REF!,F789)=0),"Tên loại DT/CP chưa được khai báo vào DS Tên loại DTCP","")))</f>
        <v/>
      </c>
    </row>
    <row r="790" spans="2:12" ht="27.75" customHeight="1">
      <c r="B790" s="4">
        <f t="shared" si="26"/>
        <v>788</v>
      </c>
      <c r="C790" s="16"/>
      <c r="D790" s="10"/>
      <c r="E790" s="2"/>
      <c r="F790" s="10"/>
      <c r="G790" s="7"/>
      <c r="H790" s="7"/>
      <c r="I790" s="7"/>
      <c r="J790" s="14" t="str">
        <f t="shared" si="27"/>
        <v/>
      </c>
      <c r="K790" s="2"/>
      <c r="L790" s="4" t="str">
        <f>IF(AND(G790="",H790=""),"",IF(OR(C790&lt;NgayBatDau,C790&gt;NgayKetThuc),"Ngày tháng phải nằm trong kỳ kế toán",IF(AND(F790&lt;&gt;"",COUNTIF(#REF!,F790)=0),"Tên loại DT/CP chưa được khai báo vào DS Tên loại DTCP","")))</f>
        <v/>
      </c>
    </row>
    <row r="791" spans="2:12" ht="27.75" customHeight="1">
      <c r="B791" s="4">
        <f t="shared" si="26"/>
        <v>789</v>
      </c>
      <c r="C791" s="16"/>
      <c r="D791" s="10"/>
      <c r="E791" s="2"/>
      <c r="F791" s="10"/>
      <c r="G791" s="7"/>
      <c r="H791" s="7"/>
      <c r="I791" s="7"/>
      <c r="J791" s="14" t="str">
        <f t="shared" si="27"/>
        <v/>
      </c>
      <c r="K791" s="2"/>
      <c r="L791" s="4" t="str">
        <f>IF(AND(G791="",H791=""),"",IF(OR(C791&lt;NgayBatDau,C791&gt;NgayKetThuc),"Ngày tháng phải nằm trong kỳ kế toán",IF(AND(F791&lt;&gt;"",COUNTIF(#REF!,F791)=0),"Tên loại DT/CP chưa được khai báo vào DS Tên loại DTCP","")))</f>
        <v/>
      </c>
    </row>
    <row r="792" spans="2:12" ht="27.75" customHeight="1">
      <c r="B792" s="4">
        <f t="shared" si="26"/>
        <v>790</v>
      </c>
      <c r="C792" s="16"/>
      <c r="D792" s="10"/>
      <c r="E792" s="2"/>
      <c r="F792" s="10"/>
      <c r="G792" s="7"/>
      <c r="H792" s="7"/>
      <c r="I792" s="7"/>
      <c r="J792" s="14" t="str">
        <f t="shared" si="27"/>
        <v/>
      </c>
      <c r="K792" s="2"/>
      <c r="L792" s="4" t="str">
        <f>IF(AND(G792="",H792=""),"",IF(OR(C792&lt;NgayBatDau,C792&gt;NgayKetThuc),"Ngày tháng phải nằm trong kỳ kế toán",IF(AND(F792&lt;&gt;"",COUNTIF(#REF!,F792)=0),"Tên loại DT/CP chưa được khai báo vào DS Tên loại DTCP","")))</f>
        <v/>
      </c>
    </row>
    <row r="793" spans="2:12" ht="27.75" customHeight="1">
      <c r="B793" s="4">
        <f t="shared" si="26"/>
        <v>791</v>
      </c>
      <c r="C793" s="16"/>
      <c r="D793" s="10"/>
      <c r="E793" s="2"/>
      <c r="F793" s="10"/>
      <c r="G793" s="7"/>
      <c r="H793" s="7"/>
      <c r="I793" s="7"/>
      <c r="J793" s="14" t="str">
        <f t="shared" si="27"/>
        <v/>
      </c>
      <c r="K793" s="2"/>
      <c r="L793" s="4" t="str">
        <f>IF(AND(G793="",H793=""),"",IF(OR(C793&lt;NgayBatDau,C793&gt;NgayKetThuc),"Ngày tháng phải nằm trong kỳ kế toán",IF(AND(F793&lt;&gt;"",COUNTIF(#REF!,F793)=0),"Tên loại DT/CP chưa được khai báo vào DS Tên loại DTCP","")))</f>
        <v/>
      </c>
    </row>
    <row r="794" spans="2:12" ht="27.75" customHeight="1">
      <c r="B794" s="4">
        <f t="shared" si="26"/>
        <v>792</v>
      </c>
      <c r="C794" s="16"/>
      <c r="D794" s="10"/>
      <c r="E794" s="2"/>
      <c r="F794" s="10"/>
      <c r="G794" s="7"/>
      <c r="H794" s="7"/>
      <c r="I794" s="7"/>
      <c r="J794" s="14" t="str">
        <f t="shared" si="27"/>
        <v/>
      </c>
      <c r="K794" s="2"/>
      <c r="L794" s="4" t="str">
        <f>IF(AND(G794="",H794=""),"",IF(OR(C794&lt;NgayBatDau,C794&gt;NgayKetThuc),"Ngày tháng phải nằm trong kỳ kế toán",IF(AND(F794&lt;&gt;"",COUNTIF(#REF!,F794)=0),"Tên loại DT/CP chưa được khai báo vào DS Tên loại DTCP","")))</f>
        <v/>
      </c>
    </row>
    <row r="795" spans="2:12" ht="27.75" customHeight="1">
      <c r="B795" s="4">
        <f t="shared" si="26"/>
        <v>793</v>
      </c>
      <c r="C795" s="16"/>
      <c r="D795" s="10"/>
      <c r="E795" s="2"/>
      <c r="F795" s="10"/>
      <c r="G795" s="7"/>
      <c r="H795" s="7"/>
      <c r="I795" s="7"/>
      <c r="J795" s="14" t="str">
        <f t="shared" si="27"/>
        <v/>
      </c>
      <c r="K795" s="2"/>
      <c r="L795" s="4" t="str">
        <f>IF(AND(G795="",H795=""),"",IF(OR(C795&lt;NgayBatDau,C795&gt;NgayKetThuc),"Ngày tháng phải nằm trong kỳ kế toán",IF(AND(F795&lt;&gt;"",COUNTIF(#REF!,F795)=0),"Tên loại DT/CP chưa được khai báo vào DS Tên loại DTCP","")))</f>
        <v/>
      </c>
    </row>
    <row r="796" spans="2:12" ht="27.75" customHeight="1">
      <c r="B796" s="4">
        <f t="shared" si="26"/>
        <v>794</v>
      </c>
      <c r="C796" s="16"/>
      <c r="D796" s="10"/>
      <c r="E796" s="2"/>
      <c r="F796" s="10"/>
      <c r="G796" s="7"/>
      <c r="H796" s="7"/>
      <c r="I796" s="7"/>
      <c r="J796" s="14" t="str">
        <f t="shared" si="27"/>
        <v/>
      </c>
      <c r="K796" s="2"/>
      <c r="L796" s="4" t="str">
        <f>IF(AND(G796="",H796=""),"",IF(OR(C796&lt;NgayBatDau,C796&gt;NgayKetThuc),"Ngày tháng phải nằm trong kỳ kế toán",IF(AND(F796&lt;&gt;"",COUNTIF(#REF!,F796)=0),"Tên loại DT/CP chưa được khai báo vào DS Tên loại DTCP","")))</f>
        <v/>
      </c>
    </row>
    <row r="797" spans="2:12" ht="27.75" customHeight="1">
      <c r="B797" s="4">
        <f t="shared" si="26"/>
        <v>795</v>
      </c>
      <c r="C797" s="16"/>
      <c r="D797" s="10"/>
      <c r="E797" s="2"/>
      <c r="F797" s="10"/>
      <c r="G797" s="7"/>
      <c r="H797" s="7"/>
      <c r="I797" s="7"/>
      <c r="J797" s="14" t="str">
        <f t="shared" si="27"/>
        <v/>
      </c>
      <c r="K797" s="2"/>
      <c r="L797" s="4" t="str">
        <f>IF(AND(G797="",H797=""),"",IF(OR(C797&lt;NgayBatDau,C797&gt;NgayKetThuc),"Ngày tháng phải nằm trong kỳ kế toán",IF(AND(F797&lt;&gt;"",COUNTIF(#REF!,F797)=0),"Tên loại DT/CP chưa được khai báo vào DS Tên loại DTCP","")))</f>
        <v/>
      </c>
    </row>
    <row r="798" spans="2:12" ht="27.75" customHeight="1">
      <c r="B798" s="4">
        <f t="shared" si="26"/>
        <v>796</v>
      </c>
      <c r="C798" s="16"/>
      <c r="D798" s="10"/>
      <c r="E798" s="2"/>
      <c r="F798" s="10"/>
      <c r="G798" s="7"/>
      <c r="H798" s="7"/>
      <c r="I798" s="7"/>
      <c r="J798" s="14" t="str">
        <f t="shared" si="27"/>
        <v/>
      </c>
      <c r="K798" s="2"/>
      <c r="L798" s="4" t="str">
        <f>IF(AND(G798="",H798=""),"",IF(OR(C798&lt;NgayBatDau,C798&gt;NgayKetThuc),"Ngày tháng phải nằm trong kỳ kế toán",IF(AND(F798&lt;&gt;"",COUNTIF(#REF!,F798)=0),"Tên loại DT/CP chưa được khai báo vào DS Tên loại DTCP","")))</f>
        <v/>
      </c>
    </row>
    <row r="799" spans="2:12" ht="27.75" customHeight="1">
      <c r="B799" s="4">
        <f t="shared" si="26"/>
        <v>797</v>
      </c>
      <c r="C799" s="16"/>
      <c r="D799" s="10"/>
      <c r="E799" s="2"/>
      <c r="F799" s="10"/>
      <c r="G799" s="7"/>
      <c r="H799" s="7"/>
      <c r="I799" s="7"/>
      <c r="J799" s="14" t="str">
        <f t="shared" si="27"/>
        <v/>
      </c>
      <c r="K799" s="2"/>
      <c r="L799" s="4" t="str">
        <f>IF(AND(G799="",H799=""),"",IF(OR(C799&lt;NgayBatDau,C799&gt;NgayKetThuc),"Ngày tháng phải nằm trong kỳ kế toán",IF(AND(F799&lt;&gt;"",COUNTIF(#REF!,F799)=0),"Tên loại DT/CP chưa được khai báo vào DS Tên loại DTCP","")))</f>
        <v/>
      </c>
    </row>
    <row r="800" spans="2:12" ht="27.75" customHeight="1">
      <c r="B800" s="4">
        <f t="shared" si="26"/>
        <v>798</v>
      </c>
      <c r="C800" s="16"/>
      <c r="D800" s="10"/>
      <c r="E800" s="2"/>
      <c r="F800" s="10"/>
      <c r="G800" s="7"/>
      <c r="H800" s="7"/>
      <c r="I800" s="7"/>
      <c r="J800" s="14" t="str">
        <f t="shared" si="27"/>
        <v/>
      </c>
      <c r="K800" s="2"/>
      <c r="L800" s="4" t="str">
        <f>IF(AND(G800="",H800=""),"",IF(OR(C800&lt;NgayBatDau,C800&gt;NgayKetThuc),"Ngày tháng phải nằm trong kỳ kế toán",IF(AND(F800&lt;&gt;"",COUNTIF(#REF!,F800)=0),"Tên loại DT/CP chưa được khai báo vào DS Tên loại DTCP","")))</f>
        <v/>
      </c>
    </row>
    <row r="801" spans="2:12" ht="27.75" customHeight="1">
      <c r="B801" s="4">
        <f t="shared" si="26"/>
        <v>799</v>
      </c>
      <c r="C801" s="16"/>
      <c r="D801" s="10"/>
      <c r="E801" s="2"/>
      <c r="F801" s="10"/>
      <c r="G801" s="7"/>
      <c r="H801" s="7"/>
      <c r="I801" s="7"/>
      <c r="J801" s="14" t="str">
        <f t="shared" si="27"/>
        <v/>
      </c>
      <c r="K801" s="2"/>
      <c r="L801" s="4" t="str">
        <f>IF(AND(G801="",H801=""),"",IF(OR(C801&lt;NgayBatDau,C801&gt;NgayKetThuc),"Ngày tháng phải nằm trong kỳ kế toán",IF(AND(F801&lt;&gt;"",COUNTIF(#REF!,F801)=0),"Tên loại DT/CP chưa được khai báo vào DS Tên loại DTCP","")))</f>
        <v/>
      </c>
    </row>
    <row r="802" spans="2:12" ht="27.75" customHeight="1">
      <c r="B802" s="4">
        <f t="shared" si="26"/>
        <v>800</v>
      </c>
      <c r="C802" s="16"/>
      <c r="D802" s="10"/>
      <c r="E802" s="2"/>
      <c r="F802" s="10"/>
      <c r="G802" s="7"/>
      <c r="H802" s="7"/>
      <c r="I802" s="7"/>
      <c r="J802" s="14" t="str">
        <f t="shared" si="27"/>
        <v/>
      </c>
      <c r="K802" s="2"/>
      <c r="L802" s="4" t="str">
        <f>IF(AND(G802="",H802=""),"",IF(OR(C802&lt;NgayBatDau,C802&gt;NgayKetThuc),"Ngày tháng phải nằm trong kỳ kế toán",IF(AND(F802&lt;&gt;"",COUNTIF(#REF!,F802)=0),"Tên loại DT/CP chưa được khai báo vào DS Tên loại DTCP","")))</f>
        <v/>
      </c>
    </row>
    <row r="803" spans="2:12" ht="27.75" customHeight="1">
      <c r="B803" s="4">
        <f t="shared" si="26"/>
        <v>801</v>
      </c>
      <c r="C803" s="16"/>
      <c r="D803" s="10"/>
      <c r="E803" s="2"/>
      <c r="F803" s="10"/>
      <c r="G803" s="7"/>
      <c r="H803" s="7"/>
      <c r="I803" s="7"/>
      <c r="J803" s="14" t="str">
        <f t="shared" si="27"/>
        <v/>
      </c>
      <c r="K803" s="2"/>
      <c r="L803" s="4" t="str">
        <f>IF(AND(G803="",H803=""),"",IF(OR(C803&lt;NgayBatDau,C803&gt;NgayKetThuc),"Ngày tháng phải nằm trong kỳ kế toán",IF(AND(F803&lt;&gt;"",COUNTIF(#REF!,F803)=0),"Tên loại DT/CP chưa được khai báo vào DS Tên loại DTCP","")))</f>
        <v/>
      </c>
    </row>
    <row r="804" spans="2:12" ht="27.75" customHeight="1">
      <c r="B804" s="4">
        <f t="shared" si="26"/>
        <v>802</v>
      </c>
      <c r="C804" s="16"/>
      <c r="D804" s="10"/>
      <c r="E804" s="2"/>
      <c r="F804" s="10"/>
      <c r="G804" s="7"/>
      <c r="H804" s="7"/>
      <c r="I804" s="7"/>
      <c r="J804" s="14" t="str">
        <f t="shared" si="27"/>
        <v/>
      </c>
      <c r="K804" s="2"/>
      <c r="L804" s="4" t="str">
        <f>IF(AND(G804="",H804=""),"",IF(OR(C804&lt;NgayBatDau,C804&gt;NgayKetThuc),"Ngày tháng phải nằm trong kỳ kế toán",IF(AND(F804&lt;&gt;"",COUNTIF(#REF!,F804)=0),"Tên loại DT/CP chưa được khai báo vào DS Tên loại DTCP","")))</f>
        <v/>
      </c>
    </row>
    <row r="805" spans="2:12" ht="27.75" customHeight="1">
      <c r="B805" s="4">
        <f t="shared" si="26"/>
        <v>803</v>
      </c>
      <c r="C805" s="16"/>
      <c r="D805" s="10"/>
      <c r="E805" s="2"/>
      <c r="F805" s="10"/>
      <c r="G805" s="7"/>
      <c r="H805" s="7"/>
      <c r="I805" s="7"/>
      <c r="J805" s="14" t="str">
        <f t="shared" si="27"/>
        <v/>
      </c>
      <c r="K805" s="2"/>
      <c r="L805" s="4" t="str">
        <f>IF(AND(G805="",H805=""),"",IF(OR(C805&lt;NgayBatDau,C805&gt;NgayKetThuc),"Ngày tháng phải nằm trong kỳ kế toán",IF(AND(F805&lt;&gt;"",COUNTIF(#REF!,F805)=0),"Tên loại DT/CP chưa được khai báo vào DS Tên loại DTCP","")))</f>
        <v/>
      </c>
    </row>
    <row r="806" spans="2:12" ht="27.75" customHeight="1">
      <c r="B806" s="4">
        <f t="shared" si="26"/>
        <v>804</v>
      </c>
      <c r="C806" s="16"/>
      <c r="D806" s="10"/>
      <c r="E806" s="2"/>
      <c r="F806" s="10"/>
      <c r="G806" s="7"/>
      <c r="H806" s="7"/>
      <c r="I806" s="7"/>
      <c r="J806" s="14" t="str">
        <f t="shared" si="27"/>
        <v/>
      </c>
      <c r="K806" s="2"/>
      <c r="L806" s="4" t="str">
        <f>IF(AND(G806="",H806=""),"",IF(OR(C806&lt;NgayBatDau,C806&gt;NgayKetThuc),"Ngày tháng phải nằm trong kỳ kế toán",IF(AND(F806&lt;&gt;"",COUNTIF(#REF!,F806)=0),"Tên loại DT/CP chưa được khai báo vào DS Tên loại DTCP","")))</f>
        <v/>
      </c>
    </row>
    <row r="807" spans="2:12" ht="27.75" customHeight="1">
      <c r="B807" s="4">
        <f t="shared" si="26"/>
        <v>805</v>
      </c>
      <c r="C807" s="16"/>
      <c r="D807" s="10"/>
      <c r="E807" s="2"/>
      <c r="F807" s="10"/>
      <c r="G807" s="7"/>
      <c r="H807" s="7"/>
      <c r="I807" s="7"/>
      <c r="J807" s="14" t="str">
        <f t="shared" si="27"/>
        <v/>
      </c>
      <c r="K807" s="2"/>
      <c r="L807" s="4" t="str">
        <f>IF(AND(G807="",H807=""),"",IF(OR(C807&lt;NgayBatDau,C807&gt;NgayKetThuc),"Ngày tháng phải nằm trong kỳ kế toán",IF(AND(F807&lt;&gt;"",COUNTIF(#REF!,F807)=0),"Tên loại DT/CP chưa được khai báo vào DS Tên loại DTCP","")))</f>
        <v/>
      </c>
    </row>
    <row r="808" spans="2:12" ht="27.75" customHeight="1">
      <c r="B808" s="4">
        <f t="shared" si="26"/>
        <v>806</v>
      </c>
      <c r="C808" s="16"/>
      <c r="D808" s="10"/>
      <c r="E808" s="2"/>
      <c r="F808" s="10"/>
      <c r="G808" s="7"/>
      <c r="H808" s="7"/>
      <c r="I808" s="7"/>
      <c r="J808" s="14" t="str">
        <f t="shared" si="27"/>
        <v/>
      </c>
      <c r="K808" s="2"/>
      <c r="L808" s="4" t="str">
        <f>IF(AND(G808="",H808=""),"",IF(OR(C808&lt;NgayBatDau,C808&gt;NgayKetThuc),"Ngày tháng phải nằm trong kỳ kế toán",IF(AND(F808&lt;&gt;"",COUNTIF(#REF!,F808)=0),"Tên loại DT/CP chưa được khai báo vào DS Tên loại DTCP","")))</f>
        <v/>
      </c>
    </row>
    <row r="809" spans="2:12" ht="27.75" customHeight="1">
      <c r="B809" s="4">
        <f t="shared" si="26"/>
        <v>807</v>
      </c>
      <c r="C809" s="16"/>
      <c r="D809" s="10"/>
      <c r="E809" s="2"/>
      <c r="F809" s="10"/>
      <c r="G809" s="7"/>
      <c r="H809" s="7"/>
      <c r="I809" s="7"/>
      <c r="J809" s="14" t="str">
        <f t="shared" si="27"/>
        <v/>
      </c>
      <c r="K809" s="2"/>
      <c r="L809" s="4" t="str">
        <f>IF(AND(G809="",H809=""),"",IF(OR(C809&lt;NgayBatDau,C809&gt;NgayKetThuc),"Ngày tháng phải nằm trong kỳ kế toán",IF(AND(F809&lt;&gt;"",COUNTIF(#REF!,F809)=0),"Tên loại DT/CP chưa được khai báo vào DS Tên loại DTCP","")))</f>
        <v/>
      </c>
    </row>
    <row r="810" spans="2:12" ht="27.75" customHeight="1">
      <c r="B810" s="4">
        <f t="shared" si="26"/>
        <v>808</v>
      </c>
      <c r="C810" s="16"/>
      <c r="D810" s="10"/>
      <c r="E810" s="2"/>
      <c r="F810" s="10"/>
      <c r="G810" s="7"/>
      <c r="H810" s="7"/>
      <c r="I810" s="7"/>
      <c r="J810" s="14" t="str">
        <f t="shared" si="27"/>
        <v/>
      </c>
      <c r="K810" s="2"/>
      <c r="L810" s="4" t="str">
        <f>IF(AND(G810="",H810=""),"",IF(OR(C810&lt;NgayBatDau,C810&gt;NgayKetThuc),"Ngày tháng phải nằm trong kỳ kế toán",IF(AND(F810&lt;&gt;"",COUNTIF(#REF!,F810)=0),"Tên loại DT/CP chưa được khai báo vào DS Tên loại DTCP","")))</f>
        <v/>
      </c>
    </row>
    <row r="811" spans="2:12" ht="27.75" customHeight="1">
      <c r="B811" s="4">
        <f t="shared" si="26"/>
        <v>809</v>
      </c>
      <c r="C811" s="16"/>
      <c r="D811" s="10"/>
      <c r="E811" s="2"/>
      <c r="F811" s="10"/>
      <c r="G811" s="7"/>
      <c r="H811" s="7"/>
      <c r="I811" s="7"/>
      <c r="J811" s="14" t="str">
        <f t="shared" si="27"/>
        <v/>
      </c>
      <c r="K811" s="2"/>
      <c r="L811" s="4" t="str">
        <f>IF(AND(G811="",H811=""),"",IF(OR(C811&lt;NgayBatDau,C811&gt;NgayKetThuc),"Ngày tháng phải nằm trong kỳ kế toán",IF(AND(F811&lt;&gt;"",COUNTIF(#REF!,F811)=0),"Tên loại DT/CP chưa được khai báo vào DS Tên loại DTCP","")))</f>
        <v/>
      </c>
    </row>
    <row r="812" spans="2:12" ht="27.75" customHeight="1">
      <c r="B812" s="4">
        <f t="shared" si="26"/>
        <v>810</v>
      </c>
      <c r="C812" s="16"/>
      <c r="D812" s="10"/>
      <c r="E812" s="2"/>
      <c r="F812" s="10"/>
      <c r="G812" s="7"/>
      <c r="H812" s="7"/>
      <c r="I812" s="7"/>
      <c r="J812" s="14" t="str">
        <f t="shared" si="27"/>
        <v/>
      </c>
      <c r="K812" s="2"/>
      <c r="L812" s="4" t="str">
        <f>IF(AND(G812="",H812=""),"",IF(OR(C812&lt;NgayBatDau,C812&gt;NgayKetThuc),"Ngày tháng phải nằm trong kỳ kế toán",IF(AND(F812&lt;&gt;"",COUNTIF(#REF!,F812)=0),"Tên loại DT/CP chưa được khai báo vào DS Tên loại DTCP","")))</f>
        <v/>
      </c>
    </row>
    <row r="813" spans="2:12" ht="27.75" customHeight="1">
      <c r="B813" s="4">
        <f t="shared" si="26"/>
        <v>811</v>
      </c>
      <c r="C813" s="16"/>
      <c r="D813" s="10"/>
      <c r="E813" s="2"/>
      <c r="F813" s="10"/>
      <c r="G813" s="7"/>
      <c r="H813" s="7"/>
      <c r="I813" s="7"/>
      <c r="J813" s="14" t="str">
        <f t="shared" si="27"/>
        <v/>
      </c>
      <c r="K813" s="2"/>
      <c r="L813" s="4" t="str">
        <f>IF(AND(G813="",H813=""),"",IF(OR(C813&lt;NgayBatDau,C813&gt;NgayKetThuc),"Ngày tháng phải nằm trong kỳ kế toán",IF(AND(F813&lt;&gt;"",COUNTIF(#REF!,F813)=0),"Tên loại DT/CP chưa được khai báo vào DS Tên loại DTCP","")))</f>
        <v/>
      </c>
    </row>
    <row r="814" spans="2:12" ht="27.75" customHeight="1">
      <c r="B814" s="4">
        <f t="shared" si="26"/>
        <v>812</v>
      </c>
      <c r="C814" s="16"/>
      <c r="D814" s="10"/>
      <c r="E814" s="2"/>
      <c r="F814" s="10"/>
      <c r="G814" s="7"/>
      <c r="H814" s="7"/>
      <c r="I814" s="7"/>
      <c r="J814" s="14" t="str">
        <f t="shared" si="27"/>
        <v/>
      </c>
      <c r="K814" s="2"/>
      <c r="L814" s="4" t="str">
        <f>IF(AND(G814="",H814=""),"",IF(OR(C814&lt;NgayBatDau,C814&gt;NgayKetThuc),"Ngày tháng phải nằm trong kỳ kế toán",IF(AND(F814&lt;&gt;"",COUNTIF(#REF!,F814)=0),"Tên loại DT/CP chưa được khai báo vào DS Tên loại DTCP","")))</f>
        <v/>
      </c>
    </row>
    <row r="815" spans="2:12" ht="27.75" customHeight="1">
      <c r="B815" s="4">
        <f t="shared" si="26"/>
        <v>813</v>
      </c>
      <c r="C815" s="16"/>
      <c r="D815" s="10"/>
      <c r="E815" s="2"/>
      <c r="F815" s="10"/>
      <c r="G815" s="7"/>
      <c r="H815" s="7"/>
      <c r="I815" s="7"/>
      <c r="J815" s="14" t="str">
        <f t="shared" si="27"/>
        <v/>
      </c>
      <c r="K815" s="2"/>
      <c r="L815" s="4" t="str">
        <f>IF(AND(G815="",H815=""),"",IF(OR(C815&lt;NgayBatDau,C815&gt;NgayKetThuc),"Ngày tháng phải nằm trong kỳ kế toán",IF(AND(F815&lt;&gt;"",COUNTIF(#REF!,F815)=0),"Tên loại DT/CP chưa được khai báo vào DS Tên loại DTCP","")))</f>
        <v/>
      </c>
    </row>
    <row r="816" spans="2:12" ht="27.75" customHeight="1">
      <c r="B816" s="4">
        <f t="shared" si="26"/>
        <v>814</v>
      </c>
      <c r="C816" s="16"/>
      <c r="D816" s="10"/>
      <c r="E816" s="2"/>
      <c r="F816" s="10"/>
      <c r="G816" s="7"/>
      <c r="H816" s="7"/>
      <c r="I816" s="7"/>
      <c r="J816" s="14" t="str">
        <f t="shared" si="27"/>
        <v/>
      </c>
      <c r="K816" s="2"/>
      <c r="L816" s="4" t="str">
        <f>IF(AND(G816="",H816=""),"",IF(OR(C816&lt;NgayBatDau,C816&gt;NgayKetThuc),"Ngày tháng phải nằm trong kỳ kế toán",IF(AND(F816&lt;&gt;"",COUNTIF(#REF!,F816)=0),"Tên loại DT/CP chưa được khai báo vào DS Tên loại DTCP","")))</f>
        <v/>
      </c>
    </row>
    <row r="817" spans="2:12" ht="27.75" customHeight="1">
      <c r="B817" s="4">
        <f t="shared" si="26"/>
        <v>815</v>
      </c>
      <c r="C817" s="16"/>
      <c r="D817" s="10"/>
      <c r="E817" s="2"/>
      <c r="F817" s="10"/>
      <c r="G817" s="7"/>
      <c r="H817" s="7"/>
      <c r="I817" s="7"/>
      <c r="J817" s="14" t="str">
        <f t="shared" si="27"/>
        <v/>
      </c>
      <c r="K817" s="2"/>
      <c r="L817" s="4" t="str">
        <f>IF(AND(G817="",H817=""),"",IF(OR(C817&lt;NgayBatDau,C817&gt;NgayKetThuc),"Ngày tháng phải nằm trong kỳ kế toán",IF(AND(F817&lt;&gt;"",COUNTIF(#REF!,F817)=0),"Tên loại DT/CP chưa được khai báo vào DS Tên loại DTCP","")))</f>
        <v/>
      </c>
    </row>
    <row r="818" spans="2:12" ht="27.75" customHeight="1">
      <c r="B818" s="4">
        <f t="shared" si="26"/>
        <v>816</v>
      </c>
      <c r="C818" s="16"/>
      <c r="D818" s="10"/>
      <c r="E818" s="2"/>
      <c r="F818" s="10"/>
      <c r="G818" s="7"/>
      <c r="H818" s="7"/>
      <c r="I818" s="7"/>
      <c r="J818" s="14" t="str">
        <f t="shared" si="27"/>
        <v/>
      </c>
      <c r="K818" s="2"/>
      <c r="L818" s="4" t="str">
        <f>IF(AND(G818="",H818=""),"",IF(OR(C818&lt;NgayBatDau,C818&gt;NgayKetThuc),"Ngày tháng phải nằm trong kỳ kế toán",IF(AND(F818&lt;&gt;"",COUNTIF(#REF!,F818)=0),"Tên loại DT/CP chưa được khai báo vào DS Tên loại DTCP","")))</f>
        <v/>
      </c>
    </row>
    <row r="819" spans="2:12" ht="27.75" customHeight="1">
      <c r="B819" s="4">
        <f t="shared" si="26"/>
        <v>817</v>
      </c>
      <c r="C819" s="16"/>
      <c r="D819" s="10"/>
      <c r="E819" s="2"/>
      <c r="F819" s="10"/>
      <c r="G819" s="7"/>
      <c r="H819" s="7"/>
      <c r="I819" s="7"/>
      <c r="J819" s="14" t="str">
        <f t="shared" si="27"/>
        <v/>
      </c>
      <c r="K819" s="2"/>
      <c r="L819" s="4" t="str">
        <f>IF(AND(G819="",H819=""),"",IF(OR(C819&lt;NgayBatDau,C819&gt;NgayKetThuc),"Ngày tháng phải nằm trong kỳ kế toán",IF(AND(F819&lt;&gt;"",COUNTIF(#REF!,F819)=0),"Tên loại DT/CP chưa được khai báo vào DS Tên loại DTCP","")))</f>
        <v/>
      </c>
    </row>
    <row r="820" spans="2:12" ht="27.75" customHeight="1">
      <c r="B820" s="4">
        <f t="shared" si="26"/>
        <v>818</v>
      </c>
      <c r="C820" s="16"/>
      <c r="D820" s="10"/>
      <c r="E820" s="2"/>
      <c r="F820" s="10"/>
      <c r="G820" s="7"/>
      <c r="H820" s="7"/>
      <c r="I820" s="7"/>
      <c r="J820" s="14" t="str">
        <f t="shared" si="27"/>
        <v/>
      </c>
      <c r="K820" s="2"/>
      <c r="L820" s="4" t="str">
        <f>IF(AND(G820="",H820=""),"",IF(OR(C820&lt;NgayBatDau,C820&gt;NgayKetThuc),"Ngày tháng phải nằm trong kỳ kế toán",IF(AND(F820&lt;&gt;"",COUNTIF(#REF!,F820)=0),"Tên loại DT/CP chưa được khai báo vào DS Tên loại DTCP","")))</f>
        <v/>
      </c>
    </row>
    <row r="821" spans="2:12" ht="27.75" customHeight="1">
      <c r="B821" s="4">
        <f t="shared" si="26"/>
        <v>819</v>
      </c>
      <c r="C821" s="16"/>
      <c r="D821" s="10"/>
      <c r="E821" s="2"/>
      <c r="F821" s="10"/>
      <c r="G821" s="7"/>
      <c r="H821" s="7"/>
      <c r="I821" s="7"/>
      <c r="J821" s="14" t="str">
        <f t="shared" si="27"/>
        <v/>
      </c>
      <c r="K821" s="2"/>
      <c r="L821" s="4" t="str">
        <f>IF(AND(G821="",H821=""),"",IF(OR(C821&lt;NgayBatDau,C821&gt;NgayKetThuc),"Ngày tháng phải nằm trong kỳ kế toán",IF(AND(F821&lt;&gt;"",COUNTIF(#REF!,F821)=0),"Tên loại DT/CP chưa được khai báo vào DS Tên loại DTCP","")))</f>
        <v/>
      </c>
    </row>
    <row r="822" spans="2:12" ht="27.75" customHeight="1">
      <c r="B822" s="4">
        <f t="shared" si="26"/>
        <v>820</v>
      </c>
      <c r="C822" s="16"/>
      <c r="D822" s="10"/>
      <c r="E822" s="2"/>
      <c r="F822" s="10"/>
      <c r="G822" s="7"/>
      <c r="H822" s="7"/>
      <c r="I822" s="7"/>
      <c r="J822" s="14" t="str">
        <f t="shared" si="27"/>
        <v/>
      </c>
      <c r="K822" s="2"/>
      <c r="L822" s="4" t="str">
        <f>IF(AND(G822="",H822=""),"",IF(OR(C822&lt;NgayBatDau,C822&gt;NgayKetThuc),"Ngày tháng phải nằm trong kỳ kế toán",IF(AND(F822&lt;&gt;"",COUNTIF(#REF!,F822)=0),"Tên loại DT/CP chưa được khai báo vào DS Tên loại DTCP","")))</f>
        <v/>
      </c>
    </row>
    <row r="823" spans="2:12" ht="27.75" customHeight="1">
      <c r="B823" s="4">
        <f t="shared" si="26"/>
        <v>821</v>
      </c>
      <c r="C823" s="16"/>
      <c r="D823" s="10"/>
      <c r="E823" s="2"/>
      <c r="F823" s="10"/>
      <c r="G823" s="7"/>
      <c r="H823" s="7"/>
      <c r="I823" s="7"/>
      <c r="J823" s="14" t="str">
        <f t="shared" si="27"/>
        <v/>
      </c>
      <c r="K823" s="2"/>
      <c r="L823" s="4" t="str">
        <f>IF(AND(G823="",H823=""),"",IF(OR(C823&lt;NgayBatDau,C823&gt;NgayKetThuc),"Ngày tháng phải nằm trong kỳ kế toán",IF(AND(F823&lt;&gt;"",COUNTIF(#REF!,F823)=0),"Tên loại DT/CP chưa được khai báo vào DS Tên loại DTCP","")))</f>
        <v/>
      </c>
    </row>
    <row r="824" spans="2:12" ht="27.75" customHeight="1">
      <c r="B824" s="4">
        <f t="shared" si="26"/>
        <v>822</v>
      </c>
      <c r="C824" s="16"/>
      <c r="D824" s="10"/>
      <c r="E824" s="2"/>
      <c r="F824" s="10"/>
      <c r="G824" s="7"/>
      <c r="H824" s="7"/>
      <c r="I824" s="7"/>
      <c r="J824" s="14" t="str">
        <f t="shared" si="27"/>
        <v/>
      </c>
      <c r="K824" s="2"/>
      <c r="L824" s="4" t="str">
        <f>IF(AND(G824="",H824=""),"",IF(OR(C824&lt;NgayBatDau,C824&gt;NgayKetThuc),"Ngày tháng phải nằm trong kỳ kế toán",IF(AND(F824&lt;&gt;"",COUNTIF(#REF!,F824)=0),"Tên loại DT/CP chưa được khai báo vào DS Tên loại DTCP","")))</f>
        <v/>
      </c>
    </row>
    <row r="825" spans="2:12" ht="27.75" customHeight="1">
      <c r="B825" s="4">
        <f t="shared" si="26"/>
        <v>823</v>
      </c>
      <c r="C825" s="16"/>
      <c r="D825" s="10"/>
      <c r="E825" s="2"/>
      <c r="F825" s="10"/>
      <c r="G825" s="7"/>
      <c r="H825" s="7"/>
      <c r="I825" s="7"/>
      <c r="J825" s="14" t="str">
        <f t="shared" si="27"/>
        <v/>
      </c>
      <c r="K825" s="2"/>
      <c r="L825" s="4" t="str">
        <f>IF(AND(G825="",H825=""),"",IF(OR(C825&lt;NgayBatDau,C825&gt;NgayKetThuc),"Ngày tháng phải nằm trong kỳ kế toán",IF(AND(F825&lt;&gt;"",COUNTIF(#REF!,F825)=0),"Tên loại DT/CP chưa được khai báo vào DS Tên loại DTCP","")))</f>
        <v/>
      </c>
    </row>
    <row r="826" spans="2:12" ht="27.75" customHeight="1">
      <c r="B826" s="4">
        <f t="shared" si="26"/>
        <v>824</v>
      </c>
      <c r="C826" s="16"/>
      <c r="D826" s="10"/>
      <c r="E826" s="2"/>
      <c r="F826" s="10"/>
      <c r="G826" s="7"/>
      <c r="H826" s="7"/>
      <c r="I826" s="7"/>
      <c r="J826" s="14" t="str">
        <f t="shared" si="27"/>
        <v/>
      </c>
      <c r="K826" s="2"/>
      <c r="L826" s="4" t="str">
        <f>IF(AND(G826="",H826=""),"",IF(OR(C826&lt;NgayBatDau,C826&gt;NgayKetThuc),"Ngày tháng phải nằm trong kỳ kế toán",IF(AND(F826&lt;&gt;"",COUNTIF(#REF!,F826)=0),"Tên loại DT/CP chưa được khai báo vào DS Tên loại DTCP","")))</f>
        <v/>
      </c>
    </row>
    <row r="827" spans="2:12" ht="27.75" customHeight="1">
      <c r="B827" s="4">
        <f t="shared" si="26"/>
        <v>825</v>
      </c>
      <c r="C827" s="16"/>
      <c r="D827" s="10"/>
      <c r="E827" s="2"/>
      <c r="F827" s="10"/>
      <c r="G827" s="7"/>
      <c r="H827" s="7"/>
      <c r="I827" s="7"/>
      <c r="J827" s="14" t="str">
        <f t="shared" si="27"/>
        <v/>
      </c>
      <c r="K827" s="2"/>
      <c r="L827" s="4" t="str">
        <f>IF(AND(G827="",H827=""),"",IF(OR(C827&lt;NgayBatDau,C827&gt;NgayKetThuc),"Ngày tháng phải nằm trong kỳ kế toán",IF(AND(F827&lt;&gt;"",COUNTIF(#REF!,F827)=0),"Tên loại DT/CP chưa được khai báo vào DS Tên loại DTCP","")))</f>
        <v/>
      </c>
    </row>
    <row r="828" spans="2:12" ht="27.75" customHeight="1">
      <c r="B828" s="4">
        <f t="shared" si="26"/>
        <v>826</v>
      </c>
      <c r="C828" s="16"/>
      <c r="D828" s="10"/>
      <c r="E828" s="2"/>
      <c r="F828" s="10"/>
      <c r="G828" s="7"/>
      <c r="H828" s="7"/>
      <c r="I828" s="7"/>
      <c r="J828" s="14" t="str">
        <f t="shared" si="27"/>
        <v/>
      </c>
      <c r="K828" s="2"/>
      <c r="L828" s="4" t="str">
        <f>IF(AND(G828="",H828=""),"",IF(OR(C828&lt;NgayBatDau,C828&gt;NgayKetThuc),"Ngày tháng phải nằm trong kỳ kế toán",IF(AND(F828&lt;&gt;"",COUNTIF(#REF!,F828)=0),"Tên loại DT/CP chưa được khai báo vào DS Tên loại DTCP","")))</f>
        <v/>
      </c>
    </row>
    <row r="829" spans="2:12" ht="27.75" customHeight="1">
      <c r="B829" s="4">
        <f t="shared" si="26"/>
        <v>827</v>
      </c>
      <c r="C829" s="16"/>
      <c r="D829" s="10"/>
      <c r="E829" s="2"/>
      <c r="F829" s="10"/>
      <c r="G829" s="7"/>
      <c r="H829" s="7"/>
      <c r="I829" s="7"/>
      <c r="J829" s="14" t="str">
        <f t="shared" si="27"/>
        <v/>
      </c>
      <c r="K829" s="2"/>
      <c r="L829" s="4" t="str">
        <f>IF(AND(G829="",H829=""),"",IF(OR(C829&lt;NgayBatDau,C829&gt;NgayKetThuc),"Ngày tháng phải nằm trong kỳ kế toán",IF(AND(F829&lt;&gt;"",COUNTIF(#REF!,F829)=0),"Tên loại DT/CP chưa được khai báo vào DS Tên loại DTCP","")))</f>
        <v/>
      </c>
    </row>
    <row r="830" spans="2:12" ht="27.75" customHeight="1">
      <c r="B830" s="4">
        <f t="shared" si="26"/>
        <v>828</v>
      </c>
      <c r="C830" s="16"/>
      <c r="D830" s="10"/>
      <c r="E830" s="2"/>
      <c r="F830" s="10"/>
      <c r="G830" s="7"/>
      <c r="H830" s="7"/>
      <c r="I830" s="7"/>
      <c r="J830" s="14" t="str">
        <f t="shared" si="27"/>
        <v/>
      </c>
      <c r="K830" s="2"/>
      <c r="L830" s="4" t="str">
        <f>IF(AND(G830="",H830=""),"",IF(OR(C830&lt;NgayBatDau,C830&gt;NgayKetThuc),"Ngày tháng phải nằm trong kỳ kế toán",IF(AND(F830&lt;&gt;"",COUNTIF(#REF!,F830)=0),"Tên loại DT/CP chưa được khai báo vào DS Tên loại DTCP","")))</f>
        <v/>
      </c>
    </row>
    <row r="831" spans="2:12" ht="27.75" customHeight="1">
      <c r="B831" s="4">
        <f t="shared" si="26"/>
        <v>829</v>
      </c>
      <c r="C831" s="16"/>
      <c r="D831" s="10"/>
      <c r="E831" s="2"/>
      <c r="F831" s="10"/>
      <c r="G831" s="7"/>
      <c r="H831" s="7"/>
      <c r="I831" s="7"/>
      <c r="J831" s="14" t="str">
        <f t="shared" si="27"/>
        <v/>
      </c>
      <c r="K831" s="2"/>
      <c r="L831" s="4" t="str">
        <f>IF(AND(G831="",H831=""),"",IF(OR(C831&lt;NgayBatDau,C831&gt;NgayKetThuc),"Ngày tháng phải nằm trong kỳ kế toán",IF(AND(F831&lt;&gt;"",COUNTIF(#REF!,F831)=0),"Tên loại DT/CP chưa được khai báo vào DS Tên loại DTCP","")))</f>
        <v/>
      </c>
    </row>
    <row r="832" spans="2:12" ht="27.75" customHeight="1">
      <c r="B832" s="4">
        <f t="shared" si="26"/>
        <v>830</v>
      </c>
      <c r="C832" s="16"/>
      <c r="D832" s="10"/>
      <c r="E832" s="2"/>
      <c r="F832" s="10"/>
      <c r="G832" s="7"/>
      <c r="H832" s="7"/>
      <c r="I832" s="7"/>
      <c r="J832" s="14" t="str">
        <f t="shared" si="27"/>
        <v/>
      </c>
      <c r="K832" s="2"/>
      <c r="L832" s="4" t="str">
        <f>IF(AND(G832="",H832=""),"",IF(OR(C832&lt;NgayBatDau,C832&gt;NgayKetThuc),"Ngày tháng phải nằm trong kỳ kế toán",IF(AND(F832&lt;&gt;"",COUNTIF(#REF!,F832)=0),"Tên loại DT/CP chưa được khai báo vào DS Tên loại DTCP","")))</f>
        <v/>
      </c>
    </row>
    <row r="833" spans="2:12" ht="27.75" customHeight="1">
      <c r="B833" s="4">
        <f t="shared" si="26"/>
        <v>831</v>
      </c>
      <c r="C833" s="16"/>
      <c r="D833" s="10"/>
      <c r="E833" s="2"/>
      <c r="F833" s="10"/>
      <c r="G833" s="7"/>
      <c r="H833" s="7"/>
      <c r="I833" s="7"/>
      <c r="J833" s="14" t="str">
        <f t="shared" si="27"/>
        <v/>
      </c>
      <c r="K833" s="2"/>
      <c r="L833" s="4" t="str">
        <f>IF(AND(G833="",H833=""),"",IF(OR(C833&lt;NgayBatDau,C833&gt;NgayKetThuc),"Ngày tháng phải nằm trong kỳ kế toán",IF(AND(F833&lt;&gt;"",COUNTIF(#REF!,F833)=0),"Tên loại DT/CP chưa được khai báo vào DS Tên loại DTCP","")))</f>
        <v/>
      </c>
    </row>
    <row r="834" spans="2:12" ht="27.75" customHeight="1">
      <c r="B834" s="4">
        <f t="shared" si="26"/>
        <v>832</v>
      </c>
      <c r="C834" s="16"/>
      <c r="D834" s="10"/>
      <c r="E834" s="2"/>
      <c r="F834" s="10"/>
      <c r="G834" s="7"/>
      <c r="H834" s="7"/>
      <c r="I834" s="7"/>
      <c r="J834" s="14" t="str">
        <f t="shared" si="27"/>
        <v/>
      </c>
      <c r="K834" s="2"/>
      <c r="L834" s="4" t="str">
        <f>IF(AND(G834="",H834=""),"",IF(OR(C834&lt;NgayBatDau,C834&gt;NgayKetThuc),"Ngày tháng phải nằm trong kỳ kế toán",IF(AND(F834&lt;&gt;"",COUNTIF(#REF!,F834)=0),"Tên loại DT/CP chưa được khai báo vào DS Tên loại DTCP","")))</f>
        <v/>
      </c>
    </row>
    <row r="835" spans="2:12" ht="27.75" customHeight="1">
      <c r="B835" s="4">
        <f t="shared" si="26"/>
        <v>833</v>
      </c>
      <c r="C835" s="16"/>
      <c r="D835" s="10"/>
      <c r="E835" s="2"/>
      <c r="F835" s="10"/>
      <c r="G835" s="7"/>
      <c r="H835" s="7"/>
      <c r="I835" s="7"/>
      <c r="J835" s="14" t="str">
        <f t="shared" si="27"/>
        <v/>
      </c>
      <c r="K835" s="2"/>
      <c r="L835" s="4" t="str">
        <f>IF(AND(G835="",H835=""),"",IF(OR(C835&lt;NgayBatDau,C835&gt;NgayKetThuc),"Ngày tháng phải nằm trong kỳ kế toán",IF(AND(F835&lt;&gt;"",COUNTIF(#REF!,F835)=0),"Tên loại DT/CP chưa được khai báo vào DS Tên loại DTCP","")))</f>
        <v/>
      </c>
    </row>
    <row r="836" spans="2:12" ht="27.75" customHeight="1">
      <c r="B836" s="4">
        <f t="shared" ref="B836:B899" si="28">ROW(A836)-2</f>
        <v>834</v>
      </c>
      <c r="C836" s="16"/>
      <c r="D836" s="10"/>
      <c r="E836" s="2"/>
      <c r="F836" s="10"/>
      <c r="G836" s="7"/>
      <c r="H836" s="7"/>
      <c r="I836" s="7"/>
      <c r="J836" s="14" t="str">
        <f t="shared" ref="J836:J899" si="29">IF(G836&lt;&gt;"",G836*SUM(1,I836),IF(H836&lt;&gt;"",H836*SUM(1,I836),""))</f>
        <v/>
      </c>
      <c r="K836" s="2"/>
      <c r="L836" s="4" t="str">
        <f>IF(AND(G836="",H836=""),"",IF(OR(C836&lt;NgayBatDau,C836&gt;NgayKetThuc),"Ngày tháng phải nằm trong kỳ kế toán",IF(AND(F836&lt;&gt;"",COUNTIF(#REF!,F836)=0),"Tên loại DT/CP chưa được khai báo vào DS Tên loại DTCP","")))</f>
        <v/>
      </c>
    </row>
    <row r="837" spans="2:12" ht="27.75" customHeight="1">
      <c r="B837" s="4">
        <f t="shared" si="28"/>
        <v>835</v>
      </c>
      <c r="C837" s="16"/>
      <c r="D837" s="10"/>
      <c r="E837" s="2"/>
      <c r="F837" s="10"/>
      <c r="G837" s="7"/>
      <c r="H837" s="7"/>
      <c r="I837" s="7"/>
      <c r="J837" s="14" t="str">
        <f t="shared" si="29"/>
        <v/>
      </c>
      <c r="K837" s="2"/>
      <c r="L837" s="4" t="str">
        <f>IF(AND(G837="",H837=""),"",IF(OR(C837&lt;NgayBatDau,C837&gt;NgayKetThuc),"Ngày tháng phải nằm trong kỳ kế toán",IF(AND(F837&lt;&gt;"",COUNTIF(#REF!,F837)=0),"Tên loại DT/CP chưa được khai báo vào DS Tên loại DTCP","")))</f>
        <v/>
      </c>
    </row>
    <row r="838" spans="2:12" ht="27.75" customHeight="1">
      <c r="B838" s="4">
        <f t="shared" si="28"/>
        <v>836</v>
      </c>
      <c r="C838" s="16"/>
      <c r="D838" s="10"/>
      <c r="E838" s="2"/>
      <c r="F838" s="10"/>
      <c r="G838" s="7"/>
      <c r="H838" s="7"/>
      <c r="I838" s="7"/>
      <c r="J838" s="14" t="str">
        <f t="shared" si="29"/>
        <v/>
      </c>
      <c r="K838" s="2"/>
      <c r="L838" s="4" t="str">
        <f>IF(AND(G838="",H838=""),"",IF(OR(C838&lt;NgayBatDau,C838&gt;NgayKetThuc),"Ngày tháng phải nằm trong kỳ kế toán",IF(AND(F838&lt;&gt;"",COUNTIF(#REF!,F838)=0),"Tên loại DT/CP chưa được khai báo vào DS Tên loại DTCP","")))</f>
        <v/>
      </c>
    </row>
    <row r="839" spans="2:12" ht="27.75" customHeight="1">
      <c r="B839" s="4">
        <f t="shared" si="28"/>
        <v>837</v>
      </c>
      <c r="C839" s="16"/>
      <c r="D839" s="10"/>
      <c r="E839" s="2"/>
      <c r="F839" s="10"/>
      <c r="G839" s="7"/>
      <c r="H839" s="7"/>
      <c r="I839" s="7"/>
      <c r="J839" s="14" t="str">
        <f t="shared" si="29"/>
        <v/>
      </c>
      <c r="K839" s="2"/>
      <c r="L839" s="4" t="str">
        <f>IF(AND(G839="",H839=""),"",IF(OR(C839&lt;NgayBatDau,C839&gt;NgayKetThuc),"Ngày tháng phải nằm trong kỳ kế toán",IF(AND(F839&lt;&gt;"",COUNTIF(#REF!,F839)=0),"Tên loại DT/CP chưa được khai báo vào DS Tên loại DTCP","")))</f>
        <v/>
      </c>
    </row>
    <row r="840" spans="2:12" ht="27.75" customHeight="1">
      <c r="B840" s="4">
        <f t="shared" si="28"/>
        <v>838</v>
      </c>
      <c r="C840" s="16"/>
      <c r="D840" s="10"/>
      <c r="E840" s="2"/>
      <c r="F840" s="10"/>
      <c r="G840" s="7"/>
      <c r="H840" s="7"/>
      <c r="I840" s="7"/>
      <c r="J840" s="14" t="str">
        <f t="shared" si="29"/>
        <v/>
      </c>
      <c r="K840" s="2"/>
      <c r="L840" s="4" t="str">
        <f>IF(AND(G840="",H840=""),"",IF(OR(C840&lt;NgayBatDau,C840&gt;NgayKetThuc),"Ngày tháng phải nằm trong kỳ kế toán",IF(AND(F840&lt;&gt;"",COUNTIF(#REF!,F840)=0),"Tên loại DT/CP chưa được khai báo vào DS Tên loại DTCP","")))</f>
        <v/>
      </c>
    </row>
    <row r="841" spans="2:12" ht="27.75" customHeight="1">
      <c r="B841" s="4">
        <f t="shared" si="28"/>
        <v>839</v>
      </c>
      <c r="C841" s="16"/>
      <c r="D841" s="10"/>
      <c r="E841" s="2"/>
      <c r="F841" s="10"/>
      <c r="G841" s="7"/>
      <c r="H841" s="7"/>
      <c r="I841" s="7"/>
      <c r="J841" s="14" t="str">
        <f t="shared" si="29"/>
        <v/>
      </c>
      <c r="K841" s="2"/>
      <c r="L841" s="4" t="str">
        <f>IF(AND(G841="",H841=""),"",IF(OR(C841&lt;NgayBatDau,C841&gt;NgayKetThuc),"Ngày tháng phải nằm trong kỳ kế toán",IF(AND(F841&lt;&gt;"",COUNTIF(#REF!,F841)=0),"Tên loại DT/CP chưa được khai báo vào DS Tên loại DTCP","")))</f>
        <v/>
      </c>
    </row>
    <row r="842" spans="2:12" ht="27.75" customHeight="1">
      <c r="B842" s="4">
        <f t="shared" si="28"/>
        <v>840</v>
      </c>
      <c r="C842" s="16"/>
      <c r="D842" s="10"/>
      <c r="E842" s="2"/>
      <c r="F842" s="10"/>
      <c r="G842" s="7"/>
      <c r="H842" s="7"/>
      <c r="I842" s="7"/>
      <c r="J842" s="14" t="str">
        <f t="shared" si="29"/>
        <v/>
      </c>
      <c r="K842" s="2"/>
      <c r="L842" s="4" t="str">
        <f>IF(AND(G842="",H842=""),"",IF(OR(C842&lt;NgayBatDau,C842&gt;NgayKetThuc),"Ngày tháng phải nằm trong kỳ kế toán",IF(AND(F842&lt;&gt;"",COUNTIF(#REF!,F842)=0),"Tên loại DT/CP chưa được khai báo vào DS Tên loại DTCP","")))</f>
        <v/>
      </c>
    </row>
    <row r="843" spans="2:12" ht="27.75" customHeight="1">
      <c r="B843" s="4">
        <f t="shared" si="28"/>
        <v>841</v>
      </c>
      <c r="C843" s="16"/>
      <c r="D843" s="10"/>
      <c r="E843" s="2"/>
      <c r="F843" s="10"/>
      <c r="G843" s="7"/>
      <c r="H843" s="7"/>
      <c r="I843" s="7"/>
      <c r="J843" s="14" t="str">
        <f t="shared" si="29"/>
        <v/>
      </c>
      <c r="K843" s="2"/>
      <c r="L843" s="4" t="str">
        <f>IF(AND(G843="",H843=""),"",IF(OR(C843&lt;NgayBatDau,C843&gt;NgayKetThuc),"Ngày tháng phải nằm trong kỳ kế toán",IF(AND(F843&lt;&gt;"",COUNTIF(#REF!,F843)=0),"Tên loại DT/CP chưa được khai báo vào DS Tên loại DTCP","")))</f>
        <v/>
      </c>
    </row>
    <row r="844" spans="2:12" ht="27.75" customHeight="1">
      <c r="B844" s="4">
        <f t="shared" si="28"/>
        <v>842</v>
      </c>
      <c r="C844" s="16"/>
      <c r="D844" s="10"/>
      <c r="E844" s="2"/>
      <c r="F844" s="10"/>
      <c r="G844" s="7"/>
      <c r="H844" s="7"/>
      <c r="I844" s="7"/>
      <c r="J844" s="14" t="str">
        <f t="shared" si="29"/>
        <v/>
      </c>
      <c r="K844" s="2"/>
      <c r="L844" s="4" t="str">
        <f>IF(AND(G844="",H844=""),"",IF(OR(C844&lt;NgayBatDau,C844&gt;NgayKetThuc),"Ngày tháng phải nằm trong kỳ kế toán",IF(AND(F844&lt;&gt;"",COUNTIF(#REF!,F844)=0),"Tên loại DT/CP chưa được khai báo vào DS Tên loại DTCP","")))</f>
        <v/>
      </c>
    </row>
    <row r="845" spans="2:12" ht="27.75" customHeight="1">
      <c r="B845" s="4">
        <f t="shared" si="28"/>
        <v>843</v>
      </c>
      <c r="C845" s="16"/>
      <c r="D845" s="10"/>
      <c r="E845" s="2"/>
      <c r="F845" s="10"/>
      <c r="G845" s="7"/>
      <c r="H845" s="7"/>
      <c r="I845" s="7"/>
      <c r="J845" s="14" t="str">
        <f t="shared" si="29"/>
        <v/>
      </c>
      <c r="K845" s="2"/>
      <c r="L845" s="4" t="str">
        <f>IF(AND(G845="",H845=""),"",IF(OR(C845&lt;NgayBatDau,C845&gt;NgayKetThuc),"Ngày tháng phải nằm trong kỳ kế toán",IF(AND(F845&lt;&gt;"",COUNTIF(#REF!,F845)=0),"Tên loại DT/CP chưa được khai báo vào DS Tên loại DTCP","")))</f>
        <v/>
      </c>
    </row>
    <row r="846" spans="2:12" ht="27.75" customHeight="1">
      <c r="B846" s="4">
        <f t="shared" si="28"/>
        <v>844</v>
      </c>
      <c r="C846" s="16"/>
      <c r="D846" s="10"/>
      <c r="E846" s="2"/>
      <c r="F846" s="10"/>
      <c r="G846" s="7"/>
      <c r="H846" s="7"/>
      <c r="I846" s="7"/>
      <c r="J846" s="14" t="str">
        <f t="shared" si="29"/>
        <v/>
      </c>
      <c r="K846" s="2"/>
      <c r="L846" s="4" t="str">
        <f>IF(AND(G846="",H846=""),"",IF(OR(C846&lt;NgayBatDau,C846&gt;NgayKetThuc),"Ngày tháng phải nằm trong kỳ kế toán",IF(AND(F846&lt;&gt;"",COUNTIF(#REF!,F846)=0),"Tên loại DT/CP chưa được khai báo vào DS Tên loại DTCP","")))</f>
        <v/>
      </c>
    </row>
    <row r="847" spans="2:12" ht="27.75" customHeight="1">
      <c r="B847" s="4">
        <f t="shared" si="28"/>
        <v>845</v>
      </c>
      <c r="C847" s="16"/>
      <c r="D847" s="10"/>
      <c r="E847" s="2"/>
      <c r="F847" s="10"/>
      <c r="G847" s="7"/>
      <c r="H847" s="7"/>
      <c r="I847" s="7"/>
      <c r="J847" s="14" t="str">
        <f t="shared" si="29"/>
        <v/>
      </c>
      <c r="K847" s="2"/>
      <c r="L847" s="4" t="str">
        <f>IF(AND(G847="",H847=""),"",IF(OR(C847&lt;NgayBatDau,C847&gt;NgayKetThuc),"Ngày tháng phải nằm trong kỳ kế toán",IF(AND(F847&lt;&gt;"",COUNTIF(#REF!,F847)=0),"Tên loại DT/CP chưa được khai báo vào DS Tên loại DTCP","")))</f>
        <v/>
      </c>
    </row>
    <row r="848" spans="2:12" ht="27.75" customHeight="1">
      <c r="B848" s="4">
        <f t="shared" si="28"/>
        <v>846</v>
      </c>
      <c r="C848" s="16"/>
      <c r="D848" s="10"/>
      <c r="E848" s="2"/>
      <c r="F848" s="10"/>
      <c r="G848" s="7"/>
      <c r="H848" s="7"/>
      <c r="I848" s="7"/>
      <c r="J848" s="14" t="str">
        <f t="shared" si="29"/>
        <v/>
      </c>
      <c r="K848" s="2"/>
      <c r="L848" s="4" t="str">
        <f>IF(AND(G848="",H848=""),"",IF(OR(C848&lt;NgayBatDau,C848&gt;NgayKetThuc),"Ngày tháng phải nằm trong kỳ kế toán",IF(AND(F848&lt;&gt;"",COUNTIF(#REF!,F848)=0),"Tên loại DT/CP chưa được khai báo vào DS Tên loại DTCP","")))</f>
        <v/>
      </c>
    </row>
    <row r="849" spans="2:12" ht="27.75" customHeight="1">
      <c r="B849" s="4">
        <f t="shared" si="28"/>
        <v>847</v>
      </c>
      <c r="C849" s="16"/>
      <c r="D849" s="10"/>
      <c r="E849" s="2"/>
      <c r="F849" s="10"/>
      <c r="G849" s="7"/>
      <c r="H849" s="7"/>
      <c r="I849" s="7"/>
      <c r="J849" s="14" t="str">
        <f t="shared" si="29"/>
        <v/>
      </c>
      <c r="K849" s="2"/>
      <c r="L849" s="4" t="str">
        <f>IF(AND(G849="",H849=""),"",IF(OR(C849&lt;NgayBatDau,C849&gt;NgayKetThuc),"Ngày tháng phải nằm trong kỳ kế toán",IF(AND(F849&lt;&gt;"",COUNTIF(#REF!,F849)=0),"Tên loại DT/CP chưa được khai báo vào DS Tên loại DTCP","")))</f>
        <v/>
      </c>
    </row>
    <row r="850" spans="2:12" ht="27.75" customHeight="1">
      <c r="B850" s="4">
        <f t="shared" si="28"/>
        <v>848</v>
      </c>
      <c r="C850" s="16"/>
      <c r="D850" s="10"/>
      <c r="E850" s="2"/>
      <c r="F850" s="10"/>
      <c r="G850" s="7"/>
      <c r="H850" s="7"/>
      <c r="I850" s="7"/>
      <c r="J850" s="14" t="str">
        <f t="shared" si="29"/>
        <v/>
      </c>
      <c r="K850" s="2"/>
      <c r="L850" s="4" t="str">
        <f>IF(AND(G850="",H850=""),"",IF(OR(C850&lt;NgayBatDau,C850&gt;NgayKetThuc),"Ngày tháng phải nằm trong kỳ kế toán",IF(AND(F850&lt;&gt;"",COUNTIF(#REF!,F850)=0),"Tên loại DT/CP chưa được khai báo vào DS Tên loại DTCP","")))</f>
        <v/>
      </c>
    </row>
    <row r="851" spans="2:12" ht="27.75" customHeight="1">
      <c r="B851" s="4">
        <f t="shared" si="28"/>
        <v>849</v>
      </c>
      <c r="C851" s="16"/>
      <c r="D851" s="10"/>
      <c r="E851" s="2"/>
      <c r="F851" s="10"/>
      <c r="G851" s="7"/>
      <c r="H851" s="7"/>
      <c r="I851" s="7"/>
      <c r="J851" s="14" t="str">
        <f t="shared" si="29"/>
        <v/>
      </c>
      <c r="K851" s="2"/>
      <c r="L851" s="4" t="str">
        <f>IF(AND(G851="",H851=""),"",IF(OR(C851&lt;NgayBatDau,C851&gt;NgayKetThuc),"Ngày tháng phải nằm trong kỳ kế toán",IF(AND(F851&lt;&gt;"",COUNTIF(#REF!,F851)=0),"Tên loại DT/CP chưa được khai báo vào DS Tên loại DTCP","")))</f>
        <v/>
      </c>
    </row>
    <row r="852" spans="2:12" ht="27.75" customHeight="1">
      <c r="B852" s="4">
        <f t="shared" si="28"/>
        <v>850</v>
      </c>
      <c r="C852" s="16"/>
      <c r="D852" s="10"/>
      <c r="E852" s="2"/>
      <c r="F852" s="10"/>
      <c r="G852" s="7"/>
      <c r="H852" s="7"/>
      <c r="I852" s="7"/>
      <c r="J852" s="14" t="str">
        <f t="shared" si="29"/>
        <v/>
      </c>
      <c r="K852" s="2"/>
      <c r="L852" s="4" t="str">
        <f>IF(AND(G852="",H852=""),"",IF(OR(C852&lt;NgayBatDau,C852&gt;NgayKetThuc),"Ngày tháng phải nằm trong kỳ kế toán",IF(AND(F852&lt;&gt;"",COUNTIF(#REF!,F852)=0),"Tên loại DT/CP chưa được khai báo vào DS Tên loại DTCP","")))</f>
        <v/>
      </c>
    </row>
    <row r="853" spans="2:12" ht="27.75" customHeight="1">
      <c r="B853" s="4">
        <f t="shared" si="28"/>
        <v>851</v>
      </c>
      <c r="C853" s="16"/>
      <c r="D853" s="10"/>
      <c r="E853" s="2"/>
      <c r="F853" s="10"/>
      <c r="G853" s="7"/>
      <c r="H853" s="7"/>
      <c r="I853" s="7"/>
      <c r="J853" s="14" t="str">
        <f t="shared" si="29"/>
        <v/>
      </c>
      <c r="K853" s="2"/>
      <c r="L853" s="4" t="str">
        <f>IF(AND(G853="",H853=""),"",IF(OR(C853&lt;NgayBatDau,C853&gt;NgayKetThuc),"Ngày tháng phải nằm trong kỳ kế toán",IF(AND(F853&lt;&gt;"",COUNTIF(#REF!,F853)=0),"Tên loại DT/CP chưa được khai báo vào DS Tên loại DTCP","")))</f>
        <v/>
      </c>
    </row>
    <row r="854" spans="2:12" ht="27.75" customHeight="1">
      <c r="B854" s="4">
        <f t="shared" si="28"/>
        <v>852</v>
      </c>
      <c r="C854" s="16"/>
      <c r="D854" s="10"/>
      <c r="E854" s="2"/>
      <c r="F854" s="10"/>
      <c r="G854" s="7"/>
      <c r="H854" s="7"/>
      <c r="I854" s="7"/>
      <c r="J854" s="14" t="str">
        <f t="shared" si="29"/>
        <v/>
      </c>
      <c r="K854" s="2"/>
      <c r="L854" s="4" t="str">
        <f>IF(AND(G854="",H854=""),"",IF(OR(C854&lt;NgayBatDau,C854&gt;NgayKetThuc),"Ngày tháng phải nằm trong kỳ kế toán",IF(AND(F854&lt;&gt;"",COUNTIF(#REF!,F854)=0),"Tên loại DT/CP chưa được khai báo vào DS Tên loại DTCP","")))</f>
        <v/>
      </c>
    </row>
    <row r="855" spans="2:12" ht="27.75" customHeight="1">
      <c r="B855" s="4">
        <f t="shared" si="28"/>
        <v>853</v>
      </c>
      <c r="C855" s="16"/>
      <c r="D855" s="10"/>
      <c r="E855" s="2"/>
      <c r="F855" s="10"/>
      <c r="G855" s="7"/>
      <c r="H855" s="7"/>
      <c r="I855" s="7"/>
      <c r="J855" s="14" t="str">
        <f t="shared" si="29"/>
        <v/>
      </c>
      <c r="K855" s="2"/>
      <c r="L855" s="4" t="str">
        <f>IF(AND(G855="",H855=""),"",IF(OR(C855&lt;NgayBatDau,C855&gt;NgayKetThuc),"Ngày tháng phải nằm trong kỳ kế toán",IF(AND(F855&lt;&gt;"",COUNTIF(#REF!,F855)=0),"Tên loại DT/CP chưa được khai báo vào DS Tên loại DTCP","")))</f>
        <v/>
      </c>
    </row>
    <row r="856" spans="2:12" ht="27.75" customHeight="1">
      <c r="B856" s="4">
        <f t="shared" si="28"/>
        <v>854</v>
      </c>
      <c r="C856" s="16"/>
      <c r="D856" s="10"/>
      <c r="E856" s="2"/>
      <c r="F856" s="10"/>
      <c r="G856" s="7"/>
      <c r="H856" s="7"/>
      <c r="I856" s="7"/>
      <c r="J856" s="14" t="str">
        <f t="shared" si="29"/>
        <v/>
      </c>
      <c r="K856" s="2"/>
      <c r="L856" s="4" t="str">
        <f>IF(AND(G856="",H856=""),"",IF(OR(C856&lt;NgayBatDau,C856&gt;NgayKetThuc),"Ngày tháng phải nằm trong kỳ kế toán",IF(AND(F856&lt;&gt;"",COUNTIF(#REF!,F856)=0),"Tên loại DT/CP chưa được khai báo vào DS Tên loại DTCP","")))</f>
        <v/>
      </c>
    </row>
    <row r="857" spans="2:12" ht="27.75" customHeight="1">
      <c r="B857" s="4">
        <f t="shared" si="28"/>
        <v>855</v>
      </c>
      <c r="C857" s="16"/>
      <c r="D857" s="10"/>
      <c r="E857" s="2"/>
      <c r="F857" s="10"/>
      <c r="G857" s="7"/>
      <c r="H857" s="7"/>
      <c r="I857" s="7"/>
      <c r="J857" s="14" t="str">
        <f t="shared" si="29"/>
        <v/>
      </c>
      <c r="K857" s="2"/>
      <c r="L857" s="4" t="str">
        <f>IF(AND(G857="",H857=""),"",IF(OR(C857&lt;NgayBatDau,C857&gt;NgayKetThuc),"Ngày tháng phải nằm trong kỳ kế toán",IF(AND(F857&lt;&gt;"",COUNTIF(#REF!,F857)=0),"Tên loại DT/CP chưa được khai báo vào DS Tên loại DTCP","")))</f>
        <v/>
      </c>
    </row>
    <row r="858" spans="2:12" ht="27.75" customHeight="1">
      <c r="B858" s="4">
        <f t="shared" si="28"/>
        <v>856</v>
      </c>
      <c r="C858" s="16"/>
      <c r="D858" s="10"/>
      <c r="E858" s="2"/>
      <c r="F858" s="10"/>
      <c r="G858" s="7"/>
      <c r="H858" s="7"/>
      <c r="I858" s="7"/>
      <c r="J858" s="14" t="str">
        <f t="shared" si="29"/>
        <v/>
      </c>
      <c r="K858" s="2"/>
      <c r="L858" s="4" t="str">
        <f>IF(AND(G858="",H858=""),"",IF(OR(C858&lt;NgayBatDau,C858&gt;NgayKetThuc),"Ngày tháng phải nằm trong kỳ kế toán",IF(AND(F858&lt;&gt;"",COUNTIF(#REF!,F858)=0),"Tên loại DT/CP chưa được khai báo vào DS Tên loại DTCP","")))</f>
        <v/>
      </c>
    </row>
    <row r="859" spans="2:12" ht="27.75" customHeight="1">
      <c r="B859" s="4">
        <f t="shared" si="28"/>
        <v>857</v>
      </c>
      <c r="C859" s="16"/>
      <c r="D859" s="10"/>
      <c r="E859" s="2"/>
      <c r="F859" s="10"/>
      <c r="G859" s="7"/>
      <c r="H859" s="7"/>
      <c r="I859" s="7"/>
      <c r="J859" s="14" t="str">
        <f t="shared" si="29"/>
        <v/>
      </c>
      <c r="K859" s="2"/>
      <c r="L859" s="4" t="str">
        <f>IF(AND(G859="",H859=""),"",IF(OR(C859&lt;NgayBatDau,C859&gt;NgayKetThuc),"Ngày tháng phải nằm trong kỳ kế toán",IF(AND(F859&lt;&gt;"",COUNTIF(#REF!,F859)=0),"Tên loại DT/CP chưa được khai báo vào DS Tên loại DTCP","")))</f>
        <v/>
      </c>
    </row>
    <row r="860" spans="2:12" ht="27.75" customHeight="1">
      <c r="B860" s="4">
        <f t="shared" si="28"/>
        <v>858</v>
      </c>
      <c r="C860" s="16"/>
      <c r="D860" s="10"/>
      <c r="E860" s="2"/>
      <c r="F860" s="10"/>
      <c r="G860" s="7"/>
      <c r="H860" s="7"/>
      <c r="I860" s="7"/>
      <c r="J860" s="14" t="str">
        <f t="shared" si="29"/>
        <v/>
      </c>
      <c r="K860" s="2"/>
      <c r="L860" s="4" t="str">
        <f>IF(AND(G860="",H860=""),"",IF(OR(C860&lt;NgayBatDau,C860&gt;NgayKetThuc),"Ngày tháng phải nằm trong kỳ kế toán",IF(AND(F860&lt;&gt;"",COUNTIF(#REF!,F860)=0),"Tên loại DT/CP chưa được khai báo vào DS Tên loại DTCP","")))</f>
        <v/>
      </c>
    </row>
    <row r="861" spans="2:12" ht="27.75" customHeight="1">
      <c r="B861" s="4">
        <f t="shared" si="28"/>
        <v>859</v>
      </c>
      <c r="C861" s="16"/>
      <c r="D861" s="10"/>
      <c r="E861" s="2"/>
      <c r="F861" s="10"/>
      <c r="G861" s="7"/>
      <c r="H861" s="7"/>
      <c r="I861" s="7"/>
      <c r="J861" s="14" t="str">
        <f t="shared" si="29"/>
        <v/>
      </c>
      <c r="K861" s="2"/>
      <c r="L861" s="4" t="str">
        <f>IF(AND(G861="",H861=""),"",IF(OR(C861&lt;NgayBatDau,C861&gt;NgayKetThuc),"Ngày tháng phải nằm trong kỳ kế toán",IF(AND(F861&lt;&gt;"",COUNTIF(#REF!,F861)=0),"Tên loại DT/CP chưa được khai báo vào DS Tên loại DTCP","")))</f>
        <v/>
      </c>
    </row>
    <row r="862" spans="2:12" ht="27.75" customHeight="1">
      <c r="B862" s="4">
        <f t="shared" si="28"/>
        <v>860</v>
      </c>
      <c r="C862" s="16"/>
      <c r="D862" s="10"/>
      <c r="E862" s="2"/>
      <c r="F862" s="10"/>
      <c r="G862" s="7"/>
      <c r="H862" s="7"/>
      <c r="I862" s="7"/>
      <c r="J862" s="14" t="str">
        <f t="shared" si="29"/>
        <v/>
      </c>
      <c r="K862" s="2"/>
      <c r="L862" s="4" t="str">
        <f>IF(AND(G862="",H862=""),"",IF(OR(C862&lt;NgayBatDau,C862&gt;NgayKetThuc),"Ngày tháng phải nằm trong kỳ kế toán",IF(AND(F862&lt;&gt;"",COUNTIF(#REF!,F862)=0),"Tên loại DT/CP chưa được khai báo vào DS Tên loại DTCP","")))</f>
        <v/>
      </c>
    </row>
    <row r="863" spans="2:12" ht="27.75" customHeight="1">
      <c r="B863" s="4">
        <f t="shared" si="28"/>
        <v>861</v>
      </c>
      <c r="C863" s="16"/>
      <c r="D863" s="10"/>
      <c r="E863" s="2"/>
      <c r="F863" s="10"/>
      <c r="G863" s="7"/>
      <c r="H863" s="7"/>
      <c r="I863" s="7"/>
      <c r="J863" s="14" t="str">
        <f t="shared" si="29"/>
        <v/>
      </c>
      <c r="K863" s="2"/>
      <c r="L863" s="4" t="str">
        <f>IF(AND(G863="",H863=""),"",IF(OR(C863&lt;NgayBatDau,C863&gt;NgayKetThuc),"Ngày tháng phải nằm trong kỳ kế toán",IF(AND(F863&lt;&gt;"",COUNTIF(#REF!,F863)=0),"Tên loại DT/CP chưa được khai báo vào DS Tên loại DTCP","")))</f>
        <v/>
      </c>
    </row>
    <row r="864" spans="2:12" ht="27.75" customHeight="1">
      <c r="B864" s="4">
        <f t="shared" si="28"/>
        <v>862</v>
      </c>
      <c r="C864" s="16"/>
      <c r="D864" s="10"/>
      <c r="E864" s="2"/>
      <c r="F864" s="10"/>
      <c r="G864" s="7"/>
      <c r="H864" s="7"/>
      <c r="I864" s="7"/>
      <c r="J864" s="14" t="str">
        <f t="shared" si="29"/>
        <v/>
      </c>
      <c r="K864" s="2"/>
      <c r="L864" s="4" t="str">
        <f>IF(AND(G864="",H864=""),"",IF(OR(C864&lt;NgayBatDau,C864&gt;NgayKetThuc),"Ngày tháng phải nằm trong kỳ kế toán",IF(AND(F864&lt;&gt;"",COUNTIF(#REF!,F864)=0),"Tên loại DT/CP chưa được khai báo vào DS Tên loại DTCP","")))</f>
        <v/>
      </c>
    </row>
    <row r="865" spans="2:12" ht="27.75" customHeight="1">
      <c r="B865" s="4">
        <f t="shared" si="28"/>
        <v>863</v>
      </c>
      <c r="C865" s="16"/>
      <c r="D865" s="10"/>
      <c r="E865" s="2"/>
      <c r="F865" s="10"/>
      <c r="G865" s="7"/>
      <c r="H865" s="7"/>
      <c r="I865" s="7"/>
      <c r="J865" s="14" t="str">
        <f t="shared" si="29"/>
        <v/>
      </c>
      <c r="K865" s="2"/>
      <c r="L865" s="4" t="str">
        <f>IF(AND(G865="",H865=""),"",IF(OR(C865&lt;NgayBatDau,C865&gt;NgayKetThuc),"Ngày tháng phải nằm trong kỳ kế toán",IF(AND(F865&lt;&gt;"",COUNTIF(#REF!,F865)=0),"Tên loại DT/CP chưa được khai báo vào DS Tên loại DTCP","")))</f>
        <v/>
      </c>
    </row>
    <row r="866" spans="2:12" ht="27.75" customHeight="1">
      <c r="B866" s="4">
        <f t="shared" si="28"/>
        <v>864</v>
      </c>
      <c r="C866" s="16"/>
      <c r="D866" s="10"/>
      <c r="E866" s="2"/>
      <c r="F866" s="10"/>
      <c r="G866" s="7"/>
      <c r="H866" s="7"/>
      <c r="I866" s="7"/>
      <c r="J866" s="14" t="str">
        <f t="shared" si="29"/>
        <v/>
      </c>
      <c r="K866" s="2"/>
      <c r="L866" s="4" t="str">
        <f>IF(AND(G866="",H866=""),"",IF(OR(C866&lt;NgayBatDau,C866&gt;NgayKetThuc),"Ngày tháng phải nằm trong kỳ kế toán",IF(AND(F866&lt;&gt;"",COUNTIF(#REF!,F866)=0),"Tên loại DT/CP chưa được khai báo vào DS Tên loại DTCP","")))</f>
        <v/>
      </c>
    </row>
    <row r="867" spans="2:12" ht="27.75" customHeight="1">
      <c r="B867" s="4">
        <f t="shared" si="28"/>
        <v>865</v>
      </c>
      <c r="C867" s="16"/>
      <c r="D867" s="10"/>
      <c r="E867" s="2"/>
      <c r="F867" s="10"/>
      <c r="G867" s="7"/>
      <c r="H867" s="7"/>
      <c r="I867" s="7"/>
      <c r="J867" s="14" t="str">
        <f t="shared" si="29"/>
        <v/>
      </c>
      <c r="K867" s="2"/>
      <c r="L867" s="4" t="str">
        <f>IF(AND(G867="",H867=""),"",IF(OR(C867&lt;NgayBatDau,C867&gt;NgayKetThuc),"Ngày tháng phải nằm trong kỳ kế toán",IF(AND(F867&lt;&gt;"",COUNTIF(#REF!,F867)=0),"Tên loại DT/CP chưa được khai báo vào DS Tên loại DTCP","")))</f>
        <v/>
      </c>
    </row>
    <row r="868" spans="2:12" ht="27.75" customHeight="1">
      <c r="B868" s="4">
        <f t="shared" si="28"/>
        <v>866</v>
      </c>
      <c r="C868" s="16"/>
      <c r="D868" s="10"/>
      <c r="E868" s="2"/>
      <c r="F868" s="10"/>
      <c r="G868" s="7"/>
      <c r="H868" s="7"/>
      <c r="I868" s="7"/>
      <c r="J868" s="14" t="str">
        <f t="shared" si="29"/>
        <v/>
      </c>
      <c r="K868" s="2"/>
      <c r="L868" s="4" t="str">
        <f>IF(AND(G868="",H868=""),"",IF(OR(C868&lt;NgayBatDau,C868&gt;NgayKetThuc),"Ngày tháng phải nằm trong kỳ kế toán",IF(AND(F868&lt;&gt;"",COUNTIF(#REF!,F868)=0),"Tên loại DT/CP chưa được khai báo vào DS Tên loại DTCP","")))</f>
        <v/>
      </c>
    </row>
    <row r="869" spans="2:12" ht="27.75" customHeight="1">
      <c r="B869" s="4">
        <f t="shared" si="28"/>
        <v>867</v>
      </c>
      <c r="C869" s="16"/>
      <c r="D869" s="10"/>
      <c r="E869" s="2"/>
      <c r="F869" s="10"/>
      <c r="G869" s="7"/>
      <c r="H869" s="7"/>
      <c r="I869" s="7"/>
      <c r="J869" s="14" t="str">
        <f t="shared" si="29"/>
        <v/>
      </c>
      <c r="K869" s="2"/>
      <c r="L869" s="4" t="str">
        <f>IF(AND(G869="",H869=""),"",IF(OR(C869&lt;NgayBatDau,C869&gt;NgayKetThuc),"Ngày tháng phải nằm trong kỳ kế toán",IF(AND(F869&lt;&gt;"",COUNTIF(#REF!,F869)=0),"Tên loại DT/CP chưa được khai báo vào DS Tên loại DTCP","")))</f>
        <v/>
      </c>
    </row>
    <row r="870" spans="2:12" ht="27.75" customHeight="1">
      <c r="B870" s="4">
        <f t="shared" si="28"/>
        <v>868</v>
      </c>
      <c r="C870" s="16"/>
      <c r="D870" s="10"/>
      <c r="E870" s="2"/>
      <c r="F870" s="10"/>
      <c r="G870" s="7"/>
      <c r="H870" s="7"/>
      <c r="I870" s="7"/>
      <c r="J870" s="14" t="str">
        <f t="shared" si="29"/>
        <v/>
      </c>
      <c r="K870" s="2"/>
      <c r="L870" s="4" t="str">
        <f>IF(AND(G870="",H870=""),"",IF(OR(C870&lt;NgayBatDau,C870&gt;NgayKetThuc),"Ngày tháng phải nằm trong kỳ kế toán",IF(AND(F870&lt;&gt;"",COUNTIF(#REF!,F870)=0),"Tên loại DT/CP chưa được khai báo vào DS Tên loại DTCP","")))</f>
        <v/>
      </c>
    </row>
    <row r="871" spans="2:12" ht="27.75" customHeight="1">
      <c r="B871" s="4">
        <f t="shared" si="28"/>
        <v>869</v>
      </c>
      <c r="C871" s="16"/>
      <c r="D871" s="10"/>
      <c r="E871" s="2"/>
      <c r="F871" s="10"/>
      <c r="G871" s="7"/>
      <c r="H871" s="7"/>
      <c r="I871" s="7"/>
      <c r="J871" s="14" t="str">
        <f t="shared" si="29"/>
        <v/>
      </c>
      <c r="K871" s="2"/>
      <c r="L871" s="4" t="str">
        <f>IF(AND(G871="",H871=""),"",IF(OR(C871&lt;NgayBatDau,C871&gt;NgayKetThuc),"Ngày tháng phải nằm trong kỳ kế toán",IF(AND(F871&lt;&gt;"",COUNTIF(#REF!,F871)=0),"Tên loại DT/CP chưa được khai báo vào DS Tên loại DTCP","")))</f>
        <v/>
      </c>
    </row>
    <row r="872" spans="2:12" ht="27.75" customHeight="1">
      <c r="B872" s="4">
        <f t="shared" si="28"/>
        <v>870</v>
      </c>
      <c r="C872" s="16"/>
      <c r="D872" s="10"/>
      <c r="E872" s="2"/>
      <c r="F872" s="10"/>
      <c r="G872" s="7"/>
      <c r="H872" s="7"/>
      <c r="I872" s="7"/>
      <c r="J872" s="14" t="str">
        <f t="shared" si="29"/>
        <v/>
      </c>
      <c r="K872" s="2"/>
      <c r="L872" s="4" t="str">
        <f>IF(AND(G872="",H872=""),"",IF(OR(C872&lt;NgayBatDau,C872&gt;NgayKetThuc),"Ngày tháng phải nằm trong kỳ kế toán",IF(AND(F872&lt;&gt;"",COUNTIF(#REF!,F872)=0),"Tên loại DT/CP chưa được khai báo vào DS Tên loại DTCP","")))</f>
        <v/>
      </c>
    </row>
    <row r="873" spans="2:12" ht="27.75" customHeight="1">
      <c r="B873" s="4">
        <f t="shared" si="28"/>
        <v>871</v>
      </c>
      <c r="C873" s="16"/>
      <c r="D873" s="10"/>
      <c r="E873" s="2"/>
      <c r="F873" s="10"/>
      <c r="G873" s="7"/>
      <c r="H873" s="7"/>
      <c r="I873" s="7"/>
      <c r="J873" s="14" t="str">
        <f t="shared" si="29"/>
        <v/>
      </c>
      <c r="K873" s="2"/>
      <c r="L873" s="4" t="str">
        <f>IF(AND(G873="",H873=""),"",IF(OR(C873&lt;NgayBatDau,C873&gt;NgayKetThuc),"Ngày tháng phải nằm trong kỳ kế toán",IF(AND(F873&lt;&gt;"",COUNTIF(#REF!,F873)=0),"Tên loại DT/CP chưa được khai báo vào DS Tên loại DTCP","")))</f>
        <v/>
      </c>
    </row>
    <row r="874" spans="2:12" ht="27.75" customHeight="1">
      <c r="B874" s="4">
        <f t="shared" si="28"/>
        <v>872</v>
      </c>
      <c r="C874" s="16"/>
      <c r="D874" s="10"/>
      <c r="E874" s="2"/>
      <c r="F874" s="10"/>
      <c r="G874" s="7"/>
      <c r="H874" s="7"/>
      <c r="I874" s="7"/>
      <c r="J874" s="14" t="str">
        <f t="shared" si="29"/>
        <v/>
      </c>
      <c r="K874" s="2"/>
      <c r="L874" s="4" t="str">
        <f>IF(AND(G874="",H874=""),"",IF(OR(C874&lt;NgayBatDau,C874&gt;NgayKetThuc),"Ngày tháng phải nằm trong kỳ kế toán",IF(AND(F874&lt;&gt;"",COUNTIF(#REF!,F874)=0),"Tên loại DT/CP chưa được khai báo vào DS Tên loại DTCP","")))</f>
        <v/>
      </c>
    </row>
    <row r="875" spans="2:12" ht="27.75" customHeight="1">
      <c r="B875" s="4">
        <f t="shared" si="28"/>
        <v>873</v>
      </c>
      <c r="C875" s="16"/>
      <c r="D875" s="10"/>
      <c r="E875" s="2"/>
      <c r="F875" s="10"/>
      <c r="G875" s="7"/>
      <c r="H875" s="7"/>
      <c r="I875" s="7"/>
      <c r="J875" s="14" t="str">
        <f t="shared" si="29"/>
        <v/>
      </c>
      <c r="K875" s="2"/>
      <c r="L875" s="4" t="str">
        <f>IF(AND(G875="",H875=""),"",IF(OR(C875&lt;NgayBatDau,C875&gt;NgayKetThuc),"Ngày tháng phải nằm trong kỳ kế toán",IF(AND(F875&lt;&gt;"",COUNTIF(#REF!,F875)=0),"Tên loại DT/CP chưa được khai báo vào DS Tên loại DTCP","")))</f>
        <v/>
      </c>
    </row>
    <row r="876" spans="2:12" ht="27.75" customHeight="1">
      <c r="B876" s="4">
        <f t="shared" si="28"/>
        <v>874</v>
      </c>
      <c r="C876" s="16"/>
      <c r="D876" s="10"/>
      <c r="E876" s="2"/>
      <c r="F876" s="10"/>
      <c r="G876" s="7"/>
      <c r="H876" s="7"/>
      <c r="I876" s="7"/>
      <c r="J876" s="14" t="str">
        <f t="shared" si="29"/>
        <v/>
      </c>
      <c r="K876" s="2"/>
      <c r="L876" s="4" t="str">
        <f>IF(AND(G876="",H876=""),"",IF(OR(C876&lt;NgayBatDau,C876&gt;NgayKetThuc),"Ngày tháng phải nằm trong kỳ kế toán",IF(AND(F876&lt;&gt;"",COUNTIF(#REF!,F876)=0),"Tên loại DT/CP chưa được khai báo vào DS Tên loại DTCP","")))</f>
        <v/>
      </c>
    </row>
    <row r="877" spans="2:12" ht="27.75" customHeight="1">
      <c r="B877" s="4">
        <f t="shared" si="28"/>
        <v>875</v>
      </c>
      <c r="C877" s="16"/>
      <c r="D877" s="10"/>
      <c r="E877" s="2"/>
      <c r="F877" s="10"/>
      <c r="G877" s="7"/>
      <c r="H877" s="7"/>
      <c r="I877" s="7"/>
      <c r="J877" s="14" t="str">
        <f t="shared" si="29"/>
        <v/>
      </c>
      <c r="K877" s="2"/>
      <c r="L877" s="4" t="str">
        <f>IF(AND(G877="",H877=""),"",IF(OR(C877&lt;NgayBatDau,C877&gt;NgayKetThuc),"Ngày tháng phải nằm trong kỳ kế toán",IF(AND(F877&lt;&gt;"",COUNTIF(#REF!,F877)=0),"Tên loại DT/CP chưa được khai báo vào DS Tên loại DTCP","")))</f>
        <v/>
      </c>
    </row>
    <row r="878" spans="2:12" ht="27.75" customHeight="1">
      <c r="B878" s="4">
        <f t="shared" si="28"/>
        <v>876</v>
      </c>
      <c r="C878" s="16"/>
      <c r="D878" s="10"/>
      <c r="E878" s="2"/>
      <c r="F878" s="10"/>
      <c r="G878" s="7"/>
      <c r="H878" s="7"/>
      <c r="I878" s="7"/>
      <c r="J878" s="14" t="str">
        <f t="shared" si="29"/>
        <v/>
      </c>
      <c r="K878" s="2"/>
      <c r="L878" s="4" t="str">
        <f>IF(AND(G878="",H878=""),"",IF(OR(C878&lt;NgayBatDau,C878&gt;NgayKetThuc),"Ngày tháng phải nằm trong kỳ kế toán",IF(AND(F878&lt;&gt;"",COUNTIF(#REF!,F878)=0),"Tên loại DT/CP chưa được khai báo vào DS Tên loại DTCP","")))</f>
        <v/>
      </c>
    </row>
    <row r="879" spans="2:12" ht="27.75" customHeight="1">
      <c r="B879" s="4">
        <f t="shared" si="28"/>
        <v>877</v>
      </c>
      <c r="C879" s="16"/>
      <c r="D879" s="10"/>
      <c r="E879" s="2"/>
      <c r="F879" s="10"/>
      <c r="G879" s="7"/>
      <c r="H879" s="7"/>
      <c r="I879" s="7"/>
      <c r="J879" s="14" t="str">
        <f t="shared" si="29"/>
        <v/>
      </c>
      <c r="K879" s="2"/>
      <c r="L879" s="4" t="str">
        <f>IF(AND(G879="",H879=""),"",IF(OR(C879&lt;NgayBatDau,C879&gt;NgayKetThuc),"Ngày tháng phải nằm trong kỳ kế toán",IF(AND(F879&lt;&gt;"",COUNTIF(#REF!,F879)=0),"Tên loại DT/CP chưa được khai báo vào DS Tên loại DTCP","")))</f>
        <v/>
      </c>
    </row>
    <row r="880" spans="2:12" ht="27.75" customHeight="1">
      <c r="B880" s="4">
        <f t="shared" si="28"/>
        <v>878</v>
      </c>
      <c r="C880" s="16"/>
      <c r="D880" s="10"/>
      <c r="E880" s="2"/>
      <c r="F880" s="10"/>
      <c r="G880" s="7"/>
      <c r="H880" s="7"/>
      <c r="I880" s="7"/>
      <c r="J880" s="14" t="str">
        <f t="shared" si="29"/>
        <v/>
      </c>
      <c r="K880" s="2"/>
      <c r="L880" s="4" t="str">
        <f>IF(AND(G880="",H880=""),"",IF(OR(C880&lt;NgayBatDau,C880&gt;NgayKetThuc),"Ngày tháng phải nằm trong kỳ kế toán",IF(AND(F880&lt;&gt;"",COUNTIF(#REF!,F880)=0),"Tên loại DT/CP chưa được khai báo vào DS Tên loại DTCP","")))</f>
        <v/>
      </c>
    </row>
    <row r="881" spans="2:12" ht="27.75" customHeight="1">
      <c r="B881" s="4">
        <f t="shared" si="28"/>
        <v>879</v>
      </c>
      <c r="C881" s="16"/>
      <c r="D881" s="10"/>
      <c r="E881" s="2"/>
      <c r="F881" s="10"/>
      <c r="G881" s="7"/>
      <c r="H881" s="7"/>
      <c r="I881" s="7"/>
      <c r="J881" s="14" t="str">
        <f t="shared" si="29"/>
        <v/>
      </c>
      <c r="K881" s="2"/>
      <c r="L881" s="4" t="str">
        <f>IF(AND(G881="",H881=""),"",IF(OR(C881&lt;NgayBatDau,C881&gt;NgayKetThuc),"Ngày tháng phải nằm trong kỳ kế toán",IF(AND(F881&lt;&gt;"",COUNTIF(#REF!,F881)=0),"Tên loại DT/CP chưa được khai báo vào DS Tên loại DTCP","")))</f>
        <v/>
      </c>
    </row>
    <row r="882" spans="2:12" ht="27.75" customHeight="1">
      <c r="B882" s="4">
        <f t="shared" si="28"/>
        <v>880</v>
      </c>
      <c r="C882" s="16"/>
      <c r="D882" s="10"/>
      <c r="E882" s="2"/>
      <c r="F882" s="10"/>
      <c r="G882" s="7"/>
      <c r="H882" s="7"/>
      <c r="I882" s="7"/>
      <c r="J882" s="14" t="str">
        <f t="shared" si="29"/>
        <v/>
      </c>
      <c r="K882" s="2"/>
      <c r="L882" s="4" t="str">
        <f>IF(AND(G882="",H882=""),"",IF(OR(C882&lt;NgayBatDau,C882&gt;NgayKetThuc),"Ngày tháng phải nằm trong kỳ kế toán",IF(AND(F882&lt;&gt;"",COUNTIF(#REF!,F882)=0),"Tên loại DT/CP chưa được khai báo vào DS Tên loại DTCP","")))</f>
        <v/>
      </c>
    </row>
    <row r="883" spans="2:12" ht="27.75" customHeight="1">
      <c r="B883" s="4">
        <f t="shared" si="28"/>
        <v>881</v>
      </c>
      <c r="C883" s="16"/>
      <c r="D883" s="10"/>
      <c r="E883" s="2"/>
      <c r="F883" s="10"/>
      <c r="G883" s="7"/>
      <c r="H883" s="7"/>
      <c r="I883" s="7"/>
      <c r="J883" s="14" t="str">
        <f t="shared" si="29"/>
        <v/>
      </c>
      <c r="K883" s="2"/>
      <c r="L883" s="4" t="str">
        <f>IF(AND(G883="",H883=""),"",IF(OR(C883&lt;NgayBatDau,C883&gt;NgayKetThuc),"Ngày tháng phải nằm trong kỳ kế toán",IF(AND(F883&lt;&gt;"",COUNTIF(#REF!,F883)=0),"Tên loại DT/CP chưa được khai báo vào DS Tên loại DTCP","")))</f>
        <v/>
      </c>
    </row>
    <row r="884" spans="2:12" ht="27.75" customHeight="1">
      <c r="B884" s="4">
        <f t="shared" si="28"/>
        <v>882</v>
      </c>
      <c r="C884" s="16"/>
      <c r="D884" s="10"/>
      <c r="E884" s="2"/>
      <c r="F884" s="10"/>
      <c r="G884" s="7"/>
      <c r="H884" s="7"/>
      <c r="I884" s="7"/>
      <c r="J884" s="14" t="str">
        <f t="shared" si="29"/>
        <v/>
      </c>
      <c r="K884" s="2"/>
      <c r="L884" s="4" t="str">
        <f>IF(AND(G884="",H884=""),"",IF(OR(C884&lt;NgayBatDau,C884&gt;NgayKetThuc),"Ngày tháng phải nằm trong kỳ kế toán",IF(AND(F884&lt;&gt;"",COUNTIF(#REF!,F884)=0),"Tên loại DT/CP chưa được khai báo vào DS Tên loại DTCP","")))</f>
        <v/>
      </c>
    </row>
    <row r="885" spans="2:12" ht="27.75" customHeight="1">
      <c r="B885" s="4">
        <f t="shared" si="28"/>
        <v>883</v>
      </c>
      <c r="C885" s="16"/>
      <c r="D885" s="10"/>
      <c r="E885" s="2"/>
      <c r="F885" s="10"/>
      <c r="G885" s="7"/>
      <c r="H885" s="7"/>
      <c r="I885" s="7"/>
      <c r="J885" s="14" t="str">
        <f t="shared" si="29"/>
        <v/>
      </c>
      <c r="K885" s="2"/>
      <c r="L885" s="4" t="str">
        <f>IF(AND(G885="",H885=""),"",IF(OR(C885&lt;NgayBatDau,C885&gt;NgayKetThuc),"Ngày tháng phải nằm trong kỳ kế toán",IF(AND(F885&lt;&gt;"",COUNTIF(#REF!,F885)=0),"Tên loại DT/CP chưa được khai báo vào DS Tên loại DTCP","")))</f>
        <v/>
      </c>
    </row>
    <row r="886" spans="2:12" ht="27.75" customHeight="1">
      <c r="B886" s="4">
        <f t="shared" si="28"/>
        <v>884</v>
      </c>
      <c r="C886" s="16"/>
      <c r="D886" s="10"/>
      <c r="E886" s="2"/>
      <c r="F886" s="10"/>
      <c r="G886" s="7"/>
      <c r="H886" s="7"/>
      <c r="I886" s="7"/>
      <c r="J886" s="14" t="str">
        <f t="shared" si="29"/>
        <v/>
      </c>
      <c r="K886" s="2"/>
      <c r="L886" s="4" t="str">
        <f>IF(AND(G886="",H886=""),"",IF(OR(C886&lt;NgayBatDau,C886&gt;NgayKetThuc),"Ngày tháng phải nằm trong kỳ kế toán",IF(AND(F886&lt;&gt;"",COUNTIF(#REF!,F886)=0),"Tên loại DT/CP chưa được khai báo vào DS Tên loại DTCP","")))</f>
        <v/>
      </c>
    </row>
    <row r="887" spans="2:12" ht="27.75" customHeight="1">
      <c r="B887" s="4">
        <f t="shared" si="28"/>
        <v>885</v>
      </c>
      <c r="C887" s="16"/>
      <c r="D887" s="10"/>
      <c r="E887" s="2"/>
      <c r="F887" s="10"/>
      <c r="G887" s="7"/>
      <c r="H887" s="7"/>
      <c r="I887" s="7"/>
      <c r="J887" s="14" t="str">
        <f t="shared" si="29"/>
        <v/>
      </c>
      <c r="K887" s="2"/>
      <c r="L887" s="4" t="str">
        <f>IF(AND(G887="",H887=""),"",IF(OR(C887&lt;NgayBatDau,C887&gt;NgayKetThuc),"Ngày tháng phải nằm trong kỳ kế toán",IF(AND(F887&lt;&gt;"",COUNTIF(#REF!,F887)=0),"Tên loại DT/CP chưa được khai báo vào DS Tên loại DTCP","")))</f>
        <v/>
      </c>
    </row>
    <row r="888" spans="2:12" ht="27.75" customHeight="1">
      <c r="B888" s="4">
        <f t="shared" si="28"/>
        <v>886</v>
      </c>
      <c r="C888" s="16"/>
      <c r="D888" s="10"/>
      <c r="E888" s="2"/>
      <c r="F888" s="10"/>
      <c r="G888" s="7"/>
      <c r="H888" s="7"/>
      <c r="I888" s="7"/>
      <c r="J888" s="14" t="str">
        <f t="shared" si="29"/>
        <v/>
      </c>
      <c r="K888" s="2"/>
      <c r="L888" s="4" t="str">
        <f>IF(AND(G888="",H888=""),"",IF(OR(C888&lt;NgayBatDau,C888&gt;NgayKetThuc),"Ngày tháng phải nằm trong kỳ kế toán",IF(AND(F888&lt;&gt;"",COUNTIF(#REF!,F888)=0),"Tên loại DT/CP chưa được khai báo vào DS Tên loại DTCP","")))</f>
        <v/>
      </c>
    </row>
    <row r="889" spans="2:12" ht="27.75" customHeight="1">
      <c r="B889" s="4">
        <f t="shared" si="28"/>
        <v>887</v>
      </c>
      <c r="C889" s="16"/>
      <c r="D889" s="10"/>
      <c r="E889" s="2"/>
      <c r="F889" s="10"/>
      <c r="G889" s="7"/>
      <c r="H889" s="7"/>
      <c r="I889" s="7"/>
      <c r="J889" s="14" t="str">
        <f t="shared" si="29"/>
        <v/>
      </c>
      <c r="K889" s="2"/>
      <c r="L889" s="4" t="str">
        <f>IF(AND(G889="",H889=""),"",IF(OR(C889&lt;NgayBatDau,C889&gt;NgayKetThuc),"Ngày tháng phải nằm trong kỳ kế toán",IF(AND(F889&lt;&gt;"",COUNTIF(#REF!,F889)=0),"Tên loại DT/CP chưa được khai báo vào DS Tên loại DTCP","")))</f>
        <v/>
      </c>
    </row>
    <row r="890" spans="2:12" ht="27.75" customHeight="1">
      <c r="B890" s="4">
        <f t="shared" si="28"/>
        <v>888</v>
      </c>
      <c r="C890" s="16"/>
      <c r="D890" s="10"/>
      <c r="E890" s="2"/>
      <c r="F890" s="10"/>
      <c r="G890" s="7"/>
      <c r="H890" s="7"/>
      <c r="I890" s="7"/>
      <c r="J890" s="14" t="str">
        <f t="shared" si="29"/>
        <v/>
      </c>
      <c r="K890" s="2"/>
      <c r="L890" s="4" t="str">
        <f>IF(AND(G890="",H890=""),"",IF(OR(C890&lt;NgayBatDau,C890&gt;NgayKetThuc),"Ngày tháng phải nằm trong kỳ kế toán",IF(AND(F890&lt;&gt;"",COUNTIF(#REF!,F890)=0),"Tên loại DT/CP chưa được khai báo vào DS Tên loại DTCP","")))</f>
        <v/>
      </c>
    </row>
    <row r="891" spans="2:12" ht="27.75" customHeight="1">
      <c r="B891" s="4">
        <f t="shared" si="28"/>
        <v>889</v>
      </c>
      <c r="C891" s="16"/>
      <c r="D891" s="10"/>
      <c r="E891" s="2"/>
      <c r="F891" s="10"/>
      <c r="G891" s="7"/>
      <c r="H891" s="7"/>
      <c r="I891" s="7"/>
      <c r="J891" s="14" t="str">
        <f t="shared" si="29"/>
        <v/>
      </c>
      <c r="K891" s="2"/>
      <c r="L891" s="4" t="str">
        <f>IF(AND(G891="",H891=""),"",IF(OR(C891&lt;NgayBatDau,C891&gt;NgayKetThuc),"Ngày tháng phải nằm trong kỳ kế toán",IF(AND(F891&lt;&gt;"",COUNTIF(#REF!,F891)=0),"Tên loại DT/CP chưa được khai báo vào DS Tên loại DTCP","")))</f>
        <v/>
      </c>
    </row>
    <row r="892" spans="2:12" ht="27.75" customHeight="1">
      <c r="B892" s="4">
        <f t="shared" si="28"/>
        <v>890</v>
      </c>
      <c r="C892" s="16"/>
      <c r="D892" s="10"/>
      <c r="E892" s="2"/>
      <c r="F892" s="10"/>
      <c r="G892" s="7"/>
      <c r="H892" s="7"/>
      <c r="I892" s="7"/>
      <c r="J892" s="14" t="str">
        <f t="shared" si="29"/>
        <v/>
      </c>
      <c r="K892" s="2"/>
      <c r="L892" s="4" t="str">
        <f>IF(AND(G892="",H892=""),"",IF(OR(C892&lt;NgayBatDau,C892&gt;NgayKetThuc),"Ngày tháng phải nằm trong kỳ kế toán",IF(AND(F892&lt;&gt;"",COUNTIF(#REF!,F892)=0),"Tên loại DT/CP chưa được khai báo vào DS Tên loại DTCP","")))</f>
        <v/>
      </c>
    </row>
    <row r="893" spans="2:12" ht="27.75" customHeight="1">
      <c r="B893" s="4">
        <f t="shared" si="28"/>
        <v>891</v>
      </c>
      <c r="C893" s="16"/>
      <c r="D893" s="10"/>
      <c r="E893" s="2"/>
      <c r="F893" s="10"/>
      <c r="G893" s="7"/>
      <c r="H893" s="7"/>
      <c r="I893" s="7"/>
      <c r="J893" s="14" t="str">
        <f t="shared" si="29"/>
        <v/>
      </c>
      <c r="K893" s="2"/>
      <c r="L893" s="4" t="str">
        <f>IF(AND(G893="",H893=""),"",IF(OR(C893&lt;NgayBatDau,C893&gt;NgayKetThuc),"Ngày tháng phải nằm trong kỳ kế toán",IF(AND(F893&lt;&gt;"",COUNTIF(#REF!,F893)=0),"Tên loại DT/CP chưa được khai báo vào DS Tên loại DTCP","")))</f>
        <v/>
      </c>
    </row>
    <row r="894" spans="2:12" ht="27.75" customHeight="1">
      <c r="B894" s="4">
        <f t="shared" si="28"/>
        <v>892</v>
      </c>
      <c r="C894" s="16"/>
      <c r="D894" s="10"/>
      <c r="E894" s="2"/>
      <c r="F894" s="10"/>
      <c r="G894" s="7"/>
      <c r="H894" s="7"/>
      <c r="I894" s="7"/>
      <c r="J894" s="14" t="str">
        <f t="shared" si="29"/>
        <v/>
      </c>
      <c r="K894" s="2"/>
      <c r="L894" s="4" t="str">
        <f>IF(AND(G894="",H894=""),"",IF(OR(C894&lt;NgayBatDau,C894&gt;NgayKetThuc),"Ngày tháng phải nằm trong kỳ kế toán",IF(AND(F894&lt;&gt;"",COUNTIF(#REF!,F894)=0),"Tên loại DT/CP chưa được khai báo vào DS Tên loại DTCP","")))</f>
        <v/>
      </c>
    </row>
    <row r="895" spans="2:12" ht="27.75" customHeight="1">
      <c r="B895" s="4">
        <f t="shared" si="28"/>
        <v>893</v>
      </c>
      <c r="C895" s="16"/>
      <c r="D895" s="10"/>
      <c r="E895" s="2"/>
      <c r="F895" s="10"/>
      <c r="G895" s="7"/>
      <c r="H895" s="7"/>
      <c r="I895" s="7"/>
      <c r="J895" s="14" t="str">
        <f t="shared" si="29"/>
        <v/>
      </c>
      <c r="K895" s="2"/>
      <c r="L895" s="4" t="str">
        <f>IF(AND(G895="",H895=""),"",IF(OR(C895&lt;NgayBatDau,C895&gt;NgayKetThuc),"Ngày tháng phải nằm trong kỳ kế toán",IF(AND(F895&lt;&gt;"",COUNTIF(#REF!,F895)=0),"Tên loại DT/CP chưa được khai báo vào DS Tên loại DTCP","")))</f>
        <v/>
      </c>
    </row>
    <row r="896" spans="2:12" ht="27.75" customHeight="1">
      <c r="B896" s="4">
        <f t="shared" si="28"/>
        <v>894</v>
      </c>
      <c r="C896" s="16"/>
      <c r="D896" s="10"/>
      <c r="E896" s="2"/>
      <c r="F896" s="10"/>
      <c r="G896" s="7"/>
      <c r="H896" s="7"/>
      <c r="I896" s="7"/>
      <c r="J896" s="14" t="str">
        <f t="shared" si="29"/>
        <v/>
      </c>
      <c r="K896" s="2"/>
      <c r="L896" s="4" t="str">
        <f>IF(AND(G896="",H896=""),"",IF(OR(C896&lt;NgayBatDau,C896&gt;NgayKetThuc),"Ngày tháng phải nằm trong kỳ kế toán",IF(AND(F896&lt;&gt;"",COUNTIF(#REF!,F896)=0),"Tên loại DT/CP chưa được khai báo vào DS Tên loại DTCP","")))</f>
        <v/>
      </c>
    </row>
    <row r="897" spans="2:12" ht="27.75" customHeight="1">
      <c r="B897" s="4">
        <f t="shared" si="28"/>
        <v>895</v>
      </c>
      <c r="C897" s="16"/>
      <c r="D897" s="10"/>
      <c r="E897" s="2"/>
      <c r="F897" s="10"/>
      <c r="G897" s="7"/>
      <c r="H897" s="7"/>
      <c r="I897" s="7"/>
      <c r="J897" s="14" t="str">
        <f t="shared" si="29"/>
        <v/>
      </c>
      <c r="K897" s="2"/>
      <c r="L897" s="4" t="str">
        <f>IF(AND(G897="",H897=""),"",IF(OR(C897&lt;NgayBatDau,C897&gt;NgayKetThuc),"Ngày tháng phải nằm trong kỳ kế toán",IF(AND(F897&lt;&gt;"",COUNTIF(#REF!,F897)=0),"Tên loại DT/CP chưa được khai báo vào DS Tên loại DTCP","")))</f>
        <v/>
      </c>
    </row>
    <row r="898" spans="2:12" ht="27.75" customHeight="1">
      <c r="B898" s="4">
        <f t="shared" si="28"/>
        <v>896</v>
      </c>
      <c r="C898" s="16"/>
      <c r="D898" s="10"/>
      <c r="E898" s="2"/>
      <c r="F898" s="10"/>
      <c r="G898" s="7"/>
      <c r="H898" s="7"/>
      <c r="I898" s="7"/>
      <c r="J898" s="14" t="str">
        <f t="shared" si="29"/>
        <v/>
      </c>
      <c r="K898" s="2"/>
      <c r="L898" s="4" t="str">
        <f>IF(AND(G898="",H898=""),"",IF(OR(C898&lt;NgayBatDau,C898&gt;NgayKetThuc),"Ngày tháng phải nằm trong kỳ kế toán",IF(AND(F898&lt;&gt;"",COUNTIF(#REF!,F898)=0),"Tên loại DT/CP chưa được khai báo vào DS Tên loại DTCP","")))</f>
        <v/>
      </c>
    </row>
    <row r="899" spans="2:12" ht="27.75" customHeight="1">
      <c r="B899" s="4">
        <f t="shared" si="28"/>
        <v>897</v>
      </c>
      <c r="C899" s="16"/>
      <c r="D899" s="10"/>
      <c r="E899" s="2"/>
      <c r="F899" s="10"/>
      <c r="G899" s="7"/>
      <c r="H899" s="7"/>
      <c r="I899" s="7"/>
      <c r="J899" s="14" t="str">
        <f t="shared" si="29"/>
        <v/>
      </c>
      <c r="K899" s="2"/>
      <c r="L899" s="4" t="str">
        <f>IF(AND(G899="",H899=""),"",IF(OR(C899&lt;NgayBatDau,C899&gt;NgayKetThuc),"Ngày tháng phải nằm trong kỳ kế toán",IF(AND(F899&lt;&gt;"",COUNTIF(#REF!,F899)=0),"Tên loại DT/CP chưa được khai báo vào DS Tên loại DTCP","")))</f>
        <v/>
      </c>
    </row>
    <row r="900" spans="2:12" ht="27.75" customHeight="1">
      <c r="B900" s="4">
        <f t="shared" ref="B900:B963" si="30">ROW(A900)-2</f>
        <v>898</v>
      </c>
      <c r="C900" s="16"/>
      <c r="D900" s="10"/>
      <c r="E900" s="2"/>
      <c r="F900" s="10"/>
      <c r="G900" s="7"/>
      <c r="H900" s="7"/>
      <c r="I900" s="7"/>
      <c r="J900" s="14" t="str">
        <f t="shared" ref="J900:J963" si="31">IF(G900&lt;&gt;"",G900*SUM(1,I900),IF(H900&lt;&gt;"",H900*SUM(1,I900),""))</f>
        <v/>
      </c>
      <c r="K900" s="2"/>
      <c r="L900" s="4" t="str">
        <f>IF(AND(G900="",H900=""),"",IF(OR(C900&lt;NgayBatDau,C900&gt;NgayKetThuc),"Ngày tháng phải nằm trong kỳ kế toán",IF(AND(F900&lt;&gt;"",COUNTIF(#REF!,F900)=0),"Tên loại DT/CP chưa được khai báo vào DS Tên loại DTCP","")))</f>
        <v/>
      </c>
    </row>
    <row r="901" spans="2:12" ht="27.75" customHeight="1">
      <c r="B901" s="4">
        <f t="shared" si="30"/>
        <v>899</v>
      </c>
      <c r="C901" s="16"/>
      <c r="D901" s="10"/>
      <c r="E901" s="2"/>
      <c r="F901" s="10"/>
      <c r="G901" s="7"/>
      <c r="H901" s="7"/>
      <c r="I901" s="7"/>
      <c r="J901" s="14" t="str">
        <f t="shared" si="31"/>
        <v/>
      </c>
      <c r="K901" s="2"/>
      <c r="L901" s="4" t="str">
        <f>IF(AND(G901="",H901=""),"",IF(OR(C901&lt;NgayBatDau,C901&gt;NgayKetThuc),"Ngày tháng phải nằm trong kỳ kế toán",IF(AND(F901&lt;&gt;"",COUNTIF(#REF!,F901)=0),"Tên loại DT/CP chưa được khai báo vào DS Tên loại DTCP","")))</f>
        <v/>
      </c>
    </row>
    <row r="902" spans="2:12" ht="27.75" customHeight="1">
      <c r="B902" s="4">
        <f t="shared" si="30"/>
        <v>900</v>
      </c>
      <c r="C902" s="16"/>
      <c r="D902" s="10"/>
      <c r="E902" s="2"/>
      <c r="F902" s="10"/>
      <c r="G902" s="7"/>
      <c r="H902" s="7"/>
      <c r="I902" s="7"/>
      <c r="J902" s="14" t="str">
        <f t="shared" si="31"/>
        <v/>
      </c>
      <c r="K902" s="2"/>
      <c r="L902" s="4" t="str">
        <f>IF(AND(G902="",H902=""),"",IF(OR(C902&lt;NgayBatDau,C902&gt;NgayKetThuc),"Ngày tháng phải nằm trong kỳ kế toán",IF(AND(F902&lt;&gt;"",COUNTIF(#REF!,F902)=0),"Tên loại DT/CP chưa được khai báo vào DS Tên loại DTCP","")))</f>
        <v/>
      </c>
    </row>
    <row r="903" spans="2:12" ht="27.75" customHeight="1">
      <c r="B903" s="4">
        <f t="shared" si="30"/>
        <v>901</v>
      </c>
      <c r="C903" s="16"/>
      <c r="D903" s="10"/>
      <c r="E903" s="2"/>
      <c r="F903" s="10"/>
      <c r="G903" s="7"/>
      <c r="H903" s="7"/>
      <c r="I903" s="7"/>
      <c r="J903" s="14" t="str">
        <f t="shared" si="31"/>
        <v/>
      </c>
      <c r="K903" s="2"/>
      <c r="L903" s="4" t="str">
        <f>IF(AND(G903="",H903=""),"",IF(OR(C903&lt;NgayBatDau,C903&gt;NgayKetThuc),"Ngày tháng phải nằm trong kỳ kế toán",IF(AND(F903&lt;&gt;"",COUNTIF(#REF!,F903)=0),"Tên loại DT/CP chưa được khai báo vào DS Tên loại DTCP","")))</f>
        <v/>
      </c>
    </row>
    <row r="904" spans="2:12" ht="27.75" customHeight="1">
      <c r="B904" s="4">
        <f t="shared" si="30"/>
        <v>902</v>
      </c>
      <c r="C904" s="16"/>
      <c r="D904" s="10"/>
      <c r="E904" s="2"/>
      <c r="F904" s="10"/>
      <c r="G904" s="7"/>
      <c r="H904" s="7"/>
      <c r="I904" s="7"/>
      <c r="J904" s="14" t="str">
        <f t="shared" si="31"/>
        <v/>
      </c>
      <c r="K904" s="2"/>
      <c r="L904" s="4" t="str">
        <f>IF(AND(G904="",H904=""),"",IF(OR(C904&lt;NgayBatDau,C904&gt;NgayKetThuc),"Ngày tháng phải nằm trong kỳ kế toán",IF(AND(F904&lt;&gt;"",COUNTIF(#REF!,F904)=0),"Tên loại DT/CP chưa được khai báo vào DS Tên loại DTCP","")))</f>
        <v/>
      </c>
    </row>
    <row r="905" spans="2:12" ht="27.75" customHeight="1">
      <c r="B905" s="4">
        <f t="shared" si="30"/>
        <v>903</v>
      </c>
      <c r="C905" s="16"/>
      <c r="D905" s="10"/>
      <c r="E905" s="2"/>
      <c r="F905" s="10"/>
      <c r="G905" s="7"/>
      <c r="H905" s="7"/>
      <c r="I905" s="7"/>
      <c r="J905" s="14" t="str">
        <f t="shared" si="31"/>
        <v/>
      </c>
      <c r="K905" s="2"/>
      <c r="L905" s="4" t="str">
        <f>IF(AND(G905="",H905=""),"",IF(OR(C905&lt;NgayBatDau,C905&gt;NgayKetThuc),"Ngày tháng phải nằm trong kỳ kế toán",IF(AND(F905&lt;&gt;"",COUNTIF(#REF!,F905)=0),"Tên loại DT/CP chưa được khai báo vào DS Tên loại DTCP","")))</f>
        <v/>
      </c>
    </row>
    <row r="906" spans="2:12" ht="27.75" customHeight="1">
      <c r="B906" s="4">
        <f t="shared" si="30"/>
        <v>904</v>
      </c>
      <c r="C906" s="16"/>
      <c r="D906" s="10"/>
      <c r="E906" s="2"/>
      <c r="F906" s="10"/>
      <c r="G906" s="7"/>
      <c r="H906" s="7"/>
      <c r="I906" s="7"/>
      <c r="J906" s="14" t="str">
        <f t="shared" si="31"/>
        <v/>
      </c>
      <c r="K906" s="2"/>
      <c r="L906" s="4" t="str">
        <f>IF(AND(G906="",H906=""),"",IF(OR(C906&lt;NgayBatDau,C906&gt;NgayKetThuc),"Ngày tháng phải nằm trong kỳ kế toán",IF(AND(F906&lt;&gt;"",COUNTIF(#REF!,F906)=0),"Tên loại DT/CP chưa được khai báo vào DS Tên loại DTCP","")))</f>
        <v/>
      </c>
    </row>
    <row r="907" spans="2:12" ht="27.75" customHeight="1">
      <c r="B907" s="4">
        <f t="shared" si="30"/>
        <v>905</v>
      </c>
      <c r="C907" s="16"/>
      <c r="D907" s="10"/>
      <c r="E907" s="2"/>
      <c r="F907" s="10"/>
      <c r="G907" s="7"/>
      <c r="H907" s="7"/>
      <c r="I907" s="7"/>
      <c r="J907" s="14" t="str">
        <f t="shared" si="31"/>
        <v/>
      </c>
      <c r="K907" s="2"/>
      <c r="L907" s="4" t="str">
        <f>IF(AND(G907="",H907=""),"",IF(OR(C907&lt;NgayBatDau,C907&gt;NgayKetThuc),"Ngày tháng phải nằm trong kỳ kế toán",IF(AND(F907&lt;&gt;"",COUNTIF(#REF!,F907)=0),"Tên loại DT/CP chưa được khai báo vào DS Tên loại DTCP","")))</f>
        <v/>
      </c>
    </row>
    <row r="908" spans="2:12" ht="27.75" customHeight="1">
      <c r="B908" s="4">
        <f t="shared" si="30"/>
        <v>906</v>
      </c>
      <c r="C908" s="16"/>
      <c r="D908" s="10"/>
      <c r="E908" s="2"/>
      <c r="F908" s="10"/>
      <c r="G908" s="7"/>
      <c r="H908" s="7"/>
      <c r="I908" s="7"/>
      <c r="J908" s="14" t="str">
        <f t="shared" si="31"/>
        <v/>
      </c>
      <c r="K908" s="2"/>
      <c r="L908" s="4" t="str">
        <f>IF(AND(G908="",H908=""),"",IF(OR(C908&lt;NgayBatDau,C908&gt;NgayKetThuc),"Ngày tháng phải nằm trong kỳ kế toán",IF(AND(F908&lt;&gt;"",COUNTIF(#REF!,F908)=0),"Tên loại DT/CP chưa được khai báo vào DS Tên loại DTCP","")))</f>
        <v/>
      </c>
    </row>
    <row r="909" spans="2:12" ht="27.75" customHeight="1">
      <c r="B909" s="4">
        <f t="shared" si="30"/>
        <v>907</v>
      </c>
      <c r="C909" s="16"/>
      <c r="D909" s="10"/>
      <c r="E909" s="2"/>
      <c r="F909" s="10"/>
      <c r="G909" s="7"/>
      <c r="H909" s="7"/>
      <c r="I909" s="7"/>
      <c r="J909" s="14" t="str">
        <f t="shared" si="31"/>
        <v/>
      </c>
      <c r="K909" s="2"/>
      <c r="L909" s="4" t="str">
        <f>IF(AND(G909="",H909=""),"",IF(OR(C909&lt;NgayBatDau,C909&gt;NgayKetThuc),"Ngày tháng phải nằm trong kỳ kế toán",IF(AND(F909&lt;&gt;"",COUNTIF(#REF!,F909)=0),"Tên loại DT/CP chưa được khai báo vào DS Tên loại DTCP","")))</f>
        <v/>
      </c>
    </row>
    <row r="910" spans="2:12" ht="27.75" customHeight="1">
      <c r="B910" s="4">
        <f t="shared" si="30"/>
        <v>908</v>
      </c>
      <c r="C910" s="16"/>
      <c r="D910" s="10"/>
      <c r="E910" s="2"/>
      <c r="F910" s="10"/>
      <c r="G910" s="7"/>
      <c r="H910" s="7"/>
      <c r="I910" s="7"/>
      <c r="J910" s="14" t="str">
        <f t="shared" si="31"/>
        <v/>
      </c>
      <c r="K910" s="2"/>
      <c r="L910" s="4" t="str">
        <f>IF(AND(G910="",H910=""),"",IF(OR(C910&lt;NgayBatDau,C910&gt;NgayKetThuc),"Ngày tháng phải nằm trong kỳ kế toán",IF(AND(F910&lt;&gt;"",COUNTIF(#REF!,F910)=0),"Tên loại DT/CP chưa được khai báo vào DS Tên loại DTCP","")))</f>
        <v/>
      </c>
    </row>
    <row r="911" spans="2:12" ht="27.75" customHeight="1">
      <c r="B911" s="4">
        <f t="shared" si="30"/>
        <v>909</v>
      </c>
      <c r="C911" s="16"/>
      <c r="D911" s="10"/>
      <c r="E911" s="2"/>
      <c r="F911" s="10"/>
      <c r="G911" s="7"/>
      <c r="H911" s="7"/>
      <c r="I911" s="7"/>
      <c r="J911" s="14" t="str">
        <f t="shared" si="31"/>
        <v/>
      </c>
      <c r="K911" s="2"/>
      <c r="L911" s="4" t="str">
        <f>IF(AND(G911="",H911=""),"",IF(OR(C911&lt;NgayBatDau,C911&gt;NgayKetThuc),"Ngày tháng phải nằm trong kỳ kế toán",IF(AND(F911&lt;&gt;"",COUNTIF(#REF!,F911)=0),"Tên loại DT/CP chưa được khai báo vào DS Tên loại DTCP","")))</f>
        <v/>
      </c>
    </row>
    <row r="912" spans="2:12" ht="27.75" customHeight="1">
      <c r="B912" s="4">
        <f t="shared" si="30"/>
        <v>910</v>
      </c>
      <c r="C912" s="16"/>
      <c r="D912" s="10"/>
      <c r="E912" s="2"/>
      <c r="F912" s="10"/>
      <c r="G912" s="7"/>
      <c r="H912" s="7"/>
      <c r="I912" s="7"/>
      <c r="J912" s="14" t="str">
        <f t="shared" si="31"/>
        <v/>
      </c>
      <c r="K912" s="2"/>
      <c r="L912" s="4" t="str">
        <f>IF(AND(G912="",H912=""),"",IF(OR(C912&lt;NgayBatDau,C912&gt;NgayKetThuc),"Ngày tháng phải nằm trong kỳ kế toán",IF(AND(F912&lt;&gt;"",COUNTIF(#REF!,F912)=0),"Tên loại DT/CP chưa được khai báo vào DS Tên loại DTCP","")))</f>
        <v/>
      </c>
    </row>
    <row r="913" spans="2:12" ht="27.75" customHeight="1">
      <c r="B913" s="4">
        <f t="shared" si="30"/>
        <v>911</v>
      </c>
      <c r="C913" s="16"/>
      <c r="D913" s="10"/>
      <c r="E913" s="2"/>
      <c r="F913" s="10"/>
      <c r="G913" s="7"/>
      <c r="H913" s="7"/>
      <c r="I913" s="7"/>
      <c r="J913" s="14" t="str">
        <f t="shared" si="31"/>
        <v/>
      </c>
      <c r="K913" s="2"/>
      <c r="L913" s="4" t="str">
        <f>IF(AND(G913="",H913=""),"",IF(OR(C913&lt;NgayBatDau,C913&gt;NgayKetThuc),"Ngày tháng phải nằm trong kỳ kế toán",IF(AND(F913&lt;&gt;"",COUNTIF(#REF!,F913)=0),"Tên loại DT/CP chưa được khai báo vào DS Tên loại DTCP","")))</f>
        <v/>
      </c>
    </row>
    <row r="914" spans="2:12" ht="27.75" customHeight="1">
      <c r="B914" s="4">
        <f t="shared" si="30"/>
        <v>912</v>
      </c>
      <c r="C914" s="16"/>
      <c r="D914" s="10"/>
      <c r="E914" s="2"/>
      <c r="F914" s="10"/>
      <c r="G914" s="7"/>
      <c r="H914" s="7"/>
      <c r="I914" s="7"/>
      <c r="J914" s="14" t="str">
        <f t="shared" si="31"/>
        <v/>
      </c>
      <c r="K914" s="2"/>
      <c r="L914" s="4" t="str">
        <f>IF(AND(G914="",H914=""),"",IF(OR(C914&lt;NgayBatDau,C914&gt;NgayKetThuc),"Ngày tháng phải nằm trong kỳ kế toán",IF(AND(F914&lt;&gt;"",COUNTIF(#REF!,F914)=0),"Tên loại DT/CP chưa được khai báo vào DS Tên loại DTCP","")))</f>
        <v/>
      </c>
    </row>
    <row r="915" spans="2:12" ht="27.75" customHeight="1">
      <c r="B915" s="4">
        <f t="shared" si="30"/>
        <v>913</v>
      </c>
      <c r="C915" s="16"/>
      <c r="D915" s="10"/>
      <c r="E915" s="2"/>
      <c r="F915" s="10"/>
      <c r="G915" s="7"/>
      <c r="H915" s="7"/>
      <c r="I915" s="7"/>
      <c r="J915" s="14" t="str">
        <f t="shared" si="31"/>
        <v/>
      </c>
      <c r="K915" s="2"/>
      <c r="L915" s="4" t="str">
        <f>IF(AND(G915="",H915=""),"",IF(OR(C915&lt;NgayBatDau,C915&gt;NgayKetThuc),"Ngày tháng phải nằm trong kỳ kế toán",IF(AND(F915&lt;&gt;"",COUNTIF(#REF!,F915)=0),"Tên loại DT/CP chưa được khai báo vào DS Tên loại DTCP","")))</f>
        <v/>
      </c>
    </row>
    <row r="916" spans="2:12" ht="27.75" customHeight="1">
      <c r="B916" s="4">
        <f t="shared" si="30"/>
        <v>914</v>
      </c>
      <c r="C916" s="16"/>
      <c r="D916" s="10"/>
      <c r="E916" s="2"/>
      <c r="F916" s="10"/>
      <c r="G916" s="7"/>
      <c r="H916" s="7"/>
      <c r="I916" s="7"/>
      <c r="J916" s="14" t="str">
        <f t="shared" si="31"/>
        <v/>
      </c>
      <c r="K916" s="2"/>
      <c r="L916" s="4" t="str">
        <f>IF(AND(G916="",H916=""),"",IF(OR(C916&lt;NgayBatDau,C916&gt;NgayKetThuc),"Ngày tháng phải nằm trong kỳ kế toán",IF(AND(F916&lt;&gt;"",COUNTIF(#REF!,F916)=0),"Tên loại DT/CP chưa được khai báo vào DS Tên loại DTCP","")))</f>
        <v/>
      </c>
    </row>
    <row r="917" spans="2:12" ht="27.75" customHeight="1">
      <c r="B917" s="4">
        <f t="shared" si="30"/>
        <v>915</v>
      </c>
      <c r="C917" s="16"/>
      <c r="D917" s="10"/>
      <c r="E917" s="2"/>
      <c r="F917" s="10"/>
      <c r="G917" s="7"/>
      <c r="H917" s="7"/>
      <c r="I917" s="7"/>
      <c r="J917" s="14" t="str">
        <f t="shared" si="31"/>
        <v/>
      </c>
      <c r="K917" s="2"/>
      <c r="L917" s="4" t="str">
        <f>IF(AND(G917="",H917=""),"",IF(OR(C917&lt;NgayBatDau,C917&gt;NgayKetThuc),"Ngày tháng phải nằm trong kỳ kế toán",IF(AND(F917&lt;&gt;"",COUNTIF(#REF!,F917)=0),"Tên loại DT/CP chưa được khai báo vào DS Tên loại DTCP","")))</f>
        <v/>
      </c>
    </row>
    <row r="918" spans="2:12" ht="27.75" customHeight="1">
      <c r="B918" s="4">
        <f t="shared" si="30"/>
        <v>916</v>
      </c>
      <c r="C918" s="16"/>
      <c r="D918" s="10"/>
      <c r="E918" s="2"/>
      <c r="F918" s="10"/>
      <c r="G918" s="7"/>
      <c r="H918" s="7"/>
      <c r="I918" s="7"/>
      <c r="J918" s="14" t="str">
        <f t="shared" si="31"/>
        <v/>
      </c>
      <c r="K918" s="2"/>
      <c r="L918" s="4" t="str">
        <f>IF(AND(G918="",H918=""),"",IF(OR(C918&lt;NgayBatDau,C918&gt;NgayKetThuc),"Ngày tháng phải nằm trong kỳ kế toán",IF(AND(F918&lt;&gt;"",COUNTIF(#REF!,F918)=0),"Tên loại DT/CP chưa được khai báo vào DS Tên loại DTCP","")))</f>
        <v/>
      </c>
    </row>
    <row r="919" spans="2:12" ht="27.75" customHeight="1">
      <c r="B919" s="4">
        <f t="shared" si="30"/>
        <v>917</v>
      </c>
      <c r="C919" s="16"/>
      <c r="D919" s="10"/>
      <c r="E919" s="2"/>
      <c r="F919" s="10"/>
      <c r="G919" s="7"/>
      <c r="H919" s="7"/>
      <c r="I919" s="7"/>
      <c r="J919" s="14" t="str">
        <f t="shared" si="31"/>
        <v/>
      </c>
      <c r="K919" s="2"/>
      <c r="L919" s="4" t="str">
        <f>IF(AND(G919="",H919=""),"",IF(OR(C919&lt;NgayBatDau,C919&gt;NgayKetThuc),"Ngày tháng phải nằm trong kỳ kế toán",IF(AND(F919&lt;&gt;"",COUNTIF(#REF!,F919)=0),"Tên loại DT/CP chưa được khai báo vào DS Tên loại DTCP","")))</f>
        <v/>
      </c>
    </row>
    <row r="920" spans="2:12" ht="27.75" customHeight="1">
      <c r="B920" s="4">
        <f t="shared" si="30"/>
        <v>918</v>
      </c>
      <c r="C920" s="16"/>
      <c r="D920" s="10"/>
      <c r="E920" s="2"/>
      <c r="F920" s="10"/>
      <c r="G920" s="7"/>
      <c r="H920" s="7"/>
      <c r="I920" s="7"/>
      <c r="J920" s="14" t="str">
        <f t="shared" si="31"/>
        <v/>
      </c>
      <c r="K920" s="2"/>
      <c r="L920" s="4" t="str">
        <f>IF(AND(G920="",H920=""),"",IF(OR(C920&lt;NgayBatDau,C920&gt;NgayKetThuc),"Ngày tháng phải nằm trong kỳ kế toán",IF(AND(F920&lt;&gt;"",COUNTIF(#REF!,F920)=0),"Tên loại DT/CP chưa được khai báo vào DS Tên loại DTCP","")))</f>
        <v/>
      </c>
    </row>
    <row r="921" spans="2:12" ht="27.75" customHeight="1">
      <c r="B921" s="4">
        <f t="shared" si="30"/>
        <v>919</v>
      </c>
      <c r="C921" s="16"/>
      <c r="D921" s="10"/>
      <c r="E921" s="2"/>
      <c r="F921" s="10"/>
      <c r="G921" s="7"/>
      <c r="H921" s="7"/>
      <c r="I921" s="7"/>
      <c r="J921" s="14" t="str">
        <f t="shared" si="31"/>
        <v/>
      </c>
      <c r="K921" s="2"/>
      <c r="L921" s="4" t="str">
        <f>IF(AND(G921="",H921=""),"",IF(OR(C921&lt;NgayBatDau,C921&gt;NgayKetThuc),"Ngày tháng phải nằm trong kỳ kế toán",IF(AND(F921&lt;&gt;"",COUNTIF(#REF!,F921)=0),"Tên loại DT/CP chưa được khai báo vào DS Tên loại DTCP","")))</f>
        <v/>
      </c>
    </row>
    <row r="922" spans="2:12" ht="27.75" customHeight="1">
      <c r="B922" s="4">
        <f t="shared" si="30"/>
        <v>920</v>
      </c>
      <c r="C922" s="16"/>
      <c r="D922" s="10"/>
      <c r="E922" s="2"/>
      <c r="F922" s="10"/>
      <c r="G922" s="7"/>
      <c r="H922" s="7"/>
      <c r="I922" s="7"/>
      <c r="J922" s="14" t="str">
        <f t="shared" si="31"/>
        <v/>
      </c>
      <c r="K922" s="2"/>
      <c r="L922" s="4" t="str">
        <f>IF(AND(G922="",H922=""),"",IF(OR(C922&lt;NgayBatDau,C922&gt;NgayKetThuc),"Ngày tháng phải nằm trong kỳ kế toán",IF(AND(F922&lt;&gt;"",COUNTIF(#REF!,F922)=0),"Tên loại DT/CP chưa được khai báo vào DS Tên loại DTCP","")))</f>
        <v/>
      </c>
    </row>
    <row r="923" spans="2:12" ht="27.75" customHeight="1">
      <c r="B923" s="4">
        <f t="shared" si="30"/>
        <v>921</v>
      </c>
      <c r="C923" s="16"/>
      <c r="D923" s="10"/>
      <c r="E923" s="2"/>
      <c r="F923" s="10"/>
      <c r="G923" s="7"/>
      <c r="H923" s="7"/>
      <c r="I923" s="7"/>
      <c r="J923" s="14" t="str">
        <f t="shared" si="31"/>
        <v/>
      </c>
      <c r="K923" s="2"/>
      <c r="L923" s="4" t="str">
        <f>IF(AND(G923="",H923=""),"",IF(OR(C923&lt;NgayBatDau,C923&gt;NgayKetThuc),"Ngày tháng phải nằm trong kỳ kế toán",IF(AND(F923&lt;&gt;"",COUNTIF(#REF!,F923)=0),"Tên loại DT/CP chưa được khai báo vào DS Tên loại DTCP","")))</f>
        <v/>
      </c>
    </row>
    <row r="924" spans="2:12" ht="27.75" customHeight="1">
      <c r="B924" s="4">
        <f t="shared" si="30"/>
        <v>922</v>
      </c>
      <c r="C924" s="16"/>
      <c r="D924" s="10"/>
      <c r="E924" s="2"/>
      <c r="F924" s="10"/>
      <c r="G924" s="7"/>
      <c r="H924" s="7"/>
      <c r="I924" s="7"/>
      <c r="J924" s="14" t="str">
        <f t="shared" si="31"/>
        <v/>
      </c>
      <c r="K924" s="2"/>
      <c r="L924" s="4" t="str">
        <f>IF(AND(G924="",H924=""),"",IF(OR(C924&lt;NgayBatDau,C924&gt;NgayKetThuc),"Ngày tháng phải nằm trong kỳ kế toán",IF(AND(F924&lt;&gt;"",COUNTIF(#REF!,F924)=0),"Tên loại DT/CP chưa được khai báo vào DS Tên loại DTCP","")))</f>
        <v/>
      </c>
    </row>
    <row r="925" spans="2:12" ht="27.75" customHeight="1">
      <c r="B925" s="4">
        <f t="shared" si="30"/>
        <v>923</v>
      </c>
      <c r="C925" s="16"/>
      <c r="D925" s="10"/>
      <c r="E925" s="2"/>
      <c r="F925" s="10"/>
      <c r="G925" s="7"/>
      <c r="H925" s="7"/>
      <c r="I925" s="7"/>
      <c r="J925" s="14" t="str">
        <f t="shared" si="31"/>
        <v/>
      </c>
      <c r="K925" s="2"/>
      <c r="L925" s="4" t="str">
        <f>IF(AND(G925="",H925=""),"",IF(OR(C925&lt;NgayBatDau,C925&gt;NgayKetThuc),"Ngày tháng phải nằm trong kỳ kế toán",IF(AND(F925&lt;&gt;"",COUNTIF(#REF!,F925)=0),"Tên loại DT/CP chưa được khai báo vào DS Tên loại DTCP","")))</f>
        <v/>
      </c>
    </row>
    <row r="926" spans="2:12" ht="27.75" customHeight="1">
      <c r="B926" s="4">
        <f t="shared" si="30"/>
        <v>924</v>
      </c>
      <c r="C926" s="16"/>
      <c r="D926" s="10"/>
      <c r="E926" s="2"/>
      <c r="F926" s="10"/>
      <c r="G926" s="7"/>
      <c r="H926" s="7"/>
      <c r="I926" s="7"/>
      <c r="J926" s="14" t="str">
        <f t="shared" si="31"/>
        <v/>
      </c>
      <c r="K926" s="2"/>
      <c r="L926" s="4" t="str">
        <f>IF(AND(G926="",H926=""),"",IF(OR(C926&lt;NgayBatDau,C926&gt;NgayKetThuc),"Ngày tháng phải nằm trong kỳ kế toán",IF(AND(F926&lt;&gt;"",COUNTIF(#REF!,F926)=0),"Tên loại DT/CP chưa được khai báo vào DS Tên loại DTCP","")))</f>
        <v/>
      </c>
    </row>
    <row r="927" spans="2:12" ht="27.75" customHeight="1">
      <c r="B927" s="4">
        <f t="shared" si="30"/>
        <v>925</v>
      </c>
      <c r="C927" s="16"/>
      <c r="D927" s="10"/>
      <c r="E927" s="2"/>
      <c r="F927" s="10"/>
      <c r="G927" s="7"/>
      <c r="H927" s="7"/>
      <c r="I927" s="7"/>
      <c r="J927" s="14" t="str">
        <f t="shared" si="31"/>
        <v/>
      </c>
      <c r="K927" s="2"/>
      <c r="L927" s="4" t="str">
        <f>IF(AND(G927="",H927=""),"",IF(OR(C927&lt;NgayBatDau,C927&gt;NgayKetThuc),"Ngày tháng phải nằm trong kỳ kế toán",IF(AND(F927&lt;&gt;"",COUNTIF(#REF!,F927)=0),"Tên loại DT/CP chưa được khai báo vào DS Tên loại DTCP","")))</f>
        <v/>
      </c>
    </row>
    <row r="928" spans="2:12" ht="27.75" customHeight="1">
      <c r="B928" s="4">
        <f t="shared" si="30"/>
        <v>926</v>
      </c>
      <c r="C928" s="16"/>
      <c r="D928" s="10"/>
      <c r="E928" s="2"/>
      <c r="F928" s="10"/>
      <c r="G928" s="7"/>
      <c r="H928" s="7"/>
      <c r="I928" s="7"/>
      <c r="J928" s="14" t="str">
        <f t="shared" si="31"/>
        <v/>
      </c>
      <c r="K928" s="2"/>
      <c r="L928" s="4" t="str">
        <f>IF(AND(G928="",H928=""),"",IF(OR(C928&lt;NgayBatDau,C928&gt;NgayKetThuc),"Ngày tháng phải nằm trong kỳ kế toán",IF(AND(F928&lt;&gt;"",COUNTIF(#REF!,F928)=0),"Tên loại DT/CP chưa được khai báo vào DS Tên loại DTCP","")))</f>
        <v/>
      </c>
    </row>
    <row r="929" spans="2:12" ht="27.75" customHeight="1">
      <c r="B929" s="4">
        <f t="shared" si="30"/>
        <v>927</v>
      </c>
      <c r="C929" s="16"/>
      <c r="D929" s="10"/>
      <c r="E929" s="2"/>
      <c r="F929" s="10"/>
      <c r="G929" s="7"/>
      <c r="H929" s="7"/>
      <c r="I929" s="7"/>
      <c r="J929" s="14" t="str">
        <f t="shared" si="31"/>
        <v/>
      </c>
      <c r="K929" s="2"/>
      <c r="L929" s="4" t="str">
        <f>IF(AND(G929="",H929=""),"",IF(OR(C929&lt;NgayBatDau,C929&gt;NgayKetThuc),"Ngày tháng phải nằm trong kỳ kế toán",IF(AND(F929&lt;&gt;"",COUNTIF(#REF!,F929)=0),"Tên loại DT/CP chưa được khai báo vào DS Tên loại DTCP","")))</f>
        <v/>
      </c>
    </row>
    <row r="930" spans="2:12" ht="27.75" customHeight="1">
      <c r="B930" s="4">
        <f t="shared" si="30"/>
        <v>928</v>
      </c>
      <c r="C930" s="16"/>
      <c r="D930" s="10"/>
      <c r="E930" s="2"/>
      <c r="F930" s="10"/>
      <c r="G930" s="7"/>
      <c r="H930" s="7"/>
      <c r="I930" s="7"/>
      <c r="J930" s="14" t="str">
        <f t="shared" si="31"/>
        <v/>
      </c>
      <c r="K930" s="2"/>
      <c r="L930" s="4" t="str">
        <f>IF(AND(G930="",H930=""),"",IF(OR(C930&lt;NgayBatDau,C930&gt;NgayKetThuc),"Ngày tháng phải nằm trong kỳ kế toán",IF(AND(F930&lt;&gt;"",COUNTIF(#REF!,F930)=0),"Tên loại DT/CP chưa được khai báo vào DS Tên loại DTCP","")))</f>
        <v/>
      </c>
    </row>
    <row r="931" spans="2:12" ht="27.75" customHeight="1">
      <c r="B931" s="4">
        <f t="shared" si="30"/>
        <v>929</v>
      </c>
      <c r="C931" s="16"/>
      <c r="D931" s="10"/>
      <c r="E931" s="2"/>
      <c r="F931" s="10"/>
      <c r="G931" s="7"/>
      <c r="H931" s="7"/>
      <c r="I931" s="7"/>
      <c r="J931" s="14" t="str">
        <f t="shared" si="31"/>
        <v/>
      </c>
      <c r="K931" s="2"/>
      <c r="L931" s="4" t="str">
        <f>IF(AND(G931="",H931=""),"",IF(OR(C931&lt;NgayBatDau,C931&gt;NgayKetThuc),"Ngày tháng phải nằm trong kỳ kế toán",IF(AND(F931&lt;&gt;"",COUNTIF(#REF!,F931)=0),"Tên loại DT/CP chưa được khai báo vào DS Tên loại DTCP","")))</f>
        <v/>
      </c>
    </row>
    <row r="932" spans="2:12" ht="27.75" customHeight="1">
      <c r="B932" s="4">
        <f t="shared" si="30"/>
        <v>930</v>
      </c>
      <c r="C932" s="16"/>
      <c r="D932" s="10"/>
      <c r="E932" s="2"/>
      <c r="F932" s="10"/>
      <c r="G932" s="7"/>
      <c r="H932" s="7"/>
      <c r="I932" s="7"/>
      <c r="J932" s="14" t="str">
        <f t="shared" si="31"/>
        <v/>
      </c>
      <c r="K932" s="2"/>
      <c r="L932" s="4" t="str">
        <f>IF(AND(G932="",H932=""),"",IF(OR(C932&lt;NgayBatDau,C932&gt;NgayKetThuc),"Ngày tháng phải nằm trong kỳ kế toán",IF(AND(F932&lt;&gt;"",COUNTIF(#REF!,F932)=0),"Tên loại DT/CP chưa được khai báo vào DS Tên loại DTCP","")))</f>
        <v/>
      </c>
    </row>
    <row r="933" spans="2:12" ht="27.75" customHeight="1">
      <c r="B933" s="4">
        <f t="shared" si="30"/>
        <v>931</v>
      </c>
      <c r="C933" s="16"/>
      <c r="D933" s="10"/>
      <c r="E933" s="2"/>
      <c r="F933" s="10"/>
      <c r="G933" s="7"/>
      <c r="H933" s="7"/>
      <c r="I933" s="7"/>
      <c r="J933" s="14" t="str">
        <f t="shared" si="31"/>
        <v/>
      </c>
      <c r="K933" s="2"/>
      <c r="L933" s="4" t="str">
        <f>IF(AND(G933="",H933=""),"",IF(OR(C933&lt;NgayBatDau,C933&gt;NgayKetThuc),"Ngày tháng phải nằm trong kỳ kế toán",IF(AND(F933&lt;&gt;"",COUNTIF(#REF!,F933)=0),"Tên loại DT/CP chưa được khai báo vào DS Tên loại DTCP","")))</f>
        <v/>
      </c>
    </row>
    <row r="934" spans="2:12" ht="27.75" customHeight="1">
      <c r="B934" s="4">
        <f t="shared" si="30"/>
        <v>932</v>
      </c>
      <c r="C934" s="16"/>
      <c r="D934" s="10"/>
      <c r="E934" s="2"/>
      <c r="F934" s="10"/>
      <c r="G934" s="7"/>
      <c r="H934" s="7"/>
      <c r="I934" s="7"/>
      <c r="J934" s="14" t="str">
        <f t="shared" si="31"/>
        <v/>
      </c>
      <c r="K934" s="2"/>
      <c r="L934" s="4" t="str">
        <f>IF(AND(G934="",H934=""),"",IF(OR(C934&lt;NgayBatDau,C934&gt;NgayKetThuc),"Ngày tháng phải nằm trong kỳ kế toán",IF(AND(F934&lt;&gt;"",COUNTIF(#REF!,F934)=0),"Tên loại DT/CP chưa được khai báo vào DS Tên loại DTCP","")))</f>
        <v/>
      </c>
    </row>
    <row r="935" spans="2:12" ht="27.75" customHeight="1">
      <c r="B935" s="4">
        <f t="shared" si="30"/>
        <v>933</v>
      </c>
      <c r="C935" s="16"/>
      <c r="D935" s="10"/>
      <c r="E935" s="2"/>
      <c r="F935" s="10"/>
      <c r="G935" s="7"/>
      <c r="H935" s="7"/>
      <c r="I935" s="7"/>
      <c r="J935" s="14" t="str">
        <f t="shared" si="31"/>
        <v/>
      </c>
      <c r="K935" s="2"/>
      <c r="L935" s="4" t="str">
        <f>IF(AND(G935="",H935=""),"",IF(OR(C935&lt;NgayBatDau,C935&gt;NgayKetThuc),"Ngày tháng phải nằm trong kỳ kế toán",IF(AND(F935&lt;&gt;"",COUNTIF(#REF!,F935)=0),"Tên loại DT/CP chưa được khai báo vào DS Tên loại DTCP","")))</f>
        <v/>
      </c>
    </row>
    <row r="936" spans="2:12" ht="27.75" customHeight="1">
      <c r="B936" s="4">
        <f t="shared" si="30"/>
        <v>934</v>
      </c>
      <c r="C936" s="16"/>
      <c r="D936" s="10"/>
      <c r="E936" s="2"/>
      <c r="F936" s="10"/>
      <c r="G936" s="7"/>
      <c r="H936" s="7"/>
      <c r="I936" s="7"/>
      <c r="J936" s="14" t="str">
        <f t="shared" si="31"/>
        <v/>
      </c>
      <c r="K936" s="2"/>
      <c r="L936" s="4" t="str">
        <f>IF(AND(G936="",H936=""),"",IF(OR(C936&lt;NgayBatDau,C936&gt;NgayKetThuc),"Ngày tháng phải nằm trong kỳ kế toán",IF(AND(F936&lt;&gt;"",COUNTIF(#REF!,F936)=0),"Tên loại DT/CP chưa được khai báo vào DS Tên loại DTCP","")))</f>
        <v/>
      </c>
    </row>
    <row r="937" spans="2:12" ht="27.75" customHeight="1">
      <c r="B937" s="4">
        <f t="shared" si="30"/>
        <v>935</v>
      </c>
      <c r="C937" s="16"/>
      <c r="D937" s="10"/>
      <c r="E937" s="2"/>
      <c r="F937" s="10"/>
      <c r="G937" s="7"/>
      <c r="H937" s="7"/>
      <c r="I937" s="7"/>
      <c r="J937" s="14" t="str">
        <f t="shared" si="31"/>
        <v/>
      </c>
      <c r="K937" s="2"/>
      <c r="L937" s="4" t="str">
        <f>IF(AND(G937="",H937=""),"",IF(OR(C937&lt;NgayBatDau,C937&gt;NgayKetThuc),"Ngày tháng phải nằm trong kỳ kế toán",IF(AND(F937&lt;&gt;"",COUNTIF(#REF!,F937)=0),"Tên loại DT/CP chưa được khai báo vào DS Tên loại DTCP","")))</f>
        <v/>
      </c>
    </row>
    <row r="938" spans="2:12" ht="27.75" customHeight="1">
      <c r="B938" s="4">
        <f t="shared" si="30"/>
        <v>936</v>
      </c>
      <c r="C938" s="16"/>
      <c r="D938" s="10"/>
      <c r="E938" s="2"/>
      <c r="F938" s="10"/>
      <c r="G938" s="7"/>
      <c r="H938" s="7"/>
      <c r="I938" s="7"/>
      <c r="J938" s="14" t="str">
        <f t="shared" si="31"/>
        <v/>
      </c>
      <c r="K938" s="2"/>
      <c r="L938" s="4" t="str">
        <f>IF(AND(G938="",H938=""),"",IF(OR(C938&lt;NgayBatDau,C938&gt;NgayKetThuc),"Ngày tháng phải nằm trong kỳ kế toán",IF(AND(F938&lt;&gt;"",COUNTIF(#REF!,F938)=0),"Tên loại DT/CP chưa được khai báo vào DS Tên loại DTCP","")))</f>
        <v/>
      </c>
    </row>
    <row r="939" spans="2:12" ht="27.75" customHeight="1">
      <c r="B939" s="4">
        <f t="shared" si="30"/>
        <v>937</v>
      </c>
      <c r="C939" s="16"/>
      <c r="D939" s="10"/>
      <c r="E939" s="2"/>
      <c r="F939" s="10"/>
      <c r="G939" s="7"/>
      <c r="H939" s="7"/>
      <c r="I939" s="7"/>
      <c r="J939" s="14" t="str">
        <f t="shared" si="31"/>
        <v/>
      </c>
      <c r="K939" s="2"/>
      <c r="L939" s="4" t="str">
        <f>IF(AND(G939="",H939=""),"",IF(OR(C939&lt;NgayBatDau,C939&gt;NgayKetThuc),"Ngày tháng phải nằm trong kỳ kế toán",IF(AND(F939&lt;&gt;"",COUNTIF(#REF!,F939)=0),"Tên loại DT/CP chưa được khai báo vào DS Tên loại DTCP","")))</f>
        <v/>
      </c>
    </row>
    <row r="940" spans="2:12" ht="27.75" customHeight="1">
      <c r="B940" s="4">
        <f t="shared" si="30"/>
        <v>938</v>
      </c>
      <c r="C940" s="16"/>
      <c r="D940" s="10"/>
      <c r="E940" s="2"/>
      <c r="F940" s="10"/>
      <c r="G940" s="7"/>
      <c r="H940" s="7"/>
      <c r="I940" s="7"/>
      <c r="J940" s="14" t="str">
        <f t="shared" si="31"/>
        <v/>
      </c>
      <c r="K940" s="2"/>
      <c r="L940" s="4" t="str">
        <f>IF(AND(G940="",H940=""),"",IF(OR(C940&lt;NgayBatDau,C940&gt;NgayKetThuc),"Ngày tháng phải nằm trong kỳ kế toán",IF(AND(F940&lt;&gt;"",COUNTIF(#REF!,F940)=0),"Tên loại DT/CP chưa được khai báo vào DS Tên loại DTCP","")))</f>
        <v/>
      </c>
    </row>
    <row r="941" spans="2:12" ht="27.75" customHeight="1">
      <c r="B941" s="4">
        <f t="shared" si="30"/>
        <v>939</v>
      </c>
      <c r="C941" s="16"/>
      <c r="D941" s="10"/>
      <c r="E941" s="2"/>
      <c r="F941" s="10"/>
      <c r="G941" s="7"/>
      <c r="H941" s="7"/>
      <c r="I941" s="7"/>
      <c r="J941" s="14" t="str">
        <f t="shared" si="31"/>
        <v/>
      </c>
      <c r="K941" s="2"/>
      <c r="L941" s="4" t="str">
        <f>IF(AND(G941="",H941=""),"",IF(OR(C941&lt;NgayBatDau,C941&gt;NgayKetThuc),"Ngày tháng phải nằm trong kỳ kế toán",IF(AND(F941&lt;&gt;"",COUNTIF(#REF!,F941)=0),"Tên loại DT/CP chưa được khai báo vào DS Tên loại DTCP","")))</f>
        <v/>
      </c>
    </row>
    <row r="942" spans="2:12" ht="27.75" customHeight="1">
      <c r="B942" s="4">
        <f t="shared" si="30"/>
        <v>940</v>
      </c>
      <c r="C942" s="16"/>
      <c r="D942" s="10"/>
      <c r="E942" s="2"/>
      <c r="F942" s="10"/>
      <c r="G942" s="7"/>
      <c r="H942" s="7"/>
      <c r="I942" s="7"/>
      <c r="J942" s="14" t="str">
        <f t="shared" si="31"/>
        <v/>
      </c>
      <c r="K942" s="2"/>
      <c r="L942" s="4" t="str">
        <f>IF(AND(G942="",H942=""),"",IF(OR(C942&lt;NgayBatDau,C942&gt;NgayKetThuc),"Ngày tháng phải nằm trong kỳ kế toán",IF(AND(F942&lt;&gt;"",COUNTIF(#REF!,F942)=0),"Tên loại DT/CP chưa được khai báo vào DS Tên loại DTCP","")))</f>
        <v/>
      </c>
    </row>
    <row r="943" spans="2:12" ht="27.75" customHeight="1">
      <c r="B943" s="4">
        <f t="shared" si="30"/>
        <v>941</v>
      </c>
      <c r="C943" s="16"/>
      <c r="D943" s="10"/>
      <c r="E943" s="2"/>
      <c r="F943" s="10"/>
      <c r="G943" s="7"/>
      <c r="H943" s="7"/>
      <c r="I943" s="7"/>
      <c r="J943" s="14" t="str">
        <f t="shared" si="31"/>
        <v/>
      </c>
      <c r="K943" s="2"/>
      <c r="L943" s="4" t="str">
        <f>IF(AND(G943="",H943=""),"",IF(OR(C943&lt;NgayBatDau,C943&gt;NgayKetThuc),"Ngày tháng phải nằm trong kỳ kế toán",IF(AND(F943&lt;&gt;"",COUNTIF(#REF!,F943)=0),"Tên loại DT/CP chưa được khai báo vào DS Tên loại DTCP","")))</f>
        <v/>
      </c>
    </row>
    <row r="944" spans="2:12" ht="27.75" customHeight="1">
      <c r="B944" s="4">
        <f t="shared" si="30"/>
        <v>942</v>
      </c>
      <c r="C944" s="16"/>
      <c r="D944" s="10"/>
      <c r="E944" s="2"/>
      <c r="F944" s="10"/>
      <c r="G944" s="7"/>
      <c r="H944" s="7"/>
      <c r="I944" s="7"/>
      <c r="J944" s="14" t="str">
        <f t="shared" si="31"/>
        <v/>
      </c>
      <c r="K944" s="2"/>
      <c r="L944" s="4" t="str">
        <f>IF(AND(G944="",H944=""),"",IF(OR(C944&lt;NgayBatDau,C944&gt;NgayKetThuc),"Ngày tháng phải nằm trong kỳ kế toán",IF(AND(F944&lt;&gt;"",COUNTIF(#REF!,F944)=0),"Tên loại DT/CP chưa được khai báo vào DS Tên loại DTCP","")))</f>
        <v/>
      </c>
    </row>
    <row r="945" spans="2:12" ht="27.75" customHeight="1">
      <c r="B945" s="4">
        <f t="shared" si="30"/>
        <v>943</v>
      </c>
      <c r="C945" s="16"/>
      <c r="D945" s="10"/>
      <c r="E945" s="2"/>
      <c r="F945" s="10"/>
      <c r="G945" s="7"/>
      <c r="H945" s="7"/>
      <c r="I945" s="7"/>
      <c r="J945" s="14" t="str">
        <f t="shared" si="31"/>
        <v/>
      </c>
      <c r="K945" s="2"/>
      <c r="L945" s="4" t="str">
        <f>IF(AND(G945="",H945=""),"",IF(OR(C945&lt;NgayBatDau,C945&gt;NgayKetThuc),"Ngày tháng phải nằm trong kỳ kế toán",IF(AND(F945&lt;&gt;"",COUNTIF(#REF!,F945)=0),"Tên loại DT/CP chưa được khai báo vào DS Tên loại DTCP","")))</f>
        <v/>
      </c>
    </row>
    <row r="946" spans="2:12" ht="27.75" customHeight="1">
      <c r="B946" s="4">
        <f t="shared" si="30"/>
        <v>944</v>
      </c>
      <c r="C946" s="16"/>
      <c r="D946" s="10"/>
      <c r="E946" s="2"/>
      <c r="F946" s="10"/>
      <c r="G946" s="7"/>
      <c r="H946" s="7"/>
      <c r="I946" s="7"/>
      <c r="J946" s="14" t="str">
        <f t="shared" si="31"/>
        <v/>
      </c>
      <c r="K946" s="2"/>
      <c r="L946" s="4" t="str">
        <f>IF(AND(G946="",H946=""),"",IF(OR(C946&lt;NgayBatDau,C946&gt;NgayKetThuc),"Ngày tháng phải nằm trong kỳ kế toán",IF(AND(F946&lt;&gt;"",COUNTIF(#REF!,F946)=0),"Tên loại DT/CP chưa được khai báo vào DS Tên loại DTCP","")))</f>
        <v/>
      </c>
    </row>
    <row r="947" spans="2:12" ht="27.75" customHeight="1">
      <c r="B947" s="4">
        <f t="shared" si="30"/>
        <v>945</v>
      </c>
      <c r="C947" s="16"/>
      <c r="D947" s="10"/>
      <c r="E947" s="2"/>
      <c r="F947" s="10"/>
      <c r="G947" s="7"/>
      <c r="H947" s="7"/>
      <c r="I947" s="7"/>
      <c r="J947" s="14" t="str">
        <f t="shared" si="31"/>
        <v/>
      </c>
      <c r="K947" s="2"/>
      <c r="L947" s="4" t="str">
        <f>IF(AND(G947="",H947=""),"",IF(OR(C947&lt;NgayBatDau,C947&gt;NgayKetThuc),"Ngày tháng phải nằm trong kỳ kế toán",IF(AND(F947&lt;&gt;"",COUNTIF(#REF!,F947)=0),"Tên loại DT/CP chưa được khai báo vào DS Tên loại DTCP","")))</f>
        <v/>
      </c>
    </row>
    <row r="948" spans="2:12" ht="27.75" customHeight="1">
      <c r="B948" s="4">
        <f t="shared" si="30"/>
        <v>946</v>
      </c>
      <c r="C948" s="16"/>
      <c r="D948" s="10"/>
      <c r="E948" s="2"/>
      <c r="F948" s="10"/>
      <c r="G948" s="7"/>
      <c r="H948" s="7"/>
      <c r="I948" s="7"/>
      <c r="J948" s="14" t="str">
        <f t="shared" si="31"/>
        <v/>
      </c>
      <c r="K948" s="2"/>
      <c r="L948" s="4" t="str">
        <f>IF(AND(G948="",H948=""),"",IF(OR(C948&lt;NgayBatDau,C948&gt;NgayKetThuc),"Ngày tháng phải nằm trong kỳ kế toán",IF(AND(F948&lt;&gt;"",COUNTIF(#REF!,F948)=0),"Tên loại DT/CP chưa được khai báo vào DS Tên loại DTCP","")))</f>
        <v/>
      </c>
    </row>
    <row r="949" spans="2:12" ht="27.75" customHeight="1">
      <c r="B949" s="4">
        <f t="shared" si="30"/>
        <v>947</v>
      </c>
      <c r="C949" s="16"/>
      <c r="D949" s="10"/>
      <c r="E949" s="2"/>
      <c r="F949" s="10"/>
      <c r="G949" s="7"/>
      <c r="H949" s="7"/>
      <c r="I949" s="7"/>
      <c r="J949" s="14" t="str">
        <f t="shared" si="31"/>
        <v/>
      </c>
      <c r="K949" s="2"/>
      <c r="L949" s="4" t="str">
        <f>IF(AND(G949="",H949=""),"",IF(OR(C949&lt;NgayBatDau,C949&gt;NgayKetThuc),"Ngày tháng phải nằm trong kỳ kế toán",IF(AND(F949&lt;&gt;"",COUNTIF(#REF!,F949)=0),"Tên loại DT/CP chưa được khai báo vào DS Tên loại DTCP","")))</f>
        <v/>
      </c>
    </row>
    <row r="950" spans="2:12" ht="27.75" customHeight="1">
      <c r="B950" s="4">
        <f t="shared" si="30"/>
        <v>948</v>
      </c>
      <c r="C950" s="16"/>
      <c r="D950" s="10"/>
      <c r="E950" s="2"/>
      <c r="F950" s="10"/>
      <c r="G950" s="7"/>
      <c r="H950" s="7"/>
      <c r="I950" s="7"/>
      <c r="J950" s="14" t="str">
        <f t="shared" si="31"/>
        <v/>
      </c>
      <c r="K950" s="2"/>
      <c r="L950" s="4" t="str">
        <f>IF(AND(G950="",H950=""),"",IF(OR(C950&lt;NgayBatDau,C950&gt;NgayKetThuc),"Ngày tháng phải nằm trong kỳ kế toán",IF(AND(F950&lt;&gt;"",COUNTIF(#REF!,F950)=0),"Tên loại DT/CP chưa được khai báo vào DS Tên loại DTCP","")))</f>
        <v/>
      </c>
    </row>
    <row r="951" spans="2:12" ht="27.75" customHeight="1">
      <c r="B951" s="4">
        <f t="shared" si="30"/>
        <v>949</v>
      </c>
      <c r="C951" s="16"/>
      <c r="D951" s="10"/>
      <c r="E951" s="2"/>
      <c r="F951" s="10"/>
      <c r="G951" s="7"/>
      <c r="H951" s="7"/>
      <c r="I951" s="7"/>
      <c r="J951" s="14" t="str">
        <f t="shared" si="31"/>
        <v/>
      </c>
      <c r="K951" s="2"/>
      <c r="L951" s="4" t="str">
        <f>IF(AND(G951="",H951=""),"",IF(OR(C951&lt;NgayBatDau,C951&gt;NgayKetThuc),"Ngày tháng phải nằm trong kỳ kế toán",IF(AND(F951&lt;&gt;"",COUNTIF(#REF!,F951)=0),"Tên loại DT/CP chưa được khai báo vào DS Tên loại DTCP","")))</f>
        <v/>
      </c>
    </row>
    <row r="952" spans="2:12" ht="27.75" customHeight="1">
      <c r="B952" s="4">
        <f t="shared" si="30"/>
        <v>950</v>
      </c>
      <c r="C952" s="16"/>
      <c r="D952" s="10"/>
      <c r="E952" s="2"/>
      <c r="F952" s="10"/>
      <c r="G952" s="7"/>
      <c r="H952" s="7"/>
      <c r="I952" s="7"/>
      <c r="J952" s="14" t="str">
        <f t="shared" si="31"/>
        <v/>
      </c>
      <c r="K952" s="2"/>
      <c r="L952" s="4" t="str">
        <f>IF(AND(G952="",H952=""),"",IF(OR(C952&lt;NgayBatDau,C952&gt;NgayKetThuc),"Ngày tháng phải nằm trong kỳ kế toán",IF(AND(F952&lt;&gt;"",COUNTIF(#REF!,F952)=0),"Tên loại DT/CP chưa được khai báo vào DS Tên loại DTCP","")))</f>
        <v/>
      </c>
    </row>
    <row r="953" spans="2:12" ht="27.75" customHeight="1">
      <c r="B953" s="4">
        <f t="shared" si="30"/>
        <v>951</v>
      </c>
      <c r="C953" s="16"/>
      <c r="D953" s="10"/>
      <c r="E953" s="2"/>
      <c r="F953" s="10"/>
      <c r="G953" s="7"/>
      <c r="H953" s="7"/>
      <c r="I953" s="7"/>
      <c r="J953" s="14" t="str">
        <f t="shared" si="31"/>
        <v/>
      </c>
      <c r="K953" s="2"/>
      <c r="L953" s="4" t="str">
        <f>IF(AND(G953="",H953=""),"",IF(OR(C953&lt;NgayBatDau,C953&gt;NgayKetThuc),"Ngày tháng phải nằm trong kỳ kế toán",IF(AND(F953&lt;&gt;"",COUNTIF(#REF!,F953)=0),"Tên loại DT/CP chưa được khai báo vào DS Tên loại DTCP","")))</f>
        <v/>
      </c>
    </row>
    <row r="954" spans="2:12" ht="27.75" customHeight="1">
      <c r="B954" s="4">
        <f t="shared" si="30"/>
        <v>952</v>
      </c>
      <c r="C954" s="16"/>
      <c r="D954" s="10"/>
      <c r="E954" s="2"/>
      <c r="F954" s="10"/>
      <c r="G954" s="7"/>
      <c r="H954" s="7"/>
      <c r="I954" s="7"/>
      <c r="J954" s="14" t="str">
        <f t="shared" si="31"/>
        <v/>
      </c>
      <c r="K954" s="2"/>
      <c r="L954" s="4" t="str">
        <f>IF(AND(G954="",H954=""),"",IF(OR(C954&lt;NgayBatDau,C954&gt;NgayKetThuc),"Ngày tháng phải nằm trong kỳ kế toán",IF(AND(F954&lt;&gt;"",COUNTIF(#REF!,F954)=0),"Tên loại DT/CP chưa được khai báo vào DS Tên loại DTCP","")))</f>
        <v/>
      </c>
    </row>
    <row r="955" spans="2:12" ht="27.75" customHeight="1">
      <c r="B955" s="4">
        <f t="shared" si="30"/>
        <v>953</v>
      </c>
      <c r="C955" s="16"/>
      <c r="D955" s="10"/>
      <c r="E955" s="2"/>
      <c r="F955" s="10"/>
      <c r="G955" s="7"/>
      <c r="H955" s="7"/>
      <c r="I955" s="7"/>
      <c r="J955" s="14" t="str">
        <f t="shared" si="31"/>
        <v/>
      </c>
      <c r="K955" s="2"/>
      <c r="L955" s="4" t="str">
        <f>IF(AND(G955="",H955=""),"",IF(OR(C955&lt;NgayBatDau,C955&gt;NgayKetThuc),"Ngày tháng phải nằm trong kỳ kế toán",IF(AND(F955&lt;&gt;"",COUNTIF(#REF!,F955)=0),"Tên loại DT/CP chưa được khai báo vào DS Tên loại DTCP","")))</f>
        <v/>
      </c>
    </row>
    <row r="956" spans="2:12" ht="27.75" customHeight="1">
      <c r="B956" s="4">
        <f t="shared" si="30"/>
        <v>954</v>
      </c>
      <c r="C956" s="16"/>
      <c r="D956" s="10"/>
      <c r="E956" s="2"/>
      <c r="F956" s="10"/>
      <c r="G956" s="7"/>
      <c r="H956" s="7"/>
      <c r="I956" s="7"/>
      <c r="J956" s="14" t="str">
        <f t="shared" si="31"/>
        <v/>
      </c>
      <c r="K956" s="2"/>
      <c r="L956" s="4" t="str">
        <f>IF(AND(G956="",H956=""),"",IF(OR(C956&lt;NgayBatDau,C956&gt;NgayKetThuc),"Ngày tháng phải nằm trong kỳ kế toán",IF(AND(F956&lt;&gt;"",COUNTIF(#REF!,F956)=0),"Tên loại DT/CP chưa được khai báo vào DS Tên loại DTCP","")))</f>
        <v/>
      </c>
    </row>
    <row r="957" spans="2:12" ht="27.75" customHeight="1">
      <c r="B957" s="4">
        <f t="shared" si="30"/>
        <v>955</v>
      </c>
      <c r="C957" s="16"/>
      <c r="D957" s="10"/>
      <c r="E957" s="2"/>
      <c r="F957" s="10"/>
      <c r="G957" s="7"/>
      <c r="H957" s="7"/>
      <c r="I957" s="7"/>
      <c r="J957" s="14" t="str">
        <f t="shared" si="31"/>
        <v/>
      </c>
      <c r="K957" s="2"/>
      <c r="L957" s="4" t="str">
        <f>IF(AND(G957="",H957=""),"",IF(OR(C957&lt;NgayBatDau,C957&gt;NgayKetThuc),"Ngày tháng phải nằm trong kỳ kế toán",IF(AND(F957&lt;&gt;"",COUNTIF(#REF!,F957)=0),"Tên loại DT/CP chưa được khai báo vào DS Tên loại DTCP","")))</f>
        <v/>
      </c>
    </row>
    <row r="958" spans="2:12" ht="27.75" customHeight="1">
      <c r="B958" s="4">
        <f t="shared" si="30"/>
        <v>956</v>
      </c>
      <c r="C958" s="16"/>
      <c r="D958" s="10"/>
      <c r="E958" s="2"/>
      <c r="F958" s="10"/>
      <c r="G958" s="7"/>
      <c r="H958" s="7"/>
      <c r="I958" s="7"/>
      <c r="J958" s="14" t="str">
        <f t="shared" si="31"/>
        <v/>
      </c>
      <c r="K958" s="2"/>
      <c r="L958" s="4" t="str">
        <f>IF(AND(G958="",H958=""),"",IF(OR(C958&lt;NgayBatDau,C958&gt;NgayKetThuc),"Ngày tháng phải nằm trong kỳ kế toán",IF(AND(F958&lt;&gt;"",COUNTIF(#REF!,F958)=0),"Tên loại DT/CP chưa được khai báo vào DS Tên loại DTCP","")))</f>
        <v/>
      </c>
    </row>
    <row r="959" spans="2:12" ht="27.75" customHeight="1">
      <c r="B959" s="4">
        <f t="shared" si="30"/>
        <v>957</v>
      </c>
      <c r="C959" s="16"/>
      <c r="D959" s="10"/>
      <c r="E959" s="2"/>
      <c r="F959" s="10"/>
      <c r="G959" s="7"/>
      <c r="H959" s="7"/>
      <c r="I959" s="7"/>
      <c r="J959" s="14" t="str">
        <f t="shared" si="31"/>
        <v/>
      </c>
      <c r="K959" s="2"/>
      <c r="L959" s="4" t="str">
        <f>IF(AND(G959="",H959=""),"",IF(OR(C959&lt;NgayBatDau,C959&gt;NgayKetThuc),"Ngày tháng phải nằm trong kỳ kế toán",IF(AND(F959&lt;&gt;"",COUNTIF(#REF!,F959)=0),"Tên loại DT/CP chưa được khai báo vào DS Tên loại DTCP","")))</f>
        <v/>
      </c>
    </row>
    <row r="960" spans="2:12" ht="27.75" customHeight="1">
      <c r="B960" s="4">
        <f t="shared" si="30"/>
        <v>958</v>
      </c>
      <c r="C960" s="16"/>
      <c r="D960" s="10"/>
      <c r="E960" s="2"/>
      <c r="F960" s="10"/>
      <c r="G960" s="7"/>
      <c r="H960" s="7"/>
      <c r="I960" s="7"/>
      <c r="J960" s="14" t="str">
        <f t="shared" si="31"/>
        <v/>
      </c>
      <c r="K960" s="2"/>
      <c r="L960" s="4" t="str">
        <f>IF(AND(G960="",H960=""),"",IF(OR(C960&lt;NgayBatDau,C960&gt;NgayKetThuc),"Ngày tháng phải nằm trong kỳ kế toán",IF(AND(F960&lt;&gt;"",COUNTIF(#REF!,F960)=0),"Tên loại DT/CP chưa được khai báo vào DS Tên loại DTCP","")))</f>
        <v/>
      </c>
    </row>
    <row r="961" spans="2:12" ht="27.75" customHeight="1">
      <c r="B961" s="4">
        <f t="shared" si="30"/>
        <v>959</v>
      </c>
      <c r="C961" s="16"/>
      <c r="D961" s="10"/>
      <c r="E961" s="2"/>
      <c r="F961" s="10"/>
      <c r="G961" s="7"/>
      <c r="H961" s="7"/>
      <c r="I961" s="7"/>
      <c r="J961" s="14" t="str">
        <f t="shared" si="31"/>
        <v/>
      </c>
      <c r="K961" s="2"/>
      <c r="L961" s="4" t="str">
        <f>IF(AND(G961="",H961=""),"",IF(OR(C961&lt;NgayBatDau,C961&gt;NgayKetThuc),"Ngày tháng phải nằm trong kỳ kế toán",IF(AND(F961&lt;&gt;"",COUNTIF(#REF!,F961)=0),"Tên loại DT/CP chưa được khai báo vào DS Tên loại DTCP","")))</f>
        <v/>
      </c>
    </row>
    <row r="962" spans="2:12" ht="27.75" customHeight="1">
      <c r="B962" s="4">
        <f t="shared" si="30"/>
        <v>960</v>
      </c>
      <c r="C962" s="16"/>
      <c r="D962" s="10"/>
      <c r="E962" s="2"/>
      <c r="F962" s="10"/>
      <c r="G962" s="7"/>
      <c r="H962" s="7"/>
      <c r="I962" s="7"/>
      <c r="J962" s="14" t="str">
        <f t="shared" si="31"/>
        <v/>
      </c>
      <c r="K962" s="2"/>
      <c r="L962" s="4" t="str">
        <f>IF(AND(G962="",H962=""),"",IF(OR(C962&lt;NgayBatDau,C962&gt;NgayKetThuc),"Ngày tháng phải nằm trong kỳ kế toán",IF(AND(F962&lt;&gt;"",COUNTIF(#REF!,F962)=0),"Tên loại DT/CP chưa được khai báo vào DS Tên loại DTCP","")))</f>
        <v/>
      </c>
    </row>
    <row r="963" spans="2:12" ht="27.75" customHeight="1">
      <c r="B963" s="4">
        <f t="shared" si="30"/>
        <v>961</v>
      </c>
      <c r="C963" s="16"/>
      <c r="D963" s="10"/>
      <c r="E963" s="2"/>
      <c r="F963" s="10"/>
      <c r="G963" s="7"/>
      <c r="H963" s="7"/>
      <c r="I963" s="7"/>
      <c r="J963" s="14" t="str">
        <f t="shared" si="31"/>
        <v/>
      </c>
      <c r="K963" s="2"/>
      <c r="L963" s="4" t="str">
        <f>IF(AND(G963="",H963=""),"",IF(OR(C963&lt;NgayBatDau,C963&gt;NgayKetThuc),"Ngày tháng phải nằm trong kỳ kế toán",IF(AND(F963&lt;&gt;"",COUNTIF(#REF!,F963)=0),"Tên loại DT/CP chưa được khai báo vào DS Tên loại DTCP","")))</f>
        <v/>
      </c>
    </row>
    <row r="964" spans="2:12" ht="27.75" customHeight="1">
      <c r="B964" s="4">
        <f t="shared" ref="B964:B1027" si="32">ROW(A964)-2</f>
        <v>962</v>
      </c>
      <c r="C964" s="16"/>
      <c r="D964" s="10"/>
      <c r="E964" s="2"/>
      <c r="F964" s="10"/>
      <c r="G964" s="7"/>
      <c r="H964" s="7"/>
      <c r="I964" s="7"/>
      <c r="J964" s="14" t="str">
        <f t="shared" ref="J964:J1027" si="33">IF(G964&lt;&gt;"",G964*SUM(1,I964),IF(H964&lt;&gt;"",H964*SUM(1,I964),""))</f>
        <v/>
      </c>
      <c r="K964" s="2"/>
      <c r="L964" s="4" t="str">
        <f>IF(AND(G964="",H964=""),"",IF(OR(C964&lt;NgayBatDau,C964&gt;NgayKetThuc),"Ngày tháng phải nằm trong kỳ kế toán",IF(AND(F964&lt;&gt;"",COUNTIF(#REF!,F964)=0),"Tên loại DT/CP chưa được khai báo vào DS Tên loại DTCP","")))</f>
        <v/>
      </c>
    </row>
    <row r="965" spans="2:12" ht="27.75" customHeight="1">
      <c r="B965" s="4">
        <f t="shared" si="32"/>
        <v>963</v>
      </c>
      <c r="C965" s="16"/>
      <c r="D965" s="10"/>
      <c r="E965" s="2"/>
      <c r="F965" s="10"/>
      <c r="G965" s="7"/>
      <c r="H965" s="7"/>
      <c r="I965" s="7"/>
      <c r="J965" s="14" t="str">
        <f t="shared" si="33"/>
        <v/>
      </c>
      <c r="K965" s="2"/>
      <c r="L965" s="4" t="str">
        <f>IF(AND(G965="",H965=""),"",IF(OR(C965&lt;NgayBatDau,C965&gt;NgayKetThuc),"Ngày tháng phải nằm trong kỳ kế toán",IF(AND(F965&lt;&gt;"",COUNTIF(#REF!,F965)=0),"Tên loại DT/CP chưa được khai báo vào DS Tên loại DTCP","")))</f>
        <v/>
      </c>
    </row>
    <row r="966" spans="2:12" ht="27.75" customHeight="1">
      <c r="B966" s="4">
        <f t="shared" si="32"/>
        <v>964</v>
      </c>
      <c r="C966" s="16"/>
      <c r="D966" s="10"/>
      <c r="E966" s="2"/>
      <c r="F966" s="10"/>
      <c r="G966" s="7"/>
      <c r="H966" s="7"/>
      <c r="I966" s="7"/>
      <c r="J966" s="14" t="str">
        <f t="shared" si="33"/>
        <v/>
      </c>
      <c r="K966" s="2"/>
      <c r="L966" s="4" t="str">
        <f>IF(AND(G966="",H966=""),"",IF(OR(C966&lt;NgayBatDau,C966&gt;NgayKetThuc),"Ngày tháng phải nằm trong kỳ kế toán",IF(AND(F966&lt;&gt;"",COUNTIF(#REF!,F966)=0),"Tên loại DT/CP chưa được khai báo vào DS Tên loại DTCP","")))</f>
        <v/>
      </c>
    </row>
    <row r="967" spans="2:12" ht="27.75" customHeight="1">
      <c r="B967" s="4">
        <f t="shared" si="32"/>
        <v>965</v>
      </c>
      <c r="C967" s="16"/>
      <c r="D967" s="10"/>
      <c r="E967" s="2"/>
      <c r="F967" s="10"/>
      <c r="G967" s="7"/>
      <c r="H967" s="7"/>
      <c r="I967" s="7"/>
      <c r="J967" s="14" t="str">
        <f t="shared" si="33"/>
        <v/>
      </c>
      <c r="K967" s="2"/>
      <c r="L967" s="4" t="str">
        <f>IF(AND(G967="",H967=""),"",IF(OR(C967&lt;NgayBatDau,C967&gt;NgayKetThuc),"Ngày tháng phải nằm trong kỳ kế toán",IF(AND(F967&lt;&gt;"",COUNTIF(#REF!,F967)=0),"Tên loại DT/CP chưa được khai báo vào DS Tên loại DTCP","")))</f>
        <v/>
      </c>
    </row>
    <row r="968" spans="2:12" ht="27.75" customHeight="1">
      <c r="B968" s="4">
        <f t="shared" si="32"/>
        <v>966</v>
      </c>
      <c r="C968" s="16"/>
      <c r="D968" s="10"/>
      <c r="E968" s="2"/>
      <c r="F968" s="10"/>
      <c r="G968" s="7"/>
      <c r="H968" s="7"/>
      <c r="I968" s="7"/>
      <c r="J968" s="14" t="str">
        <f t="shared" si="33"/>
        <v/>
      </c>
      <c r="K968" s="2"/>
      <c r="L968" s="4" t="str">
        <f>IF(AND(G968="",H968=""),"",IF(OR(C968&lt;NgayBatDau,C968&gt;NgayKetThuc),"Ngày tháng phải nằm trong kỳ kế toán",IF(AND(F968&lt;&gt;"",COUNTIF(#REF!,F968)=0),"Tên loại DT/CP chưa được khai báo vào DS Tên loại DTCP","")))</f>
        <v/>
      </c>
    </row>
    <row r="969" spans="2:12" ht="27.75" customHeight="1">
      <c r="B969" s="4">
        <f t="shared" si="32"/>
        <v>967</v>
      </c>
      <c r="C969" s="16"/>
      <c r="D969" s="10"/>
      <c r="E969" s="2"/>
      <c r="F969" s="10"/>
      <c r="G969" s="7"/>
      <c r="H969" s="7"/>
      <c r="I969" s="7"/>
      <c r="J969" s="14" t="str">
        <f t="shared" si="33"/>
        <v/>
      </c>
      <c r="K969" s="2"/>
      <c r="L969" s="4" t="str">
        <f>IF(AND(G969="",H969=""),"",IF(OR(C969&lt;NgayBatDau,C969&gt;NgayKetThuc),"Ngày tháng phải nằm trong kỳ kế toán",IF(AND(F969&lt;&gt;"",COUNTIF(#REF!,F969)=0),"Tên loại DT/CP chưa được khai báo vào DS Tên loại DTCP","")))</f>
        <v/>
      </c>
    </row>
    <row r="970" spans="2:12" ht="27.75" customHeight="1">
      <c r="B970" s="4">
        <f t="shared" si="32"/>
        <v>968</v>
      </c>
      <c r="C970" s="16"/>
      <c r="D970" s="10"/>
      <c r="E970" s="2"/>
      <c r="F970" s="10"/>
      <c r="G970" s="7"/>
      <c r="H970" s="7"/>
      <c r="I970" s="7"/>
      <c r="J970" s="14" t="str">
        <f t="shared" si="33"/>
        <v/>
      </c>
      <c r="K970" s="2"/>
      <c r="L970" s="4" t="str">
        <f>IF(AND(G970="",H970=""),"",IF(OR(C970&lt;NgayBatDau,C970&gt;NgayKetThuc),"Ngày tháng phải nằm trong kỳ kế toán",IF(AND(F970&lt;&gt;"",COUNTIF(#REF!,F970)=0),"Tên loại DT/CP chưa được khai báo vào DS Tên loại DTCP","")))</f>
        <v/>
      </c>
    </row>
    <row r="971" spans="2:12" ht="27.75" customHeight="1">
      <c r="B971" s="4">
        <f t="shared" si="32"/>
        <v>969</v>
      </c>
      <c r="C971" s="16"/>
      <c r="D971" s="10"/>
      <c r="E971" s="2"/>
      <c r="F971" s="10"/>
      <c r="G971" s="7"/>
      <c r="H971" s="7"/>
      <c r="I971" s="7"/>
      <c r="J971" s="14" t="str">
        <f t="shared" si="33"/>
        <v/>
      </c>
      <c r="K971" s="2"/>
      <c r="L971" s="4" t="str">
        <f>IF(AND(G971="",H971=""),"",IF(OR(C971&lt;NgayBatDau,C971&gt;NgayKetThuc),"Ngày tháng phải nằm trong kỳ kế toán",IF(AND(F971&lt;&gt;"",COUNTIF(#REF!,F971)=0),"Tên loại DT/CP chưa được khai báo vào DS Tên loại DTCP","")))</f>
        <v/>
      </c>
    </row>
    <row r="972" spans="2:12" ht="27.75" customHeight="1">
      <c r="B972" s="4">
        <f t="shared" si="32"/>
        <v>970</v>
      </c>
      <c r="C972" s="16"/>
      <c r="D972" s="10"/>
      <c r="E972" s="2"/>
      <c r="F972" s="10"/>
      <c r="G972" s="7"/>
      <c r="H972" s="7"/>
      <c r="I972" s="7"/>
      <c r="J972" s="14" t="str">
        <f t="shared" si="33"/>
        <v/>
      </c>
      <c r="K972" s="2"/>
      <c r="L972" s="4" t="str">
        <f>IF(AND(G972="",H972=""),"",IF(OR(C972&lt;NgayBatDau,C972&gt;NgayKetThuc),"Ngày tháng phải nằm trong kỳ kế toán",IF(AND(F972&lt;&gt;"",COUNTIF(#REF!,F972)=0),"Tên loại DT/CP chưa được khai báo vào DS Tên loại DTCP","")))</f>
        <v/>
      </c>
    </row>
    <row r="973" spans="2:12" ht="27.75" customHeight="1">
      <c r="B973" s="4">
        <f t="shared" si="32"/>
        <v>971</v>
      </c>
      <c r="C973" s="16"/>
      <c r="D973" s="10"/>
      <c r="E973" s="2"/>
      <c r="F973" s="10"/>
      <c r="G973" s="7"/>
      <c r="H973" s="7"/>
      <c r="I973" s="7"/>
      <c r="J973" s="14" t="str">
        <f t="shared" si="33"/>
        <v/>
      </c>
      <c r="K973" s="2"/>
      <c r="L973" s="4" t="str">
        <f>IF(AND(G973="",H973=""),"",IF(OR(C973&lt;NgayBatDau,C973&gt;NgayKetThuc),"Ngày tháng phải nằm trong kỳ kế toán",IF(AND(F973&lt;&gt;"",COUNTIF(#REF!,F973)=0),"Tên loại DT/CP chưa được khai báo vào DS Tên loại DTCP","")))</f>
        <v/>
      </c>
    </row>
    <row r="974" spans="2:12" ht="27.75" customHeight="1">
      <c r="B974" s="4">
        <f t="shared" si="32"/>
        <v>972</v>
      </c>
      <c r="C974" s="16"/>
      <c r="D974" s="10"/>
      <c r="E974" s="2"/>
      <c r="F974" s="10"/>
      <c r="G974" s="7"/>
      <c r="H974" s="7"/>
      <c r="I974" s="7"/>
      <c r="J974" s="14" t="str">
        <f t="shared" si="33"/>
        <v/>
      </c>
      <c r="K974" s="2"/>
      <c r="L974" s="4" t="str">
        <f>IF(AND(G974="",H974=""),"",IF(OR(C974&lt;NgayBatDau,C974&gt;NgayKetThuc),"Ngày tháng phải nằm trong kỳ kế toán",IF(AND(F974&lt;&gt;"",COUNTIF(#REF!,F974)=0),"Tên loại DT/CP chưa được khai báo vào DS Tên loại DTCP","")))</f>
        <v/>
      </c>
    </row>
    <row r="975" spans="2:12" ht="27.75" customHeight="1">
      <c r="B975" s="4">
        <f t="shared" si="32"/>
        <v>973</v>
      </c>
      <c r="C975" s="16"/>
      <c r="D975" s="10"/>
      <c r="E975" s="2"/>
      <c r="F975" s="10"/>
      <c r="G975" s="7"/>
      <c r="H975" s="7"/>
      <c r="I975" s="7"/>
      <c r="J975" s="14" t="str">
        <f t="shared" si="33"/>
        <v/>
      </c>
      <c r="K975" s="2"/>
      <c r="L975" s="4" t="str">
        <f>IF(AND(G975="",H975=""),"",IF(OR(C975&lt;NgayBatDau,C975&gt;NgayKetThuc),"Ngày tháng phải nằm trong kỳ kế toán",IF(AND(F975&lt;&gt;"",COUNTIF(#REF!,F975)=0),"Tên loại DT/CP chưa được khai báo vào DS Tên loại DTCP","")))</f>
        <v/>
      </c>
    </row>
    <row r="976" spans="2:12" ht="27.75" customHeight="1">
      <c r="B976" s="4">
        <f t="shared" si="32"/>
        <v>974</v>
      </c>
      <c r="C976" s="16"/>
      <c r="D976" s="10"/>
      <c r="E976" s="2"/>
      <c r="F976" s="10"/>
      <c r="G976" s="7"/>
      <c r="H976" s="7"/>
      <c r="I976" s="7"/>
      <c r="J976" s="14" t="str">
        <f t="shared" si="33"/>
        <v/>
      </c>
      <c r="K976" s="2"/>
      <c r="L976" s="4" t="str">
        <f>IF(AND(G976="",H976=""),"",IF(OR(C976&lt;NgayBatDau,C976&gt;NgayKetThuc),"Ngày tháng phải nằm trong kỳ kế toán",IF(AND(F976&lt;&gt;"",COUNTIF(#REF!,F976)=0),"Tên loại DT/CP chưa được khai báo vào DS Tên loại DTCP","")))</f>
        <v/>
      </c>
    </row>
    <row r="977" spans="2:12" ht="27.75" customHeight="1">
      <c r="B977" s="4">
        <f t="shared" si="32"/>
        <v>975</v>
      </c>
      <c r="C977" s="16"/>
      <c r="D977" s="10"/>
      <c r="E977" s="2"/>
      <c r="F977" s="10"/>
      <c r="G977" s="7"/>
      <c r="H977" s="7"/>
      <c r="I977" s="7"/>
      <c r="J977" s="14" t="str">
        <f t="shared" si="33"/>
        <v/>
      </c>
      <c r="K977" s="2"/>
      <c r="L977" s="4" t="str">
        <f>IF(AND(G977="",H977=""),"",IF(OR(C977&lt;NgayBatDau,C977&gt;NgayKetThuc),"Ngày tháng phải nằm trong kỳ kế toán",IF(AND(F977&lt;&gt;"",COUNTIF(#REF!,F977)=0),"Tên loại DT/CP chưa được khai báo vào DS Tên loại DTCP","")))</f>
        <v/>
      </c>
    </row>
    <row r="978" spans="2:12" ht="27.75" customHeight="1">
      <c r="B978" s="4">
        <f t="shared" si="32"/>
        <v>976</v>
      </c>
      <c r="C978" s="16"/>
      <c r="D978" s="10"/>
      <c r="E978" s="2"/>
      <c r="F978" s="10"/>
      <c r="G978" s="7"/>
      <c r="H978" s="7"/>
      <c r="I978" s="7"/>
      <c r="J978" s="14" t="str">
        <f t="shared" si="33"/>
        <v/>
      </c>
      <c r="K978" s="2"/>
      <c r="L978" s="4" t="str">
        <f>IF(AND(G978="",H978=""),"",IF(OR(C978&lt;NgayBatDau,C978&gt;NgayKetThuc),"Ngày tháng phải nằm trong kỳ kế toán",IF(AND(F978&lt;&gt;"",COUNTIF(#REF!,F978)=0),"Tên loại DT/CP chưa được khai báo vào DS Tên loại DTCP","")))</f>
        <v/>
      </c>
    </row>
    <row r="979" spans="2:12" ht="27.75" customHeight="1">
      <c r="B979" s="4">
        <f t="shared" si="32"/>
        <v>977</v>
      </c>
      <c r="C979" s="16"/>
      <c r="D979" s="10"/>
      <c r="E979" s="2"/>
      <c r="F979" s="10"/>
      <c r="G979" s="7"/>
      <c r="H979" s="7"/>
      <c r="I979" s="7"/>
      <c r="J979" s="14" t="str">
        <f t="shared" si="33"/>
        <v/>
      </c>
      <c r="K979" s="2"/>
      <c r="L979" s="4" t="str">
        <f>IF(AND(G979="",H979=""),"",IF(OR(C979&lt;NgayBatDau,C979&gt;NgayKetThuc),"Ngày tháng phải nằm trong kỳ kế toán",IF(AND(F979&lt;&gt;"",COUNTIF(#REF!,F979)=0),"Tên loại DT/CP chưa được khai báo vào DS Tên loại DTCP","")))</f>
        <v/>
      </c>
    </row>
    <row r="980" spans="2:12" ht="27.75" customHeight="1">
      <c r="B980" s="4">
        <f t="shared" si="32"/>
        <v>978</v>
      </c>
      <c r="C980" s="16"/>
      <c r="D980" s="10"/>
      <c r="E980" s="2"/>
      <c r="F980" s="10"/>
      <c r="G980" s="7"/>
      <c r="H980" s="7"/>
      <c r="I980" s="7"/>
      <c r="J980" s="14" t="str">
        <f t="shared" si="33"/>
        <v/>
      </c>
      <c r="K980" s="2"/>
      <c r="L980" s="4" t="str">
        <f>IF(AND(G980="",H980=""),"",IF(OR(C980&lt;NgayBatDau,C980&gt;NgayKetThuc),"Ngày tháng phải nằm trong kỳ kế toán",IF(AND(F980&lt;&gt;"",COUNTIF(#REF!,F980)=0),"Tên loại DT/CP chưa được khai báo vào DS Tên loại DTCP","")))</f>
        <v/>
      </c>
    </row>
    <row r="981" spans="2:12" ht="27.75" customHeight="1">
      <c r="B981" s="4">
        <f t="shared" si="32"/>
        <v>979</v>
      </c>
      <c r="C981" s="16"/>
      <c r="D981" s="10"/>
      <c r="E981" s="2"/>
      <c r="F981" s="10"/>
      <c r="G981" s="7"/>
      <c r="H981" s="7"/>
      <c r="I981" s="7"/>
      <c r="J981" s="14" t="str">
        <f t="shared" si="33"/>
        <v/>
      </c>
      <c r="K981" s="2"/>
      <c r="L981" s="4" t="str">
        <f>IF(AND(G981="",H981=""),"",IF(OR(C981&lt;NgayBatDau,C981&gt;NgayKetThuc),"Ngày tháng phải nằm trong kỳ kế toán",IF(AND(F981&lt;&gt;"",COUNTIF(#REF!,F981)=0),"Tên loại DT/CP chưa được khai báo vào DS Tên loại DTCP","")))</f>
        <v/>
      </c>
    </row>
    <row r="982" spans="2:12" ht="27.75" customHeight="1">
      <c r="B982" s="4">
        <f t="shared" si="32"/>
        <v>980</v>
      </c>
      <c r="C982" s="16"/>
      <c r="D982" s="10"/>
      <c r="E982" s="2"/>
      <c r="F982" s="10"/>
      <c r="G982" s="7"/>
      <c r="H982" s="7"/>
      <c r="I982" s="7"/>
      <c r="J982" s="14" t="str">
        <f t="shared" si="33"/>
        <v/>
      </c>
      <c r="K982" s="2"/>
      <c r="L982" s="4" t="str">
        <f>IF(AND(G982="",H982=""),"",IF(OR(C982&lt;NgayBatDau,C982&gt;NgayKetThuc),"Ngày tháng phải nằm trong kỳ kế toán",IF(AND(F982&lt;&gt;"",COUNTIF(#REF!,F982)=0),"Tên loại DT/CP chưa được khai báo vào DS Tên loại DTCP","")))</f>
        <v/>
      </c>
    </row>
    <row r="983" spans="2:12" ht="27.75" customHeight="1">
      <c r="B983" s="4">
        <f t="shared" si="32"/>
        <v>981</v>
      </c>
      <c r="C983" s="16"/>
      <c r="D983" s="10"/>
      <c r="E983" s="2"/>
      <c r="F983" s="10"/>
      <c r="G983" s="7"/>
      <c r="H983" s="7"/>
      <c r="I983" s="7"/>
      <c r="J983" s="14" t="str">
        <f t="shared" si="33"/>
        <v/>
      </c>
      <c r="K983" s="2"/>
      <c r="L983" s="4" t="str">
        <f>IF(AND(G983="",H983=""),"",IF(OR(C983&lt;NgayBatDau,C983&gt;NgayKetThuc),"Ngày tháng phải nằm trong kỳ kế toán",IF(AND(F983&lt;&gt;"",COUNTIF(#REF!,F983)=0),"Tên loại DT/CP chưa được khai báo vào DS Tên loại DTCP","")))</f>
        <v/>
      </c>
    </row>
    <row r="984" spans="2:12" ht="27.75" customHeight="1">
      <c r="B984" s="4">
        <f t="shared" si="32"/>
        <v>982</v>
      </c>
      <c r="C984" s="16"/>
      <c r="D984" s="10"/>
      <c r="E984" s="2"/>
      <c r="F984" s="10"/>
      <c r="G984" s="7"/>
      <c r="H984" s="7"/>
      <c r="I984" s="7"/>
      <c r="J984" s="14" t="str">
        <f t="shared" si="33"/>
        <v/>
      </c>
      <c r="K984" s="2"/>
      <c r="L984" s="4" t="str">
        <f>IF(AND(G984="",H984=""),"",IF(OR(C984&lt;NgayBatDau,C984&gt;NgayKetThuc),"Ngày tháng phải nằm trong kỳ kế toán",IF(AND(F984&lt;&gt;"",COUNTIF(#REF!,F984)=0),"Tên loại DT/CP chưa được khai báo vào DS Tên loại DTCP","")))</f>
        <v/>
      </c>
    </row>
    <row r="985" spans="2:12" ht="27.75" customHeight="1">
      <c r="B985" s="4">
        <f t="shared" si="32"/>
        <v>983</v>
      </c>
      <c r="C985" s="16"/>
      <c r="D985" s="10"/>
      <c r="E985" s="2"/>
      <c r="F985" s="10"/>
      <c r="G985" s="7"/>
      <c r="H985" s="7"/>
      <c r="I985" s="7"/>
      <c r="J985" s="14" t="str">
        <f t="shared" si="33"/>
        <v/>
      </c>
      <c r="K985" s="2"/>
      <c r="L985" s="4" t="str">
        <f>IF(AND(G985="",H985=""),"",IF(OR(C985&lt;NgayBatDau,C985&gt;NgayKetThuc),"Ngày tháng phải nằm trong kỳ kế toán",IF(AND(F985&lt;&gt;"",COUNTIF(#REF!,F985)=0),"Tên loại DT/CP chưa được khai báo vào DS Tên loại DTCP","")))</f>
        <v/>
      </c>
    </row>
    <row r="986" spans="2:12" ht="27.75" customHeight="1">
      <c r="B986" s="4">
        <f t="shared" si="32"/>
        <v>984</v>
      </c>
      <c r="C986" s="16"/>
      <c r="D986" s="10"/>
      <c r="E986" s="2"/>
      <c r="F986" s="10"/>
      <c r="G986" s="7"/>
      <c r="H986" s="7"/>
      <c r="I986" s="7"/>
      <c r="J986" s="14" t="str">
        <f t="shared" si="33"/>
        <v/>
      </c>
      <c r="K986" s="2"/>
      <c r="L986" s="4" t="str">
        <f>IF(AND(G986="",H986=""),"",IF(OR(C986&lt;NgayBatDau,C986&gt;NgayKetThuc),"Ngày tháng phải nằm trong kỳ kế toán",IF(AND(F986&lt;&gt;"",COUNTIF(#REF!,F986)=0),"Tên loại DT/CP chưa được khai báo vào DS Tên loại DTCP","")))</f>
        <v/>
      </c>
    </row>
    <row r="987" spans="2:12" ht="27.75" customHeight="1">
      <c r="B987" s="4">
        <f t="shared" si="32"/>
        <v>985</v>
      </c>
      <c r="C987" s="16"/>
      <c r="D987" s="10"/>
      <c r="E987" s="2"/>
      <c r="F987" s="10"/>
      <c r="G987" s="7"/>
      <c r="H987" s="7"/>
      <c r="I987" s="7"/>
      <c r="J987" s="14" t="str">
        <f t="shared" si="33"/>
        <v/>
      </c>
      <c r="K987" s="2"/>
      <c r="L987" s="4" t="str">
        <f>IF(AND(G987="",H987=""),"",IF(OR(C987&lt;NgayBatDau,C987&gt;NgayKetThuc),"Ngày tháng phải nằm trong kỳ kế toán",IF(AND(F987&lt;&gt;"",COUNTIF(#REF!,F987)=0),"Tên loại DT/CP chưa được khai báo vào DS Tên loại DTCP","")))</f>
        <v/>
      </c>
    </row>
    <row r="988" spans="2:12" ht="27.75" customHeight="1">
      <c r="B988" s="4">
        <f t="shared" si="32"/>
        <v>986</v>
      </c>
      <c r="C988" s="16"/>
      <c r="D988" s="10"/>
      <c r="E988" s="2"/>
      <c r="F988" s="10"/>
      <c r="G988" s="7"/>
      <c r="H988" s="7"/>
      <c r="I988" s="7"/>
      <c r="J988" s="14" t="str">
        <f t="shared" si="33"/>
        <v/>
      </c>
      <c r="K988" s="2"/>
      <c r="L988" s="4" t="str">
        <f>IF(AND(G988="",H988=""),"",IF(OR(C988&lt;NgayBatDau,C988&gt;NgayKetThuc),"Ngày tháng phải nằm trong kỳ kế toán",IF(AND(F988&lt;&gt;"",COUNTIF(#REF!,F988)=0),"Tên loại DT/CP chưa được khai báo vào DS Tên loại DTCP","")))</f>
        <v/>
      </c>
    </row>
    <row r="989" spans="2:12" ht="27.75" customHeight="1">
      <c r="B989" s="4">
        <f t="shared" si="32"/>
        <v>987</v>
      </c>
      <c r="C989" s="16"/>
      <c r="D989" s="10"/>
      <c r="E989" s="2"/>
      <c r="F989" s="10"/>
      <c r="G989" s="7"/>
      <c r="H989" s="7"/>
      <c r="I989" s="7"/>
      <c r="J989" s="14" t="str">
        <f t="shared" si="33"/>
        <v/>
      </c>
      <c r="K989" s="2"/>
      <c r="L989" s="4" t="str">
        <f>IF(AND(G989="",H989=""),"",IF(OR(C989&lt;NgayBatDau,C989&gt;NgayKetThuc),"Ngày tháng phải nằm trong kỳ kế toán",IF(AND(F989&lt;&gt;"",COUNTIF(#REF!,F989)=0),"Tên loại DT/CP chưa được khai báo vào DS Tên loại DTCP","")))</f>
        <v/>
      </c>
    </row>
    <row r="990" spans="2:12" ht="27.75" customHeight="1">
      <c r="B990" s="4">
        <f t="shared" si="32"/>
        <v>988</v>
      </c>
      <c r="C990" s="16"/>
      <c r="D990" s="10"/>
      <c r="E990" s="2"/>
      <c r="F990" s="10"/>
      <c r="G990" s="7"/>
      <c r="H990" s="7"/>
      <c r="I990" s="7"/>
      <c r="J990" s="14" t="str">
        <f t="shared" si="33"/>
        <v/>
      </c>
      <c r="K990" s="2"/>
      <c r="L990" s="4" t="str">
        <f>IF(AND(G990="",H990=""),"",IF(OR(C990&lt;NgayBatDau,C990&gt;NgayKetThuc),"Ngày tháng phải nằm trong kỳ kế toán",IF(AND(F990&lt;&gt;"",COUNTIF(#REF!,F990)=0),"Tên loại DT/CP chưa được khai báo vào DS Tên loại DTCP","")))</f>
        <v/>
      </c>
    </row>
    <row r="991" spans="2:12" ht="27.75" customHeight="1">
      <c r="B991" s="4">
        <f t="shared" si="32"/>
        <v>989</v>
      </c>
      <c r="C991" s="16"/>
      <c r="D991" s="10"/>
      <c r="E991" s="2"/>
      <c r="F991" s="10"/>
      <c r="G991" s="7"/>
      <c r="H991" s="7"/>
      <c r="I991" s="7"/>
      <c r="J991" s="14" t="str">
        <f t="shared" si="33"/>
        <v/>
      </c>
      <c r="K991" s="2"/>
      <c r="L991" s="4" t="str">
        <f>IF(AND(G991="",H991=""),"",IF(OR(C991&lt;NgayBatDau,C991&gt;NgayKetThuc),"Ngày tháng phải nằm trong kỳ kế toán",IF(AND(F991&lt;&gt;"",COUNTIF(#REF!,F991)=0),"Tên loại DT/CP chưa được khai báo vào DS Tên loại DTCP","")))</f>
        <v/>
      </c>
    </row>
    <row r="992" spans="2:12" ht="27.75" customHeight="1">
      <c r="B992" s="4">
        <f t="shared" si="32"/>
        <v>990</v>
      </c>
      <c r="C992" s="16"/>
      <c r="D992" s="10"/>
      <c r="E992" s="2"/>
      <c r="F992" s="10"/>
      <c r="G992" s="7"/>
      <c r="H992" s="7"/>
      <c r="I992" s="7"/>
      <c r="J992" s="14" t="str">
        <f t="shared" si="33"/>
        <v/>
      </c>
      <c r="K992" s="2"/>
      <c r="L992" s="4" t="str">
        <f>IF(AND(G992="",H992=""),"",IF(OR(C992&lt;NgayBatDau,C992&gt;NgayKetThuc),"Ngày tháng phải nằm trong kỳ kế toán",IF(AND(F992&lt;&gt;"",COUNTIF(#REF!,F992)=0),"Tên loại DT/CP chưa được khai báo vào DS Tên loại DTCP","")))</f>
        <v/>
      </c>
    </row>
    <row r="993" spans="2:12" ht="27.75" customHeight="1">
      <c r="B993" s="4">
        <f t="shared" si="32"/>
        <v>991</v>
      </c>
      <c r="C993" s="16"/>
      <c r="D993" s="10"/>
      <c r="E993" s="2"/>
      <c r="F993" s="10"/>
      <c r="G993" s="7"/>
      <c r="H993" s="7"/>
      <c r="I993" s="7"/>
      <c r="J993" s="14" t="str">
        <f t="shared" si="33"/>
        <v/>
      </c>
      <c r="K993" s="2"/>
      <c r="L993" s="4" t="str">
        <f>IF(AND(G993="",H993=""),"",IF(OR(C993&lt;NgayBatDau,C993&gt;NgayKetThuc),"Ngày tháng phải nằm trong kỳ kế toán",IF(AND(F993&lt;&gt;"",COUNTIF(#REF!,F993)=0),"Tên loại DT/CP chưa được khai báo vào DS Tên loại DTCP","")))</f>
        <v/>
      </c>
    </row>
    <row r="994" spans="2:12" ht="27.75" customHeight="1">
      <c r="B994" s="4">
        <f t="shared" si="32"/>
        <v>992</v>
      </c>
      <c r="C994" s="16"/>
      <c r="D994" s="10"/>
      <c r="E994" s="2"/>
      <c r="F994" s="10"/>
      <c r="G994" s="7"/>
      <c r="H994" s="7"/>
      <c r="I994" s="7"/>
      <c r="J994" s="14" t="str">
        <f t="shared" si="33"/>
        <v/>
      </c>
      <c r="K994" s="2"/>
      <c r="L994" s="4" t="str">
        <f>IF(AND(G994="",H994=""),"",IF(OR(C994&lt;NgayBatDau,C994&gt;NgayKetThuc),"Ngày tháng phải nằm trong kỳ kế toán",IF(AND(F994&lt;&gt;"",COUNTIF(#REF!,F994)=0),"Tên loại DT/CP chưa được khai báo vào DS Tên loại DTCP","")))</f>
        <v/>
      </c>
    </row>
    <row r="995" spans="2:12" ht="27.75" customHeight="1">
      <c r="B995" s="4">
        <f t="shared" si="32"/>
        <v>993</v>
      </c>
      <c r="C995" s="16"/>
      <c r="D995" s="10"/>
      <c r="E995" s="2"/>
      <c r="F995" s="10"/>
      <c r="G995" s="7"/>
      <c r="H995" s="7"/>
      <c r="I995" s="7"/>
      <c r="J995" s="14" t="str">
        <f t="shared" si="33"/>
        <v/>
      </c>
      <c r="K995" s="2"/>
      <c r="L995" s="4" t="str">
        <f>IF(AND(G995="",H995=""),"",IF(OR(C995&lt;NgayBatDau,C995&gt;NgayKetThuc),"Ngày tháng phải nằm trong kỳ kế toán",IF(AND(F995&lt;&gt;"",COUNTIF(#REF!,F995)=0),"Tên loại DT/CP chưa được khai báo vào DS Tên loại DTCP","")))</f>
        <v/>
      </c>
    </row>
    <row r="996" spans="2:12" ht="27.75" customHeight="1">
      <c r="B996" s="4">
        <f t="shared" si="32"/>
        <v>994</v>
      </c>
      <c r="C996" s="16"/>
      <c r="D996" s="10"/>
      <c r="E996" s="2"/>
      <c r="F996" s="10"/>
      <c r="G996" s="7"/>
      <c r="H996" s="7"/>
      <c r="I996" s="7"/>
      <c r="J996" s="14" t="str">
        <f t="shared" si="33"/>
        <v/>
      </c>
      <c r="K996" s="2"/>
      <c r="L996" s="4" t="str">
        <f>IF(AND(G996="",H996=""),"",IF(OR(C996&lt;NgayBatDau,C996&gt;NgayKetThuc),"Ngày tháng phải nằm trong kỳ kế toán",IF(AND(F996&lt;&gt;"",COUNTIF(#REF!,F996)=0),"Tên loại DT/CP chưa được khai báo vào DS Tên loại DTCP","")))</f>
        <v/>
      </c>
    </row>
    <row r="997" spans="2:12" ht="27.75" customHeight="1">
      <c r="B997" s="4">
        <f t="shared" si="32"/>
        <v>995</v>
      </c>
      <c r="C997" s="16"/>
      <c r="D997" s="10"/>
      <c r="E997" s="2"/>
      <c r="F997" s="10"/>
      <c r="G997" s="7"/>
      <c r="H997" s="7"/>
      <c r="I997" s="7"/>
      <c r="J997" s="14" t="str">
        <f t="shared" si="33"/>
        <v/>
      </c>
      <c r="K997" s="2"/>
      <c r="L997" s="4" t="str">
        <f>IF(AND(G997="",H997=""),"",IF(OR(C997&lt;NgayBatDau,C997&gt;NgayKetThuc),"Ngày tháng phải nằm trong kỳ kế toán",IF(AND(F997&lt;&gt;"",COUNTIF(#REF!,F997)=0),"Tên loại DT/CP chưa được khai báo vào DS Tên loại DTCP","")))</f>
        <v/>
      </c>
    </row>
    <row r="998" spans="2:12" ht="27.75" customHeight="1">
      <c r="B998" s="4">
        <f t="shared" si="32"/>
        <v>996</v>
      </c>
      <c r="C998" s="16"/>
      <c r="D998" s="10"/>
      <c r="E998" s="2"/>
      <c r="F998" s="10"/>
      <c r="G998" s="7"/>
      <c r="H998" s="7"/>
      <c r="I998" s="7"/>
      <c r="J998" s="14" t="str">
        <f t="shared" si="33"/>
        <v/>
      </c>
      <c r="K998" s="2"/>
      <c r="L998" s="4" t="str">
        <f>IF(AND(G998="",H998=""),"",IF(OR(C998&lt;NgayBatDau,C998&gt;NgayKetThuc),"Ngày tháng phải nằm trong kỳ kế toán",IF(AND(F998&lt;&gt;"",COUNTIF(#REF!,F998)=0),"Tên loại DT/CP chưa được khai báo vào DS Tên loại DTCP","")))</f>
        <v/>
      </c>
    </row>
    <row r="999" spans="2:12" ht="27.75" customHeight="1">
      <c r="B999" s="4">
        <f t="shared" si="32"/>
        <v>997</v>
      </c>
      <c r="C999" s="16"/>
      <c r="D999" s="10"/>
      <c r="E999" s="2"/>
      <c r="F999" s="10"/>
      <c r="G999" s="7"/>
      <c r="H999" s="7"/>
      <c r="I999" s="7"/>
      <c r="J999" s="14" t="str">
        <f t="shared" si="33"/>
        <v/>
      </c>
      <c r="K999" s="2"/>
      <c r="L999" s="4" t="str">
        <f>IF(AND(G999="",H999=""),"",IF(OR(C999&lt;NgayBatDau,C999&gt;NgayKetThuc),"Ngày tháng phải nằm trong kỳ kế toán",IF(AND(F999&lt;&gt;"",COUNTIF(#REF!,F999)=0),"Tên loại DT/CP chưa được khai báo vào DS Tên loại DTCP","")))</f>
        <v/>
      </c>
    </row>
    <row r="1000" spans="2:12" ht="27.75" customHeight="1">
      <c r="B1000" s="4">
        <f t="shared" si="32"/>
        <v>998</v>
      </c>
      <c r="C1000" s="16"/>
      <c r="D1000" s="10"/>
      <c r="E1000" s="2"/>
      <c r="F1000" s="10"/>
      <c r="G1000" s="7"/>
      <c r="H1000" s="7"/>
      <c r="I1000" s="7"/>
      <c r="J1000" s="14" t="str">
        <f t="shared" si="33"/>
        <v/>
      </c>
      <c r="K1000" s="2"/>
      <c r="L1000" s="4" t="str">
        <f>IF(AND(G1000="",H1000=""),"",IF(OR(C1000&lt;NgayBatDau,C1000&gt;NgayKetThuc),"Ngày tháng phải nằm trong kỳ kế toán",IF(AND(F1000&lt;&gt;"",COUNTIF(#REF!,F1000)=0),"Tên loại DT/CP chưa được khai báo vào DS Tên loại DTCP","")))</f>
        <v/>
      </c>
    </row>
    <row r="1001" spans="2:12" ht="27.75" customHeight="1">
      <c r="B1001" s="4">
        <f t="shared" si="32"/>
        <v>999</v>
      </c>
      <c r="C1001" s="16"/>
      <c r="D1001" s="10"/>
      <c r="E1001" s="2"/>
      <c r="F1001" s="10"/>
      <c r="G1001" s="7"/>
      <c r="H1001" s="7"/>
      <c r="I1001" s="7"/>
      <c r="J1001" s="14" t="str">
        <f t="shared" si="33"/>
        <v/>
      </c>
      <c r="K1001" s="2"/>
      <c r="L1001" s="4" t="str">
        <f>IF(AND(G1001="",H1001=""),"",IF(OR(C1001&lt;NgayBatDau,C1001&gt;NgayKetThuc),"Ngày tháng phải nằm trong kỳ kế toán",IF(AND(F1001&lt;&gt;"",COUNTIF(#REF!,F1001)=0),"Tên loại DT/CP chưa được khai báo vào DS Tên loại DTCP","")))</f>
        <v/>
      </c>
    </row>
    <row r="1002" spans="2:12" ht="27.75" customHeight="1">
      <c r="B1002" s="4">
        <f t="shared" si="32"/>
        <v>1000</v>
      </c>
      <c r="C1002" s="16"/>
      <c r="D1002" s="10"/>
      <c r="E1002" s="2"/>
      <c r="F1002" s="10"/>
      <c r="G1002" s="7"/>
      <c r="H1002" s="7"/>
      <c r="I1002" s="7"/>
      <c r="J1002" s="14" t="str">
        <f t="shared" si="33"/>
        <v/>
      </c>
      <c r="K1002" s="2"/>
      <c r="L1002" s="4" t="str">
        <f>IF(AND(G1002="",H1002=""),"",IF(OR(C1002&lt;NgayBatDau,C1002&gt;NgayKetThuc),"Ngày tháng phải nằm trong kỳ kế toán",IF(AND(F1002&lt;&gt;"",COUNTIF(#REF!,F1002)=0),"Tên loại DT/CP chưa được khai báo vào DS Tên loại DTCP","")))</f>
        <v/>
      </c>
    </row>
    <row r="1003" spans="2:12" ht="27.75" customHeight="1">
      <c r="B1003" s="4">
        <f t="shared" si="32"/>
        <v>1001</v>
      </c>
      <c r="C1003" s="16"/>
      <c r="D1003" s="10"/>
      <c r="E1003" s="2"/>
      <c r="F1003" s="10"/>
      <c r="G1003" s="7"/>
      <c r="H1003" s="7"/>
      <c r="I1003" s="7"/>
      <c r="J1003" s="14" t="str">
        <f t="shared" si="33"/>
        <v/>
      </c>
      <c r="K1003" s="2"/>
      <c r="L1003" s="4" t="str">
        <f>IF(AND(G1003="",H1003=""),"",IF(OR(C1003&lt;NgayBatDau,C1003&gt;NgayKetThuc),"Ngày tháng phải nằm trong kỳ kế toán",IF(AND(F1003&lt;&gt;"",COUNTIF(#REF!,F1003)=0),"Tên loại DT/CP chưa được khai báo vào DS Tên loại DTCP","")))</f>
        <v/>
      </c>
    </row>
    <row r="1004" spans="2:12" ht="27.75" customHeight="1">
      <c r="B1004" s="4">
        <f t="shared" si="32"/>
        <v>1002</v>
      </c>
      <c r="C1004" s="16"/>
      <c r="D1004" s="10"/>
      <c r="E1004" s="2"/>
      <c r="F1004" s="10"/>
      <c r="G1004" s="7"/>
      <c r="H1004" s="7"/>
      <c r="I1004" s="7"/>
      <c r="J1004" s="14" t="str">
        <f t="shared" si="33"/>
        <v/>
      </c>
      <c r="K1004" s="2"/>
      <c r="L1004" s="4" t="str">
        <f>IF(AND(G1004="",H1004=""),"",IF(OR(C1004&lt;NgayBatDau,C1004&gt;NgayKetThuc),"Ngày tháng phải nằm trong kỳ kế toán",IF(AND(F1004&lt;&gt;"",COUNTIF(#REF!,F1004)=0),"Tên loại DT/CP chưa được khai báo vào DS Tên loại DTCP","")))</f>
        <v/>
      </c>
    </row>
    <row r="1005" spans="2:12" ht="27.75" customHeight="1">
      <c r="B1005" s="4">
        <f t="shared" si="32"/>
        <v>1003</v>
      </c>
      <c r="C1005" s="16"/>
      <c r="D1005" s="10"/>
      <c r="E1005" s="2"/>
      <c r="F1005" s="10"/>
      <c r="G1005" s="7"/>
      <c r="H1005" s="7"/>
      <c r="I1005" s="7"/>
      <c r="J1005" s="14" t="str">
        <f t="shared" si="33"/>
        <v/>
      </c>
      <c r="K1005" s="2"/>
      <c r="L1005" s="4" t="str">
        <f>IF(AND(G1005="",H1005=""),"",IF(OR(C1005&lt;NgayBatDau,C1005&gt;NgayKetThuc),"Ngày tháng phải nằm trong kỳ kế toán",IF(AND(F1005&lt;&gt;"",COUNTIF(#REF!,F1005)=0),"Tên loại DT/CP chưa được khai báo vào DS Tên loại DTCP","")))</f>
        <v/>
      </c>
    </row>
    <row r="1006" spans="2:12" ht="27.75" customHeight="1">
      <c r="B1006" s="4">
        <f t="shared" si="32"/>
        <v>1004</v>
      </c>
      <c r="C1006" s="16"/>
      <c r="D1006" s="10"/>
      <c r="E1006" s="2"/>
      <c r="F1006" s="10"/>
      <c r="G1006" s="7"/>
      <c r="H1006" s="7"/>
      <c r="I1006" s="7"/>
      <c r="J1006" s="14" t="str">
        <f t="shared" si="33"/>
        <v/>
      </c>
      <c r="K1006" s="2"/>
      <c r="L1006" s="4" t="str">
        <f>IF(AND(G1006="",H1006=""),"",IF(OR(C1006&lt;NgayBatDau,C1006&gt;NgayKetThuc),"Ngày tháng phải nằm trong kỳ kế toán",IF(AND(F1006&lt;&gt;"",COUNTIF(#REF!,F1006)=0),"Tên loại DT/CP chưa được khai báo vào DS Tên loại DTCP","")))</f>
        <v/>
      </c>
    </row>
    <row r="1007" spans="2:12" ht="27.75" customHeight="1">
      <c r="B1007" s="4">
        <f t="shared" si="32"/>
        <v>1005</v>
      </c>
      <c r="C1007" s="16"/>
      <c r="D1007" s="10"/>
      <c r="E1007" s="2"/>
      <c r="F1007" s="10"/>
      <c r="G1007" s="7"/>
      <c r="H1007" s="7"/>
      <c r="I1007" s="7"/>
      <c r="J1007" s="14" t="str">
        <f t="shared" si="33"/>
        <v/>
      </c>
      <c r="K1007" s="2"/>
      <c r="L1007" s="4" t="str">
        <f>IF(AND(G1007="",H1007=""),"",IF(OR(C1007&lt;NgayBatDau,C1007&gt;NgayKetThuc),"Ngày tháng phải nằm trong kỳ kế toán",IF(AND(F1007&lt;&gt;"",COUNTIF(#REF!,F1007)=0),"Tên loại DT/CP chưa được khai báo vào DS Tên loại DTCP","")))</f>
        <v/>
      </c>
    </row>
    <row r="1008" spans="2:12" ht="27.75" customHeight="1">
      <c r="B1008" s="4">
        <f t="shared" si="32"/>
        <v>1006</v>
      </c>
      <c r="C1008" s="16"/>
      <c r="D1008" s="10"/>
      <c r="E1008" s="2"/>
      <c r="F1008" s="10"/>
      <c r="G1008" s="7"/>
      <c r="H1008" s="7"/>
      <c r="I1008" s="7"/>
      <c r="J1008" s="14" t="str">
        <f t="shared" si="33"/>
        <v/>
      </c>
      <c r="K1008" s="2"/>
      <c r="L1008" s="4" t="str">
        <f>IF(AND(G1008="",H1008=""),"",IF(OR(C1008&lt;NgayBatDau,C1008&gt;NgayKetThuc),"Ngày tháng phải nằm trong kỳ kế toán",IF(AND(F1008&lt;&gt;"",COUNTIF(#REF!,F1008)=0),"Tên loại DT/CP chưa được khai báo vào DS Tên loại DTCP","")))</f>
        <v/>
      </c>
    </row>
    <row r="1009" spans="2:12" ht="27.75" customHeight="1">
      <c r="B1009" s="4">
        <f t="shared" si="32"/>
        <v>1007</v>
      </c>
      <c r="C1009" s="16"/>
      <c r="D1009" s="10"/>
      <c r="E1009" s="2"/>
      <c r="F1009" s="10"/>
      <c r="G1009" s="7"/>
      <c r="H1009" s="7"/>
      <c r="I1009" s="7"/>
      <c r="J1009" s="14" t="str">
        <f t="shared" si="33"/>
        <v/>
      </c>
      <c r="K1009" s="2"/>
      <c r="L1009" s="4" t="str">
        <f>IF(AND(G1009="",H1009=""),"",IF(OR(C1009&lt;NgayBatDau,C1009&gt;NgayKetThuc),"Ngày tháng phải nằm trong kỳ kế toán",IF(AND(F1009&lt;&gt;"",COUNTIF(#REF!,F1009)=0),"Tên loại DT/CP chưa được khai báo vào DS Tên loại DTCP","")))</f>
        <v/>
      </c>
    </row>
    <row r="1010" spans="2:12" ht="27.75" customHeight="1">
      <c r="B1010" s="4">
        <f t="shared" si="32"/>
        <v>1008</v>
      </c>
      <c r="C1010" s="16"/>
      <c r="D1010" s="10"/>
      <c r="E1010" s="2"/>
      <c r="F1010" s="10"/>
      <c r="G1010" s="7"/>
      <c r="H1010" s="7"/>
      <c r="I1010" s="7"/>
      <c r="J1010" s="14" t="str">
        <f t="shared" si="33"/>
        <v/>
      </c>
      <c r="K1010" s="2"/>
      <c r="L1010" s="4" t="str">
        <f>IF(AND(G1010="",H1010=""),"",IF(OR(C1010&lt;NgayBatDau,C1010&gt;NgayKetThuc),"Ngày tháng phải nằm trong kỳ kế toán",IF(AND(F1010&lt;&gt;"",COUNTIF(#REF!,F1010)=0),"Tên loại DT/CP chưa được khai báo vào DS Tên loại DTCP","")))</f>
        <v/>
      </c>
    </row>
    <row r="1011" spans="2:12" ht="27.75" customHeight="1">
      <c r="B1011" s="4">
        <f t="shared" si="32"/>
        <v>1009</v>
      </c>
      <c r="C1011" s="16"/>
      <c r="D1011" s="10"/>
      <c r="E1011" s="2"/>
      <c r="F1011" s="10"/>
      <c r="G1011" s="7"/>
      <c r="H1011" s="7"/>
      <c r="I1011" s="7"/>
      <c r="J1011" s="14" t="str">
        <f t="shared" si="33"/>
        <v/>
      </c>
      <c r="K1011" s="2"/>
      <c r="L1011" s="4" t="str">
        <f>IF(AND(G1011="",H1011=""),"",IF(OR(C1011&lt;NgayBatDau,C1011&gt;NgayKetThuc),"Ngày tháng phải nằm trong kỳ kế toán",IF(AND(F1011&lt;&gt;"",COUNTIF(#REF!,F1011)=0),"Tên loại DT/CP chưa được khai báo vào DS Tên loại DTCP","")))</f>
        <v/>
      </c>
    </row>
    <row r="1012" spans="2:12" ht="27.75" customHeight="1">
      <c r="B1012" s="4">
        <f t="shared" si="32"/>
        <v>1010</v>
      </c>
      <c r="C1012" s="16"/>
      <c r="D1012" s="10"/>
      <c r="E1012" s="2"/>
      <c r="F1012" s="10"/>
      <c r="G1012" s="7"/>
      <c r="H1012" s="7"/>
      <c r="I1012" s="7"/>
      <c r="J1012" s="14" t="str">
        <f t="shared" si="33"/>
        <v/>
      </c>
      <c r="K1012" s="2"/>
      <c r="L1012" s="4" t="str">
        <f>IF(AND(G1012="",H1012=""),"",IF(OR(C1012&lt;NgayBatDau,C1012&gt;NgayKetThuc),"Ngày tháng phải nằm trong kỳ kế toán",IF(AND(F1012&lt;&gt;"",COUNTIF(#REF!,F1012)=0),"Tên loại DT/CP chưa được khai báo vào DS Tên loại DTCP","")))</f>
        <v/>
      </c>
    </row>
    <row r="1013" spans="2:12" ht="27.75" customHeight="1">
      <c r="B1013" s="4">
        <f t="shared" si="32"/>
        <v>1011</v>
      </c>
      <c r="C1013" s="16"/>
      <c r="D1013" s="10"/>
      <c r="E1013" s="2"/>
      <c r="F1013" s="10"/>
      <c r="G1013" s="7"/>
      <c r="H1013" s="7"/>
      <c r="I1013" s="7"/>
      <c r="J1013" s="14" t="str">
        <f t="shared" si="33"/>
        <v/>
      </c>
      <c r="K1013" s="2"/>
      <c r="L1013" s="4" t="str">
        <f>IF(AND(G1013="",H1013=""),"",IF(OR(C1013&lt;NgayBatDau,C1013&gt;NgayKetThuc),"Ngày tháng phải nằm trong kỳ kế toán",IF(AND(F1013&lt;&gt;"",COUNTIF(#REF!,F1013)=0),"Tên loại DT/CP chưa được khai báo vào DS Tên loại DTCP","")))</f>
        <v/>
      </c>
    </row>
    <row r="1014" spans="2:12" ht="27.75" customHeight="1">
      <c r="B1014" s="4">
        <f t="shared" si="32"/>
        <v>1012</v>
      </c>
      <c r="C1014" s="16"/>
      <c r="D1014" s="10"/>
      <c r="E1014" s="2"/>
      <c r="F1014" s="10"/>
      <c r="G1014" s="7"/>
      <c r="H1014" s="7"/>
      <c r="I1014" s="7"/>
      <c r="J1014" s="14" t="str">
        <f t="shared" si="33"/>
        <v/>
      </c>
      <c r="K1014" s="2"/>
      <c r="L1014" s="4" t="str">
        <f>IF(AND(G1014="",H1014=""),"",IF(OR(C1014&lt;NgayBatDau,C1014&gt;NgayKetThuc),"Ngày tháng phải nằm trong kỳ kế toán",IF(AND(F1014&lt;&gt;"",COUNTIF(#REF!,F1014)=0),"Tên loại DT/CP chưa được khai báo vào DS Tên loại DTCP","")))</f>
        <v/>
      </c>
    </row>
    <row r="1015" spans="2:12" ht="27.75" customHeight="1">
      <c r="B1015" s="4">
        <f t="shared" si="32"/>
        <v>1013</v>
      </c>
      <c r="C1015" s="16"/>
      <c r="D1015" s="10"/>
      <c r="E1015" s="2"/>
      <c r="F1015" s="10"/>
      <c r="G1015" s="7"/>
      <c r="H1015" s="7"/>
      <c r="I1015" s="7"/>
      <c r="J1015" s="14" t="str">
        <f t="shared" si="33"/>
        <v/>
      </c>
      <c r="K1015" s="2"/>
      <c r="L1015" s="4" t="str">
        <f>IF(AND(G1015="",H1015=""),"",IF(OR(C1015&lt;NgayBatDau,C1015&gt;NgayKetThuc),"Ngày tháng phải nằm trong kỳ kế toán",IF(AND(F1015&lt;&gt;"",COUNTIF(#REF!,F1015)=0),"Tên loại DT/CP chưa được khai báo vào DS Tên loại DTCP","")))</f>
        <v/>
      </c>
    </row>
    <row r="1016" spans="2:12" ht="27.75" customHeight="1">
      <c r="B1016" s="4">
        <f t="shared" si="32"/>
        <v>1014</v>
      </c>
      <c r="C1016" s="16"/>
      <c r="D1016" s="10"/>
      <c r="E1016" s="2"/>
      <c r="F1016" s="10"/>
      <c r="G1016" s="7"/>
      <c r="H1016" s="7"/>
      <c r="I1016" s="7"/>
      <c r="J1016" s="14" t="str">
        <f t="shared" si="33"/>
        <v/>
      </c>
      <c r="K1016" s="2"/>
      <c r="L1016" s="4" t="str">
        <f>IF(AND(G1016="",H1016=""),"",IF(OR(C1016&lt;NgayBatDau,C1016&gt;NgayKetThuc),"Ngày tháng phải nằm trong kỳ kế toán",IF(AND(F1016&lt;&gt;"",COUNTIF(#REF!,F1016)=0),"Tên loại DT/CP chưa được khai báo vào DS Tên loại DTCP","")))</f>
        <v/>
      </c>
    </row>
    <row r="1017" spans="2:12" ht="27.75" customHeight="1">
      <c r="B1017" s="4">
        <f t="shared" si="32"/>
        <v>1015</v>
      </c>
      <c r="C1017" s="16"/>
      <c r="D1017" s="10"/>
      <c r="E1017" s="2"/>
      <c r="F1017" s="10"/>
      <c r="G1017" s="7"/>
      <c r="H1017" s="7"/>
      <c r="I1017" s="7"/>
      <c r="J1017" s="14" t="str">
        <f t="shared" si="33"/>
        <v/>
      </c>
      <c r="K1017" s="2"/>
      <c r="L1017" s="4" t="str">
        <f>IF(AND(G1017="",H1017=""),"",IF(OR(C1017&lt;NgayBatDau,C1017&gt;NgayKetThuc),"Ngày tháng phải nằm trong kỳ kế toán",IF(AND(F1017&lt;&gt;"",COUNTIF(#REF!,F1017)=0),"Tên loại DT/CP chưa được khai báo vào DS Tên loại DTCP","")))</f>
        <v/>
      </c>
    </row>
    <row r="1018" spans="2:12" ht="27.75" customHeight="1">
      <c r="B1018" s="4">
        <f t="shared" si="32"/>
        <v>1016</v>
      </c>
      <c r="C1018" s="16"/>
      <c r="D1018" s="10"/>
      <c r="E1018" s="2"/>
      <c r="F1018" s="10"/>
      <c r="G1018" s="7"/>
      <c r="H1018" s="7"/>
      <c r="I1018" s="7"/>
      <c r="J1018" s="14" t="str">
        <f t="shared" si="33"/>
        <v/>
      </c>
      <c r="K1018" s="2"/>
      <c r="L1018" s="4" t="str">
        <f>IF(AND(G1018="",H1018=""),"",IF(OR(C1018&lt;NgayBatDau,C1018&gt;NgayKetThuc),"Ngày tháng phải nằm trong kỳ kế toán",IF(AND(F1018&lt;&gt;"",COUNTIF(#REF!,F1018)=0),"Tên loại DT/CP chưa được khai báo vào DS Tên loại DTCP","")))</f>
        <v/>
      </c>
    </row>
    <row r="1019" spans="2:12" ht="27.75" customHeight="1">
      <c r="B1019" s="4">
        <f t="shared" si="32"/>
        <v>1017</v>
      </c>
      <c r="C1019" s="16"/>
      <c r="D1019" s="10"/>
      <c r="E1019" s="2"/>
      <c r="F1019" s="10"/>
      <c r="G1019" s="7"/>
      <c r="H1019" s="7"/>
      <c r="I1019" s="7"/>
      <c r="J1019" s="14" t="str">
        <f t="shared" si="33"/>
        <v/>
      </c>
      <c r="K1019" s="2"/>
      <c r="L1019" s="4" t="str">
        <f>IF(AND(G1019="",H1019=""),"",IF(OR(C1019&lt;NgayBatDau,C1019&gt;NgayKetThuc),"Ngày tháng phải nằm trong kỳ kế toán",IF(AND(F1019&lt;&gt;"",COUNTIF(#REF!,F1019)=0),"Tên loại DT/CP chưa được khai báo vào DS Tên loại DTCP","")))</f>
        <v/>
      </c>
    </row>
    <row r="1020" spans="2:12" ht="27.75" customHeight="1">
      <c r="B1020" s="4">
        <f t="shared" si="32"/>
        <v>1018</v>
      </c>
      <c r="C1020" s="16"/>
      <c r="D1020" s="10"/>
      <c r="E1020" s="2"/>
      <c r="F1020" s="10"/>
      <c r="G1020" s="7"/>
      <c r="H1020" s="7"/>
      <c r="I1020" s="7"/>
      <c r="J1020" s="14" t="str">
        <f t="shared" si="33"/>
        <v/>
      </c>
      <c r="K1020" s="2"/>
      <c r="L1020" s="4" t="str">
        <f>IF(AND(G1020="",H1020=""),"",IF(OR(C1020&lt;NgayBatDau,C1020&gt;NgayKetThuc),"Ngày tháng phải nằm trong kỳ kế toán",IF(AND(F1020&lt;&gt;"",COUNTIF(#REF!,F1020)=0),"Tên loại DT/CP chưa được khai báo vào DS Tên loại DTCP","")))</f>
        <v/>
      </c>
    </row>
    <row r="1021" spans="2:12" ht="27.75" customHeight="1">
      <c r="B1021" s="4">
        <f t="shared" si="32"/>
        <v>1019</v>
      </c>
      <c r="C1021" s="16"/>
      <c r="D1021" s="10"/>
      <c r="E1021" s="2"/>
      <c r="F1021" s="10"/>
      <c r="G1021" s="7"/>
      <c r="H1021" s="7"/>
      <c r="I1021" s="7"/>
      <c r="J1021" s="14" t="str">
        <f t="shared" si="33"/>
        <v/>
      </c>
      <c r="K1021" s="2"/>
      <c r="L1021" s="4" t="str">
        <f>IF(AND(G1021="",H1021=""),"",IF(OR(C1021&lt;NgayBatDau,C1021&gt;NgayKetThuc),"Ngày tháng phải nằm trong kỳ kế toán",IF(AND(F1021&lt;&gt;"",COUNTIF(#REF!,F1021)=0),"Tên loại DT/CP chưa được khai báo vào DS Tên loại DTCP","")))</f>
        <v/>
      </c>
    </row>
    <row r="1022" spans="2:12" ht="27.75" customHeight="1">
      <c r="B1022" s="4">
        <f t="shared" si="32"/>
        <v>1020</v>
      </c>
      <c r="C1022" s="16"/>
      <c r="D1022" s="10"/>
      <c r="E1022" s="2"/>
      <c r="F1022" s="10"/>
      <c r="G1022" s="7"/>
      <c r="H1022" s="7"/>
      <c r="I1022" s="7"/>
      <c r="J1022" s="14" t="str">
        <f t="shared" si="33"/>
        <v/>
      </c>
      <c r="K1022" s="2"/>
      <c r="L1022" s="4" t="str">
        <f>IF(AND(G1022="",H1022=""),"",IF(OR(C1022&lt;NgayBatDau,C1022&gt;NgayKetThuc),"Ngày tháng phải nằm trong kỳ kế toán",IF(AND(F1022&lt;&gt;"",COUNTIF(#REF!,F1022)=0),"Tên loại DT/CP chưa được khai báo vào DS Tên loại DTCP","")))</f>
        <v/>
      </c>
    </row>
    <row r="1023" spans="2:12" ht="27.75" customHeight="1">
      <c r="B1023" s="4">
        <f t="shared" si="32"/>
        <v>1021</v>
      </c>
      <c r="C1023" s="16"/>
      <c r="D1023" s="10"/>
      <c r="E1023" s="2"/>
      <c r="F1023" s="10"/>
      <c r="G1023" s="7"/>
      <c r="H1023" s="7"/>
      <c r="I1023" s="7"/>
      <c r="J1023" s="14" t="str">
        <f t="shared" si="33"/>
        <v/>
      </c>
      <c r="K1023" s="2"/>
      <c r="L1023" s="4" t="str">
        <f>IF(AND(G1023="",H1023=""),"",IF(OR(C1023&lt;NgayBatDau,C1023&gt;NgayKetThuc),"Ngày tháng phải nằm trong kỳ kế toán",IF(AND(F1023&lt;&gt;"",COUNTIF(#REF!,F1023)=0),"Tên loại DT/CP chưa được khai báo vào DS Tên loại DTCP","")))</f>
        <v/>
      </c>
    </row>
    <row r="1024" spans="2:12" ht="27.75" customHeight="1">
      <c r="B1024" s="4">
        <f t="shared" si="32"/>
        <v>1022</v>
      </c>
      <c r="C1024" s="16"/>
      <c r="D1024" s="10"/>
      <c r="E1024" s="2"/>
      <c r="F1024" s="10"/>
      <c r="G1024" s="7"/>
      <c r="H1024" s="7"/>
      <c r="I1024" s="7"/>
      <c r="J1024" s="14" t="str">
        <f t="shared" si="33"/>
        <v/>
      </c>
      <c r="K1024" s="2"/>
      <c r="L1024" s="4" t="str">
        <f>IF(AND(G1024="",H1024=""),"",IF(OR(C1024&lt;NgayBatDau,C1024&gt;NgayKetThuc),"Ngày tháng phải nằm trong kỳ kế toán",IF(AND(F1024&lt;&gt;"",COUNTIF(#REF!,F1024)=0),"Tên loại DT/CP chưa được khai báo vào DS Tên loại DTCP","")))</f>
        <v/>
      </c>
    </row>
    <row r="1025" spans="2:12" ht="27.75" customHeight="1">
      <c r="B1025" s="4">
        <f t="shared" si="32"/>
        <v>1023</v>
      </c>
      <c r="C1025" s="16"/>
      <c r="D1025" s="10"/>
      <c r="E1025" s="2"/>
      <c r="F1025" s="10"/>
      <c r="G1025" s="7"/>
      <c r="H1025" s="7"/>
      <c r="I1025" s="7"/>
      <c r="J1025" s="14" t="str">
        <f t="shared" si="33"/>
        <v/>
      </c>
      <c r="K1025" s="2"/>
      <c r="L1025" s="4" t="str">
        <f>IF(AND(G1025="",H1025=""),"",IF(OR(C1025&lt;NgayBatDau,C1025&gt;NgayKetThuc),"Ngày tháng phải nằm trong kỳ kế toán",IF(AND(F1025&lt;&gt;"",COUNTIF(#REF!,F1025)=0),"Tên loại DT/CP chưa được khai báo vào DS Tên loại DTCP","")))</f>
        <v/>
      </c>
    </row>
    <row r="1026" spans="2:12" ht="27.75" customHeight="1">
      <c r="B1026" s="4">
        <f t="shared" si="32"/>
        <v>1024</v>
      </c>
      <c r="C1026" s="16"/>
      <c r="D1026" s="10"/>
      <c r="E1026" s="2"/>
      <c r="F1026" s="10"/>
      <c r="G1026" s="7"/>
      <c r="H1026" s="7"/>
      <c r="I1026" s="7"/>
      <c r="J1026" s="14" t="str">
        <f t="shared" si="33"/>
        <v/>
      </c>
      <c r="K1026" s="2"/>
      <c r="L1026" s="4" t="str">
        <f>IF(AND(G1026="",H1026=""),"",IF(OR(C1026&lt;NgayBatDau,C1026&gt;NgayKetThuc),"Ngày tháng phải nằm trong kỳ kế toán",IF(AND(F1026&lt;&gt;"",COUNTIF(#REF!,F1026)=0),"Tên loại DT/CP chưa được khai báo vào DS Tên loại DTCP","")))</f>
        <v/>
      </c>
    </row>
    <row r="1027" spans="2:12" ht="27.75" customHeight="1">
      <c r="B1027" s="4">
        <f t="shared" si="32"/>
        <v>1025</v>
      </c>
      <c r="C1027" s="16"/>
      <c r="D1027" s="10"/>
      <c r="E1027" s="2"/>
      <c r="F1027" s="10"/>
      <c r="G1027" s="7"/>
      <c r="H1027" s="7"/>
      <c r="I1027" s="7"/>
      <c r="J1027" s="14" t="str">
        <f t="shared" si="33"/>
        <v/>
      </c>
      <c r="K1027" s="2"/>
      <c r="L1027" s="4" t="str">
        <f>IF(AND(G1027="",H1027=""),"",IF(OR(C1027&lt;NgayBatDau,C1027&gt;NgayKetThuc),"Ngày tháng phải nằm trong kỳ kế toán",IF(AND(F1027&lt;&gt;"",COUNTIF(#REF!,F1027)=0),"Tên loại DT/CP chưa được khai báo vào DS Tên loại DTCP","")))</f>
        <v/>
      </c>
    </row>
    <row r="1028" spans="2:12" ht="27.75" customHeight="1">
      <c r="B1028" s="4">
        <f t="shared" ref="B1028:B1091" si="34">ROW(A1028)-2</f>
        <v>1026</v>
      </c>
      <c r="C1028" s="16"/>
      <c r="D1028" s="10"/>
      <c r="E1028" s="2"/>
      <c r="F1028" s="10"/>
      <c r="G1028" s="7"/>
      <c r="H1028" s="7"/>
      <c r="I1028" s="7"/>
      <c r="J1028" s="14" t="str">
        <f t="shared" ref="J1028:J1091" si="35">IF(G1028&lt;&gt;"",G1028*SUM(1,I1028),IF(H1028&lt;&gt;"",H1028*SUM(1,I1028),""))</f>
        <v/>
      </c>
      <c r="K1028" s="2"/>
      <c r="L1028" s="4" t="str">
        <f>IF(AND(G1028="",H1028=""),"",IF(OR(C1028&lt;NgayBatDau,C1028&gt;NgayKetThuc),"Ngày tháng phải nằm trong kỳ kế toán",IF(AND(F1028&lt;&gt;"",COUNTIF(#REF!,F1028)=0),"Tên loại DT/CP chưa được khai báo vào DS Tên loại DTCP","")))</f>
        <v/>
      </c>
    </row>
    <row r="1029" spans="2:12" ht="27.75" customHeight="1">
      <c r="B1029" s="4">
        <f t="shared" si="34"/>
        <v>1027</v>
      </c>
      <c r="C1029" s="16"/>
      <c r="D1029" s="10"/>
      <c r="E1029" s="2"/>
      <c r="F1029" s="10"/>
      <c r="G1029" s="7"/>
      <c r="H1029" s="7"/>
      <c r="I1029" s="7"/>
      <c r="J1029" s="14" t="str">
        <f t="shared" si="35"/>
        <v/>
      </c>
      <c r="K1029" s="2"/>
      <c r="L1029" s="4" t="str">
        <f>IF(AND(G1029="",H1029=""),"",IF(OR(C1029&lt;NgayBatDau,C1029&gt;NgayKetThuc),"Ngày tháng phải nằm trong kỳ kế toán",IF(AND(F1029&lt;&gt;"",COUNTIF(#REF!,F1029)=0),"Tên loại DT/CP chưa được khai báo vào DS Tên loại DTCP","")))</f>
        <v/>
      </c>
    </row>
    <row r="1030" spans="2:12" ht="27.75" customHeight="1">
      <c r="B1030" s="4">
        <f t="shared" si="34"/>
        <v>1028</v>
      </c>
      <c r="C1030" s="16"/>
      <c r="D1030" s="10"/>
      <c r="E1030" s="2"/>
      <c r="F1030" s="10"/>
      <c r="G1030" s="7"/>
      <c r="H1030" s="7"/>
      <c r="I1030" s="7"/>
      <c r="J1030" s="14" t="str">
        <f t="shared" si="35"/>
        <v/>
      </c>
      <c r="K1030" s="2"/>
      <c r="L1030" s="4" t="str">
        <f>IF(AND(G1030="",H1030=""),"",IF(OR(C1030&lt;NgayBatDau,C1030&gt;NgayKetThuc),"Ngày tháng phải nằm trong kỳ kế toán",IF(AND(F1030&lt;&gt;"",COUNTIF(#REF!,F1030)=0),"Tên loại DT/CP chưa được khai báo vào DS Tên loại DTCP","")))</f>
        <v/>
      </c>
    </row>
    <row r="1031" spans="2:12" ht="27.75" customHeight="1">
      <c r="B1031" s="4">
        <f t="shared" si="34"/>
        <v>1029</v>
      </c>
      <c r="C1031" s="16"/>
      <c r="D1031" s="10"/>
      <c r="E1031" s="2"/>
      <c r="F1031" s="10"/>
      <c r="G1031" s="7"/>
      <c r="H1031" s="7"/>
      <c r="I1031" s="7"/>
      <c r="J1031" s="14" t="str">
        <f t="shared" si="35"/>
        <v/>
      </c>
      <c r="K1031" s="2"/>
      <c r="L1031" s="4" t="str">
        <f>IF(AND(G1031="",H1031=""),"",IF(OR(C1031&lt;NgayBatDau,C1031&gt;NgayKetThuc),"Ngày tháng phải nằm trong kỳ kế toán",IF(AND(F1031&lt;&gt;"",COUNTIF(#REF!,F1031)=0),"Tên loại DT/CP chưa được khai báo vào DS Tên loại DTCP","")))</f>
        <v/>
      </c>
    </row>
    <row r="1032" spans="2:12" ht="27.75" customHeight="1">
      <c r="B1032" s="4">
        <f t="shared" si="34"/>
        <v>1030</v>
      </c>
      <c r="C1032" s="16"/>
      <c r="D1032" s="10"/>
      <c r="E1032" s="2"/>
      <c r="F1032" s="10"/>
      <c r="G1032" s="7"/>
      <c r="H1032" s="7"/>
      <c r="I1032" s="7"/>
      <c r="J1032" s="14" t="str">
        <f t="shared" si="35"/>
        <v/>
      </c>
      <c r="K1032" s="2"/>
      <c r="L1032" s="4" t="str">
        <f>IF(AND(G1032="",H1032=""),"",IF(OR(C1032&lt;NgayBatDau,C1032&gt;NgayKetThuc),"Ngày tháng phải nằm trong kỳ kế toán",IF(AND(F1032&lt;&gt;"",COUNTIF(#REF!,F1032)=0),"Tên loại DT/CP chưa được khai báo vào DS Tên loại DTCP","")))</f>
        <v/>
      </c>
    </row>
    <row r="1033" spans="2:12" ht="27.75" customHeight="1">
      <c r="B1033" s="4">
        <f t="shared" si="34"/>
        <v>1031</v>
      </c>
      <c r="C1033" s="16"/>
      <c r="D1033" s="10"/>
      <c r="E1033" s="2"/>
      <c r="F1033" s="10"/>
      <c r="G1033" s="7"/>
      <c r="H1033" s="7"/>
      <c r="I1033" s="7"/>
      <c r="J1033" s="14" t="str">
        <f t="shared" si="35"/>
        <v/>
      </c>
      <c r="K1033" s="2"/>
      <c r="L1033" s="4" t="str">
        <f>IF(AND(G1033="",H1033=""),"",IF(OR(C1033&lt;NgayBatDau,C1033&gt;NgayKetThuc),"Ngày tháng phải nằm trong kỳ kế toán",IF(AND(F1033&lt;&gt;"",COUNTIF(#REF!,F1033)=0),"Tên loại DT/CP chưa được khai báo vào DS Tên loại DTCP","")))</f>
        <v/>
      </c>
    </row>
    <row r="1034" spans="2:12" ht="27.75" customHeight="1">
      <c r="B1034" s="4">
        <f t="shared" si="34"/>
        <v>1032</v>
      </c>
      <c r="C1034" s="16"/>
      <c r="D1034" s="10"/>
      <c r="E1034" s="2"/>
      <c r="F1034" s="10"/>
      <c r="G1034" s="7"/>
      <c r="H1034" s="7"/>
      <c r="I1034" s="7"/>
      <c r="J1034" s="14" t="str">
        <f t="shared" si="35"/>
        <v/>
      </c>
      <c r="K1034" s="2"/>
      <c r="L1034" s="4" t="str">
        <f>IF(AND(G1034="",H1034=""),"",IF(OR(C1034&lt;NgayBatDau,C1034&gt;NgayKetThuc),"Ngày tháng phải nằm trong kỳ kế toán",IF(AND(F1034&lt;&gt;"",COUNTIF(#REF!,F1034)=0),"Tên loại DT/CP chưa được khai báo vào DS Tên loại DTCP","")))</f>
        <v/>
      </c>
    </row>
    <row r="1035" spans="2:12" ht="27.75" customHeight="1">
      <c r="B1035" s="4">
        <f t="shared" si="34"/>
        <v>1033</v>
      </c>
      <c r="C1035" s="16"/>
      <c r="D1035" s="10"/>
      <c r="E1035" s="2"/>
      <c r="F1035" s="10"/>
      <c r="G1035" s="7"/>
      <c r="H1035" s="7"/>
      <c r="I1035" s="7"/>
      <c r="J1035" s="14" t="str">
        <f t="shared" si="35"/>
        <v/>
      </c>
      <c r="K1035" s="2"/>
      <c r="L1035" s="4" t="str">
        <f>IF(AND(G1035="",H1035=""),"",IF(OR(C1035&lt;NgayBatDau,C1035&gt;NgayKetThuc),"Ngày tháng phải nằm trong kỳ kế toán",IF(AND(F1035&lt;&gt;"",COUNTIF(#REF!,F1035)=0),"Tên loại DT/CP chưa được khai báo vào DS Tên loại DTCP","")))</f>
        <v/>
      </c>
    </row>
    <row r="1036" spans="2:12" ht="27.75" customHeight="1">
      <c r="B1036" s="4">
        <f t="shared" si="34"/>
        <v>1034</v>
      </c>
      <c r="C1036" s="16"/>
      <c r="D1036" s="10"/>
      <c r="E1036" s="2"/>
      <c r="F1036" s="10"/>
      <c r="G1036" s="7"/>
      <c r="H1036" s="7"/>
      <c r="I1036" s="7"/>
      <c r="J1036" s="14" t="str">
        <f t="shared" si="35"/>
        <v/>
      </c>
      <c r="K1036" s="2"/>
      <c r="L1036" s="4" t="str">
        <f>IF(AND(G1036="",H1036=""),"",IF(OR(C1036&lt;NgayBatDau,C1036&gt;NgayKetThuc),"Ngày tháng phải nằm trong kỳ kế toán",IF(AND(F1036&lt;&gt;"",COUNTIF(#REF!,F1036)=0),"Tên loại DT/CP chưa được khai báo vào DS Tên loại DTCP","")))</f>
        <v/>
      </c>
    </row>
    <row r="1037" spans="2:12" ht="27.75" customHeight="1">
      <c r="B1037" s="4">
        <f t="shared" si="34"/>
        <v>1035</v>
      </c>
      <c r="C1037" s="16"/>
      <c r="D1037" s="10"/>
      <c r="E1037" s="2"/>
      <c r="F1037" s="10"/>
      <c r="G1037" s="7"/>
      <c r="H1037" s="7"/>
      <c r="I1037" s="7"/>
      <c r="J1037" s="14" t="str">
        <f t="shared" si="35"/>
        <v/>
      </c>
      <c r="K1037" s="2"/>
      <c r="L1037" s="4" t="str">
        <f>IF(AND(G1037="",H1037=""),"",IF(OR(C1037&lt;NgayBatDau,C1037&gt;NgayKetThuc),"Ngày tháng phải nằm trong kỳ kế toán",IF(AND(F1037&lt;&gt;"",COUNTIF(#REF!,F1037)=0),"Tên loại DT/CP chưa được khai báo vào DS Tên loại DTCP","")))</f>
        <v/>
      </c>
    </row>
    <row r="1038" spans="2:12" ht="27.75" customHeight="1">
      <c r="B1038" s="4">
        <f t="shared" si="34"/>
        <v>1036</v>
      </c>
      <c r="C1038" s="16"/>
      <c r="D1038" s="10"/>
      <c r="E1038" s="2"/>
      <c r="F1038" s="10"/>
      <c r="G1038" s="7"/>
      <c r="H1038" s="7"/>
      <c r="I1038" s="7"/>
      <c r="J1038" s="14" t="str">
        <f t="shared" si="35"/>
        <v/>
      </c>
      <c r="K1038" s="2"/>
      <c r="L1038" s="4" t="str">
        <f>IF(AND(G1038="",H1038=""),"",IF(OR(C1038&lt;NgayBatDau,C1038&gt;NgayKetThuc),"Ngày tháng phải nằm trong kỳ kế toán",IF(AND(F1038&lt;&gt;"",COUNTIF(#REF!,F1038)=0),"Tên loại DT/CP chưa được khai báo vào DS Tên loại DTCP","")))</f>
        <v/>
      </c>
    </row>
    <row r="1039" spans="2:12" ht="27.75" customHeight="1">
      <c r="B1039" s="4">
        <f t="shared" si="34"/>
        <v>1037</v>
      </c>
      <c r="C1039" s="16"/>
      <c r="D1039" s="10"/>
      <c r="E1039" s="2"/>
      <c r="F1039" s="10"/>
      <c r="G1039" s="7"/>
      <c r="H1039" s="7"/>
      <c r="I1039" s="7"/>
      <c r="J1039" s="14" t="str">
        <f t="shared" si="35"/>
        <v/>
      </c>
      <c r="K1039" s="2"/>
      <c r="L1039" s="4" t="str">
        <f>IF(AND(G1039="",H1039=""),"",IF(OR(C1039&lt;NgayBatDau,C1039&gt;NgayKetThuc),"Ngày tháng phải nằm trong kỳ kế toán",IF(AND(F1039&lt;&gt;"",COUNTIF(#REF!,F1039)=0),"Tên loại DT/CP chưa được khai báo vào DS Tên loại DTCP","")))</f>
        <v/>
      </c>
    </row>
    <row r="1040" spans="2:12" ht="27.75" customHeight="1">
      <c r="B1040" s="4">
        <f t="shared" si="34"/>
        <v>1038</v>
      </c>
      <c r="C1040" s="16"/>
      <c r="D1040" s="10"/>
      <c r="E1040" s="2"/>
      <c r="F1040" s="10"/>
      <c r="G1040" s="7"/>
      <c r="H1040" s="7"/>
      <c r="I1040" s="7"/>
      <c r="J1040" s="14" t="str">
        <f t="shared" si="35"/>
        <v/>
      </c>
      <c r="K1040" s="2"/>
      <c r="L1040" s="4" t="str">
        <f>IF(AND(G1040="",H1040=""),"",IF(OR(C1040&lt;NgayBatDau,C1040&gt;NgayKetThuc),"Ngày tháng phải nằm trong kỳ kế toán",IF(AND(F1040&lt;&gt;"",COUNTIF(#REF!,F1040)=0),"Tên loại DT/CP chưa được khai báo vào DS Tên loại DTCP","")))</f>
        <v/>
      </c>
    </row>
    <row r="1041" spans="2:12" ht="27.75" customHeight="1">
      <c r="B1041" s="4">
        <f t="shared" si="34"/>
        <v>1039</v>
      </c>
      <c r="C1041" s="16"/>
      <c r="D1041" s="10"/>
      <c r="E1041" s="2"/>
      <c r="F1041" s="10"/>
      <c r="G1041" s="7"/>
      <c r="H1041" s="7"/>
      <c r="I1041" s="7"/>
      <c r="J1041" s="14" t="str">
        <f t="shared" si="35"/>
        <v/>
      </c>
      <c r="K1041" s="2"/>
      <c r="L1041" s="4" t="str">
        <f>IF(AND(G1041="",H1041=""),"",IF(OR(C1041&lt;NgayBatDau,C1041&gt;NgayKetThuc),"Ngày tháng phải nằm trong kỳ kế toán",IF(AND(F1041&lt;&gt;"",COUNTIF(#REF!,F1041)=0),"Tên loại DT/CP chưa được khai báo vào DS Tên loại DTCP","")))</f>
        <v/>
      </c>
    </row>
    <row r="1042" spans="2:12" ht="27.75" customHeight="1">
      <c r="B1042" s="4">
        <f t="shared" si="34"/>
        <v>1040</v>
      </c>
      <c r="C1042" s="16"/>
      <c r="D1042" s="10"/>
      <c r="E1042" s="2"/>
      <c r="F1042" s="10"/>
      <c r="G1042" s="7"/>
      <c r="H1042" s="7"/>
      <c r="I1042" s="7"/>
      <c r="J1042" s="14" t="str">
        <f t="shared" si="35"/>
        <v/>
      </c>
      <c r="K1042" s="2"/>
      <c r="L1042" s="4" t="str">
        <f>IF(AND(G1042="",H1042=""),"",IF(OR(C1042&lt;NgayBatDau,C1042&gt;NgayKetThuc),"Ngày tháng phải nằm trong kỳ kế toán",IF(AND(F1042&lt;&gt;"",COUNTIF(#REF!,F1042)=0),"Tên loại DT/CP chưa được khai báo vào DS Tên loại DTCP","")))</f>
        <v/>
      </c>
    </row>
    <row r="1043" spans="2:12" ht="27.75" customHeight="1">
      <c r="B1043" s="4">
        <f t="shared" si="34"/>
        <v>1041</v>
      </c>
      <c r="C1043" s="16"/>
      <c r="D1043" s="10"/>
      <c r="E1043" s="2"/>
      <c r="F1043" s="10"/>
      <c r="G1043" s="7"/>
      <c r="H1043" s="7"/>
      <c r="I1043" s="7"/>
      <c r="J1043" s="14" t="str">
        <f t="shared" si="35"/>
        <v/>
      </c>
      <c r="K1043" s="2"/>
      <c r="L1043" s="4" t="str">
        <f>IF(AND(G1043="",H1043=""),"",IF(OR(C1043&lt;NgayBatDau,C1043&gt;NgayKetThuc),"Ngày tháng phải nằm trong kỳ kế toán",IF(AND(F1043&lt;&gt;"",COUNTIF(#REF!,F1043)=0),"Tên loại DT/CP chưa được khai báo vào DS Tên loại DTCP","")))</f>
        <v/>
      </c>
    </row>
    <row r="1044" spans="2:12" ht="27.75" customHeight="1">
      <c r="B1044" s="4">
        <f t="shared" si="34"/>
        <v>1042</v>
      </c>
      <c r="C1044" s="16"/>
      <c r="D1044" s="10"/>
      <c r="E1044" s="2"/>
      <c r="F1044" s="10"/>
      <c r="G1044" s="7"/>
      <c r="H1044" s="7"/>
      <c r="I1044" s="7"/>
      <c r="J1044" s="14" t="str">
        <f t="shared" si="35"/>
        <v/>
      </c>
      <c r="K1044" s="2"/>
      <c r="L1044" s="4" t="str">
        <f>IF(AND(G1044="",H1044=""),"",IF(OR(C1044&lt;NgayBatDau,C1044&gt;NgayKetThuc),"Ngày tháng phải nằm trong kỳ kế toán",IF(AND(F1044&lt;&gt;"",COUNTIF(#REF!,F1044)=0),"Tên loại DT/CP chưa được khai báo vào DS Tên loại DTCP","")))</f>
        <v/>
      </c>
    </row>
    <row r="1045" spans="2:12" ht="27.75" customHeight="1">
      <c r="B1045" s="4">
        <f t="shared" si="34"/>
        <v>1043</v>
      </c>
      <c r="C1045" s="16"/>
      <c r="D1045" s="10"/>
      <c r="E1045" s="2"/>
      <c r="F1045" s="10"/>
      <c r="G1045" s="7"/>
      <c r="H1045" s="7"/>
      <c r="I1045" s="7"/>
      <c r="J1045" s="14" t="str">
        <f t="shared" si="35"/>
        <v/>
      </c>
      <c r="K1045" s="2"/>
      <c r="L1045" s="4" t="str">
        <f>IF(AND(G1045="",H1045=""),"",IF(OR(C1045&lt;NgayBatDau,C1045&gt;NgayKetThuc),"Ngày tháng phải nằm trong kỳ kế toán",IF(AND(F1045&lt;&gt;"",COUNTIF(#REF!,F1045)=0),"Tên loại DT/CP chưa được khai báo vào DS Tên loại DTCP","")))</f>
        <v/>
      </c>
    </row>
    <row r="1046" spans="2:12" ht="27.75" customHeight="1">
      <c r="B1046" s="4">
        <f t="shared" si="34"/>
        <v>1044</v>
      </c>
      <c r="C1046" s="16"/>
      <c r="D1046" s="10"/>
      <c r="E1046" s="2"/>
      <c r="F1046" s="10"/>
      <c r="G1046" s="7"/>
      <c r="H1046" s="7"/>
      <c r="I1046" s="7"/>
      <c r="J1046" s="14" t="str">
        <f t="shared" si="35"/>
        <v/>
      </c>
      <c r="K1046" s="2"/>
      <c r="L1046" s="4" t="str">
        <f>IF(AND(G1046="",H1046=""),"",IF(OR(C1046&lt;NgayBatDau,C1046&gt;NgayKetThuc),"Ngày tháng phải nằm trong kỳ kế toán",IF(AND(F1046&lt;&gt;"",COUNTIF(#REF!,F1046)=0),"Tên loại DT/CP chưa được khai báo vào DS Tên loại DTCP","")))</f>
        <v/>
      </c>
    </row>
    <row r="1047" spans="2:12" ht="27.75" customHeight="1">
      <c r="B1047" s="4">
        <f t="shared" si="34"/>
        <v>1045</v>
      </c>
      <c r="C1047" s="16"/>
      <c r="D1047" s="10"/>
      <c r="E1047" s="2"/>
      <c r="F1047" s="10"/>
      <c r="G1047" s="7"/>
      <c r="H1047" s="7"/>
      <c r="I1047" s="7"/>
      <c r="J1047" s="14" t="str">
        <f t="shared" si="35"/>
        <v/>
      </c>
      <c r="K1047" s="2"/>
      <c r="L1047" s="4" t="str">
        <f>IF(AND(G1047="",H1047=""),"",IF(OR(C1047&lt;NgayBatDau,C1047&gt;NgayKetThuc),"Ngày tháng phải nằm trong kỳ kế toán",IF(AND(F1047&lt;&gt;"",COUNTIF(#REF!,F1047)=0),"Tên loại DT/CP chưa được khai báo vào DS Tên loại DTCP","")))</f>
        <v/>
      </c>
    </row>
    <row r="1048" spans="2:12" ht="27.75" customHeight="1">
      <c r="B1048" s="4">
        <f t="shared" si="34"/>
        <v>1046</v>
      </c>
      <c r="C1048" s="16"/>
      <c r="D1048" s="10"/>
      <c r="E1048" s="2"/>
      <c r="F1048" s="10"/>
      <c r="G1048" s="7"/>
      <c r="H1048" s="7"/>
      <c r="I1048" s="7"/>
      <c r="J1048" s="14" t="str">
        <f t="shared" si="35"/>
        <v/>
      </c>
      <c r="K1048" s="2"/>
      <c r="L1048" s="4" t="str">
        <f>IF(AND(G1048="",H1048=""),"",IF(OR(C1048&lt;NgayBatDau,C1048&gt;NgayKetThuc),"Ngày tháng phải nằm trong kỳ kế toán",IF(AND(F1048&lt;&gt;"",COUNTIF(#REF!,F1048)=0),"Tên loại DT/CP chưa được khai báo vào DS Tên loại DTCP","")))</f>
        <v/>
      </c>
    </row>
    <row r="1049" spans="2:12" ht="27.75" customHeight="1">
      <c r="B1049" s="4">
        <f t="shared" si="34"/>
        <v>1047</v>
      </c>
      <c r="C1049" s="16"/>
      <c r="D1049" s="10"/>
      <c r="E1049" s="2"/>
      <c r="F1049" s="10"/>
      <c r="G1049" s="7"/>
      <c r="H1049" s="7"/>
      <c r="I1049" s="7"/>
      <c r="J1049" s="14" t="str">
        <f t="shared" si="35"/>
        <v/>
      </c>
      <c r="K1049" s="2"/>
      <c r="L1049" s="4" t="str">
        <f>IF(AND(G1049="",H1049=""),"",IF(OR(C1049&lt;NgayBatDau,C1049&gt;NgayKetThuc),"Ngày tháng phải nằm trong kỳ kế toán",IF(AND(F1049&lt;&gt;"",COUNTIF(#REF!,F1049)=0),"Tên loại DT/CP chưa được khai báo vào DS Tên loại DTCP","")))</f>
        <v/>
      </c>
    </row>
    <row r="1050" spans="2:12" ht="27.75" customHeight="1">
      <c r="B1050" s="4">
        <f t="shared" si="34"/>
        <v>1048</v>
      </c>
      <c r="C1050" s="16"/>
      <c r="D1050" s="10"/>
      <c r="E1050" s="2"/>
      <c r="F1050" s="10"/>
      <c r="G1050" s="7"/>
      <c r="H1050" s="7"/>
      <c r="I1050" s="7"/>
      <c r="J1050" s="14" t="str">
        <f t="shared" si="35"/>
        <v/>
      </c>
      <c r="K1050" s="2"/>
      <c r="L1050" s="4" t="str">
        <f>IF(AND(G1050="",H1050=""),"",IF(OR(C1050&lt;NgayBatDau,C1050&gt;NgayKetThuc),"Ngày tháng phải nằm trong kỳ kế toán",IF(AND(F1050&lt;&gt;"",COUNTIF(#REF!,F1050)=0),"Tên loại DT/CP chưa được khai báo vào DS Tên loại DTCP","")))</f>
        <v/>
      </c>
    </row>
    <row r="1051" spans="2:12" ht="27.75" customHeight="1">
      <c r="B1051" s="4">
        <f t="shared" si="34"/>
        <v>1049</v>
      </c>
      <c r="C1051" s="16"/>
      <c r="D1051" s="10"/>
      <c r="E1051" s="2"/>
      <c r="F1051" s="10"/>
      <c r="G1051" s="7"/>
      <c r="H1051" s="7"/>
      <c r="I1051" s="7"/>
      <c r="J1051" s="14" t="str">
        <f t="shared" si="35"/>
        <v/>
      </c>
      <c r="K1051" s="2"/>
      <c r="L1051" s="4" t="str">
        <f>IF(AND(G1051="",H1051=""),"",IF(OR(C1051&lt;NgayBatDau,C1051&gt;NgayKetThuc),"Ngày tháng phải nằm trong kỳ kế toán",IF(AND(F1051&lt;&gt;"",COUNTIF(#REF!,F1051)=0),"Tên loại DT/CP chưa được khai báo vào DS Tên loại DTCP","")))</f>
        <v/>
      </c>
    </row>
    <row r="1052" spans="2:12" ht="27.75" customHeight="1">
      <c r="B1052" s="4">
        <f t="shared" si="34"/>
        <v>1050</v>
      </c>
      <c r="C1052" s="16"/>
      <c r="D1052" s="10"/>
      <c r="E1052" s="2"/>
      <c r="F1052" s="10"/>
      <c r="G1052" s="7"/>
      <c r="H1052" s="7"/>
      <c r="I1052" s="7"/>
      <c r="J1052" s="14" t="str">
        <f t="shared" si="35"/>
        <v/>
      </c>
      <c r="K1052" s="2"/>
      <c r="L1052" s="4" t="str">
        <f>IF(AND(G1052="",H1052=""),"",IF(OR(C1052&lt;NgayBatDau,C1052&gt;NgayKetThuc),"Ngày tháng phải nằm trong kỳ kế toán",IF(AND(F1052&lt;&gt;"",COUNTIF(#REF!,F1052)=0),"Tên loại DT/CP chưa được khai báo vào DS Tên loại DTCP","")))</f>
        <v/>
      </c>
    </row>
    <row r="1053" spans="2:12" ht="27.75" customHeight="1">
      <c r="B1053" s="4">
        <f t="shared" si="34"/>
        <v>1051</v>
      </c>
      <c r="C1053" s="16"/>
      <c r="D1053" s="10"/>
      <c r="E1053" s="2"/>
      <c r="F1053" s="10"/>
      <c r="G1053" s="7"/>
      <c r="H1053" s="7"/>
      <c r="I1053" s="7"/>
      <c r="J1053" s="14" t="str">
        <f t="shared" si="35"/>
        <v/>
      </c>
      <c r="K1053" s="2"/>
      <c r="L1053" s="4" t="str">
        <f>IF(AND(G1053="",H1053=""),"",IF(OR(C1053&lt;NgayBatDau,C1053&gt;NgayKetThuc),"Ngày tháng phải nằm trong kỳ kế toán",IF(AND(F1053&lt;&gt;"",COUNTIF(#REF!,F1053)=0),"Tên loại DT/CP chưa được khai báo vào DS Tên loại DTCP","")))</f>
        <v/>
      </c>
    </row>
    <row r="1054" spans="2:12" ht="27.75" customHeight="1">
      <c r="B1054" s="4">
        <f t="shared" si="34"/>
        <v>1052</v>
      </c>
      <c r="C1054" s="16"/>
      <c r="D1054" s="10"/>
      <c r="E1054" s="2"/>
      <c r="F1054" s="10"/>
      <c r="G1054" s="7"/>
      <c r="H1054" s="7"/>
      <c r="I1054" s="7"/>
      <c r="J1054" s="14" t="str">
        <f t="shared" si="35"/>
        <v/>
      </c>
      <c r="K1054" s="2"/>
      <c r="L1054" s="4" t="str">
        <f>IF(AND(G1054="",H1054=""),"",IF(OR(C1054&lt;NgayBatDau,C1054&gt;NgayKetThuc),"Ngày tháng phải nằm trong kỳ kế toán",IF(AND(F1054&lt;&gt;"",COUNTIF(#REF!,F1054)=0),"Tên loại DT/CP chưa được khai báo vào DS Tên loại DTCP","")))</f>
        <v/>
      </c>
    </row>
    <row r="1055" spans="2:12" ht="27.75" customHeight="1">
      <c r="B1055" s="4">
        <f t="shared" si="34"/>
        <v>1053</v>
      </c>
      <c r="C1055" s="16"/>
      <c r="D1055" s="10"/>
      <c r="E1055" s="2"/>
      <c r="F1055" s="10"/>
      <c r="G1055" s="7"/>
      <c r="H1055" s="7"/>
      <c r="I1055" s="7"/>
      <c r="J1055" s="14" t="str">
        <f t="shared" si="35"/>
        <v/>
      </c>
      <c r="K1055" s="2"/>
      <c r="L1055" s="4" t="str">
        <f>IF(AND(G1055="",H1055=""),"",IF(OR(C1055&lt;NgayBatDau,C1055&gt;NgayKetThuc),"Ngày tháng phải nằm trong kỳ kế toán",IF(AND(F1055&lt;&gt;"",COUNTIF(#REF!,F1055)=0),"Tên loại DT/CP chưa được khai báo vào DS Tên loại DTCP","")))</f>
        <v/>
      </c>
    </row>
    <row r="1056" spans="2:12" ht="27.75" customHeight="1">
      <c r="B1056" s="4">
        <f t="shared" si="34"/>
        <v>1054</v>
      </c>
      <c r="C1056" s="16"/>
      <c r="D1056" s="10"/>
      <c r="E1056" s="2"/>
      <c r="F1056" s="10"/>
      <c r="G1056" s="7"/>
      <c r="H1056" s="7"/>
      <c r="I1056" s="7"/>
      <c r="J1056" s="14" t="str">
        <f t="shared" si="35"/>
        <v/>
      </c>
      <c r="K1056" s="2"/>
      <c r="L1056" s="4" t="str">
        <f>IF(AND(G1056="",H1056=""),"",IF(OR(C1056&lt;NgayBatDau,C1056&gt;NgayKetThuc),"Ngày tháng phải nằm trong kỳ kế toán",IF(AND(F1056&lt;&gt;"",COUNTIF(#REF!,F1056)=0),"Tên loại DT/CP chưa được khai báo vào DS Tên loại DTCP","")))</f>
        <v/>
      </c>
    </row>
    <row r="1057" spans="2:12" ht="27.75" customHeight="1">
      <c r="B1057" s="4">
        <f t="shared" si="34"/>
        <v>1055</v>
      </c>
      <c r="C1057" s="16"/>
      <c r="D1057" s="10"/>
      <c r="E1057" s="2"/>
      <c r="F1057" s="10"/>
      <c r="G1057" s="7"/>
      <c r="H1057" s="7"/>
      <c r="I1057" s="7"/>
      <c r="J1057" s="14" t="str">
        <f t="shared" si="35"/>
        <v/>
      </c>
      <c r="K1057" s="2"/>
      <c r="L1057" s="4" t="str">
        <f>IF(AND(G1057="",H1057=""),"",IF(OR(C1057&lt;NgayBatDau,C1057&gt;NgayKetThuc),"Ngày tháng phải nằm trong kỳ kế toán",IF(AND(F1057&lt;&gt;"",COUNTIF(#REF!,F1057)=0),"Tên loại DT/CP chưa được khai báo vào DS Tên loại DTCP","")))</f>
        <v/>
      </c>
    </row>
    <row r="1058" spans="2:12" ht="27.75" customHeight="1">
      <c r="B1058" s="4">
        <f t="shared" si="34"/>
        <v>1056</v>
      </c>
      <c r="C1058" s="16"/>
      <c r="D1058" s="10"/>
      <c r="E1058" s="2"/>
      <c r="F1058" s="10"/>
      <c r="G1058" s="7"/>
      <c r="H1058" s="7"/>
      <c r="I1058" s="7"/>
      <c r="J1058" s="14" t="str">
        <f t="shared" si="35"/>
        <v/>
      </c>
      <c r="K1058" s="2"/>
      <c r="L1058" s="4" t="str">
        <f>IF(AND(G1058="",H1058=""),"",IF(OR(C1058&lt;NgayBatDau,C1058&gt;NgayKetThuc),"Ngày tháng phải nằm trong kỳ kế toán",IF(AND(F1058&lt;&gt;"",COUNTIF(#REF!,F1058)=0),"Tên loại DT/CP chưa được khai báo vào DS Tên loại DTCP","")))</f>
        <v/>
      </c>
    </row>
    <row r="1059" spans="2:12" ht="27.75" customHeight="1">
      <c r="B1059" s="4">
        <f t="shared" si="34"/>
        <v>1057</v>
      </c>
      <c r="C1059" s="16"/>
      <c r="D1059" s="10"/>
      <c r="E1059" s="2"/>
      <c r="F1059" s="10"/>
      <c r="G1059" s="7"/>
      <c r="H1059" s="7"/>
      <c r="I1059" s="7"/>
      <c r="J1059" s="14" t="str">
        <f t="shared" si="35"/>
        <v/>
      </c>
      <c r="K1059" s="2"/>
      <c r="L1059" s="4" t="str">
        <f>IF(AND(G1059="",H1059=""),"",IF(OR(C1059&lt;NgayBatDau,C1059&gt;NgayKetThuc),"Ngày tháng phải nằm trong kỳ kế toán",IF(AND(F1059&lt;&gt;"",COUNTIF(#REF!,F1059)=0),"Tên loại DT/CP chưa được khai báo vào DS Tên loại DTCP","")))</f>
        <v/>
      </c>
    </row>
    <row r="1060" spans="2:12" ht="27.75" customHeight="1">
      <c r="B1060" s="4">
        <f t="shared" si="34"/>
        <v>1058</v>
      </c>
      <c r="C1060" s="16"/>
      <c r="D1060" s="10"/>
      <c r="E1060" s="2"/>
      <c r="F1060" s="10"/>
      <c r="G1060" s="7"/>
      <c r="H1060" s="7"/>
      <c r="I1060" s="7"/>
      <c r="J1060" s="14" t="str">
        <f t="shared" si="35"/>
        <v/>
      </c>
      <c r="K1060" s="2"/>
      <c r="L1060" s="4" t="str">
        <f>IF(AND(G1060="",H1060=""),"",IF(OR(C1060&lt;NgayBatDau,C1060&gt;NgayKetThuc),"Ngày tháng phải nằm trong kỳ kế toán",IF(AND(F1060&lt;&gt;"",COUNTIF(#REF!,F1060)=0),"Tên loại DT/CP chưa được khai báo vào DS Tên loại DTCP","")))</f>
        <v/>
      </c>
    </row>
    <row r="1061" spans="2:12" ht="27.75" customHeight="1">
      <c r="B1061" s="4">
        <f t="shared" si="34"/>
        <v>1059</v>
      </c>
      <c r="C1061" s="16"/>
      <c r="D1061" s="10"/>
      <c r="E1061" s="2"/>
      <c r="F1061" s="10"/>
      <c r="G1061" s="7"/>
      <c r="H1061" s="7"/>
      <c r="I1061" s="7"/>
      <c r="J1061" s="14" t="str">
        <f t="shared" si="35"/>
        <v/>
      </c>
      <c r="K1061" s="2"/>
      <c r="L1061" s="4" t="str">
        <f>IF(AND(G1061="",H1061=""),"",IF(OR(C1061&lt;NgayBatDau,C1061&gt;NgayKetThuc),"Ngày tháng phải nằm trong kỳ kế toán",IF(AND(F1061&lt;&gt;"",COUNTIF(#REF!,F1061)=0),"Tên loại DT/CP chưa được khai báo vào DS Tên loại DTCP","")))</f>
        <v/>
      </c>
    </row>
    <row r="1062" spans="2:12" ht="27.75" customHeight="1">
      <c r="B1062" s="4">
        <f t="shared" si="34"/>
        <v>1060</v>
      </c>
      <c r="C1062" s="16"/>
      <c r="D1062" s="10"/>
      <c r="E1062" s="2"/>
      <c r="F1062" s="10"/>
      <c r="G1062" s="7"/>
      <c r="H1062" s="7"/>
      <c r="I1062" s="7"/>
      <c r="J1062" s="14" t="str">
        <f t="shared" si="35"/>
        <v/>
      </c>
      <c r="K1062" s="2"/>
      <c r="L1062" s="4" t="str">
        <f>IF(AND(G1062="",H1062=""),"",IF(OR(C1062&lt;NgayBatDau,C1062&gt;NgayKetThuc),"Ngày tháng phải nằm trong kỳ kế toán",IF(AND(F1062&lt;&gt;"",COUNTIF(#REF!,F1062)=0),"Tên loại DT/CP chưa được khai báo vào DS Tên loại DTCP","")))</f>
        <v/>
      </c>
    </row>
    <row r="1063" spans="2:12" ht="27.75" customHeight="1">
      <c r="B1063" s="4">
        <f t="shared" si="34"/>
        <v>1061</v>
      </c>
      <c r="C1063" s="16"/>
      <c r="D1063" s="10"/>
      <c r="E1063" s="2"/>
      <c r="F1063" s="10"/>
      <c r="G1063" s="7"/>
      <c r="H1063" s="7"/>
      <c r="I1063" s="7"/>
      <c r="J1063" s="14" t="str">
        <f t="shared" si="35"/>
        <v/>
      </c>
      <c r="K1063" s="2"/>
      <c r="L1063" s="4" t="str">
        <f>IF(AND(G1063="",H1063=""),"",IF(OR(C1063&lt;NgayBatDau,C1063&gt;NgayKetThuc),"Ngày tháng phải nằm trong kỳ kế toán",IF(AND(F1063&lt;&gt;"",COUNTIF(#REF!,F1063)=0),"Tên loại DT/CP chưa được khai báo vào DS Tên loại DTCP","")))</f>
        <v/>
      </c>
    </row>
    <row r="1064" spans="2:12" ht="27.75" customHeight="1">
      <c r="B1064" s="4">
        <f t="shared" si="34"/>
        <v>1062</v>
      </c>
      <c r="C1064" s="16"/>
      <c r="D1064" s="10"/>
      <c r="E1064" s="2"/>
      <c r="F1064" s="10"/>
      <c r="G1064" s="7"/>
      <c r="H1064" s="7"/>
      <c r="I1064" s="7"/>
      <c r="J1064" s="14" t="str">
        <f t="shared" si="35"/>
        <v/>
      </c>
      <c r="K1064" s="2"/>
      <c r="L1064" s="4" t="str">
        <f>IF(AND(G1064="",H1064=""),"",IF(OR(C1064&lt;NgayBatDau,C1064&gt;NgayKetThuc),"Ngày tháng phải nằm trong kỳ kế toán",IF(AND(F1064&lt;&gt;"",COUNTIF(#REF!,F1064)=0),"Tên loại DT/CP chưa được khai báo vào DS Tên loại DTCP","")))</f>
        <v/>
      </c>
    </row>
    <row r="1065" spans="2:12" ht="27.75" customHeight="1">
      <c r="B1065" s="4">
        <f t="shared" si="34"/>
        <v>1063</v>
      </c>
      <c r="C1065" s="16"/>
      <c r="D1065" s="10"/>
      <c r="E1065" s="2"/>
      <c r="F1065" s="10"/>
      <c r="G1065" s="7"/>
      <c r="H1065" s="7"/>
      <c r="I1065" s="7"/>
      <c r="J1065" s="14" t="str">
        <f t="shared" si="35"/>
        <v/>
      </c>
      <c r="K1065" s="2"/>
      <c r="L1065" s="4" t="str">
        <f>IF(AND(G1065="",H1065=""),"",IF(OR(C1065&lt;NgayBatDau,C1065&gt;NgayKetThuc),"Ngày tháng phải nằm trong kỳ kế toán",IF(AND(F1065&lt;&gt;"",COUNTIF(#REF!,F1065)=0),"Tên loại DT/CP chưa được khai báo vào DS Tên loại DTCP","")))</f>
        <v/>
      </c>
    </row>
    <row r="1066" spans="2:12" ht="27.75" customHeight="1">
      <c r="B1066" s="4">
        <f t="shared" si="34"/>
        <v>1064</v>
      </c>
      <c r="C1066" s="16"/>
      <c r="D1066" s="10"/>
      <c r="E1066" s="2"/>
      <c r="F1066" s="10"/>
      <c r="G1066" s="7"/>
      <c r="H1066" s="7"/>
      <c r="I1066" s="7"/>
      <c r="J1066" s="14" t="str">
        <f t="shared" si="35"/>
        <v/>
      </c>
      <c r="K1066" s="2"/>
      <c r="L1066" s="4" t="str">
        <f>IF(AND(G1066="",H1066=""),"",IF(OR(C1066&lt;NgayBatDau,C1066&gt;NgayKetThuc),"Ngày tháng phải nằm trong kỳ kế toán",IF(AND(F1066&lt;&gt;"",COUNTIF(#REF!,F1066)=0),"Tên loại DT/CP chưa được khai báo vào DS Tên loại DTCP","")))</f>
        <v/>
      </c>
    </row>
    <row r="1067" spans="2:12" ht="27.75" customHeight="1">
      <c r="B1067" s="4">
        <f t="shared" si="34"/>
        <v>1065</v>
      </c>
      <c r="C1067" s="16"/>
      <c r="D1067" s="10"/>
      <c r="E1067" s="2"/>
      <c r="F1067" s="10"/>
      <c r="G1067" s="7"/>
      <c r="H1067" s="7"/>
      <c r="I1067" s="7"/>
      <c r="J1067" s="14" t="str">
        <f t="shared" si="35"/>
        <v/>
      </c>
      <c r="K1067" s="2"/>
      <c r="L1067" s="4" t="str">
        <f>IF(AND(G1067="",H1067=""),"",IF(OR(C1067&lt;NgayBatDau,C1067&gt;NgayKetThuc),"Ngày tháng phải nằm trong kỳ kế toán",IF(AND(F1067&lt;&gt;"",COUNTIF(#REF!,F1067)=0),"Tên loại DT/CP chưa được khai báo vào DS Tên loại DTCP","")))</f>
        <v/>
      </c>
    </row>
    <row r="1068" spans="2:12" ht="27.75" customHeight="1">
      <c r="B1068" s="4">
        <f t="shared" si="34"/>
        <v>1066</v>
      </c>
      <c r="C1068" s="16"/>
      <c r="D1068" s="10"/>
      <c r="E1068" s="2"/>
      <c r="F1068" s="10"/>
      <c r="G1068" s="7"/>
      <c r="H1068" s="7"/>
      <c r="I1068" s="7"/>
      <c r="J1068" s="14" t="str">
        <f t="shared" si="35"/>
        <v/>
      </c>
      <c r="K1068" s="2"/>
      <c r="L1068" s="4" t="str">
        <f>IF(AND(G1068="",H1068=""),"",IF(OR(C1068&lt;NgayBatDau,C1068&gt;NgayKetThuc),"Ngày tháng phải nằm trong kỳ kế toán",IF(AND(F1068&lt;&gt;"",COUNTIF(#REF!,F1068)=0),"Tên loại DT/CP chưa được khai báo vào DS Tên loại DTCP","")))</f>
        <v/>
      </c>
    </row>
    <row r="1069" spans="2:12" ht="27.75" customHeight="1">
      <c r="B1069" s="4">
        <f t="shared" si="34"/>
        <v>1067</v>
      </c>
      <c r="C1069" s="16"/>
      <c r="D1069" s="10"/>
      <c r="E1069" s="2"/>
      <c r="F1069" s="10"/>
      <c r="G1069" s="7"/>
      <c r="H1069" s="7"/>
      <c r="I1069" s="7"/>
      <c r="J1069" s="14" t="str">
        <f t="shared" si="35"/>
        <v/>
      </c>
      <c r="K1069" s="2"/>
      <c r="L1069" s="4" t="str">
        <f>IF(AND(G1069="",H1069=""),"",IF(OR(C1069&lt;NgayBatDau,C1069&gt;NgayKetThuc),"Ngày tháng phải nằm trong kỳ kế toán",IF(AND(F1069&lt;&gt;"",COUNTIF(#REF!,F1069)=0),"Tên loại DT/CP chưa được khai báo vào DS Tên loại DTCP","")))</f>
        <v/>
      </c>
    </row>
    <row r="1070" spans="2:12" ht="27.75" customHeight="1">
      <c r="B1070" s="4">
        <f t="shared" si="34"/>
        <v>1068</v>
      </c>
      <c r="C1070" s="16"/>
      <c r="D1070" s="10"/>
      <c r="E1070" s="2"/>
      <c r="F1070" s="10"/>
      <c r="G1070" s="7"/>
      <c r="H1070" s="7"/>
      <c r="I1070" s="7"/>
      <c r="J1070" s="14" t="str">
        <f t="shared" si="35"/>
        <v/>
      </c>
      <c r="K1070" s="2"/>
      <c r="L1070" s="4" t="str">
        <f>IF(AND(G1070="",H1070=""),"",IF(OR(C1070&lt;NgayBatDau,C1070&gt;NgayKetThuc),"Ngày tháng phải nằm trong kỳ kế toán",IF(AND(F1070&lt;&gt;"",COUNTIF(#REF!,F1070)=0),"Tên loại DT/CP chưa được khai báo vào DS Tên loại DTCP","")))</f>
        <v/>
      </c>
    </row>
    <row r="1071" spans="2:12" ht="27.75" customHeight="1">
      <c r="B1071" s="4">
        <f t="shared" si="34"/>
        <v>1069</v>
      </c>
      <c r="C1071" s="16"/>
      <c r="D1071" s="10"/>
      <c r="E1071" s="2"/>
      <c r="F1071" s="10"/>
      <c r="G1071" s="7"/>
      <c r="H1071" s="7"/>
      <c r="I1071" s="7"/>
      <c r="J1071" s="14" t="str">
        <f t="shared" si="35"/>
        <v/>
      </c>
      <c r="K1071" s="2"/>
      <c r="L1071" s="4" t="str">
        <f>IF(AND(G1071="",H1071=""),"",IF(OR(C1071&lt;NgayBatDau,C1071&gt;NgayKetThuc),"Ngày tháng phải nằm trong kỳ kế toán",IF(AND(F1071&lt;&gt;"",COUNTIF(#REF!,F1071)=0),"Tên loại DT/CP chưa được khai báo vào DS Tên loại DTCP","")))</f>
        <v/>
      </c>
    </row>
    <row r="1072" spans="2:12" ht="27.75" customHeight="1">
      <c r="B1072" s="4">
        <f t="shared" si="34"/>
        <v>1070</v>
      </c>
      <c r="C1072" s="16"/>
      <c r="D1072" s="10"/>
      <c r="E1072" s="2"/>
      <c r="F1072" s="10"/>
      <c r="G1072" s="7"/>
      <c r="H1072" s="7"/>
      <c r="I1072" s="7"/>
      <c r="J1072" s="14" t="str">
        <f t="shared" si="35"/>
        <v/>
      </c>
      <c r="K1072" s="2"/>
      <c r="L1072" s="4" t="str">
        <f>IF(AND(G1072="",H1072=""),"",IF(OR(C1072&lt;NgayBatDau,C1072&gt;NgayKetThuc),"Ngày tháng phải nằm trong kỳ kế toán",IF(AND(F1072&lt;&gt;"",COUNTIF(#REF!,F1072)=0),"Tên loại DT/CP chưa được khai báo vào DS Tên loại DTCP","")))</f>
        <v/>
      </c>
    </row>
    <row r="1073" spans="2:12" ht="27.75" customHeight="1">
      <c r="B1073" s="4">
        <f t="shared" si="34"/>
        <v>1071</v>
      </c>
      <c r="C1073" s="16"/>
      <c r="D1073" s="10"/>
      <c r="E1073" s="2"/>
      <c r="F1073" s="10"/>
      <c r="G1073" s="7"/>
      <c r="H1073" s="7"/>
      <c r="I1073" s="7"/>
      <c r="J1073" s="14" t="str">
        <f t="shared" si="35"/>
        <v/>
      </c>
      <c r="K1073" s="2"/>
      <c r="L1073" s="4" t="str">
        <f>IF(AND(G1073="",H1073=""),"",IF(OR(C1073&lt;NgayBatDau,C1073&gt;NgayKetThuc),"Ngày tháng phải nằm trong kỳ kế toán",IF(AND(F1073&lt;&gt;"",COUNTIF(#REF!,F1073)=0),"Tên loại DT/CP chưa được khai báo vào DS Tên loại DTCP","")))</f>
        <v/>
      </c>
    </row>
    <row r="1074" spans="2:12" ht="27.75" customHeight="1">
      <c r="B1074" s="4">
        <f t="shared" si="34"/>
        <v>1072</v>
      </c>
      <c r="C1074" s="16"/>
      <c r="D1074" s="10"/>
      <c r="E1074" s="2"/>
      <c r="F1074" s="10"/>
      <c r="G1074" s="7"/>
      <c r="H1074" s="7"/>
      <c r="I1074" s="7"/>
      <c r="J1074" s="14" t="str">
        <f t="shared" si="35"/>
        <v/>
      </c>
      <c r="K1074" s="2"/>
      <c r="L1074" s="4" t="str">
        <f>IF(AND(G1074="",H1074=""),"",IF(OR(C1074&lt;NgayBatDau,C1074&gt;NgayKetThuc),"Ngày tháng phải nằm trong kỳ kế toán",IF(AND(F1074&lt;&gt;"",COUNTIF(#REF!,F1074)=0),"Tên loại DT/CP chưa được khai báo vào DS Tên loại DTCP","")))</f>
        <v/>
      </c>
    </row>
    <row r="1075" spans="2:12" ht="27.75" customHeight="1">
      <c r="B1075" s="4">
        <f t="shared" si="34"/>
        <v>1073</v>
      </c>
      <c r="C1075" s="16"/>
      <c r="D1075" s="10"/>
      <c r="E1075" s="2"/>
      <c r="F1075" s="10"/>
      <c r="G1075" s="7"/>
      <c r="H1075" s="7"/>
      <c r="I1075" s="7"/>
      <c r="J1075" s="14" t="str">
        <f t="shared" si="35"/>
        <v/>
      </c>
      <c r="K1075" s="2"/>
      <c r="L1075" s="4" t="str">
        <f>IF(AND(G1075="",H1075=""),"",IF(OR(C1075&lt;NgayBatDau,C1075&gt;NgayKetThuc),"Ngày tháng phải nằm trong kỳ kế toán",IF(AND(F1075&lt;&gt;"",COUNTIF(#REF!,F1075)=0),"Tên loại DT/CP chưa được khai báo vào DS Tên loại DTCP","")))</f>
        <v/>
      </c>
    </row>
    <row r="1076" spans="2:12" ht="27.75" customHeight="1">
      <c r="B1076" s="4">
        <f t="shared" si="34"/>
        <v>1074</v>
      </c>
      <c r="C1076" s="16"/>
      <c r="D1076" s="10"/>
      <c r="E1076" s="2"/>
      <c r="F1076" s="10"/>
      <c r="G1076" s="7"/>
      <c r="H1076" s="7"/>
      <c r="I1076" s="7"/>
      <c r="J1076" s="14" t="str">
        <f t="shared" si="35"/>
        <v/>
      </c>
      <c r="K1076" s="2"/>
      <c r="L1076" s="4" t="str">
        <f>IF(AND(G1076="",H1076=""),"",IF(OR(C1076&lt;NgayBatDau,C1076&gt;NgayKetThuc),"Ngày tháng phải nằm trong kỳ kế toán",IF(AND(F1076&lt;&gt;"",COUNTIF(#REF!,F1076)=0),"Tên loại DT/CP chưa được khai báo vào DS Tên loại DTCP","")))</f>
        <v/>
      </c>
    </row>
    <row r="1077" spans="2:12" ht="27.75" customHeight="1">
      <c r="B1077" s="4">
        <f t="shared" si="34"/>
        <v>1075</v>
      </c>
      <c r="C1077" s="16"/>
      <c r="D1077" s="10"/>
      <c r="E1077" s="2"/>
      <c r="F1077" s="10"/>
      <c r="G1077" s="7"/>
      <c r="H1077" s="7"/>
      <c r="I1077" s="7"/>
      <c r="J1077" s="14" t="str">
        <f t="shared" si="35"/>
        <v/>
      </c>
      <c r="K1077" s="2"/>
      <c r="L1077" s="4" t="str">
        <f>IF(AND(G1077="",H1077=""),"",IF(OR(C1077&lt;NgayBatDau,C1077&gt;NgayKetThuc),"Ngày tháng phải nằm trong kỳ kế toán",IF(AND(F1077&lt;&gt;"",COUNTIF(#REF!,F1077)=0),"Tên loại DT/CP chưa được khai báo vào DS Tên loại DTCP","")))</f>
        <v/>
      </c>
    </row>
    <row r="1078" spans="2:12" ht="27.75" customHeight="1">
      <c r="B1078" s="4">
        <f t="shared" si="34"/>
        <v>1076</v>
      </c>
      <c r="C1078" s="16"/>
      <c r="D1078" s="10"/>
      <c r="E1078" s="2"/>
      <c r="F1078" s="10"/>
      <c r="G1078" s="7"/>
      <c r="H1078" s="7"/>
      <c r="I1078" s="7"/>
      <c r="J1078" s="14" t="str">
        <f t="shared" si="35"/>
        <v/>
      </c>
      <c r="K1078" s="2"/>
      <c r="L1078" s="4" t="str">
        <f>IF(AND(G1078="",H1078=""),"",IF(OR(C1078&lt;NgayBatDau,C1078&gt;NgayKetThuc),"Ngày tháng phải nằm trong kỳ kế toán",IF(AND(F1078&lt;&gt;"",COUNTIF(#REF!,F1078)=0),"Tên loại DT/CP chưa được khai báo vào DS Tên loại DTCP","")))</f>
        <v/>
      </c>
    </row>
    <row r="1079" spans="2:12" ht="27.75" customHeight="1">
      <c r="B1079" s="4">
        <f t="shared" si="34"/>
        <v>1077</v>
      </c>
      <c r="C1079" s="16"/>
      <c r="D1079" s="10"/>
      <c r="E1079" s="2"/>
      <c r="F1079" s="10"/>
      <c r="G1079" s="7"/>
      <c r="H1079" s="7"/>
      <c r="I1079" s="7"/>
      <c r="J1079" s="14" t="str">
        <f t="shared" si="35"/>
        <v/>
      </c>
      <c r="K1079" s="2"/>
      <c r="L1079" s="4" t="str">
        <f>IF(AND(G1079="",H1079=""),"",IF(OR(C1079&lt;NgayBatDau,C1079&gt;NgayKetThuc),"Ngày tháng phải nằm trong kỳ kế toán",IF(AND(F1079&lt;&gt;"",COUNTIF(#REF!,F1079)=0),"Tên loại DT/CP chưa được khai báo vào DS Tên loại DTCP","")))</f>
        <v/>
      </c>
    </row>
    <row r="1080" spans="2:12" ht="27.75" customHeight="1">
      <c r="B1080" s="4">
        <f t="shared" si="34"/>
        <v>1078</v>
      </c>
      <c r="C1080" s="16"/>
      <c r="D1080" s="10"/>
      <c r="E1080" s="2"/>
      <c r="F1080" s="10"/>
      <c r="G1080" s="7"/>
      <c r="H1080" s="7"/>
      <c r="I1080" s="7"/>
      <c r="J1080" s="14" t="str">
        <f t="shared" si="35"/>
        <v/>
      </c>
      <c r="K1080" s="2"/>
      <c r="L1080" s="4" t="str">
        <f>IF(AND(G1080="",H1080=""),"",IF(OR(C1080&lt;NgayBatDau,C1080&gt;NgayKetThuc),"Ngày tháng phải nằm trong kỳ kế toán",IF(AND(F1080&lt;&gt;"",COUNTIF(#REF!,F1080)=0),"Tên loại DT/CP chưa được khai báo vào DS Tên loại DTCP","")))</f>
        <v/>
      </c>
    </row>
    <row r="1081" spans="2:12" ht="27.75" customHeight="1">
      <c r="B1081" s="4">
        <f t="shared" si="34"/>
        <v>1079</v>
      </c>
      <c r="C1081" s="16"/>
      <c r="D1081" s="10"/>
      <c r="E1081" s="2"/>
      <c r="F1081" s="10"/>
      <c r="G1081" s="7"/>
      <c r="H1081" s="7"/>
      <c r="I1081" s="7"/>
      <c r="J1081" s="14" t="str">
        <f t="shared" si="35"/>
        <v/>
      </c>
      <c r="K1081" s="2"/>
      <c r="L1081" s="4" t="str">
        <f>IF(AND(G1081="",H1081=""),"",IF(OR(C1081&lt;NgayBatDau,C1081&gt;NgayKetThuc),"Ngày tháng phải nằm trong kỳ kế toán",IF(AND(F1081&lt;&gt;"",COUNTIF(#REF!,F1081)=0),"Tên loại DT/CP chưa được khai báo vào DS Tên loại DTCP","")))</f>
        <v/>
      </c>
    </row>
    <row r="1082" spans="2:12" ht="27.75" customHeight="1">
      <c r="B1082" s="4">
        <f t="shared" si="34"/>
        <v>1080</v>
      </c>
      <c r="C1082" s="16"/>
      <c r="D1082" s="10"/>
      <c r="E1082" s="2"/>
      <c r="F1082" s="10"/>
      <c r="G1082" s="7"/>
      <c r="H1082" s="7"/>
      <c r="I1082" s="7"/>
      <c r="J1082" s="14" t="str">
        <f t="shared" si="35"/>
        <v/>
      </c>
      <c r="K1082" s="2"/>
      <c r="L1082" s="4" t="str">
        <f>IF(AND(G1082="",H1082=""),"",IF(OR(C1082&lt;NgayBatDau,C1082&gt;NgayKetThuc),"Ngày tháng phải nằm trong kỳ kế toán",IF(AND(F1082&lt;&gt;"",COUNTIF(#REF!,F1082)=0),"Tên loại DT/CP chưa được khai báo vào DS Tên loại DTCP","")))</f>
        <v/>
      </c>
    </row>
    <row r="1083" spans="2:12" ht="27.75" customHeight="1">
      <c r="B1083" s="4">
        <f t="shared" si="34"/>
        <v>1081</v>
      </c>
      <c r="C1083" s="16"/>
      <c r="D1083" s="10"/>
      <c r="E1083" s="2"/>
      <c r="F1083" s="10"/>
      <c r="G1083" s="7"/>
      <c r="H1083" s="7"/>
      <c r="I1083" s="7"/>
      <c r="J1083" s="14" t="str">
        <f t="shared" si="35"/>
        <v/>
      </c>
      <c r="K1083" s="2"/>
      <c r="L1083" s="4" t="str">
        <f>IF(AND(G1083="",H1083=""),"",IF(OR(C1083&lt;NgayBatDau,C1083&gt;NgayKetThuc),"Ngày tháng phải nằm trong kỳ kế toán",IF(AND(F1083&lt;&gt;"",COUNTIF(#REF!,F1083)=0),"Tên loại DT/CP chưa được khai báo vào DS Tên loại DTCP","")))</f>
        <v/>
      </c>
    </row>
    <row r="1084" spans="2:12" ht="27.75" customHeight="1">
      <c r="B1084" s="4">
        <f t="shared" si="34"/>
        <v>1082</v>
      </c>
      <c r="C1084" s="16"/>
      <c r="D1084" s="10"/>
      <c r="E1084" s="2"/>
      <c r="F1084" s="10"/>
      <c r="G1084" s="7"/>
      <c r="H1084" s="7"/>
      <c r="I1084" s="7"/>
      <c r="J1084" s="14" t="str">
        <f t="shared" si="35"/>
        <v/>
      </c>
      <c r="K1084" s="2"/>
      <c r="L1084" s="4" t="str">
        <f>IF(AND(G1084="",H1084=""),"",IF(OR(C1084&lt;NgayBatDau,C1084&gt;NgayKetThuc),"Ngày tháng phải nằm trong kỳ kế toán",IF(AND(F1084&lt;&gt;"",COUNTIF(#REF!,F1084)=0),"Tên loại DT/CP chưa được khai báo vào DS Tên loại DTCP","")))</f>
        <v/>
      </c>
    </row>
    <row r="1085" spans="2:12" ht="27.75" customHeight="1">
      <c r="B1085" s="4">
        <f t="shared" si="34"/>
        <v>1083</v>
      </c>
      <c r="C1085" s="16"/>
      <c r="D1085" s="10"/>
      <c r="E1085" s="2"/>
      <c r="F1085" s="10"/>
      <c r="G1085" s="7"/>
      <c r="H1085" s="7"/>
      <c r="I1085" s="7"/>
      <c r="J1085" s="14" t="str">
        <f t="shared" si="35"/>
        <v/>
      </c>
      <c r="K1085" s="2"/>
      <c r="L1085" s="4" t="str">
        <f>IF(AND(G1085="",H1085=""),"",IF(OR(C1085&lt;NgayBatDau,C1085&gt;NgayKetThuc),"Ngày tháng phải nằm trong kỳ kế toán",IF(AND(F1085&lt;&gt;"",COUNTIF(#REF!,F1085)=0),"Tên loại DT/CP chưa được khai báo vào DS Tên loại DTCP","")))</f>
        <v/>
      </c>
    </row>
    <row r="1086" spans="2:12" ht="27.75" customHeight="1">
      <c r="B1086" s="4">
        <f t="shared" si="34"/>
        <v>1084</v>
      </c>
      <c r="C1086" s="16"/>
      <c r="D1086" s="10"/>
      <c r="E1086" s="2"/>
      <c r="F1086" s="10"/>
      <c r="G1086" s="7"/>
      <c r="H1086" s="7"/>
      <c r="I1086" s="7"/>
      <c r="J1086" s="14" t="str">
        <f t="shared" si="35"/>
        <v/>
      </c>
      <c r="K1086" s="2"/>
      <c r="L1086" s="4" t="str">
        <f>IF(AND(G1086="",H1086=""),"",IF(OR(C1086&lt;NgayBatDau,C1086&gt;NgayKetThuc),"Ngày tháng phải nằm trong kỳ kế toán",IF(AND(F1086&lt;&gt;"",COUNTIF(#REF!,F1086)=0),"Tên loại DT/CP chưa được khai báo vào DS Tên loại DTCP","")))</f>
        <v/>
      </c>
    </row>
    <row r="1087" spans="2:12" ht="27.75" customHeight="1">
      <c r="B1087" s="4">
        <f t="shared" si="34"/>
        <v>1085</v>
      </c>
      <c r="C1087" s="16"/>
      <c r="D1087" s="10"/>
      <c r="E1087" s="2"/>
      <c r="F1087" s="10"/>
      <c r="G1087" s="7"/>
      <c r="H1087" s="7"/>
      <c r="I1087" s="7"/>
      <c r="J1087" s="14" t="str">
        <f t="shared" si="35"/>
        <v/>
      </c>
      <c r="K1087" s="2"/>
      <c r="L1087" s="4" t="str">
        <f>IF(AND(G1087="",H1087=""),"",IF(OR(C1087&lt;NgayBatDau,C1087&gt;NgayKetThuc),"Ngày tháng phải nằm trong kỳ kế toán",IF(AND(F1087&lt;&gt;"",COUNTIF(#REF!,F1087)=0),"Tên loại DT/CP chưa được khai báo vào DS Tên loại DTCP","")))</f>
        <v/>
      </c>
    </row>
    <row r="1088" spans="2:12" ht="27.75" customHeight="1">
      <c r="B1088" s="4">
        <f t="shared" si="34"/>
        <v>1086</v>
      </c>
      <c r="C1088" s="16"/>
      <c r="D1088" s="10"/>
      <c r="E1088" s="2"/>
      <c r="F1088" s="10"/>
      <c r="G1088" s="7"/>
      <c r="H1088" s="7"/>
      <c r="I1088" s="7"/>
      <c r="J1088" s="14" t="str">
        <f t="shared" si="35"/>
        <v/>
      </c>
      <c r="K1088" s="2"/>
      <c r="L1088" s="4" t="str">
        <f>IF(AND(G1088="",H1088=""),"",IF(OR(C1088&lt;NgayBatDau,C1088&gt;NgayKetThuc),"Ngày tháng phải nằm trong kỳ kế toán",IF(AND(F1088&lt;&gt;"",COUNTIF(#REF!,F1088)=0),"Tên loại DT/CP chưa được khai báo vào DS Tên loại DTCP","")))</f>
        <v/>
      </c>
    </row>
    <row r="1089" spans="2:12" ht="27.75" customHeight="1">
      <c r="B1089" s="4">
        <f t="shared" si="34"/>
        <v>1087</v>
      </c>
      <c r="C1089" s="16"/>
      <c r="D1089" s="10"/>
      <c r="E1089" s="2"/>
      <c r="F1089" s="10"/>
      <c r="G1089" s="7"/>
      <c r="H1089" s="7"/>
      <c r="I1089" s="7"/>
      <c r="J1089" s="14" t="str">
        <f t="shared" si="35"/>
        <v/>
      </c>
      <c r="K1089" s="2"/>
      <c r="L1089" s="4" t="str">
        <f>IF(AND(G1089="",H1089=""),"",IF(OR(C1089&lt;NgayBatDau,C1089&gt;NgayKetThuc),"Ngày tháng phải nằm trong kỳ kế toán",IF(AND(F1089&lt;&gt;"",COUNTIF(#REF!,F1089)=0),"Tên loại DT/CP chưa được khai báo vào DS Tên loại DTCP","")))</f>
        <v/>
      </c>
    </row>
    <row r="1090" spans="2:12" ht="27.75" customHeight="1">
      <c r="B1090" s="4">
        <f t="shared" si="34"/>
        <v>1088</v>
      </c>
      <c r="C1090" s="16"/>
      <c r="D1090" s="10"/>
      <c r="E1090" s="2"/>
      <c r="F1090" s="10"/>
      <c r="G1090" s="7"/>
      <c r="H1090" s="7"/>
      <c r="I1090" s="7"/>
      <c r="J1090" s="14" t="str">
        <f t="shared" si="35"/>
        <v/>
      </c>
      <c r="K1090" s="2"/>
      <c r="L1090" s="4" t="str">
        <f>IF(AND(G1090="",H1090=""),"",IF(OR(C1090&lt;NgayBatDau,C1090&gt;NgayKetThuc),"Ngày tháng phải nằm trong kỳ kế toán",IF(AND(F1090&lt;&gt;"",COUNTIF(#REF!,F1090)=0),"Tên loại DT/CP chưa được khai báo vào DS Tên loại DTCP","")))</f>
        <v/>
      </c>
    </row>
    <row r="1091" spans="2:12" ht="27.75" customHeight="1">
      <c r="B1091" s="4">
        <f t="shared" si="34"/>
        <v>1089</v>
      </c>
      <c r="C1091" s="16"/>
      <c r="D1091" s="10"/>
      <c r="E1091" s="2"/>
      <c r="F1091" s="10"/>
      <c r="G1091" s="7"/>
      <c r="H1091" s="7"/>
      <c r="I1091" s="7"/>
      <c r="J1091" s="14" t="str">
        <f t="shared" si="35"/>
        <v/>
      </c>
      <c r="K1091" s="2"/>
      <c r="L1091" s="4" t="str">
        <f>IF(AND(G1091="",H1091=""),"",IF(OR(C1091&lt;NgayBatDau,C1091&gt;NgayKetThuc),"Ngày tháng phải nằm trong kỳ kế toán",IF(AND(F1091&lt;&gt;"",COUNTIF(#REF!,F1091)=0),"Tên loại DT/CP chưa được khai báo vào DS Tên loại DTCP","")))</f>
        <v/>
      </c>
    </row>
    <row r="1092" spans="2:12" ht="27.75" customHeight="1">
      <c r="B1092" s="4">
        <f t="shared" ref="B1092:B1155" si="36">ROW(A1092)-2</f>
        <v>1090</v>
      </c>
      <c r="C1092" s="16"/>
      <c r="D1092" s="10"/>
      <c r="E1092" s="2"/>
      <c r="F1092" s="10"/>
      <c r="G1092" s="7"/>
      <c r="H1092" s="7"/>
      <c r="I1092" s="7"/>
      <c r="J1092" s="14" t="str">
        <f t="shared" ref="J1092:J1155" si="37">IF(G1092&lt;&gt;"",G1092*SUM(1,I1092),IF(H1092&lt;&gt;"",H1092*SUM(1,I1092),""))</f>
        <v/>
      </c>
      <c r="K1092" s="2"/>
      <c r="L1092" s="4" t="str">
        <f>IF(AND(G1092="",H1092=""),"",IF(OR(C1092&lt;NgayBatDau,C1092&gt;NgayKetThuc),"Ngày tháng phải nằm trong kỳ kế toán",IF(AND(F1092&lt;&gt;"",COUNTIF(#REF!,F1092)=0),"Tên loại DT/CP chưa được khai báo vào DS Tên loại DTCP","")))</f>
        <v/>
      </c>
    </row>
    <row r="1093" spans="2:12" ht="27.75" customHeight="1">
      <c r="B1093" s="4">
        <f t="shared" si="36"/>
        <v>1091</v>
      </c>
      <c r="C1093" s="16"/>
      <c r="D1093" s="10"/>
      <c r="E1093" s="2"/>
      <c r="F1093" s="10"/>
      <c r="G1093" s="7"/>
      <c r="H1093" s="7"/>
      <c r="I1093" s="7"/>
      <c r="J1093" s="14" t="str">
        <f t="shared" si="37"/>
        <v/>
      </c>
      <c r="K1093" s="2"/>
      <c r="L1093" s="4" t="str">
        <f>IF(AND(G1093="",H1093=""),"",IF(OR(C1093&lt;NgayBatDau,C1093&gt;NgayKetThuc),"Ngày tháng phải nằm trong kỳ kế toán",IF(AND(F1093&lt;&gt;"",COUNTIF(#REF!,F1093)=0),"Tên loại DT/CP chưa được khai báo vào DS Tên loại DTCP","")))</f>
        <v/>
      </c>
    </row>
    <row r="1094" spans="2:12" ht="27.75" customHeight="1">
      <c r="B1094" s="4">
        <f t="shared" si="36"/>
        <v>1092</v>
      </c>
      <c r="C1094" s="16"/>
      <c r="D1094" s="10"/>
      <c r="E1094" s="2"/>
      <c r="F1094" s="10"/>
      <c r="G1094" s="7"/>
      <c r="H1094" s="7"/>
      <c r="I1094" s="7"/>
      <c r="J1094" s="14" t="str">
        <f t="shared" si="37"/>
        <v/>
      </c>
      <c r="K1094" s="2"/>
      <c r="L1094" s="4" t="str">
        <f>IF(AND(G1094="",H1094=""),"",IF(OR(C1094&lt;NgayBatDau,C1094&gt;NgayKetThuc),"Ngày tháng phải nằm trong kỳ kế toán",IF(AND(F1094&lt;&gt;"",COUNTIF(#REF!,F1094)=0),"Tên loại DT/CP chưa được khai báo vào DS Tên loại DTCP","")))</f>
        <v/>
      </c>
    </row>
    <row r="1095" spans="2:12" ht="27.75" customHeight="1">
      <c r="B1095" s="4">
        <f t="shared" si="36"/>
        <v>1093</v>
      </c>
      <c r="C1095" s="16"/>
      <c r="D1095" s="10"/>
      <c r="E1095" s="2"/>
      <c r="F1095" s="10"/>
      <c r="G1095" s="7"/>
      <c r="H1095" s="7"/>
      <c r="I1095" s="7"/>
      <c r="J1095" s="14" t="str">
        <f t="shared" si="37"/>
        <v/>
      </c>
      <c r="K1095" s="2"/>
      <c r="L1095" s="4" t="str">
        <f>IF(AND(G1095="",H1095=""),"",IF(OR(C1095&lt;NgayBatDau,C1095&gt;NgayKetThuc),"Ngày tháng phải nằm trong kỳ kế toán",IF(AND(F1095&lt;&gt;"",COUNTIF(#REF!,F1095)=0),"Tên loại DT/CP chưa được khai báo vào DS Tên loại DTCP","")))</f>
        <v/>
      </c>
    </row>
    <row r="1096" spans="2:12" ht="27.75" customHeight="1">
      <c r="B1096" s="4">
        <f t="shared" si="36"/>
        <v>1094</v>
      </c>
      <c r="C1096" s="16"/>
      <c r="D1096" s="10"/>
      <c r="E1096" s="2"/>
      <c r="F1096" s="10"/>
      <c r="G1096" s="7"/>
      <c r="H1096" s="7"/>
      <c r="I1096" s="7"/>
      <c r="J1096" s="14" t="str">
        <f t="shared" si="37"/>
        <v/>
      </c>
      <c r="K1096" s="2"/>
      <c r="L1096" s="4" t="str">
        <f>IF(AND(G1096="",H1096=""),"",IF(OR(C1096&lt;NgayBatDau,C1096&gt;NgayKetThuc),"Ngày tháng phải nằm trong kỳ kế toán",IF(AND(F1096&lt;&gt;"",COUNTIF(#REF!,F1096)=0),"Tên loại DT/CP chưa được khai báo vào DS Tên loại DTCP","")))</f>
        <v/>
      </c>
    </row>
    <row r="1097" spans="2:12" ht="27.75" customHeight="1">
      <c r="B1097" s="4">
        <f t="shared" si="36"/>
        <v>1095</v>
      </c>
      <c r="C1097" s="16"/>
      <c r="D1097" s="10"/>
      <c r="E1097" s="2"/>
      <c r="F1097" s="10"/>
      <c r="G1097" s="7"/>
      <c r="H1097" s="7"/>
      <c r="I1097" s="7"/>
      <c r="J1097" s="14" t="str">
        <f t="shared" si="37"/>
        <v/>
      </c>
      <c r="K1097" s="2"/>
      <c r="L1097" s="4" t="str">
        <f>IF(AND(G1097="",H1097=""),"",IF(OR(C1097&lt;NgayBatDau,C1097&gt;NgayKetThuc),"Ngày tháng phải nằm trong kỳ kế toán",IF(AND(F1097&lt;&gt;"",COUNTIF(#REF!,F1097)=0),"Tên loại DT/CP chưa được khai báo vào DS Tên loại DTCP","")))</f>
        <v/>
      </c>
    </row>
    <row r="1098" spans="2:12" ht="27.75" customHeight="1">
      <c r="B1098" s="4">
        <f t="shared" si="36"/>
        <v>1096</v>
      </c>
      <c r="C1098" s="16"/>
      <c r="D1098" s="10"/>
      <c r="E1098" s="2"/>
      <c r="F1098" s="10"/>
      <c r="G1098" s="7"/>
      <c r="H1098" s="7"/>
      <c r="I1098" s="7"/>
      <c r="J1098" s="14" t="str">
        <f t="shared" si="37"/>
        <v/>
      </c>
      <c r="K1098" s="2"/>
      <c r="L1098" s="4" t="str">
        <f>IF(AND(G1098="",H1098=""),"",IF(OR(C1098&lt;NgayBatDau,C1098&gt;NgayKetThuc),"Ngày tháng phải nằm trong kỳ kế toán",IF(AND(F1098&lt;&gt;"",COUNTIF(#REF!,F1098)=0),"Tên loại DT/CP chưa được khai báo vào DS Tên loại DTCP","")))</f>
        <v/>
      </c>
    </row>
    <row r="1099" spans="2:12" ht="27.75" customHeight="1">
      <c r="B1099" s="4">
        <f t="shared" si="36"/>
        <v>1097</v>
      </c>
      <c r="C1099" s="16"/>
      <c r="D1099" s="10"/>
      <c r="E1099" s="2"/>
      <c r="F1099" s="10"/>
      <c r="G1099" s="7"/>
      <c r="H1099" s="7"/>
      <c r="I1099" s="7"/>
      <c r="J1099" s="14" t="str">
        <f t="shared" si="37"/>
        <v/>
      </c>
      <c r="K1099" s="2"/>
      <c r="L1099" s="4" t="str">
        <f>IF(AND(G1099="",H1099=""),"",IF(OR(C1099&lt;NgayBatDau,C1099&gt;NgayKetThuc),"Ngày tháng phải nằm trong kỳ kế toán",IF(AND(F1099&lt;&gt;"",COUNTIF(#REF!,F1099)=0),"Tên loại DT/CP chưa được khai báo vào DS Tên loại DTCP","")))</f>
        <v/>
      </c>
    </row>
    <row r="1100" spans="2:12" ht="27.75" customHeight="1">
      <c r="B1100" s="4">
        <f t="shared" si="36"/>
        <v>1098</v>
      </c>
      <c r="C1100" s="16"/>
      <c r="D1100" s="10"/>
      <c r="E1100" s="2"/>
      <c r="F1100" s="10"/>
      <c r="G1100" s="7"/>
      <c r="H1100" s="7"/>
      <c r="I1100" s="7"/>
      <c r="J1100" s="14" t="str">
        <f t="shared" si="37"/>
        <v/>
      </c>
      <c r="K1100" s="2"/>
      <c r="L1100" s="4" t="str">
        <f>IF(AND(G1100="",H1100=""),"",IF(OR(C1100&lt;NgayBatDau,C1100&gt;NgayKetThuc),"Ngày tháng phải nằm trong kỳ kế toán",IF(AND(F1100&lt;&gt;"",COUNTIF(#REF!,F1100)=0),"Tên loại DT/CP chưa được khai báo vào DS Tên loại DTCP","")))</f>
        <v/>
      </c>
    </row>
    <row r="1101" spans="2:12" ht="27.75" customHeight="1">
      <c r="B1101" s="4">
        <f t="shared" si="36"/>
        <v>1099</v>
      </c>
      <c r="C1101" s="16"/>
      <c r="D1101" s="10"/>
      <c r="E1101" s="2"/>
      <c r="F1101" s="10"/>
      <c r="G1101" s="7"/>
      <c r="H1101" s="7"/>
      <c r="I1101" s="7"/>
      <c r="J1101" s="14" t="str">
        <f t="shared" si="37"/>
        <v/>
      </c>
      <c r="K1101" s="2"/>
      <c r="L1101" s="4" t="str">
        <f>IF(AND(G1101="",H1101=""),"",IF(OR(C1101&lt;NgayBatDau,C1101&gt;NgayKetThuc),"Ngày tháng phải nằm trong kỳ kế toán",IF(AND(F1101&lt;&gt;"",COUNTIF(#REF!,F1101)=0),"Tên loại DT/CP chưa được khai báo vào DS Tên loại DTCP","")))</f>
        <v/>
      </c>
    </row>
    <row r="1102" spans="2:12" ht="27.75" customHeight="1">
      <c r="B1102" s="4">
        <f t="shared" si="36"/>
        <v>1100</v>
      </c>
      <c r="C1102" s="16"/>
      <c r="D1102" s="10"/>
      <c r="E1102" s="2"/>
      <c r="F1102" s="10"/>
      <c r="G1102" s="7"/>
      <c r="H1102" s="7"/>
      <c r="I1102" s="7"/>
      <c r="J1102" s="14" t="str">
        <f t="shared" si="37"/>
        <v/>
      </c>
      <c r="K1102" s="2"/>
      <c r="L1102" s="4" t="str">
        <f>IF(AND(G1102="",H1102=""),"",IF(OR(C1102&lt;NgayBatDau,C1102&gt;NgayKetThuc),"Ngày tháng phải nằm trong kỳ kế toán",IF(AND(F1102&lt;&gt;"",COUNTIF(#REF!,F1102)=0),"Tên loại DT/CP chưa được khai báo vào DS Tên loại DTCP","")))</f>
        <v/>
      </c>
    </row>
    <row r="1103" spans="2:12" ht="27.75" customHeight="1">
      <c r="B1103" s="4">
        <f t="shared" si="36"/>
        <v>1101</v>
      </c>
      <c r="C1103" s="16"/>
      <c r="D1103" s="10"/>
      <c r="E1103" s="2"/>
      <c r="F1103" s="10"/>
      <c r="G1103" s="7"/>
      <c r="H1103" s="7"/>
      <c r="I1103" s="7"/>
      <c r="J1103" s="14" t="str">
        <f t="shared" si="37"/>
        <v/>
      </c>
      <c r="K1103" s="2"/>
      <c r="L1103" s="4" t="str">
        <f>IF(AND(G1103="",H1103=""),"",IF(OR(C1103&lt;NgayBatDau,C1103&gt;NgayKetThuc),"Ngày tháng phải nằm trong kỳ kế toán",IF(AND(F1103&lt;&gt;"",COUNTIF(#REF!,F1103)=0),"Tên loại DT/CP chưa được khai báo vào DS Tên loại DTCP","")))</f>
        <v/>
      </c>
    </row>
    <row r="1104" spans="2:12" ht="27.75" customHeight="1">
      <c r="B1104" s="4">
        <f t="shared" si="36"/>
        <v>1102</v>
      </c>
      <c r="C1104" s="16"/>
      <c r="D1104" s="10"/>
      <c r="E1104" s="2"/>
      <c r="F1104" s="10"/>
      <c r="G1104" s="7"/>
      <c r="H1104" s="7"/>
      <c r="I1104" s="7"/>
      <c r="J1104" s="14" t="str">
        <f t="shared" si="37"/>
        <v/>
      </c>
      <c r="K1104" s="2"/>
      <c r="L1104" s="4" t="str">
        <f>IF(AND(G1104="",H1104=""),"",IF(OR(C1104&lt;NgayBatDau,C1104&gt;NgayKetThuc),"Ngày tháng phải nằm trong kỳ kế toán",IF(AND(F1104&lt;&gt;"",COUNTIF(#REF!,F1104)=0),"Tên loại DT/CP chưa được khai báo vào DS Tên loại DTCP","")))</f>
        <v/>
      </c>
    </row>
    <row r="1105" spans="2:12" ht="27.75" customHeight="1">
      <c r="B1105" s="4">
        <f t="shared" si="36"/>
        <v>1103</v>
      </c>
      <c r="C1105" s="16"/>
      <c r="D1105" s="10"/>
      <c r="E1105" s="2"/>
      <c r="F1105" s="10"/>
      <c r="G1105" s="7"/>
      <c r="H1105" s="7"/>
      <c r="I1105" s="7"/>
      <c r="J1105" s="14" t="str">
        <f t="shared" si="37"/>
        <v/>
      </c>
      <c r="K1105" s="2"/>
      <c r="L1105" s="4" t="str">
        <f>IF(AND(G1105="",H1105=""),"",IF(OR(C1105&lt;NgayBatDau,C1105&gt;NgayKetThuc),"Ngày tháng phải nằm trong kỳ kế toán",IF(AND(F1105&lt;&gt;"",COUNTIF(#REF!,F1105)=0),"Tên loại DT/CP chưa được khai báo vào DS Tên loại DTCP","")))</f>
        <v/>
      </c>
    </row>
    <row r="1106" spans="2:12" ht="27.75" customHeight="1">
      <c r="B1106" s="4">
        <f t="shared" si="36"/>
        <v>1104</v>
      </c>
      <c r="C1106" s="16"/>
      <c r="D1106" s="10"/>
      <c r="E1106" s="2"/>
      <c r="F1106" s="10"/>
      <c r="G1106" s="7"/>
      <c r="H1106" s="7"/>
      <c r="I1106" s="7"/>
      <c r="J1106" s="14" t="str">
        <f t="shared" si="37"/>
        <v/>
      </c>
      <c r="K1106" s="2"/>
      <c r="L1106" s="4" t="str">
        <f>IF(AND(G1106="",H1106=""),"",IF(OR(C1106&lt;NgayBatDau,C1106&gt;NgayKetThuc),"Ngày tháng phải nằm trong kỳ kế toán",IF(AND(F1106&lt;&gt;"",COUNTIF(#REF!,F1106)=0),"Tên loại DT/CP chưa được khai báo vào DS Tên loại DTCP","")))</f>
        <v/>
      </c>
    </row>
    <row r="1107" spans="2:12" ht="27.75" customHeight="1">
      <c r="B1107" s="4">
        <f t="shared" si="36"/>
        <v>1105</v>
      </c>
      <c r="C1107" s="16"/>
      <c r="D1107" s="10"/>
      <c r="E1107" s="2"/>
      <c r="F1107" s="10"/>
      <c r="G1107" s="7"/>
      <c r="H1107" s="7"/>
      <c r="I1107" s="7"/>
      <c r="J1107" s="14" t="str">
        <f t="shared" si="37"/>
        <v/>
      </c>
      <c r="K1107" s="2"/>
      <c r="L1107" s="4" t="str">
        <f>IF(AND(G1107="",H1107=""),"",IF(OR(C1107&lt;NgayBatDau,C1107&gt;NgayKetThuc),"Ngày tháng phải nằm trong kỳ kế toán",IF(AND(F1107&lt;&gt;"",COUNTIF(#REF!,F1107)=0),"Tên loại DT/CP chưa được khai báo vào DS Tên loại DTCP","")))</f>
        <v/>
      </c>
    </row>
    <row r="1108" spans="2:12" ht="27.75" customHeight="1">
      <c r="B1108" s="4">
        <f t="shared" si="36"/>
        <v>1106</v>
      </c>
      <c r="C1108" s="16"/>
      <c r="D1108" s="10"/>
      <c r="E1108" s="2"/>
      <c r="F1108" s="10"/>
      <c r="G1108" s="7"/>
      <c r="H1108" s="7"/>
      <c r="I1108" s="7"/>
      <c r="J1108" s="14" t="str">
        <f t="shared" si="37"/>
        <v/>
      </c>
      <c r="K1108" s="2"/>
      <c r="L1108" s="4" t="str">
        <f>IF(AND(G1108="",H1108=""),"",IF(OR(C1108&lt;NgayBatDau,C1108&gt;NgayKetThuc),"Ngày tháng phải nằm trong kỳ kế toán",IF(AND(F1108&lt;&gt;"",COUNTIF(#REF!,F1108)=0),"Tên loại DT/CP chưa được khai báo vào DS Tên loại DTCP","")))</f>
        <v/>
      </c>
    </row>
    <row r="1109" spans="2:12" ht="27.75" customHeight="1">
      <c r="B1109" s="4">
        <f t="shared" si="36"/>
        <v>1107</v>
      </c>
      <c r="C1109" s="16"/>
      <c r="D1109" s="10"/>
      <c r="E1109" s="2"/>
      <c r="F1109" s="10"/>
      <c r="G1109" s="7"/>
      <c r="H1109" s="7"/>
      <c r="I1109" s="7"/>
      <c r="J1109" s="14" t="str">
        <f t="shared" si="37"/>
        <v/>
      </c>
      <c r="K1109" s="2"/>
      <c r="L1109" s="4" t="str">
        <f>IF(AND(G1109="",H1109=""),"",IF(OR(C1109&lt;NgayBatDau,C1109&gt;NgayKetThuc),"Ngày tháng phải nằm trong kỳ kế toán",IF(AND(F1109&lt;&gt;"",COUNTIF(#REF!,F1109)=0),"Tên loại DT/CP chưa được khai báo vào DS Tên loại DTCP","")))</f>
        <v/>
      </c>
    </row>
    <row r="1110" spans="2:12" ht="27.75" customHeight="1">
      <c r="B1110" s="4">
        <f t="shared" si="36"/>
        <v>1108</v>
      </c>
      <c r="C1110" s="16"/>
      <c r="D1110" s="10"/>
      <c r="E1110" s="2"/>
      <c r="F1110" s="10"/>
      <c r="G1110" s="7"/>
      <c r="H1110" s="7"/>
      <c r="I1110" s="7"/>
      <c r="J1110" s="14" t="str">
        <f t="shared" si="37"/>
        <v/>
      </c>
      <c r="K1110" s="2"/>
      <c r="L1110" s="4" t="str">
        <f>IF(AND(G1110="",H1110=""),"",IF(OR(C1110&lt;NgayBatDau,C1110&gt;NgayKetThuc),"Ngày tháng phải nằm trong kỳ kế toán",IF(AND(F1110&lt;&gt;"",COUNTIF(#REF!,F1110)=0),"Tên loại DT/CP chưa được khai báo vào DS Tên loại DTCP","")))</f>
        <v/>
      </c>
    </row>
    <row r="1111" spans="2:12" ht="27.75" customHeight="1">
      <c r="B1111" s="4">
        <f t="shared" si="36"/>
        <v>1109</v>
      </c>
      <c r="C1111" s="16"/>
      <c r="D1111" s="10"/>
      <c r="E1111" s="2"/>
      <c r="F1111" s="10"/>
      <c r="G1111" s="7"/>
      <c r="H1111" s="7"/>
      <c r="I1111" s="7"/>
      <c r="J1111" s="14" t="str">
        <f t="shared" si="37"/>
        <v/>
      </c>
      <c r="K1111" s="2"/>
      <c r="L1111" s="4" t="str">
        <f>IF(AND(G1111="",H1111=""),"",IF(OR(C1111&lt;NgayBatDau,C1111&gt;NgayKetThuc),"Ngày tháng phải nằm trong kỳ kế toán",IF(AND(F1111&lt;&gt;"",COUNTIF(#REF!,F1111)=0),"Tên loại DT/CP chưa được khai báo vào DS Tên loại DTCP","")))</f>
        <v/>
      </c>
    </row>
    <row r="1112" spans="2:12" ht="27.75" customHeight="1">
      <c r="B1112" s="4">
        <f t="shared" si="36"/>
        <v>1110</v>
      </c>
      <c r="C1112" s="16"/>
      <c r="D1112" s="10"/>
      <c r="E1112" s="2"/>
      <c r="F1112" s="10"/>
      <c r="G1112" s="7"/>
      <c r="H1112" s="7"/>
      <c r="I1112" s="7"/>
      <c r="J1112" s="14" t="str">
        <f t="shared" si="37"/>
        <v/>
      </c>
      <c r="K1112" s="2"/>
      <c r="L1112" s="4" t="str">
        <f>IF(AND(G1112="",H1112=""),"",IF(OR(C1112&lt;NgayBatDau,C1112&gt;NgayKetThuc),"Ngày tháng phải nằm trong kỳ kế toán",IF(AND(F1112&lt;&gt;"",COUNTIF(#REF!,F1112)=0),"Tên loại DT/CP chưa được khai báo vào DS Tên loại DTCP","")))</f>
        <v/>
      </c>
    </row>
    <row r="1113" spans="2:12" ht="27.75" customHeight="1">
      <c r="B1113" s="4">
        <f t="shared" si="36"/>
        <v>1111</v>
      </c>
      <c r="C1113" s="16"/>
      <c r="D1113" s="10"/>
      <c r="E1113" s="2"/>
      <c r="F1113" s="10"/>
      <c r="G1113" s="7"/>
      <c r="H1113" s="7"/>
      <c r="I1113" s="7"/>
      <c r="J1113" s="14" t="str">
        <f t="shared" si="37"/>
        <v/>
      </c>
      <c r="K1113" s="2"/>
      <c r="L1113" s="4" t="str">
        <f>IF(AND(G1113="",H1113=""),"",IF(OR(C1113&lt;NgayBatDau,C1113&gt;NgayKetThuc),"Ngày tháng phải nằm trong kỳ kế toán",IF(AND(F1113&lt;&gt;"",COUNTIF(#REF!,F1113)=0),"Tên loại DT/CP chưa được khai báo vào DS Tên loại DTCP","")))</f>
        <v/>
      </c>
    </row>
    <row r="1114" spans="2:12" ht="27.75" customHeight="1">
      <c r="B1114" s="4">
        <f t="shared" si="36"/>
        <v>1112</v>
      </c>
      <c r="C1114" s="16"/>
      <c r="D1114" s="10"/>
      <c r="E1114" s="2"/>
      <c r="F1114" s="10"/>
      <c r="G1114" s="7"/>
      <c r="H1114" s="7"/>
      <c r="I1114" s="7"/>
      <c r="J1114" s="14" t="str">
        <f t="shared" si="37"/>
        <v/>
      </c>
      <c r="K1114" s="2"/>
      <c r="L1114" s="4" t="str">
        <f>IF(AND(G1114="",H1114=""),"",IF(OR(C1114&lt;NgayBatDau,C1114&gt;NgayKetThuc),"Ngày tháng phải nằm trong kỳ kế toán",IF(AND(F1114&lt;&gt;"",COUNTIF(#REF!,F1114)=0),"Tên loại DT/CP chưa được khai báo vào DS Tên loại DTCP","")))</f>
        <v/>
      </c>
    </row>
    <row r="1115" spans="2:12" ht="27.75" customHeight="1">
      <c r="B1115" s="4">
        <f t="shared" si="36"/>
        <v>1113</v>
      </c>
      <c r="C1115" s="16"/>
      <c r="D1115" s="10"/>
      <c r="E1115" s="2"/>
      <c r="F1115" s="10"/>
      <c r="G1115" s="7"/>
      <c r="H1115" s="7"/>
      <c r="I1115" s="7"/>
      <c r="J1115" s="14" t="str">
        <f t="shared" si="37"/>
        <v/>
      </c>
      <c r="K1115" s="2"/>
      <c r="L1115" s="4" t="str">
        <f>IF(AND(G1115="",H1115=""),"",IF(OR(C1115&lt;NgayBatDau,C1115&gt;NgayKetThuc),"Ngày tháng phải nằm trong kỳ kế toán",IF(AND(F1115&lt;&gt;"",COUNTIF(#REF!,F1115)=0),"Tên loại DT/CP chưa được khai báo vào DS Tên loại DTCP","")))</f>
        <v/>
      </c>
    </row>
    <row r="1116" spans="2:12" ht="27.75" customHeight="1">
      <c r="B1116" s="4">
        <f t="shared" si="36"/>
        <v>1114</v>
      </c>
      <c r="C1116" s="16"/>
      <c r="D1116" s="10"/>
      <c r="E1116" s="2"/>
      <c r="F1116" s="10"/>
      <c r="G1116" s="7"/>
      <c r="H1116" s="7"/>
      <c r="I1116" s="7"/>
      <c r="J1116" s="14" t="str">
        <f t="shared" si="37"/>
        <v/>
      </c>
      <c r="K1116" s="2"/>
      <c r="L1116" s="4" t="str">
        <f>IF(AND(G1116="",H1116=""),"",IF(OR(C1116&lt;NgayBatDau,C1116&gt;NgayKetThuc),"Ngày tháng phải nằm trong kỳ kế toán",IF(AND(F1116&lt;&gt;"",COUNTIF(#REF!,F1116)=0),"Tên loại DT/CP chưa được khai báo vào DS Tên loại DTCP","")))</f>
        <v/>
      </c>
    </row>
    <row r="1117" spans="2:12" ht="27.75" customHeight="1">
      <c r="B1117" s="4">
        <f t="shared" si="36"/>
        <v>1115</v>
      </c>
      <c r="C1117" s="16"/>
      <c r="D1117" s="10"/>
      <c r="E1117" s="2"/>
      <c r="F1117" s="10"/>
      <c r="G1117" s="7"/>
      <c r="H1117" s="7"/>
      <c r="I1117" s="7"/>
      <c r="J1117" s="14" t="str">
        <f t="shared" si="37"/>
        <v/>
      </c>
      <c r="K1117" s="2"/>
      <c r="L1117" s="4" t="str">
        <f>IF(AND(G1117="",H1117=""),"",IF(OR(C1117&lt;NgayBatDau,C1117&gt;NgayKetThuc),"Ngày tháng phải nằm trong kỳ kế toán",IF(AND(F1117&lt;&gt;"",COUNTIF(#REF!,F1117)=0),"Tên loại DT/CP chưa được khai báo vào DS Tên loại DTCP","")))</f>
        <v/>
      </c>
    </row>
    <row r="1118" spans="2:12" ht="27.75" customHeight="1">
      <c r="B1118" s="4">
        <f t="shared" si="36"/>
        <v>1116</v>
      </c>
      <c r="C1118" s="16"/>
      <c r="D1118" s="10"/>
      <c r="E1118" s="2"/>
      <c r="F1118" s="10"/>
      <c r="G1118" s="7"/>
      <c r="H1118" s="7"/>
      <c r="I1118" s="7"/>
      <c r="J1118" s="14" t="str">
        <f t="shared" si="37"/>
        <v/>
      </c>
      <c r="K1118" s="2"/>
      <c r="L1118" s="4" t="str">
        <f>IF(AND(G1118="",H1118=""),"",IF(OR(C1118&lt;NgayBatDau,C1118&gt;NgayKetThuc),"Ngày tháng phải nằm trong kỳ kế toán",IF(AND(F1118&lt;&gt;"",COUNTIF(#REF!,F1118)=0),"Tên loại DT/CP chưa được khai báo vào DS Tên loại DTCP","")))</f>
        <v/>
      </c>
    </row>
    <row r="1119" spans="2:12" ht="27.75" customHeight="1">
      <c r="B1119" s="4">
        <f t="shared" si="36"/>
        <v>1117</v>
      </c>
      <c r="C1119" s="16"/>
      <c r="D1119" s="10"/>
      <c r="E1119" s="2"/>
      <c r="F1119" s="10"/>
      <c r="G1119" s="7"/>
      <c r="H1119" s="7"/>
      <c r="I1119" s="7"/>
      <c r="J1119" s="14" t="str">
        <f t="shared" si="37"/>
        <v/>
      </c>
      <c r="K1119" s="2"/>
      <c r="L1119" s="4" t="str">
        <f>IF(AND(G1119="",H1119=""),"",IF(OR(C1119&lt;NgayBatDau,C1119&gt;NgayKetThuc),"Ngày tháng phải nằm trong kỳ kế toán",IF(AND(F1119&lt;&gt;"",COUNTIF(#REF!,F1119)=0),"Tên loại DT/CP chưa được khai báo vào DS Tên loại DTCP","")))</f>
        <v/>
      </c>
    </row>
    <row r="1120" spans="2:12" ht="27.75" customHeight="1">
      <c r="B1120" s="4">
        <f t="shared" si="36"/>
        <v>1118</v>
      </c>
      <c r="C1120" s="16"/>
      <c r="D1120" s="10"/>
      <c r="E1120" s="2"/>
      <c r="F1120" s="10"/>
      <c r="G1120" s="7"/>
      <c r="H1120" s="7"/>
      <c r="I1120" s="7"/>
      <c r="J1120" s="14" t="str">
        <f t="shared" si="37"/>
        <v/>
      </c>
      <c r="K1120" s="2"/>
      <c r="L1120" s="4" t="str">
        <f>IF(AND(G1120="",H1120=""),"",IF(OR(C1120&lt;NgayBatDau,C1120&gt;NgayKetThuc),"Ngày tháng phải nằm trong kỳ kế toán",IF(AND(F1120&lt;&gt;"",COUNTIF(#REF!,F1120)=0),"Tên loại DT/CP chưa được khai báo vào DS Tên loại DTCP","")))</f>
        <v/>
      </c>
    </row>
    <row r="1121" spans="2:12" ht="27.75" customHeight="1">
      <c r="B1121" s="4">
        <f t="shared" si="36"/>
        <v>1119</v>
      </c>
      <c r="C1121" s="16"/>
      <c r="D1121" s="10"/>
      <c r="E1121" s="2"/>
      <c r="F1121" s="10"/>
      <c r="G1121" s="7"/>
      <c r="H1121" s="7"/>
      <c r="I1121" s="7"/>
      <c r="J1121" s="14" t="str">
        <f t="shared" si="37"/>
        <v/>
      </c>
      <c r="K1121" s="2"/>
      <c r="L1121" s="4" t="str">
        <f>IF(AND(G1121="",H1121=""),"",IF(OR(C1121&lt;NgayBatDau,C1121&gt;NgayKetThuc),"Ngày tháng phải nằm trong kỳ kế toán",IF(AND(F1121&lt;&gt;"",COUNTIF(#REF!,F1121)=0),"Tên loại DT/CP chưa được khai báo vào DS Tên loại DTCP","")))</f>
        <v/>
      </c>
    </row>
    <row r="1122" spans="2:12" ht="27.75" customHeight="1">
      <c r="B1122" s="4">
        <f t="shared" si="36"/>
        <v>1120</v>
      </c>
      <c r="C1122" s="16"/>
      <c r="D1122" s="10"/>
      <c r="E1122" s="2"/>
      <c r="F1122" s="10"/>
      <c r="G1122" s="7"/>
      <c r="H1122" s="7"/>
      <c r="I1122" s="7"/>
      <c r="J1122" s="14" t="str">
        <f t="shared" si="37"/>
        <v/>
      </c>
      <c r="K1122" s="2"/>
      <c r="L1122" s="4" t="str">
        <f>IF(AND(G1122="",H1122=""),"",IF(OR(C1122&lt;NgayBatDau,C1122&gt;NgayKetThuc),"Ngày tháng phải nằm trong kỳ kế toán",IF(AND(F1122&lt;&gt;"",COUNTIF(#REF!,F1122)=0),"Tên loại DT/CP chưa được khai báo vào DS Tên loại DTCP","")))</f>
        <v/>
      </c>
    </row>
    <row r="1123" spans="2:12" ht="27.75" customHeight="1">
      <c r="B1123" s="4">
        <f t="shared" si="36"/>
        <v>1121</v>
      </c>
      <c r="C1123" s="16"/>
      <c r="D1123" s="10"/>
      <c r="E1123" s="2"/>
      <c r="F1123" s="10"/>
      <c r="G1123" s="7"/>
      <c r="H1123" s="7"/>
      <c r="I1123" s="7"/>
      <c r="J1123" s="14" t="str">
        <f t="shared" si="37"/>
        <v/>
      </c>
      <c r="K1123" s="2"/>
      <c r="L1123" s="4" t="str">
        <f>IF(AND(G1123="",H1123=""),"",IF(OR(C1123&lt;NgayBatDau,C1123&gt;NgayKetThuc),"Ngày tháng phải nằm trong kỳ kế toán",IF(AND(F1123&lt;&gt;"",COUNTIF(#REF!,F1123)=0),"Tên loại DT/CP chưa được khai báo vào DS Tên loại DTCP","")))</f>
        <v/>
      </c>
    </row>
    <row r="1124" spans="2:12" ht="27.75" customHeight="1">
      <c r="B1124" s="4">
        <f t="shared" si="36"/>
        <v>1122</v>
      </c>
      <c r="C1124" s="16"/>
      <c r="D1124" s="10"/>
      <c r="E1124" s="2"/>
      <c r="F1124" s="10"/>
      <c r="G1124" s="7"/>
      <c r="H1124" s="7"/>
      <c r="I1124" s="7"/>
      <c r="J1124" s="14" t="str">
        <f t="shared" si="37"/>
        <v/>
      </c>
      <c r="K1124" s="2"/>
      <c r="L1124" s="4" t="str">
        <f>IF(AND(G1124="",H1124=""),"",IF(OR(C1124&lt;NgayBatDau,C1124&gt;NgayKetThuc),"Ngày tháng phải nằm trong kỳ kế toán",IF(AND(F1124&lt;&gt;"",COUNTIF(#REF!,F1124)=0),"Tên loại DT/CP chưa được khai báo vào DS Tên loại DTCP","")))</f>
        <v/>
      </c>
    </row>
    <row r="1125" spans="2:12" ht="27.75" customHeight="1">
      <c r="B1125" s="4">
        <f t="shared" si="36"/>
        <v>1123</v>
      </c>
      <c r="C1125" s="16"/>
      <c r="D1125" s="10"/>
      <c r="E1125" s="2"/>
      <c r="F1125" s="10"/>
      <c r="G1125" s="7"/>
      <c r="H1125" s="7"/>
      <c r="I1125" s="7"/>
      <c r="J1125" s="14" t="str">
        <f t="shared" si="37"/>
        <v/>
      </c>
      <c r="K1125" s="2"/>
      <c r="L1125" s="4" t="str">
        <f>IF(AND(G1125="",H1125=""),"",IF(OR(C1125&lt;NgayBatDau,C1125&gt;NgayKetThuc),"Ngày tháng phải nằm trong kỳ kế toán",IF(AND(F1125&lt;&gt;"",COUNTIF(#REF!,F1125)=0),"Tên loại DT/CP chưa được khai báo vào DS Tên loại DTCP","")))</f>
        <v/>
      </c>
    </row>
    <row r="1126" spans="2:12" ht="27.75" customHeight="1">
      <c r="B1126" s="4">
        <f t="shared" si="36"/>
        <v>1124</v>
      </c>
      <c r="C1126" s="16"/>
      <c r="D1126" s="10"/>
      <c r="E1126" s="2"/>
      <c r="F1126" s="10"/>
      <c r="G1126" s="7"/>
      <c r="H1126" s="7"/>
      <c r="I1126" s="7"/>
      <c r="J1126" s="14" t="str">
        <f t="shared" si="37"/>
        <v/>
      </c>
      <c r="K1126" s="2"/>
      <c r="L1126" s="4" t="str">
        <f>IF(AND(G1126="",H1126=""),"",IF(OR(C1126&lt;NgayBatDau,C1126&gt;NgayKetThuc),"Ngày tháng phải nằm trong kỳ kế toán",IF(AND(F1126&lt;&gt;"",COUNTIF(#REF!,F1126)=0),"Tên loại DT/CP chưa được khai báo vào DS Tên loại DTCP","")))</f>
        <v/>
      </c>
    </row>
    <row r="1127" spans="2:12" ht="27.75" customHeight="1">
      <c r="B1127" s="4">
        <f t="shared" si="36"/>
        <v>1125</v>
      </c>
      <c r="C1127" s="16"/>
      <c r="D1127" s="10"/>
      <c r="E1127" s="2"/>
      <c r="F1127" s="10"/>
      <c r="G1127" s="7"/>
      <c r="H1127" s="7"/>
      <c r="I1127" s="7"/>
      <c r="J1127" s="14" t="str">
        <f t="shared" si="37"/>
        <v/>
      </c>
      <c r="K1127" s="2"/>
      <c r="L1127" s="4" t="str">
        <f>IF(AND(G1127="",H1127=""),"",IF(OR(C1127&lt;NgayBatDau,C1127&gt;NgayKetThuc),"Ngày tháng phải nằm trong kỳ kế toán",IF(AND(F1127&lt;&gt;"",COUNTIF(#REF!,F1127)=0),"Tên loại DT/CP chưa được khai báo vào DS Tên loại DTCP","")))</f>
        <v/>
      </c>
    </row>
    <row r="1128" spans="2:12" ht="27.75" customHeight="1">
      <c r="B1128" s="4">
        <f t="shared" si="36"/>
        <v>1126</v>
      </c>
      <c r="C1128" s="16"/>
      <c r="D1128" s="10"/>
      <c r="E1128" s="2"/>
      <c r="F1128" s="10"/>
      <c r="G1128" s="7"/>
      <c r="H1128" s="7"/>
      <c r="I1128" s="7"/>
      <c r="J1128" s="14" t="str">
        <f t="shared" si="37"/>
        <v/>
      </c>
      <c r="K1128" s="2"/>
      <c r="L1128" s="4" t="str">
        <f>IF(AND(G1128="",H1128=""),"",IF(OR(C1128&lt;NgayBatDau,C1128&gt;NgayKetThuc),"Ngày tháng phải nằm trong kỳ kế toán",IF(AND(F1128&lt;&gt;"",COUNTIF(#REF!,F1128)=0),"Tên loại DT/CP chưa được khai báo vào DS Tên loại DTCP","")))</f>
        <v/>
      </c>
    </row>
    <row r="1129" spans="2:12" ht="27.75" customHeight="1">
      <c r="B1129" s="4">
        <f t="shared" si="36"/>
        <v>1127</v>
      </c>
      <c r="C1129" s="16"/>
      <c r="D1129" s="10"/>
      <c r="E1129" s="2"/>
      <c r="F1129" s="10"/>
      <c r="G1129" s="7"/>
      <c r="H1129" s="7"/>
      <c r="I1129" s="7"/>
      <c r="J1129" s="14" t="str">
        <f t="shared" si="37"/>
        <v/>
      </c>
      <c r="K1129" s="2"/>
      <c r="L1129" s="4" t="str">
        <f>IF(AND(G1129="",H1129=""),"",IF(OR(C1129&lt;NgayBatDau,C1129&gt;NgayKetThuc),"Ngày tháng phải nằm trong kỳ kế toán",IF(AND(F1129&lt;&gt;"",COUNTIF(#REF!,F1129)=0),"Tên loại DT/CP chưa được khai báo vào DS Tên loại DTCP","")))</f>
        <v/>
      </c>
    </row>
    <row r="1130" spans="2:12" ht="27.75" customHeight="1">
      <c r="B1130" s="4">
        <f t="shared" si="36"/>
        <v>1128</v>
      </c>
      <c r="C1130" s="16"/>
      <c r="D1130" s="10"/>
      <c r="E1130" s="2"/>
      <c r="F1130" s="10"/>
      <c r="G1130" s="7"/>
      <c r="H1130" s="7"/>
      <c r="I1130" s="7"/>
      <c r="J1130" s="14" t="str">
        <f t="shared" si="37"/>
        <v/>
      </c>
      <c r="K1130" s="2"/>
      <c r="L1130" s="4" t="str">
        <f>IF(AND(G1130="",H1130=""),"",IF(OR(C1130&lt;NgayBatDau,C1130&gt;NgayKetThuc),"Ngày tháng phải nằm trong kỳ kế toán",IF(AND(F1130&lt;&gt;"",COUNTIF(#REF!,F1130)=0),"Tên loại DT/CP chưa được khai báo vào DS Tên loại DTCP","")))</f>
        <v/>
      </c>
    </row>
    <row r="1131" spans="2:12" ht="27.75" customHeight="1">
      <c r="B1131" s="4">
        <f t="shared" si="36"/>
        <v>1129</v>
      </c>
      <c r="C1131" s="16"/>
      <c r="D1131" s="10"/>
      <c r="E1131" s="2"/>
      <c r="F1131" s="10"/>
      <c r="G1131" s="7"/>
      <c r="H1131" s="7"/>
      <c r="I1131" s="7"/>
      <c r="J1131" s="14" t="str">
        <f t="shared" si="37"/>
        <v/>
      </c>
      <c r="K1131" s="2"/>
      <c r="L1131" s="4" t="str">
        <f>IF(AND(G1131="",H1131=""),"",IF(OR(C1131&lt;NgayBatDau,C1131&gt;NgayKetThuc),"Ngày tháng phải nằm trong kỳ kế toán",IF(AND(F1131&lt;&gt;"",COUNTIF(#REF!,F1131)=0),"Tên loại DT/CP chưa được khai báo vào DS Tên loại DTCP","")))</f>
        <v/>
      </c>
    </row>
    <row r="1132" spans="2:12" ht="27.75" customHeight="1">
      <c r="B1132" s="4">
        <f t="shared" si="36"/>
        <v>1130</v>
      </c>
      <c r="C1132" s="16"/>
      <c r="D1132" s="10"/>
      <c r="E1132" s="2"/>
      <c r="F1132" s="10"/>
      <c r="G1132" s="7"/>
      <c r="H1132" s="7"/>
      <c r="I1132" s="7"/>
      <c r="J1132" s="14" t="str">
        <f t="shared" si="37"/>
        <v/>
      </c>
      <c r="K1132" s="2"/>
      <c r="L1132" s="4" t="str">
        <f>IF(AND(G1132="",H1132=""),"",IF(OR(C1132&lt;NgayBatDau,C1132&gt;NgayKetThuc),"Ngày tháng phải nằm trong kỳ kế toán",IF(AND(F1132&lt;&gt;"",COUNTIF(#REF!,F1132)=0),"Tên loại DT/CP chưa được khai báo vào DS Tên loại DTCP","")))</f>
        <v/>
      </c>
    </row>
    <row r="1133" spans="2:12" ht="27.75" customHeight="1">
      <c r="B1133" s="4">
        <f t="shared" si="36"/>
        <v>1131</v>
      </c>
      <c r="C1133" s="16"/>
      <c r="D1133" s="10"/>
      <c r="E1133" s="2"/>
      <c r="F1133" s="10"/>
      <c r="G1133" s="7"/>
      <c r="H1133" s="7"/>
      <c r="I1133" s="7"/>
      <c r="J1133" s="14" t="str">
        <f t="shared" si="37"/>
        <v/>
      </c>
      <c r="K1133" s="2"/>
      <c r="L1133" s="4" t="str">
        <f>IF(AND(G1133="",H1133=""),"",IF(OR(C1133&lt;NgayBatDau,C1133&gt;NgayKetThuc),"Ngày tháng phải nằm trong kỳ kế toán",IF(AND(F1133&lt;&gt;"",COUNTIF(#REF!,F1133)=0),"Tên loại DT/CP chưa được khai báo vào DS Tên loại DTCP","")))</f>
        <v/>
      </c>
    </row>
    <row r="1134" spans="2:12" ht="27.75" customHeight="1">
      <c r="B1134" s="4">
        <f t="shared" si="36"/>
        <v>1132</v>
      </c>
      <c r="C1134" s="16"/>
      <c r="D1134" s="10"/>
      <c r="E1134" s="2"/>
      <c r="F1134" s="10"/>
      <c r="G1134" s="7"/>
      <c r="H1134" s="7"/>
      <c r="I1134" s="7"/>
      <c r="J1134" s="14" t="str">
        <f t="shared" si="37"/>
        <v/>
      </c>
      <c r="K1134" s="2"/>
      <c r="L1134" s="4" t="str">
        <f>IF(AND(G1134="",H1134=""),"",IF(OR(C1134&lt;NgayBatDau,C1134&gt;NgayKetThuc),"Ngày tháng phải nằm trong kỳ kế toán",IF(AND(F1134&lt;&gt;"",COUNTIF(#REF!,F1134)=0),"Tên loại DT/CP chưa được khai báo vào DS Tên loại DTCP","")))</f>
        <v/>
      </c>
    </row>
    <row r="1135" spans="2:12" ht="27.75" customHeight="1">
      <c r="B1135" s="4">
        <f t="shared" si="36"/>
        <v>1133</v>
      </c>
      <c r="C1135" s="16"/>
      <c r="D1135" s="10"/>
      <c r="E1135" s="2"/>
      <c r="F1135" s="10"/>
      <c r="G1135" s="7"/>
      <c r="H1135" s="7"/>
      <c r="I1135" s="7"/>
      <c r="J1135" s="14" t="str">
        <f t="shared" si="37"/>
        <v/>
      </c>
      <c r="K1135" s="2"/>
      <c r="L1135" s="4" t="str">
        <f>IF(AND(G1135="",H1135=""),"",IF(OR(C1135&lt;NgayBatDau,C1135&gt;NgayKetThuc),"Ngày tháng phải nằm trong kỳ kế toán",IF(AND(F1135&lt;&gt;"",COUNTIF(#REF!,F1135)=0),"Tên loại DT/CP chưa được khai báo vào DS Tên loại DTCP","")))</f>
        <v/>
      </c>
    </row>
    <row r="1136" spans="2:12" ht="27.75" customHeight="1">
      <c r="B1136" s="4">
        <f t="shared" si="36"/>
        <v>1134</v>
      </c>
      <c r="C1136" s="16"/>
      <c r="D1136" s="10"/>
      <c r="E1136" s="2"/>
      <c r="F1136" s="10"/>
      <c r="G1136" s="7"/>
      <c r="H1136" s="7"/>
      <c r="I1136" s="7"/>
      <c r="J1136" s="14" t="str">
        <f t="shared" si="37"/>
        <v/>
      </c>
      <c r="K1136" s="2"/>
      <c r="L1136" s="4" t="str">
        <f>IF(AND(G1136="",H1136=""),"",IF(OR(C1136&lt;NgayBatDau,C1136&gt;NgayKetThuc),"Ngày tháng phải nằm trong kỳ kế toán",IF(AND(F1136&lt;&gt;"",COUNTIF(#REF!,F1136)=0),"Tên loại DT/CP chưa được khai báo vào DS Tên loại DTCP","")))</f>
        <v/>
      </c>
    </row>
    <row r="1137" spans="2:12" ht="27.75" customHeight="1">
      <c r="B1137" s="4">
        <f t="shared" si="36"/>
        <v>1135</v>
      </c>
      <c r="C1137" s="16"/>
      <c r="D1137" s="10"/>
      <c r="E1137" s="2"/>
      <c r="F1137" s="10"/>
      <c r="G1137" s="7"/>
      <c r="H1137" s="7"/>
      <c r="I1137" s="7"/>
      <c r="J1137" s="14" t="str">
        <f t="shared" si="37"/>
        <v/>
      </c>
      <c r="K1137" s="2"/>
      <c r="L1137" s="4" t="str">
        <f>IF(AND(G1137="",H1137=""),"",IF(OR(C1137&lt;NgayBatDau,C1137&gt;NgayKetThuc),"Ngày tháng phải nằm trong kỳ kế toán",IF(AND(F1137&lt;&gt;"",COUNTIF(#REF!,F1137)=0),"Tên loại DT/CP chưa được khai báo vào DS Tên loại DTCP","")))</f>
        <v/>
      </c>
    </row>
    <row r="1138" spans="2:12" ht="27.75" customHeight="1">
      <c r="B1138" s="4">
        <f t="shared" si="36"/>
        <v>1136</v>
      </c>
      <c r="C1138" s="16"/>
      <c r="D1138" s="10"/>
      <c r="E1138" s="2"/>
      <c r="F1138" s="10"/>
      <c r="G1138" s="7"/>
      <c r="H1138" s="7"/>
      <c r="I1138" s="7"/>
      <c r="J1138" s="14" t="str">
        <f t="shared" si="37"/>
        <v/>
      </c>
      <c r="K1138" s="2"/>
      <c r="L1138" s="4" t="str">
        <f>IF(AND(G1138="",H1138=""),"",IF(OR(C1138&lt;NgayBatDau,C1138&gt;NgayKetThuc),"Ngày tháng phải nằm trong kỳ kế toán",IF(AND(F1138&lt;&gt;"",COUNTIF(#REF!,F1138)=0),"Tên loại DT/CP chưa được khai báo vào DS Tên loại DTCP","")))</f>
        <v/>
      </c>
    </row>
    <row r="1139" spans="2:12" ht="27.75" customHeight="1">
      <c r="B1139" s="4">
        <f t="shared" si="36"/>
        <v>1137</v>
      </c>
      <c r="C1139" s="16"/>
      <c r="D1139" s="10"/>
      <c r="E1139" s="2"/>
      <c r="F1139" s="10"/>
      <c r="G1139" s="7"/>
      <c r="H1139" s="7"/>
      <c r="I1139" s="7"/>
      <c r="J1139" s="14" t="str">
        <f t="shared" si="37"/>
        <v/>
      </c>
      <c r="K1139" s="2"/>
      <c r="L1139" s="4" t="str">
        <f>IF(AND(G1139="",H1139=""),"",IF(OR(C1139&lt;NgayBatDau,C1139&gt;NgayKetThuc),"Ngày tháng phải nằm trong kỳ kế toán",IF(AND(F1139&lt;&gt;"",COUNTIF(#REF!,F1139)=0),"Tên loại DT/CP chưa được khai báo vào DS Tên loại DTCP","")))</f>
        <v/>
      </c>
    </row>
    <row r="1140" spans="2:12" ht="27.75" customHeight="1">
      <c r="B1140" s="4">
        <f t="shared" si="36"/>
        <v>1138</v>
      </c>
      <c r="C1140" s="16"/>
      <c r="D1140" s="10"/>
      <c r="E1140" s="2"/>
      <c r="F1140" s="10"/>
      <c r="G1140" s="7"/>
      <c r="H1140" s="7"/>
      <c r="I1140" s="7"/>
      <c r="J1140" s="14" t="str">
        <f t="shared" si="37"/>
        <v/>
      </c>
      <c r="K1140" s="2"/>
      <c r="L1140" s="4" t="str">
        <f>IF(AND(G1140="",H1140=""),"",IF(OR(C1140&lt;NgayBatDau,C1140&gt;NgayKetThuc),"Ngày tháng phải nằm trong kỳ kế toán",IF(AND(F1140&lt;&gt;"",COUNTIF(#REF!,F1140)=0),"Tên loại DT/CP chưa được khai báo vào DS Tên loại DTCP","")))</f>
        <v/>
      </c>
    </row>
    <row r="1141" spans="2:12" ht="27.75" customHeight="1">
      <c r="B1141" s="4">
        <f t="shared" si="36"/>
        <v>1139</v>
      </c>
      <c r="C1141" s="16"/>
      <c r="D1141" s="10"/>
      <c r="E1141" s="2"/>
      <c r="F1141" s="10"/>
      <c r="G1141" s="7"/>
      <c r="H1141" s="7"/>
      <c r="I1141" s="7"/>
      <c r="J1141" s="14" t="str">
        <f t="shared" si="37"/>
        <v/>
      </c>
      <c r="K1141" s="2"/>
      <c r="L1141" s="4" t="str">
        <f>IF(AND(G1141="",H1141=""),"",IF(OR(C1141&lt;NgayBatDau,C1141&gt;NgayKetThuc),"Ngày tháng phải nằm trong kỳ kế toán",IF(AND(F1141&lt;&gt;"",COUNTIF(#REF!,F1141)=0),"Tên loại DT/CP chưa được khai báo vào DS Tên loại DTCP","")))</f>
        <v/>
      </c>
    </row>
    <row r="1142" spans="2:12" ht="27.75" customHeight="1">
      <c r="B1142" s="4">
        <f t="shared" si="36"/>
        <v>1140</v>
      </c>
      <c r="C1142" s="16"/>
      <c r="D1142" s="10"/>
      <c r="E1142" s="2"/>
      <c r="F1142" s="10"/>
      <c r="G1142" s="7"/>
      <c r="H1142" s="7"/>
      <c r="I1142" s="7"/>
      <c r="J1142" s="14" t="str">
        <f t="shared" si="37"/>
        <v/>
      </c>
      <c r="K1142" s="2"/>
      <c r="L1142" s="4" t="str">
        <f>IF(AND(G1142="",H1142=""),"",IF(OR(C1142&lt;NgayBatDau,C1142&gt;NgayKetThuc),"Ngày tháng phải nằm trong kỳ kế toán",IF(AND(F1142&lt;&gt;"",COUNTIF(#REF!,F1142)=0),"Tên loại DT/CP chưa được khai báo vào DS Tên loại DTCP","")))</f>
        <v/>
      </c>
    </row>
    <row r="1143" spans="2:12" ht="27.75" customHeight="1">
      <c r="B1143" s="4">
        <f t="shared" si="36"/>
        <v>1141</v>
      </c>
      <c r="C1143" s="16"/>
      <c r="D1143" s="10"/>
      <c r="E1143" s="2"/>
      <c r="F1143" s="10"/>
      <c r="G1143" s="7"/>
      <c r="H1143" s="7"/>
      <c r="I1143" s="7"/>
      <c r="J1143" s="14" t="str">
        <f t="shared" si="37"/>
        <v/>
      </c>
      <c r="K1143" s="2"/>
      <c r="L1143" s="4" t="str">
        <f>IF(AND(G1143="",H1143=""),"",IF(OR(C1143&lt;NgayBatDau,C1143&gt;NgayKetThuc),"Ngày tháng phải nằm trong kỳ kế toán",IF(AND(F1143&lt;&gt;"",COUNTIF(#REF!,F1143)=0),"Tên loại DT/CP chưa được khai báo vào DS Tên loại DTCP","")))</f>
        <v/>
      </c>
    </row>
    <row r="1144" spans="2:12" ht="27.75" customHeight="1">
      <c r="B1144" s="4">
        <f t="shared" si="36"/>
        <v>1142</v>
      </c>
      <c r="C1144" s="16"/>
      <c r="D1144" s="10"/>
      <c r="E1144" s="2"/>
      <c r="F1144" s="10"/>
      <c r="G1144" s="7"/>
      <c r="H1144" s="7"/>
      <c r="I1144" s="7"/>
      <c r="J1144" s="14" t="str">
        <f t="shared" si="37"/>
        <v/>
      </c>
      <c r="K1144" s="2"/>
      <c r="L1144" s="4" t="str">
        <f>IF(AND(G1144="",H1144=""),"",IF(OR(C1144&lt;NgayBatDau,C1144&gt;NgayKetThuc),"Ngày tháng phải nằm trong kỳ kế toán",IF(AND(F1144&lt;&gt;"",COUNTIF(#REF!,F1144)=0),"Tên loại DT/CP chưa được khai báo vào DS Tên loại DTCP","")))</f>
        <v/>
      </c>
    </row>
    <row r="1145" spans="2:12" ht="27.75" customHeight="1">
      <c r="B1145" s="4">
        <f t="shared" si="36"/>
        <v>1143</v>
      </c>
      <c r="C1145" s="16"/>
      <c r="D1145" s="10"/>
      <c r="E1145" s="2"/>
      <c r="F1145" s="10"/>
      <c r="G1145" s="7"/>
      <c r="H1145" s="7"/>
      <c r="I1145" s="7"/>
      <c r="J1145" s="14" t="str">
        <f t="shared" si="37"/>
        <v/>
      </c>
      <c r="K1145" s="2"/>
      <c r="L1145" s="4" t="str">
        <f>IF(AND(G1145="",H1145=""),"",IF(OR(C1145&lt;NgayBatDau,C1145&gt;NgayKetThuc),"Ngày tháng phải nằm trong kỳ kế toán",IF(AND(F1145&lt;&gt;"",COUNTIF(#REF!,F1145)=0),"Tên loại DT/CP chưa được khai báo vào DS Tên loại DTCP","")))</f>
        <v/>
      </c>
    </row>
    <row r="1146" spans="2:12" ht="27.75" customHeight="1">
      <c r="B1146" s="4">
        <f t="shared" si="36"/>
        <v>1144</v>
      </c>
      <c r="C1146" s="16"/>
      <c r="D1146" s="10"/>
      <c r="E1146" s="2"/>
      <c r="F1146" s="10"/>
      <c r="G1146" s="7"/>
      <c r="H1146" s="7"/>
      <c r="I1146" s="7"/>
      <c r="J1146" s="14" t="str">
        <f t="shared" si="37"/>
        <v/>
      </c>
      <c r="K1146" s="2"/>
      <c r="L1146" s="4" t="str">
        <f>IF(AND(G1146="",H1146=""),"",IF(OR(C1146&lt;NgayBatDau,C1146&gt;NgayKetThuc),"Ngày tháng phải nằm trong kỳ kế toán",IF(AND(F1146&lt;&gt;"",COUNTIF(#REF!,F1146)=0),"Tên loại DT/CP chưa được khai báo vào DS Tên loại DTCP","")))</f>
        <v/>
      </c>
    </row>
    <row r="1147" spans="2:12" ht="27.75" customHeight="1">
      <c r="B1147" s="4">
        <f t="shared" si="36"/>
        <v>1145</v>
      </c>
      <c r="C1147" s="16"/>
      <c r="D1147" s="10"/>
      <c r="E1147" s="2"/>
      <c r="F1147" s="10"/>
      <c r="G1147" s="7"/>
      <c r="H1147" s="7"/>
      <c r="I1147" s="7"/>
      <c r="J1147" s="14" t="str">
        <f t="shared" si="37"/>
        <v/>
      </c>
      <c r="K1147" s="2"/>
      <c r="L1147" s="4" t="str">
        <f>IF(AND(G1147="",H1147=""),"",IF(OR(C1147&lt;NgayBatDau,C1147&gt;NgayKetThuc),"Ngày tháng phải nằm trong kỳ kế toán",IF(AND(F1147&lt;&gt;"",COUNTIF(#REF!,F1147)=0),"Tên loại DT/CP chưa được khai báo vào DS Tên loại DTCP","")))</f>
        <v/>
      </c>
    </row>
    <row r="1148" spans="2:12" ht="27.75" customHeight="1">
      <c r="B1148" s="4">
        <f t="shared" si="36"/>
        <v>1146</v>
      </c>
      <c r="C1148" s="16"/>
      <c r="D1148" s="10"/>
      <c r="E1148" s="2"/>
      <c r="F1148" s="10"/>
      <c r="G1148" s="7"/>
      <c r="H1148" s="7"/>
      <c r="I1148" s="7"/>
      <c r="J1148" s="14" t="str">
        <f t="shared" si="37"/>
        <v/>
      </c>
      <c r="K1148" s="2"/>
      <c r="L1148" s="4" t="str">
        <f>IF(AND(G1148="",H1148=""),"",IF(OR(C1148&lt;NgayBatDau,C1148&gt;NgayKetThuc),"Ngày tháng phải nằm trong kỳ kế toán",IF(AND(F1148&lt;&gt;"",COUNTIF(#REF!,F1148)=0),"Tên loại DT/CP chưa được khai báo vào DS Tên loại DTCP","")))</f>
        <v/>
      </c>
    </row>
    <row r="1149" spans="2:12" ht="27.75" customHeight="1">
      <c r="B1149" s="4">
        <f t="shared" si="36"/>
        <v>1147</v>
      </c>
      <c r="C1149" s="16"/>
      <c r="D1149" s="10"/>
      <c r="E1149" s="2"/>
      <c r="F1149" s="10"/>
      <c r="G1149" s="7"/>
      <c r="H1149" s="7"/>
      <c r="I1149" s="7"/>
      <c r="J1149" s="14" t="str">
        <f t="shared" si="37"/>
        <v/>
      </c>
      <c r="K1149" s="2"/>
      <c r="L1149" s="4" t="str">
        <f>IF(AND(G1149="",H1149=""),"",IF(OR(C1149&lt;NgayBatDau,C1149&gt;NgayKetThuc),"Ngày tháng phải nằm trong kỳ kế toán",IF(AND(F1149&lt;&gt;"",COUNTIF(#REF!,F1149)=0),"Tên loại DT/CP chưa được khai báo vào DS Tên loại DTCP","")))</f>
        <v/>
      </c>
    </row>
    <row r="1150" spans="2:12" ht="27.75" customHeight="1">
      <c r="B1150" s="4">
        <f t="shared" si="36"/>
        <v>1148</v>
      </c>
      <c r="C1150" s="16"/>
      <c r="D1150" s="10"/>
      <c r="E1150" s="2"/>
      <c r="F1150" s="10"/>
      <c r="G1150" s="7"/>
      <c r="H1150" s="7"/>
      <c r="I1150" s="7"/>
      <c r="J1150" s="14" t="str">
        <f t="shared" si="37"/>
        <v/>
      </c>
      <c r="K1150" s="2"/>
      <c r="L1150" s="4" t="str">
        <f>IF(AND(G1150="",H1150=""),"",IF(OR(C1150&lt;NgayBatDau,C1150&gt;NgayKetThuc),"Ngày tháng phải nằm trong kỳ kế toán",IF(AND(F1150&lt;&gt;"",COUNTIF(#REF!,F1150)=0),"Tên loại DT/CP chưa được khai báo vào DS Tên loại DTCP","")))</f>
        <v/>
      </c>
    </row>
    <row r="1151" spans="2:12" ht="27.75" customHeight="1">
      <c r="B1151" s="4">
        <f t="shared" si="36"/>
        <v>1149</v>
      </c>
      <c r="C1151" s="16"/>
      <c r="D1151" s="10"/>
      <c r="E1151" s="2"/>
      <c r="F1151" s="10"/>
      <c r="G1151" s="7"/>
      <c r="H1151" s="7"/>
      <c r="I1151" s="7"/>
      <c r="J1151" s="14" t="str">
        <f t="shared" si="37"/>
        <v/>
      </c>
      <c r="K1151" s="2"/>
      <c r="L1151" s="4" t="str">
        <f>IF(AND(G1151="",H1151=""),"",IF(OR(C1151&lt;NgayBatDau,C1151&gt;NgayKetThuc),"Ngày tháng phải nằm trong kỳ kế toán",IF(AND(F1151&lt;&gt;"",COUNTIF(#REF!,F1151)=0),"Tên loại DT/CP chưa được khai báo vào DS Tên loại DTCP","")))</f>
        <v/>
      </c>
    </row>
    <row r="1152" spans="2:12" ht="27.75" customHeight="1">
      <c r="B1152" s="4">
        <f t="shared" si="36"/>
        <v>1150</v>
      </c>
      <c r="C1152" s="16"/>
      <c r="D1152" s="10"/>
      <c r="E1152" s="2"/>
      <c r="F1152" s="10"/>
      <c r="G1152" s="7"/>
      <c r="H1152" s="7"/>
      <c r="I1152" s="7"/>
      <c r="J1152" s="14" t="str">
        <f t="shared" si="37"/>
        <v/>
      </c>
      <c r="K1152" s="2"/>
      <c r="L1152" s="4" t="str">
        <f>IF(AND(G1152="",H1152=""),"",IF(OR(C1152&lt;NgayBatDau,C1152&gt;NgayKetThuc),"Ngày tháng phải nằm trong kỳ kế toán",IF(AND(F1152&lt;&gt;"",COUNTIF(#REF!,F1152)=0),"Tên loại DT/CP chưa được khai báo vào DS Tên loại DTCP","")))</f>
        <v/>
      </c>
    </row>
    <row r="1153" spans="2:12" ht="27.75" customHeight="1">
      <c r="B1153" s="4">
        <f t="shared" si="36"/>
        <v>1151</v>
      </c>
      <c r="C1153" s="16"/>
      <c r="D1153" s="10"/>
      <c r="E1153" s="2"/>
      <c r="F1153" s="10"/>
      <c r="G1153" s="7"/>
      <c r="H1153" s="7"/>
      <c r="I1153" s="7"/>
      <c r="J1153" s="14" t="str">
        <f t="shared" si="37"/>
        <v/>
      </c>
      <c r="K1153" s="2"/>
      <c r="L1153" s="4" t="str">
        <f>IF(AND(G1153="",H1153=""),"",IF(OR(C1153&lt;NgayBatDau,C1153&gt;NgayKetThuc),"Ngày tháng phải nằm trong kỳ kế toán",IF(AND(F1153&lt;&gt;"",COUNTIF(#REF!,F1153)=0),"Tên loại DT/CP chưa được khai báo vào DS Tên loại DTCP","")))</f>
        <v/>
      </c>
    </row>
    <row r="1154" spans="2:12" ht="27.75" customHeight="1">
      <c r="B1154" s="4">
        <f t="shared" si="36"/>
        <v>1152</v>
      </c>
      <c r="C1154" s="16"/>
      <c r="D1154" s="10"/>
      <c r="E1154" s="2"/>
      <c r="F1154" s="10"/>
      <c r="G1154" s="7"/>
      <c r="H1154" s="7"/>
      <c r="I1154" s="7"/>
      <c r="J1154" s="14" t="str">
        <f t="shared" si="37"/>
        <v/>
      </c>
      <c r="K1154" s="2"/>
      <c r="L1154" s="4" t="str">
        <f>IF(AND(G1154="",H1154=""),"",IF(OR(C1154&lt;NgayBatDau,C1154&gt;NgayKetThuc),"Ngày tháng phải nằm trong kỳ kế toán",IF(AND(F1154&lt;&gt;"",COUNTIF(#REF!,F1154)=0),"Tên loại DT/CP chưa được khai báo vào DS Tên loại DTCP","")))</f>
        <v/>
      </c>
    </row>
    <row r="1155" spans="2:12" ht="27.75" customHeight="1">
      <c r="B1155" s="4">
        <f t="shared" si="36"/>
        <v>1153</v>
      </c>
      <c r="C1155" s="16"/>
      <c r="D1155" s="10"/>
      <c r="E1155" s="2"/>
      <c r="F1155" s="10"/>
      <c r="G1155" s="7"/>
      <c r="H1155" s="7"/>
      <c r="I1155" s="7"/>
      <c r="J1155" s="14" t="str">
        <f t="shared" si="37"/>
        <v/>
      </c>
      <c r="K1155" s="2"/>
      <c r="L1155" s="4" t="str">
        <f>IF(AND(G1155="",H1155=""),"",IF(OR(C1155&lt;NgayBatDau,C1155&gt;NgayKetThuc),"Ngày tháng phải nằm trong kỳ kế toán",IF(AND(F1155&lt;&gt;"",COUNTIF(#REF!,F1155)=0),"Tên loại DT/CP chưa được khai báo vào DS Tên loại DTCP","")))</f>
        <v/>
      </c>
    </row>
    <row r="1156" spans="2:12" ht="27.75" customHeight="1">
      <c r="B1156" s="4">
        <f t="shared" ref="B1156:B1219" si="38">ROW(A1156)-2</f>
        <v>1154</v>
      </c>
      <c r="C1156" s="16"/>
      <c r="D1156" s="10"/>
      <c r="E1156" s="2"/>
      <c r="F1156" s="10"/>
      <c r="G1156" s="7"/>
      <c r="H1156" s="7"/>
      <c r="I1156" s="7"/>
      <c r="J1156" s="14" t="str">
        <f t="shared" ref="J1156:J1219" si="39">IF(G1156&lt;&gt;"",G1156*SUM(1,I1156),IF(H1156&lt;&gt;"",H1156*SUM(1,I1156),""))</f>
        <v/>
      </c>
      <c r="K1156" s="2"/>
      <c r="L1156" s="4" t="str">
        <f>IF(AND(G1156="",H1156=""),"",IF(OR(C1156&lt;NgayBatDau,C1156&gt;NgayKetThuc),"Ngày tháng phải nằm trong kỳ kế toán",IF(AND(F1156&lt;&gt;"",COUNTIF(#REF!,F1156)=0),"Tên loại DT/CP chưa được khai báo vào DS Tên loại DTCP","")))</f>
        <v/>
      </c>
    </row>
    <row r="1157" spans="2:12" ht="27.75" customHeight="1">
      <c r="B1157" s="4">
        <f t="shared" si="38"/>
        <v>1155</v>
      </c>
      <c r="C1157" s="16"/>
      <c r="D1157" s="10"/>
      <c r="E1157" s="2"/>
      <c r="F1157" s="10"/>
      <c r="G1157" s="7"/>
      <c r="H1157" s="7"/>
      <c r="I1157" s="7"/>
      <c r="J1157" s="14" t="str">
        <f t="shared" si="39"/>
        <v/>
      </c>
      <c r="K1157" s="2"/>
      <c r="L1157" s="4" t="str">
        <f>IF(AND(G1157="",H1157=""),"",IF(OR(C1157&lt;NgayBatDau,C1157&gt;NgayKetThuc),"Ngày tháng phải nằm trong kỳ kế toán",IF(AND(F1157&lt;&gt;"",COUNTIF(#REF!,F1157)=0),"Tên loại DT/CP chưa được khai báo vào DS Tên loại DTCP","")))</f>
        <v/>
      </c>
    </row>
    <row r="1158" spans="2:12" ht="27.75" customHeight="1">
      <c r="B1158" s="4">
        <f t="shared" si="38"/>
        <v>1156</v>
      </c>
      <c r="C1158" s="16"/>
      <c r="D1158" s="10"/>
      <c r="E1158" s="2"/>
      <c r="F1158" s="10"/>
      <c r="G1158" s="7"/>
      <c r="H1158" s="7"/>
      <c r="I1158" s="7"/>
      <c r="J1158" s="14" t="str">
        <f t="shared" si="39"/>
        <v/>
      </c>
      <c r="K1158" s="2"/>
      <c r="L1158" s="4" t="str">
        <f>IF(AND(G1158="",H1158=""),"",IF(OR(C1158&lt;NgayBatDau,C1158&gt;NgayKetThuc),"Ngày tháng phải nằm trong kỳ kế toán",IF(AND(F1158&lt;&gt;"",COUNTIF(#REF!,F1158)=0),"Tên loại DT/CP chưa được khai báo vào DS Tên loại DTCP","")))</f>
        <v/>
      </c>
    </row>
    <row r="1159" spans="2:12" ht="27.75" customHeight="1">
      <c r="B1159" s="4">
        <f t="shared" si="38"/>
        <v>1157</v>
      </c>
      <c r="C1159" s="16"/>
      <c r="D1159" s="10"/>
      <c r="E1159" s="2"/>
      <c r="F1159" s="10"/>
      <c r="G1159" s="7"/>
      <c r="H1159" s="7"/>
      <c r="I1159" s="7"/>
      <c r="J1159" s="14" t="str">
        <f t="shared" si="39"/>
        <v/>
      </c>
      <c r="K1159" s="2"/>
      <c r="L1159" s="4" t="str">
        <f>IF(AND(G1159="",H1159=""),"",IF(OR(C1159&lt;NgayBatDau,C1159&gt;NgayKetThuc),"Ngày tháng phải nằm trong kỳ kế toán",IF(AND(F1159&lt;&gt;"",COUNTIF(#REF!,F1159)=0),"Tên loại DT/CP chưa được khai báo vào DS Tên loại DTCP","")))</f>
        <v/>
      </c>
    </row>
    <row r="1160" spans="2:12" ht="27.75" customHeight="1">
      <c r="B1160" s="4">
        <f t="shared" si="38"/>
        <v>1158</v>
      </c>
      <c r="C1160" s="16"/>
      <c r="D1160" s="10"/>
      <c r="E1160" s="2"/>
      <c r="F1160" s="10"/>
      <c r="G1160" s="7"/>
      <c r="H1160" s="7"/>
      <c r="I1160" s="7"/>
      <c r="J1160" s="14" t="str">
        <f t="shared" si="39"/>
        <v/>
      </c>
      <c r="K1160" s="2"/>
      <c r="L1160" s="4" t="str">
        <f>IF(AND(G1160="",H1160=""),"",IF(OR(C1160&lt;NgayBatDau,C1160&gt;NgayKetThuc),"Ngày tháng phải nằm trong kỳ kế toán",IF(AND(F1160&lt;&gt;"",COUNTIF(#REF!,F1160)=0),"Tên loại DT/CP chưa được khai báo vào DS Tên loại DTCP","")))</f>
        <v/>
      </c>
    </row>
    <row r="1161" spans="2:12" ht="27.75" customHeight="1">
      <c r="B1161" s="4">
        <f t="shared" si="38"/>
        <v>1159</v>
      </c>
      <c r="C1161" s="16"/>
      <c r="D1161" s="10"/>
      <c r="E1161" s="2"/>
      <c r="F1161" s="10"/>
      <c r="G1161" s="7"/>
      <c r="H1161" s="7"/>
      <c r="I1161" s="7"/>
      <c r="J1161" s="14" t="str">
        <f t="shared" si="39"/>
        <v/>
      </c>
      <c r="K1161" s="2"/>
      <c r="L1161" s="4" t="str">
        <f>IF(AND(G1161="",H1161=""),"",IF(OR(C1161&lt;NgayBatDau,C1161&gt;NgayKetThuc),"Ngày tháng phải nằm trong kỳ kế toán",IF(AND(F1161&lt;&gt;"",COUNTIF(#REF!,F1161)=0),"Tên loại DT/CP chưa được khai báo vào DS Tên loại DTCP","")))</f>
        <v/>
      </c>
    </row>
    <row r="1162" spans="2:12" ht="27.75" customHeight="1">
      <c r="B1162" s="4">
        <f t="shared" si="38"/>
        <v>1160</v>
      </c>
      <c r="C1162" s="16"/>
      <c r="D1162" s="10"/>
      <c r="E1162" s="2"/>
      <c r="F1162" s="10"/>
      <c r="G1162" s="7"/>
      <c r="H1162" s="7"/>
      <c r="I1162" s="7"/>
      <c r="J1162" s="14" t="str">
        <f t="shared" si="39"/>
        <v/>
      </c>
      <c r="K1162" s="2"/>
      <c r="L1162" s="4" t="str">
        <f>IF(AND(G1162="",H1162=""),"",IF(OR(C1162&lt;NgayBatDau,C1162&gt;NgayKetThuc),"Ngày tháng phải nằm trong kỳ kế toán",IF(AND(F1162&lt;&gt;"",COUNTIF(#REF!,F1162)=0),"Tên loại DT/CP chưa được khai báo vào DS Tên loại DTCP","")))</f>
        <v/>
      </c>
    </row>
    <row r="1163" spans="2:12" ht="27.75" customHeight="1">
      <c r="B1163" s="4">
        <f t="shared" si="38"/>
        <v>1161</v>
      </c>
      <c r="C1163" s="16"/>
      <c r="D1163" s="10"/>
      <c r="E1163" s="2"/>
      <c r="F1163" s="10"/>
      <c r="G1163" s="7"/>
      <c r="H1163" s="7"/>
      <c r="I1163" s="7"/>
      <c r="J1163" s="14" t="str">
        <f t="shared" si="39"/>
        <v/>
      </c>
      <c r="K1163" s="2"/>
      <c r="L1163" s="4" t="str">
        <f>IF(AND(G1163="",H1163=""),"",IF(OR(C1163&lt;NgayBatDau,C1163&gt;NgayKetThuc),"Ngày tháng phải nằm trong kỳ kế toán",IF(AND(F1163&lt;&gt;"",COUNTIF(#REF!,F1163)=0),"Tên loại DT/CP chưa được khai báo vào DS Tên loại DTCP","")))</f>
        <v/>
      </c>
    </row>
    <row r="1164" spans="2:12" ht="27.75" customHeight="1">
      <c r="B1164" s="4">
        <f t="shared" si="38"/>
        <v>1162</v>
      </c>
      <c r="C1164" s="16"/>
      <c r="D1164" s="10"/>
      <c r="E1164" s="2"/>
      <c r="F1164" s="10"/>
      <c r="G1164" s="7"/>
      <c r="H1164" s="7"/>
      <c r="I1164" s="7"/>
      <c r="J1164" s="14" t="str">
        <f t="shared" si="39"/>
        <v/>
      </c>
      <c r="K1164" s="2"/>
      <c r="L1164" s="4" t="str">
        <f>IF(AND(G1164="",H1164=""),"",IF(OR(C1164&lt;NgayBatDau,C1164&gt;NgayKetThuc),"Ngày tháng phải nằm trong kỳ kế toán",IF(AND(F1164&lt;&gt;"",COUNTIF(#REF!,F1164)=0),"Tên loại DT/CP chưa được khai báo vào DS Tên loại DTCP","")))</f>
        <v/>
      </c>
    </row>
    <row r="1165" spans="2:12" ht="27.75" customHeight="1">
      <c r="B1165" s="4">
        <f t="shared" si="38"/>
        <v>1163</v>
      </c>
      <c r="C1165" s="16"/>
      <c r="D1165" s="10"/>
      <c r="E1165" s="2"/>
      <c r="F1165" s="10"/>
      <c r="G1165" s="7"/>
      <c r="H1165" s="7"/>
      <c r="I1165" s="7"/>
      <c r="J1165" s="14" t="str">
        <f t="shared" si="39"/>
        <v/>
      </c>
      <c r="K1165" s="2"/>
      <c r="L1165" s="4" t="str">
        <f>IF(AND(G1165="",H1165=""),"",IF(OR(C1165&lt;NgayBatDau,C1165&gt;NgayKetThuc),"Ngày tháng phải nằm trong kỳ kế toán",IF(AND(F1165&lt;&gt;"",COUNTIF(#REF!,F1165)=0),"Tên loại DT/CP chưa được khai báo vào DS Tên loại DTCP","")))</f>
        <v/>
      </c>
    </row>
    <row r="1166" spans="2:12" ht="27.75" customHeight="1">
      <c r="B1166" s="4">
        <f t="shared" si="38"/>
        <v>1164</v>
      </c>
      <c r="C1166" s="16"/>
      <c r="D1166" s="10"/>
      <c r="E1166" s="2"/>
      <c r="F1166" s="10"/>
      <c r="G1166" s="7"/>
      <c r="H1166" s="7"/>
      <c r="I1166" s="7"/>
      <c r="J1166" s="14" t="str">
        <f t="shared" si="39"/>
        <v/>
      </c>
      <c r="K1166" s="2"/>
      <c r="L1166" s="4" t="str">
        <f>IF(AND(G1166="",H1166=""),"",IF(OR(C1166&lt;NgayBatDau,C1166&gt;NgayKetThuc),"Ngày tháng phải nằm trong kỳ kế toán",IF(AND(F1166&lt;&gt;"",COUNTIF(#REF!,F1166)=0),"Tên loại DT/CP chưa được khai báo vào DS Tên loại DTCP","")))</f>
        <v/>
      </c>
    </row>
    <row r="1167" spans="2:12" ht="27.75" customHeight="1">
      <c r="B1167" s="4">
        <f t="shared" si="38"/>
        <v>1165</v>
      </c>
      <c r="C1167" s="16"/>
      <c r="D1167" s="10"/>
      <c r="E1167" s="2"/>
      <c r="F1167" s="10"/>
      <c r="G1167" s="7"/>
      <c r="H1167" s="7"/>
      <c r="I1167" s="7"/>
      <c r="J1167" s="14" t="str">
        <f t="shared" si="39"/>
        <v/>
      </c>
      <c r="K1167" s="2"/>
      <c r="L1167" s="4" t="str">
        <f>IF(AND(G1167="",H1167=""),"",IF(OR(C1167&lt;NgayBatDau,C1167&gt;NgayKetThuc),"Ngày tháng phải nằm trong kỳ kế toán",IF(AND(F1167&lt;&gt;"",COUNTIF(#REF!,F1167)=0),"Tên loại DT/CP chưa được khai báo vào DS Tên loại DTCP","")))</f>
        <v/>
      </c>
    </row>
    <row r="1168" spans="2:12" ht="27.75" customHeight="1">
      <c r="B1168" s="4">
        <f t="shared" si="38"/>
        <v>1166</v>
      </c>
      <c r="C1168" s="16"/>
      <c r="D1168" s="10"/>
      <c r="E1168" s="2"/>
      <c r="F1168" s="10"/>
      <c r="G1168" s="7"/>
      <c r="H1168" s="7"/>
      <c r="I1168" s="7"/>
      <c r="J1168" s="14" t="str">
        <f t="shared" si="39"/>
        <v/>
      </c>
      <c r="K1168" s="2"/>
      <c r="L1168" s="4" t="str">
        <f>IF(AND(G1168="",H1168=""),"",IF(OR(C1168&lt;NgayBatDau,C1168&gt;NgayKetThuc),"Ngày tháng phải nằm trong kỳ kế toán",IF(AND(F1168&lt;&gt;"",COUNTIF(#REF!,F1168)=0),"Tên loại DT/CP chưa được khai báo vào DS Tên loại DTCP","")))</f>
        <v/>
      </c>
    </row>
    <row r="1169" spans="2:12" ht="27.75" customHeight="1">
      <c r="B1169" s="4">
        <f t="shared" si="38"/>
        <v>1167</v>
      </c>
      <c r="C1169" s="16"/>
      <c r="D1169" s="10"/>
      <c r="E1169" s="2"/>
      <c r="F1169" s="10"/>
      <c r="G1169" s="7"/>
      <c r="H1169" s="7"/>
      <c r="I1169" s="7"/>
      <c r="J1169" s="14" t="str">
        <f t="shared" si="39"/>
        <v/>
      </c>
      <c r="K1169" s="2"/>
      <c r="L1169" s="4" t="str">
        <f>IF(AND(G1169="",H1169=""),"",IF(OR(C1169&lt;NgayBatDau,C1169&gt;NgayKetThuc),"Ngày tháng phải nằm trong kỳ kế toán",IF(AND(F1169&lt;&gt;"",COUNTIF(#REF!,F1169)=0),"Tên loại DT/CP chưa được khai báo vào DS Tên loại DTCP","")))</f>
        <v/>
      </c>
    </row>
    <row r="1170" spans="2:12" ht="27.75" customHeight="1">
      <c r="B1170" s="4">
        <f t="shared" si="38"/>
        <v>1168</v>
      </c>
      <c r="C1170" s="16"/>
      <c r="D1170" s="10"/>
      <c r="E1170" s="2"/>
      <c r="F1170" s="10"/>
      <c r="G1170" s="7"/>
      <c r="H1170" s="7"/>
      <c r="I1170" s="7"/>
      <c r="J1170" s="14" t="str">
        <f t="shared" si="39"/>
        <v/>
      </c>
      <c r="K1170" s="2"/>
      <c r="L1170" s="4" t="str">
        <f>IF(AND(G1170="",H1170=""),"",IF(OR(C1170&lt;NgayBatDau,C1170&gt;NgayKetThuc),"Ngày tháng phải nằm trong kỳ kế toán",IF(AND(F1170&lt;&gt;"",COUNTIF(#REF!,F1170)=0),"Tên loại DT/CP chưa được khai báo vào DS Tên loại DTCP","")))</f>
        <v/>
      </c>
    </row>
    <row r="1171" spans="2:12" ht="27.75" customHeight="1">
      <c r="B1171" s="4">
        <f t="shared" si="38"/>
        <v>1169</v>
      </c>
      <c r="C1171" s="16"/>
      <c r="D1171" s="10"/>
      <c r="E1171" s="2"/>
      <c r="F1171" s="10"/>
      <c r="G1171" s="7"/>
      <c r="H1171" s="7"/>
      <c r="I1171" s="7"/>
      <c r="J1171" s="14" t="str">
        <f t="shared" si="39"/>
        <v/>
      </c>
      <c r="K1171" s="2"/>
      <c r="L1171" s="4" t="str">
        <f>IF(AND(G1171="",H1171=""),"",IF(OR(C1171&lt;NgayBatDau,C1171&gt;NgayKetThuc),"Ngày tháng phải nằm trong kỳ kế toán",IF(AND(F1171&lt;&gt;"",COUNTIF(#REF!,F1171)=0),"Tên loại DT/CP chưa được khai báo vào DS Tên loại DTCP","")))</f>
        <v/>
      </c>
    </row>
    <row r="1172" spans="2:12" ht="27.75" customHeight="1">
      <c r="B1172" s="4">
        <f t="shared" si="38"/>
        <v>1170</v>
      </c>
      <c r="C1172" s="16"/>
      <c r="D1172" s="10"/>
      <c r="E1172" s="2"/>
      <c r="F1172" s="10"/>
      <c r="G1172" s="7"/>
      <c r="H1172" s="7"/>
      <c r="I1172" s="7"/>
      <c r="J1172" s="14" t="str">
        <f t="shared" si="39"/>
        <v/>
      </c>
      <c r="K1172" s="2"/>
      <c r="L1172" s="4" t="str">
        <f>IF(AND(G1172="",H1172=""),"",IF(OR(C1172&lt;NgayBatDau,C1172&gt;NgayKetThuc),"Ngày tháng phải nằm trong kỳ kế toán",IF(AND(F1172&lt;&gt;"",COUNTIF(#REF!,F1172)=0),"Tên loại DT/CP chưa được khai báo vào DS Tên loại DTCP","")))</f>
        <v/>
      </c>
    </row>
    <row r="1173" spans="2:12" ht="27.75" customHeight="1">
      <c r="B1173" s="4">
        <f t="shared" si="38"/>
        <v>1171</v>
      </c>
      <c r="C1173" s="16"/>
      <c r="D1173" s="10"/>
      <c r="E1173" s="2"/>
      <c r="F1173" s="10"/>
      <c r="G1173" s="7"/>
      <c r="H1173" s="7"/>
      <c r="I1173" s="7"/>
      <c r="J1173" s="14" t="str">
        <f t="shared" si="39"/>
        <v/>
      </c>
      <c r="K1173" s="2"/>
      <c r="L1173" s="4" t="str">
        <f>IF(AND(G1173="",H1173=""),"",IF(OR(C1173&lt;NgayBatDau,C1173&gt;NgayKetThuc),"Ngày tháng phải nằm trong kỳ kế toán",IF(AND(F1173&lt;&gt;"",COUNTIF(#REF!,F1173)=0),"Tên loại DT/CP chưa được khai báo vào DS Tên loại DTCP","")))</f>
        <v/>
      </c>
    </row>
    <row r="1174" spans="2:12" ht="27.75" customHeight="1">
      <c r="B1174" s="4">
        <f t="shared" si="38"/>
        <v>1172</v>
      </c>
      <c r="C1174" s="16"/>
      <c r="D1174" s="10"/>
      <c r="E1174" s="2"/>
      <c r="F1174" s="10"/>
      <c r="G1174" s="7"/>
      <c r="H1174" s="7"/>
      <c r="I1174" s="7"/>
      <c r="J1174" s="14" t="str">
        <f t="shared" si="39"/>
        <v/>
      </c>
      <c r="K1174" s="2"/>
      <c r="L1174" s="4" t="str">
        <f>IF(AND(G1174="",H1174=""),"",IF(OR(C1174&lt;NgayBatDau,C1174&gt;NgayKetThuc),"Ngày tháng phải nằm trong kỳ kế toán",IF(AND(F1174&lt;&gt;"",COUNTIF(#REF!,F1174)=0),"Tên loại DT/CP chưa được khai báo vào DS Tên loại DTCP","")))</f>
        <v/>
      </c>
    </row>
    <row r="1175" spans="2:12" ht="27.75" customHeight="1">
      <c r="B1175" s="4">
        <f t="shared" si="38"/>
        <v>1173</v>
      </c>
      <c r="C1175" s="16"/>
      <c r="D1175" s="10"/>
      <c r="E1175" s="2"/>
      <c r="F1175" s="10"/>
      <c r="G1175" s="7"/>
      <c r="H1175" s="7"/>
      <c r="I1175" s="7"/>
      <c r="J1175" s="14" t="str">
        <f t="shared" si="39"/>
        <v/>
      </c>
      <c r="K1175" s="2"/>
      <c r="L1175" s="4" t="str">
        <f>IF(AND(G1175="",H1175=""),"",IF(OR(C1175&lt;NgayBatDau,C1175&gt;NgayKetThuc),"Ngày tháng phải nằm trong kỳ kế toán",IF(AND(F1175&lt;&gt;"",COUNTIF(#REF!,F1175)=0),"Tên loại DT/CP chưa được khai báo vào DS Tên loại DTCP","")))</f>
        <v/>
      </c>
    </row>
    <row r="1176" spans="2:12" ht="27.75" customHeight="1">
      <c r="B1176" s="4">
        <f t="shared" si="38"/>
        <v>1174</v>
      </c>
      <c r="C1176" s="16"/>
      <c r="D1176" s="10"/>
      <c r="E1176" s="2"/>
      <c r="F1176" s="10"/>
      <c r="G1176" s="7"/>
      <c r="H1176" s="7"/>
      <c r="I1176" s="7"/>
      <c r="J1176" s="14" t="str">
        <f t="shared" si="39"/>
        <v/>
      </c>
      <c r="K1176" s="2"/>
      <c r="L1176" s="4" t="str">
        <f>IF(AND(G1176="",H1176=""),"",IF(OR(C1176&lt;NgayBatDau,C1176&gt;NgayKetThuc),"Ngày tháng phải nằm trong kỳ kế toán",IF(AND(F1176&lt;&gt;"",COUNTIF(#REF!,F1176)=0),"Tên loại DT/CP chưa được khai báo vào DS Tên loại DTCP","")))</f>
        <v/>
      </c>
    </row>
    <row r="1177" spans="2:12" ht="27.75" customHeight="1">
      <c r="B1177" s="4">
        <f t="shared" si="38"/>
        <v>1175</v>
      </c>
      <c r="C1177" s="16"/>
      <c r="D1177" s="10"/>
      <c r="E1177" s="2"/>
      <c r="F1177" s="10"/>
      <c r="G1177" s="7"/>
      <c r="H1177" s="7"/>
      <c r="I1177" s="7"/>
      <c r="J1177" s="14" t="str">
        <f t="shared" si="39"/>
        <v/>
      </c>
      <c r="K1177" s="2"/>
      <c r="L1177" s="4" t="str">
        <f>IF(AND(G1177="",H1177=""),"",IF(OR(C1177&lt;NgayBatDau,C1177&gt;NgayKetThuc),"Ngày tháng phải nằm trong kỳ kế toán",IF(AND(F1177&lt;&gt;"",COUNTIF(#REF!,F1177)=0),"Tên loại DT/CP chưa được khai báo vào DS Tên loại DTCP","")))</f>
        <v/>
      </c>
    </row>
    <row r="1178" spans="2:12" ht="27.75" customHeight="1">
      <c r="B1178" s="4">
        <f t="shared" si="38"/>
        <v>1176</v>
      </c>
      <c r="C1178" s="16"/>
      <c r="D1178" s="10"/>
      <c r="E1178" s="2"/>
      <c r="F1178" s="10"/>
      <c r="G1178" s="7"/>
      <c r="H1178" s="7"/>
      <c r="I1178" s="7"/>
      <c r="J1178" s="14" t="str">
        <f t="shared" si="39"/>
        <v/>
      </c>
      <c r="K1178" s="2"/>
      <c r="L1178" s="4" t="str">
        <f>IF(AND(G1178="",H1178=""),"",IF(OR(C1178&lt;NgayBatDau,C1178&gt;NgayKetThuc),"Ngày tháng phải nằm trong kỳ kế toán",IF(AND(F1178&lt;&gt;"",COUNTIF(#REF!,F1178)=0),"Tên loại DT/CP chưa được khai báo vào DS Tên loại DTCP","")))</f>
        <v/>
      </c>
    </row>
    <row r="1179" spans="2:12" ht="27.75" customHeight="1">
      <c r="B1179" s="4">
        <f t="shared" si="38"/>
        <v>1177</v>
      </c>
      <c r="C1179" s="16"/>
      <c r="D1179" s="10"/>
      <c r="E1179" s="2"/>
      <c r="F1179" s="10"/>
      <c r="G1179" s="7"/>
      <c r="H1179" s="7"/>
      <c r="I1179" s="7"/>
      <c r="J1179" s="14" t="str">
        <f t="shared" si="39"/>
        <v/>
      </c>
      <c r="K1179" s="2"/>
      <c r="L1179" s="4" t="str">
        <f>IF(AND(G1179="",H1179=""),"",IF(OR(C1179&lt;NgayBatDau,C1179&gt;NgayKetThuc),"Ngày tháng phải nằm trong kỳ kế toán",IF(AND(F1179&lt;&gt;"",COUNTIF(#REF!,F1179)=0),"Tên loại DT/CP chưa được khai báo vào DS Tên loại DTCP","")))</f>
        <v/>
      </c>
    </row>
    <row r="1180" spans="2:12" ht="27.75" customHeight="1">
      <c r="B1180" s="4">
        <f t="shared" si="38"/>
        <v>1178</v>
      </c>
      <c r="C1180" s="16"/>
      <c r="D1180" s="10"/>
      <c r="E1180" s="2"/>
      <c r="F1180" s="10"/>
      <c r="G1180" s="7"/>
      <c r="H1180" s="7"/>
      <c r="I1180" s="7"/>
      <c r="J1180" s="14" t="str">
        <f t="shared" si="39"/>
        <v/>
      </c>
      <c r="K1180" s="2"/>
      <c r="L1180" s="4" t="str">
        <f>IF(AND(G1180="",H1180=""),"",IF(OR(C1180&lt;NgayBatDau,C1180&gt;NgayKetThuc),"Ngày tháng phải nằm trong kỳ kế toán",IF(AND(F1180&lt;&gt;"",COUNTIF(#REF!,F1180)=0),"Tên loại DT/CP chưa được khai báo vào DS Tên loại DTCP","")))</f>
        <v/>
      </c>
    </row>
    <row r="1181" spans="2:12" ht="27.75" customHeight="1">
      <c r="B1181" s="4">
        <f t="shared" si="38"/>
        <v>1179</v>
      </c>
      <c r="C1181" s="16"/>
      <c r="D1181" s="10"/>
      <c r="E1181" s="2"/>
      <c r="F1181" s="10"/>
      <c r="G1181" s="7"/>
      <c r="H1181" s="7"/>
      <c r="I1181" s="7"/>
      <c r="J1181" s="14" t="str">
        <f t="shared" si="39"/>
        <v/>
      </c>
      <c r="K1181" s="2"/>
      <c r="L1181" s="4" t="str">
        <f>IF(AND(G1181="",H1181=""),"",IF(OR(C1181&lt;NgayBatDau,C1181&gt;NgayKetThuc),"Ngày tháng phải nằm trong kỳ kế toán",IF(AND(F1181&lt;&gt;"",COUNTIF(#REF!,F1181)=0),"Tên loại DT/CP chưa được khai báo vào DS Tên loại DTCP","")))</f>
        <v/>
      </c>
    </row>
    <row r="1182" spans="2:12" ht="27.75" customHeight="1">
      <c r="B1182" s="4">
        <f t="shared" si="38"/>
        <v>1180</v>
      </c>
      <c r="C1182" s="16"/>
      <c r="D1182" s="10"/>
      <c r="E1182" s="2"/>
      <c r="F1182" s="10"/>
      <c r="G1182" s="7"/>
      <c r="H1182" s="7"/>
      <c r="I1182" s="7"/>
      <c r="J1182" s="14" t="str">
        <f t="shared" si="39"/>
        <v/>
      </c>
      <c r="K1182" s="2"/>
      <c r="L1182" s="4" t="str">
        <f>IF(AND(G1182="",H1182=""),"",IF(OR(C1182&lt;NgayBatDau,C1182&gt;NgayKetThuc),"Ngày tháng phải nằm trong kỳ kế toán",IF(AND(F1182&lt;&gt;"",COUNTIF(#REF!,F1182)=0),"Tên loại DT/CP chưa được khai báo vào DS Tên loại DTCP","")))</f>
        <v/>
      </c>
    </row>
    <row r="1183" spans="2:12" ht="27.75" customHeight="1">
      <c r="B1183" s="4">
        <f t="shared" si="38"/>
        <v>1181</v>
      </c>
      <c r="C1183" s="16"/>
      <c r="D1183" s="10"/>
      <c r="E1183" s="2"/>
      <c r="F1183" s="10"/>
      <c r="G1183" s="7"/>
      <c r="H1183" s="7"/>
      <c r="I1183" s="7"/>
      <c r="J1183" s="14" t="str">
        <f t="shared" si="39"/>
        <v/>
      </c>
      <c r="K1183" s="2"/>
      <c r="L1183" s="4" t="str">
        <f>IF(AND(G1183="",H1183=""),"",IF(OR(C1183&lt;NgayBatDau,C1183&gt;NgayKetThuc),"Ngày tháng phải nằm trong kỳ kế toán",IF(AND(F1183&lt;&gt;"",COUNTIF(#REF!,F1183)=0),"Tên loại DT/CP chưa được khai báo vào DS Tên loại DTCP","")))</f>
        <v/>
      </c>
    </row>
    <row r="1184" spans="2:12" ht="27.75" customHeight="1">
      <c r="B1184" s="4">
        <f t="shared" si="38"/>
        <v>1182</v>
      </c>
      <c r="C1184" s="16"/>
      <c r="D1184" s="10"/>
      <c r="E1184" s="2"/>
      <c r="F1184" s="10"/>
      <c r="G1184" s="7"/>
      <c r="H1184" s="7"/>
      <c r="I1184" s="7"/>
      <c r="J1184" s="14" t="str">
        <f t="shared" si="39"/>
        <v/>
      </c>
      <c r="K1184" s="2"/>
      <c r="L1184" s="4" t="str">
        <f>IF(AND(G1184="",H1184=""),"",IF(OR(C1184&lt;NgayBatDau,C1184&gt;NgayKetThuc),"Ngày tháng phải nằm trong kỳ kế toán",IF(AND(F1184&lt;&gt;"",COUNTIF(#REF!,F1184)=0),"Tên loại DT/CP chưa được khai báo vào DS Tên loại DTCP","")))</f>
        <v/>
      </c>
    </row>
    <row r="1185" spans="2:12" ht="27.75" customHeight="1">
      <c r="B1185" s="4">
        <f t="shared" si="38"/>
        <v>1183</v>
      </c>
      <c r="C1185" s="16"/>
      <c r="D1185" s="10"/>
      <c r="E1185" s="2"/>
      <c r="F1185" s="10"/>
      <c r="G1185" s="7"/>
      <c r="H1185" s="7"/>
      <c r="I1185" s="7"/>
      <c r="J1185" s="14" t="str">
        <f t="shared" si="39"/>
        <v/>
      </c>
      <c r="K1185" s="2"/>
      <c r="L1185" s="4" t="str">
        <f>IF(AND(G1185="",H1185=""),"",IF(OR(C1185&lt;NgayBatDau,C1185&gt;NgayKetThuc),"Ngày tháng phải nằm trong kỳ kế toán",IF(AND(F1185&lt;&gt;"",COUNTIF(#REF!,F1185)=0),"Tên loại DT/CP chưa được khai báo vào DS Tên loại DTCP","")))</f>
        <v/>
      </c>
    </row>
    <row r="1186" spans="2:12" ht="27.75" customHeight="1">
      <c r="B1186" s="4">
        <f t="shared" si="38"/>
        <v>1184</v>
      </c>
      <c r="C1186" s="16"/>
      <c r="D1186" s="10"/>
      <c r="E1186" s="2"/>
      <c r="F1186" s="10"/>
      <c r="G1186" s="7"/>
      <c r="H1186" s="7"/>
      <c r="I1186" s="7"/>
      <c r="J1186" s="14" t="str">
        <f t="shared" si="39"/>
        <v/>
      </c>
      <c r="K1186" s="2"/>
      <c r="L1186" s="4" t="str">
        <f>IF(AND(G1186="",H1186=""),"",IF(OR(C1186&lt;NgayBatDau,C1186&gt;NgayKetThuc),"Ngày tháng phải nằm trong kỳ kế toán",IF(AND(F1186&lt;&gt;"",COUNTIF(#REF!,F1186)=0),"Tên loại DT/CP chưa được khai báo vào DS Tên loại DTCP","")))</f>
        <v/>
      </c>
    </row>
    <row r="1187" spans="2:12" ht="27.75" customHeight="1">
      <c r="B1187" s="4">
        <f t="shared" si="38"/>
        <v>1185</v>
      </c>
      <c r="C1187" s="16"/>
      <c r="D1187" s="10"/>
      <c r="E1187" s="2"/>
      <c r="F1187" s="10"/>
      <c r="G1187" s="7"/>
      <c r="H1187" s="7"/>
      <c r="I1187" s="7"/>
      <c r="J1187" s="14" t="str">
        <f t="shared" si="39"/>
        <v/>
      </c>
      <c r="K1187" s="2"/>
      <c r="L1187" s="4" t="str">
        <f>IF(AND(G1187="",H1187=""),"",IF(OR(C1187&lt;NgayBatDau,C1187&gt;NgayKetThuc),"Ngày tháng phải nằm trong kỳ kế toán",IF(AND(F1187&lt;&gt;"",COUNTIF(#REF!,F1187)=0),"Tên loại DT/CP chưa được khai báo vào DS Tên loại DTCP","")))</f>
        <v/>
      </c>
    </row>
    <row r="1188" spans="2:12" ht="27.75" customHeight="1">
      <c r="B1188" s="4">
        <f t="shared" si="38"/>
        <v>1186</v>
      </c>
      <c r="C1188" s="16"/>
      <c r="D1188" s="10"/>
      <c r="E1188" s="2"/>
      <c r="F1188" s="10"/>
      <c r="G1188" s="7"/>
      <c r="H1188" s="7"/>
      <c r="I1188" s="7"/>
      <c r="J1188" s="14" t="str">
        <f t="shared" si="39"/>
        <v/>
      </c>
      <c r="K1188" s="2"/>
      <c r="L1188" s="4" t="str">
        <f>IF(AND(G1188="",H1188=""),"",IF(OR(C1188&lt;NgayBatDau,C1188&gt;NgayKetThuc),"Ngày tháng phải nằm trong kỳ kế toán",IF(AND(F1188&lt;&gt;"",COUNTIF(#REF!,F1188)=0),"Tên loại DT/CP chưa được khai báo vào DS Tên loại DTCP","")))</f>
        <v/>
      </c>
    </row>
    <row r="1189" spans="2:12" ht="27.75" customHeight="1">
      <c r="B1189" s="4">
        <f t="shared" si="38"/>
        <v>1187</v>
      </c>
      <c r="C1189" s="16"/>
      <c r="D1189" s="10"/>
      <c r="E1189" s="2"/>
      <c r="F1189" s="10"/>
      <c r="G1189" s="7"/>
      <c r="H1189" s="7"/>
      <c r="I1189" s="7"/>
      <c r="J1189" s="14" t="str">
        <f t="shared" si="39"/>
        <v/>
      </c>
      <c r="K1189" s="2"/>
      <c r="L1189" s="4" t="str">
        <f>IF(AND(G1189="",H1189=""),"",IF(OR(C1189&lt;NgayBatDau,C1189&gt;NgayKetThuc),"Ngày tháng phải nằm trong kỳ kế toán",IF(AND(F1189&lt;&gt;"",COUNTIF(#REF!,F1189)=0),"Tên loại DT/CP chưa được khai báo vào DS Tên loại DTCP","")))</f>
        <v/>
      </c>
    </row>
    <row r="1190" spans="2:12" ht="27.75" customHeight="1">
      <c r="B1190" s="4">
        <f t="shared" si="38"/>
        <v>1188</v>
      </c>
      <c r="C1190" s="16"/>
      <c r="D1190" s="10"/>
      <c r="E1190" s="2"/>
      <c r="F1190" s="10"/>
      <c r="G1190" s="7"/>
      <c r="H1190" s="7"/>
      <c r="I1190" s="7"/>
      <c r="J1190" s="14" t="str">
        <f t="shared" si="39"/>
        <v/>
      </c>
      <c r="K1190" s="2"/>
      <c r="L1190" s="4" t="str">
        <f>IF(AND(G1190="",H1190=""),"",IF(OR(C1190&lt;NgayBatDau,C1190&gt;NgayKetThuc),"Ngày tháng phải nằm trong kỳ kế toán",IF(AND(F1190&lt;&gt;"",COUNTIF(#REF!,F1190)=0),"Tên loại DT/CP chưa được khai báo vào DS Tên loại DTCP","")))</f>
        <v/>
      </c>
    </row>
    <row r="1191" spans="2:12" ht="27.75" customHeight="1">
      <c r="B1191" s="4">
        <f t="shared" si="38"/>
        <v>1189</v>
      </c>
      <c r="C1191" s="16"/>
      <c r="D1191" s="10"/>
      <c r="E1191" s="2"/>
      <c r="F1191" s="10"/>
      <c r="G1191" s="7"/>
      <c r="H1191" s="7"/>
      <c r="I1191" s="7"/>
      <c r="J1191" s="14" t="str">
        <f t="shared" si="39"/>
        <v/>
      </c>
      <c r="K1191" s="2"/>
      <c r="L1191" s="4" t="str">
        <f>IF(AND(G1191="",H1191=""),"",IF(OR(C1191&lt;NgayBatDau,C1191&gt;NgayKetThuc),"Ngày tháng phải nằm trong kỳ kế toán",IF(AND(F1191&lt;&gt;"",COUNTIF(#REF!,F1191)=0),"Tên loại DT/CP chưa được khai báo vào DS Tên loại DTCP","")))</f>
        <v/>
      </c>
    </row>
    <row r="1192" spans="2:12" ht="27.75" customHeight="1">
      <c r="B1192" s="4">
        <f t="shared" si="38"/>
        <v>1190</v>
      </c>
      <c r="C1192" s="16"/>
      <c r="D1192" s="10"/>
      <c r="E1192" s="2"/>
      <c r="F1192" s="10"/>
      <c r="G1192" s="7"/>
      <c r="H1192" s="7"/>
      <c r="I1192" s="7"/>
      <c r="J1192" s="14" t="str">
        <f t="shared" si="39"/>
        <v/>
      </c>
      <c r="K1192" s="2"/>
      <c r="L1192" s="4" t="str">
        <f>IF(AND(G1192="",H1192=""),"",IF(OR(C1192&lt;NgayBatDau,C1192&gt;NgayKetThuc),"Ngày tháng phải nằm trong kỳ kế toán",IF(AND(F1192&lt;&gt;"",COUNTIF(#REF!,F1192)=0),"Tên loại DT/CP chưa được khai báo vào DS Tên loại DTCP","")))</f>
        <v/>
      </c>
    </row>
    <row r="1193" spans="2:12" ht="27.75" customHeight="1">
      <c r="B1193" s="4">
        <f t="shared" si="38"/>
        <v>1191</v>
      </c>
      <c r="C1193" s="16"/>
      <c r="D1193" s="10"/>
      <c r="E1193" s="2"/>
      <c r="F1193" s="10"/>
      <c r="G1193" s="7"/>
      <c r="H1193" s="7"/>
      <c r="I1193" s="7"/>
      <c r="J1193" s="14" t="str">
        <f t="shared" si="39"/>
        <v/>
      </c>
      <c r="K1193" s="2"/>
      <c r="L1193" s="4" t="str">
        <f>IF(AND(G1193="",H1193=""),"",IF(OR(C1193&lt;NgayBatDau,C1193&gt;NgayKetThuc),"Ngày tháng phải nằm trong kỳ kế toán",IF(AND(F1193&lt;&gt;"",COUNTIF(#REF!,F1193)=0),"Tên loại DT/CP chưa được khai báo vào DS Tên loại DTCP","")))</f>
        <v/>
      </c>
    </row>
    <row r="1194" spans="2:12" ht="27.75" customHeight="1">
      <c r="B1194" s="4">
        <f t="shared" si="38"/>
        <v>1192</v>
      </c>
      <c r="C1194" s="16"/>
      <c r="D1194" s="10"/>
      <c r="E1194" s="2"/>
      <c r="F1194" s="10"/>
      <c r="G1194" s="7"/>
      <c r="H1194" s="7"/>
      <c r="I1194" s="7"/>
      <c r="J1194" s="14" t="str">
        <f t="shared" si="39"/>
        <v/>
      </c>
      <c r="K1194" s="2"/>
      <c r="L1194" s="4" t="str">
        <f>IF(AND(G1194="",H1194=""),"",IF(OR(C1194&lt;NgayBatDau,C1194&gt;NgayKetThuc),"Ngày tháng phải nằm trong kỳ kế toán",IF(AND(F1194&lt;&gt;"",COUNTIF(#REF!,F1194)=0),"Tên loại DT/CP chưa được khai báo vào DS Tên loại DTCP","")))</f>
        <v/>
      </c>
    </row>
    <row r="1195" spans="2:12" ht="27.75" customHeight="1">
      <c r="B1195" s="4">
        <f t="shared" si="38"/>
        <v>1193</v>
      </c>
      <c r="C1195" s="16"/>
      <c r="D1195" s="10"/>
      <c r="E1195" s="2"/>
      <c r="F1195" s="10"/>
      <c r="G1195" s="7"/>
      <c r="H1195" s="7"/>
      <c r="I1195" s="7"/>
      <c r="J1195" s="14" t="str">
        <f t="shared" si="39"/>
        <v/>
      </c>
      <c r="K1195" s="2"/>
      <c r="L1195" s="4" t="str">
        <f>IF(AND(G1195="",H1195=""),"",IF(OR(C1195&lt;NgayBatDau,C1195&gt;NgayKetThuc),"Ngày tháng phải nằm trong kỳ kế toán",IF(AND(F1195&lt;&gt;"",COUNTIF(#REF!,F1195)=0),"Tên loại DT/CP chưa được khai báo vào DS Tên loại DTCP","")))</f>
        <v/>
      </c>
    </row>
    <row r="1196" spans="2:12" ht="27.75" customHeight="1">
      <c r="B1196" s="4">
        <f t="shared" si="38"/>
        <v>1194</v>
      </c>
      <c r="C1196" s="16"/>
      <c r="D1196" s="10"/>
      <c r="E1196" s="2"/>
      <c r="F1196" s="10"/>
      <c r="G1196" s="7"/>
      <c r="H1196" s="7"/>
      <c r="I1196" s="7"/>
      <c r="J1196" s="14" t="str">
        <f t="shared" si="39"/>
        <v/>
      </c>
      <c r="K1196" s="2"/>
      <c r="L1196" s="4" t="str">
        <f>IF(AND(G1196="",H1196=""),"",IF(OR(C1196&lt;NgayBatDau,C1196&gt;NgayKetThuc),"Ngày tháng phải nằm trong kỳ kế toán",IF(AND(F1196&lt;&gt;"",COUNTIF(#REF!,F1196)=0),"Tên loại DT/CP chưa được khai báo vào DS Tên loại DTCP","")))</f>
        <v/>
      </c>
    </row>
    <row r="1197" spans="2:12" ht="27.75" customHeight="1">
      <c r="B1197" s="4">
        <f t="shared" si="38"/>
        <v>1195</v>
      </c>
      <c r="C1197" s="16"/>
      <c r="D1197" s="10"/>
      <c r="E1197" s="2"/>
      <c r="F1197" s="10"/>
      <c r="G1197" s="7"/>
      <c r="H1197" s="7"/>
      <c r="I1197" s="7"/>
      <c r="J1197" s="14" t="str">
        <f t="shared" si="39"/>
        <v/>
      </c>
      <c r="K1197" s="2"/>
      <c r="L1197" s="4" t="str">
        <f>IF(AND(G1197="",H1197=""),"",IF(OR(C1197&lt;NgayBatDau,C1197&gt;NgayKetThuc),"Ngày tháng phải nằm trong kỳ kế toán",IF(AND(F1197&lt;&gt;"",COUNTIF(#REF!,F1197)=0),"Tên loại DT/CP chưa được khai báo vào DS Tên loại DTCP","")))</f>
        <v/>
      </c>
    </row>
    <row r="1198" spans="2:12" ht="27.75" customHeight="1">
      <c r="B1198" s="4">
        <f t="shared" si="38"/>
        <v>1196</v>
      </c>
      <c r="C1198" s="16"/>
      <c r="D1198" s="10"/>
      <c r="E1198" s="2"/>
      <c r="F1198" s="10"/>
      <c r="G1198" s="7"/>
      <c r="H1198" s="7"/>
      <c r="I1198" s="7"/>
      <c r="J1198" s="14" t="str">
        <f t="shared" si="39"/>
        <v/>
      </c>
      <c r="K1198" s="2"/>
      <c r="L1198" s="4" t="str">
        <f>IF(AND(G1198="",H1198=""),"",IF(OR(C1198&lt;NgayBatDau,C1198&gt;NgayKetThuc),"Ngày tháng phải nằm trong kỳ kế toán",IF(AND(F1198&lt;&gt;"",COUNTIF(#REF!,F1198)=0),"Tên loại DT/CP chưa được khai báo vào DS Tên loại DTCP","")))</f>
        <v/>
      </c>
    </row>
    <row r="1199" spans="2:12" ht="27.75" customHeight="1">
      <c r="B1199" s="4">
        <f t="shared" si="38"/>
        <v>1197</v>
      </c>
      <c r="C1199" s="16"/>
      <c r="D1199" s="10"/>
      <c r="E1199" s="2"/>
      <c r="F1199" s="10"/>
      <c r="G1199" s="7"/>
      <c r="H1199" s="7"/>
      <c r="I1199" s="7"/>
      <c r="J1199" s="14" t="str">
        <f t="shared" si="39"/>
        <v/>
      </c>
      <c r="K1199" s="2"/>
      <c r="L1199" s="4" t="str">
        <f>IF(AND(G1199="",H1199=""),"",IF(OR(C1199&lt;NgayBatDau,C1199&gt;NgayKetThuc),"Ngày tháng phải nằm trong kỳ kế toán",IF(AND(F1199&lt;&gt;"",COUNTIF(#REF!,F1199)=0),"Tên loại DT/CP chưa được khai báo vào DS Tên loại DTCP","")))</f>
        <v/>
      </c>
    </row>
    <row r="1200" spans="2:12" ht="27.75" customHeight="1">
      <c r="B1200" s="4">
        <f t="shared" si="38"/>
        <v>1198</v>
      </c>
      <c r="C1200" s="16"/>
      <c r="D1200" s="10"/>
      <c r="E1200" s="2"/>
      <c r="F1200" s="10"/>
      <c r="G1200" s="7"/>
      <c r="H1200" s="7"/>
      <c r="I1200" s="7"/>
      <c r="J1200" s="14" t="str">
        <f t="shared" si="39"/>
        <v/>
      </c>
      <c r="K1200" s="2"/>
      <c r="L1200" s="4" t="str">
        <f>IF(AND(G1200="",H1200=""),"",IF(OR(C1200&lt;NgayBatDau,C1200&gt;NgayKetThuc),"Ngày tháng phải nằm trong kỳ kế toán",IF(AND(F1200&lt;&gt;"",COUNTIF(#REF!,F1200)=0),"Tên loại DT/CP chưa được khai báo vào DS Tên loại DTCP","")))</f>
        <v/>
      </c>
    </row>
    <row r="1201" spans="2:12" ht="27.75" customHeight="1">
      <c r="B1201" s="4">
        <f t="shared" si="38"/>
        <v>1199</v>
      </c>
      <c r="C1201" s="16"/>
      <c r="D1201" s="10"/>
      <c r="E1201" s="2"/>
      <c r="F1201" s="10"/>
      <c r="G1201" s="7"/>
      <c r="H1201" s="7"/>
      <c r="I1201" s="7"/>
      <c r="J1201" s="14" t="str">
        <f t="shared" si="39"/>
        <v/>
      </c>
      <c r="K1201" s="2"/>
      <c r="L1201" s="4" t="str">
        <f>IF(AND(G1201="",H1201=""),"",IF(OR(C1201&lt;NgayBatDau,C1201&gt;NgayKetThuc),"Ngày tháng phải nằm trong kỳ kế toán",IF(AND(F1201&lt;&gt;"",COUNTIF(#REF!,F1201)=0),"Tên loại DT/CP chưa được khai báo vào DS Tên loại DTCP","")))</f>
        <v/>
      </c>
    </row>
    <row r="1202" spans="2:12" ht="27.75" customHeight="1">
      <c r="B1202" s="4">
        <f t="shared" si="38"/>
        <v>1200</v>
      </c>
      <c r="C1202" s="16"/>
      <c r="D1202" s="10"/>
      <c r="E1202" s="2"/>
      <c r="F1202" s="10"/>
      <c r="G1202" s="7"/>
      <c r="H1202" s="7"/>
      <c r="I1202" s="7"/>
      <c r="J1202" s="14" t="str">
        <f t="shared" si="39"/>
        <v/>
      </c>
      <c r="K1202" s="2"/>
      <c r="L1202" s="4" t="str">
        <f>IF(AND(G1202="",H1202=""),"",IF(OR(C1202&lt;NgayBatDau,C1202&gt;NgayKetThuc),"Ngày tháng phải nằm trong kỳ kế toán",IF(AND(F1202&lt;&gt;"",COUNTIF(#REF!,F1202)=0),"Tên loại DT/CP chưa được khai báo vào DS Tên loại DTCP","")))</f>
        <v/>
      </c>
    </row>
    <row r="1203" spans="2:12" ht="27.75" customHeight="1">
      <c r="B1203" s="4">
        <f t="shared" si="38"/>
        <v>1201</v>
      </c>
      <c r="C1203" s="16"/>
      <c r="D1203" s="10"/>
      <c r="E1203" s="2"/>
      <c r="F1203" s="10"/>
      <c r="G1203" s="7"/>
      <c r="H1203" s="7"/>
      <c r="I1203" s="7"/>
      <c r="J1203" s="14" t="str">
        <f t="shared" si="39"/>
        <v/>
      </c>
      <c r="K1203" s="2"/>
      <c r="L1203" s="4" t="str">
        <f>IF(AND(G1203="",H1203=""),"",IF(OR(C1203&lt;NgayBatDau,C1203&gt;NgayKetThuc),"Ngày tháng phải nằm trong kỳ kế toán",IF(AND(F1203&lt;&gt;"",COUNTIF(#REF!,F1203)=0),"Tên loại DT/CP chưa được khai báo vào DS Tên loại DTCP","")))</f>
        <v/>
      </c>
    </row>
    <row r="1204" spans="2:12" ht="27.75" customHeight="1">
      <c r="B1204" s="4">
        <f t="shared" si="38"/>
        <v>1202</v>
      </c>
      <c r="C1204" s="16"/>
      <c r="D1204" s="10"/>
      <c r="E1204" s="2"/>
      <c r="F1204" s="10"/>
      <c r="G1204" s="7"/>
      <c r="H1204" s="7"/>
      <c r="I1204" s="7"/>
      <c r="J1204" s="14" t="str">
        <f t="shared" si="39"/>
        <v/>
      </c>
      <c r="K1204" s="2"/>
      <c r="L1204" s="4" t="str">
        <f>IF(AND(G1204="",H1204=""),"",IF(OR(C1204&lt;NgayBatDau,C1204&gt;NgayKetThuc),"Ngày tháng phải nằm trong kỳ kế toán",IF(AND(F1204&lt;&gt;"",COUNTIF(#REF!,F1204)=0),"Tên loại DT/CP chưa được khai báo vào DS Tên loại DTCP","")))</f>
        <v/>
      </c>
    </row>
    <row r="1205" spans="2:12" ht="27.75" customHeight="1">
      <c r="B1205" s="4">
        <f t="shared" si="38"/>
        <v>1203</v>
      </c>
      <c r="C1205" s="16"/>
      <c r="D1205" s="10"/>
      <c r="E1205" s="2"/>
      <c r="F1205" s="10"/>
      <c r="G1205" s="7"/>
      <c r="H1205" s="7"/>
      <c r="I1205" s="7"/>
      <c r="J1205" s="14" t="str">
        <f t="shared" si="39"/>
        <v/>
      </c>
      <c r="K1205" s="2"/>
      <c r="L1205" s="4" t="str">
        <f>IF(AND(G1205="",H1205=""),"",IF(OR(C1205&lt;NgayBatDau,C1205&gt;NgayKetThuc),"Ngày tháng phải nằm trong kỳ kế toán",IF(AND(F1205&lt;&gt;"",COUNTIF(#REF!,F1205)=0),"Tên loại DT/CP chưa được khai báo vào DS Tên loại DTCP","")))</f>
        <v/>
      </c>
    </row>
    <row r="1206" spans="2:12" ht="27.75" customHeight="1">
      <c r="B1206" s="4">
        <f t="shared" si="38"/>
        <v>1204</v>
      </c>
      <c r="C1206" s="16"/>
      <c r="D1206" s="10"/>
      <c r="E1206" s="2"/>
      <c r="F1206" s="10"/>
      <c r="G1206" s="7"/>
      <c r="H1206" s="7"/>
      <c r="I1206" s="7"/>
      <c r="J1206" s="14" t="str">
        <f t="shared" si="39"/>
        <v/>
      </c>
      <c r="K1206" s="2"/>
      <c r="L1206" s="4" t="str">
        <f>IF(AND(G1206="",H1206=""),"",IF(OR(C1206&lt;NgayBatDau,C1206&gt;NgayKetThuc),"Ngày tháng phải nằm trong kỳ kế toán",IF(AND(F1206&lt;&gt;"",COUNTIF(#REF!,F1206)=0),"Tên loại DT/CP chưa được khai báo vào DS Tên loại DTCP","")))</f>
        <v/>
      </c>
    </row>
    <row r="1207" spans="2:12" ht="27.75" customHeight="1">
      <c r="B1207" s="4">
        <f t="shared" si="38"/>
        <v>1205</v>
      </c>
      <c r="C1207" s="16"/>
      <c r="D1207" s="10"/>
      <c r="E1207" s="2"/>
      <c r="F1207" s="10"/>
      <c r="G1207" s="7"/>
      <c r="H1207" s="7"/>
      <c r="I1207" s="7"/>
      <c r="J1207" s="14" t="str">
        <f t="shared" si="39"/>
        <v/>
      </c>
      <c r="K1207" s="2"/>
      <c r="L1207" s="4" t="str">
        <f>IF(AND(G1207="",H1207=""),"",IF(OR(C1207&lt;NgayBatDau,C1207&gt;NgayKetThuc),"Ngày tháng phải nằm trong kỳ kế toán",IF(AND(F1207&lt;&gt;"",COUNTIF(#REF!,F1207)=0),"Tên loại DT/CP chưa được khai báo vào DS Tên loại DTCP","")))</f>
        <v/>
      </c>
    </row>
    <row r="1208" spans="2:12" ht="27.75" customHeight="1">
      <c r="B1208" s="4">
        <f t="shared" si="38"/>
        <v>1206</v>
      </c>
      <c r="C1208" s="16"/>
      <c r="D1208" s="10"/>
      <c r="E1208" s="2"/>
      <c r="F1208" s="10"/>
      <c r="G1208" s="7"/>
      <c r="H1208" s="7"/>
      <c r="I1208" s="7"/>
      <c r="J1208" s="14" t="str">
        <f t="shared" si="39"/>
        <v/>
      </c>
      <c r="K1208" s="2"/>
      <c r="L1208" s="4" t="str">
        <f>IF(AND(G1208="",H1208=""),"",IF(OR(C1208&lt;NgayBatDau,C1208&gt;NgayKetThuc),"Ngày tháng phải nằm trong kỳ kế toán",IF(AND(F1208&lt;&gt;"",COUNTIF(#REF!,F1208)=0),"Tên loại DT/CP chưa được khai báo vào DS Tên loại DTCP","")))</f>
        <v/>
      </c>
    </row>
    <row r="1209" spans="2:12" ht="27.75" customHeight="1">
      <c r="B1209" s="4">
        <f t="shared" si="38"/>
        <v>1207</v>
      </c>
      <c r="C1209" s="16"/>
      <c r="D1209" s="10"/>
      <c r="E1209" s="2"/>
      <c r="F1209" s="10"/>
      <c r="G1209" s="7"/>
      <c r="H1209" s="7"/>
      <c r="I1209" s="7"/>
      <c r="J1209" s="14" t="str">
        <f t="shared" si="39"/>
        <v/>
      </c>
      <c r="K1209" s="2"/>
      <c r="L1209" s="4" t="str">
        <f>IF(AND(G1209="",H1209=""),"",IF(OR(C1209&lt;NgayBatDau,C1209&gt;NgayKetThuc),"Ngày tháng phải nằm trong kỳ kế toán",IF(AND(F1209&lt;&gt;"",COUNTIF(#REF!,F1209)=0),"Tên loại DT/CP chưa được khai báo vào DS Tên loại DTCP","")))</f>
        <v/>
      </c>
    </row>
    <row r="1210" spans="2:12" ht="27.75" customHeight="1">
      <c r="B1210" s="4">
        <f t="shared" si="38"/>
        <v>1208</v>
      </c>
      <c r="C1210" s="16"/>
      <c r="D1210" s="10"/>
      <c r="E1210" s="2"/>
      <c r="F1210" s="10"/>
      <c r="G1210" s="7"/>
      <c r="H1210" s="7"/>
      <c r="I1210" s="7"/>
      <c r="J1210" s="14" t="str">
        <f t="shared" si="39"/>
        <v/>
      </c>
      <c r="K1210" s="2"/>
      <c r="L1210" s="4" t="str">
        <f>IF(AND(G1210="",H1210=""),"",IF(OR(C1210&lt;NgayBatDau,C1210&gt;NgayKetThuc),"Ngày tháng phải nằm trong kỳ kế toán",IF(AND(F1210&lt;&gt;"",COUNTIF(#REF!,F1210)=0),"Tên loại DT/CP chưa được khai báo vào DS Tên loại DTCP","")))</f>
        <v/>
      </c>
    </row>
    <row r="1211" spans="2:12" ht="27.75" customHeight="1">
      <c r="B1211" s="4">
        <f t="shared" si="38"/>
        <v>1209</v>
      </c>
      <c r="C1211" s="16"/>
      <c r="D1211" s="10"/>
      <c r="E1211" s="2"/>
      <c r="F1211" s="10"/>
      <c r="G1211" s="7"/>
      <c r="H1211" s="7"/>
      <c r="I1211" s="7"/>
      <c r="J1211" s="14" t="str">
        <f t="shared" si="39"/>
        <v/>
      </c>
      <c r="K1211" s="2"/>
      <c r="L1211" s="4" t="str">
        <f>IF(AND(G1211="",H1211=""),"",IF(OR(C1211&lt;NgayBatDau,C1211&gt;NgayKetThuc),"Ngày tháng phải nằm trong kỳ kế toán",IF(AND(F1211&lt;&gt;"",COUNTIF(#REF!,F1211)=0),"Tên loại DT/CP chưa được khai báo vào DS Tên loại DTCP","")))</f>
        <v/>
      </c>
    </row>
    <row r="1212" spans="2:12" ht="27.75" customHeight="1">
      <c r="B1212" s="4">
        <f t="shared" si="38"/>
        <v>1210</v>
      </c>
      <c r="C1212" s="16"/>
      <c r="D1212" s="10"/>
      <c r="E1212" s="2"/>
      <c r="F1212" s="10"/>
      <c r="G1212" s="7"/>
      <c r="H1212" s="7"/>
      <c r="I1212" s="7"/>
      <c r="J1212" s="14" t="str">
        <f t="shared" si="39"/>
        <v/>
      </c>
      <c r="K1212" s="2"/>
      <c r="L1212" s="4" t="str">
        <f>IF(AND(G1212="",H1212=""),"",IF(OR(C1212&lt;NgayBatDau,C1212&gt;NgayKetThuc),"Ngày tháng phải nằm trong kỳ kế toán",IF(AND(F1212&lt;&gt;"",COUNTIF(#REF!,F1212)=0),"Tên loại DT/CP chưa được khai báo vào DS Tên loại DTCP","")))</f>
        <v/>
      </c>
    </row>
    <row r="1213" spans="2:12" ht="27.75" customHeight="1">
      <c r="B1213" s="4">
        <f t="shared" si="38"/>
        <v>1211</v>
      </c>
      <c r="C1213" s="16"/>
      <c r="D1213" s="10"/>
      <c r="E1213" s="2"/>
      <c r="F1213" s="10"/>
      <c r="G1213" s="7"/>
      <c r="H1213" s="7"/>
      <c r="I1213" s="7"/>
      <c r="J1213" s="14" t="str">
        <f t="shared" si="39"/>
        <v/>
      </c>
      <c r="K1213" s="2"/>
      <c r="L1213" s="4" t="str">
        <f>IF(AND(G1213="",H1213=""),"",IF(OR(C1213&lt;NgayBatDau,C1213&gt;NgayKetThuc),"Ngày tháng phải nằm trong kỳ kế toán",IF(AND(F1213&lt;&gt;"",COUNTIF(#REF!,F1213)=0),"Tên loại DT/CP chưa được khai báo vào DS Tên loại DTCP","")))</f>
        <v/>
      </c>
    </row>
    <row r="1214" spans="2:12" ht="27.75" customHeight="1">
      <c r="B1214" s="4">
        <f t="shared" si="38"/>
        <v>1212</v>
      </c>
      <c r="C1214" s="16"/>
      <c r="D1214" s="10"/>
      <c r="E1214" s="2"/>
      <c r="F1214" s="10"/>
      <c r="G1214" s="7"/>
      <c r="H1214" s="7"/>
      <c r="I1214" s="7"/>
      <c r="J1214" s="14" t="str">
        <f t="shared" si="39"/>
        <v/>
      </c>
      <c r="K1214" s="2"/>
      <c r="L1214" s="4" t="str">
        <f>IF(AND(G1214="",H1214=""),"",IF(OR(C1214&lt;NgayBatDau,C1214&gt;NgayKetThuc),"Ngày tháng phải nằm trong kỳ kế toán",IF(AND(F1214&lt;&gt;"",COUNTIF(#REF!,F1214)=0),"Tên loại DT/CP chưa được khai báo vào DS Tên loại DTCP","")))</f>
        <v/>
      </c>
    </row>
    <row r="1215" spans="2:12" ht="27.75" customHeight="1">
      <c r="B1215" s="4">
        <f t="shared" si="38"/>
        <v>1213</v>
      </c>
      <c r="C1215" s="16"/>
      <c r="D1215" s="10"/>
      <c r="E1215" s="2"/>
      <c r="F1215" s="10"/>
      <c r="G1215" s="7"/>
      <c r="H1215" s="7"/>
      <c r="I1215" s="7"/>
      <c r="J1215" s="14" t="str">
        <f t="shared" si="39"/>
        <v/>
      </c>
      <c r="K1215" s="2"/>
      <c r="L1215" s="4" t="str">
        <f>IF(AND(G1215="",H1215=""),"",IF(OR(C1215&lt;NgayBatDau,C1215&gt;NgayKetThuc),"Ngày tháng phải nằm trong kỳ kế toán",IF(AND(F1215&lt;&gt;"",COUNTIF(#REF!,F1215)=0),"Tên loại DT/CP chưa được khai báo vào DS Tên loại DTCP","")))</f>
        <v/>
      </c>
    </row>
    <row r="1216" spans="2:12" ht="27.75" customHeight="1">
      <c r="B1216" s="4">
        <f t="shared" si="38"/>
        <v>1214</v>
      </c>
      <c r="C1216" s="16"/>
      <c r="D1216" s="10"/>
      <c r="E1216" s="2"/>
      <c r="F1216" s="10"/>
      <c r="G1216" s="7"/>
      <c r="H1216" s="7"/>
      <c r="I1216" s="7"/>
      <c r="J1216" s="14" t="str">
        <f t="shared" si="39"/>
        <v/>
      </c>
      <c r="K1216" s="2"/>
      <c r="L1216" s="4" t="str">
        <f>IF(AND(G1216="",H1216=""),"",IF(OR(C1216&lt;NgayBatDau,C1216&gt;NgayKetThuc),"Ngày tháng phải nằm trong kỳ kế toán",IF(AND(F1216&lt;&gt;"",COUNTIF(#REF!,F1216)=0),"Tên loại DT/CP chưa được khai báo vào DS Tên loại DTCP","")))</f>
        <v/>
      </c>
    </row>
    <row r="1217" spans="2:12" ht="27.75" customHeight="1">
      <c r="B1217" s="4">
        <f t="shared" si="38"/>
        <v>1215</v>
      </c>
      <c r="C1217" s="16"/>
      <c r="D1217" s="10"/>
      <c r="E1217" s="2"/>
      <c r="F1217" s="10"/>
      <c r="G1217" s="7"/>
      <c r="H1217" s="7"/>
      <c r="I1217" s="7"/>
      <c r="J1217" s="14" t="str">
        <f t="shared" si="39"/>
        <v/>
      </c>
      <c r="K1217" s="2"/>
      <c r="L1217" s="4" t="str">
        <f>IF(AND(G1217="",H1217=""),"",IF(OR(C1217&lt;NgayBatDau,C1217&gt;NgayKetThuc),"Ngày tháng phải nằm trong kỳ kế toán",IF(AND(F1217&lt;&gt;"",COUNTIF(#REF!,F1217)=0),"Tên loại DT/CP chưa được khai báo vào DS Tên loại DTCP","")))</f>
        <v/>
      </c>
    </row>
    <row r="1218" spans="2:12" ht="27.75" customHeight="1">
      <c r="B1218" s="4">
        <f t="shared" si="38"/>
        <v>1216</v>
      </c>
      <c r="C1218" s="16"/>
      <c r="D1218" s="10"/>
      <c r="E1218" s="2"/>
      <c r="F1218" s="10"/>
      <c r="G1218" s="7"/>
      <c r="H1218" s="7"/>
      <c r="I1218" s="7"/>
      <c r="J1218" s="14" t="str">
        <f t="shared" si="39"/>
        <v/>
      </c>
      <c r="K1218" s="2"/>
      <c r="L1218" s="4" t="str">
        <f>IF(AND(G1218="",H1218=""),"",IF(OR(C1218&lt;NgayBatDau,C1218&gt;NgayKetThuc),"Ngày tháng phải nằm trong kỳ kế toán",IF(AND(F1218&lt;&gt;"",COUNTIF(#REF!,F1218)=0),"Tên loại DT/CP chưa được khai báo vào DS Tên loại DTCP","")))</f>
        <v/>
      </c>
    </row>
    <row r="1219" spans="2:12" ht="27.75" customHeight="1">
      <c r="B1219" s="4">
        <f t="shared" si="38"/>
        <v>1217</v>
      </c>
      <c r="C1219" s="16"/>
      <c r="D1219" s="10"/>
      <c r="E1219" s="2"/>
      <c r="F1219" s="10"/>
      <c r="G1219" s="7"/>
      <c r="H1219" s="7"/>
      <c r="I1219" s="7"/>
      <c r="J1219" s="14" t="str">
        <f t="shared" si="39"/>
        <v/>
      </c>
      <c r="K1219" s="2"/>
      <c r="L1219" s="4" t="str">
        <f>IF(AND(G1219="",H1219=""),"",IF(OR(C1219&lt;NgayBatDau,C1219&gt;NgayKetThuc),"Ngày tháng phải nằm trong kỳ kế toán",IF(AND(F1219&lt;&gt;"",COUNTIF(#REF!,F1219)=0),"Tên loại DT/CP chưa được khai báo vào DS Tên loại DTCP","")))</f>
        <v/>
      </c>
    </row>
    <row r="1220" spans="2:12" ht="27.75" customHeight="1">
      <c r="B1220" s="4">
        <f t="shared" ref="B1220:B1283" si="40">ROW(A1220)-2</f>
        <v>1218</v>
      </c>
      <c r="C1220" s="16"/>
      <c r="D1220" s="10"/>
      <c r="E1220" s="2"/>
      <c r="F1220" s="10"/>
      <c r="G1220" s="7"/>
      <c r="H1220" s="7"/>
      <c r="I1220" s="7"/>
      <c r="J1220" s="14" t="str">
        <f t="shared" ref="J1220:J1283" si="41">IF(G1220&lt;&gt;"",G1220*SUM(1,I1220),IF(H1220&lt;&gt;"",H1220*SUM(1,I1220),""))</f>
        <v/>
      </c>
      <c r="K1220" s="2"/>
      <c r="L1220" s="4" t="str">
        <f>IF(AND(G1220="",H1220=""),"",IF(OR(C1220&lt;NgayBatDau,C1220&gt;NgayKetThuc),"Ngày tháng phải nằm trong kỳ kế toán",IF(AND(F1220&lt;&gt;"",COUNTIF(#REF!,F1220)=0),"Tên loại DT/CP chưa được khai báo vào DS Tên loại DTCP","")))</f>
        <v/>
      </c>
    </row>
    <row r="1221" spans="2:12" ht="27.75" customHeight="1">
      <c r="B1221" s="4">
        <f t="shared" si="40"/>
        <v>1219</v>
      </c>
      <c r="C1221" s="16"/>
      <c r="D1221" s="10"/>
      <c r="E1221" s="2"/>
      <c r="F1221" s="10"/>
      <c r="G1221" s="7"/>
      <c r="H1221" s="7"/>
      <c r="I1221" s="7"/>
      <c r="J1221" s="14" t="str">
        <f t="shared" si="41"/>
        <v/>
      </c>
      <c r="K1221" s="2"/>
      <c r="L1221" s="4" t="str">
        <f>IF(AND(G1221="",H1221=""),"",IF(OR(C1221&lt;NgayBatDau,C1221&gt;NgayKetThuc),"Ngày tháng phải nằm trong kỳ kế toán",IF(AND(F1221&lt;&gt;"",COUNTIF(#REF!,F1221)=0),"Tên loại DT/CP chưa được khai báo vào DS Tên loại DTCP","")))</f>
        <v/>
      </c>
    </row>
    <row r="1222" spans="2:12" ht="27.75" customHeight="1">
      <c r="B1222" s="4">
        <f t="shared" si="40"/>
        <v>1220</v>
      </c>
      <c r="C1222" s="16"/>
      <c r="D1222" s="10"/>
      <c r="E1222" s="2"/>
      <c r="F1222" s="10"/>
      <c r="G1222" s="7"/>
      <c r="H1222" s="7"/>
      <c r="I1222" s="7"/>
      <c r="J1222" s="14" t="str">
        <f t="shared" si="41"/>
        <v/>
      </c>
      <c r="K1222" s="2"/>
      <c r="L1222" s="4" t="str">
        <f>IF(AND(G1222="",H1222=""),"",IF(OR(C1222&lt;NgayBatDau,C1222&gt;NgayKetThuc),"Ngày tháng phải nằm trong kỳ kế toán",IF(AND(F1222&lt;&gt;"",COUNTIF(#REF!,F1222)=0),"Tên loại DT/CP chưa được khai báo vào DS Tên loại DTCP","")))</f>
        <v/>
      </c>
    </row>
    <row r="1223" spans="2:12" ht="27.75" customHeight="1">
      <c r="B1223" s="4">
        <f t="shared" si="40"/>
        <v>1221</v>
      </c>
      <c r="C1223" s="16"/>
      <c r="D1223" s="10"/>
      <c r="E1223" s="2"/>
      <c r="F1223" s="10"/>
      <c r="G1223" s="7"/>
      <c r="H1223" s="7"/>
      <c r="I1223" s="7"/>
      <c r="J1223" s="14" t="str">
        <f t="shared" si="41"/>
        <v/>
      </c>
      <c r="K1223" s="2"/>
      <c r="L1223" s="4" t="str">
        <f>IF(AND(G1223="",H1223=""),"",IF(OR(C1223&lt;NgayBatDau,C1223&gt;NgayKetThuc),"Ngày tháng phải nằm trong kỳ kế toán",IF(AND(F1223&lt;&gt;"",COUNTIF(#REF!,F1223)=0),"Tên loại DT/CP chưa được khai báo vào DS Tên loại DTCP","")))</f>
        <v/>
      </c>
    </row>
    <row r="1224" spans="2:12" ht="27.75" customHeight="1">
      <c r="B1224" s="4">
        <f t="shared" si="40"/>
        <v>1222</v>
      </c>
      <c r="C1224" s="16"/>
      <c r="D1224" s="10"/>
      <c r="E1224" s="2"/>
      <c r="F1224" s="10"/>
      <c r="G1224" s="7"/>
      <c r="H1224" s="7"/>
      <c r="I1224" s="7"/>
      <c r="J1224" s="14" t="str">
        <f t="shared" si="41"/>
        <v/>
      </c>
      <c r="K1224" s="2"/>
      <c r="L1224" s="4" t="str">
        <f>IF(AND(G1224="",H1224=""),"",IF(OR(C1224&lt;NgayBatDau,C1224&gt;NgayKetThuc),"Ngày tháng phải nằm trong kỳ kế toán",IF(AND(F1224&lt;&gt;"",COUNTIF(#REF!,F1224)=0),"Tên loại DT/CP chưa được khai báo vào DS Tên loại DTCP","")))</f>
        <v/>
      </c>
    </row>
    <row r="1225" spans="2:12" ht="27.75" customHeight="1">
      <c r="B1225" s="4">
        <f t="shared" si="40"/>
        <v>1223</v>
      </c>
      <c r="C1225" s="16"/>
      <c r="D1225" s="10"/>
      <c r="E1225" s="2"/>
      <c r="F1225" s="10"/>
      <c r="G1225" s="7"/>
      <c r="H1225" s="7"/>
      <c r="I1225" s="7"/>
      <c r="J1225" s="14" t="str">
        <f t="shared" si="41"/>
        <v/>
      </c>
      <c r="K1225" s="2"/>
      <c r="L1225" s="4" t="str">
        <f>IF(AND(G1225="",H1225=""),"",IF(OR(C1225&lt;NgayBatDau,C1225&gt;NgayKetThuc),"Ngày tháng phải nằm trong kỳ kế toán",IF(AND(F1225&lt;&gt;"",COUNTIF(#REF!,F1225)=0),"Tên loại DT/CP chưa được khai báo vào DS Tên loại DTCP","")))</f>
        <v/>
      </c>
    </row>
    <row r="1226" spans="2:12" ht="27.75" customHeight="1">
      <c r="B1226" s="4">
        <f t="shared" si="40"/>
        <v>1224</v>
      </c>
      <c r="C1226" s="16"/>
      <c r="D1226" s="10"/>
      <c r="E1226" s="2"/>
      <c r="F1226" s="10"/>
      <c r="G1226" s="7"/>
      <c r="H1226" s="7"/>
      <c r="I1226" s="7"/>
      <c r="J1226" s="14" t="str">
        <f t="shared" si="41"/>
        <v/>
      </c>
      <c r="K1226" s="2"/>
      <c r="L1226" s="4" t="str">
        <f>IF(AND(G1226="",H1226=""),"",IF(OR(C1226&lt;NgayBatDau,C1226&gt;NgayKetThuc),"Ngày tháng phải nằm trong kỳ kế toán",IF(AND(F1226&lt;&gt;"",COUNTIF(#REF!,F1226)=0),"Tên loại DT/CP chưa được khai báo vào DS Tên loại DTCP","")))</f>
        <v/>
      </c>
    </row>
    <row r="1227" spans="2:12" ht="27.75" customHeight="1">
      <c r="B1227" s="4">
        <f t="shared" si="40"/>
        <v>1225</v>
      </c>
      <c r="C1227" s="16"/>
      <c r="D1227" s="10"/>
      <c r="E1227" s="2"/>
      <c r="F1227" s="10"/>
      <c r="G1227" s="7"/>
      <c r="H1227" s="7"/>
      <c r="I1227" s="7"/>
      <c r="J1227" s="14" t="str">
        <f t="shared" si="41"/>
        <v/>
      </c>
      <c r="K1227" s="2"/>
      <c r="L1227" s="4" t="str">
        <f>IF(AND(G1227="",H1227=""),"",IF(OR(C1227&lt;NgayBatDau,C1227&gt;NgayKetThuc),"Ngày tháng phải nằm trong kỳ kế toán",IF(AND(F1227&lt;&gt;"",COUNTIF(#REF!,F1227)=0),"Tên loại DT/CP chưa được khai báo vào DS Tên loại DTCP","")))</f>
        <v/>
      </c>
    </row>
    <row r="1228" spans="2:12" ht="27.75" customHeight="1">
      <c r="B1228" s="4">
        <f t="shared" si="40"/>
        <v>1226</v>
      </c>
      <c r="C1228" s="16"/>
      <c r="D1228" s="10"/>
      <c r="E1228" s="2"/>
      <c r="F1228" s="10"/>
      <c r="G1228" s="7"/>
      <c r="H1228" s="7"/>
      <c r="I1228" s="7"/>
      <c r="J1228" s="14" t="str">
        <f t="shared" si="41"/>
        <v/>
      </c>
      <c r="K1228" s="2"/>
      <c r="L1228" s="4" t="str">
        <f>IF(AND(G1228="",H1228=""),"",IF(OR(C1228&lt;NgayBatDau,C1228&gt;NgayKetThuc),"Ngày tháng phải nằm trong kỳ kế toán",IF(AND(F1228&lt;&gt;"",COUNTIF(#REF!,F1228)=0),"Tên loại DT/CP chưa được khai báo vào DS Tên loại DTCP","")))</f>
        <v/>
      </c>
    </row>
    <row r="1229" spans="2:12" ht="27.75" customHeight="1">
      <c r="B1229" s="4">
        <f t="shared" si="40"/>
        <v>1227</v>
      </c>
      <c r="C1229" s="16"/>
      <c r="D1229" s="10"/>
      <c r="E1229" s="2"/>
      <c r="F1229" s="10"/>
      <c r="G1229" s="7"/>
      <c r="H1229" s="7"/>
      <c r="I1229" s="7"/>
      <c r="J1229" s="14" t="str">
        <f t="shared" si="41"/>
        <v/>
      </c>
      <c r="K1229" s="2"/>
      <c r="L1229" s="4" t="str">
        <f>IF(AND(G1229="",H1229=""),"",IF(OR(C1229&lt;NgayBatDau,C1229&gt;NgayKetThuc),"Ngày tháng phải nằm trong kỳ kế toán",IF(AND(F1229&lt;&gt;"",COUNTIF(#REF!,F1229)=0),"Tên loại DT/CP chưa được khai báo vào DS Tên loại DTCP","")))</f>
        <v/>
      </c>
    </row>
    <row r="1230" spans="2:12" ht="27.75" customHeight="1">
      <c r="B1230" s="4">
        <f t="shared" si="40"/>
        <v>1228</v>
      </c>
      <c r="C1230" s="16"/>
      <c r="D1230" s="10"/>
      <c r="E1230" s="2"/>
      <c r="F1230" s="10"/>
      <c r="G1230" s="7"/>
      <c r="H1230" s="7"/>
      <c r="I1230" s="7"/>
      <c r="J1230" s="14" t="str">
        <f t="shared" si="41"/>
        <v/>
      </c>
      <c r="K1230" s="2"/>
      <c r="L1230" s="4" t="str">
        <f>IF(AND(G1230="",H1230=""),"",IF(OR(C1230&lt;NgayBatDau,C1230&gt;NgayKetThuc),"Ngày tháng phải nằm trong kỳ kế toán",IF(AND(F1230&lt;&gt;"",COUNTIF(#REF!,F1230)=0),"Tên loại DT/CP chưa được khai báo vào DS Tên loại DTCP","")))</f>
        <v/>
      </c>
    </row>
    <row r="1231" spans="2:12" ht="27.75" customHeight="1">
      <c r="B1231" s="4">
        <f t="shared" si="40"/>
        <v>1229</v>
      </c>
      <c r="C1231" s="16"/>
      <c r="D1231" s="10"/>
      <c r="E1231" s="2"/>
      <c r="F1231" s="10"/>
      <c r="G1231" s="7"/>
      <c r="H1231" s="7"/>
      <c r="I1231" s="7"/>
      <c r="J1231" s="14" t="str">
        <f t="shared" si="41"/>
        <v/>
      </c>
      <c r="K1231" s="2"/>
      <c r="L1231" s="4" t="str">
        <f>IF(AND(G1231="",H1231=""),"",IF(OR(C1231&lt;NgayBatDau,C1231&gt;NgayKetThuc),"Ngày tháng phải nằm trong kỳ kế toán",IF(AND(F1231&lt;&gt;"",COUNTIF(#REF!,F1231)=0),"Tên loại DT/CP chưa được khai báo vào DS Tên loại DTCP","")))</f>
        <v/>
      </c>
    </row>
    <row r="1232" spans="2:12" ht="27.75" customHeight="1">
      <c r="B1232" s="4">
        <f t="shared" si="40"/>
        <v>1230</v>
      </c>
      <c r="C1232" s="16"/>
      <c r="D1232" s="10"/>
      <c r="E1232" s="2"/>
      <c r="F1232" s="10"/>
      <c r="G1232" s="7"/>
      <c r="H1232" s="7"/>
      <c r="I1232" s="7"/>
      <c r="J1232" s="14" t="str">
        <f t="shared" si="41"/>
        <v/>
      </c>
      <c r="K1232" s="2"/>
      <c r="L1232" s="4" t="str">
        <f>IF(AND(G1232="",H1232=""),"",IF(OR(C1232&lt;NgayBatDau,C1232&gt;NgayKetThuc),"Ngày tháng phải nằm trong kỳ kế toán",IF(AND(F1232&lt;&gt;"",COUNTIF(#REF!,F1232)=0),"Tên loại DT/CP chưa được khai báo vào DS Tên loại DTCP","")))</f>
        <v/>
      </c>
    </row>
    <row r="1233" spans="2:12" ht="27.75" customHeight="1">
      <c r="B1233" s="4">
        <f t="shared" si="40"/>
        <v>1231</v>
      </c>
      <c r="C1233" s="16"/>
      <c r="D1233" s="10"/>
      <c r="E1233" s="2"/>
      <c r="F1233" s="10"/>
      <c r="G1233" s="7"/>
      <c r="H1233" s="7"/>
      <c r="I1233" s="7"/>
      <c r="J1233" s="14" t="str">
        <f t="shared" si="41"/>
        <v/>
      </c>
      <c r="K1233" s="2"/>
      <c r="L1233" s="4" t="str">
        <f>IF(AND(G1233="",H1233=""),"",IF(OR(C1233&lt;NgayBatDau,C1233&gt;NgayKetThuc),"Ngày tháng phải nằm trong kỳ kế toán",IF(AND(F1233&lt;&gt;"",COUNTIF(#REF!,F1233)=0),"Tên loại DT/CP chưa được khai báo vào DS Tên loại DTCP","")))</f>
        <v/>
      </c>
    </row>
    <row r="1234" spans="2:12" ht="27.75" customHeight="1">
      <c r="B1234" s="4">
        <f t="shared" si="40"/>
        <v>1232</v>
      </c>
      <c r="C1234" s="16"/>
      <c r="D1234" s="10"/>
      <c r="E1234" s="2"/>
      <c r="F1234" s="10"/>
      <c r="G1234" s="7"/>
      <c r="H1234" s="7"/>
      <c r="I1234" s="7"/>
      <c r="J1234" s="14" t="str">
        <f t="shared" si="41"/>
        <v/>
      </c>
      <c r="K1234" s="2"/>
      <c r="L1234" s="4" t="str">
        <f>IF(AND(G1234="",H1234=""),"",IF(OR(C1234&lt;NgayBatDau,C1234&gt;NgayKetThuc),"Ngày tháng phải nằm trong kỳ kế toán",IF(AND(F1234&lt;&gt;"",COUNTIF(#REF!,F1234)=0),"Tên loại DT/CP chưa được khai báo vào DS Tên loại DTCP","")))</f>
        <v/>
      </c>
    </row>
    <row r="1235" spans="2:12" ht="27.75" customHeight="1">
      <c r="B1235" s="4">
        <f t="shared" si="40"/>
        <v>1233</v>
      </c>
      <c r="C1235" s="16"/>
      <c r="D1235" s="10"/>
      <c r="E1235" s="2"/>
      <c r="F1235" s="10"/>
      <c r="G1235" s="7"/>
      <c r="H1235" s="7"/>
      <c r="I1235" s="7"/>
      <c r="J1235" s="14" t="str">
        <f t="shared" si="41"/>
        <v/>
      </c>
      <c r="K1235" s="2"/>
      <c r="L1235" s="4" t="str">
        <f>IF(AND(G1235="",H1235=""),"",IF(OR(C1235&lt;NgayBatDau,C1235&gt;NgayKetThuc),"Ngày tháng phải nằm trong kỳ kế toán",IF(AND(F1235&lt;&gt;"",COUNTIF(#REF!,F1235)=0),"Tên loại DT/CP chưa được khai báo vào DS Tên loại DTCP","")))</f>
        <v/>
      </c>
    </row>
    <row r="1236" spans="2:12" ht="27.75" customHeight="1">
      <c r="B1236" s="4">
        <f t="shared" si="40"/>
        <v>1234</v>
      </c>
      <c r="C1236" s="16"/>
      <c r="D1236" s="10"/>
      <c r="E1236" s="2"/>
      <c r="F1236" s="10"/>
      <c r="G1236" s="7"/>
      <c r="H1236" s="7"/>
      <c r="I1236" s="7"/>
      <c r="J1236" s="14" t="str">
        <f t="shared" si="41"/>
        <v/>
      </c>
      <c r="K1236" s="2"/>
      <c r="L1236" s="4" t="str">
        <f>IF(AND(G1236="",H1236=""),"",IF(OR(C1236&lt;NgayBatDau,C1236&gt;NgayKetThuc),"Ngày tháng phải nằm trong kỳ kế toán",IF(AND(F1236&lt;&gt;"",COUNTIF(#REF!,F1236)=0),"Tên loại DT/CP chưa được khai báo vào DS Tên loại DTCP","")))</f>
        <v/>
      </c>
    </row>
    <row r="1237" spans="2:12" ht="27.75" customHeight="1">
      <c r="B1237" s="4">
        <f t="shared" si="40"/>
        <v>1235</v>
      </c>
      <c r="C1237" s="16"/>
      <c r="D1237" s="10"/>
      <c r="E1237" s="2"/>
      <c r="F1237" s="10"/>
      <c r="G1237" s="7"/>
      <c r="H1237" s="7"/>
      <c r="I1237" s="7"/>
      <c r="J1237" s="14" t="str">
        <f t="shared" si="41"/>
        <v/>
      </c>
      <c r="K1237" s="2"/>
      <c r="L1237" s="4" t="str">
        <f>IF(AND(G1237="",H1237=""),"",IF(OR(C1237&lt;NgayBatDau,C1237&gt;NgayKetThuc),"Ngày tháng phải nằm trong kỳ kế toán",IF(AND(F1237&lt;&gt;"",COUNTIF(#REF!,F1237)=0),"Tên loại DT/CP chưa được khai báo vào DS Tên loại DTCP","")))</f>
        <v/>
      </c>
    </row>
    <row r="1238" spans="2:12" ht="27.75" customHeight="1">
      <c r="B1238" s="4">
        <f t="shared" si="40"/>
        <v>1236</v>
      </c>
      <c r="C1238" s="16"/>
      <c r="D1238" s="10"/>
      <c r="E1238" s="2"/>
      <c r="F1238" s="10"/>
      <c r="G1238" s="7"/>
      <c r="H1238" s="7"/>
      <c r="I1238" s="7"/>
      <c r="J1238" s="14" t="str">
        <f t="shared" si="41"/>
        <v/>
      </c>
      <c r="K1238" s="2"/>
      <c r="L1238" s="4" t="str">
        <f>IF(AND(G1238="",H1238=""),"",IF(OR(C1238&lt;NgayBatDau,C1238&gt;NgayKetThuc),"Ngày tháng phải nằm trong kỳ kế toán",IF(AND(F1238&lt;&gt;"",COUNTIF(#REF!,F1238)=0),"Tên loại DT/CP chưa được khai báo vào DS Tên loại DTCP","")))</f>
        <v/>
      </c>
    </row>
    <row r="1239" spans="2:12" ht="27.75" customHeight="1">
      <c r="B1239" s="4">
        <f t="shared" si="40"/>
        <v>1237</v>
      </c>
      <c r="C1239" s="16"/>
      <c r="D1239" s="10"/>
      <c r="E1239" s="2"/>
      <c r="F1239" s="10"/>
      <c r="G1239" s="7"/>
      <c r="H1239" s="7"/>
      <c r="I1239" s="7"/>
      <c r="J1239" s="14" t="str">
        <f t="shared" si="41"/>
        <v/>
      </c>
      <c r="K1239" s="2"/>
      <c r="L1239" s="4" t="str">
        <f>IF(AND(G1239="",H1239=""),"",IF(OR(C1239&lt;NgayBatDau,C1239&gt;NgayKetThuc),"Ngày tháng phải nằm trong kỳ kế toán",IF(AND(F1239&lt;&gt;"",COUNTIF(#REF!,F1239)=0),"Tên loại DT/CP chưa được khai báo vào DS Tên loại DTCP","")))</f>
        <v/>
      </c>
    </row>
    <row r="1240" spans="2:12" ht="27.75" customHeight="1">
      <c r="B1240" s="4">
        <f t="shared" si="40"/>
        <v>1238</v>
      </c>
      <c r="C1240" s="16"/>
      <c r="D1240" s="10"/>
      <c r="E1240" s="2"/>
      <c r="F1240" s="10"/>
      <c r="G1240" s="7"/>
      <c r="H1240" s="7"/>
      <c r="I1240" s="7"/>
      <c r="J1240" s="14" t="str">
        <f t="shared" si="41"/>
        <v/>
      </c>
      <c r="K1240" s="2"/>
      <c r="L1240" s="4" t="str">
        <f>IF(AND(G1240="",H1240=""),"",IF(OR(C1240&lt;NgayBatDau,C1240&gt;NgayKetThuc),"Ngày tháng phải nằm trong kỳ kế toán",IF(AND(F1240&lt;&gt;"",COUNTIF(#REF!,F1240)=0),"Tên loại DT/CP chưa được khai báo vào DS Tên loại DTCP","")))</f>
        <v/>
      </c>
    </row>
    <row r="1241" spans="2:12" ht="27.75" customHeight="1">
      <c r="B1241" s="4">
        <f t="shared" si="40"/>
        <v>1239</v>
      </c>
      <c r="C1241" s="16"/>
      <c r="D1241" s="10"/>
      <c r="E1241" s="2"/>
      <c r="F1241" s="10"/>
      <c r="G1241" s="7"/>
      <c r="H1241" s="7"/>
      <c r="I1241" s="7"/>
      <c r="J1241" s="14" t="str">
        <f t="shared" si="41"/>
        <v/>
      </c>
      <c r="K1241" s="2"/>
      <c r="L1241" s="4" t="str">
        <f>IF(AND(G1241="",H1241=""),"",IF(OR(C1241&lt;NgayBatDau,C1241&gt;NgayKetThuc),"Ngày tháng phải nằm trong kỳ kế toán",IF(AND(F1241&lt;&gt;"",COUNTIF(#REF!,F1241)=0),"Tên loại DT/CP chưa được khai báo vào DS Tên loại DTCP","")))</f>
        <v/>
      </c>
    </row>
    <row r="1242" spans="2:12" ht="27.75" customHeight="1">
      <c r="B1242" s="4">
        <f t="shared" si="40"/>
        <v>1240</v>
      </c>
      <c r="C1242" s="16"/>
      <c r="D1242" s="10"/>
      <c r="E1242" s="2"/>
      <c r="F1242" s="10"/>
      <c r="G1242" s="7"/>
      <c r="H1242" s="7"/>
      <c r="I1242" s="7"/>
      <c r="J1242" s="14" t="str">
        <f t="shared" si="41"/>
        <v/>
      </c>
      <c r="K1242" s="2"/>
      <c r="L1242" s="4" t="str">
        <f>IF(AND(G1242="",H1242=""),"",IF(OR(C1242&lt;NgayBatDau,C1242&gt;NgayKetThuc),"Ngày tháng phải nằm trong kỳ kế toán",IF(AND(F1242&lt;&gt;"",COUNTIF(#REF!,F1242)=0),"Tên loại DT/CP chưa được khai báo vào DS Tên loại DTCP","")))</f>
        <v/>
      </c>
    </row>
    <row r="1243" spans="2:12" ht="27.75" customHeight="1">
      <c r="B1243" s="4">
        <f t="shared" si="40"/>
        <v>1241</v>
      </c>
      <c r="C1243" s="16"/>
      <c r="D1243" s="10"/>
      <c r="E1243" s="2"/>
      <c r="F1243" s="10"/>
      <c r="G1243" s="7"/>
      <c r="H1243" s="7"/>
      <c r="I1243" s="7"/>
      <c r="J1243" s="14" t="str">
        <f t="shared" si="41"/>
        <v/>
      </c>
      <c r="K1243" s="2"/>
      <c r="L1243" s="4" t="str">
        <f>IF(AND(G1243="",H1243=""),"",IF(OR(C1243&lt;NgayBatDau,C1243&gt;NgayKetThuc),"Ngày tháng phải nằm trong kỳ kế toán",IF(AND(F1243&lt;&gt;"",COUNTIF(#REF!,F1243)=0),"Tên loại DT/CP chưa được khai báo vào DS Tên loại DTCP","")))</f>
        <v/>
      </c>
    </row>
    <row r="1244" spans="2:12" ht="27.75" customHeight="1">
      <c r="B1244" s="4">
        <f t="shared" si="40"/>
        <v>1242</v>
      </c>
      <c r="C1244" s="16"/>
      <c r="D1244" s="10"/>
      <c r="E1244" s="2"/>
      <c r="F1244" s="10"/>
      <c r="G1244" s="7"/>
      <c r="H1244" s="7"/>
      <c r="I1244" s="7"/>
      <c r="J1244" s="14" t="str">
        <f t="shared" si="41"/>
        <v/>
      </c>
      <c r="K1244" s="2"/>
      <c r="L1244" s="4" t="str">
        <f>IF(AND(G1244="",H1244=""),"",IF(OR(C1244&lt;NgayBatDau,C1244&gt;NgayKetThuc),"Ngày tháng phải nằm trong kỳ kế toán",IF(AND(F1244&lt;&gt;"",COUNTIF(#REF!,F1244)=0),"Tên loại DT/CP chưa được khai báo vào DS Tên loại DTCP","")))</f>
        <v/>
      </c>
    </row>
    <row r="1245" spans="2:12" ht="27.75" customHeight="1">
      <c r="B1245" s="4">
        <f t="shared" si="40"/>
        <v>1243</v>
      </c>
      <c r="C1245" s="16"/>
      <c r="D1245" s="10"/>
      <c r="E1245" s="2"/>
      <c r="F1245" s="10"/>
      <c r="G1245" s="7"/>
      <c r="H1245" s="7"/>
      <c r="I1245" s="7"/>
      <c r="J1245" s="14" t="str">
        <f t="shared" si="41"/>
        <v/>
      </c>
      <c r="K1245" s="2"/>
      <c r="L1245" s="4" t="str">
        <f>IF(AND(G1245="",H1245=""),"",IF(OR(C1245&lt;NgayBatDau,C1245&gt;NgayKetThuc),"Ngày tháng phải nằm trong kỳ kế toán",IF(AND(F1245&lt;&gt;"",COUNTIF(#REF!,F1245)=0),"Tên loại DT/CP chưa được khai báo vào DS Tên loại DTCP","")))</f>
        <v/>
      </c>
    </row>
    <row r="1246" spans="2:12" ht="27.75" customHeight="1">
      <c r="B1246" s="4">
        <f t="shared" si="40"/>
        <v>1244</v>
      </c>
      <c r="C1246" s="16"/>
      <c r="D1246" s="10"/>
      <c r="E1246" s="2"/>
      <c r="F1246" s="10"/>
      <c r="G1246" s="7"/>
      <c r="H1246" s="7"/>
      <c r="I1246" s="7"/>
      <c r="J1246" s="14" t="str">
        <f t="shared" si="41"/>
        <v/>
      </c>
      <c r="K1246" s="2"/>
      <c r="L1246" s="4" t="str">
        <f>IF(AND(G1246="",H1246=""),"",IF(OR(C1246&lt;NgayBatDau,C1246&gt;NgayKetThuc),"Ngày tháng phải nằm trong kỳ kế toán",IF(AND(F1246&lt;&gt;"",COUNTIF(#REF!,F1246)=0),"Tên loại DT/CP chưa được khai báo vào DS Tên loại DTCP","")))</f>
        <v/>
      </c>
    </row>
    <row r="1247" spans="2:12" ht="27.75" customHeight="1">
      <c r="B1247" s="4">
        <f t="shared" si="40"/>
        <v>1245</v>
      </c>
      <c r="C1247" s="16"/>
      <c r="D1247" s="10"/>
      <c r="E1247" s="2"/>
      <c r="F1247" s="10"/>
      <c r="G1247" s="7"/>
      <c r="H1247" s="7"/>
      <c r="I1247" s="7"/>
      <c r="J1247" s="14" t="str">
        <f t="shared" si="41"/>
        <v/>
      </c>
      <c r="K1247" s="2"/>
      <c r="L1247" s="4" t="str">
        <f>IF(AND(G1247="",H1247=""),"",IF(OR(C1247&lt;NgayBatDau,C1247&gt;NgayKetThuc),"Ngày tháng phải nằm trong kỳ kế toán",IF(AND(F1247&lt;&gt;"",COUNTIF(#REF!,F1247)=0),"Tên loại DT/CP chưa được khai báo vào DS Tên loại DTCP","")))</f>
        <v/>
      </c>
    </row>
    <row r="1248" spans="2:12" ht="27.75" customHeight="1">
      <c r="B1248" s="4">
        <f t="shared" si="40"/>
        <v>1246</v>
      </c>
      <c r="C1248" s="16"/>
      <c r="D1248" s="10"/>
      <c r="E1248" s="2"/>
      <c r="F1248" s="10"/>
      <c r="G1248" s="7"/>
      <c r="H1248" s="7"/>
      <c r="I1248" s="7"/>
      <c r="J1248" s="14" t="str">
        <f t="shared" si="41"/>
        <v/>
      </c>
      <c r="K1248" s="2"/>
      <c r="L1248" s="4" t="str">
        <f>IF(AND(G1248="",H1248=""),"",IF(OR(C1248&lt;NgayBatDau,C1248&gt;NgayKetThuc),"Ngày tháng phải nằm trong kỳ kế toán",IF(AND(F1248&lt;&gt;"",COUNTIF(#REF!,F1248)=0),"Tên loại DT/CP chưa được khai báo vào DS Tên loại DTCP","")))</f>
        <v/>
      </c>
    </row>
    <row r="1249" spans="2:12" ht="27.75" customHeight="1">
      <c r="B1249" s="4">
        <f t="shared" si="40"/>
        <v>1247</v>
      </c>
      <c r="C1249" s="16"/>
      <c r="D1249" s="10"/>
      <c r="E1249" s="2"/>
      <c r="F1249" s="10"/>
      <c r="G1249" s="7"/>
      <c r="H1249" s="7"/>
      <c r="I1249" s="7"/>
      <c r="J1249" s="14" t="str">
        <f t="shared" si="41"/>
        <v/>
      </c>
      <c r="K1249" s="2"/>
      <c r="L1249" s="4" t="str">
        <f>IF(AND(G1249="",H1249=""),"",IF(OR(C1249&lt;NgayBatDau,C1249&gt;NgayKetThuc),"Ngày tháng phải nằm trong kỳ kế toán",IF(AND(F1249&lt;&gt;"",COUNTIF(#REF!,F1249)=0),"Tên loại DT/CP chưa được khai báo vào DS Tên loại DTCP","")))</f>
        <v/>
      </c>
    </row>
    <row r="1250" spans="2:12" ht="27.75" customHeight="1">
      <c r="B1250" s="4">
        <f t="shared" si="40"/>
        <v>1248</v>
      </c>
      <c r="C1250" s="16"/>
      <c r="D1250" s="10"/>
      <c r="E1250" s="2"/>
      <c r="F1250" s="10"/>
      <c r="G1250" s="7"/>
      <c r="H1250" s="7"/>
      <c r="I1250" s="7"/>
      <c r="J1250" s="14" t="str">
        <f t="shared" si="41"/>
        <v/>
      </c>
      <c r="K1250" s="2"/>
      <c r="L1250" s="4" t="str">
        <f>IF(AND(G1250="",H1250=""),"",IF(OR(C1250&lt;NgayBatDau,C1250&gt;NgayKetThuc),"Ngày tháng phải nằm trong kỳ kế toán",IF(AND(F1250&lt;&gt;"",COUNTIF(#REF!,F1250)=0),"Tên loại DT/CP chưa được khai báo vào DS Tên loại DTCP","")))</f>
        <v/>
      </c>
    </row>
    <row r="1251" spans="2:12" ht="27.75" customHeight="1">
      <c r="B1251" s="4">
        <f t="shared" si="40"/>
        <v>1249</v>
      </c>
      <c r="C1251" s="16"/>
      <c r="D1251" s="10"/>
      <c r="E1251" s="2"/>
      <c r="F1251" s="10"/>
      <c r="G1251" s="7"/>
      <c r="H1251" s="7"/>
      <c r="I1251" s="7"/>
      <c r="J1251" s="14" t="str">
        <f t="shared" si="41"/>
        <v/>
      </c>
      <c r="K1251" s="2"/>
      <c r="L1251" s="4" t="str">
        <f>IF(AND(G1251="",H1251=""),"",IF(OR(C1251&lt;NgayBatDau,C1251&gt;NgayKetThuc),"Ngày tháng phải nằm trong kỳ kế toán",IF(AND(F1251&lt;&gt;"",COUNTIF(#REF!,F1251)=0),"Tên loại DT/CP chưa được khai báo vào DS Tên loại DTCP","")))</f>
        <v/>
      </c>
    </row>
    <row r="1252" spans="2:12" ht="27.75" customHeight="1">
      <c r="B1252" s="4">
        <f t="shared" si="40"/>
        <v>1250</v>
      </c>
      <c r="C1252" s="16"/>
      <c r="D1252" s="10"/>
      <c r="E1252" s="2"/>
      <c r="F1252" s="10"/>
      <c r="G1252" s="7"/>
      <c r="H1252" s="7"/>
      <c r="I1252" s="7"/>
      <c r="J1252" s="14" t="str">
        <f t="shared" si="41"/>
        <v/>
      </c>
      <c r="K1252" s="2"/>
      <c r="L1252" s="4" t="str">
        <f>IF(AND(G1252="",H1252=""),"",IF(OR(C1252&lt;NgayBatDau,C1252&gt;NgayKetThuc),"Ngày tháng phải nằm trong kỳ kế toán",IF(AND(F1252&lt;&gt;"",COUNTIF(#REF!,F1252)=0),"Tên loại DT/CP chưa được khai báo vào DS Tên loại DTCP","")))</f>
        <v/>
      </c>
    </row>
    <row r="1253" spans="2:12" ht="27.75" customHeight="1">
      <c r="B1253" s="4">
        <f t="shared" si="40"/>
        <v>1251</v>
      </c>
      <c r="C1253" s="16"/>
      <c r="D1253" s="10"/>
      <c r="E1253" s="2"/>
      <c r="F1253" s="10"/>
      <c r="G1253" s="7"/>
      <c r="H1253" s="7"/>
      <c r="I1253" s="7"/>
      <c r="J1253" s="14" t="str">
        <f t="shared" si="41"/>
        <v/>
      </c>
      <c r="K1253" s="2"/>
      <c r="L1253" s="4" t="str">
        <f>IF(AND(G1253="",H1253=""),"",IF(OR(C1253&lt;NgayBatDau,C1253&gt;NgayKetThuc),"Ngày tháng phải nằm trong kỳ kế toán",IF(AND(F1253&lt;&gt;"",COUNTIF(#REF!,F1253)=0),"Tên loại DT/CP chưa được khai báo vào DS Tên loại DTCP","")))</f>
        <v/>
      </c>
    </row>
    <row r="1254" spans="2:12" ht="27.75" customHeight="1">
      <c r="B1254" s="4">
        <f t="shared" si="40"/>
        <v>1252</v>
      </c>
      <c r="C1254" s="16"/>
      <c r="D1254" s="10"/>
      <c r="E1254" s="2"/>
      <c r="F1254" s="10"/>
      <c r="G1254" s="7"/>
      <c r="H1254" s="7"/>
      <c r="I1254" s="7"/>
      <c r="J1254" s="14" t="str">
        <f t="shared" si="41"/>
        <v/>
      </c>
      <c r="K1254" s="2"/>
      <c r="L1254" s="4" t="str">
        <f>IF(AND(G1254="",H1254=""),"",IF(OR(C1254&lt;NgayBatDau,C1254&gt;NgayKetThuc),"Ngày tháng phải nằm trong kỳ kế toán",IF(AND(F1254&lt;&gt;"",COUNTIF(#REF!,F1254)=0),"Tên loại DT/CP chưa được khai báo vào DS Tên loại DTCP","")))</f>
        <v/>
      </c>
    </row>
    <row r="1255" spans="2:12" ht="27.75" customHeight="1">
      <c r="B1255" s="4">
        <f t="shared" si="40"/>
        <v>1253</v>
      </c>
      <c r="C1255" s="16"/>
      <c r="D1255" s="10"/>
      <c r="E1255" s="2"/>
      <c r="F1255" s="10"/>
      <c r="G1255" s="7"/>
      <c r="H1255" s="7"/>
      <c r="I1255" s="7"/>
      <c r="J1255" s="14" t="str">
        <f t="shared" si="41"/>
        <v/>
      </c>
      <c r="K1255" s="2"/>
      <c r="L1255" s="4" t="str">
        <f>IF(AND(G1255="",H1255=""),"",IF(OR(C1255&lt;NgayBatDau,C1255&gt;NgayKetThuc),"Ngày tháng phải nằm trong kỳ kế toán",IF(AND(F1255&lt;&gt;"",COUNTIF(#REF!,F1255)=0),"Tên loại DT/CP chưa được khai báo vào DS Tên loại DTCP","")))</f>
        <v/>
      </c>
    </row>
    <row r="1256" spans="2:12" ht="27.75" customHeight="1">
      <c r="B1256" s="4">
        <f t="shared" si="40"/>
        <v>1254</v>
      </c>
      <c r="C1256" s="16"/>
      <c r="D1256" s="10"/>
      <c r="E1256" s="2"/>
      <c r="F1256" s="10"/>
      <c r="G1256" s="7"/>
      <c r="H1256" s="7"/>
      <c r="I1256" s="7"/>
      <c r="J1256" s="14" t="str">
        <f t="shared" si="41"/>
        <v/>
      </c>
      <c r="K1256" s="2"/>
      <c r="L1256" s="4" t="str">
        <f>IF(AND(G1256="",H1256=""),"",IF(OR(C1256&lt;NgayBatDau,C1256&gt;NgayKetThuc),"Ngày tháng phải nằm trong kỳ kế toán",IF(AND(F1256&lt;&gt;"",COUNTIF(#REF!,F1256)=0),"Tên loại DT/CP chưa được khai báo vào DS Tên loại DTCP","")))</f>
        <v/>
      </c>
    </row>
    <row r="1257" spans="2:12" ht="27.75" customHeight="1">
      <c r="B1257" s="4">
        <f t="shared" si="40"/>
        <v>1255</v>
      </c>
      <c r="C1257" s="16"/>
      <c r="D1257" s="10"/>
      <c r="E1257" s="2"/>
      <c r="F1257" s="10"/>
      <c r="G1257" s="7"/>
      <c r="H1257" s="7"/>
      <c r="I1257" s="7"/>
      <c r="J1257" s="14" t="str">
        <f t="shared" si="41"/>
        <v/>
      </c>
      <c r="K1257" s="2"/>
      <c r="L1257" s="4" t="str">
        <f>IF(AND(G1257="",H1257=""),"",IF(OR(C1257&lt;NgayBatDau,C1257&gt;NgayKetThuc),"Ngày tháng phải nằm trong kỳ kế toán",IF(AND(F1257&lt;&gt;"",COUNTIF(#REF!,F1257)=0),"Tên loại DT/CP chưa được khai báo vào DS Tên loại DTCP","")))</f>
        <v/>
      </c>
    </row>
    <row r="1258" spans="2:12" ht="27.75" customHeight="1">
      <c r="B1258" s="4">
        <f t="shared" si="40"/>
        <v>1256</v>
      </c>
      <c r="C1258" s="16"/>
      <c r="D1258" s="10"/>
      <c r="E1258" s="2"/>
      <c r="F1258" s="10"/>
      <c r="G1258" s="7"/>
      <c r="H1258" s="7"/>
      <c r="I1258" s="7"/>
      <c r="J1258" s="14" t="str">
        <f t="shared" si="41"/>
        <v/>
      </c>
      <c r="K1258" s="2"/>
      <c r="L1258" s="4" t="str">
        <f>IF(AND(G1258="",H1258=""),"",IF(OR(C1258&lt;NgayBatDau,C1258&gt;NgayKetThuc),"Ngày tháng phải nằm trong kỳ kế toán",IF(AND(F1258&lt;&gt;"",COUNTIF(#REF!,F1258)=0),"Tên loại DT/CP chưa được khai báo vào DS Tên loại DTCP","")))</f>
        <v/>
      </c>
    </row>
    <row r="1259" spans="2:12" ht="27.75" customHeight="1">
      <c r="B1259" s="4">
        <f t="shared" si="40"/>
        <v>1257</v>
      </c>
      <c r="C1259" s="16"/>
      <c r="D1259" s="10"/>
      <c r="E1259" s="2"/>
      <c r="F1259" s="10"/>
      <c r="G1259" s="7"/>
      <c r="H1259" s="7"/>
      <c r="I1259" s="7"/>
      <c r="J1259" s="14" t="str">
        <f t="shared" si="41"/>
        <v/>
      </c>
      <c r="K1259" s="2"/>
      <c r="L1259" s="4" t="str">
        <f>IF(AND(G1259="",H1259=""),"",IF(OR(C1259&lt;NgayBatDau,C1259&gt;NgayKetThuc),"Ngày tháng phải nằm trong kỳ kế toán",IF(AND(F1259&lt;&gt;"",COUNTIF(#REF!,F1259)=0),"Tên loại DT/CP chưa được khai báo vào DS Tên loại DTCP","")))</f>
        <v/>
      </c>
    </row>
    <row r="1260" spans="2:12" ht="27.75" customHeight="1">
      <c r="B1260" s="4">
        <f t="shared" si="40"/>
        <v>1258</v>
      </c>
      <c r="C1260" s="16"/>
      <c r="D1260" s="10"/>
      <c r="E1260" s="2"/>
      <c r="F1260" s="10"/>
      <c r="G1260" s="7"/>
      <c r="H1260" s="7"/>
      <c r="I1260" s="7"/>
      <c r="J1260" s="14" t="str">
        <f t="shared" si="41"/>
        <v/>
      </c>
      <c r="K1260" s="2"/>
      <c r="L1260" s="4" t="str">
        <f>IF(AND(G1260="",H1260=""),"",IF(OR(C1260&lt;NgayBatDau,C1260&gt;NgayKetThuc),"Ngày tháng phải nằm trong kỳ kế toán",IF(AND(F1260&lt;&gt;"",COUNTIF(#REF!,F1260)=0),"Tên loại DT/CP chưa được khai báo vào DS Tên loại DTCP","")))</f>
        <v/>
      </c>
    </row>
    <row r="1261" spans="2:12" ht="27.75" customHeight="1">
      <c r="B1261" s="4">
        <f t="shared" si="40"/>
        <v>1259</v>
      </c>
      <c r="C1261" s="16"/>
      <c r="D1261" s="10"/>
      <c r="E1261" s="2"/>
      <c r="F1261" s="10"/>
      <c r="G1261" s="7"/>
      <c r="H1261" s="7"/>
      <c r="I1261" s="7"/>
      <c r="J1261" s="14" t="str">
        <f t="shared" si="41"/>
        <v/>
      </c>
      <c r="K1261" s="2"/>
      <c r="L1261" s="4" t="str">
        <f>IF(AND(G1261="",H1261=""),"",IF(OR(C1261&lt;NgayBatDau,C1261&gt;NgayKetThuc),"Ngày tháng phải nằm trong kỳ kế toán",IF(AND(F1261&lt;&gt;"",COUNTIF(#REF!,F1261)=0),"Tên loại DT/CP chưa được khai báo vào DS Tên loại DTCP","")))</f>
        <v/>
      </c>
    </row>
    <row r="1262" spans="2:12" ht="27.75" customHeight="1">
      <c r="B1262" s="4">
        <f t="shared" si="40"/>
        <v>1260</v>
      </c>
      <c r="C1262" s="16"/>
      <c r="D1262" s="10"/>
      <c r="E1262" s="2"/>
      <c r="F1262" s="10"/>
      <c r="G1262" s="7"/>
      <c r="H1262" s="7"/>
      <c r="I1262" s="7"/>
      <c r="J1262" s="14" t="str">
        <f t="shared" si="41"/>
        <v/>
      </c>
      <c r="K1262" s="2"/>
      <c r="L1262" s="4" t="str">
        <f>IF(AND(G1262="",H1262=""),"",IF(OR(C1262&lt;NgayBatDau,C1262&gt;NgayKetThuc),"Ngày tháng phải nằm trong kỳ kế toán",IF(AND(F1262&lt;&gt;"",COUNTIF(#REF!,F1262)=0),"Tên loại DT/CP chưa được khai báo vào DS Tên loại DTCP","")))</f>
        <v/>
      </c>
    </row>
    <row r="1263" spans="2:12" ht="27.75" customHeight="1">
      <c r="B1263" s="4">
        <f t="shared" si="40"/>
        <v>1261</v>
      </c>
      <c r="C1263" s="16"/>
      <c r="D1263" s="10"/>
      <c r="E1263" s="2"/>
      <c r="F1263" s="10"/>
      <c r="G1263" s="7"/>
      <c r="H1263" s="7"/>
      <c r="I1263" s="7"/>
      <c r="J1263" s="14" t="str">
        <f t="shared" si="41"/>
        <v/>
      </c>
      <c r="K1263" s="2"/>
      <c r="L1263" s="4" t="str">
        <f>IF(AND(G1263="",H1263=""),"",IF(OR(C1263&lt;NgayBatDau,C1263&gt;NgayKetThuc),"Ngày tháng phải nằm trong kỳ kế toán",IF(AND(F1263&lt;&gt;"",COUNTIF(#REF!,F1263)=0),"Tên loại DT/CP chưa được khai báo vào DS Tên loại DTCP","")))</f>
        <v/>
      </c>
    </row>
    <row r="1264" spans="2:12" ht="27.75" customHeight="1">
      <c r="B1264" s="4">
        <f t="shared" si="40"/>
        <v>1262</v>
      </c>
      <c r="C1264" s="16"/>
      <c r="D1264" s="10"/>
      <c r="E1264" s="2"/>
      <c r="F1264" s="10"/>
      <c r="G1264" s="7"/>
      <c r="H1264" s="7"/>
      <c r="I1264" s="7"/>
      <c r="J1264" s="14" t="str">
        <f t="shared" si="41"/>
        <v/>
      </c>
      <c r="K1264" s="2"/>
      <c r="L1264" s="4" t="str">
        <f>IF(AND(G1264="",H1264=""),"",IF(OR(C1264&lt;NgayBatDau,C1264&gt;NgayKetThuc),"Ngày tháng phải nằm trong kỳ kế toán",IF(AND(F1264&lt;&gt;"",COUNTIF(#REF!,F1264)=0),"Tên loại DT/CP chưa được khai báo vào DS Tên loại DTCP","")))</f>
        <v/>
      </c>
    </row>
    <row r="1265" spans="2:12" ht="27.75" customHeight="1">
      <c r="B1265" s="4">
        <f t="shared" si="40"/>
        <v>1263</v>
      </c>
      <c r="C1265" s="16"/>
      <c r="D1265" s="10"/>
      <c r="E1265" s="2"/>
      <c r="F1265" s="10"/>
      <c r="G1265" s="7"/>
      <c r="H1265" s="7"/>
      <c r="I1265" s="7"/>
      <c r="J1265" s="14" t="str">
        <f t="shared" si="41"/>
        <v/>
      </c>
      <c r="K1265" s="2"/>
      <c r="L1265" s="4" t="str">
        <f>IF(AND(G1265="",H1265=""),"",IF(OR(C1265&lt;NgayBatDau,C1265&gt;NgayKetThuc),"Ngày tháng phải nằm trong kỳ kế toán",IF(AND(F1265&lt;&gt;"",COUNTIF(#REF!,F1265)=0),"Tên loại DT/CP chưa được khai báo vào DS Tên loại DTCP","")))</f>
        <v/>
      </c>
    </row>
    <row r="1266" spans="2:12" ht="27.75" customHeight="1">
      <c r="B1266" s="4">
        <f t="shared" si="40"/>
        <v>1264</v>
      </c>
      <c r="C1266" s="16"/>
      <c r="D1266" s="10"/>
      <c r="E1266" s="2"/>
      <c r="F1266" s="10"/>
      <c r="G1266" s="7"/>
      <c r="H1266" s="7"/>
      <c r="I1266" s="7"/>
      <c r="J1266" s="14" t="str">
        <f t="shared" si="41"/>
        <v/>
      </c>
      <c r="K1266" s="2"/>
      <c r="L1266" s="4" t="str">
        <f>IF(AND(G1266="",H1266=""),"",IF(OR(C1266&lt;NgayBatDau,C1266&gt;NgayKetThuc),"Ngày tháng phải nằm trong kỳ kế toán",IF(AND(F1266&lt;&gt;"",COUNTIF(#REF!,F1266)=0),"Tên loại DT/CP chưa được khai báo vào DS Tên loại DTCP","")))</f>
        <v/>
      </c>
    </row>
    <row r="1267" spans="2:12" ht="27.75" customHeight="1">
      <c r="B1267" s="4">
        <f t="shared" si="40"/>
        <v>1265</v>
      </c>
      <c r="C1267" s="16"/>
      <c r="D1267" s="10"/>
      <c r="E1267" s="2"/>
      <c r="F1267" s="10"/>
      <c r="G1267" s="7"/>
      <c r="H1267" s="7"/>
      <c r="I1267" s="7"/>
      <c r="J1267" s="14" t="str">
        <f t="shared" si="41"/>
        <v/>
      </c>
      <c r="K1267" s="2"/>
      <c r="L1267" s="4" t="str">
        <f>IF(AND(G1267="",H1267=""),"",IF(OR(C1267&lt;NgayBatDau,C1267&gt;NgayKetThuc),"Ngày tháng phải nằm trong kỳ kế toán",IF(AND(F1267&lt;&gt;"",COUNTIF(#REF!,F1267)=0),"Tên loại DT/CP chưa được khai báo vào DS Tên loại DTCP","")))</f>
        <v/>
      </c>
    </row>
    <row r="1268" spans="2:12" ht="27.75" customHeight="1">
      <c r="B1268" s="4">
        <f t="shared" si="40"/>
        <v>1266</v>
      </c>
      <c r="C1268" s="16"/>
      <c r="D1268" s="10"/>
      <c r="E1268" s="2"/>
      <c r="F1268" s="10"/>
      <c r="G1268" s="7"/>
      <c r="H1268" s="7"/>
      <c r="I1268" s="7"/>
      <c r="J1268" s="14" t="str">
        <f t="shared" si="41"/>
        <v/>
      </c>
      <c r="K1268" s="2"/>
      <c r="L1268" s="4" t="str">
        <f>IF(AND(G1268="",H1268=""),"",IF(OR(C1268&lt;NgayBatDau,C1268&gt;NgayKetThuc),"Ngày tháng phải nằm trong kỳ kế toán",IF(AND(F1268&lt;&gt;"",COUNTIF(#REF!,F1268)=0),"Tên loại DT/CP chưa được khai báo vào DS Tên loại DTCP","")))</f>
        <v/>
      </c>
    </row>
    <row r="1269" spans="2:12" ht="27.75" customHeight="1">
      <c r="B1269" s="4">
        <f t="shared" si="40"/>
        <v>1267</v>
      </c>
      <c r="C1269" s="16"/>
      <c r="D1269" s="10"/>
      <c r="E1269" s="2"/>
      <c r="F1269" s="10"/>
      <c r="G1269" s="7"/>
      <c r="H1269" s="7"/>
      <c r="I1269" s="7"/>
      <c r="J1269" s="14" t="str">
        <f t="shared" si="41"/>
        <v/>
      </c>
      <c r="K1269" s="2"/>
      <c r="L1269" s="4" t="str">
        <f>IF(AND(G1269="",H1269=""),"",IF(OR(C1269&lt;NgayBatDau,C1269&gt;NgayKetThuc),"Ngày tháng phải nằm trong kỳ kế toán",IF(AND(F1269&lt;&gt;"",COUNTIF(#REF!,F1269)=0),"Tên loại DT/CP chưa được khai báo vào DS Tên loại DTCP","")))</f>
        <v/>
      </c>
    </row>
    <row r="1270" spans="2:12" ht="27.75" customHeight="1">
      <c r="B1270" s="4">
        <f t="shared" si="40"/>
        <v>1268</v>
      </c>
      <c r="C1270" s="16"/>
      <c r="D1270" s="10"/>
      <c r="E1270" s="2"/>
      <c r="F1270" s="10"/>
      <c r="G1270" s="7"/>
      <c r="H1270" s="7"/>
      <c r="I1270" s="7"/>
      <c r="J1270" s="14" t="str">
        <f t="shared" si="41"/>
        <v/>
      </c>
      <c r="K1270" s="2"/>
      <c r="L1270" s="4" t="str">
        <f>IF(AND(G1270="",H1270=""),"",IF(OR(C1270&lt;NgayBatDau,C1270&gt;NgayKetThuc),"Ngày tháng phải nằm trong kỳ kế toán",IF(AND(F1270&lt;&gt;"",COUNTIF(#REF!,F1270)=0),"Tên loại DT/CP chưa được khai báo vào DS Tên loại DTCP","")))</f>
        <v/>
      </c>
    </row>
    <row r="1271" spans="2:12" ht="27.75" customHeight="1">
      <c r="B1271" s="4">
        <f t="shared" si="40"/>
        <v>1269</v>
      </c>
      <c r="C1271" s="16"/>
      <c r="D1271" s="10"/>
      <c r="E1271" s="2"/>
      <c r="F1271" s="10"/>
      <c r="G1271" s="7"/>
      <c r="H1271" s="7"/>
      <c r="I1271" s="7"/>
      <c r="J1271" s="14" t="str">
        <f t="shared" si="41"/>
        <v/>
      </c>
      <c r="K1271" s="2"/>
      <c r="L1271" s="4" t="str">
        <f>IF(AND(G1271="",H1271=""),"",IF(OR(C1271&lt;NgayBatDau,C1271&gt;NgayKetThuc),"Ngày tháng phải nằm trong kỳ kế toán",IF(AND(F1271&lt;&gt;"",COUNTIF(#REF!,F1271)=0),"Tên loại DT/CP chưa được khai báo vào DS Tên loại DTCP","")))</f>
        <v/>
      </c>
    </row>
    <row r="1272" spans="2:12" ht="27.75" customHeight="1">
      <c r="B1272" s="4">
        <f t="shared" si="40"/>
        <v>1270</v>
      </c>
      <c r="C1272" s="16"/>
      <c r="D1272" s="10"/>
      <c r="E1272" s="2"/>
      <c r="F1272" s="10"/>
      <c r="G1272" s="7"/>
      <c r="H1272" s="7"/>
      <c r="I1272" s="7"/>
      <c r="J1272" s="14" t="str">
        <f t="shared" si="41"/>
        <v/>
      </c>
      <c r="K1272" s="2"/>
      <c r="L1272" s="4" t="str">
        <f>IF(AND(G1272="",H1272=""),"",IF(OR(C1272&lt;NgayBatDau,C1272&gt;NgayKetThuc),"Ngày tháng phải nằm trong kỳ kế toán",IF(AND(F1272&lt;&gt;"",COUNTIF(#REF!,F1272)=0),"Tên loại DT/CP chưa được khai báo vào DS Tên loại DTCP","")))</f>
        <v/>
      </c>
    </row>
    <row r="1273" spans="2:12" ht="27.75" customHeight="1">
      <c r="B1273" s="4">
        <f t="shared" si="40"/>
        <v>1271</v>
      </c>
      <c r="C1273" s="16"/>
      <c r="D1273" s="10"/>
      <c r="E1273" s="2"/>
      <c r="F1273" s="10"/>
      <c r="G1273" s="7"/>
      <c r="H1273" s="7"/>
      <c r="I1273" s="7"/>
      <c r="J1273" s="14" t="str">
        <f t="shared" si="41"/>
        <v/>
      </c>
      <c r="K1273" s="2"/>
      <c r="L1273" s="4" t="str">
        <f>IF(AND(G1273="",H1273=""),"",IF(OR(C1273&lt;NgayBatDau,C1273&gt;NgayKetThuc),"Ngày tháng phải nằm trong kỳ kế toán",IF(AND(F1273&lt;&gt;"",COUNTIF(#REF!,F1273)=0),"Tên loại DT/CP chưa được khai báo vào DS Tên loại DTCP","")))</f>
        <v/>
      </c>
    </row>
    <row r="1274" spans="2:12" ht="27.75" customHeight="1">
      <c r="B1274" s="4">
        <f t="shared" si="40"/>
        <v>1272</v>
      </c>
      <c r="C1274" s="16"/>
      <c r="D1274" s="10"/>
      <c r="E1274" s="2"/>
      <c r="F1274" s="10"/>
      <c r="G1274" s="7"/>
      <c r="H1274" s="7"/>
      <c r="I1274" s="7"/>
      <c r="J1274" s="14" t="str">
        <f t="shared" si="41"/>
        <v/>
      </c>
      <c r="K1274" s="2"/>
      <c r="L1274" s="4" t="str">
        <f>IF(AND(G1274="",H1274=""),"",IF(OR(C1274&lt;NgayBatDau,C1274&gt;NgayKetThuc),"Ngày tháng phải nằm trong kỳ kế toán",IF(AND(F1274&lt;&gt;"",COUNTIF(#REF!,F1274)=0),"Tên loại DT/CP chưa được khai báo vào DS Tên loại DTCP","")))</f>
        <v/>
      </c>
    </row>
    <row r="1275" spans="2:12" ht="27.75" customHeight="1">
      <c r="B1275" s="4">
        <f t="shared" si="40"/>
        <v>1273</v>
      </c>
      <c r="C1275" s="16"/>
      <c r="D1275" s="10"/>
      <c r="E1275" s="2"/>
      <c r="F1275" s="10"/>
      <c r="G1275" s="7"/>
      <c r="H1275" s="7"/>
      <c r="I1275" s="7"/>
      <c r="J1275" s="14" t="str">
        <f t="shared" si="41"/>
        <v/>
      </c>
      <c r="K1275" s="2"/>
      <c r="L1275" s="4" t="str">
        <f>IF(AND(G1275="",H1275=""),"",IF(OR(C1275&lt;NgayBatDau,C1275&gt;NgayKetThuc),"Ngày tháng phải nằm trong kỳ kế toán",IF(AND(F1275&lt;&gt;"",COUNTIF(#REF!,F1275)=0),"Tên loại DT/CP chưa được khai báo vào DS Tên loại DTCP","")))</f>
        <v/>
      </c>
    </row>
    <row r="1276" spans="2:12" ht="27.75" customHeight="1">
      <c r="B1276" s="4">
        <f t="shared" si="40"/>
        <v>1274</v>
      </c>
      <c r="C1276" s="16"/>
      <c r="D1276" s="10"/>
      <c r="E1276" s="2"/>
      <c r="F1276" s="10"/>
      <c r="G1276" s="7"/>
      <c r="H1276" s="7"/>
      <c r="I1276" s="7"/>
      <c r="J1276" s="14" t="str">
        <f t="shared" si="41"/>
        <v/>
      </c>
      <c r="K1276" s="2"/>
      <c r="L1276" s="4" t="str">
        <f>IF(AND(G1276="",H1276=""),"",IF(OR(C1276&lt;NgayBatDau,C1276&gt;NgayKetThuc),"Ngày tháng phải nằm trong kỳ kế toán",IF(AND(F1276&lt;&gt;"",COUNTIF(#REF!,F1276)=0),"Tên loại DT/CP chưa được khai báo vào DS Tên loại DTCP","")))</f>
        <v/>
      </c>
    </row>
    <row r="1277" spans="2:12" ht="27.75" customHeight="1">
      <c r="B1277" s="4">
        <f t="shared" si="40"/>
        <v>1275</v>
      </c>
      <c r="C1277" s="16"/>
      <c r="D1277" s="10"/>
      <c r="E1277" s="2"/>
      <c r="F1277" s="10"/>
      <c r="G1277" s="7"/>
      <c r="H1277" s="7"/>
      <c r="I1277" s="7"/>
      <c r="J1277" s="14" t="str">
        <f t="shared" si="41"/>
        <v/>
      </c>
      <c r="K1277" s="2"/>
      <c r="L1277" s="4" t="str">
        <f>IF(AND(G1277="",H1277=""),"",IF(OR(C1277&lt;NgayBatDau,C1277&gt;NgayKetThuc),"Ngày tháng phải nằm trong kỳ kế toán",IF(AND(F1277&lt;&gt;"",COUNTIF(#REF!,F1277)=0),"Tên loại DT/CP chưa được khai báo vào DS Tên loại DTCP","")))</f>
        <v/>
      </c>
    </row>
    <row r="1278" spans="2:12" ht="27.75" customHeight="1">
      <c r="B1278" s="4">
        <f t="shared" si="40"/>
        <v>1276</v>
      </c>
      <c r="C1278" s="16"/>
      <c r="D1278" s="10"/>
      <c r="E1278" s="2"/>
      <c r="F1278" s="10"/>
      <c r="G1278" s="7"/>
      <c r="H1278" s="7"/>
      <c r="I1278" s="7"/>
      <c r="J1278" s="14" t="str">
        <f t="shared" si="41"/>
        <v/>
      </c>
      <c r="K1278" s="2"/>
      <c r="L1278" s="4" t="str">
        <f>IF(AND(G1278="",H1278=""),"",IF(OR(C1278&lt;NgayBatDau,C1278&gt;NgayKetThuc),"Ngày tháng phải nằm trong kỳ kế toán",IF(AND(F1278&lt;&gt;"",COUNTIF(#REF!,F1278)=0),"Tên loại DT/CP chưa được khai báo vào DS Tên loại DTCP","")))</f>
        <v/>
      </c>
    </row>
    <row r="1279" spans="2:12" ht="27.75" customHeight="1">
      <c r="B1279" s="4">
        <f t="shared" si="40"/>
        <v>1277</v>
      </c>
      <c r="C1279" s="16"/>
      <c r="D1279" s="10"/>
      <c r="E1279" s="2"/>
      <c r="F1279" s="10"/>
      <c r="G1279" s="7"/>
      <c r="H1279" s="7"/>
      <c r="I1279" s="7"/>
      <c r="J1279" s="14" t="str">
        <f t="shared" si="41"/>
        <v/>
      </c>
      <c r="K1279" s="2"/>
      <c r="L1279" s="4" t="str">
        <f>IF(AND(G1279="",H1279=""),"",IF(OR(C1279&lt;NgayBatDau,C1279&gt;NgayKetThuc),"Ngày tháng phải nằm trong kỳ kế toán",IF(AND(F1279&lt;&gt;"",COUNTIF(#REF!,F1279)=0),"Tên loại DT/CP chưa được khai báo vào DS Tên loại DTCP","")))</f>
        <v/>
      </c>
    </row>
    <row r="1280" spans="2:12" ht="27.75" customHeight="1">
      <c r="B1280" s="4">
        <f t="shared" si="40"/>
        <v>1278</v>
      </c>
      <c r="C1280" s="16"/>
      <c r="D1280" s="10"/>
      <c r="E1280" s="2"/>
      <c r="F1280" s="10"/>
      <c r="G1280" s="7"/>
      <c r="H1280" s="7"/>
      <c r="I1280" s="7"/>
      <c r="J1280" s="14" t="str">
        <f t="shared" si="41"/>
        <v/>
      </c>
      <c r="K1280" s="2"/>
      <c r="L1280" s="4" t="str">
        <f>IF(AND(G1280="",H1280=""),"",IF(OR(C1280&lt;NgayBatDau,C1280&gt;NgayKetThuc),"Ngày tháng phải nằm trong kỳ kế toán",IF(AND(F1280&lt;&gt;"",COUNTIF(#REF!,F1280)=0),"Tên loại DT/CP chưa được khai báo vào DS Tên loại DTCP","")))</f>
        <v/>
      </c>
    </row>
    <row r="1281" spans="2:12" ht="27.75" customHeight="1">
      <c r="B1281" s="4">
        <f t="shared" si="40"/>
        <v>1279</v>
      </c>
      <c r="C1281" s="16"/>
      <c r="D1281" s="10"/>
      <c r="E1281" s="2"/>
      <c r="F1281" s="10"/>
      <c r="G1281" s="7"/>
      <c r="H1281" s="7"/>
      <c r="I1281" s="7"/>
      <c r="J1281" s="14" t="str">
        <f t="shared" si="41"/>
        <v/>
      </c>
      <c r="K1281" s="2"/>
      <c r="L1281" s="4" t="str">
        <f>IF(AND(G1281="",H1281=""),"",IF(OR(C1281&lt;NgayBatDau,C1281&gt;NgayKetThuc),"Ngày tháng phải nằm trong kỳ kế toán",IF(AND(F1281&lt;&gt;"",COUNTIF(#REF!,F1281)=0),"Tên loại DT/CP chưa được khai báo vào DS Tên loại DTCP","")))</f>
        <v/>
      </c>
    </row>
    <row r="1282" spans="2:12" ht="27.75" customHeight="1">
      <c r="B1282" s="4">
        <f t="shared" si="40"/>
        <v>1280</v>
      </c>
      <c r="C1282" s="16"/>
      <c r="D1282" s="10"/>
      <c r="E1282" s="2"/>
      <c r="F1282" s="10"/>
      <c r="G1282" s="7"/>
      <c r="H1282" s="7"/>
      <c r="I1282" s="7"/>
      <c r="J1282" s="14" t="str">
        <f t="shared" si="41"/>
        <v/>
      </c>
      <c r="K1282" s="2"/>
      <c r="L1282" s="4" t="str">
        <f>IF(AND(G1282="",H1282=""),"",IF(OR(C1282&lt;NgayBatDau,C1282&gt;NgayKetThuc),"Ngày tháng phải nằm trong kỳ kế toán",IF(AND(F1282&lt;&gt;"",COUNTIF(#REF!,F1282)=0),"Tên loại DT/CP chưa được khai báo vào DS Tên loại DTCP","")))</f>
        <v/>
      </c>
    </row>
    <row r="1283" spans="2:12" ht="27.75" customHeight="1">
      <c r="B1283" s="4">
        <f t="shared" si="40"/>
        <v>1281</v>
      </c>
      <c r="C1283" s="16"/>
      <c r="D1283" s="10"/>
      <c r="E1283" s="2"/>
      <c r="F1283" s="10"/>
      <c r="G1283" s="7"/>
      <c r="H1283" s="7"/>
      <c r="I1283" s="7"/>
      <c r="J1283" s="14" t="str">
        <f t="shared" si="41"/>
        <v/>
      </c>
      <c r="K1283" s="2"/>
      <c r="L1283" s="4" t="str">
        <f>IF(AND(G1283="",H1283=""),"",IF(OR(C1283&lt;NgayBatDau,C1283&gt;NgayKetThuc),"Ngày tháng phải nằm trong kỳ kế toán",IF(AND(F1283&lt;&gt;"",COUNTIF(#REF!,F1283)=0),"Tên loại DT/CP chưa được khai báo vào DS Tên loại DTCP","")))</f>
        <v/>
      </c>
    </row>
    <row r="1284" spans="2:12" ht="27.75" customHeight="1">
      <c r="B1284" s="4">
        <f t="shared" ref="B1284:B1347" si="42">ROW(A1284)-2</f>
        <v>1282</v>
      </c>
      <c r="C1284" s="16"/>
      <c r="D1284" s="10"/>
      <c r="E1284" s="2"/>
      <c r="F1284" s="10"/>
      <c r="G1284" s="7"/>
      <c r="H1284" s="7"/>
      <c r="I1284" s="7"/>
      <c r="J1284" s="14" t="str">
        <f t="shared" ref="J1284:J1347" si="43">IF(G1284&lt;&gt;"",G1284*SUM(1,I1284),IF(H1284&lt;&gt;"",H1284*SUM(1,I1284),""))</f>
        <v/>
      </c>
      <c r="K1284" s="2"/>
      <c r="L1284" s="4" t="str">
        <f>IF(AND(G1284="",H1284=""),"",IF(OR(C1284&lt;NgayBatDau,C1284&gt;NgayKetThuc),"Ngày tháng phải nằm trong kỳ kế toán",IF(AND(F1284&lt;&gt;"",COUNTIF(#REF!,F1284)=0),"Tên loại DT/CP chưa được khai báo vào DS Tên loại DTCP","")))</f>
        <v/>
      </c>
    </row>
    <row r="1285" spans="2:12" ht="27.75" customHeight="1">
      <c r="B1285" s="4">
        <f t="shared" si="42"/>
        <v>1283</v>
      </c>
      <c r="C1285" s="16"/>
      <c r="D1285" s="10"/>
      <c r="E1285" s="2"/>
      <c r="F1285" s="10"/>
      <c r="G1285" s="7"/>
      <c r="H1285" s="7"/>
      <c r="I1285" s="7"/>
      <c r="J1285" s="14" t="str">
        <f t="shared" si="43"/>
        <v/>
      </c>
      <c r="K1285" s="2"/>
      <c r="L1285" s="4" t="str">
        <f>IF(AND(G1285="",H1285=""),"",IF(OR(C1285&lt;NgayBatDau,C1285&gt;NgayKetThuc),"Ngày tháng phải nằm trong kỳ kế toán",IF(AND(F1285&lt;&gt;"",COUNTIF(#REF!,F1285)=0),"Tên loại DT/CP chưa được khai báo vào DS Tên loại DTCP","")))</f>
        <v/>
      </c>
    </row>
    <row r="1286" spans="2:12" ht="27.75" customHeight="1">
      <c r="B1286" s="4">
        <f t="shared" si="42"/>
        <v>1284</v>
      </c>
      <c r="C1286" s="16"/>
      <c r="D1286" s="10"/>
      <c r="E1286" s="2"/>
      <c r="F1286" s="10"/>
      <c r="G1286" s="7"/>
      <c r="H1286" s="7"/>
      <c r="I1286" s="7"/>
      <c r="J1286" s="14" t="str">
        <f t="shared" si="43"/>
        <v/>
      </c>
      <c r="K1286" s="2"/>
      <c r="L1286" s="4" t="str">
        <f>IF(AND(G1286="",H1286=""),"",IF(OR(C1286&lt;NgayBatDau,C1286&gt;NgayKetThuc),"Ngày tháng phải nằm trong kỳ kế toán",IF(AND(F1286&lt;&gt;"",COUNTIF(#REF!,F1286)=0),"Tên loại DT/CP chưa được khai báo vào DS Tên loại DTCP","")))</f>
        <v/>
      </c>
    </row>
    <row r="1287" spans="2:12" ht="27.75" customHeight="1">
      <c r="B1287" s="4">
        <f t="shared" si="42"/>
        <v>1285</v>
      </c>
      <c r="C1287" s="16"/>
      <c r="D1287" s="10"/>
      <c r="E1287" s="2"/>
      <c r="F1287" s="10"/>
      <c r="G1287" s="7"/>
      <c r="H1287" s="7"/>
      <c r="I1287" s="7"/>
      <c r="J1287" s="14" t="str">
        <f t="shared" si="43"/>
        <v/>
      </c>
      <c r="K1287" s="2"/>
      <c r="L1287" s="4" t="str">
        <f>IF(AND(G1287="",H1287=""),"",IF(OR(C1287&lt;NgayBatDau,C1287&gt;NgayKetThuc),"Ngày tháng phải nằm trong kỳ kế toán",IF(AND(F1287&lt;&gt;"",COUNTIF(#REF!,F1287)=0),"Tên loại DT/CP chưa được khai báo vào DS Tên loại DTCP","")))</f>
        <v/>
      </c>
    </row>
    <row r="1288" spans="2:12" ht="27.75" customHeight="1">
      <c r="B1288" s="4">
        <f t="shared" si="42"/>
        <v>1286</v>
      </c>
      <c r="C1288" s="16"/>
      <c r="D1288" s="10"/>
      <c r="E1288" s="2"/>
      <c r="F1288" s="10"/>
      <c r="G1288" s="7"/>
      <c r="H1288" s="7"/>
      <c r="I1288" s="7"/>
      <c r="J1288" s="14" t="str">
        <f t="shared" si="43"/>
        <v/>
      </c>
      <c r="K1288" s="2"/>
      <c r="L1288" s="4" t="str">
        <f>IF(AND(G1288="",H1288=""),"",IF(OR(C1288&lt;NgayBatDau,C1288&gt;NgayKetThuc),"Ngày tháng phải nằm trong kỳ kế toán",IF(AND(F1288&lt;&gt;"",COUNTIF(#REF!,F1288)=0),"Tên loại DT/CP chưa được khai báo vào DS Tên loại DTCP","")))</f>
        <v/>
      </c>
    </row>
    <row r="1289" spans="2:12" ht="27.75" customHeight="1">
      <c r="B1289" s="4">
        <f t="shared" si="42"/>
        <v>1287</v>
      </c>
      <c r="C1289" s="16"/>
      <c r="D1289" s="10"/>
      <c r="E1289" s="2"/>
      <c r="F1289" s="10"/>
      <c r="G1289" s="7"/>
      <c r="H1289" s="7"/>
      <c r="I1289" s="7"/>
      <c r="J1289" s="14" t="str">
        <f t="shared" si="43"/>
        <v/>
      </c>
      <c r="K1289" s="2"/>
      <c r="L1289" s="4" t="str">
        <f>IF(AND(G1289="",H1289=""),"",IF(OR(C1289&lt;NgayBatDau,C1289&gt;NgayKetThuc),"Ngày tháng phải nằm trong kỳ kế toán",IF(AND(F1289&lt;&gt;"",COUNTIF(#REF!,F1289)=0),"Tên loại DT/CP chưa được khai báo vào DS Tên loại DTCP","")))</f>
        <v/>
      </c>
    </row>
    <row r="1290" spans="2:12" ht="27.75" customHeight="1">
      <c r="B1290" s="4">
        <f t="shared" si="42"/>
        <v>1288</v>
      </c>
      <c r="C1290" s="16"/>
      <c r="D1290" s="10"/>
      <c r="E1290" s="2"/>
      <c r="F1290" s="10"/>
      <c r="G1290" s="7"/>
      <c r="H1290" s="7"/>
      <c r="I1290" s="7"/>
      <c r="J1290" s="14" t="str">
        <f t="shared" si="43"/>
        <v/>
      </c>
      <c r="K1290" s="2"/>
      <c r="L1290" s="4" t="str">
        <f>IF(AND(G1290="",H1290=""),"",IF(OR(C1290&lt;NgayBatDau,C1290&gt;NgayKetThuc),"Ngày tháng phải nằm trong kỳ kế toán",IF(AND(F1290&lt;&gt;"",COUNTIF(#REF!,F1290)=0),"Tên loại DT/CP chưa được khai báo vào DS Tên loại DTCP","")))</f>
        <v/>
      </c>
    </row>
    <row r="1291" spans="2:12" ht="27.75" customHeight="1">
      <c r="B1291" s="4">
        <f t="shared" si="42"/>
        <v>1289</v>
      </c>
      <c r="C1291" s="16"/>
      <c r="D1291" s="10"/>
      <c r="E1291" s="2"/>
      <c r="F1291" s="10"/>
      <c r="G1291" s="7"/>
      <c r="H1291" s="7"/>
      <c r="I1291" s="7"/>
      <c r="J1291" s="14" t="str">
        <f t="shared" si="43"/>
        <v/>
      </c>
      <c r="K1291" s="2"/>
      <c r="L1291" s="4" t="str">
        <f>IF(AND(G1291="",H1291=""),"",IF(OR(C1291&lt;NgayBatDau,C1291&gt;NgayKetThuc),"Ngày tháng phải nằm trong kỳ kế toán",IF(AND(F1291&lt;&gt;"",COUNTIF(#REF!,F1291)=0),"Tên loại DT/CP chưa được khai báo vào DS Tên loại DTCP","")))</f>
        <v/>
      </c>
    </row>
    <row r="1292" spans="2:12" ht="27.75" customHeight="1">
      <c r="B1292" s="4">
        <f t="shared" si="42"/>
        <v>1290</v>
      </c>
      <c r="C1292" s="16"/>
      <c r="D1292" s="10"/>
      <c r="E1292" s="2"/>
      <c r="F1292" s="10"/>
      <c r="G1292" s="7"/>
      <c r="H1292" s="7"/>
      <c r="I1292" s="7"/>
      <c r="J1292" s="14" t="str">
        <f t="shared" si="43"/>
        <v/>
      </c>
      <c r="K1292" s="2"/>
      <c r="L1292" s="4" t="str">
        <f>IF(AND(G1292="",H1292=""),"",IF(OR(C1292&lt;NgayBatDau,C1292&gt;NgayKetThuc),"Ngày tháng phải nằm trong kỳ kế toán",IF(AND(F1292&lt;&gt;"",COUNTIF(#REF!,F1292)=0),"Tên loại DT/CP chưa được khai báo vào DS Tên loại DTCP","")))</f>
        <v/>
      </c>
    </row>
    <row r="1293" spans="2:12" ht="27.75" customHeight="1">
      <c r="B1293" s="4">
        <f t="shared" si="42"/>
        <v>1291</v>
      </c>
      <c r="C1293" s="16"/>
      <c r="D1293" s="10"/>
      <c r="E1293" s="2"/>
      <c r="F1293" s="10"/>
      <c r="G1293" s="7"/>
      <c r="H1293" s="7"/>
      <c r="I1293" s="7"/>
      <c r="J1293" s="14" t="str">
        <f t="shared" si="43"/>
        <v/>
      </c>
      <c r="K1293" s="2"/>
      <c r="L1293" s="4" t="str">
        <f>IF(AND(G1293="",H1293=""),"",IF(OR(C1293&lt;NgayBatDau,C1293&gt;NgayKetThuc),"Ngày tháng phải nằm trong kỳ kế toán",IF(AND(F1293&lt;&gt;"",COUNTIF(#REF!,F1293)=0),"Tên loại DT/CP chưa được khai báo vào DS Tên loại DTCP","")))</f>
        <v/>
      </c>
    </row>
    <row r="1294" spans="2:12" ht="27.75" customHeight="1">
      <c r="B1294" s="4">
        <f t="shared" si="42"/>
        <v>1292</v>
      </c>
      <c r="C1294" s="16"/>
      <c r="D1294" s="10"/>
      <c r="E1294" s="2"/>
      <c r="F1294" s="10"/>
      <c r="G1294" s="7"/>
      <c r="H1294" s="7"/>
      <c r="I1294" s="7"/>
      <c r="J1294" s="14" t="str">
        <f t="shared" si="43"/>
        <v/>
      </c>
      <c r="K1294" s="2"/>
      <c r="L1294" s="4" t="str">
        <f>IF(AND(G1294="",H1294=""),"",IF(OR(C1294&lt;NgayBatDau,C1294&gt;NgayKetThuc),"Ngày tháng phải nằm trong kỳ kế toán",IF(AND(F1294&lt;&gt;"",COUNTIF(#REF!,F1294)=0),"Tên loại DT/CP chưa được khai báo vào DS Tên loại DTCP","")))</f>
        <v/>
      </c>
    </row>
    <row r="1295" spans="2:12" ht="27.75" customHeight="1">
      <c r="B1295" s="4">
        <f t="shared" si="42"/>
        <v>1293</v>
      </c>
      <c r="C1295" s="16"/>
      <c r="D1295" s="10"/>
      <c r="E1295" s="2"/>
      <c r="F1295" s="10"/>
      <c r="G1295" s="7"/>
      <c r="H1295" s="7"/>
      <c r="I1295" s="7"/>
      <c r="J1295" s="14" t="str">
        <f t="shared" si="43"/>
        <v/>
      </c>
      <c r="K1295" s="2"/>
      <c r="L1295" s="4" t="str">
        <f>IF(AND(G1295="",H1295=""),"",IF(OR(C1295&lt;NgayBatDau,C1295&gt;NgayKetThuc),"Ngày tháng phải nằm trong kỳ kế toán",IF(AND(F1295&lt;&gt;"",COUNTIF(#REF!,F1295)=0),"Tên loại DT/CP chưa được khai báo vào DS Tên loại DTCP","")))</f>
        <v/>
      </c>
    </row>
    <row r="1296" spans="2:12" ht="27.75" customHeight="1">
      <c r="B1296" s="4">
        <f t="shared" si="42"/>
        <v>1294</v>
      </c>
      <c r="C1296" s="16"/>
      <c r="D1296" s="10"/>
      <c r="E1296" s="2"/>
      <c r="F1296" s="10"/>
      <c r="G1296" s="7"/>
      <c r="H1296" s="7"/>
      <c r="I1296" s="7"/>
      <c r="J1296" s="14" t="str">
        <f t="shared" si="43"/>
        <v/>
      </c>
      <c r="K1296" s="2"/>
      <c r="L1296" s="4" t="str">
        <f>IF(AND(G1296="",H1296=""),"",IF(OR(C1296&lt;NgayBatDau,C1296&gt;NgayKetThuc),"Ngày tháng phải nằm trong kỳ kế toán",IF(AND(F1296&lt;&gt;"",COUNTIF(#REF!,F1296)=0),"Tên loại DT/CP chưa được khai báo vào DS Tên loại DTCP","")))</f>
        <v/>
      </c>
    </row>
    <row r="1297" spans="2:12" ht="27.75" customHeight="1">
      <c r="B1297" s="4">
        <f t="shared" si="42"/>
        <v>1295</v>
      </c>
      <c r="C1297" s="16"/>
      <c r="D1297" s="10"/>
      <c r="E1297" s="2"/>
      <c r="F1297" s="10"/>
      <c r="G1297" s="7"/>
      <c r="H1297" s="7"/>
      <c r="I1297" s="7"/>
      <c r="J1297" s="14" t="str">
        <f t="shared" si="43"/>
        <v/>
      </c>
      <c r="K1297" s="2"/>
      <c r="L1297" s="4" t="str">
        <f>IF(AND(G1297="",H1297=""),"",IF(OR(C1297&lt;NgayBatDau,C1297&gt;NgayKetThuc),"Ngày tháng phải nằm trong kỳ kế toán",IF(AND(F1297&lt;&gt;"",COUNTIF(#REF!,F1297)=0),"Tên loại DT/CP chưa được khai báo vào DS Tên loại DTCP","")))</f>
        <v/>
      </c>
    </row>
    <row r="1298" spans="2:12" ht="27.75" customHeight="1">
      <c r="B1298" s="4">
        <f t="shared" si="42"/>
        <v>1296</v>
      </c>
      <c r="C1298" s="16"/>
      <c r="D1298" s="10"/>
      <c r="E1298" s="2"/>
      <c r="F1298" s="10"/>
      <c r="G1298" s="7"/>
      <c r="H1298" s="7"/>
      <c r="I1298" s="7"/>
      <c r="J1298" s="14" t="str">
        <f t="shared" si="43"/>
        <v/>
      </c>
      <c r="K1298" s="2"/>
      <c r="L1298" s="4" t="str">
        <f>IF(AND(G1298="",H1298=""),"",IF(OR(C1298&lt;NgayBatDau,C1298&gt;NgayKetThuc),"Ngày tháng phải nằm trong kỳ kế toán",IF(AND(F1298&lt;&gt;"",COUNTIF(#REF!,F1298)=0),"Tên loại DT/CP chưa được khai báo vào DS Tên loại DTCP","")))</f>
        <v/>
      </c>
    </row>
    <row r="1299" spans="2:12" ht="27.75" customHeight="1">
      <c r="B1299" s="4">
        <f t="shared" si="42"/>
        <v>1297</v>
      </c>
      <c r="C1299" s="16"/>
      <c r="D1299" s="10"/>
      <c r="E1299" s="2"/>
      <c r="F1299" s="10"/>
      <c r="G1299" s="7"/>
      <c r="H1299" s="7"/>
      <c r="I1299" s="7"/>
      <c r="J1299" s="14" t="str">
        <f t="shared" si="43"/>
        <v/>
      </c>
      <c r="K1299" s="2"/>
      <c r="L1299" s="4" t="str">
        <f>IF(AND(G1299="",H1299=""),"",IF(OR(C1299&lt;NgayBatDau,C1299&gt;NgayKetThuc),"Ngày tháng phải nằm trong kỳ kế toán",IF(AND(F1299&lt;&gt;"",COUNTIF(#REF!,F1299)=0),"Tên loại DT/CP chưa được khai báo vào DS Tên loại DTCP","")))</f>
        <v/>
      </c>
    </row>
    <row r="1300" spans="2:12" ht="27.75" customHeight="1">
      <c r="B1300" s="4">
        <f t="shared" si="42"/>
        <v>1298</v>
      </c>
      <c r="C1300" s="16"/>
      <c r="D1300" s="10"/>
      <c r="E1300" s="2"/>
      <c r="F1300" s="10"/>
      <c r="G1300" s="7"/>
      <c r="H1300" s="7"/>
      <c r="I1300" s="7"/>
      <c r="J1300" s="14" t="str">
        <f t="shared" si="43"/>
        <v/>
      </c>
      <c r="K1300" s="2"/>
      <c r="L1300" s="4" t="str">
        <f>IF(AND(G1300="",H1300=""),"",IF(OR(C1300&lt;NgayBatDau,C1300&gt;NgayKetThuc),"Ngày tháng phải nằm trong kỳ kế toán",IF(AND(F1300&lt;&gt;"",COUNTIF(#REF!,F1300)=0),"Tên loại DT/CP chưa được khai báo vào DS Tên loại DTCP","")))</f>
        <v/>
      </c>
    </row>
    <row r="1301" spans="2:12" ht="27.75" customHeight="1">
      <c r="B1301" s="4">
        <f t="shared" si="42"/>
        <v>1299</v>
      </c>
      <c r="C1301" s="16"/>
      <c r="D1301" s="10"/>
      <c r="E1301" s="2"/>
      <c r="F1301" s="10"/>
      <c r="G1301" s="7"/>
      <c r="H1301" s="7"/>
      <c r="I1301" s="7"/>
      <c r="J1301" s="14" t="str">
        <f t="shared" si="43"/>
        <v/>
      </c>
      <c r="K1301" s="2"/>
      <c r="L1301" s="4" t="str">
        <f>IF(AND(G1301="",H1301=""),"",IF(OR(C1301&lt;NgayBatDau,C1301&gt;NgayKetThuc),"Ngày tháng phải nằm trong kỳ kế toán",IF(AND(F1301&lt;&gt;"",COUNTIF(#REF!,F1301)=0),"Tên loại DT/CP chưa được khai báo vào DS Tên loại DTCP","")))</f>
        <v/>
      </c>
    </row>
    <row r="1302" spans="2:12" ht="27.75" customHeight="1">
      <c r="B1302" s="4">
        <f t="shared" si="42"/>
        <v>1300</v>
      </c>
      <c r="C1302" s="16"/>
      <c r="D1302" s="10"/>
      <c r="E1302" s="2"/>
      <c r="F1302" s="10"/>
      <c r="G1302" s="7"/>
      <c r="H1302" s="7"/>
      <c r="I1302" s="7"/>
      <c r="J1302" s="14" t="str">
        <f t="shared" si="43"/>
        <v/>
      </c>
      <c r="K1302" s="2"/>
      <c r="L1302" s="4" t="str">
        <f>IF(AND(G1302="",H1302=""),"",IF(OR(C1302&lt;NgayBatDau,C1302&gt;NgayKetThuc),"Ngày tháng phải nằm trong kỳ kế toán",IF(AND(F1302&lt;&gt;"",COUNTIF(#REF!,F1302)=0),"Tên loại DT/CP chưa được khai báo vào DS Tên loại DTCP","")))</f>
        <v/>
      </c>
    </row>
    <row r="1303" spans="2:12" ht="27.75" customHeight="1">
      <c r="B1303" s="4">
        <f t="shared" si="42"/>
        <v>1301</v>
      </c>
      <c r="C1303" s="16"/>
      <c r="D1303" s="10"/>
      <c r="E1303" s="2"/>
      <c r="F1303" s="10"/>
      <c r="G1303" s="7"/>
      <c r="H1303" s="7"/>
      <c r="I1303" s="7"/>
      <c r="J1303" s="14" t="str">
        <f t="shared" si="43"/>
        <v/>
      </c>
      <c r="K1303" s="2"/>
      <c r="L1303" s="4" t="str">
        <f>IF(AND(G1303="",H1303=""),"",IF(OR(C1303&lt;NgayBatDau,C1303&gt;NgayKetThuc),"Ngày tháng phải nằm trong kỳ kế toán",IF(AND(F1303&lt;&gt;"",COUNTIF(#REF!,F1303)=0),"Tên loại DT/CP chưa được khai báo vào DS Tên loại DTCP","")))</f>
        <v/>
      </c>
    </row>
    <row r="1304" spans="2:12" ht="27.75" customHeight="1">
      <c r="B1304" s="4">
        <f t="shared" si="42"/>
        <v>1302</v>
      </c>
      <c r="C1304" s="16"/>
      <c r="D1304" s="10"/>
      <c r="E1304" s="2"/>
      <c r="F1304" s="10"/>
      <c r="G1304" s="7"/>
      <c r="H1304" s="7"/>
      <c r="I1304" s="7"/>
      <c r="J1304" s="14" t="str">
        <f t="shared" si="43"/>
        <v/>
      </c>
      <c r="K1304" s="2"/>
      <c r="L1304" s="4" t="str">
        <f>IF(AND(G1304="",H1304=""),"",IF(OR(C1304&lt;NgayBatDau,C1304&gt;NgayKetThuc),"Ngày tháng phải nằm trong kỳ kế toán",IF(AND(F1304&lt;&gt;"",COUNTIF(#REF!,F1304)=0),"Tên loại DT/CP chưa được khai báo vào DS Tên loại DTCP","")))</f>
        <v/>
      </c>
    </row>
    <row r="1305" spans="2:12" ht="27.75" customHeight="1">
      <c r="B1305" s="4">
        <f t="shared" si="42"/>
        <v>1303</v>
      </c>
      <c r="C1305" s="16"/>
      <c r="D1305" s="10"/>
      <c r="E1305" s="2"/>
      <c r="F1305" s="10"/>
      <c r="G1305" s="7"/>
      <c r="H1305" s="7"/>
      <c r="I1305" s="7"/>
      <c r="J1305" s="14" t="str">
        <f t="shared" si="43"/>
        <v/>
      </c>
      <c r="K1305" s="2"/>
      <c r="L1305" s="4" t="str">
        <f>IF(AND(G1305="",H1305=""),"",IF(OR(C1305&lt;NgayBatDau,C1305&gt;NgayKetThuc),"Ngày tháng phải nằm trong kỳ kế toán",IF(AND(F1305&lt;&gt;"",COUNTIF(#REF!,F1305)=0),"Tên loại DT/CP chưa được khai báo vào DS Tên loại DTCP","")))</f>
        <v/>
      </c>
    </row>
    <row r="1306" spans="2:12" ht="27.75" customHeight="1">
      <c r="B1306" s="4">
        <f t="shared" si="42"/>
        <v>1304</v>
      </c>
      <c r="C1306" s="16"/>
      <c r="D1306" s="10"/>
      <c r="E1306" s="2"/>
      <c r="F1306" s="10"/>
      <c r="G1306" s="7"/>
      <c r="H1306" s="7"/>
      <c r="I1306" s="7"/>
      <c r="J1306" s="14" t="str">
        <f t="shared" si="43"/>
        <v/>
      </c>
      <c r="K1306" s="2"/>
      <c r="L1306" s="4" t="str">
        <f>IF(AND(G1306="",H1306=""),"",IF(OR(C1306&lt;NgayBatDau,C1306&gt;NgayKetThuc),"Ngày tháng phải nằm trong kỳ kế toán",IF(AND(F1306&lt;&gt;"",COUNTIF(#REF!,F1306)=0),"Tên loại DT/CP chưa được khai báo vào DS Tên loại DTCP","")))</f>
        <v/>
      </c>
    </row>
    <row r="1307" spans="2:12" ht="27.75" customHeight="1">
      <c r="B1307" s="4">
        <f t="shared" si="42"/>
        <v>1305</v>
      </c>
      <c r="C1307" s="16"/>
      <c r="D1307" s="10"/>
      <c r="E1307" s="2"/>
      <c r="F1307" s="10"/>
      <c r="G1307" s="7"/>
      <c r="H1307" s="7"/>
      <c r="I1307" s="7"/>
      <c r="J1307" s="14" t="str">
        <f t="shared" si="43"/>
        <v/>
      </c>
      <c r="K1307" s="2"/>
      <c r="L1307" s="4" t="str">
        <f>IF(AND(G1307="",H1307=""),"",IF(OR(C1307&lt;NgayBatDau,C1307&gt;NgayKetThuc),"Ngày tháng phải nằm trong kỳ kế toán",IF(AND(F1307&lt;&gt;"",COUNTIF(#REF!,F1307)=0),"Tên loại DT/CP chưa được khai báo vào DS Tên loại DTCP","")))</f>
        <v/>
      </c>
    </row>
    <row r="1308" spans="2:12" ht="27.75" customHeight="1">
      <c r="B1308" s="4">
        <f t="shared" si="42"/>
        <v>1306</v>
      </c>
      <c r="C1308" s="16"/>
      <c r="D1308" s="10"/>
      <c r="E1308" s="2"/>
      <c r="F1308" s="10"/>
      <c r="G1308" s="7"/>
      <c r="H1308" s="7"/>
      <c r="I1308" s="7"/>
      <c r="J1308" s="14" t="str">
        <f t="shared" si="43"/>
        <v/>
      </c>
      <c r="K1308" s="2"/>
      <c r="L1308" s="4" t="str">
        <f>IF(AND(G1308="",H1308=""),"",IF(OR(C1308&lt;NgayBatDau,C1308&gt;NgayKetThuc),"Ngày tháng phải nằm trong kỳ kế toán",IF(AND(F1308&lt;&gt;"",COUNTIF(#REF!,F1308)=0),"Tên loại DT/CP chưa được khai báo vào DS Tên loại DTCP","")))</f>
        <v/>
      </c>
    </row>
    <row r="1309" spans="2:12" ht="27.75" customHeight="1">
      <c r="B1309" s="4">
        <f t="shared" si="42"/>
        <v>1307</v>
      </c>
      <c r="C1309" s="16"/>
      <c r="D1309" s="10"/>
      <c r="E1309" s="2"/>
      <c r="F1309" s="10"/>
      <c r="G1309" s="7"/>
      <c r="H1309" s="7"/>
      <c r="I1309" s="7"/>
      <c r="J1309" s="14" t="str">
        <f t="shared" si="43"/>
        <v/>
      </c>
      <c r="K1309" s="2"/>
      <c r="L1309" s="4" t="str">
        <f>IF(AND(G1309="",H1309=""),"",IF(OR(C1309&lt;NgayBatDau,C1309&gt;NgayKetThuc),"Ngày tháng phải nằm trong kỳ kế toán",IF(AND(F1309&lt;&gt;"",COUNTIF(#REF!,F1309)=0),"Tên loại DT/CP chưa được khai báo vào DS Tên loại DTCP","")))</f>
        <v/>
      </c>
    </row>
    <row r="1310" spans="2:12" ht="27.75" customHeight="1">
      <c r="B1310" s="4">
        <f t="shared" si="42"/>
        <v>1308</v>
      </c>
      <c r="C1310" s="16"/>
      <c r="D1310" s="10"/>
      <c r="E1310" s="2"/>
      <c r="F1310" s="10"/>
      <c r="G1310" s="7"/>
      <c r="H1310" s="7"/>
      <c r="I1310" s="7"/>
      <c r="J1310" s="14" t="str">
        <f t="shared" si="43"/>
        <v/>
      </c>
      <c r="K1310" s="2"/>
      <c r="L1310" s="4" t="str">
        <f>IF(AND(G1310="",H1310=""),"",IF(OR(C1310&lt;NgayBatDau,C1310&gt;NgayKetThuc),"Ngày tháng phải nằm trong kỳ kế toán",IF(AND(F1310&lt;&gt;"",COUNTIF(#REF!,F1310)=0),"Tên loại DT/CP chưa được khai báo vào DS Tên loại DTCP","")))</f>
        <v/>
      </c>
    </row>
    <row r="1311" spans="2:12" ht="27.75" customHeight="1">
      <c r="B1311" s="4">
        <f t="shared" si="42"/>
        <v>1309</v>
      </c>
      <c r="C1311" s="16"/>
      <c r="D1311" s="10"/>
      <c r="E1311" s="2"/>
      <c r="F1311" s="10"/>
      <c r="G1311" s="7"/>
      <c r="H1311" s="7"/>
      <c r="I1311" s="7"/>
      <c r="J1311" s="14" t="str">
        <f t="shared" si="43"/>
        <v/>
      </c>
      <c r="K1311" s="2"/>
      <c r="L1311" s="4" t="str">
        <f>IF(AND(G1311="",H1311=""),"",IF(OR(C1311&lt;NgayBatDau,C1311&gt;NgayKetThuc),"Ngày tháng phải nằm trong kỳ kế toán",IF(AND(F1311&lt;&gt;"",COUNTIF(#REF!,F1311)=0),"Tên loại DT/CP chưa được khai báo vào DS Tên loại DTCP","")))</f>
        <v/>
      </c>
    </row>
    <row r="1312" spans="2:12" ht="27.75" customHeight="1">
      <c r="B1312" s="4">
        <f t="shared" si="42"/>
        <v>1310</v>
      </c>
      <c r="C1312" s="16"/>
      <c r="D1312" s="10"/>
      <c r="E1312" s="2"/>
      <c r="F1312" s="10"/>
      <c r="G1312" s="7"/>
      <c r="H1312" s="7"/>
      <c r="I1312" s="7"/>
      <c r="J1312" s="14" t="str">
        <f t="shared" si="43"/>
        <v/>
      </c>
      <c r="K1312" s="2"/>
      <c r="L1312" s="4" t="str">
        <f>IF(AND(G1312="",H1312=""),"",IF(OR(C1312&lt;NgayBatDau,C1312&gt;NgayKetThuc),"Ngày tháng phải nằm trong kỳ kế toán",IF(AND(F1312&lt;&gt;"",COUNTIF(#REF!,F1312)=0),"Tên loại DT/CP chưa được khai báo vào DS Tên loại DTCP","")))</f>
        <v/>
      </c>
    </row>
    <row r="1313" spans="2:12" ht="27.75" customHeight="1">
      <c r="B1313" s="4">
        <f t="shared" si="42"/>
        <v>1311</v>
      </c>
      <c r="C1313" s="16"/>
      <c r="D1313" s="10"/>
      <c r="E1313" s="2"/>
      <c r="F1313" s="10"/>
      <c r="G1313" s="7"/>
      <c r="H1313" s="7"/>
      <c r="I1313" s="7"/>
      <c r="J1313" s="14" t="str">
        <f t="shared" si="43"/>
        <v/>
      </c>
      <c r="K1313" s="2"/>
      <c r="L1313" s="4" t="str">
        <f>IF(AND(G1313="",H1313=""),"",IF(OR(C1313&lt;NgayBatDau,C1313&gt;NgayKetThuc),"Ngày tháng phải nằm trong kỳ kế toán",IF(AND(F1313&lt;&gt;"",COUNTIF(#REF!,F1313)=0),"Tên loại DT/CP chưa được khai báo vào DS Tên loại DTCP","")))</f>
        <v/>
      </c>
    </row>
    <row r="1314" spans="2:12" ht="27.75" customHeight="1">
      <c r="B1314" s="4">
        <f t="shared" si="42"/>
        <v>1312</v>
      </c>
      <c r="C1314" s="16"/>
      <c r="D1314" s="10"/>
      <c r="E1314" s="2"/>
      <c r="F1314" s="10"/>
      <c r="G1314" s="7"/>
      <c r="H1314" s="7"/>
      <c r="I1314" s="7"/>
      <c r="J1314" s="14" t="str">
        <f t="shared" si="43"/>
        <v/>
      </c>
      <c r="K1314" s="2"/>
      <c r="L1314" s="4" t="str">
        <f>IF(AND(G1314="",H1314=""),"",IF(OR(C1314&lt;NgayBatDau,C1314&gt;NgayKetThuc),"Ngày tháng phải nằm trong kỳ kế toán",IF(AND(F1314&lt;&gt;"",COUNTIF(#REF!,F1314)=0),"Tên loại DT/CP chưa được khai báo vào DS Tên loại DTCP","")))</f>
        <v/>
      </c>
    </row>
    <row r="1315" spans="2:12" ht="27.75" customHeight="1">
      <c r="B1315" s="4">
        <f t="shared" si="42"/>
        <v>1313</v>
      </c>
      <c r="C1315" s="16"/>
      <c r="D1315" s="10"/>
      <c r="E1315" s="2"/>
      <c r="F1315" s="10"/>
      <c r="G1315" s="7"/>
      <c r="H1315" s="7"/>
      <c r="I1315" s="7"/>
      <c r="J1315" s="14" t="str">
        <f t="shared" si="43"/>
        <v/>
      </c>
      <c r="K1315" s="2"/>
      <c r="L1315" s="4" t="str">
        <f>IF(AND(G1315="",H1315=""),"",IF(OR(C1315&lt;NgayBatDau,C1315&gt;NgayKetThuc),"Ngày tháng phải nằm trong kỳ kế toán",IF(AND(F1315&lt;&gt;"",COUNTIF(#REF!,F1315)=0),"Tên loại DT/CP chưa được khai báo vào DS Tên loại DTCP","")))</f>
        <v/>
      </c>
    </row>
    <row r="1316" spans="2:12" ht="27.75" customHeight="1">
      <c r="B1316" s="4">
        <f t="shared" si="42"/>
        <v>1314</v>
      </c>
      <c r="C1316" s="16"/>
      <c r="D1316" s="10"/>
      <c r="E1316" s="2"/>
      <c r="F1316" s="10"/>
      <c r="G1316" s="7"/>
      <c r="H1316" s="7"/>
      <c r="I1316" s="7"/>
      <c r="J1316" s="14" t="str">
        <f t="shared" si="43"/>
        <v/>
      </c>
      <c r="K1316" s="2"/>
      <c r="L1316" s="4" t="str">
        <f>IF(AND(G1316="",H1316=""),"",IF(OR(C1316&lt;NgayBatDau,C1316&gt;NgayKetThuc),"Ngày tháng phải nằm trong kỳ kế toán",IF(AND(F1316&lt;&gt;"",COUNTIF(#REF!,F1316)=0),"Tên loại DT/CP chưa được khai báo vào DS Tên loại DTCP","")))</f>
        <v/>
      </c>
    </row>
    <row r="1317" spans="2:12" ht="27.75" customHeight="1">
      <c r="B1317" s="4">
        <f t="shared" si="42"/>
        <v>1315</v>
      </c>
      <c r="C1317" s="16"/>
      <c r="D1317" s="10"/>
      <c r="E1317" s="2"/>
      <c r="F1317" s="10"/>
      <c r="G1317" s="7"/>
      <c r="H1317" s="7"/>
      <c r="I1317" s="7"/>
      <c r="J1317" s="14" t="str">
        <f t="shared" si="43"/>
        <v/>
      </c>
      <c r="K1317" s="2"/>
      <c r="L1317" s="4" t="str">
        <f>IF(AND(G1317="",H1317=""),"",IF(OR(C1317&lt;NgayBatDau,C1317&gt;NgayKetThuc),"Ngày tháng phải nằm trong kỳ kế toán",IF(AND(F1317&lt;&gt;"",COUNTIF(#REF!,F1317)=0),"Tên loại DT/CP chưa được khai báo vào DS Tên loại DTCP","")))</f>
        <v/>
      </c>
    </row>
    <row r="1318" spans="2:12" ht="27.75" customHeight="1">
      <c r="B1318" s="4">
        <f t="shared" si="42"/>
        <v>1316</v>
      </c>
      <c r="C1318" s="16"/>
      <c r="D1318" s="10"/>
      <c r="E1318" s="2"/>
      <c r="F1318" s="10"/>
      <c r="G1318" s="7"/>
      <c r="H1318" s="7"/>
      <c r="I1318" s="7"/>
      <c r="J1318" s="14" t="str">
        <f t="shared" si="43"/>
        <v/>
      </c>
      <c r="K1318" s="2"/>
      <c r="L1318" s="4" t="str">
        <f>IF(AND(G1318="",H1318=""),"",IF(OR(C1318&lt;NgayBatDau,C1318&gt;NgayKetThuc),"Ngày tháng phải nằm trong kỳ kế toán",IF(AND(F1318&lt;&gt;"",COUNTIF(#REF!,F1318)=0),"Tên loại DT/CP chưa được khai báo vào DS Tên loại DTCP","")))</f>
        <v/>
      </c>
    </row>
    <row r="1319" spans="2:12" ht="27.75" customHeight="1">
      <c r="B1319" s="4">
        <f t="shared" si="42"/>
        <v>1317</v>
      </c>
      <c r="C1319" s="16"/>
      <c r="D1319" s="10"/>
      <c r="E1319" s="2"/>
      <c r="F1319" s="10"/>
      <c r="G1319" s="7"/>
      <c r="H1319" s="7"/>
      <c r="I1319" s="7"/>
      <c r="J1319" s="14" t="str">
        <f t="shared" si="43"/>
        <v/>
      </c>
      <c r="K1319" s="2"/>
      <c r="L1319" s="4" t="str">
        <f>IF(AND(G1319="",H1319=""),"",IF(OR(C1319&lt;NgayBatDau,C1319&gt;NgayKetThuc),"Ngày tháng phải nằm trong kỳ kế toán",IF(AND(F1319&lt;&gt;"",COUNTIF(#REF!,F1319)=0),"Tên loại DT/CP chưa được khai báo vào DS Tên loại DTCP","")))</f>
        <v/>
      </c>
    </row>
    <row r="1320" spans="2:12" ht="27.75" customHeight="1">
      <c r="B1320" s="4">
        <f t="shared" si="42"/>
        <v>1318</v>
      </c>
      <c r="C1320" s="16"/>
      <c r="D1320" s="10"/>
      <c r="E1320" s="2"/>
      <c r="F1320" s="10"/>
      <c r="G1320" s="7"/>
      <c r="H1320" s="7"/>
      <c r="I1320" s="7"/>
      <c r="J1320" s="14" t="str">
        <f t="shared" si="43"/>
        <v/>
      </c>
      <c r="K1320" s="2"/>
      <c r="L1320" s="4" t="str">
        <f>IF(AND(G1320="",H1320=""),"",IF(OR(C1320&lt;NgayBatDau,C1320&gt;NgayKetThuc),"Ngày tháng phải nằm trong kỳ kế toán",IF(AND(F1320&lt;&gt;"",COUNTIF(#REF!,F1320)=0),"Tên loại DT/CP chưa được khai báo vào DS Tên loại DTCP","")))</f>
        <v/>
      </c>
    </row>
    <row r="1321" spans="2:12" ht="27.75" customHeight="1">
      <c r="B1321" s="4">
        <f t="shared" si="42"/>
        <v>1319</v>
      </c>
      <c r="C1321" s="16"/>
      <c r="D1321" s="10"/>
      <c r="E1321" s="2"/>
      <c r="F1321" s="10"/>
      <c r="G1321" s="7"/>
      <c r="H1321" s="7"/>
      <c r="I1321" s="7"/>
      <c r="J1321" s="14" t="str">
        <f t="shared" si="43"/>
        <v/>
      </c>
      <c r="K1321" s="2"/>
      <c r="L1321" s="4" t="str">
        <f>IF(AND(G1321="",H1321=""),"",IF(OR(C1321&lt;NgayBatDau,C1321&gt;NgayKetThuc),"Ngày tháng phải nằm trong kỳ kế toán",IF(AND(F1321&lt;&gt;"",COUNTIF(#REF!,F1321)=0),"Tên loại DT/CP chưa được khai báo vào DS Tên loại DTCP","")))</f>
        <v/>
      </c>
    </row>
    <row r="1322" spans="2:12" ht="27.75" customHeight="1">
      <c r="B1322" s="4">
        <f t="shared" si="42"/>
        <v>1320</v>
      </c>
      <c r="C1322" s="16"/>
      <c r="D1322" s="10"/>
      <c r="E1322" s="2"/>
      <c r="F1322" s="10"/>
      <c r="G1322" s="7"/>
      <c r="H1322" s="7"/>
      <c r="I1322" s="7"/>
      <c r="J1322" s="14" t="str">
        <f t="shared" si="43"/>
        <v/>
      </c>
      <c r="K1322" s="2"/>
      <c r="L1322" s="4" t="str">
        <f>IF(AND(G1322="",H1322=""),"",IF(OR(C1322&lt;NgayBatDau,C1322&gt;NgayKetThuc),"Ngày tháng phải nằm trong kỳ kế toán",IF(AND(F1322&lt;&gt;"",COUNTIF(#REF!,F1322)=0),"Tên loại DT/CP chưa được khai báo vào DS Tên loại DTCP","")))</f>
        <v/>
      </c>
    </row>
    <row r="1323" spans="2:12" ht="27.75" customHeight="1">
      <c r="B1323" s="4">
        <f t="shared" si="42"/>
        <v>1321</v>
      </c>
      <c r="C1323" s="16"/>
      <c r="D1323" s="10"/>
      <c r="E1323" s="2"/>
      <c r="F1323" s="10"/>
      <c r="G1323" s="7"/>
      <c r="H1323" s="7"/>
      <c r="I1323" s="7"/>
      <c r="J1323" s="14" t="str">
        <f t="shared" si="43"/>
        <v/>
      </c>
      <c r="K1323" s="2"/>
      <c r="L1323" s="4" t="str">
        <f>IF(AND(G1323="",H1323=""),"",IF(OR(C1323&lt;NgayBatDau,C1323&gt;NgayKetThuc),"Ngày tháng phải nằm trong kỳ kế toán",IF(AND(F1323&lt;&gt;"",COUNTIF(#REF!,F1323)=0),"Tên loại DT/CP chưa được khai báo vào DS Tên loại DTCP","")))</f>
        <v/>
      </c>
    </row>
    <row r="1324" spans="2:12" ht="27.75" customHeight="1">
      <c r="B1324" s="4">
        <f t="shared" si="42"/>
        <v>1322</v>
      </c>
      <c r="C1324" s="16"/>
      <c r="D1324" s="10"/>
      <c r="E1324" s="2"/>
      <c r="F1324" s="10"/>
      <c r="G1324" s="7"/>
      <c r="H1324" s="7"/>
      <c r="I1324" s="7"/>
      <c r="J1324" s="14" t="str">
        <f t="shared" si="43"/>
        <v/>
      </c>
      <c r="K1324" s="2"/>
      <c r="L1324" s="4" t="str">
        <f>IF(AND(G1324="",H1324=""),"",IF(OR(C1324&lt;NgayBatDau,C1324&gt;NgayKetThuc),"Ngày tháng phải nằm trong kỳ kế toán",IF(AND(F1324&lt;&gt;"",COUNTIF(#REF!,F1324)=0),"Tên loại DT/CP chưa được khai báo vào DS Tên loại DTCP","")))</f>
        <v/>
      </c>
    </row>
    <row r="1325" spans="2:12" ht="27.75" customHeight="1">
      <c r="B1325" s="4">
        <f t="shared" si="42"/>
        <v>1323</v>
      </c>
      <c r="C1325" s="16"/>
      <c r="D1325" s="10"/>
      <c r="E1325" s="2"/>
      <c r="F1325" s="10"/>
      <c r="G1325" s="7"/>
      <c r="H1325" s="7"/>
      <c r="I1325" s="7"/>
      <c r="J1325" s="14" t="str">
        <f t="shared" si="43"/>
        <v/>
      </c>
      <c r="K1325" s="2"/>
      <c r="L1325" s="4" t="str">
        <f>IF(AND(G1325="",H1325=""),"",IF(OR(C1325&lt;NgayBatDau,C1325&gt;NgayKetThuc),"Ngày tháng phải nằm trong kỳ kế toán",IF(AND(F1325&lt;&gt;"",COUNTIF(#REF!,F1325)=0),"Tên loại DT/CP chưa được khai báo vào DS Tên loại DTCP","")))</f>
        <v/>
      </c>
    </row>
    <row r="1326" spans="2:12" ht="27.75" customHeight="1">
      <c r="B1326" s="4">
        <f t="shared" si="42"/>
        <v>1324</v>
      </c>
      <c r="C1326" s="16"/>
      <c r="D1326" s="10"/>
      <c r="E1326" s="2"/>
      <c r="F1326" s="10"/>
      <c r="G1326" s="7"/>
      <c r="H1326" s="7"/>
      <c r="I1326" s="7"/>
      <c r="J1326" s="14" t="str">
        <f t="shared" si="43"/>
        <v/>
      </c>
      <c r="K1326" s="2"/>
      <c r="L1326" s="4" t="str">
        <f>IF(AND(G1326="",H1326=""),"",IF(OR(C1326&lt;NgayBatDau,C1326&gt;NgayKetThuc),"Ngày tháng phải nằm trong kỳ kế toán",IF(AND(F1326&lt;&gt;"",COUNTIF(#REF!,F1326)=0),"Tên loại DT/CP chưa được khai báo vào DS Tên loại DTCP","")))</f>
        <v/>
      </c>
    </row>
    <row r="1327" spans="2:12" ht="27.75" customHeight="1">
      <c r="B1327" s="4">
        <f t="shared" si="42"/>
        <v>1325</v>
      </c>
      <c r="C1327" s="16"/>
      <c r="D1327" s="10"/>
      <c r="E1327" s="2"/>
      <c r="F1327" s="10"/>
      <c r="G1327" s="7"/>
      <c r="H1327" s="7"/>
      <c r="I1327" s="7"/>
      <c r="J1327" s="14" t="str">
        <f t="shared" si="43"/>
        <v/>
      </c>
      <c r="K1327" s="2"/>
      <c r="L1327" s="4" t="str">
        <f>IF(AND(G1327="",H1327=""),"",IF(OR(C1327&lt;NgayBatDau,C1327&gt;NgayKetThuc),"Ngày tháng phải nằm trong kỳ kế toán",IF(AND(F1327&lt;&gt;"",COUNTIF(#REF!,F1327)=0),"Tên loại DT/CP chưa được khai báo vào DS Tên loại DTCP","")))</f>
        <v/>
      </c>
    </row>
    <row r="1328" spans="2:12" ht="27.75" customHeight="1">
      <c r="B1328" s="4">
        <f t="shared" si="42"/>
        <v>1326</v>
      </c>
      <c r="C1328" s="16"/>
      <c r="D1328" s="10"/>
      <c r="E1328" s="2"/>
      <c r="F1328" s="10"/>
      <c r="G1328" s="7"/>
      <c r="H1328" s="7"/>
      <c r="I1328" s="7"/>
      <c r="J1328" s="14" t="str">
        <f t="shared" si="43"/>
        <v/>
      </c>
      <c r="K1328" s="2"/>
      <c r="L1328" s="4" t="str">
        <f>IF(AND(G1328="",H1328=""),"",IF(OR(C1328&lt;NgayBatDau,C1328&gt;NgayKetThuc),"Ngày tháng phải nằm trong kỳ kế toán",IF(AND(F1328&lt;&gt;"",COUNTIF(#REF!,F1328)=0),"Tên loại DT/CP chưa được khai báo vào DS Tên loại DTCP","")))</f>
        <v/>
      </c>
    </row>
    <row r="1329" spans="2:12" ht="27.75" customHeight="1">
      <c r="B1329" s="4">
        <f t="shared" si="42"/>
        <v>1327</v>
      </c>
      <c r="C1329" s="16"/>
      <c r="D1329" s="10"/>
      <c r="E1329" s="2"/>
      <c r="F1329" s="10"/>
      <c r="G1329" s="7"/>
      <c r="H1329" s="7"/>
      <c r="I1329" s="7"/>
      <c r="J1329" s="14" t="str">
        <f t="shared" si="43"/>
        <v/>
      </c>
      <c r="K1329" s="2"/>
      <c r="L1329" s="4" t="str">
        <f>IF(AND(G1329="",H1329=""),"",IF(OR(C1329&lt;NgayBatDau,C1329&gt;NgayKetThuc),"Ngày tháng phải nằm trong kỳ kế toán",IF(AND(F1329&lt;&gt;"",COUNTIF(#REF!,F1329)=0),"Tên loại DT/CP chưa được khai báo vào DS Tên loại DTCP","")))</f>
        <v/>
      </c>
    </row>
    <row r="1330" spans="2:12" ht="27.75" customHeight="1">
      <c r="B1330" s="4">
        <f t="shared" si="42"/>
        <v>1328</v>
      </c>
      <c r="C1330" s="16"/>
      <c r="D1330" s="10"/>
      <c r="E1330" s="2"/>
      <c r="F1330" s="10"/>
      <c r="G1330" s="7"/>
      <c r="H1330" s="7"/>
      <c r="I1330" s="7"/>
      <c r="J1330" s="14" t="str">
        <f t="shared" si="43"/>
        <v/>
      </c>
      <c r="K1330" s="2"/>
      <c r="L1330" s="4" t="str">
        <f>IF(AND(G1330="",H1330=""),"",IF(OR(C1330&lt;NgayBatDau,C1330&gt;NgayKetThuc),"Ngày tháng phải nằm trong kỳ kế toán",IF(AND(F1330&lt;&gt;"",COUNTIF(#REF!,F1330)=0),"Tên loại DT/CP chưa được khai báo vào DS Tên loại DTCP","")))</f>
        <v/>
      </c>
    </row>
    <row r="1331" spans="2:12" ht="27.75" customHeight="1">
      <c r="B1331" s="4">
        <f t="shared" si="42"/>
        <v>1329</v>
      </c>
      <c r="C1331" s="16"/>
      <c r="D1331" s="10"/>
      <c r="E1331" s="2"/>
      <c r="F1331" s="10"/>
      <c r="G1331" s="7"/>
      <c r="H1331" s="7"/>
      <c r="I1331" s="7"/>
      <c r="J1331" s="14" t="str">
        <f t="shared" si="43"/>
        <v/>
      </c>
      <c r="K1331" s="2"/>
      <c r="L1331" s="4" t="str">
        <f>IF(AND(G1331="",H1331=""),"",IF(OR(C1331&lt;NgayBatDau,C1331&gt;NgayKetThuc),"Ngày tháng phải nằm trong kỳ kế toán",IF(AND(F1331&lt;&gt;"",COUNTIF(#REF!,F1331)=0),"Tên loại DT/CP chưa được khai báo vào DS Tên loại DTCP","")))</f>
        <v/>
      </c>
    </row>
    <row r="1332" spans="2:12" ht="27.75" customHeight="1">
      <c r="B1332" s="4">
        <f t="shared" si="42"/>
        <v>1330</v>
      </c>
      <c r="C1332" s="16"/>
      <c r="D1332" s="10"/>
      <c r="E1332" s="2"/>
      <c r="F1332" s="10"/>
      <c r="G1332" s="7"/>
      <c r="H1332" s="7"/>
      <c r="I1332" s="7"/>
      <c r="J1332" s="14" t="str">
        <f t="shared" si="43"/>
        <v/>
      </c>
      <c r="K1332" s="2"/>
      <c r="L1332" s="4" t="str">
        <f>IF(AND(G1332="",H1332=""),"",IF(OR(C1332&lt;NgayBatDau,C1332&gt;NgayKetThuc),"Ngày tháng phải nằm trong kỳ kế toán",IF(AND(F1332&lt;&gt;"",COUNTIF(#REF!,F1332)=0),"Tên loại DT/CP chưa được khai báo vào DS Tên loại DTCP","")))</f>
        <v/>
      </c>
    </row>
    <row r="1333" spans="2:12" ht="27.75" customHeight="1">
      <c r="B1333" s="4">
        <f t="shared" si="42"/>
        <v>1331</v>
      </c>
      <c r="C1333" s="16"/>
      <c r="D1333" s="10"/>
      <c r="E1333" s="2"/>
      <c r="F1333" s="10"/>
      <c r="G1333" s="7"/>
      <c r="H1333" s="7"/>
      <c r="I1333" s="7"/>
      <c r="J1333" s="14" t="str">
        <f t="shared" si="43"/>
        <v/>
      </c>
      <c r="K1333" s="2"/>
      <c r="L1333" s="4" t="str">
        <f>IF(AND(G1333="",H1333=""),"",IF(OR(C1333&lt;NgayBatDau,C1333&gt;NgayKetThuc),"Ngày tháng phải nằm trong kỳ kế toán",IF(AND(F1333&lt;&gt;"",COUNTIF(#REF!,F1333)=0),"Tên loại DT/CP chưa được khai báo vào DS Tên loại DTCP","")))</f>
        <v/>
      </c>
    </row>
    <row r="1334" spans="2:12" ht="27.75" customHeight="1">
      <c r="B1334" s="4">
        <f t="shared" si="42"/>
        <v>1332</v>
      </c>
      <c r="C1334" s="16"/>
      <c r="D1334" s="10"/>
      <c r="E1334" s="2"/>
      <c r="F1334" s="10"/>
      <c r="G1334" s="7"/>
      <c r="H1334" s="7"/>
      <c r="I1334" s="7"/>
      <c r="J1334" s="14" t="str">
        <f t="shared" si="43"/>
        <v/>
      </c>
      <c r="K1334" s="2"/>
      <c r="L1334" s="4" t="str">
        <f>IF(AND(G1334="",H1334=""),"",IF(OR(C1334&lt;NgayBatDau,C1334&gt;NgayKetThuc),"Ngày tháng phải nằm trong kỳ kế toán",IF(AND(F1334&lt;&gt;"",COUNTIF(#REF!,F1334)=0),"Tên loại DT/CP chưa được khai báo vào DS Tên loại DTCP","")))</f>
        <v/>
      </c>
    </row>
    <row r="1335" spans="2:12" ht="27.75" customHeight="1">
      <c r="B1335" s="4">
        <f t="shared" si="42"/>
        <v>1333</v>
      </c>
      <c r="C1335" s="16"/>
      <c r="D1335" s="10"/>
      <c r="E1335" s="2"/>
      <c r="F1335" s="10"/>
      <c r="G1335" s="7"/>
      <c r="H1335" s="7"/>
      <c r="I1335" s="7"/>
      <c r="J1335" s="14" t="str">
        <f t="shared" si="43"/>
        <v/>
      </c>
      <c r="K1335" s="2"/>
      <c r="L1335" s="4" t="str">
        <f>IF(AND(G1335="",H1335=""),"",IF(OR(C1335&lt;NgayBatDau,C1335&gt;NgayKetThuc),"Ngày tháng phải nằm trong kỳ kế toán",IF(AND(F1335&lt;&gt;"",COUNTIF(#REF!,F1335)=0),"Tên loại DT/CP chưa được khai báo vào DS Tên loại DTCP","")))</f>
        <v/>
      </c>
    </row>
    <row r="1336" spans="2:12" ht="27.75" customHeight="1">
      <c r="B1336" s="4">
        <f t="shared" si="42"/>
        <v>1334</v>
      </c>
      <c r="C1336" s="16"/>
      <c r="D1336" s="10"/>
      <c r="E1336" s="2"/>
      <c r="F1336" s="10"/>
      <c r="G1336" s="7"/>
      <c r="H1336" s="7"/>
      <c r="I1336" s="7"/>
      <c r="J1336" s="14" t="str">
        <f t="shared" si="43"/>
        <v/>
      </c>
      <c r="K1336" s="2"/>
      <c r="L1336" s="4" t="str">
        <f>IF(AND(G1336="",H1336=""),"",IF(OR(C1336&lt;NgayBatDau,C1336&gt;NgayKetThuc),"Ngày tháng phải nằm trong kỳ kế toán",IF(AND(F1336&lt;&gt;"",COUNTIF(#REF!,F1336)=0),"Tên loại DT/CP chưa được khai báo vào DS Tên loại DTCP","")))</f>
        <v/>
      </c>
    </row>
    <row r="1337" spans="2:12" ht="27.75" customHeight="1">
      <c r="B1337" s="4">
        <f t="shared" si="42"/>
        <v>1335</v>
      </c>
      <c r="C1337" s="16"/>
      <c r="D1337" s="10"/>
      <c r="E1337" s="2"/>
      <c r="F1337" s="10"/>
      <c r="G1337" s="7"/>
      <c r="H1337" s="7"/>
      <c r="I1337" s="7"/>
      <c r="J1337" s="14" t="str">
        <f t="shared" si="43"/>
        <v/>
      </c>
      <c r="K1337" s="2"/>
      <c r="L1337" s="4" t="str">
        <f>IF(AND(G1337="",H1337=""),"",IF(OR(C1337&lt;NgayBatDau,C1337&gt;NgayKetThuc),"Ngày tháng phải nằm trong kỳ kế toán",IF(AND(F1337&lt;&gt;"",COUNTIF(#REF!,F1337)=0),"Tên loại DT/CP chưa được khai báo vào DS Tên loại DTCP","")))</f>
        <v/>
      </c>
    </row>
    <row r="1338" spans="2:12" ht="27.75" customHeight="1">
      <c r="B1338" s="4">
        <f t="shared" si="42"/>
        <v>1336</v>
      </c>
      <c r="C1338" s="16"/>
      <c r="D1338" s="10"/>
      <c r="E1338" s="2"/>
      <c r="F1338" s="10"/>
      <c r="G1338" s="7"/>
      <c r="H1338" s="7"/>
      <c r="I1338" s="7"/>
      <c r="J1338" s="14" t="str">
        <f t="shared" si="43"/>
        <v/>
      </c>
      <c r="K1338" s="2"/>
      <c r="L1338" s="4" t="str">
        <f>IF(AND(G1338="",H1338=""),"",IF(OR(C1338&lt;NgayBatDau,C1338&gt;NgayKetThuc),"Ngày tháng phải nằm trong kỳ kế toán",IF(AND(F1338&lt;&gt;"",COUNTIF(#REF!,F1338)=0),"Tên loại DT/CP chưa được khai báo vào DS Tên loại DTCP","")))</f>
        <v/>
      </c>
    </row>
    <row r="1339" spans="2:12" ht="27.75" customHeight="1">
      <c r="B1339" s="4">
        <f t="shared" si="42"/>
        <v>1337</v>
      </c>
      <c r="C1339" s="16"/>
      <c r="D1339" s="10"/>
      <c r="E1339" s="2"/>
      <c r="F1339" s="10"/>
      <c r="G1339" s="7"/>
      <c r="H1339" s="7"/>
      <c r="I1339" s="7"/>
      <c r="J1339" s="14" t="str">
        <f t="shared" si="43"/>
        <v/>
      </c>
      <c r="K1339" s="2"/>
      <c r="L1339" s="4" t="str">
        <f>IF(AND(G1339="",H1339=""),"",IF(OR(C1339&lt;NgayBatDau,C1339&gt;NgayKetThuc),"Ngày tháng phải nằm trong kỳ kế toán",IF(AND(F1339&lt;&gt;"",COUNTIF(#REF!,F1339)=0),"Tên loại DT/CP chưa được khai báo vào DS Tên loại DTCP","")))</f>
        <v/>
      </c>
    </row>
    <row r="1340" spans="2:12" ht="27.75" customHeight="1">
      <c r="B1340" s="4">
        <f t="shared" si="42"/>
        <v>1338</v>
      </c>
      <c r="C1340" s="16"/>
      <c r="D1340" s="10"/>
      <c r="E1340" s="2"/>
      <c r="F1340" s="10"/>
      <c r="G1340" s="7"/>
      <c r="H1340" s="7"/>
      <c r="I1340" s="7"/>
      <c r="J1340" s="14" t="str">
        <f t="shared" si="43"/>
        <v/>
      </c>
      <c r="K1340" s="2"/>
      <c r="L1340" s="4" t="str">
        <f>IF(AND(G1340="",H1340=""),"",IF(OR(C1340&lt;NgayBatDau,C1340&gt;NgayKetThuc),"Ngày tháng phải nằm trong kỳ kế toán",IF(AND(F1340&lt;&gt;"",COUNTIF(#REF!,F1340)=0),"Tên loại DT/CP chưa được khai báo vào DS Tên loại DTCP","")))</f>
        <v/>
      </c>
    </row>
    <row r="1341" spans="2:12" ht="27.75" customHeight="1">
      <c r="B1341" s="4">
        <f t="shared" si="42"/>
        <v>1339</v>
      </c>
      <c r="C1341" s="16"/>
      <c r="D1341" s="10"/>
      <c r="E1341" s="2"/>
      <c r="F1341" s="10"/>
      <c r="G1341" s="7"/>
      <c r="H1341" s="7"/>
      <c r="I1341" s="7"/>
      <c r="J1341" s="14" t="str">
        <f t="shared" si="43"/>
        <v/>
      </c>
      <c r="K1341" s="2"/>
      <c r="L1341" s="4" t="str">
        <f>IF(AND(G1341="",H1341=""),"",IF(OR(C1341&lt;NgayBatDau,C1341&gt;NgayKetThuc),"Ngày tháng phải nằm trong kỳ kế toán",IF(AND(F1341&lt;&gt;"",COUNTIF(#REF!,F1341)=0),"Tên loại DT/CP chưa được khai báo vào DS Tên loại DTCP","")))</f>
        <v/>
      </c>
    </row>
    <row r="1342" spans="2:12" ht="27.75" customHeight="1">
      <c r="B1342" s="4">
        <f t="shared" si="42"/>
        <v>1340</v>
      </c>
      <c r="C1342" s="16"/>
      <c r="D1342" s="10"/>
      <c r="E1342" s="2"/>
      <c r="F1342" s="10"/>
      <c r="G1342" s="7"/>
      <c r="H1342" s="7"/>
      <c r="I1342" s="7"/>
      <c r="J1342" s="14" t="str">
        <f t="shared" si="43"/>
        <v/>
      </c>
      <c r="K1342" s="2"/>
      <c r="L1342" s="4" t="str">
        <f>IF(AND(G1342="",H1342=""),"",IF(OR(C1342&lt;NgayBatDau,C1342&gt;NgayKetThuc),"Ngày tháng phải nằm trong kỳ kế toán",IF(AND(F1342&lt;&gt;"",COUNTIF(#REF!,F1342)=0),"Tên loại DT/CP chưa được khai báo vào DS Tên loại DTCP","")))</f>
        <v/>
      </c>
    </row>
    <row r="1343" spans="2:12" ht="27.75" customHeight="1">
      <c r="B1343" s="4">
        <f t="shared" si="42"/>
        <v>1341</v>
      </c>
      <c r="C1343" s="16"/>
      <c r="D1343" s="10"/>
      <c r="E1343" s="2"/>
      <c r="F1343" s="10"/>
      <c r="G1343" s="7"/>
      <c r="H1343" s="7"/>
      <c r="I1343" s="7"/>
      <c r="J1343" s="14" t="str">
        <f t="shared" si="43"/>
        <v/>
      </c>
      <c r="K1343" s="2"/>
      <c r="L1343" s="4" t="str">
        <f>IF(AND(G1343="",H1343=""),"",IF(OR(C1343&lt;NgayBatDau,C1343&gt;NgayKetThuc),"Ngày tháng phải nằm trong kỳ kế toán",IF(AND(F1343&lt;&gt;"",COUNTIF(#REF!,F1343)=0),"Tên loại DT/CP chưa được khai báo vào DS Tên loại DTCP","")))</f>
        <v/>
      </c>
    </row>
    <row r="1344" spans="2:12" ht="27.75" customHeight="1">
      <c r="B1344" s="4">
        <f t="shared" si="42"/>
        <v>1342</v>
      </c>
      <c r="C1344" s="16"/>
      <c r="D1344" s="10"/>
      <c r="E1344" s="2"/>
      <c r="F1344" s="10"/>
      <c r="G1344" s="7"/>
      <c r="H1344" s="7"/>
      <c r="I1344" s="7"/>
      <c r="J1344" s="14" t="str">
        <f t="shared" si="43"/>
        <v/>
      </c>
      <c r="K1344" s="2"/>
      <c r="L1344" s="4" t="str">
        <f>IF(AND(G1344="",H1344=""),"",IF(OR(C1344&lt;NgayBatDau,C1344&gt;NgayKetThuc),"Ngày tháng phải nằm trong kỳ kế toán",IF(AND(F1344&lt;&gt;"",COUNTIF(#REF!,F1344)=0),"Tên loại DT/CP chưa được khai báo vào DS Tên loại DTCP","")))</f>
        <v/>
      </c>
    </row>
    <row r="1345" spans="2:12" ht="27.75" customHeight="1">
      <c r="B1345" s="4">
        <f t="shared" si="42"/>
        <v>1343</v>
      </c>
      <c r="C1345" s="16"/>
      <c r="D1345" s="10"/>
      <c r="E1345" s="2"/>
      <c r="F1345" s="10"/>
      <c r="G1345" s="7"/>
      <c r="H1345" s="7"/>
      <c r="I1345" s="7"/>
      <c r="J1345" s="14" t="str">
        <f t="shared" si="43"/>
        <v/>
      </c>
      <c r="K1345" s="2"/>
      <c r="L1345" s="4" t="str">
        <f>IF(AND(G1345="",H1345=""),"",IF(OR(C1345&lt;NgayBatDau,C1345&gt;NgayKetThuc),"Ngày tháng phải nằm trong kỳ kế toán",IF(AND(F1345&lt;&gt;"",COUNTIF(#REF!,F1345)=0),"Tên loại DT/CP chưa được khai báo vào DS Tên loại DTCP","")))</f>
        <v/>
      </c>
    </row>
    <row r="1346" spans="2:12" ht="27.75" customHeight="1">
      <c r="B1346" s="4">
        <f t="shared" si="42"/>
        <v>1344</v>
      </c>
      <c r="C1346" s="16"/>
      <c r="D1346" s="10"/>
      <c r="E1346" s="2"/>
      <c r="F1346" s="10"/>
      <c r="G1346" s="7"/>
      <c r="H1346" s="7"/>
      <c r="I1346" s="7"/>
      <c r="J1346" s="14" t="str">
        <f t="shared" si="43"/>
        <v/>
      </c>
      <c r="K1346" s="2"/>
      <c r="L1346" s="4" t="str">
        <f>IF(AND(G1346="",H1346=""),"",IF(OR(C1346&lt;NgayBatDau,C1346&gt;NgayKetThuc),"Ngày tháng phải nằm trong kỳ kế toán",IF(AND(F1346&lt;&gt;"",COUNTIF(#REF!,F1346)=0),"Tên loại DT/CP chưa được khai báo vào DS Tên loại DTCP","")))</f>
        <v/>
      </c>
    </row>
    <row r="1347" spans="2:12" ht="27.75" customHeight="1">
      <c r="B1347" s="4">
        <f t="shared" si="42"/>
        <v>1345</v>
      </c>
      <c r="C1347" s="16"/>
      <c r="D1347" s="10"/>
      <c r="E1347" s="2"/>
      <c r="F1347" s="10"/>
      <c r="G1347" s="7"/>
      <c r="H1347" s="7"/>
      <c r="I1347" s="7"/>
      <c r="J1347" s="14" t="str">
        <f t="shared" si="43"/>
        <v/>
      </c>
      <c r="K1347" s="2"/>
      <c r="L1347" s="4" t="str">
        <f>IF(AND(G1347="",H1347=""),"",IF(OR(C1347&lt;NgayBatDau,C1347&gt;NgayKetThuc),"Ngày tháng phải nằm trong kỳ kế toán",IF(AND(F1347&lt;&gt;"",COUNTIF(#REF!,F1347)=0),"Tên loại DT/CP chưa được khai báo vào DS Tên loại DTCP","")))</f>
        <v/>
      </c>
    </row>
    <row r="1348" spans="2:12" ht="27.75" customHeight="1">
      <c r="B1348" s="4">
        <f t="shared" ref="B1348:B1411" si="44">ROW(A1348)-2</f>
        <v>1346</v>
      </c>
      <c r="C1348" s="16"/>
      <c r="D1348" s="10"/>
      <c r="E1348" s="2"/>
      <c r="F1348" s="10"/>
      <c r="G1348" s="7"/>
      <c r="H1348" s="7"/>
      <c r="I1348" s="7"/>
      <c r="J1348" s="14" t="str">
        <f t="shared" ref="J1348:J1411" si="45">IF(G1348&lt;&gt;"",G1348*SUM(1,I1348),IF(H1348&lt;&gt;"",H1348*SUM(1,I1348),""))</f>
        <v/>
      </c>
      <c r="K1348" s="2"/>
      <c r="L1348" s="4" t="str">
        <f>IF(AND(G1348="",H1348=""),"",IF(OR(C1348&lt;NgayBatDau,C1348&gt;NgayKetThuc),"Ngày tháng phải nằm trong kỳ kế toán",IF(AND(F1348&lt;&gt;"",COUNTIF(#REF!,F1348)=0),"Tên loại DT/CP chưa được khai báo vào DS Tên loại DTCP","")))</f>
        <v/>
      </c>
    </row>
    <row r="1349" spans="2:12" ht="27.75" customHeight="1">
      <c r="B1349" s="4">
        <f t="shared" si="44"/>
        <v>1347</v>
      </c>
      <c r="C1349" s="16"/>
      <c r="D1349" s="10"/>
      <c r="E1349" s="2"/>
      <c r="F1349" s="10"/>
      <c r="G1349" s="7"/>
      <c r="H1349" s="7"/>
      <c r="I1349" s="7"/>
      <c r="J1349" s="14" t="str">
        <f t="shared" si="45"/>
        <v/>
      </c>
      <c r="K1349" s="2"/>
      <c r="L1349" s="4" t="str">
        <f>IF(AND(G1349="",H1349=""),"",IF(OR(C1349&lt;NgayBatDau,C1349&gt;NgayKetThuc),"Ngày tháng phải nằm trong kỳ kế toán",IF(AND(F1349&lt;&gt;"",COUNTIF(#REF!,F1349)=0),"Tên loại DT/CP chưa được khai báo vào DS Tên loại DTCP","")))</f>
        <v/>
      </c>
    </row>
    <row r="1350" spans="2:12" ht="27.75" customHeight="1">
      <c r="B1350" s="4">
        <f t="shared" si="44"/>
        <v>1348</v>
      </c>
      <c r="C1350" s="16"/>
      <c r="D1350" s="10"/>
      <c r="E1350" s="2"/>
      <c r="F1350" s="10"/>
      <c r="G1350" s="7"/>
      <c r="H1350" s="7"/>
      <c r="I1350" s="7"/>
      <c r="J1350" s="14" t="str">
        <f t="shared" si="45"/>
        <v/>
      </c>
      <c r="K1350" s="2"/>
      <c r="L1350" s="4" t="str">
        <f>IF(AND(G1350="",H1350=""),"",IF(OR(C1350&lt;NgayBatDau,C1350&gt;NgayKetThuc),"Ngày tháng phải nằm trong kỳ kế toán",IF(AND(F1350&lt;&gt;"",COUNTIF(#REF!,F1350)=0),"Tên loại DT/CP chưa được khai báo vào DS Tên loại DTCP","")))</f>
        <v/>
      </c>
    </row>
    <row r="1351" spans="2:12" ht="27.75" customHeight="1">
      <c r="B1351" s="4">
        <f t="shared" si="44"/>
        <v>1349</v>
      </c>
      <c r="C1351" s="16"/>
      <c r="D1351" s="10"/>
      <c r="E1351" s="2"/>
      <c r="F1351" s="10"/>
      <c r="G1351" s="7"/>
      <c r="H1351" s="7"/>
      <c r="I1351" s="7"/>
      <c r="J1351" s="14" t="str">
        <f t="shared" si="45"/>
        <v/>
      </c>
      <c r="K1351" s="2"/>
      <c r="L1351" s="4" t="str">
        <f>IF(AND(G1351="",H1351=""),"",IF(OR(C1351&lt;NgayBatDau,C1351&gt;NgayKetThuc),"Ngày tháng phải nằm trong kỳ kế toán",IF(AND(F1351&lt;&gt;"",COUNTIF(#REF!,F1351)=0),"Tên loại DT/CP chưa được khai báo vào DS Tên loại DTCP","")))</f>
        <v/>
      </c>
    </row>
    <row r="1352" spans="2:12" ht="27.75" customHeight="1">
      <c r="B1352" s="4">
        <f t="shared" si="44"/>
        <v>1350</v>
      </c>
      <c r="C1352" s="16"/>
      <c r="D1352" s="10"/>
      <c r="E1352" s="2"/>
      <c r="F1352" s="10"/>
      <c r="G1352" s="7"/>
      <c r="H1352" s="7"/>
      <c r="I1352" s="7"/>
      <c r="J1352" s="14" t="str">
        <f t="shared" si="45"/>
        <v/>
      </c>
      <c r="K1352" s="2"/>
      <c r="L1352" s="4" t="str">
        <f>IF(AND(G1352="",H1352=""),"",IF(OR(C1352&lt;NgayBatDau,C1352&gt;NgayKetThuc),"Ngày tháng phải nằm trong kỳ kế toán",IF(AND(F1352&lt;&gt;"",COUNTIF(#REF!,F1352)=0),"Tên loại DT/CP chưa được khai báo vào DS Tên loại DTCP","")))</f>
        <v/>
      </c>
    </row>
    <row r="1353" spans="2:12" ht="27.75" customHeight="1">
      <c r="B1353" s="4">
        <f t="shared" si="44"/>
        <v>1351</v>
      </c>
      <c r="C1353" s="16"/>
      <c r="D1353" s="10"/>
      <c r="E1353" s="2"/>
      <c r="F1353" s="10"/>
      <c r="G1353" s="7"/>
      <c r="H1353" s="7"/>
      <c r="I1353" s="7"/>
      <c r="J1353" s="14" t="str">
        <f t="shared" si="45"/>
        <v/>
      </c>
      <c r="K1353" s="2"/>
      <c r="L1353" s="4" t="str">
        <f>IF(AND(G1353="",H1353=""),"",IF(OR(C1353&lt;NgayBatDau,C1353&gt;NgayKetThuc),"Ngày tháng phải nằm trong kỳ kế toán",IF(AND(F1353&lt;&gt;"",COUNTIF(#REF!,F1353)=0),"Tên loại DT/CP chưa được khai báo vào DS Tên loại DTCP","")))</f>
        <v/>
      </c>
    </row>
    <row r="1354" spans="2:12" ht="27.75" customHeight="1">
      <c r="B1354" s="4">
        <f t="shared" si="44"/>
        <v>1352</v>
      </c>
      <c r="C1354" s="16"/>
      <c r="D1354" s="10"/>
      <c r="E1354" s="2"/>
      <c r="F1354" s="10"/>
      <c r="G1354" s="7"/>
      <c r="H1354" s="7"/>
      <c r="I1354" s="7"/>
      <c r="J1354" s="14" t="str">
        <f t="shared" si="45"/>
        <v/>
      </c>
      <c r="K1354" s="2"/>
      <c r="L1354" s="4" t="str">
        <f>IF(AND(G1354="",H1354=""),"",IF(OR(C1354&lt;NgayBatDau,C1354&gt;NgayKetThuc),"Ngày tháng phải nằm trong kỳ kế toán",IF(AND(F1354&lt;&gt;"",COUNTIF(#REF!,F1354)=0),"Tên loại DT/CP chưa được khai báo vào DS Tên loại DTCP","")))</f>
        <v/>
      </c>
    </row>
    <row r="1355" spans="2:12" ht="27.75" customHeight="1">
      <c r="B1355" s="4">
        <f t="shared" si="44"/>
        <v>1353</v>
      </c>
      <c r="C1355" s="16"/>
      <c r="D1355" s="10"/>
      <c r="E1355" s="2"/>
      <c r="F1355" s="10"/>
      <c r="G1355" s="7"/>
      <c r="H1355" s="7"/>
      <c r="I1355" s="7"/>
      <c r="J1355" s="14" t="str">
        <f t="shared" si="45"/>
        <v/>
      </c>
      <c r="K1355" s="2"/>
      <c r="L1355" s="4" t="str">
        <f>IF(AND(G1355="",H1355=""),"",IF(OR(C1355&lt;NgayBatDau,C1355&gt;NgayKetThuc),"Ngày tháng phải nằm trong kỳ kế toán",IF(AND(F1355&lt;&gt;"",COUNTIF(#REF!,F1355)=0),"Tên loại DT/CP chưa được khai báo vào DS Tên loại DTCP","")))</f>
        <v/>
      </c>
    </row>
    <row r="1356" spans="2:12" ht="27.75" customHeight="1">
      <c r="B1356" s="4">
        <f t="shared" si="44"/>
        <v>1354</v>
      </c>
      <c r="C1356" s="16"/>
      <c r="D1356" s="10"/>
      <c r="E1356" s="2"/>
      <c r="F1356" s="10"/>
      <c r="G1356" s="7"/>
      <c r="H1356" s="7"/>
      <c r="I1356" s="7"/>
      <c r="J1356" s="14" t="str">
        <f t="shared" si="45"/>
        <v/>
      </c>
      <c r="K1356" s="2"/>
      <c r="L1356" s="4" t="str">
        <f>IF(AND(G1356="",H1356=""),"",IF(OR(C1356&lt;NgayBatDau,C1356&gt;NgayKetThuc),"Ngày tháng phải nằm trong kỳ kế toán",IF(AND(F1356&lt;&gt;"",COUNTIF(#REF!,F1356)=0),"Tên loại DT/CP chưa được khai báo vào DS Tên loại DTCP","")))</f>
        <v/>
      </c>
    </row>
    <row r="1357" spans="2:12" ht="27.75" customHeight="1">
      <c r="B1357" s="4">
        <f t="shared" si="44"/>
        <v>1355</v>
      </c>
      <c r="C1357" s="16"/>
      <c r="D1357" s="10"/>
      <c r="E1357" s="2"/>
      <c r="F1357" s="10"/>
      <c r="G1357" s="7"/>
      <c r="H1357" s="7"/>
      <c r="I1357" s="7"/>
      <c r="J1357" s="14" t="str">
        <f t="shared" si="45"/>
        <v/>
      </c>
      <c r="K1357" s="2"/>
      <c r="L1357" s="4" t="str">
        <f>IF(AND(G1357="",H1357=""),"",IF(OR(C1357&lt;NgayBatDau,C1357&gt;NgayKetThuc),"Ngày tháng phải nằm trong kỳ kế toán",IF(AND(F1357&lt;&gt;"",COUNTIF(#REF!,F1357)=0),"Tên loại DT/CP chưa được khai báo vào DS Tên loại DTCP","")))</f>
        <v/>
      </c>
    </row>
    <row r="1358" spans="2:12" ht="27.75" customHeight="1">
      <c r="B1358" s="4">
        <f t="shared" si="44"/>
        <v>1356</v>
      </c>
      <c r="C1358" s="16"/>
      <c r="D1358" s="10"/>
      <c r="E1358" s="2"/>
      <c r="F1358" s="10"/>
      <c r="G1358" s="7"/>
      <c r="H1358" s="7"/>
      <c r="I1358" s="7"/>
      <c r="J1358" s="14" t="str">
        <f t="shared" si="45"/>
        <v/>
      </c>
      <c r="K1358" s="2"/>
      <c r="L1358" s="4" t="str">
        <f>IF(AND(G1358="",H1358=""),"",IF(OR(C1358&lt;NgayBatDau,C1358&gt;NgayKetThuc),"Ngày tháng phải nằm trong kỳ kế toán",IF(AND(F1358&lt;&gt;"",COUNTIF(#REF!,F1358)=0),"Tên loại DT/CP chưa được khai báo vào DS Tên loại DTCP","")))</f>
        <v/>
      </c>
    </row>
    <row r="1359" spans="2:12" ht="27.75" customHeight="1">
      <c r="B1359" s="4">
        <f t="shared" si="44"/>
        <v>1357</v>
      </c>
      <c r="C1359" s="16"/>
      <c r="D1359" s="10"/>
      <c r="E1359" s="2"/>
      <c r="F1359" s="10"/>
      <c r="G1359" s="7"/>
      <c r="H1359" s="7"/>
      <c r="I1359" s="7"/>
      <c r="J1359" s="14" t="str">
        <f t="shared" si="45"/>
        <v/>
      </c>
      <c r="K1359" s="2"/>
      <c r="L1359" s="4" t="str">
        <f>IF(AND(G1359="",H1359=""),"",IF(OR(C1359&lt;NgayBatDau,C1359&gt;NgayKetThuc),"Ngày tháng phải nằm trong kỳ kế toán",IF(AND(F1359&lt;&gt;"",COUNTIF(#REF!,F1359)=0),"Tên loại DT/CP chưa được khai báo vào DS Tên loại DTCP","")))</f>
        <v/>
      </c>
    </row>
    <row r="1360" spans="2:12" ht="27.75" customHeight="1">
      <c r="B1360" s="4">
        <f t="shared" si="44"/>
        <v>1358</v>
      </c>
      <c r="C1360" s="16"/>
      <c r="D1360" s="10"/>
      <c r="E1360" s="2"/>
      <c r="F1360" s="10"/>
      <c r="G1360" s="7"/>
      <c r="H1360" s="7"/>
      <c r="I1360" s="7"/>
      <c r="J1360" s="14" t="str">
        <f t="shared" si="45"/>
        <v/>
      </c>
      <c r="K1360" s="2"/>
      <c r="L1360" s="4" t="str">
        <f>IF(AND(G1360="",H1360=""),"",IF(OR(C1360&lt;NgayBatDau,C1360&gt;NgayKetThuc),"Ngày tháng phải nằm trong kỳ kế toán",IF(AND(F1360&lt;&gt;"",COUNTIF(#REF!,F1360)=0),"Tên loại DT/CP chưa được khai báo vào DS Tên loại DTCP","")))</f>
        <v/>
      </c>
    </row>
    <row r="1361" spans="2:12" ht="27.75" customHeight="1">
      <c r="B1361" s="4">
        <f t="shared" si="44"/>
        <v>1359</v>
      </c>
      <c r="C1361" s="16"/>
      <c r="D1361" s="10"/>
      <c r="E1361" s="2"/>
      <c r="F1361" s="10"/>
      <c r="G1361" s="7"/>
      <c r="H1361" s="7"/>
      <c r="I1361" s="7"/>
      <c r="J1361" s="14" t="str">
        <f t="shared" si="45"/>
        <v/>
      </c>
      <c r="K1361" s="2"/>
      <c r="L1361" s="4" t="str">
        <f>IF(AND(G1361="",H1361=""),"",IF(OR(C1361&lt;NgayBatDau,C1361&gt;NgayKetThuc),"Ngày tháng phải nằm trong kỳ kế toán",IF(AND(F1361&lt;&gt;"",COUNTIF(#REF!,F1361)=0),"Tên loại DT/CP chưa được khai báo vào DS Tên loại DTCP","")))</f>
        <v/>
      </c>
    </row>
    <row r="1362" spans="2:12" ht="27.75" customHeight="1">
      <c r="B1362" s="4">
        <f t="shared" si="44"/>
        <v>1360</v>
      </c>
      <c r="C1362" s="16"/>
      <c r="D1362" s="10"/>
      <c r="E1362" s="2"/>
      <c r="F1362" s="10"/>
      <c r="G1362" s="7"/>
      <c r="H1362" s="7"/>
      <c r="I1362" s="7"/>
      <c r="J1362" s="14" t="str">
        <f t="shared" si="45"/>
        <v/>
      </c>
      <c r="K1362" s="2"/>
      <c r="L1362" s="4" t="str">
        <f>IF(AND(G1362="",H1362=""),"",IF(OR(C1362&lt;NgayBatDau,C1362&gt;NgayKetThuc),"Ngày tháng phải nằm trong kỳ kế toán",IF(AND(F1362&lt;&gt;"",COUNTIF(#REF!,F1362)=0),"Tên loại DT/CP chưa được khai báo vào DS Tên loại DTCP","")))</f>
        <v/>
      </c>
    </row>
    <row r="1363" spans="2:12" ht="27.75" customHeight="1">
      <c r="B1363" s="4">
        <f t="shared" si="44"/>
        <v>1361</v>
      </c>
      <c r="C1363" s="16"/>
      <c r="D1363" s="10"/>
      <c r="E1363" s="2"/>
      <c r="F1363" s="10"/>
      <c r="G1363" s="7"/>
      <c r="H1363" s="7"/>
      <c r="I1363" s="7"/>
      <c r="J1363" s="14" t="str">
        <f t="shared" si="45"/>
        <v/>
      </c>
      <c r="K1363" s="2"/>
      <c r="L1363" s="4" t="str">
        <f>IF(AND(G1363="",H1363=""),"",IF(OR(C1363&lt;NgayBatDau,C1363&gt;NgayKetThuc),"Ngày tháng phải nằm trong kỳ kế toán",IF(AND(F1363&lt;&gt;"",COUNTIF(#REF!,F1363)=0),"Tên loại DT/CP chưa được khai báo vào DS Tên loại DTCP","")))</f>
        <v/>
      </c>
    </row>
    <row r="1364" spans="2:12" ht="27.75" customHeight="1">
      <c r="B1364" s="4">
        <f t="shared" si="44"/>
        <v>1362</v>
      </c>
      <c r="C1364" s="16"/>
      <c r="D1364" s="10"/>
      <c r="E1364" s="2"/>
      <c r="F1364" s="10"/>
      <c r="G1364" s="7"/>
      <c r="H1364" s="7"/>
      <c r="I1364" s="7"/>
      <c r="J1364" s="14" t="str">
        <f t="shared" si="45"/>
        <v/>
      </c>
      <c r="K1364" s="2"/>
      <c r="L1364" s="4" t="str">
        <f>IF(AND(G1364="",H1364=""),"",IF(OR(C1364&lt;NgayBatDau,C1364&gt;NgayKetThuc),"Ngày tháng phải nằm trong kỳ kế toán",IF(AND(F1364&lt;&gt;"",COUNTIF(#REF!,F1364)=0),"Tên loại DT/CP chưa được khai báo vào DS Tên loại DTCP","")))</f>
        <v/>
      </c>
    </row>
    <row r="1365" spans="2:12" ht="27.75" customHeight="1">
      <c r="B1365" s="4">
        <f t="shared" si="44"/>
        <v>1363</v>
      </c>
      <c r="C1365" s="16"/>
      <c r="D1365" s="10"/>
      <c r="E1365" s="2"/>
      <c r="F1365" s="10"/>
      <c r="G1365" s="7"/>
      <c r="H1365" s="7"/>
      <c r="I1365" s="7"/>
      <c r="J1365" s="14" t="str">
        <f t="shared" si="45"/>
        <v/>
      </c>
      <c r="K1365" s="2"/>
      <c r="L1365" s="4" t="str">
        <f>IF(AND(G1365="",H1365=""),"",IF(OR(C1365&lt;NgayBatDau,C1365&gt;NgayKetThuc),"Ngày tháng phải nằm trong kỳ kế toán",IF(AND(F1365&lt;&gt;"",COUNTIF(#REF!,F1365)=0),"Tên loại DT/CP chưa được khai báo vào DS Tên loại DTCP","")))</f>
        <v/>
      </c>
    </row>
    <row r="1366" spans="2:12" ht="27.75" customHeight="1">
      <c r="B1366" s="4">
        <f t="shared" si="44"/>
        <v>1364</v>
      </c>
      <c r="C1366" s="16"/>
      <c r="D1366" s="10"/>
      <c r="E1366" s="2"/>
      <c r="F1366" s="10"/>
      <c r="G1366" s="7"/>
      <c r="H1366" s="7"/>
      <c r="I1366" s="7"/>
      <c r="J1366" s="14" t="str">
        <f t="shared" si="45"/>
        <v/>
      </c>
      <c r="K1366" s="2"/>
      <c r="L1366" s="4" t="str">
        <f>IF(AND(G1366="",H1366=""),"",IF(OR(C1366&lt;NgayBatDau,C1366&gt;NgayKetThuc),"Ngày tháng phải nằm trong kỳ kế toán",IF(AND(F1366&lt;&gt;"",COUNTIF(#REF!,F1366)=0),"Tên loại DT/CP chưa được khai báo vào DS Tên loại DTCP","")))</f>
        <v/>
      </c>
    </row>
    <row r="1367" spans="2:12" ht="27.75" customHeight="1">
      <c r="B1367" s="4">
        <f t="shared" si="44"/>
        <v>1365</v>
      </c>
      <c r="C1367" s="16"/>
      <c r="D1367" s="10"/>
      <c r="E1367" s="2"/>
      <c r="F1367" s="10"/>
      <c r="G1367" s="7"/>
      <c r="H1367" s="7"/>
      <c r="I1367" s="7"/>
      <c r="J1367" s="14" t="str">
        <f t="shared" si="45"/>
        <v/>
      </c>
      <c r="K1367" s="2"/>
      <c r="L1367" s="4" t="str">
        <f>IF(AND(G1367="",H1367=""),"",IF(OR(C1367&lt;NgayBatDau,C1367&gt;NgayKetThuc),"Ngày tháng phải nằm trong kỳ kế toán",IF(AND(F1367&lt;&gt;"",COUNTIF(#REF!,F1367)=0),"Tên loại DT/CP chưa được khai báo vào DS Tên loại DTCP","")))</f>
        <v/>
      </c>
    </row>
    <row r="1368" spans="2:12" ht="27.75" customHeight="1">
      <c r="B1368" s="4">
        <f t="shared" si="44"/>
        <v>1366</v>
      </c>
      <c r="C1368" s="16"/>
      <c r="D1368" s="10"/>
      <c r="E1368" s="2"/>
      <c r="F1368" s="10"/>
      <c r="G1368" s="7"/>
      <c r="H1368" s="7"/>
      <c r="I1368" s="7"/>
      <c r="J1368" s="14" t="str">
        <f t="shared" si="45"/>
        <v/>
      </c>
      <c r="K1368" s="2"/>
      <c r="L1368" s="4" t="str">
        <f>IF(AND(G1368="",H1368=""),"",IF(OR(C1368&lt;NgayBatDau,C1368&gt;NgayKetThuc),"Ngày tháng phải nằm trong kỳ kế toán",IF(AND(F1368&lt;&gt;"",COUNTIF(#REF!,F1368)=0),"Tên loại DT/CP chưa được khai báo vào DS Tên loại DTCP","")))</f>
        <v/>
      </c>
    </row>
    <row r="1369" spans="2:12" ht="27.75" customHeight="1">
      <c r="B1369" s="4">
        <f t="shared" si="44"/>
        <v>1367</v>
      </c>
      <c r="C1369" s="16"/>
      <c r="D1369" s="10"/>
      <c r="E1369" s="2"/>
      <c r="F1369" s="10"/>
      <c r="G1369" s="7"/>
      <c r="H1369" s="7"/>
      <c r="I1369" s="7"/>
      <c r="J1369" s="14" t="str">
        <f t="shared" si="45"/>
        <v/>
      </c>
      <c r="K1369" s="2"/>
      <c r="L1369" s="4" t="str">
        <f>IF(AND(G1369="",H1369=""),"",IF(OR(C1369&lt;NgayBatDau,C1369&gt;NgayKetThuc),"Ngày tháng phải nằm trong kỳ kế toán",IF(AND(F1369&lt;&gt;"",COUNTIF(#REF!,F1369)=0),"Tên loại DT/CP chưa được khai báo vào DS Tên loại DTCP","")))</f>
        <v/>
      </c>
    </row>
    <row r="1370" spans="2:12" ht="27.75" customHeight="1">
      <c r="B1370" s="4">
        <f t="shared" si="44"/>
        <v>1368</v>
      </c>
      <c r="C1370" s="16"/>
      <c r="D1370" s="10"/>
      <c r="E1370" s="2"/>
      <c r="F1370" s="10"/>
      <c r="G1370" s="7"/>
      <c r="H1370" s="7"/>
      <c r="I1370" s="7"/>
      <c r="J1370" s="14" t="str">
        <f t="shared" si="45"/>
        <v/>
      </c>
      <c r="K1370" s="2"/>
      <c r="L1370" s="4" t="str">
        <f>IF(AND(G1370="",H1370=""),"",IF(OR(C1370&lt;NgayBatDau,C1370&gt;NgayKetThuc),"Ngày tháng phải nằm trong kỳ kế toán",IF(AND(F1370&lt;&gt;"",COUNTIF(#REF!,F1370)=0),"Tên loại DT/CP chưa được khai báo vào DS Tên loại DTCP","")))</f>
        <v/>
      </c>
    </row>
    <row r="1371" spans="2:12" ht="27.75" customHeight="1">
      <c r="B1371" s="4">
        <f t="shared" si="44"/>
        <v>1369</v>
      </c>
      <c r="C1371" s="16"/>
      <c r="D1371" s="10"/>
      <c r="E1371" s="2"/>
      <c r="F1371" s="10"/>
      <c r="G1371" s="7"/>
      <c r="H1371" s="7"/>
      <c r="I1371" s="7"/>
      <c r="J1371" s="14" t="str">
        <f t="shared" si="45"/>
        <v/>
      </c>
      <c r="K1371" s="2"/>
      <c r="L1371" s="4" t="str">
        <f>IF(AND(G1371="",H1371=""),"",IF(OR(C1371&lt;NgayBatDau,C1371&gt;NgayKetThuc),"Ngày tháng phải nằm trong kỳ kế toán",IF(AND(F1371&lt;&gt;"",COUNTIF(#REF!,F1371)=0),"Tên loại DT/CP chưa được khai báo vào DS Tên loại DTCP","")))</f>
        <v/>
      </c>
    </row>
    <row r="1372" spans="2:12" ht="27.75" customHeight="1">
      <c r="B1372" s="4">
        <f t="shared" si="44"/>
        <v>1370</v>
      </c>
      <c r="C1372" s="16"/>
      <c r="D1372" s="10"/>
      <c r="E1372" s="2"/>
      <c r="F1372" s="10"/>
      <c r="G1372" s="7"/>
      <c r="H1372" s="7"/>
      <c r="I1372" s="7"/>
      <c r="J1372" s="14" t="str">
        <f t="shared" si="45"/>
        <v/>
      </c>
      <c r="K1372" s="2"/>
      <c r="L1372" s="4" t="str">
        <f>IF(AND(G1372="",H1372=""),"",IF(OR(C1372&lt;NgayBatDau,C1372&gt;NgayKetThuc),"Ngày tháng phải nằm trong kỳ kế toán",IF(AND(F1372&lt;&gt;"",COUNTIF(#REF!,F1372)=0),"Tên loại DT/CP chưa được khai báo vào DS Tên loại DTCP","")))</f>
        <v/>
      </c>
    </row>
    <row r="1373" spans="2:12" ht="27.75" customHeight="1">
      <c r="B1373" s="4">
        <f t="shared" si="44"/>
        <v>1371</v>
      </c>
      <c r="C1373" s="16"/>
      <c r="D1373" s="10"/>
      <c r="E1373" s="2"/>
      <c r="F1373" s="10"/>
      <c r="G1373" s="7"/>
      <c r="H1373" s="7"/>
      <c r="I1373" s="7"/>
      <c r="J1373" s="14" t="str">
        <f t="shared" si="45"/>
        <v/>
      </c>
      <c r="K1373" s="2"/>
      <c r="L1373" s="4" t="str">
        <f>IF(AND(G1373="",H1373=""),"",IF(OR(C1373&lt;NgayBatDau,C1373&gt;NgayKetThuc),"Ngày tháng phải nằm trong kỳ kế toán",IF(AND(F1373&lt;&gt;"",COUNTIF(#REF!,F1373)=0),"Tên loại DT/CP chưa được khai báo vào DS Tên loại DTCP","")))</f>
        <v/>
      </c>
    </row>
    <row r="1374" spans="2:12" ht="27.75" customHeight="1">
      <c r="B1374" s="4">
        <f t="shared" si="44"/>
        <v>1372</v>
      </c>
      <c r="C1374" s="16"/>
      <c r="D1374" s="10"/>
      <c r="E1374" s="2"/>
      <c r="F1374" s="10"/>
      <c r="G1374" s="7"/>
      <c r="H1374" s="7"/>
      <c r="I1374" s="7"/>
      <c r="J1374" s="14" t="str">
        <f t="shared" si="45"/>
        <v/>
      </c>
      <c r="K1374" s="2"/>
      <c r="L1374" s="4" t="str">
        <f>IF(AND(G1374="",H1374=""),"",IF(OR(C1374&lt;NgayBatDau,C1374&gt;NgayKetThuc),"Ngày tháng phải nằm trong kỳ kế toán",IF(AND(F1374&lt;&gt;"",COUNTIF(#REF!,F1374)=0),"Tên loại DT/CP chưa được khai báo vào DS Tên loại DTCP","")))</f>
        <v/>
      </c>
    </row>
    <row r="1375" spans="2:12" ht="27.75" customHeight="1">
      <c r="B1375" s="4">
        <f t="shared" si="44"/>
        <v>1373</v>
      </c>
      <c r="C1375" s="16"/>
      <c r="D1375" s="10"/>
      <c r="E1375" s="2"/>
      <c r="F1375" s="10"/>
      <c r="G1375" s="7"/>
      <c r="H1375" s="7"/>
      <c r="I1375" s="7"/>
      <c r="J1375" s="14" t="str">
        <f t="shared" si="45"/>
        <v/>
      </c>
      <c r="K1375" s="2"/>
      <c r="L1375" s="4" t="str">
        <f>IF(AND(G1375="",H1375=""),"",IF(OR(C1375&lt;NgayBatDau,C1375&gt;NgayKetThuc),"Ngày tháng phải nằm trong kỳ kế toán",IF(AND(F1375&lt;&gt;"",COUNTIF(#REF!,F1375)=0),"Tên loại DT/CP chưa được khai báo vào DS Tên loại DTCP","")))</f>
        <v/>
      </c>
    </row>
    <row r="1376" spans="2:12" ht="27.75" customHeight="1">
      <c r="B1376" s="4">
        <f t="shared" si="44"/>
        <v>1374</v>
      </c>
      <c r="C1376" s="16"/>
      <c r="D1376" s="10"/>
      <c r="E1376" s="2"/>
      <c r="F1376" s="10"/>
      <c r="G1376" s="7"/>
      <c r="H1376" s="7"/>
      <c r="I1376" s="7"/>
      <c r="J1376" s="14" t="str">
        <f t="shared" si="45"/>
        <v/>
      </c>
      <c r="K1376" s="2"/>
      <c r="L1376" s="4" t="str">
        <f>IF(AND(G1376="",H1376=""),"",IF(OR(C1376&lt;NgayBatDau,C1376&gt;NgayKetThuc),"Ngày tháng phải nằm trong kỳ kế toán",IF(AND(F1376&lt;&gt;"",COUNTIF(#REF!,F1376)=0),"Tên loại DT/CP chưa được khai báo vào DS Tên loại DTCP","")))</f>
        <v/>
      </c>
    </row>
    <row r="1377" spans="2:12" ht="27.75" customHeight="1">
      <c r="B1377" s="4">
        <f t="shared" si="44"/>
        <v>1375</v>
      </c>
      <c r="C1377" s="16"/>
      <c r="D1377" s="10"/>
      <c r="E1377" s="2"/>
      <c r="F1377" s="10"/>
      <c r="G1377" s="7"/>
      <c r="H1377" s="7"/>
      <c r="I1377" s="7"/>
      <c r="J1377" s="14" t="str">
        <f t="shared" si="45"/>
        <v/>
      </c>
      <c r="K1377" s="2"/>
      <c r="L1377" s="4" t="str">
        <f>IF(AND(G1377="",H1377=""),"",IF(OR(C1377&lt;NgayBatDau,C1377&gt;NgayKetThuc),"Ngày tháng phải nằm trong kỳ kế toán",IF(AND(F1377&lt;&gt;"",COUNTIF(#REF!,F1377)=0),"Tên loại DT/CP chưa được khai báo vào DS Tên loại DTCP","")))</f>
        <v/>
      </c>
    </row>
    <row r="1378" spans="2:12" ht="27.75" customHeight="1">
      <c r="B1378" s="4">
        <f t="shared" si="44"/>
        <v>1376</v>
      </c>
      <c r="C1378" s="16"/>
      <c r="D1378" s="10"/>
      <c r="E1378" s="2"/>
      <c r="F1378" s="10"/>
      <c r="G1378" s="7"/>
      <c r="H1378" s="7"/>
      <c r="I1378" s="7"/>
      <c r="J1378" s="14" t="str">
        <f t="shared" si="45"/>
        <v/>
      </c>
      <c r="K1378" s="2"/>
      <c r="L1378" s="4" t="str">
        <f>IF(AND(G1378="",H1378=""),"",IF(OR(C1378&lt;NgayBatDau,C1378&gt;NgayKetThuc),"Ngày tháng phải nằm trong kỳ kế toán",IF(AND(F1378&lt;&gt;"",COUNTIF(#REF!,F1378)=0),"Tên loại DT/CP chưa được khai báo vào DS Tên loại DTCP","")))</f>
        <v/>
      </c>
    </row>
    <row r="1379" spans="2:12" ht="27.75" customHeight="1">
      <c r="B1379" s="4">
        <f t="shared" si="44"/>
        <v>1377</v>
      </c>
      <c r="C1379" s="16"/>
      <c r="D1379" s="10"/>
      <c r="E1379" s="2"/>
      <c r="F1379" s="10"/>
      <c r="G1379" s="7"/>
      <c r="H1379" s="7"/>
      <c r="I1379" s="7"/>
      <c r="J1379" s="14" t="str">
        <f t="shared" si="45"/>
        <v/>
      </c>
      <c r="K1379" s="2"/>
      <c r="L1379" s="4" t="str">
        <f>IF(AND(G1379="",H1379=""),"",IF(OR(C1379&lt;NgayBatDau,C1379&gt;NgayKetThuc),"Ngày tháng phải nằm trong kỳ kế toán",IF(AND(F1379&lt;&gt;"",COUNTIF(#REF!,F1379)=0),"Tên loại DT/CP chưa được khai báo vào DS Tên loại DTCP","")))</f>
        <v/>
      </c>
    </row>
    <row r="1380" spans="2:12" ht="27.75" customHeight="1">
      <c r="B1380" s="4">
        <f t="shared" si="44"/>
        <v>1378</v>
      </c>
      <c r="C1380" s="16"/>
      <c r="D1380" s="10"/>
      <c r="E1380" s="2"/>
      <c r="F1380" s="10"/>
      <c r="G1380" s="7"/>
      <c r="H1380" s="7"/>
      <c r="I1380" s="7"/>
      <c r="J1380" s="14" t="str">
        <f t="shared" si="45"/>
        <v/>
      </c>
      <c r="K1380" s="2"/>
      <c r="L1380" s="4" t="str">
        <f>IF(AND(G1380="",H1380=""),"",IF(OR(C1380&lt;NgayBatDau,C1380&gt;NgayKetThuc),"Ngày tháng phải nằm trong kỳ kế toán",IF(AND(F1380&lt;&gt;"",COUNTIF(#REF!,F1380)=0),"Tên loại DT/CP chưa được khai báo vào DS Tên loại DTCP","")))</f>
        <v/>
      </c>
    </row>
    <row r="1381" spans="2:12" ht="27.75" customHeight="1">
      <c r="B1381" s="4">
        <f t="shared" si="44"/>
        <v>1379</v>
      </c>
      <c r="C1381" s="16"/>
      <c r="D1381" s="10"/>
      <c r="E1381" s="2"/>
      <c r="F1381" s="10"/>
      <c r="G1381" s="7"/>
      <c r="H1381" s="7"/>
      <c r="I1381" s="7"/>
      <c r="J1381" s="14" t="str">
        <f t="shared" si="45"/>
        <v/>
      </c>
      <c r="K1381" s="2"/>
      <c r="L1381" s="4" t="str">
        <f>IF(AND(G1381="",H1381=""),"",IF(OR(C1381&lt;NgayBatDau,C1381&gt;NgayKetThuc),"Ngày tháng phải nằm trong kỳ kế toán",IF(AND(F1381&lt;&gt;"",COUNTIF(#REF!,F1381)=0),"Tên loại DT/CP chưa được khai báo vào DS Tên loại DTCP","")))</f>
        <v/>
      </c>
    </row>
    <row r="1382" spans="2:12" ht="27.75" customHeight="1">
      <c r="B1382" s="4">
        <f t="shared" si="44"/>
        <v>1380</v>
      </c>
      <c r="C1382" s="16"/>
      <c r="D1382" s="10"/>
      <c r="E1382" s="2"/>
      <c r="F1382" s="10"/>
      <c r="G1382" s="7"/>
      <c r="H1382" s="7"/>
      <c r="I1382" s="7"/>
      <c r="J1382" s="14" t="str">
        <f t="shared" si="45"/>
        <v/>
      </c>
      <c r="K1382" s="2"/>
      <c r="L1382" s="4" t="str">
        <f>IF(AND(G1382="",H1382=""),"",IF(OR(C1382&lt;NgayBatDau,C1382&gt;NgayKetThuc),"Ngày tháng phải nằm trong kỳ kế toán",IF(AND(F1382&lt;&gt;"",COUNTIF(#REF!,F1382)=0),"Tên loại DT/CP chưa được khai báo vào DS Tên loại DTCP","")))</f>
        <v/>
      </c>
    </row>
    <row r="1383" spans="2:12" ht="27.75" customHeight="1">
      <c r="B1383" s="4">
        <f t="shared" si="44"/>
        <v>1381</v>
      </c>
      <c r="C1383" s="16"/>
      <c r="D1383" s="10"/>
      <c r="E1383" s="2"/>
      <c r="F1383" s="10"/>
      <c r="G1383" s="7"/>
      <c r="H1383" s="7"/>
      <c r="I1383" s="7"/>
      <c r="J1383" s="14" t="str">
        <f t="shared" si="45"/>
        <v/>
      </c>
      <c r="K1383" s="2"/>
      <c r="L1383" s="4" t="str">
        <f>IF(AND(G1383="",H1383=""),"",IF(OR(C1383&lt;NgayBatDau,C1383&gt;NgayKetThuc),"Ngày tháng phải nằm trong kỳ kế toán",IF(AND(F1383&lt;&gt;"",COUNTIF(#REF!,F1383)=0),"Tên loại DT/CP chưa được khai báo vào DS Tên loại DTCP","")))</f>
        <v/>
      </c>
    </row>
    <row r="1384" spans="2:12" ht="27.75" customHeight="1">
      <c r="B1384" s="4">
        <f t="shared" si="44"/>
        <v>1382</v>
      </c>
      <c r="C1384" s="16"/>
      <c r="D1384" s="10"/>
      <c r="E1384" s="2"/>
      <c r="F1384" s="10"/>
      <c r="G1384" s="7"/>
      <c r="H1384" s="7"/>
      <c r="I1384" s="7"/>
      <c r="J1384" s="14" t="str">
        <f t="shared" si="45"/>
        <v/>
      </c>
      <c r="K1384" s="2"/>
      <c r="L1384" s="4" t="str">
        <f>IF(AND(G1384="",H1384=""),"",IF(OR(C1384&lt;NgayBatDau,C1384&gt;NgayKetThuc),"Ngày tháng phải nằm trong kỳ kế toán",IF(AND(F1384&lt;&gt;"",COUNTIF(#REF!,F1384)=0),"Tên loại DT/CP chưa được khai báo vào DS Tên loại DTCP","")))</f>
        <v/>
      </c>
    </row>
    <row r="1385" spans="2:12" ht="27.75" customHeight="1">
      <c r="B1385" s="4">
        <f t="shared" si="44"/>
        <v>1383</v>
      </c>
      <c r="C1385" s="16"/>
      <c r="D1385" s="10"/>
      <c r="E1385" s="2"/>
      <c r="F1385" s="10"/>
      <c r="G1385" s="7"/>
      <c r="H1385" s="7"/>
      <c r="I1385" s="7"/>
      <c r="J1385" s="14" t="str">
        <f t="shared" si="45"/>
        <v/>
      </c>
      <c r="K1385" s="2"/>
      <c r="L1385" s="4" t="str">
        <f>IF(AND(G1385="",H1385=""),"",IF(OR(C1385&lt;NgayBatDau,C1385&gt;NgayKetThuc),"Ngày tháng phải nằm trong kỳ kế toán",IF(AND(F1385&lt;&gt;"",COUNTIF(#REF!,F1385)=0),"Tên loại DT/CP chưa được khai báo vào DS Tên loại DTCP","")))</f>
        <v/>
      </c>
    </row>
    <row r="1386" spans="2:12" ht="27.75" customHeight="1">
      <c r="B1386" s="4">
        <f t="shared" si="44"/>
        <v>1384</v>
      </c>
      <c r="C1386" s="16"/>
      <c r="D1386" s="10"/>
      <c r="E1386" s="2"/>
      <c r="F1386" s="10"/>
      <c r="G1386" s="7"/>
      <c r="H1386" s="7"/>
      <c r="I1386" s="7"/>
      <c r="J1386" s="14" t="str">
        <f t="shared" si="45"/>
        <v/>
      </c>
      <c r="K1386" s="2"/>
      <c r="L1386" s="4" t="str">
        <f>IF(AND(G1386="",H1386=""),"",IF(OR(C1386&lt;NgayBatDau,C1386&gt;NgayKetThuc),"Ngày tháng phải nằm trong kỳ kế toán",IF(AND(F1386&lt;&gt;"",COUNTIF(#REF!,F1386)=0),"Tên loại DT/CP chưa được khai báo vào DS Tên loại DTCP","")))</f>
        <v/>
      </c>
    </row>
    <row r="1387" spans="2:12" ht="27.75" customHeight="1">
      <c r="B1387" s="4">
        <f t="shared" si="44"/>
        <v>1385</v>
      </c>
      <c r="C1387" s="16"/>
      <c r="D1387" s="10"/>
      <c r="E1387" s="2"/>
      <c r="F1387" s="10"/>
      <c r="G1387" s="7"/>
      <c r="H1387" s="7"/>
      <c r="I1387" s="7"/>
      <c r="J1387" s="14" t="str">
        <f t="shared" si="45"/>
        <v/>
      </c>
      <c r="K1387" s="2"/>
      <c r="L1387" s="4" t="str">
        <f>IF(AND(G1387="",H1387=""),"",IF(OR(C1387&lt;NgayBatDau,C1387&gt;NgayKetThuc),"Ngày tháng phải nằm trong kỳ kế toán",IF(AND(F1387&lt;&gt;"",COUNTIF(#REF!,F1387)=0),"Tên loại DT/CP chưa được khai báo vào DS Tên loại DTCP","")))</f>
        <v/>
      </c>
    </row>
    <row r="1388" spans="2:12" ht="27.75" customHeight="1">
      <c r="B1388" s="4">
        <f t="shared" si="44"/>
        <v>1386</v>
      </c>
      <c r="C1388" s="16"/>
      <c r="D1388" s="10"/>
      <c r="E1388" s="2"/>
      <c r="F1388" s="10"/>
      <c r="G1388" s="7"/>
      <c r="H1388" s="7"/>
      <c r="I1388" s="7"/>
      <c r="J1388" s="14" t="str">
        <f t="shared" si="45"/>
        <v/>
      </c>
      <c r="K1388" s="2"/>
      <c r="L1388" s="4" t="str">
        <f>IF(AND(G1388="",H1388=""),"",IF(OR(C1388&lt;NgayBatDau,C1388&gt;NgayKetThuc),"Ngày tháng phải nằm trong kỳ kế toán",IF(AND(F1388&lt;&gt;"",COUNTIF(#REF!,F1388)=0),"Tên loại DT/CP chưa được khai báo vào DS Tên loại DTCP","")))</f>
        <v/>
      </c>
    </row>
    <row r="1389" spans="2:12" ht="27.75" customHeight="1">
      <c r="B1389" s="4">
        <f t="shared" si="44"/>
        <v>1387</v>
      </c>
      <c r="C1389" s="16"/>
      <c r="D1389" s="10"/>
      <c r="E1389" s="2"/>
      <c r="F1389" s="10"/>
      <c r="G1389" s="7"/>
      <c r="H1389" s="7"/>
      <c r="I1389" s="7"/>
      <c r="J1389" s="14" t="str">
        <f t="shared" si="45"/>
        <v/>
      </c>
      <c r="K1389" s="2"/>
      <c r="L1389" s="4" t="str">
        <f>IF(AND(G1389="",H1389=""),"",IF(OR(C1389&lt;NgayBatDau,C1389&gt;NgayKetThuc),"Ngày tháng phải nằm trong kỳ kế toán",IF(AND(F1389&lt;&gt;"",COUNTIF(#REF!,F1389)=0),"Tên loại DT/CP chưa được khai báo vào DS Tên loại DTCP","")))</f>
        <v/>
      </c>
    </row>
    <row r="1390" spans="2:12" ht="27.75" customHeight="1">
      <c r="B1390" s="4">
        <f t="shared" si="44"/>
        <v>1388</v>
      </c>
      <c r="C1390" s="16"/>
      <c r="D1390" s="10"/>
      <c r="E1390" s="2"/>
      <c r="F1390" s="10"/>
      <c r="G1390" s="7"/>
      <c r="H1390" s="7"/>
      <c r="I1390" s="7"/>
      <c r="J1390" s="14" t="str">
        <f t="shared" si="45"/>
        <v/>
      </c>
      <c r="K1390" s="2"/>
      <c r="L1390" s="4" t="str">
        <f>IF(AND(G1390="",H1390=""),"",IF(OR(C1390&lt;NgayBatDau,C1390&gt;NgayKetThuc),"Ngày tháng phải nằm trong kỳ kế toán",IF(AND(F1390&lt;&gt;"",COUNTIF(#REF!,F1390)=0),"Tên loại DT/CP chưa được khai báo vào DS Tên loại DTCP","")))</f>
        <v/>
      </c>
    </row>
    <row r="1391" spans="2:12" ht="27.75" customHeight="1">
      <c r="B1391" s="4">
        <f t="shared" si="44"/>
        <v>1389</v>
      </c>
      <c r="C1391" s="16"/>
      <c r="D1391" s="10"/>
      <c r="E1391" s="2"/>
      <c r="F1391" s="10"/>
      <c r="G1391" s="7"/>
      <c r="H1391" s="7"/>
      <c r="I1391" s="7"/>
      <c r="J1391" s="14" t="str">
        <f t="shared" si="45"/>
        <v/>
      </c>
      <c r="K1391" s="2"/>
      <c r="L1391" s="4" t="str">
        <f>IF(AND(G1391="",H1391=""),"",IF(OR(C1391&lt;NgayBatDau,C1391&gt;NgayKetThuc),"Ngày tháng phải nằm trong kỳ kế toán",IF(AND(F1391&lt;&gt;"",COUNTIF(#REF!,F1391)=0),"Tên loại DT/CP chưa được khai báo vào DS Tên loại DTCP","")))</f>
        <v/>
      </c>
    </row>
    <row r="1392" spans="2:12" ht="27.75" customHeight="1">
      <c r="B1392" s="4">
        <f t="shared" si="44"/>
        <v>1390</v>
      </c>
      <c r="C1392" s="16"/>
      <c r="D1392" s="10"/>
      <c r="E1392" s="2"/>
      <c r="F1392" s="10"/>
      <c r="G1392" s="7"/>
      <c r="H1392" s="7"/>
      <c r="I1392" s="7"/>
      <c r="J1392" s="14" t="str">
        <f t="shared" si="45"/>
        <v/>
      </c>
      <c r="K1392" s="2"/>
      <c r="L1392" s="4" t="str">
        <f>IF(AND(G1392="",H1392=""),"",IF(OR(C1392&lt;NgayBatDau,C1392&gt;NgayKetThuc),"Ngày tháng phải nằm trong kỳ kế toán",IF(AND(F1392&lt;&gt;"",COUNTIF(#REF!,F1392)=0),"Tên loại DT/CP chưa được khai báo vào DS Tên loại DTCP","")))</f>
        <v/>
      </c>
    </row>
    <row r="1393" spans="2:12" ht="27.75" customHeight="1">
      <c r="B1393" s="4">
        <f t="shared" si="44"/>
        <v>1391</v>
      </c>
      <c r="C1393" s="16"/>
      <c r="D1393" s="10"/>
      <c r="E1393" s="2"/>
      <c r="F1393" s="10"/>
      <c r="G1393" s="7"/>
      <c r="H1393" s="7"/>
      <c r="I1393" s="7"/>
      <c r="J1393" s="14" t="str">
        <f t="shared" si="45"/>
        <v/>
      </c>
      <c r="K1393" s="2"/>
      <c r="L1393" s="4" t="str">
        <f>IF(AND(G1393="",H1393=""),"",IF(OR(C1393&lt;NgayBatDau,C1393&gt;NgayKetThuc),"Ngày tháng phải nằm trong kỳ kế toán",IF(AND(F1393&lt;&gt;"",COUNTIF(#REF!,F1393)=0),"Tên loại DT/CP chưa được khai báo vào DS Tên loại DTCP","")))</f>
        <v/>
      </c>
    </row>
    <row r="1394" spans="2:12" ht="27.75" customHeight="1">
      <c r="B1394" s="4">
        <f t="shared" si="44"/>
        <v>1392</v>
      </c>
      <c r="C1394" s="16"/>
      <c r="D1394" s="10"/>
      <c r="E1394" s="2"/>
      <c r="F1394" s="10"/>
      <c r="G1394" s="7"/>
      <c r="H1394" s="7"/>
      <c r="I1394" s="7"/>
      <c r="J1394" s="14" t="str">
        <f t="shared" si="45"/>
        <v/>
      </c>
      <c r="K1394" s="2"/>
      <c r="L1394" s="4" t="str">
        <f>IF(AND(G1394="",H1394=""),"",IF(OR(C1394&lt;NgayBatDau,C1394&gt;NgayKetThuc),"Ngày tháng phải nằm trong kỳ kế toán",IF(AND(F1394&lt;&gt;"",COUNTIF(#REF!,F1394)=0),"Tên loại DT/CP chưa được khai báo vào DS Tên loại DTCP","")))</f>
        <v/>
      </c>
    </row>
    <row r="1395" spans="2:12" ht="27.75" customHeight="1">
      <c r="B1395" s="4">
        <f t="shared" si="44"/>
        <v>1393</v>
      </c>
      <c r="C1395" s="16"/>
      <c r="D1395" s="10"/>
      <c r="E1395" s="2"/>
      <c r="F1395" s="10"/>
      <c r="G1395" s="7"/>
      <c r="H1395" s="7"/>
      <c r="I1395" s="7"/>
      <c r="J1395" s="14" t="str">
        <f t="shared" si="45"/>
        <v/>
      </c>
      <c r="K1395" s="2"/>
      <c r="L1395" s="4" t="str">
        <f>IF(AND(G1395="",H1395=""),"",IF(OR(C1395&lt;NgayBatDau,C1395&gt;NgayKetThuc),"Ngày tháng phải nằm trong kỳ kế toán",IF(AND(F1395&lt;&gt;"",COUNTIF(#REF!,F1395)=0),"Tên loại DT/CP chưa được khai báo vào DS Tên loại DTCP","")))</f>
        <v/>
      </c>
    </row>
    <row r="1396" spans="2:12" ht="27.75" customHeight="1">
      <c r="B1396" s="4">
        <f t="shared" si="44"/>
        <v>1394</v>
      </c>
      <c r="C1396" s="16"/>
      <c r="D1396" s="10"/>
      <c r="E1396" s="2"/>
      <c r="F1396" s="10"/>
      <c r="G1396" s="7"/>
      <c r="H1396" s="7"/>
      <c r="I1396" s="7"/>
      <c r="J1396" s="14" t="str">
        <f t="shared" si="45"/>
        <v/>
      </c>
      <c r="K1396" s="2"/>
      <c r="L1396" s="4" t="str">
        <f>IF(AND(G1396="",H1396=""),"",IF(OR(C1396&lt;NgayBatDau,C1396&gt;NgayKetThuc),"Ngày tháng phải nằm trong kỳ kế toán",IF(AND(F1396&lt;&gt;"",COUNTIF(#REF!,F1396)=0),"Tên loại DT/CP chưa được khai báo vào DS Tên loại DTCP","")))</f>
        <v/>
      </c>
    </row>
    <row r="1397" spans="2:12" ht="27.75" customHeight="1">
      <c r="B1397" s="4">
        <f t="shared" si="44"/>
        <v>1395</v>
      </c>
      <c r="C1397" s="16"/>
      <c r="D1397" s="10"/>
      <c r="E1397" s="2"/>
      <c r="F1397" s="10"/>
      <c r="G1397" s="7"/>
      <c r="H1397" s="7"/>
      <c r="I1397" s="7"/>
      <c r="J1397" s="14" t="str">
        <f t="shared" si="45"/>
        <v/>
      </c>
      <c r="K1397" s="2"/>
      <c r="L1397" s="4" t="str">
        <f>IF(AND(G1397="",H1397=""),"",IF(OR(C1397&lt;NgayBatDau,C1397&gt;NgayKetThuc),"Ngày tháng phải nằm trong kỳ kế toán",IF(AND(F1397&lt;&gt;"",COUNTIF(#REF!,F1397)=0),"Tên loại DT/CP chưa được khai báo vào DS Tên loại DTCP","")))</f>
        <v/>
      </c>
    </row>
    <row r="1398" spans="2:12" ht="27.75" customHeight="1">
      <c r="B1398" s="4">
        <f t="shared" si="44"/>
        <v>1396</v>
      </c>
      <c r="C1398" s="16"/>
      <c r="D1398" s="10"/>
      <c r="E1398" s="2"/>
      <c r="F1398" s="10"/>
      <c r="G1398" s="7"/>
      <c r="H1398" s="7"/>
      <c r="I1398" s="7"/>
      <c r="J1398" s="14" t="str">
        <f t="shared" si="45"/>
        <v/>
      </c>
      <c r="K1398" s="2"/>
      <c r="L1398" s="4" t="str">
        <f>IF(AND(G1398="",H1398=""),"",IF(OR(C1398&lt;NgayBatDau,C1398&gt;NgayKetThuc),"Ngày tháng phải nằm trong kỳ kế toán",IF(AND(F1398&lt;&gt;"",COUNTIF(#REF!,F1398)=0),"Tên loại DT/CP chưa được khai báo vào DS Tên loại DTCP","")))</f>
        <v/>
      </c>
    </row>
    <row r="1399" spans="2:12" ht="27.75" customHeight="1">
      <c r="B1399" s="4">
        <f t="shared" si="44"/>
        <v>1397</v>
      </c>
      <c r="C1399" s="16"/>
      <c r="D1399" s="10"/>
      <c r="E1399" s="2"/>
      <c r="F1399" s="10"/>
      <c r="G1399" s="7"/>
      <c r="H1399" s="7"/>
      <c r="I1399" s="7"/>
      <c r="J1399" s="14" t="str">
        <f t="shared" si="45"/>
        <v/>
      </c>
      <c r="K1399" s="2"/>
      <c r="L1399" s="4" t="str">
        <f>IF(AND(G1399="",H1399=""),"",IF(OR(C1399&lt;NgayBatDau,C1399&gt;NgayKetThuc),"Ngày tháng phải nằm trong kỳ kế toán",IF(AND(F1399&lt;&gt;"",COUNTIF(#REF!,F1399)=0),"Tên loại DT/CP chưa được khai báo vào DS Tên loại DTCP","")))</f>
        <v/>
      </c>
    </row>
    <row r="1400" spans="2:12" ht="27.75" customHeight="1">
      <c r="B1400" s="4">
        <f t="shared" si="44"/>
        <v>1398</v>
      </c>
      <c r="C1400" s="16"/>
      <c r="D1400" s="10"/>
      <c r="E1400" s="2"/>
      <c r="F1400" s="10"/>
      <c r="G1400" s="7"/>
      <c r="H1400" s="7"/>
      <c r="I1400" s="7"/>
      <c r="J1400" s="14" t="str">
        <f t="shared" si="45"/>
        <v/>
      </c>
      <c r="K1400" s="2"/>
      <c r="L1400" s="4" t="str">
        <f>IF(AND(G1400="",H1400=""),"",IF(OR(C1400&lt;NgayBatDau,C1400&gt;NgayKetThuc),"Ngày tháng phải nằm trong kỳ kế toán",IF(AND(F1400&lt;&gt;"",COUNTIF(#REF!,F1400)=0),"Tên loại DT/CP chưa được khai báo vào DS Tên loại DTCP","")))</f>
        <v/>
      </c>
    </row>
    <row r="1401" spans="2:12" ht="27.75" customHeight="1">
      <c r="B1401" s="4">
        <f t="shared" si="44"/>
        <v>1399</v>
      </c>
      <c r="C1401" s="16"/>
      <c r="D1401" s="10"/>
      <c r="E1401" s="2"/>
      <c r="F1401" s="10"/>
      <c r="G1401" s="7"/>
      <c r="H1401" s="7"/>
      <c r="I1401" s="7"/>
      <c r="J1401" s="14" t="str">
        <f t="shared" si="45"/>
        <v/>
      </c>
      <c r="K1401" s="2"/>
      <c r="L1401" s="4" t="str">
        <f>IF(AND(G1401="",H1401=""),"",IF(OR(C1401&lt;NgayBatDau,C1401&gt;NgayKetThuc),"Ngày tháng phải nằm trong kỳ kế toán",IF(AND(F1401&lt;&gt;"",COUNTIF(#REF!,F1401)=0),"Tên loại DT/CP chưa được khai báo vào DS Tên loại DTCP","")))</f>
        <v/>
      </c>
    </row>
    <row r="1402" spans="2:12" ht="27.75" customHeight="1">
      <c r="B1402" s="4">
        <f t="shared" si="44"/>
        <v>1400</v>
      </c>
      <c r="C1402" s="16"/>
      <c r="D1402" s="10"/>
      <c r="E1402" s="2"/>
      <c r="F1402" s="10"/>
      <c r="G1402" s="7"/>
      <c r="H1402" s="7"/>
      <c r="I1402" s="7"/>
      <c r="J1402" s="14" t="str">
        <f t="shared" si="45"/>
        <v/>
      </c>
      <c r="K1402" s="2"/>
      <c r="L1402" s="4" t="str">
        <f>IF(AND(G1402="",H1402=""),"",IF(OR(C1402&lt;NgayBatDau,C1402&gt;NgayKetThuc),"Ngày tháng phải nằm trong kỳ kế toán",IF(AND(F1402&lt;&gt;"",COUNTIF(#REF!,F1402)=0),"Tên loại DT/CP chưa được khai báo vào DS Tên loại DTCP","")))</f>
        <v/>
      </c>
    </row>
    <row r="1403" spans="2:12" ht="27.75" customHeight="1">
      <c r="B1403" s="4">
        <f t="shared" si="44"/>
        <v>1401</v>
      </c>
      <c r="C1403" s="16"/>
      <c r="D1403" s="10"/>
      <c r="E1403" s="2"/>
      <c r="F1403" s="10"/>
      <c r="G1403" s="7"/>
      <c r="H1403" s="7"/>
      <c r="I1403" s="7"/>
      <c r="J1403" s="14" t="str">
        <f t="shared" si="45"/>
        <v/>
      </c>
      <c r="K1403" s="2"/>
      <c r="L1403" s="4" t="str">
        <f>IF(AND(G1403="",H1403=""),"",IF(OR(C1403&lt;NgayBatDau,C1403&gt;NgayKetThuc),"Ngày tháng phải nằm trong kỳ kế toán",IF(AND(F1403&lt;&gt;"",COUNTIF(#REF!,F1403)=0),"Tên loại DT/CP chưa được khai báo vào DS Tên loại DTCP","")))</f>
        <v/>
      </c>
    </row>
    <row r="1404" spans="2:12" ht="27.75" customHeight="1">
      <c r="B1404" s="4">
        <f t="shared" si="44"/>
        <v>1402</v>
      </c>
      <c r="C1404" s="16"/>
      <c r="D1404" s="10"/>
      <c r="E1404" s="2"/>
      <c r="F1404" s="10"/>
      <c r="G1404" s="7"/>
      <c r="H1404" s="7"/>
      <c r="I1404" s="7"/>
      <c r="J1404" s="14" t="str">
        <f t="shared" si="45"/>
        <v/>
      </c>
      <c r="K1404" s="2"/>
      <c r="L1404" s="4" t="str">
        <f>IF(AND(G1404="",H1404=""),"",IF(OR(C1404&lt;NgayBatDau,C1404&gt;NgayKetThuc),"Ngày tháng phải nằm trong kỳ kế toán",IF(AND(F1404&lt;&gt;"",COUNTIF(#REF!,F1404)=0),"Tên loại DT/CP chưa được khai báo vào DS Tên loại DTCP","")))</f>
        <v/>
      </c>
    </row>
    <row r="1405" spans="2:12" ht="27.75" customHeight="1">
      <c r="B1405" s="4">
        <f t="shared" si="44"/>
        <v>1403</v>
      </c>
      <c r="C1405" s="16"/>
      <c r="D1405" s="10"/>
      <c r="E1405" s="2"/>
      <c r="F1405" s="10"/>
      <c r="G1405" s="7"/>
      <c r="H1405" s="7"/>
      <c r="I1405" s="7"/>
      <c r="J1405" s="14" t="str">
        <f t="shared" si="45"/>
        <v/>
      </c>
      <c r="K1405" s="2"/>
      <c r="L1405" s="4" t="str">
        <f>IF(AND(G1405="",H1405=""),"",IF(OR(C1405&lt;NgayBatDau,C1405&gt;NgayKetThuc),"Ngày tháng phải nằm trong kỳ kế toán",IF(AND(F1405&lt;&gt;"",COUNTIF(#REF!,F1405)=0),"Tên loại DT/CP chưa được khai báo vào DS Tên loại DTCP","")))</f>
        <v/>
      </c>
    </row>
    <row r="1406" spans="2:12" ht="27.75" customHeight="1">
      <c r="B1406" s="4">
        <f t="shared" si="44"/>
        <v>1404</v>
      </c>
      <c r="C1406" s="16"/>
      <c r="D1406" s="10"/>
      <c r="E1406" s="2"/>
      <c r="F1406" s="10"/>
      <c r="G1406" s="7"/>
      <c r="H1406" s="7"/>
      <c r="I1406" s="7"/>
      <c r="J1406" s="14" t="str">
        <f t="shared" si="45"/>
        <v/>
      </c>
      <c r="K1406" s="2"/>
      <c r="L1406" s="4" t="str">
        <f>IF(AND(G1406="",H1406=""),"",IF(OR(C1406&lt;NgayBatDau,C1406&gt;NgayKetThuc),"Ngày tháng phải nằm trong kỳ kế toán",IF(AND(F1406&lt;&gt;"",COUNTIF(#REF!,F1406)=0),"Tên loại DT/CP chưa được khai báo vào DS Tên loại DTCP","")))</f>
        <v/>
      </c>
    </row>
    <row r="1407" spans="2:12" ht="27.75" customHeight="1">
      <c r="B1407" s="4">
        <f t="shared" si="44"/>
        <v>1405</v>
      </c>
      <c r="C1407" s="16"/>
      <c r="D1407" s="10"/>
      <c r="E1407" s="2"/>
      <c r="F1407" s="10"/>
      <c r="G1407" s="7"/>
      <c r="H1407" s="7"/>
      <c r="I1407" s="7"/>
      <c r="J1407" s="14" t="str">
        <f t="shared" si="45"/>
        <v/>
      </c>
      <c r="K1407" s="2"/>
      <c r="L1407" s="4" t="str">
        <f>IF(AND(G1407="",H1407=""),"",IF(OR(C1407&lt;NgayBatDau,C1407&gt;NgayKetThuc),"Ngày tháng phải nằm trong kỳ kế toán",IF(AND(F1407&lt;&gt;"",COUNTIF(#REF!,F1407)=0),"Tên loại DT/CP chưa được khai báo vào DS Tên loại DTCP","")))</f>
        <v/>
      </c>
    </row>
    <row r="1408" spans="2:12" ht="27.75" customHeight="1">
      <c r="B1408" s="4">
        <f t="shared" si="44"/>
        <v>1406</v>
      </c>
      <c r="C1408" s="16"/>
      <c r="D1408" s="10"/>
      <c r="E1408" s="2"/>
      <c r="F1408" s="10"/>
      <c r="G1408" s="7"/>
      <c r="H1408" s="7"/>
      <c r="I1408" s="7"/>
      <c r="J1408" s="14" t="str">
        <f t="shared" si="45"/>
        <v/>
      </c>
      <c r="K1408" s="2"/>
      <c r="L1408" s="4" t="str">
        <f>IF(AND(G1408="",H1408=""),"",IF(OR(C1408&lt;NgayBatDau,C1408&gt;NgayKetThuc),"Ngày tháng phải nằm trong kỳ kế toán",IF(AND(F1408&lt;&gt;"",COUNTIF(#REF!,F1408)=0),"Tên loại DT/CP chưa được khai báo vào DS Tên loại DTCP","")))</f>
        <v/>
      </c>
    </row>
    <row r="1409" spans="2:12" ht="27.75" customHeight="1">
      <c r="B1409" s="4">
        <f t="shared" si="44"/>
        <v>1407</v>
      </c>
      <c r="C1409" s="16"/>
      <c r="D1409" s="10"/>
      <c r="E1409" s="2"/>
      <c r="F1409" s="10"/>
      <c r="G1409" s="7"/>
      <c r="H1409" s="7"/>
      <c r="I1409" s="7"/>
      <c r="J1409" s="14" t="str">
        <f t="shared" si="45"/>
        <v/>
      </c>
      <c r="K1409" s="2"/>
      <c r="L1409" s="4" t="str">
        <f>IF(AND(G1409="",H1409=""),"",IF(OR(C1409&lt;NgayBatDau,C1409&gt;NgayKetThuc),"Ngày tháng phải nằm trong kỳ kế toán",IF(AND(F1409&lt;&gt;"",COUNTIF(#REF!,F1409)=0),"Tên loại DT/CP chưa được khai báo vào DS Tên loại DTCP","")))</f>
        <v/>
      </c>
    </row>
    <row r="1410" spans="2:12" ht="27.75" customHeight="1">
      <c r="B1410" s="4">
        <f t="shared" si="44"/>
        <v>1408</v>
      </c>
      <c r="C1410" s="16"/>
      <c r="D1410" s="10"/>
      <c r="E1410" s="2"/>
      <c r="F1410" s="10"/>
      <c r="G1410" s="7"/>
      <c r="H1410" s="7"/>
      <c r="I1410" s="7"/>
      <c r="J1410" s="14" t="str">
        <f t="shared" si="45"/>
        <v/>
      </c>
      <c r="K1410" s="2"/>
      <c r="L1410" s="4" t="str">
        <f>IF(AND(G1410="",H1410=""),"",IF(OR(C1410&lt;NgayBatDau,C1410&gt;NgayKetThuc),"Ngày tháng phải nằm trong kỳ kế toán",IF(AND(F1410&lt;&gt;"",COUNTIF(#REF!,F1410)=0),"Tên loại DT/CP chưa được khai báo vào DS Tên loại DTCP","")))</f>
        <v/>
      </c>
    </row>
    <row r="1411" spans="2:12" ht="27.75" customHeight="1">
      <c r="B1411" s="4">
        <f t="shared" si="44"/>
        <v>1409</v>
      </c>
      <c r="C1411" s="16"/>
      <c r="D1411" s="10"/>
      <c r="E1411" s="2"/>
      <c r="F1411" s="10"/>
      <c r="G1411" s="7"/>
      <c r="H1411" s="7"/>
      <c r="I1411" s="7"/>
      <c r="J1411" s="14" t="str">
        <f t="shared" si="45"/>
        <v/>
      </c>
      <c r="K1411" s="2"/>
      <c r="L1411" s="4" t="str">
        <f>IF(AND(G1411="",H1411=""),"",IF(OR(C1411&lt;NgayBatDau,C1411&gt;NgayKetThuc),"Ngày tháng phải nằm trong kỳ kế toán",IF(AND(F1411&lt;&gt;"",COUNTIF(#REF!,F1411)=0),"Tên loại DT/CP chưa được khai báo vào DS Tên loại DTCP","")))</f>
        <v/>
      </c>
    </row>
    <row r="1412" spans="2:12" ht="27.75" customHeight="1">
      <c r="B1412" s="4">
        <f t="shared" ref="B1412:B1475" si="46">ROW(A1412)-2</f>
        <v>1410</v>
      </c>
      <c r="C1412" s="16"/>
      <c r="D1412" s="10"/>
      <c r="E1412" s="2"/>
      <c r="F1412" s="10"/>
      <c r="G1412" s="7"/>
      <c r="H1412" s="7"/>
      <c r="I1412" s="7"/>
      <c r="J1412" s="14" t="str">
        <f t="shared" ref="J1412:J1475" si="47">IF(G1412&lt;&gt;"",G1412*SUM(1,I1412),IF(H1412&lt;&gt;"",H1412*SUM(1,I1412),""))</f>
        <v/>
      </c>
      <c r="K1412" s="2"/>
      <c r="L1412" s="4" t="str">
        <f>IF(AND(G1412="",H1412=""),"",IF(OR(C1412&lt;NgayBatDau,C1412&gt;NgayKetThuc),"Ngày tháng phải nằm trong kỳ kế toán",IF(AND(F1412&lt;&gt;"",COUNTIF(#REF!,F1412)=0),"Tên loại DT/CP chưa được khai báo vào DS Tên loại DTCP","")))</f>
        <v/>
      </c>
    </row>
    <row r="1413" spans="2:12" ht="27.75" customHeight="1">
      <c r="B1413" s="4">
        <f t="shared" si="46"/>
        <v>1411</v>
      </c>
      <c r="C1413" s="16"/>
      <c r="D1413" s="10"/>
      <c r="E1413" s="2"/>
      <c r="F1413" s="10"/>
      <c r="G1413" s="7"/>
      <c r="H1413" s="7"/>
      <c r="I1413" s="7"/>
      <c r="J1413" s="14" t="str">
        <f t="shared" si="47"/>
        <v/>
      </c>
      <c r="K1413" s="2"/>
      <c r="L1413" s="4" t="str">
        <f>IF(AND(G1413="",H1413=""),"",IF(OR(C1413&lt;NgayBatDau,C1413&gt;NgayKetThuc),"Ngày tháng phải nằm trong kỳ kế toán",IF(AND(F1413&lt;&gt;"",COUNTIF(#REF!,F1413)=0),"Tên loại DT/CP chưa được khai báo vào DS Tên loại DTCP","")))</f>
        <v/>
      </c>
    </row>
    <row r="1414" spans="2:12" ht="27.75" customHeight="1">
      <c r="B1414" s="4">
        <f t="shared" si="46"/>
        <v>1412</v>
      </c>
      <c r="C1414" s="16"/>
      <c r="D1414" s="10"/>
      <c r="E1414" s="2"/>
      <c r="F1414" s="10"/>
      <c r="G1414" s="7"/>
      <c r="H1414" s="7"/>
      <c r="I1414" s="7"/>
      <c r="J1414" s="14" t="str">
        <f t="shared" si="47"/>
        <v/>
      </c>
      <c r="K1414" s="2"/>
      <c r="L1414" s="4" t="str">
        <f>IF(AND(G1414="",H1414=""),"",IF(OR(C1414&lt;NgayBatDau,C1414&gt;NgayKetThuc),"Ngày tháng phải nằm trong kỳ kế toán",IF(AND(F1414&lt;&gt;"",COUNTIF(#REF!,F1414)=0),"Tên loại DT/CP chưa được khai báo vào DS Tên loại DTCP","")))</f>
        <v/>
      </c>
    </row>
    <row r="1415" spans="2:12" ht="27.75" customHeight="1">
      <c r="B1415" s="4">
        <f t="shared" si="46"/>
        <v>1413</v>
      </c>
      <c r="C1415" s="16"/>
      <c r="D1415" s="10"/>
      <c r="E1415" s="2"/>
      <c r="F1415" s="10"/>
      <c r="G1415" s="7"/>
      <c r="H1415" s="7"/>
      <c r="I1415" s="7"/>
      <c r="J1415" s="14" t="str">
        <f t="shared" si="47"/>
        <v/>
      </c>
      <c r="K1415" s="2"/>
      <c r="L1415" s="4" t="str">
        <f>IF(AND(G1415="",H1415=""),"",IF(OR(C1415&lt;NgayBatDau,C1415&gt;NgayKetThuc),"Ngày tháng phải nằm trong kỳ kế toán",IF(AND(F1415&lt;&gt;"",COUNTIF(#REF!,F1415)=0),"Tên loại DT/CP chưa được khai báo vào DS Tên loại DTCP","")))</f>
        <v/>
      </c>
    </row>
    <row r="1416" spans="2:12" ht="27.75" customHeight="1">
      <c r="B1416" s="4">
        <f t="shared" si="46"/>
        <v>1414</v>
      </c>
      <c r="C1416" s="16"/>
      <c r="D1416" s="10"/>
      <c r="E1416" s="2"/>
      <c r="F1416" s="10"/>
      <c r="G1416" s="7"/>
      <c r="H1416" s="7"/>
      <c r="I1416" s="7"/>
      <c r="J1416" s="14" t="str">
        <f t="shared" si="47"/>
        <v/>
      </c>
      <c r="K1416" s="2"/>
      <c r="L1416" s="4" t="str">
        <f>IF(AND(G1416="",H1416=""),"",IF(OR(C1416&lt;NgayBatDau,C1416&gt;NgayKetThuc),"Ngày tháng phải nằm trong kỳ kế toán",IF(AND(F1416&lt;&gt;"",COUNTIF(#REF!,F1416)=0),"Tên loại DT/CP chưa được khai báo vào DS Tên loại DTCP","")))</f>
        <v/>
      </c>
    </row>
    <row r="1417" spans="2:12" ht="27.75" customHeight="1">
      <c r="B1417" s="4">
        <f t="shared" si="46"/>
        <v>1415</v>
      </c>
      <c r="C1417" s="16"/>
      <c r="D1417" s="10"/>
      <c r="E1417" s="2"/>
      <c r="F1417" s="10"/>
      <c r="G1417" s="7"/>
      <c r="H1417" s="7"/>
      <c r="I1417" s="7"/>
      <c r="J1417" s="14" t="str">
        <f t="shared" si="47"/>
        <v/>
      </c>
      <c r="K1417" s="2"/>
      <c r="L1417" s="4" t="str">
        <f>IF(AND(G1417="",H1417=""),"",IF(OR(C1417&lt;NgayBatDau,C1417&gt;NgayKetThuc),"Ngày tháng phải nằm trong kỳ kế toán",IF(AND(F1417&lt;&gt;"",COUNTIF(#REF!,F1417)=0),"Tên loại DT/CP chưa được khai báo vào DS Tên loại DTCP","")))</f>
        <v/>
      </c>
    </row>
    <row r="1418" spans="2:12" ht="27.75" customHeight="1">
      <c r="B1418" s="4">
        <f t="shared" si="46"/>
        <v>1416</v>
      </c>
      <c r="C1418" s="16"/>
      <c r="D1418" s="10"/>
      <c r="E1418" s="2"/>
      <c r="F1418" s="10"/>
      <c r="G1418" s="7"/>
      <c r="H1418" s="7"/>
      <c r="I1418" s="7"/>
      <c r="J1418" s="14" t="str">
        <f t="shared" si="47"/>
        <v/>
      </c>
      <c r="K1418" s="2"/>
      <c r="L1418" s="4" t="str">
        <f>IF(AND(G1418="",H1418=""),"",IF(OR(C1418&lt;NgayBatDau,C1418&gt;NgayKetThuc),"Ngày tháng phải nằm trong kỳ kế toán",IF(AND(F1418&lt;&gt;"",COUNTIF(#REF!,F1418)=0),"Tên loại DT/CP chưa được khai báo vào DS Tên loại DTCP","")))</f>
        <v/>
      </c>
    </row>
    <row r="1419" spans="2:12" ht="27.75" customHeight="1">
      <c r="B1419" s="4">
        <f t="shared" si="46"/>
        <v>1417</v>
      </c>
      <c r="C1419" s="16"/>
      <c r="D1419" s="10"/>
      <c r="E1419" s="2"/>
      <c r="F1419" s="10"/>
      <c r="G1419" s="7"/>
      <c r="H1419" s="7"/>
      <c r="I1419" s="7"/>
      <c r="J1419" s="14" t="str">
        <f t="shared" si="47"/>
        <v/>
      </c>
      <c r="K1419" s="2"/>
      <c r="L1419" s="4" t="str">
        <f>IF(AND(G1419="",H1419=""),"",IF(OR(C1419&lt;NgayBatDau,C1419&gt;NgayKetThuc),"Ngày tháng phải nằm trong kỳ kế toán",IF(AND(F1419&lt;&gt;"",COUNTIF(#REF!,F1419)=0),"Tên loại DT/CP chưa được khai báo vào DS Tên loại DTCP","")))</f>
        <v/>
      </c>
    </row>
    <row r="1420" spans="2:12" ht="27.75" customHeight="1">
      <c r="B1420" s="4">
        <f t="shared" si="46"/>
        <v>1418</v>
      </c>
      <c r="C1420" s="16"/>
      <c r="D1420" s="10"/>
      <c r="E1420" s="2"/>
      <c r="F1420" s="10"/>
      <c r="G1420" s="7"/>
      <c r="H1420" s="7"/>
      <c r="I1420" s="7"/>
      <c r="J1420" s="14" t="str">
        <f t="shared" si="47"/>
        <v/>
      </c>
      <c r="K1420" s="2"/>
      <c r="L1420" s="4" t="str">
        <f>IF(AND(G1420="",H1420=""),"",IF(OR(C1420&lt;NgayBatDau,C1420&gt;NgayKetThuc),"Ngày tháng phải nằm trong kỳ kế toán",IF(AND(F1420&lt;&gt;"",COUNTIF(#REF!,F1420)=0),"Tên loại DT/CP chưa được khai báo vào DS Tên loại DTCP","")))</f>
        <v/>
      </c>
    </row>
    <row r="1421" spans="2:12" ht="27.75" customHeight="1">
      <c r="B1421" s="4">
        <f t="shared" si="46"/>
        <v>1419</v>
      </c>
      <c r="C1421" s="16"/>
      <c r="D1421" s="10"/>
      <c r="E1421" s="2"/>
      <c r="F1421" s="10"/>
      <c r="G1421" s="7"/>
      <c r="H1421" s="7"/>
      <c r="I1421" s="7"/>
      <c r="J1421" s="14" t="str">
        <f t="shared" si="47"/>
        <v/>
      </c>
      <c r="K1421" s="2"/>
      <c r="L1421" s="4" t="str">
        <f>IF(AND(G1421="",H1421=""),"",IF(OR(C1421&lt;NgayBatDau,C1421&gt;NgayKetThuc),"Ngày tháng phải nằm trong kỳ kế toán",IF(AND(F1421&lt;&gt;"",COUNTIF(#REF!,F1421)=0),"Tên loại DT/CP chưa được khai báo vào DS Tên loại DTCP","")))</f>
        <v/>
      </c>
    </row>
    <row r="1422" spans="2:12" ht="27.75" customHeight="1">
      <c r="B1422" s="4">
        <f t="shared" si="46"/>
        <v>1420</v>
      </c>
      <c r="C1422" s="16"/>
      <c r="D1422" s="10"/>
      <c r="E1422" s="2"/>
      <c r="F1422" s="10"/>
      <c r="G1422" s="7"/>
      <c r="H1422" s="7"/>
      <c r="I1422" s="7"/>
      <c r="J1422" s="14" t="str">
        <f t="shared" si="47"/>
        <v/>
      </c>
      <c r="K1422" s="2"/>
      <c r="L1422" s="4" t="str">
        <f>IF(AND(G1422="",H1422=""),"",IF(OR(C1422&lt;NgayBatDau,C1422&gt;NgayKetThuc),"Ngày tháng phải nằm trong kỳ kế toán",IF(AND(F1422&lt;&gt;"",COUNTIF(#REF!,F1422)=0),"Tên loại DT/CP chưa được khai báo vào DS Tên loại DTCP","")))</f>
        <v/>
      </c>
    </row>
    <row r="1423" spans="2:12" ht="27.75" customHeight="1">
      <c r="B1423" s="4">
        <f t="shared" si="46"/>
        <v>1421</v>
      </c>
      <c r="C1423" s="16"/>
      <c r="D1423" s="10"/>
      <c r="E1423" s="2"/>
      <c r="F1423" s="10"/>
      <c r="G1423" s="7"/>
      <c r="H1423" s="7"/>
      <c r="I1423" s="7"/>
      <c r="J1423" s="14" t="str">
        <f t="shared" si="47"/>
        <v/>
      </c>
      <c r="K1423" s="2"/>
      <c r="L1423" s="4" t="str">
        <f>IF(AND(G1423="",H1423=""),"",IF(OR(C1423&lt;NgayBatDau,C1423&gt;NgayKetThuc),"Ngày tháng phải nằm trong kỳ kế toán",IF(AND(F1423&lt;&gt;"",COUNTIF(#REF!,F1423)=0),"Tên loại DT/CP chưa được khai báo vào DS Tên loại DTCP","")))</f>
        <v/>
      </c>
    </row>
    <row r="1424" spans="2:12" ht="27.75" customHeight="1">
      <c r="B1424" s="4">
        <f t="shared" si="46"/>
        <v>1422</v>
      </c>
      <c r="C1424" s="16"/>
      <c r="D1424" s="10"/>
      <c r="E1424" s="2"/>
      <c r="F1424" s="10"/>
      <c r="G1424" s="7"/>
      <c r="H1424" s="7"/>
      <c r="I1424" s="7"/>
      <c r="J1424" s="14" t="str">
        <f t="shared" si="47"/>
        <v/>
      </c>
      <c r="K1424" s="2"/>
      <c r="L1424" s="4" t="str">
        <f>IF(AND(G1424="",H1424=""),"",IF(OR(C1424&lt;NgayBatDau,C1424&gt;NgayKetThuc),"Ngày tháng phải nằm trong kỳ kế toán",IF(AND(F1424&lt;&gt;"",COUNTIF(#REF!,F1424)=0),"Tên loại DT/CP chưa được khai báo vào DS Tên loại DTCP","")))</f>
        <v/>
      </c>
    </row>
    <row r="1425" spans="2:12" ht="27.75" customHeight="1">
      <c r="B1425" s="4">
        <f t="shared" si="46"/>
        <v>1423</v>
      </c>
      <c r="C1425" s="16"/>
      <c r="D1425" s="10"/>
      <c r="E1425" s="2"/>
      <c r="F1425" s="10"/>
      <c r="G1425" s="7"/>
      <c r="H1425" s="7"/>
      <c r="I1425" s="7"/>
      <c r="J1425" s="14" t="str">
        <f t="shared" si="47"/>
        <v/>
      </c>
      <c r="K1425" s="2"/>
      <c r="L1425" s="4" t="str">
        <f>IF(AND(G1425="",H1425=""),"",IF(OR(C1425&lt;NgayBatDau,C1425&gt;NgayKetThuc),"Ngày tháng phải nằm trong kỳ kế toán",IF(AND(F1425&lt;&gt;"",COUNTIF(#REF!,F1425)=0),"Tên loại DT/CP chưa được khai báo vào DS Tên loại DTCP","")))</f>
        <v/>
      </c>
    </row>
    <row r="1426" spans="2:12" ht="27.75" customHeight="1">
      <c r="B1426" s="4">
        <f t="shared" si="46"/>
        <v>1424</v>
      </c>
      <c r="C1426" s="16"/>
      <c r="D1426" s="10"/>
      <c r="E1426" s="2"/>
      <c r="F1426" s="10"/>
      <c r="G1426" s="7"/>
      <c r="H1426" s="7"/>
      <c r="I1426" s="7"/>
      <c r="J1426" s="14" t="str">
        <f t="shared" si="47"/>
        <v/>
      </c>
      <c r="K1426" s="2"/>
      <c r="L1426" s="4" t="str">
        <f>IF(AND(G1426="",H1426=""),"",IF(OR(C1426&lt;NgayBatDau,C1426&gt;NgayKetThuc),"Ngày tháng phải nằm trong kỳ kế toán",IF(AND(F1426&lt;&gt;"",COUNTIF(#REF!,F1426)=0),"Tên loại DT/CP chưa được khai báo vào DS Tên loại DTCP","")))</f>
        <v/>
      </c>
    </row>
    <row r="1427" spans="2:12" ht="27.75" customHeight="1">
      <c r="B1427" s="4">
        <f t="shared" si="46"/>
        <v>1425</v>
      </c>
      <c r="C1427" s="16"/>
      <c r="D1427" s="10"/>
      <c r="E1427" s="2"/>
      <c r="F1427" s="10"/>
      <c r="G1427" s="7"/>
      <c r="H1427" s="7"/>
      <c r="I1427" s="7"/>
      <c r="J1427" s="14" t="str">
        <f t="shared" si="47"/>
        <v/>
      </c>
      <c r="K1427" s="2"/>
      <c r="L1427" s="4" t="str">
        <f>IF(AND(G1427="",H1427=""),"",IF(OR(C1427&lt;NgayBatDau,C1427&gt;NgayKetThuc),"Ngày tháng phải nằm trong kỳ kế toán",IF(AND(F1427&lt;&gt;"",COUNTIF(#REF!,F1427)=0),"Tên loại DT/CP chưa được khai báo vào DS Tên loại DTCP","")))</f>
        <v/>
      </c>
    </row>
    <row r="1428" spans="2:12" ht="27.75" customHeight="1">
      <c r="B1428" s="4">
        <f t="shared" si="46"/>
        <v>1426</v>
      </c>
      <c r="C1428" s="16"/>
      <c r="D1428" s="10"/>
      <c r="E1428" s="2"/>
      <c r="F1428" s="10"/>
      <c r="G1428" s="7"/>
      <c r="H1428" s="7"/>
      <c r="I1428" s="7"/>
      <c r="J1428" s="14" t="str">
        <f t="shared" si="47"/>
        <v/>
      </c>
      <c r="K1428" s="2"/>
      <c r="L1428" s="4" t="str">
        <f>IF(AND(G1428="",H1428=""),"",IF(OR(C1428&lt;NgayBatDau,C1428&gt;NgayKetThuc),"Ngày tháng phải nằm trong kỳ kế toán",IF(AND(F1428&lt;&gt;"",COUNTIF(#REF!,F1428)=0),"Tên loại DT/CP chưa được khai báo vào DS Tên loại DTCP","")))</f>
        <v/>
      </c>
    </row>
    <row r="1429" spans="2:12" ht="27.75" customHeight="1">
      <c r="B1429" s="4">
        <f t="shared" si="46"/>
        <v>1427</v>
      </c>
      <c r="C1429" s="16"/>
      <c r="D1429" s="10"/>
      <c r="E1429" s="2"/>
      <c r="F1429" s="10"/>
      <c r="G1429" s="7"/>
      <c r="H1429" s="7"/>
      <c r="I1429" s="7"/>
      <c r="J1429" s="14" t="str">
        <f t="shared" si="47"/>
        <v/>
      </c>
      <c r="K1429" s="2"/>
      <c r="L1429" s="4" t="str">
        <f>IF(AND(G1429="",H1429=""),"",IF(OR(C1429&lt;NgayBatDau,C1429&gt;NgayKetThuc),"Ngày tháng phải nằm trong kỳ kế toán",IF(AND(F1429&lt;&gt;"",COUNTIF(#REF!,F1429)=0),"Tên loại DT/CP chưa được khai báo vào DS Tên loại DTCP","")))</f>
        <v/>
      </c>
    </row>
    <row r="1430" spans="2:12" ht="27.75" customHeight="1">
      <c r="B1430" s="4">
        <f t="shared" si="46"/>
        <v>1428</v>
      </c>
      <c r="C1430" s="16"/>
      <c r="D1430" s="10"/>
      <c r="E1430" s="2"/>
      <c r="F1430" s="10"/>
      <c r="G1430" s="7"/>
      <c r="H1430" s="7"/>
      <c r="I1430" s="7"/>
      <c r="J1430" s="14" t="str">
        <f t="shared" si="47"/>
        <v/>
      </c>
      <c r="K1430" s="2"/>
      <c r="L1430" s="4" t="str">
        <f>IF(AND(G1430="",H1430=""),"",IF(OR(C1430&lt;NgayBatDau,C1430&gt;NgayKetThuc),"Ngày tháng phải nằm trong kỳ kế toán",IF(AND(F1430&lt;&gt;"",COUNTIF(#REF!,F1430)=0),"Tên loại DT/CP chưa được khai báo vào DS Tên loại DTCP","")))</f>
        <v/>
      </c>
    </row>
    <row r="1431" spans="2:12" ht="27.75" customHeight="1">
      <c r="B1431" s="4">
        <f t="shared" si="46"/>
        <v>1429</v>
      </c>
      <c r="C1431" s="16"/>
      <c r="D1431" s="10"/>
      <c r="E1431" s="2"/>
      <c r="F1431" s="10"/>
      <c r="G1431" s="7"/>
      <c r="H1431" s="7"/>
      <c r="I1431" s="7"/>
      <c r="J1431" s="14" t="str">
        <f t="shared" si="47"/>
        <v/>
      </c>
      <c r="K1431" s="2"/>
      <c r="L1431" s="4" t="str">
        <f>IF(AND(G1431="",H1431=""),"",IF(OR(C1431&lt;NgayBatDau,C1431&gt;NgayKetThuc),"Ngày tháng phải nằm trong kỳ kế toán",IF(AND(F1431&lt;&gt;"",COUNTIF(#REF!,F1431)=0),"Tên loại DT/CP chưa được khai báo vào DS Tên loại DTCP","")))</f>
        <v/>
      </c>
    </row>
    <row r="1432" spans="2:12" ht="27.75" customHeight="1">
      <c r="B1432" s="4">
        <f t="shared" si="46"/>
        <v>1430</v>
      </c>
      <c r="C1432" s="16"/>
      <c r="D1432" s="10"/>
      <c r="E1432" s="2"/>
      <c r="F1432" s="10"/>
      <c r="G1432" s="7"/>
      <c r="H1432" s="7"/>
      <c r="I1432" s="7"/>
      <c r="J1432" s="14" t="str">
        <f t="shared" si="47"/>
        <v/>
      </c>
      <c r="K1432" s="2"/>
      <c r="L1432" s="4" t="str">
        <f>IF(AND(G1432="",H1432=""),"",IF(OR(C1432&lt;NgayBatDau,C1432&gt;NgayKetThuc),"Ngày tháng phải nằm trong kỳ kế toán",IF(AND(F1432&lt;&gt;"",COUNTIF(#REF!,F1432)=0),"Tên loại DT/CP chưa được khai báo vào DS Tên loại DTCP","")))</f>
        <v/>
      </c>
    </row>
    <row r="1433" spans="2:12" ht="27.75" customHeight="1">
      <c r="B1433" s="4">
        <f t="shared" si="46"/>
        <v>1431</v>
      </c>
      <c r="C1433" s="16"/>
      <c r="D1433" s="10"/>
      <c r="E1433" s="2"/>
      <c r="F1433" s="10"/>
      <c r="G1433" s="7"/>
      <c r="H1433" s="7"/>
      <c r="I1433" s="7"/>
      <c r="J1433" s="14" t="str">
        <f t="shared" si="47"/>
        <v/>
      </c>
      <c r="K1433" s="2"/>
      <c r="L1433" s="4" t="str">
        <f>IF(AND(G1433="",H1433=""),"",IF(OR(C1433&lt;NgayBatDau,C1433&gt;NgayKetThuc),"Ngày tháng phải nằm trong kỳ kế toán",IF(AND(F1433&lt;&gt;"",COUNTIF(#REF!,F1433)=0),"Tên loại DT/CP chưa được khai báo vào DS Tên loại DTCP","")))</f>
        <v/>
      </c>
    </row>
    <row r="1434" spans="2:12" ht="27.75" customHeight="1">
      <c r="B1434" s="4">
        <f t="shared" si="46"/>
        <v>1432</v>
      </c>
      <c r="C1434" s="16"/>
      <c r="D1434" s="10"/>
      <c r="E1434" s="2"/>
      <c r="F1434" s="10"/>
      <c r="G1434" s="7"/>
      <c r="H1434" s="7"/>
      <c r="I1434" s="7"/>
      <c r="J1434" s="14" t="str">
        <f t="shared" si="47"/>
        <v/>
      </c>
      <c r="K1434" s="2"/>
      <c r="L1434" s="4" t="str">
        <f>IF(AND(G1434="",H1434=""),"",IF(OR(C1434&lt;NgayBatDau,C1434&gt;NgayKetThuc),"Ngày tháng phải nằm trong kỳ kế toán",IF(AND(F1434&lt;&gt;"",COUNTIF(#REF!,F1434)=0),"Tên loại DT/CP chưa được khai báo vào DS Tên loại DTCP","")))</f>
        <v/>
      </c>
    </row>
    <row r="1435" spans="2:12" ht="27.75" customHeight="1">
      <c r="B1435" s="4">
        <f t="shared" si="46"/>
        <v>1433</v>
      </c>
      <c r="C1435" s="16"/>
      <c r="D1435" s="10"/>
      <c r="E1435" s="2"/>
      <c r="F1435" s="10"/>
      <c r="G1435" s="7"/>
      <c r="H1435" s="7"/>
      <c r="I1435" s="7"/>
      <c r="J1435" s="14" t="str">
        <f t="shared" si="47"/>
        <v/>
      </c>
      <c r="K1435" s="2"/>
      <c r="L1435" s="4" t="str">
        <f>IF(AND(G1435="",H1435=""),"",IF(OR(C1435&lt;NgayBatDau,C1435&gt;NgayKetThuc),"Ngày tháng phải nằm trong kỳ kế toán",IF(AND(F1435&lt;&gt;"",COUNTIF(#REF!,F1435)=0),"Tên loại DT/CP chưa được khai báo vào DS Tên loại DTCP","")))</f>
        <v/>
      </c>
    </row>
    <row r="1436" spans="2:12" ht="27.75" customHeight="1">
      <c r="B1436" s="4">
        <f t="shared" si="46"/>
        <v>1434</v>
      </c>
      <c r="C1436" s="16"/>
      <c r="D1436" s="10"/>
      <c r="E1436" s="2"/>
      <c r="F1436" s="10"/>
      <c r="G1436" s="7"/>
      <c r="H1436" s="7"/>
      <c r="I1436" s="7"/>
      <c r="J1436" s="14" t="str">
        <f t="shared" si="47"/>
        <v/>
      </c>
      <c r="K1436" s="2"/>
      <c r="L1436" s="4" t="str">
        <f>IF(AND(G1436="",H1436=""),"",IF(OR(C1436&lt;NgayBatDau,C1436&gt;NgayKetThuc),"Ngày tháng phải nằm trong kỳ kế toán",IF(AND(F1436&lt;&gt;"",COUNTIF(#REF!,F1436)=0),"Tên loại DT/CP chưa được khai báo vào DS Tên loại DTCP","")))</f>
        <v/>
      </c>
    </row>
    <row r="1437" spans="2:12" ht="27.75" customHeight="1">
      <c r="B1437" s="4">
        <f t="shared" si="46"/>
        <v>1435</v>
      </c>
      <c r="C1437" s="16"/>
      <c r="D1437" s="10"/>
      <c r="E1437" s="2"/>
      <c r="F1437" s="10"/>
      <c r="G1437" s="7"/>
      <c r="H1437" s="7"/>
      <c r="I1437" s="7"/>
      <c r="J1437" s="14" t="str">
        <f t="shared" si="47"/>
        <v/>
      </c>
      <c r="K1437" s="2"/>
      <c r="L1437" s="4" t="str">
        <f>IF(AND(G1437="",H1437=""),"",IF(OR(C1437&lt;NgayBatDau,C1437&gt;NgayKetThuc),"Ngày tháng phải nằm trong kỳ kế toán",IF(AND(F1437&lt;&gt;"",COUNTIF(#REF!,F1437)=0),"Tên loại DT/CP chưa được khai báo vào DS Tên loại DTCP","")))</f>
        <v/>
      </c>
    </row>
    <row r="1438" spans="2:12" ht="27.75" customHeight="1">
      <c r="B1438" s="4">
        <f t="shared" si="46"/>
        <v>1436</v>
      </c>
      <c r="C1438" s="16"/>
      <c r="D1438" s="10"/>
      <c r="E1438" s="2"/>
      <c r="F1438" s="10"/>
      <c r="G1438" s="7"/>
      <c r="H1438" s="7"/>
      <c r="I1438" s="7"/>
      <c r="J1438" s="14" t="str">
        <f t="shared" si="47"/>
        <v/>
      </c>
      <c r="K1438" s="2"/>
      <c r="L1438" s="4" t="str">
        <f>IF(AND(G1438="",H1438=""),"",IF(OR(C1438&lt;NgayBatDau,C1438&gt;NgayKetThuc),"Ngày tháng phải nằm trong kỳ kế toán",IF(AND(F1438&lt;&gt;"",COUNTIF(#REF!,F1438)=0),"Tên loại DT/CP chưa được khai báo vào DS Tên loại DTCP","")))</f>
        <v/>
      </c>
    </row>
    <row r="1439" spans="2:12" ht="27.75" customHeight="1">
      <c r="B1439" s="4">
        <f t="shared" si="46"/>
        <v>1437</v>
      </c>
      <c r="C1439" s="16"/>
      <c r="D1439" s="10"/>
      <c r="E1439" s="2"/>
      <c r="F1439" s="10"/>
      <c r="G1439" s="7"/>
      <c r="H1439" s="7"/>
      <c r="I1439" s="7"/>
      <c r="J1439" s="14" t="str">
        <f t="shared" si="47"/>
        <v/>
      </c>
      <c r="K1439" s="2"/>
      <c r="L1439" s="4" t="str">
        <f>IF(AND(G1439="",H1439=""),"",IF(OR(C1439&lt;NgayBatDau,C1439&gt;NgayKetThuc),"Ngày tháng phải nằm trong kỳ kế toán",IF(AND(F1439&lt;&gt;"",COUNTIF(#REF!,F1439)=0),"Tên loại DT/CP chưa được khai báo vào DS Tên loại DTCP","")))</f>
        <v/>
      </c>
    </row>
    <row r="1440" spans="2:12" ht="27.75" customHeight="1">
      <c r="B1440" s="4">
        <f t="shared" si="46"/>
        <v>1438</v>
      </c>
      <c r="C1440" s="16"/>
      <c r="D1440" s="10"/>
      <c r="E1440" s="2"/>
      <c r="F1440" s="10"/>
      <c r="G1440" s="7"/>
      <c r="H1440" s="7"/>
      <c r="I1440" s="7"/>
      <c r="J1440" s="14" t="str">
        <f t="shared" si="47"/>
        <v/>
      </c>
      <c r="K1440" s="2"/>
      <c r="L1440" s="4" t="str">
        <f>IF(AND(G1440="",H1440=""),"",IF(OR(C1440&lt;NgayBatDau,C1440&gt;NgayKetThuc),"Ngày tháng phải nằm trong kỳ kế toán",IF(AND(F1440&lt;&gt;"",COUNTIF(#REF!,F1440)=0),"Tên loại DT/CP chưa được khai báo vào DS Tên loại DTCP","")))</f>
        <v/>
      </c>
    </row>
    <row r="1441" spans="2:12" ht="27.75" customHeight="1">
      <c r="B1441" s="4">
        <f t="shared" si="46"/>
        <v>1439</v>
      </c>
      <c r="C1441" s="16"/>
      <c r="D1441" s="10"/>
      <c r="E1441" s="2"/>
      <c r="F1441" s="10"/>
      <c r="G1441" s="7"/>
      <c r="H1441" s="7"/>
      <c r="I1441" s="7"/>
      <c r="J1441" s="14" t="str">
        <f t="shared" si="47"/>
        <v/>
      </c>
      <c r="K1441" s="2"/>
      <c r="L1441" s="4" t="str">
        <f>IF(AND(G1441="",H1441=""),"",IF(OR(C1441&lt;NgayBatDau,C1441&gt;NgayKetThuc),"Ngày tháng phải nằm trong kỳ kế toán",IF(AND(F1441&lt;&gt;"",COUNTIF(#REF!,F1441)=0),"Tên loại DT/CP chưa được khai báo vào DS Tên loại DTCP","")))</f>
        <v/>
      </c>
    </row>
    <row r="1442" spans="2:12" ht="27.75" customHeight="1">
      <c r="B1442" s="4">
        <f t="shared" si="46"/>
        <v>1440</v>
      </c>
      <c r="C1442" s="16"/>
      <c r="D1442" s="10"/>
      <c r="E1442" s="2"/>
      <c r="F1442" s="10"/>
      <c r="G1442" s="7"/>
      <c r="H1442" s="7"/>
      <c r="I1442" s="7"/>
      <c r="J1442" s="14" t="str">
        <f t="shared" si="47"/>
        <v/>
      </c>
      <c r="K1442" s="2"/>
      <c r="L1442" s="4" t="str">
        <f>IF(AND(G1442="",H1442=""),"",IF(OR(C1442&lt;NgayBatDau,C1442&gt;NgayKetThuc),"Ngày tháng phải nằm trong kỳ kế toán",IF(AND(F1442&lt;&gt;"",COUNTIF(#REF!,F1442)=0),"Tên loại DT/CP chưa được khai báo vào DS Tên loại DTCP","")))</f>
        <v/>
      </c>
    </row>
    <row r="1443" spans="2:12" ht="27.75" customHeight="1">
      <c r="B1443" s="4">
        <f t="shared" si="46"/>
        <v>1441</v>
      </c>
      <c r="C1443" s="16"/>
      <c r="D1443" s="10"/>
      <c r="E1443" s="2"/>
      <c r="F1443" s="10"/>
      <c r="G1443" s="7"/>
      <c r="H1443" s="7"/>
      <c r="I1443" s="7"/>
      <c r="J1443" s="14" t="str">
        <f t="shared" si="47"/>
        <v/>
      </c>
      <c r="K1443" s="2"/>
      <c r="L1443" s="4" t="str">
        <f>IF(AND(G1443="",H1443=""),"",IF(OR(C1443&lt;NgayBatDau,C1443&gt;NgayKetThuc),"Ngày tháng phải nằm trong kỳ kế toán",IF(AND(F1443&lt;&gt;"",COUNTIF(#REF!,F1443)=0),"Tên loại DT/CP chưa được khai báo vào DS Tên loại DTCP","")))</f>
        <v/>
      </c>
    </row>
    <row r="1444" spans="2:12" ht="27.75" customHeight="1">
      <c r="B1444" s="4">
        <f t="shared" si="46"/>
        <v>1442</v>
      </c>
      <c r="C1444" s="16"/>
      <c r="D1444" s="10"/>
      <c r="E1444" s="2"/>
      <c r="F1444" s="10"/>
      <c r="G1444" s="7"/>
      <c r="H1444" s="7"/>
      <c r="I1444" s="7"/>
      <c r="J1444" s="14" t="str">
        <f t="shared" si="47"/>
        <v/>
      </c>
      <c r="K1444" s="2"/>
      <c r="L1444" s="4" t="str">
        <f>IF(AND(G1444="",H1444=""),"",IF(OR(C1444&lt;NgayBatDau,C1444&gt;NgayKetThuc),"Ngày tháng phải nằm trong kỳ kế toán",IF(AND(F1444&lt;&gt;"",COUNTIF(#REF!,F1444)=0),"Tên loại DT/CP chưa được khai báo vào DS Tên loại DTCP","")))</f>
        <v/>
      </c>
    </row>
    <row r="1445" spans="2:12" ht="27.75" customHeight="1">
      <c r="B1445" s="4">
        <f t="shared" si="46"/>
        <v>1443</v>
      </c>
      <c r="C1445" s="16"/>
      <c r="D1445" s="10"/>
      <c r="E1445" s="2"/>
      <c r="F1445" s="10"/>
      <c r="G1445" s="7"/>
      <c r="H1445" s="7"/>
      <c r="I1445" s="7"/>
      <c r="J1445" s="14" t="str">
        <f t="shared" si="47"/>
        <v/>
      </c>
      <c r="K1445" s="2"/>
      <c r="L1445" s="4" t="str">
        <f>IF(AND(G1445="",H1445=""),"",IF(OR(C1445&lt;NgayBatDau,C1445&gt;NgayKetThuc),"Ngày tháng phải nằm trong kỳ kế toán",IF(AND(F1445&lt;&gt;"",COUNTIF(#REF!,F1445)=0),"Tên loại DT/CP chưa được khai báo vào DS Tên loại DTCP","")))</f>
        <v/>
      </c>
    </row>
    <row r="1446" spans="2:12" ht="27.75" customHeight="1">
      <c r="B1446" s="4">
        <f t="shared" si="46"/>
        <v>1444</v>
      </c>
      <c r="C1446" s="16"/>
      <c r="D1446" s="10"/>
      <c r="E1446" s="2"/>
      <c r="F1446" s="10"/>
      <c r="G1446" s="7"/>
      <c r="H1446" s="7"/>
      <c r="I1446" s="7"/>
      <c r="J1446" s="14" t="str">
        <f t="shared" si="47"/>
        <v/>
      </c>
      <c r="K1446" s="2"/>
      <c r="L1446" s="4" t="str">
        <f>IF(AND(G1446="",H1446=""),"",IF(OR(C1446&lt;NgayBatDau,C1446&gt;NgayKetThuc),"Ngày tháng phải nằm trong kỳ kế toán",IF(AND(F1446&lt;&gt;"",COUNTIF(#REF!,F1446)=0),"Tên loại DT/CP chưa được khai báo vào DS Tên loại DTCP","")))</f>
        <v/>
      </c>
    </row>
    <row r="1447" spans="2:12" ht="27.75" customHeight="1">
      <c r="B1447" s="4">
        <f t="shared" si="46"/>
        <v>1445</v>
      </c>
      <c r="C1447" s="16"/>
      <c r="D1447" s="10"/>
      <c r="E1447" s="2"/>
      <c r="F1447" s="10"/>
      <c r="G1447" s="7"/>
      <c r="H1447" s="7"/>
      <c r="I1447" s="7"/>
      <c r="J1447" s="14" t="str">
        <f t="shared" si="47"/>
        <v/>
      </c>
      <c r="K1447" s="2"/>
      <c r="L1447" s="4" t="str">
        <f>IF(AND(G1447="",H1447=""),"",IF(OR(C1447&lt;NgayBatDau,C1447&gt;NgayKetThuc),"Ngày tháng phải nằm trong kỳ kế toán",IF(AND(F1447&lt;&gt;"",COUNTIF(#REF!,F1447)=0),"Tên loại DT/CP chưa được khai báo vào DS Tên loại DTCP","")))</f>
        <v/>
      </c>
    </row>
    <row r="1448" spans="2:12" ht="27.75" customHeight="1">
      <c r="B1448" s="4">
        <f t="shared" si="46"/>
        <v>1446</v>
      </c>
      <c r="C1448" s="16"/>
      <c r="D1448" s="10"/>
      <c r="E1448" s="2"/>
      <c r="F1448" s="10"/>
      <c r="G1448" s="7"/>
      <c r="H1448" s="7"/>
      <c r="I1448" s="7"/>
      <c r="J1448" s="14" t="str">
        <f t="shared" si="47"/>
        <v/>
      </c>
      <c r="K1448" s="2"/>
      <c r="L1448" s="4" t="str">
        <f>IF(AND(G1448="",H1448=""),"",IF(OR(C1448&lt;NgayBatDau,C1448&gt;NgayKetThuc),"Ngày tháng phải nằm trong kỳ kế toán",IF(AND(F1448&lt;&gt;"",COUNTIF(#REF!,F1448)=0),"Tên loại DT/CP chưa được khai báo vào DS Tên loại DTCP","")))</f>
        <v/>
      </c>
    </row>
    <row r="1449" spans="2:12" ht="27.75" customHeight="1">
      <c r="B1449" s="4">
        <f t="shared" si="46"/>
        <v>1447</v>
      </c>
      <c r="C1449" s="16"/>
      <c r="D1449" s="10"/>
      <c r="E1449" s="2"/>
      <c r="F1449" s="10"/>
      <c r="G1449" s="7"/>
      <c r="H1449" s="7"/>
      <c r="I1449" s="7"/>
      <c r="J1449" s="14" t="str">
        <f t="shared" si="47"/>
        <v/>
      </c>
      <c r="K1449" s="2"/>
      <c r="L1449" s="4" t="str">
        <f>IF(AND(G1449="",H1449=""),"",IF(OR(C1449&lt;NgayBatDau,C1449&gt;NgayKetThuc),"Ngày tháng phải nằm trong kỳ kế toán",IF(AND(F1449&lt;&gt;"",COUNTIF(#REF!,F1449)=0),"Tên loại DT/CP chưa được khai báo vào DS Tên loại DTCP","")))</f>
        <v/>
      </c>
    </row>
    <row r="1450" spans="2:12" ht="27.75" customHeight="1">
      <c r="B1450" s="4">
        <f t="shared" si="46"/>
        <v>1448</v>
      </c>
      <c r="C1450" s="16"/>
      <c r="D1450" s="10"/>
      <c r="E1450" s="2"/>
      <c r="F1450" s="10"/>
      <c r="G1450" s="7"/>
      <c r="H1450" s="7"/>
      <c r="I1450" s="7"/>
      <c r="J1450" s="14" t="str">
        <f t="shared" si="47"/>
        <v/>
      </c>
      <c r="K1450" s="2"/>
      <c r="L1450" s="4" t="str">
        <f>IF(AND(G1450="",H1450=""),"",IF(OR(C1450&lt;NgayBatDau,C1450&gt;NgayKetThuc),"Ngày tháng phải nằm trong kỳ kế toán",IF(AND(F1450&lt;&gt;"",COUNTIF(#REF!,F1450)=0),"Tên loại DT/CP chưa được khai báo vào DS Tên loại DTCP","")))</f>
        <v/>
      </c>
    </row>
    <row r="1451" spans="2:12" ht="27.75" customHeight="1">
      <c r="B1451" s="4">
        <f t="shared" si="46"/>
        <v>1449</v>
      </c>
      <c r="C1451" s="16"/>
      <c r="D1451" s="10"/>
      <c r="E1451" s="2"/>
      <c r="F1451" s="10"/>
      <c r="G1451" s="7"/>
      <c r="H1451" s="7"/>
      <c r="I1451" s="7"/>
      <c r="J1451" s="14" t="str">
        <f t="shared" si="47"/>
        <v/>
      </c>
      <c r="K1451" s="2"/>
      <c r="L1451" s="4" t="str">
        <f>IF(AND(G1451="",H1451=""),"",IF(OR(C1451&lt;NgayBatDau,C1451&gt;NgayKetThuc),"Ngày tháng phải nằm trong kỳ kế toán",IF(AND(F1451&lt;&gt;"",COUNTIF(#REF!,F1451)=0),"Tên loại DT/CP chưa được khai báo vào DS Tên loại DTCP","")))</f>
        <v/>
      </c>
    </row>
    <row r="1452" spans="2:12" ht="27.75" customHeight="1">
      <c r="B1452" s="4">
        <f t="shared" si="46"/>
        <v>1450</v>
      </c>
      <c r="C1452" s="16"/>
      <c r="D1452" s="10"/>
      <c r="E1452" s="2"/>
      <c r="F1452" s="10"/>
      <c r="G1452" s="7"/>
      <c r="H1452" s="7"/>
      <c r="I1452" s="7"/>
      <c r="J1452" s="14" t="str">
        <f t="shared" si="47"/>
        <v/>
      </c>
      <c r="K1452" s="2"/>
      <c r="L1452" s="4" t="str">
        <f>IF(AND(G1452="",H1452=""),"",IF(OR(C1452&lt;NgayBatDau,C1452&gt;NgayKetThuc),"Ngày tháng phải nằm trong kỳ kế toán",IF(AND(F1452&lt;&gt;"",COUNTIF(#REF!,F1452)=0),"Tên loại DT/CP chưa được khai báo vào DS Tên loại DTCP","")))</f>
        <v/>
      </c>
    </row>
    <row r="1453" spans="2:12" ht="27.75" customHeight="1">
      <c r="B1453" s="4">
        <f t="shared" si="46"/>
        <v>1451</v>
      </c>
      <c r="C1453" s="16"/>
      <c r="D1453" s="10"/>
      <c r="E1453" s="2"/>
      <c r="F1453" s="10"/>
      <c r="G1453" s="7"/>
      <c r="H1453" s="7"/>
      <c r="I1453" s="7"/>
      <c r="J1453" s="14" t="str">
        <f t="shared" si="47"/>
        <v/>
      </c>
      <c r="K1453" s="2"/>
      <c r="L1453" s="4" t="str">
        <f>IF(AND(G1453="",H1453=""),"",IF(OR(C1453&lt;NgayBatDau,C1453&gt;NgayKetThuc),"Ngày tháng phải nằm trong kỳ kế toán",IF(AND(F1453&lt;&gt;"",COUNTIF(#REF!,F1453)=0),"Tên loại DT/CP chưa được khai báo vào DS Tên loại DTCP","")))</f>
        <v/>
      </c>
    </row>
    <row r="1454" spans="2:12" ht="27.75" customHeight="1">
      <c r="B1454" s="4">
        <f t="shared" si="46"/>
        <v>1452</v>
      </c>
      <c r="C1454" s="16"/>
      <c r="D1454" s="10"/>
      <c r="E1454" s="2"/>
      <c r="F1454" s="10"/>
      <c r="G1454" s="7"/>
      <c r="H1454" s="7"/>
      <c r="I1454" s="7"/>
      <c r="J1454" s="14" t="str">
        <f t="shared" si="47"/>
        <v/>
      </c>
      <c r="K1454" s="2"/>
      <c r="L1454" s="4" t="str">
        <f>IF(AND(G1454="",H1454=""),"",IF(OR(C1454&lt;NgayBatDau,C1454&gt;NgayKetThuc),"Ngày tháng phải nằm trong kỳ kế toán",IF(AND(F1454&lt;&gt;"",COUNTIF(#REF!,F1454)=0),"Tên loại DT/CP chưa được khai báo vào DS Tên loại DTCP","")))</f>
        <v/>
      </c>
    </row>
    <row r="1455" spans="2:12" ht="27.75" customHeight="1">
      <c r="B1455" s="4">
        <f t="shared" si="46"/>
        <v>1453</v>
      </c>
      <c r="C1455" s="16"/>
      <c r="D1455" s="10"/>
      <c r="E1455" s="2"/>
      <c r="F1455" s="10"/>
      <c r="G1455" s="7"/>
      <c r="H1455" s="7"/>
      <c r="I1455" s="7"/>
      <c r="J1455" s="14" t="str">
        <f t="shared" si="47"/>
        <v/>
      </c>
      <c r="K1455" s="2"/>
      <c r="L1455" s="4" t="str">
        <f>IF(AND(G1455="",H1455=""),"",IF(OR(C1455&lt;NgayBatDau,C1455&gt;NgayKetThuc),"Ngày tháng phải nằm trong kỳ kế toán",IF(AND(F1455&lt;&gt;"",COUNTIF(#REF!,F1455)=0),"Tên loại DT/CP chưa được khai báo vào DS Tên loại DTCP","")))</f>
        <v/>
      </c>
    </row>
    <row r="1456" spans="2:12" ht="27.75" customHeight="1">
      <c r="B1456" s="4">
        <f t="shared" si="46"/>
        <v>1454</v>
      </c>
      <c r="C1456" s="16"/>
      <c r="D1456" s="10"/>
      <c r="E1456" s="2"/>
      <c r="F1456" s="10"/>
      <c r="G1456" s="7"/>
      <c r="H1456" s="7"/>
      <c r="I1456" s="7"/>
      <c r="J1456" s="14" t="str">
        <f t="shared" si="47"/>
        <v/>
      </c>
      <c r="K1456" s="2"/>
      <c r="L1456" s="4" t="str">
        <f>IF(AND(G1456="",H1456=""),"",IF(OR(C1456&lt;NgayBatDau,C1456&gt;NgayKetThuc),"Ngày tháng phải nằm trong kỳ kế toán",IF(AND(F1456&lt;&gt;"",COUNTIF(#REF!,F1456)=0),"Tên loại DT/CP chưa được khai báo vào DS Tên loại DTCP","")))</f>
        <v/>
      </c>
    </row>
    <row r="1457" spans="2:12" ht="27.75" customHeight="1">
      <c r="B1457" s="4">
        <f t="shared" si="46"/>
        <v>1455</v>
      </c>
      <c r="C1457" s="16"/>
      <c r="D1457" s="10"/>
      <c r="E1457" s="2"/>
      <c r="F1457" s="10"/>
      <c r="G1457" s="7"/>
      <c r="H1457" s="7"/>
      <c r="I1457" s="7"/>
      <c r="J1457" s="14" t="str">
        <f t="shared" si="47"/>
        <v/>
      </c>
      <c r="K1457" s="2"/>
      <c r="L1457" s="4" t="str">
        <f>IF(AND(G1457="",H1457=""),"",IF(OR(C1457&lt;NgayBatDau,C1457&gt;NgayKetThuc),"Ngày tháng phải nằm trong kỳ kế toán",IF(AND(F1457&lt;&gt;"",COUNTIF(#REF!,F1457)=0),"Tên loại DT/CP chưa được khai báo vào DS Tên loại DTCP","")))</f>
        <v/>
      </c>
    </row>
    <row r="1458" spans="2:12" ht="27.75" customHeight="1">
      <c r="B1458" s="4">
        <f t="shared" si="46"/>
        <v>1456</v>
      </c>
      <c r="C1458" s="16"/>
      <c r="D1458" s="10"/>
      <c r="E1458" s="2"/>
      <c r="F1458" s="10"/>
      <c r="G1458" s="7"/>
      <c r="H1458" s="7"/>
      <c r="I1458" s="7"/>
      <c r="J1458" s="14" t="str">
        <f t="shared" si="47"/>
        <v/>
      </c>
      <c r="K1458" s="2"/>
      <c r="L1458" s="4" t="str">
        <f>IF(AND(G1458="",H1458=""),"",IF(OR(C1458&lt;NgayBatDau,C1458&gt;NgayKetThuc),"Ngày tháng phải nằm trong kỳ kế toán",IF(AND(F1458&lt;&gt;"",COUNTIF(#REF!,F1458)=0),"Tên loại DT/CP chưa được khai báo vào DS Tên loại DTCP","")))</f>
        <v/>
      </c>
    </row>
    <row r="1459" spans="2:12" ht="27.75" customHeight="1">
      <c r="B1459" s="4">
        <f t="shared" si="46"/>
        <v>1457</v>
      </c>
      <c r="C1459" s="16"/>
      <c r="D1459" s="10"/>
      <c r="E1459" s="2"/>
      <c r="F1459" s="10"/>
      <c r="G1459" s="7"/>
      <c r="H1459" s="7"/>
      <c r="I1459" s="7"/>
      <c r="J1459" s="14" t="str">
        <f t="shared" si="47"/>
        <v/>
      </c>
      <c r="K1459" s="2"/>
      <c r="L1459" s="4" t="str">
        <f>IF(AND(G1459="",H1459=""),"",IF(OR(C1459&lt;NgayBatDau,C1459&gt;NgayKetThuc),"Ngày tháng phải nằm trong kỳ kế toán",IF(AND(F1459&lt;&gt;"",COUNTIF(#REF!,F1459)=0),"Tên loại DT/CP chưa được khai báo vào DS Tên loại DTCP","")))</f>
        <v/>
      </c>
    </row>
    <row r="1460" spans="2:12" ht="27.75" customHeight="1">
      <c r="B1460" s="4">
        <f t="shared" si="46"/>
        <v>1458</v>
      </c>
      <c r="C1460" s="16"/>
      <c r="D1460" s="10"/>
      <c r="E1460" s="2"/>
      <c r="F1460" s="10"/>
      <c r="G1460" s="7"/>
      <c r="H1460" s="7"/>
      <c r="I1460" s="7"/>
      <c r="J1460" s="14" t="str">
        <f t="shared" si="47"/>
        <v/>
      </c>
      <c r="K1460" s="2"/>
      <c r="L1460" s="4" t="str">
        <f>IF(AND(G1460="",H1460=""),"",IF(OR(C1460&lt;NgayBatDau,C1460&gt;NgayKetThuc),"Ngày tháng phải nằm trong kỳ kế toán",IF(AND(F1460&lt;&gt;"",COUNTIF(#REF!,F1460)=0),"Tên loại DT/CP chưa được khai báo vào DS Tên loại DTCP","")))</f>
        <v/>
      </c>
    </row>
    <row r="1461" spans="2:12" ht="27.75" customHeight="1">
      <c r="B1461" s="4">
        <f t="shared" si="46"/>
        <v>1459</v>
      </c>
      <c r="C1461" s="16"/>
      <c r="D1461" s="10"/>
      <c r="E1461" s="2"/>
      <c r="F1461" s="10"/>
      <c r="G1461" s="7"/>
      <c r="H1461" s="7"/>
      <c r="I1461" s="7"/>
      <c r="J1461" s="14" t="str">
        <f t="shared" si="47"/>
        <v/>
      </c>
      <c r="K1461" s="2"/>
      <c r="L1461" s="4" t="str">
        <f>IF(AND(G1461="",H1461=""),"",IF(OR(C1461&lt;NgayBatDau,C1461&gt;NgayKetThuc),"Ngày tháng phải nằm trong kỳ kế toán",IF(AND(F1461&lt;&gt;"",COUNTIF(#REF!,F1461)=0),"Tên loại DT/CP chưa được khai báo vào DS Tên loại DTCP","")))</f>
        <v/>
      </c>
    </row>
    <row r="1462" spans="2:12" ht="27.75" customHeight="1">
      <c r="B1462" s="4">
        <f t="shared" si="46"/>
        <v>1460</v>
      </c>
      <c r="C1462" s="16"/>
      <c r="D1462" s="10"/>
      <c r="E1462" s="2"/>
      <c r="F1462" s="10"/>
      <c r="G1462" s="7"/>
      <c r="H1462" s="7"/>
      <c r="I1462" s="7"/>
      <c r="J1462" s="14" t="str">
        <f t="shared" si="47"/>
        <v/>
      </c>
      <c r="K1462" s="2"/>
      <c r="L1462" s="4" t="str">
        <f>IF(AND(G1462="",H1462=""),"",IF(OR(C1462&lt;NgayBatDau,C1462&gt;NgayKetThuc),"Ngày tháng phải nằm trong kỳ kế toán",IF(AND(F1462&lt;&gt;"",COUNTIF(#REF!,F1462)=0),"Tên loại DT/CP chưa được khai báo vào DS Tên loại DTCP","")))</f>
        <v/>
      </c>
    </row>
    <row r="1463" spans="2:12" ht="27.75" customHeight="1">
      <c r="B1463" s="4">
        <f t="shared" si="46"/>
        <v>1461</v>
      </c>
      <c r="C1463" s="16"/>
      <c r="D1463" s="10"/>
      <c r="E1463" s="2"/>
      <c r="F1463" s="10"/>
      <c r="G1463" s="7"/>
      <c r="H1463" s="7"/>
      <c r="I1463" s="7"/>
      <c r="J1463" s="14" t="str">
        <f t="shared" si="47"/>
        <v/>
      </c>
      <c r="K1463" s="2"/>
      <c r="L1463" s="4" t="str">
        <f>IF(AND(G1463="",H1463=""),"",IF(OR(C1463&lt;NgayBatDau,C1463&gt;NgayKetThuc),"Ngày tháng phải nằm trong kỳ kế toán",IF(AND(F1463&lt;&gt;"",COUNTIF(#REF!,F1463)=0),"Tên loại DT/CP chưa được khai báo vào DS Tên loại DTCP","")))</f>
        <v/>
      </c>
    </row>
    <row r="1464" spans="2:12" ht="27.75" customHeight="1">
      <c r="B1464" s="4">
        <f t="shared" si="46"/>
        <v>1462</v>
      </c>
      <c r="C1464" s="16"/>
      <c r="D1464" s="10"/>
      <c r="E1464" s="2"/>
      <c r="F1464" s="10"/>
      <c r="G1464" s="7"/>
      <c r="H1464" s="7"/>
      <c r="I1464" s="7"/>
      <c r="J1464" s="14" t="str">
        <f t="shared" si="47"/>
        <v/>
      </c>
      <c r="K1464" s="2"/>
      <c r="L1464" s="4" t="str">
        <f>IF(AND(G1464="",H1464=""),"",IF(OR(C1464&lt;NgayBatDau,C1464&gt;NgayKetThuc),"Ngày tháng phải nằm trong kỳ kế toán",IF(AND(F1464&lt;&gt;"",COUNTIF(#REF!,F1464)=0),"Tên loại DT/CP chưa được khai báo vào DS Tên loại DTCP","")))</f>
        <v/>
      </c>
    </row>
    <row r="1465" spans="2:12" ht="27.75" customHeight="1">
      <c r="B1465" s="4">
        <f t="shared" si="46"/>
        <v>1463</v>
      </c>
      <c r="C1465" s="16"/>
      <c r="D1465" s="10"/>
      <c r="E1465" s="2"/>
      <c r="F1465" s="10"/>
      <c r="G1465" s="7"/>
      <c r="H1465" s="7"/>
      <c r="I1465" s="7"/>
      <c r="J1465" s="14" t="str">
        <f t="shared" si="47"/>
        <v/>
      </c>
      <c r="K1465" s="2"/>
      <c r="L1465" s="4" t="str">
        <f>IF(AND(G1465="",H1465=""),"",IF(OR(C1465&lt;NgayBatDau,C1465&gt;NgayKetThuc),"Ngày tháng phải nằm trong kỳ kế toán",IF(AND(F1465&lt;&gt;"",COUNTIF(#REF!,F1465)=0),"Tên loại DT/CP chưa được khai báo vào DS Tên loại DTCP","")))</f>
        <v/>
      </c>
    </row>
    <row r="1466" spans="2:12" ht="27.75" customHeight="1">
      <c r="B1466" s="4">
        <f t="shared" si="46"/>
        <v>1464</v>
      </c>
      <c r="C1466" s="16"/>
      <c r="D1466" s="10"/>
      <c r="E1466" s="2"/>
      <c r="F1466" s="10"/>
      <c r="G1466" s="7"/>
      <c r="H1466" s="7"/>
      <c r="I1466" s="7"/>
      <c r="J1466" s="14" t="str">
        <f t="shared" si="47"/>
        <v/>
      </c>
      <c r="K1466" s="2"/>
      <c r="L1466" s="4" t="str">
        <f>IF(AND(G1466="",H1466=""),"",IF(OR(C1466&lt;NgayBatDau,C1466&gt;NgayKetThuc),"Ngày tháng phải nằm trong kỳ kế toán",IF(AND(F1466&lt;&gt;"",COUNTIF(#REF!,F1466)=0),"Tên loại DT/CP chưa được khai báo vào DS Tên loại DTCP","")))</f>
        <v/>
      </c>
    </row>
    <row r="1467" spans="2:12" ht="27.75" customHeight="1">
      <c r="B1467" s="4">
        <f t="shared" si="46"/>
        <v>1465</v>
      </c>
      <c r="C1467" s="16"/>
      <c r="D1467" s="10"/>
      <c r="E1467" s="2"/>
      <c r="F1467" s="10"/>
      <c r="G1467" s="7"/>
      <c r="H1467" s="7"/>
      <c r="I1467" s="7"/>
      <c r="J1467" s="14" t="str">
        <f t="shared" si="47"/>
        <v/>
      </c>
      <c r="K1467" s="2"/>
      <c r="L1467" s="4" t="str">
        <f>IF(AND(G1467="",H1467=""),"",IF(OR(C1467&lt;NgayBatDau,C1467&gt;NgayKetThuc),"Ngày tháng phải nằm trong kỳ kế toán",IF(AND(F1467&lt;&gt;"",COUNTIF(#REF!,F1467)=0),"Tên loại DT/CP chưa được khai báo vào DS Tên loại DTCP","")))</f>
        <v/>
      </c>
    </row>
    <row r="1468" spans="2:12" ht="27.75" customHeight="1">
      <c r="B1468" s="4">
        <f t="shared" si="46"/>
        <v>1466</v>
      </c>
      <c r="C1468" s="16"/>
      <c r="D1468" s="10"/>
      <c r="E1468" s="2"/>
      <c r="F1468" s="10"/>
      <c r="G1468" s="7"/>
      <c r="H1468" s="7"/>
      <c r="I1468" s="7"/>
      <c r="J1468" s="14" t="str">
        <f t="shared" si="47"/>
        <v/>
      </c>
      <c r="K1468" s="2"/>
      <c r="L1468" s="4" t="str">
        <f>IF(AND(G1468="",H1468=""),"",IF(OR(C1468&lt;NgayBatDau,C1468&gt;NgayKetThuc),"Ngày tháng phải nằm trong kỳ kế toán",IF(AND(F1468&lt;&gt;"",COUNTIF(#REF!,F1468)=0),"Tên loại DT/CP chưa được khai báo vào DS Tên loại DTCP","")))</f>
        <v/>
      </c>
    </row>
    <row r="1469" spans="2:12" ht="27.75" customHeight="1">
      <c r="B1469" s="4">
        <f t="shared" si="46"/>
        <v>1467</v>
      </c>
      <c r="C1469" s="16"/>
      <c r="D1469" s="10"/>
      <c r="E1469" s="2"/>
      <c r="F1469" s="10"/>
      <c r="G1469" s="7"/>
      <c r="H1469" s="7"/>
      <c r="I1469" s="7"/>
      <c r="J1469" s="14" t="str">
        <f t="shared" si="47"/>
        <v/>
      </c>
      <c r="K1469" s="2"/>
      <c r="L1469" s="4" t="str">
        <f>IF(AND(G1469="",H1469=""),"",IF(OR(C1469&lt;NgayBatDau,C1469&gt;NgayKetThuc),"Ngày tháng phải nằm trong kỳ kế toán",IF(AND(F1469&lt;&gt;"",COUNTIF(#REF!,F1469)=0),"Tên loại DT/CP chưa được khai báo vào DS Tên loại DTCP","")))</f>
        <v/>
      </c>
    </row>
    <row r="1470" spans="2:12" ht="27.75" customHeight="1">
      <c r="B1470" s="4">
        <f t="shared" si="46"/>
        <v>1468</v>
      </c>
      <c r="C1470" s="16"/>
      <c r="D1470" s="10"/>
      <c r="E1470" s="2"/>
      <c r="F1470" s="10"/>
      <c r="G1470" s="7"/>
      <c r="H1470" s="7"/>
      <c r="I1470" s="7"/>
      <c r="J1470" s="14" t="str">
        <f t="shared" si="47"/>
        <v/>
      </c>
      <c r="K1470" s="2"/>
      <c r="L1470" s="4" t="str">
        <f>IF(AND(G1470="",H1470=""),"",IF(OR(C1470&lt;NgayBatDau,C1470&gt;NgayKetThuc),"Ngày tháng phải nằm trong kỳ kế toán",IF(AND(F1470&lt;&gt;"",COUNTIF(#REF!,F1470)=0),"Tên loại DT/CP chưa được khai báo vào DS Tên loại DTCP","")))</f>
        <v/>
      </c>
    </row>
    <row r="1471" spans="2:12" ht="27.75" customHeight="1">
      <c r="B1471" s="4">
        <f t="shared" si="46"/>
        <v>1469</v>
      </c>
      <c r="C1471" s="16"/>
      <c r="D1471" s="10"/>
      <c r="E1471" s="2"/>
      <c r="F1471" s="10"/>
      <c r="G1471" s="7"/>
      <c r="H1471" s="7"/>
      <c r="I1471" s="7"/>
      <c r="J1471" s="14" t="str">
        <f t="shared" si="47"/>
        <v/>
      </c>
      <c r="K1471" s="2"/>
      <c r="L1471" s="4" t="str">
        <f>IF(AND(G1471="",H1471=""),"",IF(OR(C1471&lt;NgayBatDau,C1471&gt;NgayKetThuc),"Ngày tháng phải nằm trong kỳ kế toán",IF(AND(F1471&lt;&gt;"",COUNTIF(#REF!,F1471)=0),"Tên loại DT/CP chưa được khai báo vào DS Tên loại DTCP","")))</f>
        <v/>
      </c>
    </row>
    <row r="1472" spans="2:12" ht="27.75" customHeight="1">
      <c r="B1472" s="4">
        <f t="shared" si="46"/>
        <v>1470</v>
      </c>
      <c r="C1472" s="16"/>
      <c r="D1472" s="10"/>
      <c r="E1472" s="2"/>
      <c r="F1472" s="10"/>
      <c r="G1472" s="7"/>
      <c r="H1472" s="7"/>
      <c r="I1472" s="7"/>
      <c r="J1472" s="14" t="str">
        <f t="shared" si="47"/>
        <v/>
      </c>
      <c r="K1472" s="2"/>
      <c r="L1472" s="4" t="str">
        <f>IF(AND(G1472="",H1472=""),"",IF(OR(C1472&lt;NgayBatDau,C1472&gt;NgayKetThuc),"Ngày tháng phải nằm trong kỳ kế toán",IF(AND(F1472&lt;&gt;"",COUNTIF(#REF!,F1472)=0),"Tên loại DT/CP chưa được khai báo vào DS Tên loại DTCP","")))</f>
        <v/>
      </c>
    </row>
    <row r="1473" spans="2:12" ht="27.75" customHeight="1">
      <c r="B1473" s="4">
        <f t="shared" si="46"/>
        <v>1471</v>
      </c>
      <c r="C1473" s="16"/>
      <c r="D1473" s="10"/>
      <c r="E1473" s="2"/>
      <c r="F1473" s="10"/>
      <c r="G1473" s="7"/>
      <c r="H1473" s="7"/>
      <c r="I1473" s="7"/>
      <c r="J1473" s="14" t="str">
        <f t="shared" si="47"/>
        <v/>
      </c>
      <c r="K1473" s="2"/>
      <c r="L1473" s="4" t="str">
        <f>IF(AND(G1473="",H1473=""),"",IF(OR(C1473&lt;NgayBatDau,C1473&gt;NgayKetThuc),"Ngày tháng phải nằm trong kỳ kế toán",IF(AND(F1473&lt;&gt;"",COUNTIF(#REF!,F1473)=0),"Tên loại DT/CP chưa được khai báo vào DS Tên loại DTCP","")))</f>
        <v/>
      </c>
    </row>
    <row r="1474" spans="2:12" ht="27.75" customHeight="1">
      <c r="B1474" s="4">
        <f t="shared" si="46"/>
        <v>1472</v>
      </c>
      <c r="C1474" s="16"/>
      <c r="D1474" s="10"/>
      <c r="E1474" s="2"/>
      <c r="F1474" s="10"/>
      <c r="G1474" s="7"/>
      <c r="H1474" s="7"/>
      <c r="I1474" s="7"/>
      <c r="J1474" s="14" t="str">
        <f t="shared" si="47"/>
        <v/>
      </c>
      <c r="K1474" s="2"/>
      <c r="L1474" s="4" t="str">
        <f>IF(AND(G1474="",H1474=""),"",IF(OR(C1474&lt;NgayBatDau,C1474&gt;NgayKetThuc),"Ngày tháng phải nằm trong kỳ kế toán",IF(AND(F1474&lt;&gt;"",COUNTIF(#REF!,F1474)=0),"Tên loại DT/CP chưa được khai báo vào DS Tên loại DTCP","")))</f>
        <v/>
      </c>
    </row>
    <row r="1475" spans="2:12" ht="27.75" customHeight="1">
      <c r="B1475" s="4">
        <f t="shared" si="46"/>
        <v>1473</v>
      </c>
      <c r="C1475" s="16"/>
      <c r="D1475" s="10"/>
      <c r="E1475" s="2"/>
      <c r="F1475" s="10"/>
      <c r="G1475" s="7"/>
      <c r="H1475" s="7"/>
      <c r="I1475" s="7"/>
      <c r="J1475" s="14" t="str">
        <f t="shared" si="47"/>
        <v/>
      </c>
      <c r="K1475" s="2"/>
      <c r="L1475" s="4" t="str">
        <f>IF(AND(G1475="",H1475=""),"",IF(OR(C1475&lt;NgayBatDau,C1475&gt;NgayKetThuc),"Ngày tháng phải nằm trong kỳ kế toán",IF(AND(F1475&lt;&gt;"",COUNTIF(#REF!,F1475)=0),"Tên loại DT/CP chưa được khai báo vào DS Tên loại DTCP","")))</f>
        <v/>
      </c>
    </row>
    <row r="1476" spans="2:12" ht="27.75" customHeight="1">
      <c r="B1476" s="4">
        <f t="shared" ref="B1476:B1502" si="48">ROW(A1476)-2</f>
        <v>1474</v>
      </c>
      <c r="C1476" s="16"/>
      <c r="D1476" s="10"/>
      <c r="E1476" s="2"/>
      <c r="F1476" s="10"/>
      <c r="G1476" s="7"/>
      <c r="H1476" s="7"/>
      <c r="I1476" s="7"/>
      <c r="J1476" s="14" t="str">
        <f t="shared" ref="J1476:J1502" si="49">IF(G1476&lt;&gt;"",G1476*SUM(1,I1476),IF(H1476&lt;&gt;"",H1476*SUM(1,I1476),""))</f>
        <v/>
      </c>
      <c r="K1476" s="2"/>
      <c r="L1476" s="4" t="str">
        <f>IF(AND(G1476="",H1476=""),"",IF(OR(C1476&lt;NgayBatDau,C1476&gt;NgayKetThuc),"Ngày tháng phải nằm trong kỳ kế toán",IF(AND(F1476&lt;&gt;"",COUNTIF(#REF!,F1476)=0),"Tên loại DT/CP chưa được khai báo vào DS Tên loại DTCP","")))</f>
        <v/>
      </c>
    </row>
    <row r="1477" spans="2:12" ht="27.75" customHeight="1">
      <c r="B1477" s="4">
        <f t="shared" si="48"/>
        <v>1475</v>
      </c>
      <c r="C1477" s="16"/>
      <c r="D1477" s="10"/>
      <c r="E1477" s="2"/>
      <c r="F1477" s="10"/>
      <c r="G1477" s="7"/>
      <c r="H1477" s="7"/>
      <c r="I1477" s="7"/>
      <c r="J1477" s="14" t="str">
        <f t="shared" si="49"/>
        <v/>
      </c>
      <c r="K1477" s="2"/>
      <c r="L1477" s="4" t="str">
        <f>IF(AND(G1477="",H1477=""),"",IF(OR(C1477&lt;NgayBatDau,C1477&gt;NgayKetThuc),"Ngày tháng phải nằm trong kỳ kế toán",IF(AND(F1477&lt;&gt;"",COUNTIF(#REF!,F1477)=0),"Tên loại DT/CP chưa được khai báo vào DS Tên loại DTCP","")))</f>
        <v/>
      </c>
    </row>
    <row r="1478" spans="2:12" ht="27.75" customHeight="1">
      <c r="B1478" s="4">
        <f t="shared" si="48"/>
        <v>1476</v>
      </c>
      <c r="C1478" s="16"/>
      <c r="D1478" s="10"/>
      <c r="E1478" s="2"/>
      <c r="F1478" s="10"/>
      <c r="G1478" s="7"/>
      <c r="H1478" s="7"/>
      <c r="I1478" s="7"/>
      <c r="J1478" s="14" t="str">
        <f t="shared" si="49"/>
        <v/>
      </c>
      <c r="K1478" s="2"/>
      <c r="L1478" s="4" t="str">
        <f>IF(AND(G1478="",H1478=""),"",IF(OR(C1478&lt;NgayBatDau,C1478&gt;NgayKetThuc),"Ngày tháng phải nằm trong kỳ kế toán",IF(AND(F1478&lt;&gt;"",COUNTIF(#REF!,F1478)=0),"Tên loại DT/CP chưa được khai báo vào DS Tên loại DTCP","")))</f>
        <v/>
      </c>
    </row>
    <row r="1479" spans="2:12" ht="27.75" customHeight="1">
      <c r="B1479" s="4">
        <f t="shared" si="48"/>
        <v>1477</v>
      </c>
      <c r="C1479" s="16"/>
      <c r="D1479" s="10"/>
      <c r="E1479" s="2"/>
      <c r="F1479" s="10"/>
      <c r="G1479" s="7"/>
      <c r="H1479" s="7"/>
      <c r="I1479" s="7"/>
      <c r="J1479" s="14" t="str">
        <f t="shared" si="49"/>
        <v/>
      </c>
      <c r="K1479" s="2"/>
      <c r="L1479" s="4" t="str">
        <f>IF(AND(G1479="",H1479=""),"",IF(OR(C1479&lt;NgayBatDau,C1479&gt;NgayKetThuc),"Ngày tháng phải nằm trong kỳ kế toán",IF(AND(F1479&lt;&gt;"",COUNTIF(#REF!,F1479)=0),"Tên loại DT/CP chưa được khai báo vào DS Tên loại DTCP","")))</f>
        <v/>
      </c>
    </row>
    <row r="1480" spans="2:12" ht="27.75" customHeight="1">
      <c r="B1480" s="4">
        <f t="shared" si="48"/>
        <v>1478</v>
      </c>
      <c r="C1480" s="16"/>
      <c r="D1480" s="10"/>
      <c r="E1480" s="2"/>
      <c r="F1480" s="10"/>
      <c r="G1480" s="7"/>
      <c r="H1480" s="7"/>
      <c r="I1480" s="7"/>
      <c r="J1480" s="14" t="str">
        <f t="shared" si="49"/>
        <v/>
      </c>
      <c r="K1480" s="2"/>
      <c r="L1480" s="4" t="str">
        <f>IF(AND(G1480="",H1480=""),"",IF(OR(C1480&lt;NgayBatDau,C1480&gt;NgayKetThuc),"Ngày tháng phải nằm trong kỳ kế toán",IF(AND(F1480&lt;&gt;"",COUNTIF(#REF!,F1480)=0),"Tên loại DT/CP chưa được khai báo vào DS Tên loại DTCP","")))</f>
        <v/>
      </c>
    </row>
    <row r="1481" spans="2:12" ht="27.75" customHeight="1">
      <c r="B1481" s="4">
        <f t="shared" si="48"/>
        <v>1479</v>
      </c>
      <c r="C1481" s="16"/>
      <c r="D1481" s="10"/>
      <c r="E1481" s="2"/>
      <c r="F1481" s="10"/>
      <c r="G1481" s="7"/>
      <c r="H1481" s="7"/>
      <c r="I1481" s="7"/>
      <c r="J1481" s="14" t="str">
        <f t="shared" si="49"/>
        <v/>
      </c>
      <c r="K1481" s="2"/>
      <c r="L1481" s="4" t="str">
        <f>IF(AND(G1481="",H1481=""),"",IF(OR(C1481&lt;NgayBatDau,C1481&gt;NgayKetThuc),"Ngày tháng phải nằm trong kỳ kế toán",IF(AND(F1481&lt;&gt;"",COUNTIF(#REF!,F1481)=0),"Tên loại DT/CP chưa được khai báo vào DS Tên loại DTCP","")))</f>
        <v/>
      </c>
    </row>
    <row r="1482" spans="2:12" ht="27.75" customHeight="1">
      <c r="B1482" s="4">
        <f t="shared" si="48"/>
        <v>1480</v>
      </c>
      <c r="C1482" s="16"/>
      <c r="D1482" s="10"/>
      <c r="E1482" s="2"/>
      <c r="F1482" s="10"/>
      <c r="G1482" s="7"/>
      <c r="H1482" s="7"/>
      <c r="I1482" s="7"/>
      <c r="J1482" s="14" t="str">
        <f t="shared" si="49"/>
        <v/>
      </c>
      <c r="K1482" s="2"/>
      <c r="L1482" s="4" t="str">
        <f>IF(AND(G1482="",H1482=""),"",IF(OR(C1482&lt;NgayBatDau,C1482&gt;NgayKetThuc),"Ngày tháng phải nằm trong kỳ kế toán",IF(AND(F1482&lt;&gt;"",COUNTIF(#REF!,F1482)=0),"Tên loại DT/CP chưa được khai báo vào DS Tên loại DTCP","")))</f>
        <v/>
      </c>
    </row>
    <row r="1483" spans="2:12" ht="27.75" customHeight="1">
      <c r="B1483" s="4">
        <f t="shared" si="48"/>
        <v>1481</v>
      </c>
      <c r="C1483" s="16"/>
      <c r="D1483" s="10"/>
      <c r="E1483" s="2"/>
      <c r="F1483" s="10"/>
      <c r="G1483" s="7"/>
      <c r="H1483" s="7"/>
      <c r="I1483" s="7"/>
      <c r="J1483" s="14" t="str">
        <f t="shared" si="49"/>
        <v/>
      </c>
      <c r="K1483" s="2"/>
      <c r="L1483" s="4" t="str">
        <f>IF(AND(G1483="",H1483=""),"",IF(OR(C1483&lt;NgayBatDau,C1483&gt;NgayKetThuc),"Ngày tháng phải nằm trong kỳ kế toán",IF(AND(F1483&lt;&gt;"",COUNTIF(#REF!,F1483)=0),"Tên loại DT/CP chưa được khai báo vào DS Tên loại DTCP","")))</f>
        <v/>
      </c>
    </row>
    <row r="1484" spans="2:12" ht="27.75" customHeight="1">
      <c r="B1484" s="4">
        <f t="shared" si="48"/>
        <v>1482</v>
      </c>
      <c r="C1484" s="16"/>
      <c r="D1484" s="10"/>
      <c r="E1484" s="2"/>
      <c r="F1484" s="10"/>
      <c r="G1484" s="7"/>
      <c r="H1484" s="7"/>
      <c r="I1484" s="7"/>
      <c r="J1484" s="14" t="str">
        <f t="shared" si="49"/>
        <v/>
      </c>
      <c r="K1484" s="2"/>
      <c r="L1484" s="4" t="str">
        <f>IF(AND(G1484="",H1484=""),"",IF(OR(C1484&lt;NgayBatDau,C1484&gt;NgayKetThuc),"Ngày tháng phải nằm trong kỳ kế toán",IF(AND(F1484&lt;&gt;"",COUNTIF(#REF!,F1484)=0),"Tên loại DT/CP chưa được khai báo vào DS Tên loại DTCP","")))</f>
        <v/>
      </c>
    </row>
    <row r="1485" spans="2:12" ht="27.75" customHeight="1">
      <c r="B1485" s="4">
        <f t="shared" si="48"/>
        <v>1483</v>
      </c>
      <c r="C1485" s="16"/>
      <c r="D1485" s="10"/>
      <c r="E1485" s="2"/>
      <c r="F1485" s="10"/>
      <c r="G1485" s="7"/>
      <c r="H1485" s="7"/>
      <c r="I1485" s="7"/>
      <c r="J1485" s="14" t="str">
        <f t="shared" si="49"/>
        <v/>
      </c>
      <c r="K1485" s="2"/>
      <c r="L1485" s="4" t="str">
        <f>IF(AND(G1485="",H1485=""),"",IF(OR(C1485&lt;NgayBatDau,C1485&gt;NgayKetThuc),"Ngày tháng phải nằm trong kỳ kế toán",IF(AND(F1485&lt;&gt;"",COUNTIF(#REF!,F1485)=0),"Tên loại DT/CP chưa được khai báo vào DS Tên loại DTCP","")))</f>
        <v/>
      </c>
    </row>
    <row r="1486" spans="2:12" ht="27.75" customHeight="1">
      <c r="B1486" s="4">
        <f t="shared" si="48"/>
        <v>1484</v>
      </c>
      <c r="C1486" s="16"/>
      <c r="D1486" s="10"/>
      <c r="E1486" s="2"/>
      <c r="F1486" s="10"/>
      <c r="G1486" s="7"/>
      <c r="H1486" s="7"/>
      <c r="I1486" s="7"/>
      <c r="J1486" s="14" t="str">
        <f t="shared" si="49"/>
        <v/>
      </c>
      <c r="K1486" s="2"/>
      <c r="L1486" s="4" t="str">
        <f>IF(AND(G1486="",H1486=""),"",IF(OR(C1486&lt;NgayBatDau,C1486&gt;NgayKetThuc),"Ngày tháng phải nằm trong kỳ kế toán",IF(AND(F1486&lt;&gt;"",COUNTIF(#REF!,F1486)=0),"Tên loại DT/CP chưa được khai báo vào DS Tên loại DTCP","")))</f>
        <v/>
      </c>
    </row>
    <row r="1487" spans="2:12" ht="27.75" customHeight="1">
      <c r="B1487" s="4">
        <f t="shared" si="48"/>
        <v>1485</v>
      </c>
      <c r="C1487" s="16"/>
      <c r="D1487" s="10"/>
      <c r="E1487" s="2"/>
      <c r="F1487" s="10"/>
      <c r="G1487" s="7"/>
      <c r="H1487" s="7"/>
      <c r="I1487" s="7"/>
      <c r="J1487" s="14" t="str">
        <f t="shared" si="49"/>
        <v/>
      </c>
      <c r="K1487" s="2"/>
      <c r="L1487" s="4" t="str">
        <f>IF(AND(G1487="",H1487=""),"",IF(OR(C1487&lt;NgayBatDau,C1487&gt;NgayKetThuc),"Ngày tháng phải nằm trong kỳ kế toán",IF(AND(F1487&lt;&gt;"",COUNTIF(#REF!,F1487)=0),"Tên loại DT/CP chưa được khai báo vào DS Tên loại DTCP","")))</f>
        <v/>
      </c>
    </row>
    <row r="1488" spans="2:12" ht="27.75" customHeight="1">
      <c r="B1488" s="4">
        <f t="shared" si="48"/>
        <v>1486</v>
      </c>
      <c r="C1488" s="16"/>
      <c r="D1488" s="10"/>
      <c r="E1488" s="2"/>
      <c r="F1488" s="10"/>
      <c r="G1488" s="7"/>
      <c r="H1488" s="7"/>
      <c r="I1488" s="7"/>
      <c r="J1488" s="14" t="str">
        <f t="shared" si="49"/>
        <v/>
      </c>
      <c r="K1488" s="2"/>
      <c r="L1488" s="4" t="str">
        <f>IF(AND(G1488="",H1488=""),"",IF(OR(C1488&lt;NgayBatDau,C1488&gt;NgayKetThuc),"Ngày tháng phải nằm trong kỳ kế toán",IF(AND(F1488&lt;&gt;"",COUNTIF(#REF!,F1488)=0),"Tên loại DT/CP chưa được khai báo vào DS Tên loại DTCP","")))</f>
        <v/>
      </c>
    </row>
    <row r="1489" spans="2:12" ht="27.75" customHeight="1">
      <c r="B1489" s="4">
        <f t="shared" si="48"/>
        <v>1487</v>
      </c>
      <c r="C1489" s="16"/>
      <c r="D1489" s="10"/>
      <c r="E1489" s="2"/>
      <c r="F1489" s="10"/>
      <c r="G1489" s="7"/>
      <c r="H1489" s="7"/>
      <c r="I1489" s="7"/>
      <c r="J1489" s="14" t="str">
        <f t="shared" si="49"/>
        <v/>
      </c>
      <c r="K1489" s="2"/>
      <c r="L1489" s="4" t="str">
        <f>IF(AND(G1489="",H1489=""),"",IF(OR(C1489&lt;NgayBatDau,C1489&gt;NgayKetThuc),"Ngày tháng phải nằm trong kỳ kế toán",IF(AND(F1489&lt;&gt;"",COUNTIF(#REF!,F1489)=0),"Tên loại DT/CP chưa được khai báo vào DS Tên loại DTCP","")))</f>
        <v/>
      </c>
    </row>
    <row r="1490" spans="2:12" ht="27.75" customHeight="1">
      <c r="B1490" s="4">
        <f t="shared" si="48"/>
        <v>1488</v>
      </c>
      <c r="C1490" s="16"/>
      <c r="D1490" s="10"/>
      <c r="E1490" s="2"/>
      <c r="F1490" s="10"/>
      <c r="G1490" s="7"/>
      <c r="H1490" s="7"/>
      <c r="I1490" s="7"/>
      <c r="J1490" s="14" t="str">
        <f t="shared" si="49"/>
        <v/>
      </c>
      <c r="K1490" s="2"/>
      <c r="L1490" s="4" t="str">
        <f>IF(AND(G1490="",H1490=""),"",IF(OR(C1490&lt;NgayBatDau,C1490&gt;NgayKetThuc),"Ngày tháng phải nằm trong kỳ kế toán",IF(AND(F1490&lt;&gt;"",COUNTIF(#REF!,F1490)=0),"Tên loại DT/CP chưa được khai báo vào DS Tên loại DTCP","")))</f>
        <v/>
      </c>
    </row>
    <row r="1491" spans="2:12" ht="27.75" customHeight="1">
      <c r="B1491" s="4">
        <f t="shared" si="48"/>
        <v>1489</v>
      </c>
      <c r="C1491" s="16"/>
      <c r="D1491" s="10"/>
      <c r="E1491" s="2"/>
      <c r="F1491" s="10"/>
      <c r="G1491" s="7"/>
      <c r="H1491" s="7"/>
      <c r="I1491" s="7"/>
      <c r="J1491" s="14" t="str">
        <f t="shared" si="49"/>
        <v/>
      </c>
      <c r="K1491" s="2"/>
      <c r="L1491" s="4" t="str">
        <f>IF(AND(G1491="",H1491=""),"",IF(OR(C1491&lt;NgayBatDau,C1491&gt;NgayKetThuc),"Ngày tháng phải nằm trong kỳ kế toán",IF(AND(F1491&lt;&gt;"",COUNTIF(#REF!,F1491)=0),"Tên loại DT/CP chưa được khai báo vào DS Tên loại DTCP","")))</f>
        <v/>
      </c>
    </row>
    <row r="1492" spans="2:12" ht="27.75" customHeight="1">
      <c r="B1492" s="4">
        <f t="shared" si="48"/>
        <v>1490</v>
      </c>
      <c r="C1492" s="16"/>
      <c r="D1492" s="10"/>
      <c r="E1492" s="2"/>
      <c r="F1492" s="10"/>
      <c r="G1492" s="7"/>
      <c r="H1492" s="7"/>
      <c r="I1492" s="7"/>
      <c r="J1492" s="14" t="str">
        <f t="shared" si="49"/>
        <v/>
      </c>
      <c r="K1492" s="2"/>
      <c r="L1492" s="4" t="str">
        <f>IF(AND(G1492="",H1492=""),"",IF(OR(C1492&lt;NgayBatDau,C1492&gt;NgayKetThuc),"Ngày tháng phải nằm trong kỳ kế toán",IF(AND(F1492&lt;&gt;"",COUNTIF(#REF!,F1492)=0),"Tên loại DT/CP chưa được khai báo vào DS Tên loại DTCP","")))</f>
        <v/>
      </c>
    </row>
    <row r="1493" spans="2:12" ht="27.75" customHeight="1">
      <c r="B1493" s="4">
        <f t="shared" si="48"/>
        <v>1491</v>
      </c>
      <c r="C1493" s="16"/>
      <c r="D1493" s="10"/>
      <c r="E1493" s="2"/>
      <c r="F1493" s="10"/>
      <c r="G1493" s="7"/>
      <c r="H1493" s="7"/>
      <c r="I1493" s="7"/>
      <c r="J1493" s="14" t="str">
        <f t="shared" si="49"/>
        <v/>
      </c>
      <c r="K1493" s="2"/>
      <c r="L1493" s="4" t="str">
        <f>IF(AND(G1493="",H1493=""),"",IF(OR(C1493&lt;NgayBatDau,C1493&gt;NgayKetThuc),"Ngày tháng phải nằm trong kỳ kế toán",IF(AND(F1493&lt;&gt;"",COUNTIF(#REF!,F1493)=0),"Tên loại DT/CP chưa được khai báo vào DS Tên loại DTCP","")))</f>
        <v/>
      </c>
    </row>
    <row r="1494" spans="2:12" ht="27.75" customHeight="1">
      <c r="B1494" s="4">
        <f t="shared" si="48"/>
        <v>1492</v>
      </c>
      <c r="C1494" s="16"/>
      <c r="D1494" s="10"/>
      <c r="E1494" s="2"/>
      <c r="F1494" s="10"/>
      <c r="G1494" s="7"/>
      <c r="H1494" s="7"/>
      <c r="I1494" s="7"/>
      <c r="J1494" s="14" t="str">
        <f t="shared" si="49"/>
        <v/>
      </c>
      <c r="K1494" s="2"/>
      <c r="L1494" s="4" t="str">
        <f>IF(AND(G1494="",H1494=""),"",IF(OR(C1494&lt;NgayBatDau,C1494&gt;NgayKetThuc),"Ngày tháng phải nằm trong kỳ kế toán",IF(AND(F1494&lt;&gt;"",COUNTIF(#REF!,F1494)=0),"Tên loại DT/CP chưa được khai báo vào DS Tên loại DTCP","")))</f>
        <v/>
      </c>
    </row>
    <row r="1495" spans="2:12" ht="27.75" customHeight="1">
      <c r="B1495" s="4">
        <f t="shared" si="48"/>
        <v>1493</v>
      </c>
      <c r="C1495" s="16"/>
      <c r="D1495" s="10"/>
      <c r="E1495" s="2"/>
      <c r="F1495" s="10"/>
      <c r="G1495" s="7"/>
      <c r="H1495" s="7"/>
      <c r="I1495" s="7"/>
      <c r="J1495" s="14" t="str">
        <f t="shared" si="49"/>
        <v/>
      </c>
      <c r="K1495" s="2"/>
      <c r="L1495" s="4" t="str">
        <f>IF(AND(G1495="",H1495=""),"",IF(OR(C1495&lt;NgayBatDau,C1495&gt;NgayKetThuc),"Ngày tháng phải nằm trong kỳ kế toán",IF(AND(F1495&lt;&gt;"",COUNTIF(#REF!,F1495)=0),"Tên loại DT/CP chưa được khai báo vào DS Tên loại DTCP","")))</f>
        <v/>
      </c>
    </row>
    <row r="1496" spans="2:12" ht="27.75" customHeight="1">
      <c r="B1496" s="4">
        <f t="shared" si="48"/>
        <v>1494</v>
      </c>
      <c r="C1496" s="16"/>
      <c r="D1496" s="10"/>
      <c r="E1496" s="2"/>
      <c r="F1496" s="10"/>
      <c r="G1496" s="7"/>
      <c r="H1496" s="7"/>
      <c r="I1496" s="7"/>
      <c r="J1496" s="14" t="str">
        <f t="shared" si="49"/>
        <v/>
      </c>
      <c r="K1496" s="2"/>
      <c r="L1496" s="4" t="str">
        <f>IF(AND(G1496="",H1496=""),"",IF(OR(C1496&lt;NgayBatDau,C1496&gt;NgayKetThuc),"Ngày tháng phải nằm trong kỳ kế toán",IF(AND(F1496&lt;&gt;"",COUNTIF(#REF!,F1496)=0),"Tên loại DT/CP chưa được khai báo vào DS Tên loại DTCP","")))</f>
        <v/>
      </c>
    </row>
    <row r="1497" spans="2:12" ht="27.75" customHeight="1">
      <c r="B1497" s="4">
        <f t="shared" si="48"/>
        <v>1495</v>
      </c>
      <c r="C1497" s="16"/>
      <c r="D1497" s="10"/>
      <c r="E1497" s="2"/>
      <c r="F1497" s="10"/>
      <c r="G1497" s="7"/>
      <c r="H1497" s="7"/>
      <c r="I1497" s="7"/>
      <c r="J1497" s="14" t="str">
        <f t="shared" si="49"/>
        <v/>
      </c>
      <c r="K1497" s="2"/>
      <c r="L1497" s="4" t="str">
        <f>IF(AND(G1497="",H1497=""),"",IF(OR(C1497&lt;NgayBatDau,C1497&gt;NgayKetThuc),"Ngày tháng phải nằm trong kỳ kế toán",IF(AND(F1497&lt;&gt;"",COUNTIF(#REF!,F1497)=0),"Tên loại DT/CP chưa được khai báo vào DS Tên loại DTCP","")))</f>
        <v/>
      </c>
    </row>
    <row r="1498" spans="2:12" ht="27.75" customHeight="1">
      <c r="B1498" s="4">
        <f t="shared" si="48"/>
        <v>1496</v>
      </c>
      <c r="C1498" s="16"/>
      <c r="D1498" s="10"/>
      <c r="E1498" s="2"/>
      <c r="F1498" s="10"/>
      <c r="G1498" s="7"/>
      <c r="H1498" s="7"/>
      <c r="I1498" s="7"/>
      <c r="J1498" s="14" t="str">
        <f t="shared" si="49"/>
        <v/>
      </c>
      <c r="K1498" s="2"/>
      <c r="L1498" s="4" t="str">
        <f>IF(AND(G1498="",H1498=""),"",IF(OR(C1498&lt;NgayBatDau,C1498&gt;NgayKetThuc),"Ngày tháng phải nằm trong kỳ kế toán",IF(AND(F1498&lt;&gt;"",COUNTIF(#REF!,F1498)=0),"Tên loại DT/CP chưa được khai báo vào DS Tên loại DTCP","")))</f>
        <v/>
      </c>
    </row>
    <row r="1499" spans="2:12" ht="27.75" customHeight="1">
      <c r="B1499" s="4">
        <f t="shared" si="48"/>
        <v>1497</v>
      </c>
      <c r="C1499" s="16"/>
      <c r="D1499" s="10"/>
      <c r="E1499" s="2"/>
      <c r="F1499" s="10"/>
      <c r="G1499" s="7"/>
      <c r="H1499" s="7"/>
      <c r="I1499" s="7"/>
      <c r="J1499" s="14" t="str">
        <f t="shared" si="49"/>
        <v/>
      </c>
      <c r="K1499" s="2"/>
      <c r="L1499" s="4" t="str">
        <f>IF(AND(G1499="",H1499=""),"",IF(OR(C1499&lt;NgayBatDau,C1499&gt;NgayKetThuc),"Ngày tháng phải nằm trong kỳ kế toán",IF(AND(F1499&lt;&gt;"",COUNTIF(#REF!,F1499)=0),"Tên loại DT/CP chưa được khai báo vào DS Tên loại DTCP","")))</f>
        <v/>
      </c>
    </row>
    <row r="1500" spans="2:12" ht="27.75" customHeight="1">
      <c r="B1500" s="4">
        <f t="shared" si="48"/>
        <v>1498</v>
      </c>
      <c r="C1500" s="16"/>
      <c r="D1500" s="10"/>
      <c r="E1500" s="2"/>
      <c r="F1500" s="10"/>
      <c r="G1500" s="7"/>
      <c r="H1500" s="7"/>
      <c r="I1500" s="7"/>
      <c r="J1500" s="14" t="str">
        <f t="shared" si="49"/>
        <v/>
      </c>
      <c r="K1500" s="2"/>
      <c r="L1500" s="4" t="str">
        <f>IF(AND(G1500="",H1500=""),"",IF(OR(C1500&lt;NgayBatDau,C1500&gt;NgayKetThuc),"Ngày tháng phải nằm trong kỳ kế toán",IF(AND(F1500&lt;&gt;"",COUNTIF(#REF!,F1500)=0),"Tên loại DT/CP chưa được khai báo vào DS Tên loại DTCP","")))</f>
        <v/>
      </c>
    </row>
    <row r="1501" spans="2:12" ht="27.75" customHeight="1">
      <c r="B1501" s="4">
        <f t="shared" si="48"/>
        <v>1499</v>
      </c>
      <c r="C1501" s="16"/>
      <c r="D1501" s="10"/>
      <c r="E1501" s="2"/>
      <c r="F1501" s="10"/>
      <c r="G1501" s="7"/>
      <c r="H1501" s="7"/>
      <c r="I1501" s="7"/>
      <c r="J1501" s="14" t="str">
        <f t="shared" si="49"/>
        <v/>
      </c>
      <c r="K1501" s="2"/>
      <c r="L1501" s="4" t="str">
        <f>IF(AND(G1501="",H1501=""),"",IF(OR(C1501&lt;NgayBatDau,C1501&gt;NgayKetThuc),"Ngày tháng phải nằm trong kỳ kế toán",IF(AND(F1501&lt;&gt;"",COUNTIF(#REF!,F1501)=0),"Tên loại DT/CP chưa được khai báo vào DS Tên loại DTCP","")))</f>
        <v/>
      </c>
    </row>
    <row r="1502" spans="2:12" ht="27.75" customHeight="1">
      <c r="B1502" s="4">
        <f t="shared" si="48"/>
        <v>1500</v>
      </c>
      <c r="C1502" s="16"/>
      <c r="D1502" s="10"/>
      <c r="E1502" s="2"/>
      <c r="F1502" s="10"/>
      <c r="G1502" s="7"/>
      <c r="H1502" s="7"/>
      <c r="I1502" s="7"/>
      <c r="J1502" s="14" t="str">
        <f t="shared" si="49"/>
        <v/>
      </c>
      <c r="K1502" s="2"/>
      <c r="L1502" s="4" t="str">
        <f>IF(AND(G1502="",H1502=""),"",IF(OR(C1502&lt;NgayBatDau,C1502&gt;NgayKetThuc),"Ngày tháng phải nằm trong kỳ kế toán",IF(AND(F1502&lt;&gt;"",COUNTIF(#REF!,F1502)=0),"Tên loại DT/CP chưa được khai báo vào DS Tên loại DTCP","")))</f>
        <v/>
      </c>
    </row>
    <row r="1503" spans="2:12" ht="27.75" customHeight="1">
      <c r="B1503" s="32" t="s">
        <v>2</v>
      </c>
      <c r="C1503" s="32" t="s">
        <v>2</v>
      </c>
      <c r="D1503" s="33" t="s">
        <v>3</v>
      </c>
      <c r="E1503" s="32" t="s">
        <v>2</v>
      </c>
      <c r="F1503" s="32" t="s">
        <v>2</v>
      </c>
      <c r="G1503" s="34">
        <f>SUBTOTAL(9,#REF!)</f>
        <v>0</v>
      </c>
      <c r="H1503" s="34">
        <f>SUBTOTAL(9,#REF!)</f>
        <v>0</v>
      </c>
      <c r="I1503" s="32" t="s">
        <v>2</v>
      </c>
      <c r="J1503" s="25">
        <f>SUBTOTAL(9,#REF!)</f>
        <v>0</v>
      </c>
      <c r="K1503" s="32" t="s">
        <v>2</v>
      </c>
      <c r="L1503" s="31" t="s">
        <v>2</v>
      </c>
    </row>
  </sheetData>
  <sheetProtection password="CA33" sheet="1" formatCells="0" insertHyperlinks="0" autoFilter="0" pivotTables="0"/>
  <conditionalFormatting sqref="C3:L1502">
    <cfRule type="expression" dxfId="33" priority="19">
      <formula>$L3&lt;&gt;""</formula>
    </cfRule>
  </conditionalFormatting>
  <dataValidations count="1">
    <dataValidation type="list" allowBlank="1" showInputMessage="1" showErrorMessage="1" sqref="F3:F1502">
      <formula1>T.2TenLoaiDTCP</formula1>
    </dataValidation>
  </dataValidation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>
  <sheetPr codeName="Sheet13">
    <tabColor rgb="FF7030A0"/>
  </sheetPr>
  <dimension ref="B1:K706"/>
  <sheetViews>
    <sheetView showGridLines="0" workbookViewId="0">
      <pane xSplit="1" ySplit="3" topLeftCell="B4" activePane="bottomRight" state="frozen"/>
      <selection activeCell="C2" sqref="C2"/>
      <selection pane="topRight" activeCell="C2" sqref="C2"/>
      <selection pane="bottomLeft" activeCell="C2" sqref="C2"/>
      <selection pane="bottomRight" activeCell="B2" sqref="B2"/>
    </sheetView>
  </sheetViews>
  <sheetFormatPr defaultColWidth="14.125" defaultRowHeight="27.75" customHeight="1"/>
  <cols>
    <col min="1" max="1" width="1.625" style="1" customWidth="1"/>
    <col min="2" max="2" width="5.625" style="2" customWidth="1"/>
    <col min="3" max="3" width="20.625" style="1" customWidth="1"/>
    <col min="4" max="16384" width="14.125" style="1"/>
  </cols>
  <sheetData>
    <row r="1" spans="2:10" ht="52.5" customHeight="1"/>
    <row r="2" spans="2:10" s="2" customFormat="1" ht="14.25" customHeight="1"/>
    <row r="3" spans="2:10" s="2" customFormat="1" ht="3.75" customHeight="1"/>
    <row r="4" spans="2:10" ht="27.75" customHeight="1">
      <c r="B4" s="23" t="s">
        <v>78</v>
      </c>
      <c r="C4" s="11"/>
      <c r="D4" s="11"/>
    </row>
    <row r="5" spans="2:10" s="22" customFormat="1" ht="27.75" customHeight="1">
      <c r="B5" s="24" t="s">
        <v>0</v>
      </c>
      <c r="C5" s="24" t="s">
        <v>79</v>
      </c>
      <c r="D5" s="24" t="s">
        <v>80</v>
      </c>
      <c r="F5" s="35" t="s">
        <v>112</v>
      </c>
      <c r="G5" s="35" t="s">
        <v>77</v>
      </c>
      <c r="H5" s="35" t="s">
        <v>61</v>
      </c>
      <c r="I5" s="35" t="s">
        <v>73</v>
      </c>
      <c r="J5" s="35" t="s">
        <v>75</v>
      </c>
    </row>
    <row r="6" spans="2:10" ht="27.75" customHeight="1">
      <c r="B6" s="4">
        <f t="shared" ref="B6:B13" si="0">IF(C6="","",ROW(A6)-5)</f>
        <v>1</v>
      </c>
      <c r="C6" s="5" t="s">
        <v>81</v>
      </c>
      <c r="D6" s="11">
        <f>SUM(D.1[Giá trị hàng tồn cuối kỳ])</f>
        <v>0</v>
      </c>
      <c r="F6" s="21"/>
      <c r="G6" s="21">
        <v>1</v>
      </c>
      <c r="H6" s="21">
        <f ca="1">SUMIFS(B.2[Doanh thu],B.2[Tháng],G6)</f>
        <v>0</v>
      </c>
      <c r="I6" s="21">
        <f ca="1">SUMIFS(B.2[Lợi nhuận gộp],B.2[Tháng],G6)</f>
        <v>0</v>
      </c>
      <c r="J6" s="21">
        <f ca="1">H6-I6</f>
        <v>0</v>
      </c>
    </row>
    <row r="7" spans="2:10" ht="27.75" customHeight="1">
      <c r="B7" s="4">
        <f t="shared" si="0"/>
        <v>2</v>
      </c>
      <c r="C7" s="5" t="s">
        <v>82</v>
      </c>
      <c r="D7" s="11">
        <f>SUM(#REF!)</f>
        <v>0</v>
      </c>
      <c r="F7" s="21"/>
      <c r="G7" s="21">
        <v>2</v>
      </c>
      <c r="H7" s="21">
        <f ca="1">SUMIFS(B.2[Doanh thu],B.2[Tháng],G7)</f>
        <v>0</v>
      </c>
      <c r="I7" s="21">
        <f ca="1">SUMIFS(B.2[Lợi nhuận gộp],B.2[Tháng],G7)</f>
        <v>0</v>
      </c>
      <c r="J7" s="21">
        <f t="shared" ref="J7:J14" ca="1" si="1">H7-I7</f>
        <v>0</v>
      </c>
    </row>
    <row r="8" spans="2:10" ht="27.75" customHeight="1">
      <c r="B8" s="4">
        <f t="shared" si="0"/>
        <v>3</v>
      </c>
      <c r="C8" s="5" t="s">
        <v>83</v>
      </c>
      <c r="D8" s="11">
        <f>SUM(#REF!)</f>
        <v>0</v>
      </c>
      <c r="F8" s="21"/>
      <c r="G8" s="21">
        <v>3</v>
      </c>
      <c r="H8" s="21">
        <f ca="1">SUMIFS(B.2[Doanh thu],B.2[Tháng],G8)</f>
        <v>0</v>
      </c>
      <c r="I8" s="21">
        <f ca="1">SUMIFS(B.2[Lợi nhuận gộp],B.2[Tháng],G8)</f>
        <v>0</v>
      </c>
      <c r="J8" s="21">
        <f t="shared" ca="1" si="1"/>
        <v>0</v>
      </c>
    </row>
    <row r="9" spans="2:10" ht="27.75" customHeight="1">
      <c r="B9" s="4">
        <f t="shared" si="0"/>
        <v>4</v>
      </c>
      <c r="C9" s="5" t="s">
        <v>84</v>
      </c>
      <c r="D9" s="11">
        <f>SUM(B.2[Doanh thu])</f>
        <v>0</v>
      </c>
      <c r="F9" s="21"/>
      <c r="G9" s="21">
        <v>4</v>
      </c>
      <c r="H9" s="21">
        <f ca="1">SUMIFS(B.2[Doanh thu],B.2[Tháng],G9)</f>
        <v>0</v>
      </c>
      <c r="I9" s="21">
        <f ca="1">SUMIFS(B.2[Lợi nhuận gộp],B.2[Tháng],G9)</f>
        <v>0</v>
      </c>
      <c r="J9" s="21">
        <f t="shared" ca="1" si="1"/>
        <v>0</v>
      </c>
    </row>
    <row r="10" spans="2:10" ht="27.75" customHeight="1">
      <c r="B10" s="4">
        <f t="shared" si="0"/>
        <v>5</v>
      </c>
      <c r="C10" s="5" t="s">
        <v>75</v>
      </c>
      <c r="D10" s="11">
        <f>SUM(D.1[Giá vốn hàng bán])</f>
        <v>0</v>
      </c>
      <c r="F10" s="21"/>
      <c r="G10" s="21">
        <v>5</v>
      </c>
      <c r="H10" s="21">
        <f ca="1">SUMIFS(B.2[Doanh thu],B.2[Tháng],G10)</f>
        <v>0</v>
      </c>
      <c r="I10" s="21">
        <f ca="1">SUMIFS(B.2[Lợi nhuận gộp],B.2[Tháng],G10)</f>
        <v>0</v>
      </c>
      <c r="J10" s="21">
        <f t="shared" ca="1" si="1"/>
        <v>0</v>
      </c>
    </row>
    <row r="11" spans="2:10" ht="27.75" customHeight="1">
      <c r="B11" s="4">
        <f t="shared" si="0"/>
        <v>6</v>
      </c>
      <c r="C11" s="5" t="s">
        <v>73</v>
      </c>
      <c r="D11" s="11">
        <f>D9-D10</f>
        <v>0</v>
      </c>
      <c r="F11" s="21"/>
      <c r="G11" s="21">
        <v>6</v>
      </c>
      <c r="H11" s="21">
        <f ca="1">SUMIFS(B.2[Doanh thu],B.2[Tháng],G11)</f>
        <v>0</v>
      </c>
      <c r="I11" s="21">
        <f ca="1">SUMIFS(B.2[Lợi nhuận gộp],B.2[Tháng],G11)</f>
        <v>0</v>
      </c>
      <c r="J11" s="21">
        <f t="shared" ca="1" si="1"/>
        <v>0</v>
      </c>
    </row>
    <row r="12" spans="2:10" ht="29.25" customHeight="1">
      <c r="B12" s="4">
        <f t="shared" si="0"/>
        <v>7</v>
      </c>
      <c r="C12" s="5" t="str">
        <f>IF(COUNTA(#REF!)&gt;=B6,INDEX(#REF!,B6),IF(AND(C11&lt;&gt;"",C11&lt;&gt;$F$5),$F$5,""))</f>
        <v>Doanh thu khác</v>
      </c>
      <c r="D12" s="11" t="e">
        <f>IF(C12="","",IF(C12&lt;&gt;$F$5,SUMIFS(T.2[Tổng thu],#REF!,C12)+SUMIFS(T.2[Tổng chi],#REF!,C12),IF(C12=$F$5,SUM($D$11)+SUM(T.2[Tổng thu])-SUM(T.2[Tổng chi]),"")))</f>
        <v>#REF!</v>
      </c>
      <c r="F12" s="21"/>
      <c r="G12" s="21">
        <v>7</v>
      </c>
      <c r="H12" s="21">
        <f ca="1">SUMIFS(B.2[Doanh thu],B.2[Tháng],G12)</f>
        <v>0</v>
      </c>
      <c r="I12" s="21">
        <f ca="1">SUMIFS(B.2[Lợi nhuận gộp],B.2[Tháng],G12)</f>
        <v>0</v>
      </c>
      <c r="J12" s="21">
        <f t="shared" ca="1" si="1"/>
        <v>0</v>
      </c>
    </row>
    <row r="13" spans="2:10" ht="29.25" customHeight="1">
      <c r="B13" s="4">
        <f t="shared" si="0"/>
        <v>8</v>
      </c>
      <c r="C13" s="5" t="str">
        <f>IF(COUNTA(#REF!)&gt;=B7,INDEX(#REF!,B7),IF(AND(C12&lt;&gt;"",C12&lt;&gt;$F$5),$F$5,""))</f>
        <v>Chi phí khác</v>
      </c>
      <c r="D13" s="11" t="e">
        <f>IF(C13="","",IF(C13&lt;&gt;$F$5,SUMIFS(T.2[Tổng thu],#REF!,C13)+SUMIFS(T.2[Tổng chi],#REF!,C13),IF(C13=$F$5,SUM($D$11)+SUM(T.2[Tổng thu])-SUM(T.2[Tổng chi]),"")))</f>
        <v>#REF!</v>
      </c>
      <c r="F13" s="21"/>
      <c r="G13" s="21">
        <v>8</v>
      </c>
      <c r="H13" s="21">
        <f ca="1">SUMIFS(B.2[Doanh thu],B.2[Tháng],G13)</f>
        <v>0</v>
      </c>
      <c r="I13" s="21">
        <f ca="1">SUMIFS(B.2[Lợi nhuận gộp],B.2[Tháng],G13)</f>
        <v>0</v>
      </c>
      <c r="J13" s="21">
        <f t="shared" ca="1" si="1"/>
        <v>0</v>
      </c>
    </row>
    <row r="14" spans="2:10" ht="27.75" customHeight="1">
      <c r="B14" s="4">
        <f t="shared" ref="B14:B23" si="2">IF(C14="","",ROW(A14)-5)</f>
        <v>9</v>
      </c>
      <c r="C14" s="5" t="str">
        <f>IF(COUNTA(#REF!)&gt;=B8,INDEX(#REF!,B8),IF(AND(C13&lt;&gt;"",C13&lt;&gt;$F$5),$F$5,""))</f>
        <v>Tổng Lợi Nhuận</v>
      </c>
      <c r="D14" s="11">
        <f>IF(C14="","",IF(C14&lt;&gt;$F$5,SUMIFS(T.2[Tổng thu],#REF!,C14)+SUMIFS(T.2[Tổng chi],#REF!,C14),IF(C14=$F$5,SUM($D$11)+SUM(T.2[Tổng thu])-SUM(T.2[Tổng chi]),"")))</f>
        <v>0</v>
      </c>
      <c r="F14" s="21"/>
      <c r="G14" s="21">
        <v>9</v>
      </c>
      <c r="H14" s="21">
        <f ca="1">SUMIFS(B.2[Doanh thu],B.2[Tháng],G14)</f>
        <v>0</v>
      </c>
      <c r="I14" s="21">
        <f ca="1">SUMIFS(B.2[Lợi nhuận gộp],B.2[Tháng],G14)</f>
        <v>0</v>
      </c>
      <c r="J14" s="21">
        <f t="shared" ca="1" si="1"/>
        <v>0</v>
      </c>
    </row>
    <row r="15" spans="2:10" ht="27.75" customHeight="1">
      <c r="B15" s="4" t="str">
        <f t="shared" si="2"/>
        <v/>
      </c>
      <c r="C15" s="5" t="str">
        <f>IF(COUNTA(#REF!)&gt;=B9,INDEX(#REF!,B9),IF(AND(C14&lt;&gt;"",C14&lt;&gt;$F$5),$F$5,""))</f>
        <v/>
      </c>
      <c r="D15" s="11" t="str">
        <f>IF(C15="","",IF(C15&lt;&gt;$F$5,SUMIFS(T.2[Tổng thu],#REF!,C15)+SUMIFS(T.2[Tổng chi],#REF!,C15),IF(C15=$F$5,SUM($D$11)+SUM(T.2[Tổng thu])-SUM(T.2[Tổng chi]),"")))</f>
        <v/>
      </c>
      <c r="G15" s="21">
        <v>10</v>
      </c>
      <c r="H15" s="21">
        <f ca="1">SUMIFS(B.2[Doanh thu],B.2[Tháng],G15)</f>
        <v>0</v>
      </c>
      <c r="I15" s="21">
        <f ca="1">SUMIFS(B.2[Lợi nhuận gộp],B.2[Tháng],G15)</f>
        <v>0</v>
      </c>
    </row>
    <row r="16" spans="2:10" ht="27.75" customHeight="1">
      <c r="B16" s="4" t="str">
        <f t="shared" si="2"/>
        <v/>
      </c>
      <c r="C16" s="5" t="str">
        <f>IF(COUNTA(#REF!)&gt;=B10,INDEX(#REF!,B10),IF(AND(C15&lt;&gt;"",C15&lt;&gt;$F$5),$F$5,""))</f>
        <v/>
      </c>
      <c r="D16" s="11" t="str">
        <f>IF(C16="","",IF(C16&lt;&gt;$F$5,SUMIFS(T.2[Tổng thu],#REF!,C16)+SUMIFS(T.2[Tổng chi],#REF!,C16),IF(C16=$F$5,SUM($D$11)+SUM(T.2[Tổng thu])-SUM(T.2[Tổng chi]),"")))</f>
        <v/>
      </c>
      <c r="G16" s="21">
        <v>11</v>
      </c>
      <c r="H16" s="21">
        <f ca="1">SUMIFS(B.2[Doanh thu],B.2[Tháng],G16)</f>
        <v>0</v>
      </c>
      <c r="I16" s="21">
        <f ca="1">SUMIFS(B.2[Lợi nhuận gộp],B.2[Tháng],G16)</f>
        <v>0</v>
      </c>
    </row>
    <row r="17" spans="2:9" ht="27.75" customHeight="1">
      <c r="B17" s="4" t="str">
        <f t="shared" si="2"/>
        <v/>
      </c>
      <c r="C17" s="5" t="str">
        <f>IF(COUNTA(#REF!)&gt;=B11,INDEX(#REF!,B11),IF(AND(C16&lt;&gt;"",C16&lt;&gt;$F$5),$F$5,""))</f>
        <v/>
      </c>
      <c r="D17" s="11" t="str">
        <f>IF(C17="","",IF(C17&lt;&gt;$F$5,SUMIFS(T.2[Tổng thu],#REF!,C17)+SUMIFS(T.2[Tổng chi],#REF!,C17),IF(C17=$F$5,SUM($D$11)+SUM(T.2[Tổng thu])-SUM(T.2[Tổng chi]),"")))</f>
        <v/>
      </c>
      <c r="G17" s="21">
        <v>12</v>
      </c>
      <c r="H17" s="21">
        <f ca="1">SUMIFS(B.2[Doanh thu],B.2[Tháng],G17)</f>
        <v>0</v>
      </c>
      <c r="I17" s="21">
        <f ca="1">SUMIFS(B.2[Lợi nhuận gộp],B.2[Tháng],G17)</f>
        <v>0</v>
      </c>
    </row>
    <row r="18" spans="2:9" ht="27.75" customHeight="1">
      <c r="B18" s="4" t="str">
        <f t="shared" si="2"/>
        <v/>
      </c>
      <c r="C18" s="5" t="str">
        <f>IF(COUNTA(#REF!)&gt;=B12,INDEX(#REF!,B12),IF(AND(C17&lt;&gt;"",C17&lt;&gt;$F$5),$F$5,""))</f>
        <v/>
      </c>
      <c r="D18" s="11" t="str">
        <f>IF(C18="","",IF(C18&lt;&gt;$F$5,SUMIFS(T.2[Tổng thu],#REF!,C18)+SUMIFS(T.2[Tổng chi],#REF!,C18),IF(C18=$F$5,SUM($D$11)+SUM(T.2[Tổng thu])-SUM(T.2[Tổng chi]),"")))</f>
        <v/>
      </c>
    </row>
    <row r="19" spans="2:9" ht="27.75" customHeight="1">
      <c r="B19" s="4" t="str">
        <f t="shared" si="2"/>
        <v/>
      </c>
      <c r="C19" s="5" t="str">
        <f>IF(COUNTA(#REF!)&gt;=B13,INDEX(#REF!,B13),IF(AND(C18&lt;&gt;"",C18&lt;&gt;$F$5),$F$5,""))</f>
        <v/>
      </c>
      <c r="D19" s="11" t="str">
        <f>IF(C19="","",IF(C19&lt;&gt;$F$5,SUMIFS(T.2[Tổng thu],#REF!,C19)+SUMIFS(T.2[Tổng chi],#REF!,C19),IF(C19=$F$5,SUM($D$11)+SUM(T.2[Tổng thu])-SUM(T.2[Tổng chi]),"")))</f>
        <v/>
      </c>
    </row>
    <row r="20" spans="2:9" ht="27.75" customHeight="1">
      <c r="B20" s="4" t="str">
        <f t="shared" si="2"/>
        <v/>
      </c>
      <c r="C20" s="5" t="str">
        <f>IF(COUNTA(#REF!)&gt;=B14,INDEX(#REF!,B14),IF(AND(C19&lt;&gt;"",C19&lt;&gt;$F$5),$F$5,""))</f>
        <v/>
      </c>
      <c r="D20" s="11" t="str">
        <f>IF(C20="","",IF(C20&lt;&gt;$F$5,SUMIFS(T.2[Tổng thu],#REF!,C20)+SUMIFS(T.2[Tổng chi],#REF!,C20),IF(C20=$F$5,SUM($D$11)+SUM(T.2[Tổng thu])-SUM(T.2[Tổng chi]),"")))</f>
        <v/>
      </c>
    </row>
    <row r="21" spans="2:9" ht="27.75" customHeight="1">
      <c r="B21" s="4" t="str">
        <f t="shared" si="2"/>
        <v/>
      </c>
      <c r="C21" s="5" t="str">
        <f>IF(COUNTA(#REF!)&gt;=B15,INDEX(#REF!,B15),IF(AND(C20&lt;&gt;"",C20&lt;&gt;$F$5),$F$5,""))</f>
        <v/>
      </c>
      <c r="D21" s="11" t="str">
        <f>IF(C21="","",IF(C21&lt;&gt;$F$5,SUMIFS(T.2[Tổng thu],#REF!,C21)+SUMIFS(T.2[Tổng chi],#REF!,C21),IF(C21=$F$5,SUM($D$11)+SUM(T.2[Tổng thu])-SUM(T.2[Tổng chi]),"")))</f>
        <v/>
      </c>
    </row>
    <row r="22" spans="2:9" ht="27.75" customHeight="1">
      <c r="B22" s="4" t="str">
        <f t="shared" si="2"/>
        <v/>
      </c>
      <c r="C22" s="5" t="str">
        <f>IF(COUNTA(#REF!)&gt;=B16,INDEX(#REF!,B16),IF(AND(C21&lt;&gt;"",C21&lt;&gt;$F$5),$F$5,""))</f>
        <v/>
      </c>
      <c r="D22" s="11" t="str">
        <f>IF(C22="","",IF(C22&lt;&gt;$F$5,SUMIFS(T.2[Tổng thu],#REF!,C22)+SUMIFS(T.2[Tổng chi],#REF!,C22),IF(C22=$F$5,SUM($D$11)+SUM(T.2[Tổng thu])-SUM(T.2[Tổng chi]),"")))</f>
        <v/>
      </c>
    </row>
    <row r="23" spans="2:9" ht="27.75" customHeight="1">
      <c r="B23" s="4" t="str">
        <f t="shared" si="2"/>
        <v/>
      </c>
      <c r="C23" s="5" t="str">
        <f>IF(COUNTA(#REF!)&gt;=B17,INDEX(#REF!,B17),IF(AND(C22&lt;&gt;"",C22&lt;&gt;$F$5),$F$5,""))</f>
        <v/>
      </c>
      <c r="D23" s="11" t="str">
        <f>IF(C23="","",IF(C23&lt;&gt;$F$5,SUMIFS(T.2[Tổng thu],#REF!,C23)+SUMIFS(T.2[Tổng chi],#REF!,C23),IF(C23=$F$5,SUM($D$11)+SUM(T.2[Tổng thu])-SUM(T.2[Tổng chi]),"")))</f>
        <v/>
      </c>
    </row>
    <row r="24" spans="2:9" ht="27.75" customHeight="1">
      <c r="B24" s="4"/>
      <c r="C24" s="5"/>
      <c r="D24" s="11"/>
    </row>
    <row r="36" spans="2:10" ht="27.75" customHeight="1">
      <c r="F36" s="21" t="s">
        <v>84</v>
      </c>
      <c r="G36" s="21">
        <f>$D$10</f>
        <v>0</v>
      </c>
      <c r="H36" s="21" t="s">
        <v>93</v>
      </c>
      <c r="I36" s="21">
        <f>$D$11</f>
        <v>0</v>
      </c>
    </row>
    <row r="37" spans="2:10" ht="27.75" customHeight="1">
      <c r="F37" s="21" t="s">
        <v>85</v>
      </c>
      <c r="G37" s="21">
        <f>SUM(T.2[Tổng thu])</f>
        <v>0</v>
      </c>
      <c r="H37" s="21" t="s">
        <v>94</v>
      </c>
      <c r="I37" s="21" t="e">
        <f>SUM(#REF!,#REF!)+SUM(T.2[Tổng chi])</f>
        <v>#REF!</v>
      </c>
    </row>
    <row r="47" spans="2:10" ht="27.75" customHeight="1">
      <c r="B47" s="36"/>
      <c r="C47" s="21"/>
      <c r="D47" s="21" t="s">
        <v>86</v>
      </c>
      <c r="E47" s="21"/>
      <c r="G47" s="36"/>
      <c r="H47" s="21"/>
      <c r="I47" s="21" t="s">
        <v>87</v>
      </c>
      <c r="J47" s="21"/>
    </row>
    <row r="48" spans="2:10" ht="27.75" customHeight="1">
      <c r="B48" s="36">
        <v>1</v>
      </c>
      <c r="C48" s="21" t="str">
        <f>IF(COUNT(#REF!)&gt;=B48,INDEX(D.1[Tên sản phẩm],MATCH(SMALL(#REF!,B48),#REF!,0))," ")</f>
        <v xml:space="preserve"> </v>
      </c>
      <c r="D48" s="21" t="str">
        <f>C57</f>
        <v xml:space="preserve"> </v>
      </c>
      <c r="E48" s="21">
        <f>IF(D48=" ",0,INDEX(D.1[Doanh thu],MATCH(D48,D.1[Tên sản phẩm],0)))</f>
        <v>0</v>
      </c>
      <c r="G48" s="36">
        <v>1</v>
      </c>
      <c r="H48" s="21" t="str">
        <f>IF(COUNT(#REF!)&gt;=G48,INDEX(D.1[Tên sản phẩm],MATCH(SMALL(#REF!,G48),#REF!,0))," ")</f>
        <v xml:space="preserve"> </v>
      </c>
      <c r="I48" s="21" t="str">
        <f>H57</f>
        <v xml:space="preserve"> </v>
      </c>
      <c r="J48" s="21">
        <f>IF(I48=" ",0,INDEX(D.1[Lợi nhuận gộp],MATCH(I48,D.1[Tên sản phẩm],0)))</f>
        <v>0</v>
      </c>
    </row>
    <row r="49" spans="2:10" ht="27.75" customHeight="1">
      <c r="B49" s="36">
        <v>2</v>
      </c>
      <c r="C49" s="21" t="str">
        <f>IF(COUNT(#REF!)&gt;=B49,INDEX(D.1[Tên sản phẩm],MATCH(SMALL(#REF!,B49),#REF!,0))," ")</f>
        <v xml:space="preserve"> </v>
      </c>
      <c r="D49" s="21" t="str">
        <f>C56</f>
        <v xml:space="preserve"> </v>
      </c>
      <c r="E49" s="21">
        <f>IF(D49=" ",0,INDEX(D.1[Doanh thu],MATCH(D49,D.1[Tên sản phẩm],0)))</f>
        <v>0</v>
      </c>
      <c r="G49" s="36">
        <v>2</v>
      </c>
      <c r="H49" s="21" t="str">
        <f>IF(COUNT(#REF!)&gt;=G49,INDEX(D.1[Tên sản phẩm],MATCH(SMALL(#REF!,G49),#REF!,0))," ")</f>
        <v xml:space="preserve"> </v>
      </c>
      <c r="I49" s="21" t="str">
        <f>H56</f>
        <v xml:space="preserve"> </v>
      </c>
      <c r="J49" s="21">
        <f>IF(I49=" ",0,INDEX(D.1[Lợi nhuận gộp],MATCH(I49,D.1[Tên sản phẩm],0)))</f>
        <v>0</v>
      </c>
    </row>
    <row r="50" spans="2:10" ht="27.75" customHeight="1">
      <c r="B50" s="36">
        <v>3</v>
      </c>
      <c r="C50" s="21" t="str">
        <f>IF(COUNT(#REF!)&gt;=B50,INDEX(D.1[Tên sản phẩm],MATCH(SMALL(#REF!,B50),#REF!,0))," ")</f>
        <v xml:space="preserve"> </v>
      </c>
      <c r="D50" s="21" t="str">
        <f>C55</f>
        <v xml:space="preserve"> </v>
      </c>
      <c r="E50" s="21">
        <f>IF(D50=" ",0,INDEX(D.1[Doanh thu],MATCH(D50,D.1[Tên sản phẩm],0)))</f>
        <v>0</v>
      </c>
      <c r="G50" s="36">
        <v>3</v>
      </c>
      <c r="H50" s="21" t="str">
        <f>IF(COUNT(#REF!)&gt;=G50,INDEX(D.1[Tên sản phẩm],MATCH(SMALL(#REF!,G50),#REF!,0))," ")</f>
        <v xml:space="preserve"> </v>
      </c>
      <c r="I50" s="21" t="str">
        <f>H55</f>
        <v xml:space="preserve"> </v>
      </c>
      <c r="J50" s="21">
        <f>IF(I50=" ",0,INDEX(D.1[Lợi nhuận gộp],MATCH(I50,D.1[Tên sản phẩm],0)))</f>
        <v>0</v>
      </c>
    </row>
    <row r="51" spans="2:10" ht="27.75" customHeight="1">
      <c r="B51" s="36">
        <v>4</v>
      </c>
      <c r="C51" s="21" t="str">
        <f>IF(COUNT(#REF!)&gt;=B51,INDEX(D.1[Tên sản phẩm],MATCH(SMALL(#REF!,B51),#REF!,0))," ")</f>
        <v xml:space="preserve"> </v>
      </c>
      <c r="D51" s="21" t="str">
        <f>C54</f>
        <v xml:space="preserve"> </v>
      </c>
      <c r="E51" s="21">
        <f>IF(D51=" ",0,INDEX(D.1[Doanh thu],MATCH(D51,D.1[Tên sản phẩm],0)))</f>
        <v>0</v>
      </c>
      <c r="G51" s="36">
        <v>4</v>
      </c>
      <c r="H51" s="21" t="str">
        <f>IF(COUNT(#REF!)&gt;=G51,INDEX(D.1[Tên sản phẩm],MATCH(SMALL(#REF!,G51),#REF!,0))," ")</f>
        <v xml:space="preserve"> </v>
      </c>
      <c r="I51" s="21" t="str">
        <f>H54</f>
        <v xml:space="preserve"> </v>
      </c>
      <c r="J51" s="21">
        <f>IF(I51=" ",0,INDEX(D.1[Lợi nhuận gộp],MATCH(I51,D.1[Tên sản phẩm],0)))</f>
        <v>0</v>
      </c>
    </row>
    <row r="52" spans="2:10" ht="27.75" customHeight="1">
      <c r="B52" s="36">
        <v>5</v>
      </c>
      <c r="C52" s="21" t="str">
        <f>IF(COUNT(#REF!)&gt;=B52,INDEX(D.1[Tên sản phẩm],MATCH(SMALL(#REF!,B52),#REF!,0))," ")</f>
        <v xml:space="preserve"> </v>
      </c>
      <c r="D52" s="21" t="str">
        <f>C53</f>
        <v xml:space="preserve"> </v>
      </c>
      <c r="E52" s="21">
        <f>IF(D52=" ",0,INDEX(D.1[Doanh thu],MATCH(D52,D.1[Tên sản phẩm],0)))</f>
        <v>0</v>
      </c>
      <c r="G52" s="36">
        <v>5</v>
      </c>
      <c r="H52" s="21" t="str">
        <f>IF(COUNT(#REF!)&gt;=G52,INDEX(D.1[Tên sản phẩm],MATCH(SMALL(#REF!,G52),#REF!,0))," ")</f>
        <v xml:space="preserve"> </v>
      </c>
      <c r="I52" s="21" t="str">
        <f>H53</f>
        <v xml:space="preserve"> </v>
      </c>
      <c r="J52" s="21">
        <f>IF(I52=" ",0,INDEX(D.1[Lợi nhuận gộp],MATCH(I52,D.1[Tên sản phẩm],0)))</f>
        <v>0</v>
      </c>
    </row>
    <row r="53" spans="2:10" ht="27.75" customHeight="1">
      <c r="B53" s="36">
        <v>6</v>
      </c>
      <c r="C53" s="21" t="str">
        <f>IF(COUNT(#REF!)&gt;=B53,INDEX(D.1[Tên sản phẩm],MATCH(SMALL(#REF!,B53),#REF!,0))," ")</f>
        <v xml:space="preserve"> </v>
      </c>
      <c r="D53" s="21" t="str">
        <f>C52</f>
        <v xml:space="preserve"> </v>
      </c>
      <c r="E53" s="21">
        <f>IF(D53=" ",0,INDEX(D.1[Doanh thu],MATCH(D53,D.1[Tên sản phẩm],0)))</f>
        <v>0</v>
      </c>
      <c r="G53" s="36">
        <v>6</v>
      </c>
      <c r="H53" s="21" t="str">
        <f>IF(COUNT(#REF!)&gt;=G53,INDEX(D.1[Tên sản phẩm],MATCH(SMALL(#REF!,G53),#REF!,0))," ")</f>
        <v xml:space="preserve"> </v>
      </c>
      <c r="I53" s="21" t="str">
        <f>H52</f>
        <v xml:space="preserve"> </v>
      </c>
      <c r="J53" s="21">
        <f>IF(I53=" ",0,INDEX(D.1[Lợi nhuận gộp],MATCH(I53,D.1[Tên sản phẩm],0)))</f>
        <v>0</v>
      </c>
    </row>
    <row r="54" spans="2:10" ht="27.75" customHeight="1">
      <c r="B54" s="36">
        <v>7</v>
      </c>
      <c r="C54" s="21" t="str">
        <f>IF(COUNT(#REF!)&gt;=B54,INDEX(D.1[Tên sản phẩm],MATCH(SMALL(#REF!,B54),#REF!,0))," ")</f>
        <v xml:space="preserve"> </v>
      </c>
      <c r="D54" s="21" t="str">
        <f>C51</f>
        <v xml:space="preserve"> </v>
      </c>
      <c r="E54" s="21">
        <f>IF(D54=" ",0,INDEX(D.1[Doanh thu],MATCH(D54,D.1[Tên sản phẩm],0)))</f>
        <v>0</v>
      </c>
      <c r="G54" s="36">
        <v>7</v>
      </c>
      <c r="H54" s="21" t="str">
        <f>IF(COUNT(#REF!)&gt;=G54,INDEX(D.1[Tên sản phẩm],MATCH(SMALL(#REF!,G54),#REF!,0))," ")</f>
        <v xml:space="preserve"> </v>
      </c>
      <c r="I54" s="21" t="str">
        <f>H51</f>
        <v xml:space="preserve"> </v>
      </c>
      <c r="J54" s="21">
        <f>IF(I54=" ",0,INDEX(D.1[Lợi nhuận gộp],MATCH(I54,D.1[Tên sản phẩm],0)))</f>
        <v>0</v>
      </c>
    </row>
    <row r="55" spans="2:10" ht="27.75" customHeight="1">
      <c r="B55" s="36">
        <v>8</v>
      </c>
      <c r="C55" s="21" t="str">
        <f>IF(COUNT(#REF!)&gt;=B55,INDEX(D.1[Tên sản phẩm],MATCH(SMALL(#REF!,B55),#REF!,0))," ")</f>
        <v xml:space="preserve"> </v>
      </c>
      <c r="D55" s="21" t="str">
        <f>C50</f>
        <v xml:space="preserve"> </v>
      </c>
      <c r="E55" s="21">
        <f>IF(D55=" ",0,INDEX(D.1[Doanh thu],MATCH(D55,D.1[Tên sản phẩm],0)))</f>
        <v>0</v>
      </c>
      <c r="G55" s="36">
        <v>8</v>
      </c>
      <c r="H55" s="21" t="str">
        <f>IF(COUNT(#REF!)&gt;=G55,INDEX(D.1[Tên sản phẩm],MATCH(SMALL(#REF!,G55),#REF!,0))," ")</f>
        <v xml:space="preserve"> </v>
      </c>
      <c r="I55" s="21" t="str">
        <f>H50</f>
        <v xml:space="preserve"> </v>
      </c>
      <c r="J55" s="21">
        <f>IF(I55=" ",0,INDEX(D.1[Lợi nhuận gộp],MATCH(I55,D.1[Tên sản phẩm],0)))</f>
        <v>0</v>
      </c>
    </row>
    <row r="56" spans="2:10" ht="27.75" customHeight="1">
      <c r="B56" s="36">
        <v>9</v>
      </c>
      <c r="C56" s="21" t="str">
        <f>IF(COUNT(#REF!)&gt;=B56,INDEX(D.1[Tên sản phẩm],MATCH(SMALL(#REF!,B56),#REF!,0))," ")</f>
        <v xml:space="preserve"> </v>
      </c>
      <c r="D56" s="21" t="str">
        <f>C49</f>
        <v xml:space="preserve"> </v>
      </c>
      <c r="E56" s="21">
        <f>IF(D56=" ",0,INDEX(D.1[Doanh thu],MATCH(D56,D.1[Tên sản phẩm],0)))</f>
        <v>0</v>
      </c>
      <c r="G56" s="36">
        <v>9</v>
      </c>
      <c r="H56" s="21" t="str">
        <f>IF(COUNT(#REF!)&gt;=G56,INDEX(D.1[Tên sản phẩm],MATCH(SMALL(#REF!,G56),#REF!,0))," ")</f>
        <v xml:space="preserve"> </v>
      </c>
      <c r="I56" s="21" t="str">
        <f>H49</f>
        <v xml:space="preserve"> </v>
      </c>
      <c r="J56" s="21">
        <f>IF(I56=" ",0,INDEX(D.1[Lợi nhuận gộp],MATCH(I56,D.1[Tên sản phẩm],0)))</f>
        <v>0</v>
      </c>
    </row>
    <row r="57" spans="2:10" ht="27.75" customHeight="1">
      <c r="B57" s="36">
        <v>10</v>
      </c>
      <c r="C57" s="21" t="str">
        <f>IF(COUNT(#REF!)&gt;=B57,INDEX(D.1[Tên sản phẩm],MATCH(SMALL(#REF!,B57),#REF!,0))," ")</f>
        <v xml:space="preserve"> </v>
      </c>
      <c r="D57" s="21" t="str">
        <f>C48</f>
        <v xml:space="preserve"> </v>
      </c>
      <c r="E57" s="21">
        <f>IF(D57=" ",0,INDEX(D.1[Doanh thu],MATCH(D57,D.1[Tên sản phẩm],0)))</f>
        <v>0</v>
      </c>
      <c r="G57" s="36">
        <v>10</v>
      </c>
      <c r="H57" s="21" t="str">
        <f>IF(COUNT(#REF!)&gt;=G57,INDEX(D.1[Tên sản phẩm],MATCH(SMALL(#REF!,G57),#REF!,0))," ")</f>
        <v xml:space="preserve"> </v>
      </c>
      <c r="I57" s="21" t="str">
        <f>H48</f>
        <v xml:space="preserve"> </v>
      </c>
      <c r="J57" s="21">
        <f>IF(I57=" ",0,INDEX(D.1[Lợi nhuận gộp],MATCH(I57,D.1[Tên sản phẩm],0)))</f>
        <v>0</v>
      </c>
    </row>
    <row r="59" spans="2:10" ht="27.75" customHeight="1">
      <c r="B59" s="36"/>
      <c r="C59" s="21"/>
      <c r="D59" s="21" t="s">
        <v>88</v>
      </c>
      <c r="E59" s="21"/>
      <c r="G59" s="36"/>
      <c r="H59" s="21"/>
      <c r="I59" s="21" t="s">
        <v>89</v>
      </c>
      <c r="J59" s="21"/>
    </row>
    <row r="60" spans="2:10" ht="27.75" customHeight="1">
      <c r="B60" s="36">
        <v>1</v>
      </c>
      <c r="C60" s="21" t="str">
        <f>IF(COUNT(#REF!)&gt;=B60,INDEX(D.2[Tên khách hàng],MATCH(SMALL(#REF!,B60),#REF!,0))," ")</f>
        <v xml:space="preserve"> </v>
      </c>
      <c r="D60" s="21" t="str">
        <f>C69</f>
        <v xml:space="preserve"> </v>
      </c>
      <c r="E60" s="21">
        <f>IF(D60=" ",0,INDEX(D.2[Doanh thu],MATCH(D60,D.2[Tên khách hàng],0)))</f>
        <v>0</v>
      </c>
      <c r="G60" s="36">
        <v>1</v>
      </c>
      <c r="H60" s="21" t="str">
        <f>IF(COUNT(#REF!)&gt;=G60,INDEX(D.2[Tên khách hàng],MATCH(SMALL(#REF!,G60),#REF!,0))," ")</f>
        <v xml:space="preserve"> </v>
      </c>
      <c r="I60" s="21" t="str">
        <f>H69</f>
        <v xml:space="preserve"> </v>
      </c>
      <c r="J60" s="21">
        <f>IF(I60=" ",0,INDEX(D.2[Lợi nhuận gộp],MATCH(I60,D.2[Tên khách hàng],0)))</f>
        <v>0</v>
      </c>
    </row>
    <row r="61" spans="2:10" ht="27.75" customHeight="1">
      <c r="B61" s="36">
        <v>2</v>
      </c>
      <c r="C61" s="21" t="str">
        <f>IF(COUNT(#REF!)&gt;=B61,INDEX(D.2[Tên khách hàng],MATCH(SMALL(#REF!,B61),#REF!,0))," ")</f>
        <v xml:space="preserve"> </v>
      </c>
      <c r="D61" s="21" t="str">
        <f>C68</f>
        <v xml:space="preserve"> </v>
      </c>
      <c r="E61" s="21">
        <f>IF(D61=" ",0,INDEX(D.2[Doanh thu],MATCH(D61,D.2[Tên khách hàng],0)))</f>
        <v>0</v>
      </c>
      <c r="G61" s="36">
        <v>2</v>
      </c>
      <c r="H61" s="21" t="str">
        <f>IF(COUNT(#REF!)&gt;=G61,INDEX(D.2[Tên khách hàng],MATCH(SMALL(#REF!,G61),#REF!,0))," ")</f>
        <v xml:space="preserve"> </v>
      </c>
      <c r="I61" s="21" t="str">
        <f>H68</f>
        <v xml:space="preserve"> </v>
      </c>
      <c r="J61" s="21">
        <f>IF(I61=" ",0,INDEX(D.2[Lợi nhuận gộp],MATCH(I61,D.2[Tên khách hàng],0)))</f>
        <v>0</v>
      </c>
    </row>
    <row r="62" spans="2:10" ht="27.75" customHeight="1">
      <c r="B62" s="36">
        <v>3</v>
      </c>
      <c r="C62" s="21" t="str">
        <f>IF(COUNT(#REF!)&gt;=B62,INDEX(D.2[Tên khách hàng],MATCH(SMALL(#REF!,B62),#REF!,0))," ")</f>
        <v xml:space="preserve"> </v>
      </c>
      <c r="D62" s="21" t="str">
        <f>C67</f>
        <v xml:space="preserve"> </v>
      </c>
      <c r="E62" s="21">
        <f>IF(D62=" ",0,INDEX(D.2[Doanh thu],MATCH(D62,D.2[Tên khách hàng],0)))</f>
        <v>0</v>
      </c>
      <c r="G62" s="36">
        <v>3</v>
      </c>
      <c r="H62" s="21" t="str">
        <f>IF(COUNT(#REF!)&gt;=G62,INDEX(D.2[Tên khách hàng],MATCH(SMALL(#REF!,G62),#REF!,0))," ")</f>
        <v xml:space="preserve"> </v>
      </c>
      <c r="I62" s="21" t="str">
        <f>H67</f>
        <v xml:space="preserve"> </v>
      </c>
      <c r="J62" s="21">
        <f>IF(I62=" ",0,INDEX(D.2[Lợi nhuận gộp],MATCH(I62,D.2[Tên khách hàng],0)))</f>
        <v>0</v>
      </c>
    </row>
    <row r="63" spans="2:10" ht="27.75" customHeight="1">
      <c r="B63" s="36">
        <v>4</v>
      </c>
      <c r="C63" s="21" t="str">
        <f>IF(COUNT(#REF!)&gt;=B63,INDEX(D.2[Tên khách hàng],MATCH(SMALL(#REF!,B63),#REF!,0))," ")</f>
        <v xml:space="preserve"> </v>
      </c>
      <c r="D63" s="21" t="str">
        <f>C66</f>
        <v xml:space="preserve"> </v>
      </c>
      <c r="E63" s="21">
        <f>IF(D63=" ",0,INDEX(D.2[Doanh thu],MATCH(D63,D.2[Tên khách hàng],0)))</f>
        <v>0</v>
      </c>
      <c r="G63" s="36">
        <v>4</v>
      </c>
      <c r="H63" s="21" t="str">
        <f>IF(COUNT(#REF!)&gt;=G63,INDEX(D.2[Tên khách hàng],MATCH(SMALL(#REF!,G63),#REF!,0))," ")</f>
        <v xml:space="preserve"> </v>
      </c>
      <c r="I63" s="21" t="str">
        <f>H66</f>
        <v xml:space="preserve"> </v>
      </c>
      <c r="J63" s="21">
        <f>IF(I63=" ",0,INDEX(D.2[Lợi nhuận gộp],MATCH(I63,D.2[Tên khách hàng],0)))</f>
        <v>0</v>
      </c>
    </row>
    <row r="64" spans="2:10" ht="27.75" customHeight="1">
      <c r="B64" s="36">
        <v>5</v>
      </c>
      <c r="C64" s="21" t="str">
        <f>IF(COUNT(#REF!)&gt;=B64,INDEX(D.2[Tên khách hàng],MATCH(SMALL(#REF!,B64),#REF!,0))," ")</f>
        <v xml:space="preserve"> </v>
      </c>
      <c r="D64" s="21" t="str">
        <f>C65</f>
        <v xml:space="preserve"> </v>
      </c>
      <c r="E64" s="21">
        <f>IF(D64=" ",0,INDEX(D.2[Doanh thu],MATCH(D64,D.2[Tên khách hàng],0)))</f>
        <v>0</v>
      </c>
      <c r="G64" s="36">
        <v>5</v>
      </c>
      <c r="H64" s="21" t="str">
        <f>IF(COUNT(#REF!)&gt;=G64,INDEX(D.2[Tên khách hàng],MATCH(SMALL(#REF!,G64),#REF!,0))," ")</f>
        <v xml:space="preserve"> </v>
      </c>
      <c r="I64" s="21" t="str">
        <f>H65</f>
        <v xml:space="preserve"> </v>
      </c>
      <c r="J64" s="21">
        <f>IF(I64=" ",0,INDEX(D.2[Lợi nhuận gộp],MATCH(I64,D.2[Tên khách hàng],0)))</f>
        <v>0</v>
      </c>
    </row>
    <row r="65" spans="2:10" ht="27.75" customHeight="1">
      <c r="B65" s="36">
        <v>6</v>
      </c>
      <c r="C65" s="21" t="str">
        <f>IF(COUNT(#REF!)&gt;=B65,INDEX(D.2[Tên khách hàng],MATCH(SMALL(#REF!,B65),#REF!,0))," ")</f>
        <v xml:space="preserve"> </v>
      </c>
      <c r="D65" s="21" t="str">
        <f>C64</f>
        <v xml:space="preserve"> </v>
      </c>
      <c r="E65" s="21">
        <f>IF(D65=" ",0,INDEX(D.2[Doanh thu],MATCH(D65,D.2[Tên khách hàng],0)))</f>
        <v>0</v>
      </c>
      <c r="G65" s="36">
        <v>6</v>
      </c>
      <c r="H65" s="21" t="str">
        <f>IF(COUNT(#REF!)&gt;=G65,INDEX(D.2[Tên khách hàng],MATCH(SMALL(#REF!,G65),#REF!,0))," ")</f>
        <v xml:space="preserve"> </v>
      </c>
      <c r="I65" s="21" t="str">
        <f>H64</f>
        <v xml:space="preserve"> </v>
      </c>
      <c r="J65" s="21">
        <f>IF(I65=" ",0,INDEX(D.2[Lợi nhuận gộp],MATCH(I65,D.2[Tên khách hàng],0)))</f>
        <v>0</v>
      </c>
    </row>
    <row r="66" spans="2:10" ht="27.75" customHeight="1">
      <c r="B66" s="36">
        <v>7</v>
      </c>
      <c r="C66" s="21" t="str">
        <f>IF(COUNT(#REF!)&gt;=B66,INDEX(D.2[Tên khách hàng],MATCH(SMALL(#REF!,B66),#REF!,0))," ")</f>
        <v xml:space="preserve"> </v>
      </c>
      <c r="D66" s="21" t="str">
        <f>C63</f>
        <v xml:space="preserve"> </v>
      </c>
      <c r="E66" s="21">
        <f>IF(D66=" ",0,INDEX(D.2[Doanh thu],MATCH(D66,D.2[Tên khách hàng],0)))</f>
        <v>0</v>
      </c>
      <c r="G66" s="36">
        <v>7</v>
      </c>
      <c r="H66" s="21" t="str">
        <f>IF(COUNT(#REF!)&gt;=G66,INDEX(D.2[Tên khách hàng],MATCH(SMALL(#REF!,G66),#REF!,0))," ")</f>
        <v xml:space="preserve"> </v>
      </c>
      <c r="I66" s="21" t="str">
        <f>H63</f>
        <v xml:space="preserve"> </v>
      </c>
      <c r="J66" s="21">
        <f>IF(I66=" ",0,INDEX(D.2[Lợi nhuận gộp],MATCH(I66,D.2[Tên khách hàng],0)))</f>
        <v>0</v>
      </c>
    </row>
    <row r="67" spans="2:10" ht="27.75" customHeight="1">
      <c r="B67" s="36">
        <v>8</v>
      </c>
      <c r="C67" s="21" t="str">
        <f>IF(COUNT(#REF!)&gt;=B67,INDEX(D.2[Tên khách hàng],MATCH(SMALL(#REF!,B67),#REF!,0))," ")</f>
        <v xml:space="preserve"> </v>
      </c>
      <c r="D67" s="21" t="str">
        <f>C62</f>
        <v xml:space="preserve"> </v>
      </c>
      <c r="E67" s="21">
        <f>IF(D67=" ",0,INDEX(D.2[Doanh thu],MATCH(D67,D.2[Tên khách hàng],0)))</f>
        <v>0</v>
      </c>
      <c r="G67" s="36">
        <v>8</v>
      </c>
      <c r="H67" s="21" t="str">
        <f>IF(COUNT(#REF!)&gt;=G67,INDEX(D.2[Tên khách hàng],MATCH(SMALL(#REF!,G67),#REF!,0))," ")</f>
        <v xml:space="preserve"> </v>
      </c>
      <c r="I67" s="21" t="str">
        <f>H62</f>
        <v xml:space="preserve"> </v>
      </c>
      <c r="J67" s="21">
        <f>IF(I67=" ",0,INDEX(D.2[Lợi nhuận gộp],MATCH(I67,D.2[Tên khách hàng],0)))</f>
        <v>0</v>
      </c>
    </row>
    <row r="68" spans="2:10" ht="27.75" customHeight="1">
      <c r="B68" s="36">
        <v>9</v>
      </c>
      <c r="C68" s="21" t="str">
        <f>IF(COUNT(#REF!)&gt;=B68,INDEX(D.2[Tên khách hàng],MATCH(SMALL(#REF!,B68),#REF!,0))," ")</f>
        <v xml:space="preserve"> </v>
      </c>
      <c r="D68" s="21" t="str">
        <f>C61</f>
        <v xml:space="preserve"> </v>
      </c>
      <c r="E68" s="21">
        <f>IF(D68=" ",0,INDEX(D.2[Doanh thu],MATCH(D68,D.2[Tên khách hàng],0)))</f>
        <v>0</v>
      </c>
      <c r="G68" s="36">
        <v>9</v>
      </c>
      <c r="H68" s="21" t="str">
        <f>IF(COUNT(#REF!)&gt;=G68,INDEX(D.2[Tên khách hàng],MATCH(SMALL(#REF!,G68),#REF!,0))," ")</f>
        <v xml:space="preserve"> </v>
      </c>
      <c r="I68" s="21" t="str">
        <f>H61</f>
        <v xml:space="preserve"> </v>
      </c>
      <c r="J68" s="21">
        <f>IF(I68=" ",0,INDEX(D.2[Lợi nhuận gộp],MATCH(I68,D.2[Tên khách hàng],0)))</f>
        <v>0</v>
      </c>
    </row>
    <row r="69" spans="2:10" ht="27.75" customHeight="1">
      <c r="B69" s="36">
        <v>10</v>
      </c>
      <c r="C69" s="21" t="str">
        <f>IF(COUNT(#REF!)&gt;=B69,INDEX(D.2[Tên khách hàng],MATCH(SMALL(#REF!,B69),#REF!,0))," ")</f>
        <v xml:space="preserve"> </v>
      </c>
      <c r="D69" s="21" t="str">
        <f>C60</f>
        <v xml:space="preserve"> </v>
      </c>
      <c r="E69" s="21">
        <f>IF(D69=" ",0,INDEX(D.2[Doanh thu],MATCH(D69,D.2[Tên khách hàng],0)))</f>
        <v>0</v>
      </c>
      <c r="G69" s="36">
        <v>10</v>
      </c>
      <c r="H69" s="21" t="str">
        <f>IF(COUNT(#REF!)&gt;=G69,INDEX(D.2[Tên khách hàng],MATCH(SMALL(#REF!,G69),#REF!,0))," ")</f>
        <v xml:space="preserve"> </v>
      </c>
      <c r="I69" s="21" t="str">
        <f>H60</f>
        <v xml:space="preserve"> </v>
      </c>
      <c r="J69" s="21">
        <f>IF(I69=" ",0,INDEX(D.2[Lợi nhuận gộp],MATCH(I69,D.2[Tên khách hàng],0)))</f>
        <v>0</v>
      </c>
    </row>
    <row r="71" spans="2:10" ht="27.75" customHeight="1">
      <c r="B71" s="36"/>
      <c r="C71" s="21"/>
      <c r="D71" s="37" t="s">
        <v>90</v>
      </c>
      <c r="E71" s="21"/>
      <c r="G71" s="36"/>
      <c r="H71" s="21"/>
      <c r="I71" s="37" t="s">
        <v>91</v>
      </c>
      <c r="J71" s="21"/>
    </row>
    <row r="72" spans="2:10" ht="27.75" customHeight="1">
      <c r="B72" s="36">
        <v>1</v>
      </c>
      <c r="C72" s="21" t="str">
        <f>IF(COUNT(#REF!)&gt;=B72,INDEX(D.2[Tên khách hàng],MATCH(SMALL(#REF!,B72),#REF!,0))," ")</f>
        <v xml:space="preserve"> </v>
      </c>
      <c r="D72" s="21" t="str">
        <f>C81</f>
        <v xml:space="preserve"> </v>
      </c>
      <c r="E72" s="21">
        <f>IF(D72=" ",0,INDEX(#REF!,MATCH(D72,D.2[Tên khách hàng],0)))</f>
        <v>0</v>
      </c>
      <c r="G72" s="36">
        <v>1</v>
      </c>
      <c r="H72" s="21" t="str">
        <f>IF(COUNT(#REF!)&gt;=G72,INDEX(D.3[Tên nhà cung cấp],MATCH(SMALL(#REF!,G72),#REF!,0))," ")</f>
        <v xml:space="preserve"> </v>
      </c>
      <c r="I72" s="21" t="str">
        <f>H81</f>
        <v xml:space="preserve"> </v>
      </c>
      <c r="J72" s="21">
        <f>IF(I72=" ",0,INDEX(#REF!,MATCH(I72,D.3[Tên nhà cung cấp],0)))</f>
        <v>0</v>
      </c>
    </row>
    <row r="73" spans="2:10" ht="27.75" customHeight="1">
      <c r="B73" s="36">
        <v>2</v>
      </c>
      <c r="C73" s="21" t="str">
        <f>IF(COUNT(#REF!)&gt;=B73,INDEX(D.2[Tên khách hàng],MATCH(SMALL(#REF!,B73),#REF!,0))," ")</f>
        <v xml:space="preserve"> </v>
      </c>
      <c r="D73" s="21" t="str">
        <f>C80</f>
        <v xml:space="preserve"> </v>
      </c>
      <c r="E73" s="21">
        <f>IF(D73=" ",0,INDEX(#REF!,MATCH(D73,D.2[Tên khách hàng],0)))</f>
        <v>0</v>
      </c>
      <c r="G73" s="36">
        <v>2</v>
      </c>
      <c r="H73" s="21" t="str">
        <f>IF(COUNT(#REF!)&gt;=G73,INDEX(D.3[Tên nhà cung cấp],MATCH(SMALL(#REF!,G73),#REF!,0))," ")</f>
        <v xml:space="preserve"> </v>
      </c>
      <c r="I73" s="21" t="str">
        <f>H80</f>
        <v xml:space="preserve"> </v>
      </c>
      <c r="J73" s="21">
        <f>IF(I73=" ",0,INDEX(#REF!,MATCH(I73,D.3[Tên nhà cung cấp],0)))</f>
        <v>0</v>
      </c>
    </row>
    <row r="74" spans="2:10" ht="27.75" customHeight="1">
      <c r="B74" s="36">
        <v>3</v>
      </c>
      <c r="C74" s="21" t="str">
        <f>IF(COUNT(#REF!)&gt;=B74,INDEX(D.2[Tên khách hàng],MATCH(SMALL(#REF!,B74),#REF!,0))," ")</f>
        <v xml:space="preserve"> </v>
      </c>
      <c r="D74" s="21" t="str">
        <f>C79</f>
        <v xml:space="preserve"> </v>
      </c>
      <c r="E74" s="21">
        <f>IF(D74=" ",0,INDEX(#REF!,MATCH(D74,D.2[Tên khách hàng],0)))</f>
        <v>0</v>
      </c>
      <c r="G74" s="36">
        <v>3</v>
      </c>
      <c r="H74" s="21" t="str">
        <f>IF(COUNT(#REF!)&gt;=G74,INDEX(D.3[Tên nhà cung cấp],MATCH(SMALL(#REF!,G74),#REF!,0))," ")</f>
        <v xml:space="preserve"> </v>
      </c>
      <c r="I74" s="21" t="str">
        <f>H79</f>
        <v xml:space="preserve"> </v>
      </c>
      <c r="J74" s="21">
        <f>IF(I74=" ",0,INDEX(#REF!,MATCH(I74,D.3[Tên nhà cung cấp],0)))</f>
        <v>0</v>
      </c>
    </row>
    <row r="75" spans="2:10" ht="27.75" customHeight="1">
      <c r="B75" s="36">
        <v>4</v>
      </c>
      <c r="C75" s="21" t="str">
        <f>IF(COUNT(#REF!)&gt;=B75,INDEX(D.2[Tên khách hàng],MATCH(SMALL(#REF!,B75),#REF!,0))," ")</f>
        <v xml:space="preserve"> </v>
      </c>
      <c r="D75" s="21" t="str">
        <f>C78</f>
        <v xml:space="preserve"> </v>
      </c>
      <c r="E75" s="21">
        <f>IF(D75=" ",0,INDEX(#REF!,MATCH(D75,D.2[Tên khách hàng],0)))</f>
        <v>0</v>
      </c>
      <c r="G75" s="36">
        <v>4</v>
      </c>
      <c r="H75" s="21" t="str">
        <f>IF(COUNT(#REF!)&gt;=G75,INDEX(D.3[Tên nhà cung cấp],MATCH(SMALL(#REF!,G75),#REF!,0))," ")</f>
        <v xml:space="preserve"> </v>
      </c>
      <c r="I75" s="21" t="str">
        <f>H78</f>
        <v xml:space="preserve"> </v>
      </c>
      <c r="J75" s="21">
        <f>IF(I75=" ",0,INDEX(#REF!,MATCH(I75,D.3[Tên nhà cung cấp],0)))</f>
        <v>0</v>
      </c>
    </row>
    <row r="76" spans="2:10" ht="27.75" customHeight="1">
      <c r="B76" s="36">
        <v>5</v>
      </c>
      <c r="C76" s="21" t="str">
        <f>IF(COUNT(#REF!)&gt;=B76,INDEX(D.2[Tên khách hàng],MATCH(SMALL(#REF!,B76),#REF!,0))," ")</f>
        <v xml:space="preserve"> </v>
      </c>
      <c r="D76" s="21" t="str">
        <f>C77</f>
        <v xml:space="preserve"> </v>
      </c>
      <c r="E76" s="21">
        <f>IF(D76=" ",0,INDEX(#REF!,MATCH(D76,D.2[Tên khách hàng],0)))</f>
        <v>0</v>
      </c>
      <c r="G76" s="36">
        <v>5</v>
      </c>
      <c r="H76" s="21" t="str">
        <f>IF(COUNT(#REF!)&gt;=G76,INDEX(D.3[Tên nhà cung cấp],MATCH(SMALL(#REF!,G76),#REF!,0))," ")</f>
        <v xml:space="preserve"> </v>
      </c>
      <c r="I76" s="21" t="str">
        <f>H77</f>
        <v xml:space="preserve"> </v>
      </c>
      <c r="J76" s="21">
        <f>IF(I76=" ",0,INDEX(#REF!,MATCH(I76,D.3[Tên nhà cung cấp],0)))</f>
        <v>0</v>
      </c>
    </row>
    <row r="77" spans="2:10" ht="27.75" customHeight="1">
      <c r="B77" s="36">
        <v>6</v>
      </c>
      <c r="C77" s="21" t="str">
        <f>IF(COUNT(#REF!)&gt;=B77,INDEX(D.2[Tên khách hàng],MATCH(SMALL(#REF!,B77),#REF!,0))," ")</f>
        <v xml:space="preserve"> </v>
      </c>
      <c r="D77" s="21" t="str">
        <f>C76</f>
        <v xml:space="preserve"> </v>
      </c>
      <c r="E77" s="21">
        <f>IF(D77=" ",0,INDEX(#REF!,MATCH(D77,D.2[Tên khách hàng],0)))</f>
        <v>0</v>
      </c>
      <c r="G77" s="36">
        <v>6</v>
      </c>
      <c r="H77" s="21" t="str">
        <f>IF(COUNT(#REF!)&gt;=G77,INDEX(D.3[Tên nhà cung cấp],MATCH(SMALL(#REF!,G77),#REF!,0))," ")</f>
        <v xml:space="preserve"> </v>
      </c>
      <c r="I77" s="21" t="str">
        <f>H76</f>
        <v xml:space="preserve"> </v>
      </c>
      <c r="J77" s="21">
        <f>IF(I77=" ",0,INDEX(#REF!,MATCH(I77,D.3[Tên nhà cung cấp],0)))</f>
        <v>0</v>
      </c>
    </row>
    <row r="78" spans="2:10" ht="27.75" customHeight="1">
      <c r="B78" s="36">
        <v>7</v>
      </c>
      <c r="C78" s="21" t="str">
        <f>IF(COUNT(#REF!)&gt;=B78,INDEX(D.2[Tên khách hàng],MATCH(SMALL(#REF!,B78),#REF!,0))," ")</f>
        <v xml:space="preserve"> </v>
      </c>
      <c r="D78" s="21" t="str">
        <f>C75</f>
        <v xml:space="preserve"> </v>
      </c>
      <c r="E78" s="21">
        <f>IF(D78=" ",0,INDEX(#REF!,MATCH(D78,D.2[Tên khách hàng],0)))</f>
        <v>0</v>
      </c>
      <c r="G78" s="36">
        <v>7</v>
      </c>
      <c r="H78" s="21" t="str">
        <f>IF(COUNT(#REF!)&gt;=G78,INDEX(D.3[Tên nhà cung cấp],MATCH(SMALL(#REF!,G78),#REF!,0))," ")</f>
        <v xml:space="preserve"> </v>
      </c>
      <c r="I78" s="21" t="str">
        <f>H75</f>
        <v xml:space="preserve"> </v>
      </c>
      <c r="J78" s="21">
        <f>IF(I78=" ",0,INDEX(#REF!,MATCH(I78,D.3[Tên nhà cung cấp],0)))</f>
        <v>0</v>
      </c>
    </row>
    <row r="79" spans="2:10" ht="27.75" customHeight="1">
      <c r="B79" s="36">
        <v>8</v>
      </c>
      <c r="C79" s="21" t="str">
        <f>IF(COUNT(#REF!)&gt;=B79,INDEX(D.2[Tên khách hàng],MATCH(SMALL(#REF!,B79),#REF!,0))," ")</f>
        <v xml:space="preserve"> </v>
      </c>
      <c r="D79" s="21" t="str">
        <f>C74</f>
        <v xml:space="preserve"> </v>
      </c>
      <c r="E79" s="21">
        <f>IF(D79=" ",0,INDEX(#REF!,MATCH(D79,D.2[Tên khách hàng],0)))</f>
        <v>0</v>
      </c>
      <c r="G79" s="36">
        <v>8</v>
      </c>
      <c r="H79" s="21" t="str">
        <f>IF(COUNT(#REF!)&gt;=G79,INDEX(D.3[Tên nhà cung cấp],MATCH(SMALL(#REF!,G79),#REF!,0))," ")</f>
        <v xml:space="preserve"> </v>
      </c>
      <c r="I79" s="21" t="str">
        <f>H74</f>
        <v xml:space="preserve"> </v>
      </c>
      <c r="J79" s="21">
        <f>IF(I79=" ",0,INDEX(#REF!,MATCH(I79,D.3[Tên nhà cung cấp],0)))</f>
        <v>0</v>
      </c>
    </row>
    <row r="80" spans="2:10" ht="27.75" customHeight="1">
      <c r="B80" s="36">
        <v>9</v>
      </c>
      <c r="C80" s="21" t="str">
        <f>IF(COUNT(#REF!)&gt;=B80,INDEX(D.2[Tên khách hàng],MATCH(SMALL(#REF!,B80),#REF!,0))," ")</f>
        <v xml:space="preserve"> </v>
      </c>
      <c r="D80" s="21" t="str">
        <f>C73</f>
        <v xml:space="preserve"> </v>
      </c>
      <c r="E80" s="21">
        <f>IF(D80=" ",0,INDEX(#REF!,MATCH(D80,D.2[Tên khách hàng],0)))</f>
        <v>0</v>
      </c>
      <c r="G80" s="36">
        <v>9</v>
      </c>
      <c r="H80" s="21" t="str">
        <f>IF(COUNT(#REF!)&gt;=G80,INDEX(D.3[Tên nhà cung cấp],MATCH(SMALL(#REF!,G80),#REF!,0))," ")</f>
        <v xml:space="preserve"> </v>
      </c>
      <c r="I80" s="21" t="str">
        <f>H73</f>
        <v xml:space="preserve"> </v>
      </c>
      <c r="J80" s="21">
        <f>IF(I80=" ",0,INDEX(#REF!,MATCH(I80,D.3[Tên nhà cung cấp],0)))</f>
        <v>0</v>
      </c>
    </row>
    <row r="81" spans="2:10" ht="27.75" customHeight="1">
      <c r="B81" s="36">
        <v>10</v>
      </c>
      <c r="C81" s="21" t="str">
        <f>IF(COUNT(#REF!)&gt;=B81,INDEX(D.2[Tên khách hàng],MATCH(SMALL(#REF!,B81),#REF!,0))," ")</f>
        <v xml:space="preserve"> </v>
      </c>
      <c r="D81" s="21" t="str">
        <f>C72</f>
        <v xml:space="preserve"> </v>
      </c>
      <c r="E81" s="21">
        <f>IF(D81=" ",0,INDEX(#REF!,MATCH(D81,D.2[Tên khách hàng],0)))</f>
        <v>0</v>
      </c>
      <c r="G81" s="36">
        <v>10</v>
      </c>
      <c r="H81" s="21" t="str">
        <f>IF(COUNT(#REF!)&gt;=G81,INDEX(D.3[Tên nhà cung cấp],MATCH(SMALL(#REF!,G81),#REF!,0))," ")</f>
        <v xml:space="preserve"> </v>
      </c>
      <c r="I81" s="21" t="str">
        <f>H72</f>
        <v xml:space="preserve"> </v>
      </c>
      <c r="J81" s="21">
        <f>IF(I81=" ",0,INDEX(#REF!,MATCH(I81,D.3[Tên nhà cung cấp],0)))</f>
        <v>0</v>
      </c>
    </row>
    <row r="83" spans="2:10" ht="27.75" customHeight="1">
      <c r="B83" s="36"/>
      <c r="C83" s="21"/>
      <c r="D83" s="21" t="s">
        <v>92</v>
      </c>
      <c r="E83" s="21"/>
    </row>
    <row r="84" spans="2:10" ht="27.75" customHeight="1">
      <c r="B84" s="36">
        <v>1</v>
      </c>
      <c r="C84" s="21" t="str">
        <f>IF(COUNT(#REF!)&gt;=B84,INDEX(D.1[Tên sản phẩm],MATCH(SMALL(#REF!,B84),#REF!,0))," ")</f>
        <v xml:space="preserve"> </v>
      </c>
      <c r="D84" s="21" t="str">
        <f>C93</f>
        <v xml:space="preserve"> </v>
      </c>
      <c r="E84" s="21">
        <f>IF(D84=" ",0,INDEX(D.1[Giá trị hàng tồn cuối kỳ],MATCH(D84,D.1[Tên sản phẩm],0)))</f>
        <v>0</v>
      </c>
      <c r="G84" s="21" t="s">
        <v>96</v>
      </c>
      <c r="H84" s="21">
        <f>D8</f>
        <v>0</v>
      </c>
    </row>
    <row r="85" spans="2:10" ht="27.75" customHeight="1">
      <c r="B85" s="36">
        <v>2</v>
      </c>
      <c r="C85" s="21" t="str">
        <f>IF(COUNT(#REF!)&gt;=B85,INDEX(D.1[Tên sản phẩm],MATCH(SMALL(#REF!,B85),#REF!,0))," ")</f>
        <v xml:space="preserve"> </v>
      </c>
      <c r="D85" s="21" t="str">
        <f>C92</f>
        <v xml:space="preserve"> </v>
      </c>
      <c r="E85" s="21">
        <f>IF(D85=" ",0,INDEX(D.1[Giá trị hàng tồn cuối kỳ],MATCH(D85,D.1[Tên sản phẩm],0)))</f>
        <v>0</v>
      </c>
      <c r="G85" s="21" t="s">
        <v>95</v>
      </c>
      <c r="H85" s="21">
        <f>D9</f>
        <v>0</v>
      </c>
    </row>
    <row r="86" spans="2:10" ht="27.75" customHeight="1">
      <c r="B86" s="36">
        <v>3</v>
      </c>
      <c r="C86" s="21" t="str">
        <f>IF(COUNT(#REF!)&gt;=B86,INDEX(D.1[Tên sản phẩm],MATCH(SMALL(#REF!,B86),#REF!,0))," ")</f>
        <v xml:space="preserve"> </v>
      </c>
      <c r="D86" s="21" t="str">
        <f>C91</f>
        <v xml:space="preserve"> </v>
      </c>
      <c r="E86" s="21">
        <f>IF(D86=" ",0,INDEX(D.1[Giá trị hàng tồn cuối kỳ],MATCH(D86,D.1[Tên sản phẩm],0)))</f>
        <v>0</v>
      </c>
    </row>
    <row r="87" spans="2:10" ht="27.75" customHeight="1">
      <c r="B87" s="36">
        <v>4</v>
      </c>
      <c r="C87" s="21" t="str">
        <f>IF(COUNT(#REF!)&gt;=B87,INDEX(D.1[Tên sản phẩm],MATCH(SMALL(#REF!,B87),#REF!,0))," ")</f>
        <v xml:space="preserve"> </v>
      </c>
      <c r="D87" s="21" t="str">
        <f>C90</f>
        <v xml:space="preserve"> </v>
      </c>
      <c r="E87" s="21">
        <f>IF(D87=" ",0,INDEX(D.1[Giá trị hàng tồn cuối kỳ],MATCH(D87,D.1[Tên sản phẩm],0)))</f>
        <v>0</v>
      </c>
    </row>
    <row r="88" spans="2:10" ht="27.75" customHeight="1">
      <c r="B88" s="36">
        <v>5</v>
      </c>
      <c r="C88" s="21" t="str">
        <f>IF(COUNT(#REF!)&gt;=B88,INDEX(D.1[Tên sản phẩm],MATCH(SMALL(#REF!,B88),#REF!,0))," ")</f>
        <v xml:space="preserve"> </v>
      </c>
      <c r="D88" s="21" t="str">
        <f>C89</f>
        <v xml:space="preserve"> </v>
      </c>
      <c r="E88" s="21">
        <f>IF(D88=" ",0,INDEX(D.1[Giá trị hàng tồn cuối kỳ],MATCH(D88,D.1[Tên sản phẩm],0)))</f>
        <v>0</v>
      </c>
    </row>
    <row r="89" spans="2:10" ht="27.75" customHeight="1">
      <c r="B89" s="36">
        <v>6</v>
      </c>
      <c r="C89" s="21" t="str">
        <f>IF(COUNT(#REF!)&gt;=B89,INDEX(D.1[Tên sản phẩm],MATCH(SMALL(#REF!,B89),#REF!,0))," ")</f>
        <v xml:space="preserve"> </v>
      </c>
      <c r="D89" s="21" t="str">
        <f>C88</f>
        <v xml:space="preserve"> </v>
      </c>
      <c r="E89" s="21">
        <f>IF(D89=" ",0,INDEX(D.1[Giá trị hàng tồn cuối kỳ],MATCH(D89,D.1[Tên sản phẩm],0)))</f>
        <v>0</v>
      </c>
    </row>
    <row r="90" spans="2:10" ht="27.75" customHeight="1">
      <c r="B90" s="36">
        <v>7</v>
      </c>
      <c r="C90" s="21" t="str">
        <f>IF(COUNT(#REF!)&gt;=B90,INDEX(D.1[Tên sản phẩm],MATCH(SMALL(#REF!,B90),#REF!,0))," ")</f>
        <v xml:space="preserve"> </v>
      </c>
      <c r="D90" s="21" t="str">
        <f>C87</f>
        <v xml:space="preserve"> </v>
      </c>
      <c r="E90" s="21">
        <f>IF(D90=" ",0,INDEX(D.1[Giá trị hàng tồn cuối kỳ],MATCH(D90,D.1[Tên sản phẩm],0)))</f>
        <v>0</v>
      </c>
    </row>
    <row r="91" spans="2:10" ht="27.75" customHeight="1">
      <c r="B91" s="36">
        <v>8</v>
      </c>
      <c r="C91" s="21" t="str">
        <f>IF(COUNT(#REF!)&gt;=B91,INDEX(D.1[Tên sản phẩm],MATCH(SMALL(#REF!,B91),#REF!,0))," ")</f>
        <v xml:space="preserve"> </v>
      </c>
      <c r="D91" s="21" t="str">
        <f>C86</f>
        <v xml:space="preserve"> </v>
      </c>
      <c r="E91" s="21">
        <f>IF(D91=" ",0,INDEX(D.1[Giá trị hàng tồn cuối kỳ],MATCH(D91,D.1[Tên sản phẩm],0)))</f>
        <v>0</v>
      </c>
    </row>
    <row r="92" spans="2:10" ht="27.75" customHeight="1">
      <c r="B92" s="36">
        <v>9</v>
      </c>
      <c r="C92" s="21" t="str">
        <f>IF(COUNT(#REF!)&gt;=B92,INDEX(D.1[Tên sản phẩm],MATCH(SMALL(#REF!,B92),#REF!,0))," ")</f>
        <v xml:space="preserve"> </v>
      </c>
      <c r="D92" s="21" t="str">
        <f>C85</f>
        <v xml:space="preserve"> </v>
      </c>
      <c r="E92" s="21">
        <f>IF(D92=" ",0,INDEX(D.1[Giá trị hàng tồn cuối kỳ],MATCH(D92,D.1[Tên sản phẩm],0)))</f>
        <v>0</v>
      </c>
    </row>
    <row r="93" spans="2:10" ht="27.75" customHeight="1">
      <c r="B93" s="36">
        <v>10</v>
      </c>
      <c r="C93" s="21" t="str">
        <f>IF(COUNT(#REF!)&gt;=B93,INDEX(D.1[Tên sản phẩm],MATCH(SMALL(#REF!,B93),#REF!,0))," ")</f>
        <v xml:space="preserve"> </v>
      </c>
      <c r="D93" s="21" t="str">
        <f>C84</f>
        <v xml:space="preserve"> </v>
      </c>
      <c r="E93" s="21">
        <f>IF(D93=" ",0,INDEX(D.1[Giá trị hàng tồn cuối kỳ],MATCH(D93,D.1[Tên sản phẩm],0)))</f>
        <v>0</v>
      </c>
    </row>
    <row r="95" spans="2:10" ht="27.75" hidden="1" customHeight="1">
      <c r="B95" s="23" t="s">
        <v>99</v>
      </c>
      <c r="C95" s="11"/>
      <c r="D95" s="11"/>
      <c r="E95" s="11"/>
      <c r="F95" s="11"/>
    </row>
    <row r="96" spans="2:10" ht="27.75" hidden="1" customHeight="1">
      <c r="B96" s="24" t="s">
        <v>0</v>
      </c>
      <c r="C96" s="38" t="s">
        <v>100</v>
      </c>
      <c r="D96" s="38" t="s">
        <v>101</v>
      </c>
      <c r="E96" s="38" t="s">
        <v>102</v>
      </c>
      <c r="F96" s="38" t="s">
        <v>73</v>
      </c>
      <c r="G96" s="21" t="s">
        <v>108</v>
      </c>
      <c r="H96" s="21"/>
      <c r="I96" s="21"/>
      <c r="J96" s="21"/>
    </row>
    <row r="97" spans="2:11" ht="27.75" hidden="1" customHeight="1">
      <c r="B97" s="4">
        <f>IF(COUNT(#REF!)&gt;=(ROW(A97)-99),ROW(A97)-99,"")</f>
        <v>-2</v>
      </c>
      <c r="C97" s="5" t="e">
        <f>IF(B97="","",INDEX(#REF!,B97))</f>
        <v>#REF!</v>
      </c>
      <c r="D97" s="11">
        <f>IF(B97="","",SUMIFS(D.1[Giá trị hàng tồn cuối kỳ],D.1[Phân loại SP],C97))</f>
        <v>0</v>
      </c>
      <c r="E97" s="11">
        <f>IF(B97="","",SUMIFS(D.1[Doanh thu],D.1[Phân loại SP],C97))</f>
        <v>0</v>
      </c>
      <c r="F97" s="11">
        <f>IF(B97="","",SUMIFS(D.1[Lợi nhuận gộp],D.1[Phân loại SP],C97))</f>
        <v>0</v>
      </c>
      <c r="G97" s="21" t="str">
        <f t="shared" ref="G97:G160" si="3">IF(OR(B97="",F97=0),"",RANK(F97,B6LoiNhuanSP))</f>
        <v/>
      </c>
      <c r="H97" s="21" t="e">
        <f>IF(B97="","",IF(COUNT($G$97:$G$296)&gt;=B97,INDEX(B6TenSP,MATCH(SMALL($G$97:$G$296,B97),$G$97:$G$296,0))," "))</f>
        <v>#NUM!</v>
      </c>
      <c r="I97" s="21" t="e">
        <f>IF(OR(H97="",H97=" "),0,INDEX(B6LoiNhuanSP,MATCH(H97,B6TenSP,0)))</f>
        <v>#NUM!</v>
      </c>
      <c r="J97" s="21" t="e">
        <f>IF(OR(H97="",H97=" "),0,INDEX(B6DoanhThuSP,MATCH(H97,B6TenSP,0)))</f>
        <v>#NUM!</v>
      </c>
    </row>
    <row r="98" spans="2:11" ht="27.75" hidden="1" customHeight="1">
      <c r="B98" s="4">
        <f>IF(COUNT(#REF!)&gt;=(ROW(A98)-99),ROW(A98)-99,"")</f>
        <v>-1</v>
      </c>
      <c r="C98" s="5" t="e">
        <f>IF(B98="","",INDEX(#REF!,B98))</f>
        <v>#REF!</v>
      </c>
      <c r="D98" s="11">
        <f>IF(B98="","",SUMIFS(D.1[Giá trị hàng tồn cuối kỳ],D.1[Phân loại SP],C98))</f>
        <v>0</v>
      </c>
      <c r="E98" s="11">
        <f>IF(B98="","",SUMIFS(D.1[Doanh thu],D.1[Phân loại SP],C98))</f>
        <v>0</v>
      </c>
      <c r="F98" s="11">
        <f>IF(B98="","",SUMIFS(D.1[Lợi nhuận gộp],D.1[Phân loại SP],C98))</f>
        <v>0</v>
      </c>
      <c r="G98" s="21" t="str">
        <f t="shared" si="3"/>
        <v/>
      </c>
      <c r="H98" s="21" t="e">
        <f>IF(B98="","",IF(COUNT($G$97:$G$296)&gt;=B98,INDEX(B6TenSP,MATCH(SMALL($G$97:$G$296,B98),$G$97:$G$296,0))," "))</f>
        <v>#NUM!</v>
      </c>
      <c r="I98" s="21" t="e">
        <f>IF(OR(H98="",H98=" "),0,INDEX(B6LoiNhuanSP,MATCH(H98,B6TenSP,0)))</f>
        <v>#NUM!</v>
      </c>
      <c r="J98" s="21" t="e">
        <f>IF(OR(H98="",H98=" "),0,INDEX(B6DoanhThuSP,MATCH(H98,B6TenSP,0)))</f>
        <v>#NUM!</v>
      </c>
    </row>
    <row r="99" spans="2:11" ht="27.75" hidden="1" customHeight="1">
      <c r="B99" s="4">
        <f>IF(COUNT(#REF!)&gt;=(ROW(A99)-99),ROW(A99)-99,"")</f>
        <v>0</v>
      </c>
      <c r="C99" s="5" t="e">
        <f>IF(B99="","",INDEX(#REF!,B99))</f>
        <v>#REF!</v>
      </c>
      <c r="D99" s="11">
        <f>IF(B99="","",SUMIFS(D.1[Giá trị hàng tồn cuối kỳ],D.1[Phân loại SP],C99))</f>
        <v>0</v>
      </c>
      <c r="E99" s="11">
        <f>IF(B99="","",SUMIFS(D.1[Doanh thu],D.1[Phân loại SP],C99))</f>
        <v>0</v>
      </c>
      <c r="F99" s="11">
        <f>IF(B99="","",SUMIFS(D.1[Lợi nhuận gộp],D.1[Phân loại SP],C99))</f>
        <v>0</v>
      </c>
      <c r="G99" s="21" t="str">
        <f t="shared" si="3"/>
        <v/>
      </c>
      <c r="H99" s="21" t="e">
        <f>IF(B99="","",IF(COUNT($G$97:$G$296)&gt;=B99,INDEX(B6TenSP,MATCH(SMALL($G$97:$G$296,B99),$G$97:$G$296,0))," "))</f>
        <v>#NUM!</v>
      </c>
      <c r="I99" s="21" t="e">
        <f>IF(OR(H99="",H99=" "),0,INDEX(B6LoiNhuanSP,MATCH(H99,B6TenSP,0)))</f>
        <v>#NUM!</v>
      </c>
      <c r="J99" s="21" t="e">
        <f>IF(OR(H99="",H99=" "),0,INDEX(B6DoanhThuSP,MATCH(H99,B6TenSP,0)))</f>
        <v>#NUM!</v>
      </c>
    </row>
    <row r="100" spans="2:11" ht="27.75" hidden="1" customHeight="1">
      <c r="B100" s="4" t="str">
        <f>IF(COUNT(#REF!)&gt;=(ROW(A100)-99),ROW(A100)-99,"")</f>
        <v/>
      </c>
      <c r="C100" s="5" t="str">
        <f>IF(B100="","",INDEX(#REF!,B100))</f>
        <v/>
      </c>
      <c r="D100" s="11" t="str">
        <f>IF(B100="","",SUMIFS(D.1[Giá trị hàng tồn cuối kỳ],D.1[Phân loại SP],C100))</f>
        <v/>
      </c>
      <c r="E100" s="11" t="str">
        <f>IF(B100="","",SUMIFS(D.1[Doanh thu],D.1[Phân loại SP],C100))</f>
        <v/>
      </c>
      <c r="F100" s="11" t="str">
        <f>IF(B100="","",SUMIFS(D.1[Lợi nhuận gộp],D.1[Phân loại SP],C100))</f>
        <v/>
      </c>
      <c r="G100" s="21" t="str">
        <f t="shared" si="3"/>
        <v/>
      </c>
      <c r="H100" s="21" t="str">
        <f>IF(B100="","",IF(COUNT($G$97:$G$296)&gt;=B100,INDEX(B6TenSP,MATCH(SMALL($G$97:$G$296,B100),$G$97:$G$296,0))," "))</f>
        <v/>
      </c>
      <c r="I100" s="21">
        <f>IF(OR(H100="",H100=" "),0,INDEX(B6LoiNhuanSP,MATCH(H100,B6TenSP,0)))</f>
        <v>0</v>
      </c>
      <c r="J100" s="21">
        <f>IF(OR(H100="",H100=" "),0,INDEX(B6DoanhThuSP,MATCH(H100,B6TenSP,0)))</f>
        <v>0</v>
      </c>
    </row>
    <row r="101" spans="2:11" ht="27.75" hidden="1" customHeight="1">
      <c r="B101" s="4" t="str">
        <f>IF(COUNT(#REF!)&gt;=(ROW(A101)-99),ROW(A101)-99,"")</f>
        <v/>
      </c>
      <c r="C101" s="5" t="str">
        <f>IF(B101="","",INDEX(#REF!,B101))</f>
        <v/>
      </c>
      <c r="D101" s="11" t="str">
        <f>IF(B101="","",SUMIFS(D.1[Giá trị hàng tồn cuối kỳ],D.1[Phân loại SP],C101))</f>
        <v/>
      </c>
      <c r="E101" s="11" t="str">
        <f>IF(B101="","",SUMIFS(D.1[Doanh thu],D.1[Phân loại SP],C101))</f>
        <v/>
      </c>
      <c r="F101" s="11" t="str">
        <f>IF(B101="","",SUMIFS(D.1[Lợi nhuận gộp],D.1[Phân loại SP],C101))</f>
        <v/>
      </c>
      <c r="G101" s="21" t="str">
        <f t="shared" si="3"/>
        <v/>
      </c>
      <c r="H101" s="21" t="str">
        <f>IF(B101="","",IF(COUNT($G$97:$G$296)&gt;=B101,INDEX(B6TenSP,MATCH(SMALL($G$97:$G$296,B101),$G$97:$G$296,0))," "))</f>
        <v/>
      </c>
      <c r="I101" s="21">
        <f>IF(OR(H101="",H101=" "),0,INDEX(B6LoiNhuanSP,MATCH(H101,B6TenSP,0)))</f>
        <v>0</v>
      </c>
      <c r="J101" s="21">
        <f>IF(OR(H101="",H101=" "),0,INDEX(B6DoanhThuSP,MATCH(H101,B6TenSP,0)))</f>
        <v>0</v>
      </c>
      <c r="K101" s="11"/>
    </row>
    <row r="102" spans="2:11" ht="27.75" hidden="1" customHeight="1">
      <c r="B102" s="4" t="str">
        <f>IF(COUNT(#REF!)&gt;=(ROW(A102)-99),ROW(A102)-99,"")</f>
        <v/>
      </c>
      <c r="C102" s="5" t="str">
        <f>IF(B102="","",INDEX(#REF!,B102))</f>
        <v/>
      </c>
      <c r="D102" s="11" t="str">
        <f>IF(B102="","",SUMIFS(D.1[Giá trị hàng tồn cuối kỳ],D.1[Phân loại SP],C102))</f>
        <v/>
      </c>
      <c r="E102" s="11" t="str">
        <f>IF(B102="","",SUMIFS(D.1[Doanh thu],D.1[Phân loại SP],C102))</f>
        <v/>
      </c>
      <c r="F102" s="11" t="str">
        <f>IF(B102="","",SUMIFS(D.1[Lợi nhuận gộp],D.1[Phân loại SP],C102))</f>
        <v/>
      </c>
      <c r="G102" s="21" t="str">
        <f t="shared" si="3"/>
        <v/>
      </c>
      <c r="H102" s="21"/>
      <c r="I102" s="21"/>
      <c r="J102" s="21"/>
    </row>
    <row r="103" spans="2:11" ht="27.75" hidden="1" customHeight="1">
      <c r="B103" s="4" t="str">
        <f>IF(COUNT(#REF!)&gt;=(ROW(A103)-99),ROW(A103)-99,"")</f>
        <v/>
      </c>
      <c r="C103" s="5" t="str">
        <f>IF(B103="","",INDEX(#REF!,B103))</f>
        <v/>
      </c>
      <c r="D103" s="11" t="str">
        <f>IF(B103="","",SUMIFS(D.1[Giá trị hàng tồn cuối kỳ],D.1[Phân loại SP],C103))</f>
        <v/>
      </c>
      <c r="E103" s="11" t="str">
        <f>IF(B103="","",SUMIFS(D.1[Doanh thu],D.1[Phân loại SP],C103))</f>
        <v/>
      </c>
      <c r="F103" s="11" t="str">
        <f>IF(B103="","",SUMIFS(D.1[Lợi nhuận gộp],D.1[Phân loại SP],C103))</f>
        <v/>
      </c>
      <c r="G103" s="21" t="str">
        <f t="shared" si="3"/>
        <v/>
      </c>
      <c r="H103" s="21"/>
      <c r="I103" s="21"/>
      <c r="J103" s="21"/>
    </row>
    <row r="104" spans="2:11" ht="27.75" customHeight="1">
      <c r="B104" s="4" t="str">
        <f>IF(COUNT(#REF!)&gt;=(ROW(A104)-99),ROW(A104)-99,"")</f>
        <v/>
      </c>
      <c r="C104" s="5" t="str">
        <f>IF(B104="","",INDEX(#REF!,B104))</f>
        <v/>
      </c>
      <c r="D104" s="11" t="str">
        <f>IF(B104="","",SUMIFS(D.1[Giá trị hàng tồn cuối kỳ],D.1[Phân loại SP],C104))</f>
        <v/>
      </c>
      <c r="E104" s="11" t="str">
        <f>IF(B104="","",SUMIFS(D.1[Doanh thu],D.1[Phân loại SP],C104))</f>
        <v/>
      </c>
      <c r="F104" s="11" t="str">
        <f>IF(B104="","",SUMIFS(D.1[Lợi nhuận gộp],D.1[Phân loại SP],C104))</f>
        <v/>
      </c>
      <c r="G104" s="21" t="str">
        <f t="shared" si="3"/>
        <v/>
      </c>
      <c r="H104" s="21"/>
      <c r="I104" s="21"/>
      <c r="J104" s="21"/>
    </row>
    <row r="105" spans="2:11" ht="27.75" customHeight="1">
      <c r="B105" s="4" t="str">
        <f>IF(COUNT(#REF!)&gt;=(ROW(A105)-99),ROW(A105)-99,"")</f>
        <v/>
      </c>
      <c r="C105" s="5" t="str">
        <f>IF(B105="","",INDEX(#REF!,B105))</f>
        <v/>
      </c>
      <c r="D105" s="11" t="str">
        <f>IF(B105="","",SUMIFS(D.1[Giá trị hàng tồn cuối kỳ],D.1[Phân loại SP],C105))</f>
        <v/>
      </c>
      <c r="E105" s="11" t="str">
        <f>IF(B105="","",SUMIFS(D.1[Doanh thu],D.1[Phân loại SP],C105))</f>
        <v/>
      </c>
      <c r="F105" s="11" t="str">
        <f>IF(B105="","",SUMIFS(D.1[Lợi nhuận gộp],D.1[Phân loại SP],C105))</f>
        <v/>
      </c>
      <c r="G105" s="21" t="str">
        <f t="shared" si="3"/>
        <v/>
      </c>
      <c r="H105" s="21"/>
      <c r="I105" s="21"/>
      <c r="J105" s="21"/>
    </row>
    <row r="106" spans="2:11" ht="27.75" customHeight="1">
      <c r="B106" s="4" t="str">
        <f>IF(COUNT(#REF!)&gt;=(ROW(A106)-99),ROW(A106)-99,"")</f>
        <v/>
      </c>
      <c r="C106" s="5" t="str">
        <f>IF(B106="","",INDEX(#REF!,B106))</f>
        <v/>
      </c>
      <c r="D106" s="11" t="str">
        <f>IF(B106="","",SUMIFS(D.1[Giá trị hàng tồn cuối kỳ],D.1[Phân loại SP],C106))</f>
        <v/>
      </c>
      <c r="E106" s="11" t="str">
        <f>IF(B106="","",SUMIFS(D.1[Doanh thu],D.1[Phân loại SP],C106))</f>
        <v/>
      </c>
      <c r="F106" s="11" t="str">
        <f>IF(B106="","",SUMIFS(D.1[Lợi nhuận gộp],D.1[Phân loại SP],C106))</f>
        <v/>
      </c>
      <c r="G106" s="21" t="str">
        <f t="shared" si="3"/>
        <v/>
      </c>
      <c r="H106" s="21"/>
      <c r="I106" s="21"/>
      <c r="J106" s="21"/>
    </row>
    <row r="107" spans="2:11" ht="27.75" customHeight="1">
      <c r="B107" s="4" t="str">
        <f>IF(COUNT(#REF!)&gt;=(ROW(A107)-99),ROW(A107)-99,"")</f>
        <v/>
      </c>
      <c r="C107" s="5" t="str">
        <f>IF(B107="","",INDEX(#REF!,B107))</f>
        <v/>
      </c>
      <c r="D107" s="11" t="str">
        <f>IF(B107="","",SUMIFS(D.1[Giá trị hàng tồn cuối kỳ],D.1[Phân loại SP],C107))</f>
        <v/>
      </c>
      <c r="E107" s="11" t="str">
        <f>IF(B107="","",SUMIFS(D.1[Doanh thu],D.1[Phân loại SP],C107))</f>
        <v/>
      </c>
      <c r="F107" s="11" t="str">
        <f>IF(B107="","",SUMIFS(D.1[Lợi nhuận gộp],D.1[Phân loại SP],C107))</f>
        <v/>
      </c>
      <c r="G107" s="21" t="str">
        <f t="shared" si="3"/>
        <v/>
      </c>
      <c r="H107" s="21"/>
      <c r="I107" s="21"/>
      <c r="J107" s="21"/>
    </row>
    <row r="108" spans="2:11" ht="27.75" customHeight="1">
      <c r="B108" s="4" t="str">
        <f>IF(COUNT(#REF!)&gt;=(ROW(A108)-99),ROW(A108)-99,"")</f>
        <v/>
      </c>
      <c r="C108" s="5" t="str">
        <f>IF(B108="","",INDEX(#REF!,B108))</f>
        <v/>
      </c>
      <c r="D108" s="11" t="str">
        <f>IF(B108="","",SUMIFS(D.1[Giá trị hàng tồn cuối kỳ],D.1[Phân loại SP],C108))</f>
        <v/>
      </c>
      <c r="E108" s="11" t="str">
        <f>IF(B108="","",SUMIFS(D.1[Doanh thu],D.1[Phân loại SP],C108))</f>
        <v/>
      </c>
      <c r="F108" s="11" t="str">
        <f>IF(B108="","",SUMIFS(D.1[Lợi nhuận gộp],D.1[Phân loại SP],C108))</f>
        <v/>
      </c>
      <c r="G108" s="21" t="str">
        <f t="shared" si="3"/>
        <v/>
      </c>
      <c r="H108" s="21"/>
      <c r="I108" s="21"/>
      <c r="J108" s="21"/>
    </row>
    <row r="109" spans="2:11" ht="27.75" customHeight="1">
      <c r="B109" s="4" t="str">
        <f>IF(COUNT(#REF!)&gt;=(ROW(A109)-99),ROW(A109)-99,"")</f>
        <v/>
      </c>
      <c r="C109" s="5" t="str">
        <f>IF(B109="","",INDEX(#REF!,B109))</f>
        <v/>
      </c>
      <c r="D109" s="11" t="str">
        <f>IF(B109="","",SUMIFS(D.1[Giá trị hàng tồn cuối kỳ],D.1[Phân loại SP],C109))</f>
        <v/>
      </c>
      <c r="E109" s="11" t="str">
        <f>IF(B109="","",SUMIFS(D.1[Doanh thu],D.1[Phân loại SP],C109))</f>
        <v/>
      </c>
      <c r="F109" s="11" t="str">
        <f>IF(B109="","",SUMIFS(D.1[Lợi nhuận gộp],D.1[Phân loại SP],C109))</f>
        <v/>
      </c>
      <c r="G109" s="21" t="str">
        <f t="shared" si="3"/>
        <v/>
      </c>
      <c r="H109" s="21"/>
      <c r="I109" s="21"/>
      <c r="J109" s="21"/>
    </row>
    <row r="110" spans="2:11" ht="27.75" customHeight="1">
      <c r="B110" s="4" t="str">
        <f>IF(COUNT(#REF!)&gt;=(ROW(A110)-99),ROW(A110)-99,"")</f>
        <v/>
      </c>
      <c r="C110" s="5" t="str">
        <f>IF(B110="","",INDEX(#REF!,B110))</f>
        <v/>
      </c>
      <c r="D110" s="11" t="str">
        <f>IF(B110="","",SUMIFS(D.1[Giá trị hàng tồn cuối kỳ],D.1[Phân loại SP],C110))</f>
        <v/>
      </c>
      <c r="E110" s="11" t="str">
        <f>IF(B110="","",SUMIFS(D.1[Doanh thu],D.1[Phân loại SP],C110))</f>
        <v/>
      </c>
      <c r="F110" s="11" t="str">
        <f>IF(B110="","",SUMIFS(D.1[Lợi nhuận gộp],D.1[Phân loại SP],C110))</f>
        <v/>
      </c>
      <c r="G110" s="21" t="str">
        <f t="shared" si="3"/>
        <v/>
      </c>
      <c r="H110" s="21"/>
      <c r="I110" s="21"/>
      <c r="J110" s="21"/>
    </row>
    <row r="111" spans="2:11" ht="27.75" customHeight="1">
      <c r="B111" s="4" t="str">
        <f>IF(COUNT(#REF!)&gt;=(ROW(A111)-99),ROW(A111)-99,"")</f>
        <v/>
      </c>
      <c r="C111" s="5" t="str">
        <f>IF(B111="","",INDEX(#REF!,B111))</f>
        <v/>
      </c>
      <c r="D111" s="11" t="str">
        <f>IF(B111="","",SUMIFS(D.1[Giá trị hàng tồn cuối kỳ],D.1[Phân loại SP],C111))</f>
        <v/>
      </c>
      <c r="E111" s="11" t="str">
        <f>IF(B111="","",SUMIFS(D.1[Doanh thu],D.1[Phân loại SP],C111))</f>
        <v/>
      </c>
      <c r="F111" s="11" t="str">
        <f>IF(B111="","",SUMIFS(D.1[Lợi nhuận gộp],D.1[Phân loại SP],C111))</f>
        <v/>
      </c>
      <c r="G111" s="21" t="str">
        <f t="shared" si="3"/>
        <v/>
      </c>
      <c r="H111" s="21"/>
      <c r="I111" s="21"/>
      <c r="J111" s="21"/>
    </row>
    <row r="112" spans="2:11" ht="27.75" customHeight="1">
      <c r="B112" s="4" t="str">
        <f>IF(COUNT(#REF!)&gt;=(ROW(A112)-99),ROW(A112)-99,"")</f>
        <v/>
      </c>
      <c r="C112" s="5" t="str">
        <f>IF(B112="","",INDEX(#REF!,B112))</f>
        <v/>
      </c>
      <c r="D112" s="11" t="str">
        <f>IF(B112="","",SUMIFS(D.1[Giá trị hàng tồn cuối kỳ],D.1[Phân loại SP],C112))</f>
        <v/>
      </c>
      <c r="E112" s="11" t="str">
        <f>IF(B112="","",SUMIFS(D.1[Doanh thu],D.1[Phân loại SP],C112))</f>
        <v/>
      </c>
      <c r="F112" s="11" t="str">
        <f>IF(B112="","",SUMIFS(D.1[Lợi nhuận gộp],D.1[Phân loại SP],C112))</f>
        <v/>
      </c>
      <c r="G112" s="21" t="str">
        <f t="shared" si="3"/>
        <v/>
      </c>
      <c r="H112" s="21"/>
      <c r="I112" s="21"/>
      <c r="J112" s="21"/>
    </row>
    <row r="113" spans="2:10" ht="27.75" customHeight="1">
      <c r="B113" s="4" t="str">
        <f>IF(COUNT(#REF!)&gt;=(ROW(A113)-99),ROW(A113)-99,"")</f>
        <v/>
      </c>
      <c r="C113" s="5" t="str">
        <f>IF(B113="","",INDEX(#REF!,B113))</f>
        <v/>
      </c>
      <c r="D113" s="11" t="str">
        <f>IF(B113="","",SUMIFS(D.1[Giá trị hàng tồn cuối kỳ],D.1[Phân loại SP],C113))</f>
        <v/>
      </c>
      <c r="E113" s="11" t="str">
        <f>IF(B113="","",SUMIFS(D.1[Doanh thu],D.1[Phân loại SP],C113))</f>
        <v/>
      </c>
      <c r="F113" s="11" t="str">
        <f>IF(B113="","",SUMIFS(D.1[Lợi nhuận gộp],D.1[Phân loại SP],C113))</f>
        <v/>
      </c>
      <c r="G113" s="21" t="str">
        <f t="shared" si="3"/>
        <v/>
      </c>
      <c r="H113" s="21"/>
      <c r="I113" s="21"/>
      <c r="J113" s="21"/>
    </row>
    <row r="114" spans="2:10" ht="27.75" customHeight="1">
      <c r="B114" s="4" t="str">
        <f>IF(COUNT(#REF!)&gt;=(ROW(A114)-99),ROW(A114)-99,"")</f>
        <v/>
      </c>
      <c r="C114" s="5" t="str">
        <f>IF(B114="","",INDEX(#REF!,B114))</f>
        <v/>
      </c>
      <c r="D114" s="11" t="str">
        <f>IF(B114="","",SUMIFS(D.1[Giá trị hàng tồn cuối kỳ],D.1[Phân loại SP],C114))</f>
        <v/>
      </c>
      <c r="E114" s="11" t="str">
        <f>IF(B114="","",SUMIFS(D.1[Doanh thu],D.1[Phân loại SP],C114))</f>
        <v/>
      </c>
      <c r="F114" s="11" t="str">
        <f>IF(B114="","",SUMIFS(D.1[Lợi nhuận gộp],D.1[Phân loại SP],C114))</f>
        <v/>
      </c>
      <c r="G114" s="21" t="str">
        <f t="shared" si="3"/>
        <v/>
      </c>
      <c r="H114" s="21"/>
      <c r="I114" s="21"/>
      <c r="J114" s="21"/>
    </row>
    <row r="115" spans="2:10" ht="27.75" customHeight="1">
      <c r="B115" s="4" t="str">
        <f>IF(COUNT(#REF!)&gt;=(ROW(A115)-99),ROW(A115)-99,"")</f>
        <v/>
      </c>
      <c r="C115" s="5" t="str">
        <f>IF(B115="","",INDEX(#REF!,B115))</f>
        <v/>
      </c>
      <c r="D115" s="11" t="str">
        <f>IF(B115="","",SUMIFS(D.1[Giá trị hàng tồn cuối kỳ],D.1[Phân loại SP],C115))</f>
        <v/>
      </c>
      <c r="E115" s="11" t="str">
        <f>IF(B115="","",SUMIFS(D.1[Doanh thu],D.1[Phân loại SP],C115))</f>
        <v/>
      </c>
      <c r="F115" s="11" t="str">
        <f>IF(B115="","",SUMIFS(D.1[Lợi nhuận gộp],D.1[Phân loại SP],C115))</f>
        <v/>
      </c>
      <c r="G115" s="21" t="str">
        <f t="shared" si="3"/>
        <v/>
      </c>
      <c r="H115" s="21"/>
      <c r="I115" s="21"/>
      <c r="J115" s="21"/>
    </row>
    <row r="116" spans="2:10" ht="27.75" customHeight="1">
      <c r="B116" s="4" t="str">
        <f>IF(COUNT(#REF!)&gt;=(ROW(A116)-99),ROW(A116)-99,"")</f>
        <v/>
      </c>
      <c r="C116" s="5" t="str">
        <f>IF(B116="","",INDEX(#REF!,B116))</f>
        <v/>
      </c>
      <c r="D116" s="11" t="str">
        <f>IF(B116="","",SUMIFS(D.1[Giá trị hàng tồn cuối kỳ],D.1[Phân loại SP],C116))</f>
        <v/>
      </c>
      <c r="E116" s="11" t="str">
        <f>IF(B116="","",SUMIFS(D.1[Doanh thu],D.1[Phân loại SP],C116))</f>
        <v/>
      </c>
      <c r="F116" s="11" t="str">
        <f>IF(B116="","",SUMIFS(D.1[Lợi nhuận gộp],D.1[Phân loại SP],C116))</f>
        <v/>
      </c>
      <c r="G116" s="21" t="str">
        <f t="shared" si="3"/>
        <v/>
      </c>
      <c r="H116" s="21"/>
      <c r="I116" s="21"/>
      <c r="J116" s="21"/>
    </row>
    <row r="117" spans="2:10" ht="27.75" customHeight="1">
      <c r="B117" s="4" t="str">
        <f>IF(COUNT(#REF!)&gt;=(ROW(A117)-99),ROW(A117)-99,"")</f>
        <v/>
      </c>
      <c r="C117" s="5" t="str">
        <f>IF(B117="","",INDEX(#REF!,B117))</f>
        <v/>
      </c>
      <c r="D117" s="11" t="str">
        <f>IF(B117="","",SUMIFS(D.1[Giá trị hàng tồn cuối kỳ],D.1[Phân loại SP],C117))</f>
        <v/>
      </c>
      <c r="E117" s="11" t="str">
        <f>IF(B117="","",SUMIFS(D.1[Doanh thu],D.1[Phân loại SP],C117))</f>
        <v/>
      </c>
      <c r="F117" s="11" t="str">
        <f>IF(B117="","",SUMIFS(D.1[Lợi nhuận gộp],D.1[Phân loại SP],C117))</f>
        <v/>
      </c>
      <c r="G117" s="21" t="str">
        <f t="shared" si="3"/>
        <v/>
      </c>
      <c r="H117" s="21"/>
      <c r="I117" s="21"/>
      <c r="J117" s="21"/>
    </row>
    <row r="118" spans="2:10" ht="27.75" customHeight="1">
      <c r="B118" s="4" t="str">
        <f>IF(COUNT(#REF!)&gt;=(ROW(A118)-99),ROW(A118)-99,"")</f>
        <v/>
      </c>
      <c r="C118" s="5" t="str">
        <f>IF(B118="","",INDEX(#REF!,B118))</f>
        <v/>
      </c>
      <c r="D118" s="11" t="str">
        <f>IF(B118="","",SUMIFS(D.1[Giá trị hàng tồn cuối kỳ],D.1[Phân loại SP],C118))</f>
        <v/>
      </c>
      <c r="E118" s="11" t="str">
        <f>IF(B118="","",SUMIFS(D.1[Doanh thu],D.1[Phân loại SP],C118))</f>
        <v/>
      </c>
      <c r="F118" s="11" t="str">
        <f>IF(B118="","",SUMIFS(D.1[Lợi nhuận gộp],D.1[Phân loại SP],C118))</f>
        <v/>
      </c>
      <c r="G118" s="21" t="str">
        <f t="shared" si="3"/>
        <v/>
      </c>
      <c r="H118" s="21"/>
      <c r="I118" s="21"/>
      <c r="J118" s="21"/>
    </row>
    <row r="119" spans="2:10" ht="27.75" customHeight="1">
      <c r="B119" s="4" t="str">
        <f>IF(COUNT(#REF!)&gt;=(ROW(A119)-99),ROW(A119)-99,"")</f>
        <v/>
      </c>
      <c r="C119" s="5" t="str">
        <f>IF(B119="","",INDEX(#REF!,B119))</f>
        <v/>
      </c>
      <c r="D119" s="11" t="str">
        <f>IF(B119="","",SUMIFS(D.1[Giá trị hàng tồn cuối kỳ],D.1[Phân loại SP],C119))</f>
        <v/>
      </c>
      <c r="E119" s="11" t="str">
        <f>IF(B119="","",SUMIFS(D.1[Doanh thu],D.1[Phân loại SP],C119))</f>
        <v/>
      </c>
      <c r="F119" s="11" t="str">
        <f>IF(B119="","",SUMIFS(D.1[Lợi nhuận gộp],D.1[Phân loại SP],C119))</f>
        <v/>
      </c>
      <c r="G119" s="21" t="str">
        <f t="shared" si="3"/>
        <v/>
      </c>
      <c r="H119" s="21"/>
      <c r="I119" s="21"/>
      <c r="J119" s="21"/>
    </row>
    <row r="120" spans="2:10" ht="27.75" customHeight="1">
      <c r="B120" s="4" t="str">
        <f>IF(COUNT(#REF!)&gt;=(ROW(A120)-99),ROW(A120)-99,"")</f>
        <v/>
      </c>
      <c r="C120" s="5" t="str">
        <f>IF(B120="","",INDEX(#REF!,B120))</f>
        <v/>
      </c>
      <c r="D120" s="11" t="str">
        <f>IF(B120="","",SUMIFS(D.1[Giá trị hàng tồn cuối kỳ],D.1[Phân loại SP],C120))</f>
        <v/>
      </c>
      <c r="E120" s="11" t="str">
        <f>IF(B120="","",SUMIFS(D.1[Doanh thu],D.1[Phân loại SP],C120))</f>
        <v/>
      </c>
      <c r="F120" s="11" t="str">
        <f>IF(B120="","",SUMIFS(D.1[Lợi nhuận gộp],D.1[Phân loại SP],C120))</f>
        <v/>
      </c>
      <c r="G120" s="21" t="str">
        <f t="shared" si="3"/>
        <v/>
      </c>
      <c r="H120" s="21"/>
      <c r="I120" s="21"/>
      <c r="J120" s="21"/>
    </row>
    <row r="121" spans="2:10" ht="27.75" customHeight="1">
      <c r="B121" s="4" t="str">
        <f>IF(COUNT(#REF!)&gt;=(ROW(A121)-99),ROW(A121)-99,"")</f>
        <v/>
      </c>
      <c r="C121" s="5" t="str">
        <f>IF(B121="","",INDEX(#REF!,B121))</f>
        <v/>
      </c>
      <c r="D121" s="11" t="str">
        <f>IF(B121="","",SUMIFS(D.1[Giá trị hàng tồn cuối kỳ],D.1[Phân loại SP],C121))</f>
        <v/>
      </c>
      <c r="E121" s="11" t="str">
        <f>IF(B121="","",SUMIFS(D.1[Doanh thu],D.1[Phân loại SP],C121))</f>
        <v/>
      </c>
      <c r="F121" s="11" t="str">
        <f>IF(B121="","",SUMIFS(D.1[Lợi nhuận gộp],D.1[Phân loại SP],C121))</f>
        <v/>
      </c>
      <c r="G121" s="21" t="str">
        <f t="shared" si="3"/>
        <v/>
      </c>
      <c r="H121" s="21"/>
      <c r="I121" s="21"/>
      <c r="J121" s="21"/>
    </row>
    <row r="122" spans="2:10" ht="27.75" customHeight="1">
      <c r="B122" s="4" t="str">
        <f>IF(COUNT(#REF!)&gt;=(ROW(A122)-99),ROW(A122)-99,"")</f>
        <v/>
      </c>
      <c r="C122" s="5" t="str">
        <f>IF(B122="","",INDEX(#REF!,B122))</f>
        <v/>
      </c>
      <c r="D122" s="11" t="str">
        <f>IF(B122="","",SUMIFS(D.1[Giá trị hàng tồn cuối kỳ],D.1[Phân loại SP],C122))</f>
        <v/>
      </c>
      <c r="E122" s="11" t="str">
        <f>IF(B122="","",SUMIFS(D.1[Doanh thu],D.1[Phân loại SP],C122))</f>
        <v/>
      </c>
      <c r="F122" s="11" t="str">
        <f>IF(B122="","",SUMIFS(D.1[Lợi nhuận gộp],D.1[Phân loại SP],C122))</f>
        <v/>
      </c>
      <c r="G122" s="21" t="str">
        <f t="shared" si="3"/>
        <v/>
      </c>
      <c r="H122" s="21"/>
      <c r="I122" s="21"/>
      <c r="J122" s="21"/>
    </row>
    <row r="123" spans="2:10" ht="27.75" customHeight="1">
      <c r="B123" s="4" t="str">
        <f>IF(COUNT(#REF!)&gt;=(ROW(A123)-99),ROW(A123)-99,"")</f>
        <v/>
      </c>
      <c r="C123" s="5" t="str">
        <f>IF(B123="","",INDEX(#REF!,B123))</f>
        <v/>
      </c>
      <c r="D123" s="11" t="str">
        <f>IF(B123="","",SUMIFS(D.1[Giá trị hàng tồn cuối kỳ],D.1[Phân loại SP],C123))</f>
        <v/>
      </c>
      <c r="E123" s="11" t="str">
        <f>IF(B123="","",SUMIFS(D.1[Doanh thu],D.1[Phân loại SP],C123))</f>
        <v/>
      </c>
      <c r="F123" s="11" t="str">
        <f>IF(B123="","",SUMIFS(D.1[Lợi nhuận gộp],D.1[Phân loại SP],C123))</f>
        <v/>
      </c>
      <c r="G123" s="21" t="str">
        <f t="shared" si="3"/>
        <v/>
      </c>
      <c r="H123" s="21"/>
      <c r="I123" s="21"/>
      <c r="J123" s="21"/>
    </row>
    <row r="124" spans="2:10" ht="27.75" customHeight="1">
      <c r="B124" s="4" t="str">
        <f>IF(COUNT(#REF!)&gt;=(ROW(A124)-99),ROW(A124)-99,"")</f>
        <v/>
      </c>
      <c r="C124" s="5" t="str">
        <f>IF(B124="","",INDEX(#REF!,B124))</f>
        <v/>
      </c>
      <c r="D124" s="11" t="str">
        <f>IF(B124="","",SUMIFS(D.1[Giá trị hàng tồn cuối kỳ],D.1[Phân loại SP],C124))</f>
        <v/>
      </c>
      <c r="E124" s="11" t="str">
        <f>IF(B124="","",SUMIFS(D.1[Doanh thu],D.1[Phân loại SP],C124))</f>
        <v/>
      </c>
      <c r="F124" s="11" t="str">
        <f>IF(B124="","",SUMIFS(D.1[Lợi nhuận gộp],D.1[Phân loại SP],C124))</f>
        <v/>
      </c>
      <c r="G124" s="21" t="str">
        <f t="shared" si="3"/>
        <v/>
      </c>
      <c r="H124" s="21"/>
      <c r="I124" s="21"/>
      <c r="J124" s="21"/>
    </row>
    <row r="125" spans="2:10" ht="27.75" customHeight="1">
      <c r="B125" s="4" t="str">
        <f>IF(COUNT(#REF!)&gt;=(ROW(A125)-99),ROW(A125)-99,"")</f>
        <v/>
      </c>
      <c r="C125" s="5" t="str">
        <f>IF(B125="","",INDEX(#REF!,B125))</f>
        <v/>
      </c>
      <c r="D125" s="11" t="str">
        <f>IF(B125="","",SUMIFS(D.1[Giá trị hàng tồn cuối kỳ],D.1[Phân loại SP],C125))</f>
        <v/>
      </c>
      <c r="E125" s="11" t="str">
        <f>IF(B125="","",SUMIFS(D.1[Doanh thu],D.1[Phân loại SP],C125))</f>
        <v/>
      </c>
      <c r="F125" s="11" t="str">
        <f>IF(B125="","",SUMIFS(D.1[Lợi nhuận gộp],D.1[Phân loại SP],C125))</f>
        <v/>
      </c>
      <c r="G125" s="21" t="str">
        <f t="shared" si="3"/>
        <v/>
      </c>
      <c r="H125" s="21"/>
      <c r="I125" s="21"/>
      <c r="J125" s="21"/>
    </row>
    <row r="126" spans="2:10" ht="27.75" customHeight="1">
      <c r="B126" s="4" t="str">
        <f>IF(COUNT(#REF!)&gt;=(ROW(A126)-99),ROW(A126)-99,"")</f>
        <v/>
      </c>
      <c r="C126" s="5" t="str">
        <f>IF(B126="","",INDEX(#REF!,B126))</f>
        <v/>
      </c>
      <c r="D126" s="11" t="str">
        <f>IF(B126="","",SUMIFS(D.1[Giá trị hàng tồn cuối kỳ],D.1[Phân loại SP],C126))</f>
        <v/>
      </c>
      <c r="E126" s="11" t="str">
        <f>IF(B126="","",SUMIFS(D.1[Doanh thu],D.1[Phân loại SP],C126))</f>
        <v/>
      </c>
      <c r="F126" s="11" t="str">
        <f>IF(B126="","",SUMIFS(D.1[Lợi nhuận gộp],D.1[Phân loại SP],C126))</f>
        <v/>
      </c>
      <c r="G126" s="21" t="str">
        <f t="shared" si="3"/>
        <v/>
      </c>
      <c r="H126" s="21"/>
      <c r="I126" s="21"/>
      <c r="J126" s="21"/>
    </row>
    <row r="127" spans="2:10" ht="27.75" customHeight="1">
      <c r="B127" s="4" t="str">
        <f>IF(COUNT(#REF!)&gt;=(ROW(A127)-99),ROW(A127)-99,"")</f>
        <v/>
      </c>
      <c r="C127" s="5" t="str">
        <f>IF(B127="","",INDEX(#REF!,B127))</f>
        <v/>
      </c>
      <c r="D127" s="11" t="str">
        <f>IF(B127="","",SUMIFS(D.1[Giá trị hàng tồn cuối kỳ],D.1[Phân loại SP],C127))</f>
        <v/>
      </c>
      <c r="E127" s="11" t="str">
        <f>IF(B127="","",SUMIFS(D.1[Doanh thu],D.1[Phân loại SP],C127))</f>
        <v/>
      </c>
      <c r="F127" s="11" t="str">
        <f>IF(B127="","",SUMIFS(D.1[Lợi nhuận gộp],D.1[Phân loại SP],C127))</f>
        <v/>
      </c>
      <c r="G127" s="21" t="str">
        <f t="shared" si="3"/>
        <v/>
      </c>
      <c r="H127" s="21"/>
      <c r="I127" s="21"/>
      <c r="J127" s="21"/>
    </row>
    <row r="128" spans="2:10" ht="27.75" customHeight="1">
      <c r="B128" s="4" t="str">
        <f>IF(COUNT(#REF!)&gt;=(ROW(A128)-99),ROW(A128)-99,"")</f>
        <v/>
      </c>
      <c r="C128" s="5" t="str">
        <f>IF(B128="","",INDEX(#REF!,B128))</f>
        <v/>
      </c>
      <c r="D128" s="11" t="str">
        <f>IF(B128="","",SUMIFS(D.1[Giá trị hàng tồn cuối kỳ],D.1[Phân loại SP],C128))</f>
        <v/>
      </c>
      <c r="E128" s="11" t="str">
        <f>IF(B128="","",SUMIFS(D.1[Doanh thu],D.1[Phân loại SP],C128))</f>
        <v/>
      </c>
      <c r="F128" s="11" t="str">
        <f>IF(B128="","",SUMIFS(D.1[Lợi nhuận gộp],D.1[Phân loại SP],C128))</f>
        <v/>
      </c>
      <c r="G128" s="21" t="str">
        <f t="shared" si="3"/>
        <v/>
      </c>
      <c r="H128" s="21"/>
      <c r="I128" s="21"/>
      <c r="J128" s="21"/>
    </row>
    <row r="129" spans="2:10" ht="27.75" customHeight="1">
      <c r="B129" s="4" t="str">
        <f>IF(COUNT(#REF!)&gt;=(ROW(A129)-99),ROW(A129)-99,"")</f>
        <v/>
      </c>
      <c r="C129" s="5" t="str">
        <f>IF(B129="","",INDEX(#REF!,B129))</f>
        <v/>
      </c>
      <c r="D129" s="11" t="str">
        <f>IF(B129="","",SUMIFS(D.1[Giá trị hàng tồn cuối kỳ],D.1[Phân loại SP],C129))</f>
        <v/>
      </c>
      <c r="E129" s="11" t="str">
        <f>IF(B129="","",SUMIFS(D.1[Doanh thu],D.1[Phân loại SP],C129))</f>
        <v/>
      </c>
      <c r="F129" s="11" t="str">
        <f>IF(B129="","",SUMIFS(D.1[Lợi nhuận gộp],D.1[Phân loại SP],C129))</f>
        <v/>
      </c>
      <c r="G129" s="21" t="str">
        <f t="shared" si="3"/>
        <v/>
      </c>
      <c r="H129" s="21"/>
      <c r="I129" s="21"/>
      <c r="J129" s="21"/>
    </row>
    <row r="130" spans="2:10" ht="27.75" customHeight="1">
      <c r="B130" s="4" t="str">
        <f>IF(COUNT(#REF!)&gt;=(ROW(A130)-99),ROW(A130)-99,"")</f>
        <v/>
      </c>
      <c r="C130" s="5" t="str">
        <f>IF(B130="","",INDEX(#REF!,B130))</f>
        <v/>
      </c>
      <c r="D130" s="11" t="str">
        <f>IF(B130="","",SUMIFS(D.1[Giá trị hàng tồn cuối kỳ],D.1[Phân loại SP],C130))</f>
        <v/>
      </c>
      <c r="E130" s="11" t="str">
        <f>IF(B130="","",SUMIFS(D.1[Doanh thu],D.1[Phân loại SP],C130))</f>
        <v/>
      </c>
      <c r="F130" s="11" t="str">
        <f>IF(B130="","",SUMIFS(D.1[Lợi nhuận gộp],D.1[Phân loại SP],C130))</f>
        <v/>
      </c>
      <c r="G130" s="21" t="str">
        <f t="shared" si="3"/>
        <v/>
      </c>
      <c r="H130" s="21"/>
      <c r="I130" s="21"/>
      <c r="J130" s="21"/>
    </row>
    <row r="131" spans="2:10" ht="27.75" customHeight="1">
      <c r="B131" s="4" t="str">
        <f>IF(COUNT(#REF!)&gt;=(ROW(A131)-99),ROW(A131)-99,"")</f>
        <v/>
      </c>
      <c r="C131" s="5" t="str">
        <f>IF(B131="","",INDEX(#REF!,B131))</f>
        <v/>
      </c>
      <c r="D131" s="11" t="str">
        <f>IF(B131="","",SUMIFS(D.1[Giá trị hàng tồn cuối kỳ],D.1[Phân loại SP],C131))</f>
        <v/>
      </c>
      <c r="E131" s="11" t="str">
        <f>IF(B131="","",SUMIFS(D.1[Doanh thu],D.1[Phân loại SP],C131))</f>
        <v/>
      </c>
      <c r="F131" s="11" t="str">
        <f>IF(B131="","",SUMIFS(D.1[Lợi nhuận gộp],D.1[Phân loại SP],C131))</f>
        <v/>
      </c>
      <c r="G131" s="21" t="str">
        <f t="shared" si="3"/>
        <v/>
      </c>
      <c r="H131" s="21"/>
      <c r="I131" s="21"/>
      <c r="J131" s="21"/>
    </row>
    <row r="132" spans="2:10" ht="27.75" customHeight="1">
      <c r="B132" s="4" t="str">
        <f>IF(COUNT(#REF!)&gt;=(ROW(A132)-99),ROW(A132)-99,"")</f>
        <v/>
      </c>
      <c r="C132" s="5" t="str">
        <f>IF(B132="","",INDEX(#REF!,B132))</f>
        <v/>
      </c>
      <c r="D132" s="11" t="str">
        <f>IF(B132="","",SUMIFS(D.1[Giá trị hàng tồn cuối kỳ],D.1[Phân loại SP],C132))</f>
        <v/>
      </c>
      <c r="E132" s="11" t="str">
        <f>IF(B132="","",SUMIFS(D.1[Doanh thu],D.1[Phân loại SP],C132))</f>
        <v/>
      </c>
      <c r="F132" s="11" t="str">
        <f>IF(B132="","",SUMIFS(D.1[Lợi nhuận gộp],D.1[Phân loại SP],C132))</f>
        <v/>
      </c>
      <c r="G132" s="21" t="str">
        <f t="shared" si="3"/>
        <v/>
      </c>
      <c r="H132" s="21"/>
      <c r="I132" s="21"/>
      <c r="J132" s="21"/>
    </row>
    <row r="133" spans="2:10" ht="27.75" customHeight="1">
      <c r="B133" s="4" t="str">
        <f>IF(COUNT(#REF!)&gt;=(ROW(A133)-99),ROW(A133)-99,"")</f>
        <v/>
      </c>
      <c r="C133" s="5" t="str">
        <f>IF(B133="","",INDEX(#REF!,B133))</f>
        <v/>
      </c>
      <c r="D133" s="11" t="str">
        <f>IF(B133="","",SUMIFS(D.1[Giá trị hàng tồn cuối kỳ],D.1[Phân loại SP],C133))</f>
        <v/>
      </c>
      <c r="E133" s="11" t="str">
        <f>IF(B133="","",SUMIFS(D.1[Doanh thu],D.1[Phân loại SP],C133))</f>
        <v/>
      </c>
      <c r="F133" s="11" t="str">
        <f>IF(B133="","",SUMIFS(D.1[Lợi nhuận gộp],D.1[Phân loại SP],C133))</f>
        <v/>
      </c>
      <c r="G133" s="21" t="str">
        <f t="shared" si="3"/>
        <v/>
      </c>
      <c r="H133" s="21"/>
      <c r="I133" s="21"/>
      <c r="J133" s="21"/>
    </row>
    <row r="134" spans="2:10" ht="27.75" customHeight="1">
      <c r="B134" s="4" t="str">
        <f>IF(COUNT(#REF!)&gt;=(ROW(A134)-99),ROW(A134)-99,"")</f>
        <v/>
      </c>
      <c r="C134" s="5" t="str">
        <f>IF(B134="","",INDEX(#REF!,B134))</f>
        <v/>
      </c>
      <c r="D134" s="11" t="str">
        <f>IF(B134="","",SUMIFS(D.1[Giá trị hàng tồn cuối kỳ],D.1[Phân loại SP],C134))</f>
        <v/>
      </c>
      <c r="E134" s="11" t="str">
        <f>IF(B134="","",SUMIFS(D.1[Doanh thu],D.1[Phân loại SP],C134))</f>
        <v/>
      </c>
      <c r="F134" s="11" t="str">
        <f>IF(B134="","",SUMIFS(D.1[Lợi nhuận gộp],D.1[Phân loại SP],C134))</f>
        <v/>
      </c>
      <c r="G134" s="21" t="str">
        <f t="shared" si="3"/>
        <v/>
      </c>
      <c r="H134" s="21"/>
      <c r="I134" s="21"/>
      <c r="J134" s="21"/>
    </row>
    <row r="135" spans="2:10" ht="27.75" customHeight="1">
      <c r="B135" s="4" t="str">
        <f>IF(COUNT(#REF!)&gt;=(ROW(A135)-99),ROW(A135)-99,"")</f>
        <v/>
      </c>
      <c r="C135" s="5" t="str">
        <f>IF(B135="","",INDEX(#REF!,B135))</f>
        <v/>
      </c>
      <c r="D135" s="11" t="str">
        <f>IF(B135="","",SUMIFS(D.1[Giá trị hàng tồn cuối kỳ],D.1[Phân loại SP],C135))</f>
        <v/>
      </c>
      <c r="E135" s="11" t="str">
        <f>IF(B135="","",SUMIFS(D.1[Doanh thu],D.1[Phân loại SP],C135))</f>
        <v/>
      </c>
      <c r="F135" s="11" t="str">
        <f>IF(B135="","",SUMIFS(D.1[Lợi nhuận gộp],D.1[Phân loại SP],C135))</f>
        <v/>
      </c>
      <c r="G135" s="21" t="str">
        <f t="shared" si="3"/>
        <v/>
      </c>
      <c r="H135" s="21"/>
      <c r="I135" s="21"/>
      <c r="J135" s="21"/>
    </row>
    <row r="136" spans="2:10" ht="27.75" customHeight="1">
      <c r="B136" s="4" t="str">
        <f>IF(COUNT(#REF!)&gt;=(ROW(A136)-99),ROW(A136)-99,"")</f>
        <v/>
      </c>
      <c r="C136" s="5" t="str">
        <f>IF(B136="","",INDEX(#REF!,B136))</f>
        <v/>
      </c>
      <c r="D136" s="11" t="str">
        <f>IF(B136="","",SUMIFS(D.1[Giá trị hàng tồn cuối kỳ],D.1[Phân loại SP],C136))</f>
        <v/>
      </c>
      <c r="E136" s="11" t="str">
        <f>IF(B136="","",SUMIFS(D.1[Doanh thu],D.1[Phân loại SP],C136))</f>
        <v/>
      </c>
      <c r="F136" s="11" t="str">
        <f>IF(B136="","",SUMIFS(D.1[Lợi nhuận gộp],D.1[Phân loại SP],C136))</f>
        <v/>
      </c>
      <c r="G136" s="21" t="str">
        <f t="shared" si="3"/>
        <v/>
      </c>
      <c r="H136" s="21"/>
      <c r="I136" s="21"/>
      <c r="J136" s="21"/>
    </row>
    <row r="137" spans="2:10" ht="27.75" customHeight="1">
      <c r="B137" s="4" t="str">
        <f>IF(COUNT(#REF!)&gt;=(ROW(A137)-99),ROW(A137)-99,"")</f>
        <v/>
      </c>
      <c r="C137" s="5" t="str">
        <f>IF(B137="","",INDEX(#REF!,B137))</f>
        <v/>
      </c>
      <c r="D137" s="11" t="str">
        <f>IF(B137="","",SUMIFS(D.1[Giá trị hàng tồn cuối kỳ],D.1[Phân loại SP],C137))</f>
        <v/>
      </c>
      <c r="E137" s="11" t="str">
        <f>IF(B137="","",SUMIFS(D.1[Doanh thu],D.1[Phân loại SP],C137))</f>
        <v/>
      </c>
      <c r="F137" s="11" t="str">
        <f>IF(B137="","",SUMIFS(D.1[Lợi nhuận gộp],D.1[Phân loại SP],C137))</f>
        <v/>
      </c>
      <c r="G137" s="21" t="str">
        <f t="shared" si="3"/>
        <v/>
      </c>
      <c r="H137" s="21"/>
      <c r="I137" s="21"/>
      <c r="J137" s="21"/>
    </row>
    <row r="138" spans="2:10" ht="27.75" customHeight="1">
      <c r="B138" s="4" t="str">
        <f>IF(COUNT(#REF!)&gt;=(ROW(A138)-99),ROW(A138)-99,"")</f>
        <v/>
      </c>
      <c r="C138" s="5" t="str">
        <f>IF(B138="","",INDEX(#REF!,B138))</f>
        <v/>
      </c>
      <c r="D138" s="11" t="str">
        <f>IF(B138="","",SUMIFS(D.1[Giá trị hàng tồn cuối kỳ],D.1[Phân loại SP],C138))</f>
        <v/>
      </c>
      <c r="E138" s="11" t="str">
        <f>IF(B138="","",SUMIFS(D.1[Doanh thu],D.1[Phân loại SP],C138))</f>
        <v/>
      </c>
      <c r="F138" s="11" t="str">
        <f>IF(B138="","",SUMIFS(D.1[Lợi nhuận gộp],D.1[Phân loại SP],C138))</f>
        <v/>
      </c>
      <c r="G138" s="21" t="str">
        <f t="shared" si="3"/>
        <v/>
      </c>
      <c r="H138" s="21"/>
      <c r="I138" s="21"/>
      <c r="J138" s="21"/>
    </row>
    <row r="139" spans="2:10" ht="27.75" customHeight="1">
      <c r="B139" s="4" t="str">
        <f>IF(COUNT(#REF!)&gt;=(ROW(A139)-99),ROW(A139)-99,"")</f>
        <v/>
      </c>
      <c r="C139" s="5" t="str">
        <f>IF(B139="","",INDEX(#REF!,B139))</f>
        <v/>
      </c>
      <c r="D139" s="11" t="str">
        <f>IF(B139="","",SUMIFS(D.1[Giá trị hàng tồn cuối kỳ],D.1[Phân loại SP],C139))</f>
        <v/>
      </c>
      <c r="E139" s="11" t="str">
        <f>IF(B139="","",SUMIFS(D.1[Doanh thu],D.1[Phân loại SP],C139))</f>
        <v/>
      </c>
      <c r="F139" s="11" t="str">
        <f>IF(B139="","",SUMIFS(D.1[Lợi nhuận gộp],D.1[Phân loại SP],C139))</f>
        <v/>
      </c>
      <c r="G139" s="21" t="str">
        <f t="shared" si="3"/>
        <v/>
      </c>
      <c r="H139" s="21"/>
      <c r="I139" s="21"/>
      <c r="J139" s="21"/>
    </row>
    <row r="140" spans="2:10" ht="27.75" customHeight="1">
      <c r="B140" s="4" t="str">
        <f>IF(COUNT(#REF!)&gt;=(ROW(A140)-99),ROW(A140)-99,"")</f>
        <v/>
      </c>
      <c r="C140" s="5" t="str">
        <f>IF(B140="","",INDEX(#REF!,B140))</f>
        <v/>
      </c>
      <c r="D140" s="11" t="str">
        <f>IF(B140="","",SUMIFS(D.1[Giá trị hàng tồn cuối kỳ],D.1[Phân loại SP],C140))</f>
        <v/>
      </c>
      <c r="E140" s="11" t="str">
        <f>IF(B140="","",SUMIFS(D.1[Doanh thu],D.1[Phân loại SP],C140))</f>
        <v/>
      </c>
      <c r="F140" s="11" t="str">
        <f>IF(B140="","",SUMIFS(D.1[Lợi nhuận gộp],D.1[Phân loại SP],C140))</f>
        <v/>
      </c>
      <c r="G140" s="21" t="str">
        <f t="shared" si="3"/>
        <v/>
      </c>
      <c r="H140" s="21"/>
      <c r="I140" s="21"/>
      <c r="J140" s="21"/>
    </row>
    <row r="141" spans="2:10" ht="27.75" customHeight="1">
      <c r="B141" s="4" t="str">
        <f>IF(COUNT(#REF!)&gt;=(ROW(A141)-99),ROW(A141)-99,"")</f>
        <v/>
      </c>
      <c r="C141" s="5" t="str">
        <f>IF(B141="","",INDEX(#REF!,B141))</f>
        <v/>
      </c>
      <c r="D141" s="11" t="str">
        <f>IF(B141="","",SUMIFS(D.1[Giá trị hàng tồn cuối kỳ],D.1[Phân loại SP],C141))</f>
        <v/>
      </c>
      <c r="E141" s="11" t="str">
        <f>IF(B141="","",SUMIFS(D.1[Doanh thu],D.1[Phân loại SP],C141))</f>
        <v/>
      </c>
      <c r="F141" s="11" t="str">
        <f>IF(B141="","",SUMIFS(D.1[Lợi nhuận gộp],D.1[Phân loại SP],C141))</f>
        <v/>
      </c>
      <c r="G141" s="21" t="str">
        <f t="shared" si="3"/>
        <v/>
      </c>
      <c r="H141" s="21"/>
      <c r="I141" s="21"/>
      <c r="J141" s="21"/>
    </row>
    <row r="142" spans="2:10" ht="27.75" customHeight="1">
      <c r="B142" s="4" t="str">
        <f>IF(COUNT(#REF!)&gt;=(ROW(A142)-99),ROW(A142)-99,"")</f>
        <v/>
      </c>
      <c r="C142" s="5" t="str">
        <f>IF(B142="","",INDEX(#REF!,B142))</f>
        <v/>
      </c>
      <c r="D142" s="11" t="str">
        <f>IF(B142="","",SUMIFS(D.1[Giá trị hàng tồn cuối kỳ],D.1[Phân loại SP],C142))</f>
        <v/>
      </c>
      <c r="E142" s="11" t="str">
        <f>IF(B142="","",SUMIFS(D.1[Doanh thu],D.1[Phân loại SP],C142))</f>
        <v/>
      </c>
      <c r="F142" s="11" t="str">
        <f>IF(B142="","",SUMIFS(D.1[Lợi nhuận gộp],D.1[Phân loại SP],C142))</f>
        <v/>
      </c>
      <c r="G142" s="21" t="str">
        <f t="shared" si="3"/>
        <v/>
      </c>
      <c r="H142" s="21"/>
      <c r="I142" s="21"/>
      <c r="J142" s="21"/>
    </row>
    <row r="143" spans="2:10" ht="27.75" customHeight="1">
      <c r="B143" s="4" t="str">
        <f>IF(COUNT(#REF!)&gt;=(ROW(A143)-99),ROW(A143)-99,"")</f>
        <v/>
      </c>
      <c r="C143" s="5" t="str">
        <f>IF(B143="","",INDEX(#REF!,B143))</f>
        <v/>
      </c>
      <c r="D143" s="11" t="str">
        <f>IF(B143="","",SUMIFS(D.1[Giá trị hàng tồn cuối kỳ],D.1[Phân loại SP],C143))</f>
        <v/>
      </c>
      <c r="E143" s="11" t="str">
        <f>IF(B143="","",SUMIFS(D.1[Doanh thu],D.1[Phân loại SP],C143))</f>
        <v/>
      </c>
      <c r="F143" s="11" t="str">
        <f>IF(B143="","",SUMIFS(D.1[Lợi nhuận gộp],D.1[Phân loại SP],C143))</f>
        <v/>
      </c>
      <c r="G143" s="21" t="str">
        <f t="shared" si="3"/>
        <v/>
      </c>
      <c r="H143" s="21"/>
      <c r="I143" s="21"/>
      <c r="J143" s="21"/>
    </row>
    <row r="144" spans="2:10" ht="27.75" customHeight="1">
      <c r="B144" s="4" t="str">
        <f>IF(COUNT(#REF!)&gt;=(ROW(A144)-99),ROW(A144)-99,"")</f>
        <v/>
      </c>
      <c r="C144" s="5" t="str">
        <f>IF(B144="","",INDEX(#REF!,B144))</f>
        <v/>
      </c>
      <c r="D144" s="11" t="str">
        <f>IF(B144="","",SUMIFS(D.1[Giá trị hàng tồn cuối kỳ],D.1[Phân loại SP],C144))</f>
        <v/>
      </c>
      <c r="E144" s="11" t="str">
        <f>IF(B144="","",SUMIFS(D.1[Doanh thu],D.1[Phân loại SP],C144))</f>
        <v/>
      </c>
      <c r="F144" s="11" t="str">
        <f>IF(B144="","",SUMIFS(D.1[Lợi nhuận gộp],D.1[Phân loại SP],C144))</f>
        <v/>
      </c>
      <c r="G144" s="21" t="str">
        <f t="shared" si="3"/>
        <v/>
      </c>
      <c r="H144" s="21"/>
      <c r="I144" s="21"/>
      <c r="J144" s="21"/>
    </row>
    <row r="145" spans="2:10" ht="27.75" customHeight="1">
      <c r="B145" s="4" t="str">
        <f>IF(COUNT(#REF!)&gt;=(ROW(A145)-99),ROW(A145)-99,"")</f>
        <v/>
      </c>
      <c r="C145" s="5" t="str">
        <f>IF(B145="","",INDEX(#REF!,B145))</f>
        <v/>
      </c>
      <c r="D145" s="11" t="str">
        <f>IF(B145="","",SUMIFS(D.1[Giá trị hàng tồn cuối kỳ],D.1[Phân loại SP],C145))</f>
        <v/>
      </c>
      <c r="E145" s="11" t="str">
        <f>IF(B145="","",SUMIFS(D.1[Doanh thu],D.1[Phân loại SP],C145))</f>
        <v/>
      </c>
      <c r="F145" s="11" t="str">
        <f>IF(B145="","",SUMIFS(D.1[Lợi nhuận gộp],D.1[Phân loại SP],C145))</f>
        <v/>
      </c>
      <c r="G145" s="21" t="str">
        <f t="shared" si="3"/>
        <v/>
      </c>
      <c r="H145" s="21"/>
      <c r="I145" s="21"/>
      <c r="J145" s="21"/>
    </row>
    <row r="146" spans="2:10" ht="27.75" customHeight="1">
      <c r="B146" s="4" t="str">
        <f>IF(COUNT(#REF!)&gt;=(ROW(A146)-99),ROW(A146)-99,"")</f>
        <v/>
      </c>
      <c r="C146" s="5" t="str">
        <f>IF(B146="","",INDEX(#REF!,B146))</f>
        <v/>
      </c>
      <c r="D146" s="11" t="str">
        <f>IF(B146="","",SUMIFS(D.1[Giá trị hàng tồn cuối kỳ],D.1[Phân loại SP],C146))</f>
        <v/>
      </c>
      <c r="E146" s="11" t="str">
        <f>IF(B146="","",SUMIFS(D.1[Doanh thu],D.1[Phân loại SP],C146))</f>
        <v/>
      </c>
      <c r="F146" s="11" t="str">
        <f>IF(B146="","",SUMIFS(D.1[Lợi nhuận gộp],D.1[Phân loại SP],C146))</f>
        <v/>
      </c>
      <c r="G146" s="21" t="str">
        <f t="shared" si="3"/>
        <v/>
      </c>
      <c r="H146" s="21"/>
      <c r="I146" s="21"/>
      <c r="J146" s="21"/>
    </row>
    <row r="147" spans="2:10" ht="27.75" customHeight="1">
      <c r="B147" s="4" t="str">
        <f>IF(COUNT(#REF!)&gt;=(ROW(A147)-99),ROW(A147)-99,"")</f>
        <v/>
      </c>
      <c r="C147" s="5" t="str">
        <f>IF(B147="","",INDEX(#REF!,B147))</f>
        <v/>
      </c>
      <c r="D147" s="11" t="str">
        <f>IF(B147="","",SUMIFS(D.1[Giá trị hàng tồn cuối kỳ],D.1[Phân loại SP],C147))</f>
        <v/>
      </c>
      <c r="E147" s="11" t="str">
        <f>IF(B147="","",SUMIFS(D.1[Doanh thu],D.1[Phân loại SP],C147))</f>
        <v/>
      </c>
      <c r="F147" s="11" t="str">
        <f>IF(B147="","",SUMIFS(D.1[Lợi nhuận gộp],D.1[Phân loại SP],C147))</f>
        <v/>
      </c>
      <c r="G147" s="21" t="str">
        <f t="shared" si="3"/>
        <v/>
      </c>
      <c r="H147" s="21"/>
      <c r="I147" s="21"/>
      <c r="J147" s="21"/>
    </row>
    <row r="148" spans="2:10" ht="27.75" customHeight="1">
      <c r="B148" s="4" t="str">
        <f>IF(COUNT(#REF!)&gt;=(ROW(A148)-99),ROW(A148)-99,"")</f>
        <v/>
      </c>
      <c r="C148" s="5" t="str">
        <f>IF(B148="","",INDEX(#REF!,B148))</f>
        <v/>
      </c>
      <c r="D148" s="11" t="str">
        <f>IF(B148="","",SUMIFS(D.1[Giá trị hàng tồn cuối kỳ],D.1[Phân loại SP],C148))</f>
        <v/>
      </c>
      <c r="E148" s="11" t="str">
        <f>IF(B148="","",SUMIFS(D.1[Doanh thu],D.1[Phân loại SP],C148))</f>
        <v/>
      </c>
      <c r="F148" s="11" t="str">
        <f>IF(B148="","",SUMIFS(D.1[Lợi nhuận gộp],D.1[Phân loại SP],C148))</f>
        <v/>
      </c>
      <c r="G148" s="21" t="str">
        <f t="shared" si="3"/>
        <v/>
      </c>
      <c r="H148" s="21"/>
      <c r="I148" s="21"/>
      <c r="J148" s="21"/>
    </row>
    <row r="149" spans="2:10" ht="27.75" customHeight="1">
      <c r="B149" s="4" t="str">
        <f>IF(COUNT(#REF!)&gt;=(ROW(A149)-99),ROW(A149)-99,"")</f>
        <v/>
      </c>
      <c r="C149" s="5" t="str">
        <f>IF(B149="","",INDEX(#REF!,B149))</f>
        <v/>
      </c>
      <c r="D149" s="11" t="str">
        <f>IF(B149="","",SUMIFS(D.1[Giá trị hàng tồn cuối kỳ],D.1[Phân loại SP],C149))</f>
        <v/>
      </c>
      <c r="E149" s="11" t="str">
        <f>IF(B149="","",SUMIFS(D.1[Doanh thu],D.1[Phân loại SP],C149))</f>
        <v/>
      </c>
      <c r="F149" s="11" t="str">
        <f>IF(B149="","",SUMIFS(D.1[Lợi nhuận gộp],D.1[Phân loại SP],C149))</f>
        <v/>
      </c>
      <c r="G149" s="21" t="str">
        <f t="shared" si="3"/>
        <v/>
      </c>
      <c r="H149" s="21"/>
      <c r="I149" s="21"/>
      <c r="J149" s="21"/>
    </row>
    <row r="150" spans="2:10" ht="27.75" customHeight="1">
      <c r="B150" s="4" t="str">
        <f>IF(COUNT(#REF!)&gt;=(ROW(A150)-99),ROW(A150)-99,"")</f>
        <v/>
      </c>
      <c r="C150" s="5" t="str">
        <f>IF(B150="","",INDEX(#REF!,B150))</f>
        <v/>
      </c>
      <c r="D150" s="11" t="str">
        <f>IF(B150="","",SUMIFS(D.1[Giá trị hàng tồn cuối kỳ],D.1[Phân loại SP],C150))</f>
        <v/>
      </c>
      <c r="E150" s="11" t="str">
        <f>IF(B150="","",SUMIFS(D.1[Doanh thu],D.1[Phân loại SP],C150))</f>
        <v/>
      </c>
      <c r="F150" s="11" t="str">
        <f>IF(B150="","",SUMIFS(D.1[Lợi nhuận gộp],D.1[Phân loại SP],C150))</f>
        <v/>
      </c>
      <c r="G150" s="21" t="str">
        <f t="shared" si="3"/>
        <v/>
      </c>
      <c r="H150" s="21"/>
      <c r="I150" s="21"/>
      <c r="J150" s="21"/>
    </row>
    <row r="151" spans="2:10" ht="27.75" customHeight="1">
      <c r="B151" s="4" t="str">
        <f>IF(COUNT(#REF!)&gt;=(ROW(A151)-99),ROW(A151)-99,"")</f>
        <v/>
      </c>
      <c r="C151" s="5" t="str">
        <f>IF(B151="","",INDEX(#REF!,B151))</f>
        <v/>
      </c>
      <c r="D151" s="11" t="str">
        <f>IF(B151="","",SUMIFS(D.1[Giá trị hàng tồn cuối kỳ],D.1[Phân loại SP],C151))</f>
        <v/>
      </c>
      <c r="E151" s="11" t="str">
        <f>IF(B151="","",SUMIFS(D.1[Doanh thu],D.1[Phân loại SP],C151))</f>
        <v/>
      </c>
      <c r="F151" s="11" t="str">
        <f>IF(B151="","",SUMIFS(D.1[Lợi nhuận gộp],D.1[Phân loại SP],C151))</f>
        <v/>
      </c>
      <c r="G151" s="21" t="str">
        <f t="shared" si="3"/>
        <v/>
      </c>
      <c r="H151" s="21"/>
      <c r="I151" s="21"/>
      <c r="J151" s="21"/>
    </row>
    <row r="152" spans="2:10" ht="27.75" customHeight="1">
      <c r="B152" s="4" t="str">
        <f>IF(COUNT(#REF!)&gt;=(ROW(A152)-99),ROW(A152)-99,"")</f>
        <v/>
      </c>
      <c r="C152" s="5" t="str">
        <f>IF(B152="","",INDEX(#REF!,B152))</f>
        <v/>
      </c>
      <c r="D152" s="11" t="str">
        <f>IF(B152="","",SUMIFS(D.1[Giá trị hàng tồn cuối kỳ],D.1[Phân loại SP],C152))</f>
        <v/>
      </c>
      <c r="E152" s="11" t="str">
        <f>IF(B152="","",SUMIFS(D.1[Doanh thu],D.1[Phân loại SP],C152))</f>
        <v/>
      </c>
      <c r="F152" s="11" t="str">
        <f>IF(B152="","",SUMIFS(D.1[Lợi nhuận gộp],D.1[Phân loại SP],C152))</f>
        <v/>
      </c>
      <c r="G152" s="21" t="str">
        <f t="shared" si="3"/>
        <v/>
      </c>
      <c r="H152" s="21"/>
      <c r="I152" s="21"/>
      <c r="J152" s="21"/>
    </row>
    <row r="153" spans="2:10" ht="27.75" customHeight="1">
      <c r="B153" s="4" t="str">
        <f>IF(COUNT(#REF!)&gt;=(ROW(A153)-99),ROW(A153)-99,"")</f>
        <v/>
      </c>
      <c r="C153" s="5" t="str">
        <f>IF(B153="","",INDEX(#REF!,B153))</f>
        <v/>
      </c>
      <c r="D153" s="11" t="str">
        <f>IF(B153="","",SUMIFS(D.1[Giá trị hàng tồn cuối kỳ],D.1[Phân loại SP],C153))</f>
        <v/>
      </c>
      <c r="E153" s="11" t="str">
        <f>IF(B153="","",SUMIFS(D.1[Doanh thu],D.1[Phân loại SP],C153))</f>
        <v/>
      </c>
      <c r="F153" s="11" t="str">
        <f>IF(B153="","",SUMIFS(D.1[Lợi nhuận gộp],D.1[Phân loại SP],C153))</f>
        <v/>
      </c>
      <c r="G153" s="21" t="str">
        <f t="shared" si="3"/>
        <v/>
      </c>
      <c r="H153" s="21"/>
      <c r="I153" s="21"/>
      <c r="J153" s="21"/>
    </row>
    <row r="154" spans="2:10" ht="27.75" customHeight="1">
      <c r="B154" s="4" t="str">
        <f>IF(COUNT(#REF!)&gt;=(ROW(A154)-99),ROW(A154)-99,"")</f>
        <v/>
      </c>
      <c r="C154" s="5" t="str">
        <f>IF(B154="","",INDEX(#REF!,B154))</f>
        <v/>
      </c>
      <c r="D154" s="11" t="str">
        <f>IF(B154="","",SUMIFS(D.1[Giá trị hàng tồn cuối kỳ],D.1[Phân loại SP],C154))</f>
        <v/>
      </c>
      <c r="E154" s="11" t="str">
        <f>IF(B154="","",SUMIFS(D.1[Doanh thu],D.1[Phân loại SP],C154))</f>
        <v/>
      </c>
      <c r="F154" s="11" t="str">
        <f>IF(B154="","",SUMIFS(D.1[Lợi nhuận gộp],D.1[Phân loại SP],C154))</f>
        <v/>
      </c>
      <c r="G154" s="21" t="str">
        <f t="shared" si="3"/>
        <v/>
      </c>
      <c r="H154" s="21"/>
      <c r="I154" s="21"/>
      <c r="J154" s="21"/>
    </row>
    <row r="155" spans="2:10" ht="27.75" customHeight="1">
      <c r="B155" s="4" t="str">
        <f>IF(COUNT(#REF!)&gt;=(ROW(A155)-99),ROW(A155)-99,"")</f>
        <v/>
      </c>
      <c r="C155" s="5" t="str">
        <f>IF(B155="","",INDEX(#REF!,B155))</f>
        <v/>
      </c>
      <c r="D155" s="11" t="str">
        <f>IF(B155="","",SUMIFS(D.1[Giá trị hàng tồn cuối kỳ],D.1[Phân loại SP],C155))</f>
        <v/>
      </c>
      <c r="E155" s="11" t="str">
        <f>IF(B155="","",SUMIFS(D.1[Doanh thu],D.1[Phân loại SP],C155))</f>
        <v/>
      </c>
      <c r="F155" s="11" t="str">
        <f>IF(B155="","",SUMIFS(D.1[Lợi nhuận gộp],D.1[Phân loại SP],C155))</f>
        <v/>
      </c>
      <c r="G155" s="21" t="str">
        <f t="shared" si="3"/>
        <v/>
      </c>
      <c r="H155" s="21"/>
      <c r="I155" s="21"/>
      <c r="J155" s="21"/>
    </row>
    <row r="156" spans="2:10" ht="27.75" customHeight="1">
      <c r="B156" s="4" t="str">
        <f>IF(COUNT(#REF!)&gt;=(ROW(A156)-99),ROW(A156)-99,"")</f>
        <v/>
      </c>
      <c r="C156" s="5" t="str">
        <f>IF(B156="","",INDEX(#REF!,B156))</f>
        <v/>
      </c>
      <c r="D156" s="11" t="str">
        <f>IF(B156="","",SUMIFS(D.1[Giá trị hàng tồn cuối kỳ],D.1[Phân loại SP],C156))</f>
        <v/>
      </c>
      <c r="E156" s="11" t="str">
        <f>IF(B156="","",SUMIFS(D.1[Doanh thu],D.1[Phân loại SP],C156))</f>
        <v/>
      </c>
      <c r="F156" s="11" t="str">
        <f>IF(B156="","",SUMIFS(D.1[Lợi nhuận gộp],D.1[Phân loại SP],C156))</f>
        <v/>
      </c>
      <c r="G156" s="21" t="str">
        <f t="shared" si="3"/>
        <v/>
      </c>
      <c r="H156" s="21"/>
      <c r="I156" s="21"/>
      <c r="J156" s="21"/>
    </row>
    <row r="157" spans="2:10" ht="27.75" customHeight="1">
      <c r="B157" s="4" t="str">
        <f>IF(COUNT(#REF!)&gt;=(ROW(A157)-99),ROW(A157)-99,"")</f>
        <v/>
      </c>
      <c r="C157" s="5" t="str">
        <f>IF(B157="","",INDEX(#REF!,B157))</f>
        <v/>
      </c>
      <c r="D157" s="11" t="str">
        <f>IF(B157="","",SUMIFS(D.1[Giá trị hàng tồn cuối kỳ],D.1[Phân loại SP],C157))</f>
        <v/>
      </c>
      <c r="E157" s="11" t="str">
        <f>IF(B157="","",SUMIFS(D.1[Doanh thu],D.1[Phân loại SP],C157))</f>
        <v/>
      </c>
      <c r="F157" s="11" t="str">
        <f>IF(B157="","",SUMIFS(D.1[Lợi nhuận gộp],D.1[Phân loại SP],C157))</f>
        <v/>
      </c>
      <c r="G157" s="21" t="str">
        <f t="shared" si="3"/>
        <v/>
      </c>
      <c r="H157" s="21"/>
      <c r="I157" s="21"/>
      <c r="J157" s="21"/>
    </row>
    <row r="158" spans="2:10" ht="27.75" customHeight="1">
      <c r="B158" s="4" t="str">
        <f>IF(COUNT(#REF!)&gt;=(ROW(A158)-99),ROW(A158)-99,"")</f>
        <v/>
      </c>
      <c r="C158" s="5" t="str">
        <f>IF(B158="","",INDEX(#REF!,B158))</f>
        <v/>
      </c>
      <c r="D158" s="11" t="str">
        <f>IF(B158="","",SUMIFS(D.1[Giá trị hàng tồn cuối kỳ],D.1[Phân loại SP],C158))</f>
        <v/>
      </c>
      <c r="E158" s="11" t="str">
        <f>IF(B158="","",SUMIFS(D.1[Doanh thu],D.1[Phân loại SP],C158))</f>
        <v/>
      </c>
      <c r="F158" s="11" t="str">
        <f>IF(B158="","",SUMIFS(D.1[Lợi nhuận gộp],D.1[Phân loại SP],C158))</f>
        <v/>
      </c>
      <c r="G158" s="21" t="str">
        <f t="shared" si="3"/>
        <v/>
      </c>
      <c r="H158" s="21"/>
      <c r="I158" s="21"/>
      <c r="J158" s="21"/>
    </row>
    <row r="159" spans="2:10" ht="27.75" customHeight="1">
      <c r="B159" s="4" t="str">
        <f>IF(COUNT(#REF!)&gt;=(ROW(A159)-99),ROW(A159)-99,"")</f>
        <v/>
      </c>
      <c r="C159" s="5" t="str">
        <f>IF(B159="","",INDEX(#REF!,B159))</f>
        <v/>
      </c>
      <c r="D159" s="11" t="str">
        <f>IF(B159="","",SUMIFS(D.1[Giá trị hàng tồn cuối kỳ],D.1[Phân loại SP],C159))</f>
        <v/>
      </c>
      <c r="E159" s="11" t="str">
        <f>IF(B159="","",SUMIFS(D.1[Doanh thu],D.1[Phân loại SP],C159))</f>
        <v/>
      </c>
      <c r="F159" s="11" t="str">
        <f>IF(B159="","",SUMIFS(D.1[Lợi nhuận gộp],D.1[Phân loại SP],C159))</f>
        <v/>
      </c>
      <c r="G159" s="21" t="str">
        <f t="shared" si="3"/>
        <v/>
      </c>
      <c r="H159" s="21"/>
      <c r="I159" s="21"/>
      <c r="J159" s="21"/>
    </row>
    <row r="160" spans="2:10" ht="27.75" customHeight="1">
      <c r="B160" s="4" t="str">
        <f>IF(COUNT(#REF!)&gt;=(ROW(A160)-99),ROW(A160)-99,"")</f>
        <v/>
      </c>
      <c r="C160" s="5" t="str">
        <f>IF(B160="","",INDEX(#REF!,B160))</f>
        <v/>
      </c>
      <c r="D160" s="11" t="str">
        <f>IF(B160="","",SUMIFS(D.1[Giá trị hàng tồn cuối kỳ],D.1[Phân loại SP],C160))</f>
        <v/>
      </c>
      <c r="E160" s="11" t="str">
        <f>IF(B160="","",SUMIFS(D.1[Doanh thu],D.1[Phân loại SP],C160))</f>
        <v/>
      </c>
      <c r="F160" s="11" t="str">
        <f>IF(B160="","",SUMIFS(D.1[Lợi nhuận gộp],D.1[Phân loại SP],C160))</f>
        <v/>
      </c>
      <c r="G160" s="21" t="str">
        <f t="shared" si="3"/>
        <v/>
      </c>
      <c r="H160" s="21"/>
      <c r="I160" s="21"/>
      <c r="J160" s="21"/>
    </row>
    <row r="161" spans="2:10" ht="27.75" customHeight="1">
      <c r="B161" s="4" t="str">
        <f>IF(COUNT(#REF!)&gt;=(ROW(A161)-99),ROW(A161)-99,"")</f>
        <v/>
      </c>
      <c r="C161" s="5" t="str">
        <f>IF(B161="","",INDEX(#REF!,B161))</f>
        <v/>
      </c>
      <c r="D161" s="11" t="str">
        <f>IF(B161="","",SUMIFS(D.1[Giá trị hàng tồn cuối kỳ],D.1[Phân loại SP],C161))</f>
        <v/>
      </c>
      <c r="E161" s="11" t="str">
        <f>IF(B161="","",SUMIFS(D.1[Doanh thu],D.1[Phân loại SP],C161))</f>
        <v/>
      </c>
      <c r="F161" s="11" t="str">
        <f>IF(B161="","",SUMIFS(D.1[Lợi nhuận gộp],D.1[Phân loại SP],C161))</f>
        <v/>
      </c>
      <c r="G161" s="21" t="str">
        <f t="shared" ref="G161:G224" si="4">IF(OR(B161="",F161=0),"",RANK(F161,B6LoiNhuanSP))</f>
        <v/>
      </c>
      <c r="H161" s="21"/>
      <c r="I161" s="21"/>
      <c r="J161" s="21"/>
    </row>
    <row r="162" spans="2:10" ht="27.75" customHeight="1">
      <c r="B162" s="4" t="str">
        <f>IF(COUNT(#REF!)&gt;=(ROW(A162)-99),ROW(A162)-99,"")</f>
        <v/>
      </c>
      <c r="C162" s="5" t="str">
        <f>IF(B162="","",INDEX(#REF!,B162))</f>
        <v/>
      </c>
      <c r="D162" s="11" t="str">
        <f>IF(B162="","",SUMIFS(D.1[Giá trị hàng tồn cuối kỳ],D.1[Phân loại SP],C162))</f>
        <v/>
      </c>
      <c r="E162" s="11" t="str">
        <f>IF(B162="","",SUMIFS(D.1[Doanh thu],D.1[Phân loại SP],C162))</f>
        <v/>
      </c>
      <c r="F162" s="11" t="str">
        <f>IF(B162="","",SUMIFS(D.1[Lợi nhuận gộp],D.1[Phân loại SP],C162))</f>
        <v/>
      </c>
      <c r="G162" s="21" t="str">
        <f t="shared" si="4"/>
        <v/>
      </c>
      <c r="H162" s="21"/>
      <c r="I162" s="21"/>
      <c r="J162" s="21"/>
    </row>
    <row r="163" spans="2:10" ht="27.75" customHeight="1">
      <c r="B163" s="4" t="str">
        <f>IF(COUNT(#REF!)&gt;=(ROW(A163)-99),ROW(A163)-99,"")</f>
        <v/>
      </c>
      <c r="C163" s="5" t="str">
        <f>IF(B163="","",INDEX(#REF!,B163))</f>
        <v/>
      </c>
      <c r="D163" s="11" t="str">
        <f>IF(B163="","",SUMIFS(D.1[Giá trị hàng tồn cuối kỳ],D.1[Phân loại SP],C163))</f>
        <v/>
      </c>
      <c r="E163" s="11" t="str">
        <f>IF(B163="","",SUMIFS(D.1[Doanh thu],D.1[Phân loại SP],C163))</f>
        <v/>
      </c>
      <c r="F163" s="11" t="str">
        <f>IF(B163="","",SUMIFS(D.1[Lợi nhuận gộp],D.1[Phân loại SP],C163))</f>
        <v/>
      </c>
      <c r="G163" s="21" t="str">
        <f t="shared" si="4"/>
        <v/>
      </c>
      <c r="H163" s="21"/>
      <c r="I163" s="21"/>
      <c r="J163" s="21"/>
    </row>
    <row r="164" spans="2:10" ht="27.75" customHeight="1">
      <c r="B164" s="4" t="str">
        <f>IF(COUNT(#REF!)&gt;=(ROW(A164)-99),ROW(A164)-99,"")</f>
        <v/>
      </c>
      <c r="C164" s="5" t="str">
        <f>IF(B164="","",INDEX(#REF!,B164))</f>
        <v/>
      </c>
      <c r="D164" s="11" t="str">
        <f>IF(B164="","",SUMIFS(D.1[Giá trị hàng tồn cuối kỳ],D.1[Phân loại SP],C164))</f>
        <v/>
      </c>
      <c r="E164" s="11" t="str">
        <f>IF(B164="","",SUMIFS(D.1[Doanh thu],D.1[Phân loại SP],C164))</f>
        <v/>
      </c>
      <c r="F164" s="11" t="str">
        <f>IF(B164="","",SUMIFS(D.1[Lợi nhuận gộp],D.1[Phân loại SP],C164))</f>
        <v/>
      </c>
      <c r="G164" s="21" t="str">
        <f t="shared" si="4"/>
        <v/>
      </c>
      <c r="H164" s="21"/>
      <c r="I164" s="21"/>
      <c r="J164" s="21"/>
    </row>
    <row r="165" spans="2:10" ht="27.75" customHeight="1">
      <c r="B165" s="4" t="str">
        <f>IF(COUNT(#REF!)&gt;=(ROW(A165)-99),ROW(A165)-99,"")</f>
        <v/>
      </c>
      <c r="C165" s="5" t="str">
        <f>IF(B165="","",INDEX(#REF!,B165))</f>
        <v/>
      </c>
      <c r="D165" s="11" t="str">
        <f>IF(B165="","",SUMIFS(D.1[Giá trị hàng tồn cuối kỳ],D.1[Phân loại SP],C165))</f>
        <v/>
      </c>
      <c r="E165" s="11" t="str">
        <f>IF(B165="","",SUMIFS(D.1[Doanh thu],D.1[Phân loại SP],C165))</f>
        <v/>
      </c>
      <c r="F165" s="11" t="str">
        <f>IF(B165="","",SUMIFS(D.1[Lợi nhuận gộp],D.1[Phân loại SP],C165))</f>
        <v/>
      </c>
      <c r="G165" s="21" t="str">
        <f t="shared" si="4"/>
        <v/>
      </c>
      <c r="H165" s="21"/>
      <c r="I165" s="21"/>
      <c r="J165" s="21"/>
    </row>
    <row r="166" spans="2:10" ht="27.75" customHeight="1">
      <c r="B166" s="4" t="str">
        <f>IF(COUNT(#REF!)&gt;=(ROW(A166)-99),ROW(A166)-99,"")</f>
        <v/>
      </c>
      <c r="C166" s="5" t="str">
        <f>IF(B166="","",INDEX(#REF!,B166))</f>
        <v/>
      </c>
      <c r="D166" s="11" t="str">
        <f>IF(B166="","",SUMIFS(D.1[Giá trị hàng tồn cuối kỳ],D.1[Phân loại SP],C166))</f>
        <v/>
      </c>
      <c r="E166" s="11" t="str">
        <f>IF(B166="","",SUMIFS(D.1[Doanh thu],D.1[Phân loại SP],C166))</f>
        <v/>
      </c>
      <c r="F166" s="11" t="str">
        <f>IF(B166="","",SUMIFS(D.1[Lợi nhuận gộp],D.1[Phân loại SP],C166))</f>
        <v/>
      </c>
      <c r="G166" s="21" t="str">
        <f t="shared" si="4"/>
        <v/>
      </c>
      <c r="H166" s="21"/>
      <c r="I166" s="21"/>
      <c r="J166" s="21"/>
    </row>
    <row r="167" spans="2:10" ht="27.75" customHeight="1">
      <c r="B167" s="4" t="str">
        <f>IF(COUNT(#REF!)&gt;=(ROW(A167)-99),ROW(A167)-99,"")</f>
        <v/>
      </c>
      <c r="C167" s="5" t="str">
        <f>IF(B167="","",INDEX(#REF!,B167))</f>
        <v/>
      </c>
      <c r="D167" s="11" t="str">
        <f>IF(B167="","",SUMIFS(D.1[Giá trị hàng tồn cuối kỳ],D.1[Phân loại SP],C167))</f>
        <v/>
      </c>
      <c r="E167" s="11" t="str">
        <f>IF(B167="","",SUMIFS(D.1[Doanh thu],D.1[Phân loại SP],C167))</f>
        <v/>
      </c>
      <c r="F167" s="11" t="str">
        <f>IF(B167="","",SUMIFS(D.1[Lợi nhuận gộp],D.1[Phân loại SP],C167))</f>
        <v/>
      </c>
      <c r="G167" s="21" t="str">
        <f t="shared" si="4"/>
        <v/>
      </c>
      <c r="H167" s="21"/>
      <c r="I167" s="21"/>
      <c r="J167" s="21"/>
    </row>
    <row r="168" spans="2:10" ht="27.75" customHeight="1">
      <c r="B168" s="4" t="str">
        <f>IF(COUNT(#REF!)&gt;=(ROW(A168)-99),ROW(A168)-99,"")</f>
        <v/>
      </c>
      <c r="C168" s="5" t="str">
        <f>IF(B168="","",INDEX(#REF!,B168))</f>
        <v/>
      </c>
      <c r="D168" s="11" t="str">
        <f>IF(B168="","",SUMIFS(D.1[Giá trị hàng tồn cuối kỳ],D.1[Phân loại SP],C168))</f>
        <v/>
      </c>
      <c r="E168" s="11" t="str">
        <f>IF(B168="","",SUMIFS(D.1[Doanh thu],D.1[Phân loại SP],C168))</f>
        <v/>
      </c>
      <c r="F168" s="11" t="str">
        <f>IF(B168="","",SUMIFS(D.1[Lợi nhuận gộp],D.1[Phân loại SP],C168))</f>
        <v/>
      </c>
      <c r="G168" s="21" t="str">
        <f t="shared" si="4"/>
        <v/>
      </c>
      <c r="H168" s="21"/>
      <c r="I168" s="21"/>
      <c r="J168" s="21"/>
    </row>
    <row r="169" spans="2:10" ht="27.75" customHeight="1">
      <c r="B169" s="4" t="str">
        <f>IF(COUNT(#REF!)&gt;=(ROW(A169)-99),ROW(A169)-99,"")</f>
        <v/>
      </c>
      <c r="C169" s="5" t="str">
        <f>IF(B169="","",INDEX(#REF!,B169))</f>
        <v/>
      </c>
      <c r="D169" s="11" t="str">
        <f>IF(B169="","",SUMIFS(D.1[Giá trị hàng tồn cuối kỳ],D.1[Phân loại SP],C169))</f>
        <v/>
      </c>
      <c r="E169" s="11" t="str">
        <f>IF(B169="","",SUMIFS(D.1[Doanh thu],D.1[Phân loại SP],C169))</f>
        <v/>
      </c>
      <c r="F169" s="11" t="str">
        <f>IF(B169="","",SUMIFS(D.1[Lợi nhuận gộp],D.1[Phân loại SP],C169))</f>
        <v/>
      </c>
      <c r="G169" s="21" t="str">
        <f t="shared" si="4"/>
        <v/>
      </c>
      <c r="H169" s="21"/>
      <c r="I169" s="21"/>
      <c r="J169" s="21"/>
    </row>
    <row r="170" spans="2:10" ht="27.75" customHeight="1">
      <c r="B170" s="4" t="str">
        <f>IF(COUNT(#REF!)&gt;=(ROW(A170)-99),ROW(A170)-99,"")</f>
        <v/>
      </c>
      <c r="C170" s="5" t="str">
        <f>IF(B170="","",INDEX(#REF!,B170))</f>
        <v/>
      </c>
      <c r="D170" s="11" t="str">
        <f>IF(B170="","",SUMIFS(D.1[Giá trị hàng tồn cuối kỳ],D.1[Phân loại SP],C170))</f>
        <v/>
      </c>
      <c r="E170" s="11" t="str">
        <f>IF(B170="","",SUMIFS(D.1[Doanh thu],D.1[Phân loại SP],C170))</f>
        <v/>
      </c>
      <c r="F170" s="11" t="str">
        <f>IF(B170="","",SUMIFS(D.1[Lợi nhuận gộp],D.1[Phân loại SP],C170))</f>
        <v/>
      </c>
      <c r="G170" s="21" t="str">
        <f t="shared" si="4"/>
        <v/>
      </c>
      <c r="H170" s="21"/>
      <c r="I170" s="21"/>
      <c r="J170" s="21"/>
    </row>
    <row r="171" spans="2:10" ht="27.75" customHeight="1">
      <c r="B171" s="4" t="str">
        <f>IF(COUNT(#REF!)&gt;=(ROW(A171)-99),ROW(A171)-99,"")</f>
        <v/>
      </c>
      <c r="C171" s="5" t="str">
        <f>IF(B171="","",INDEX(#REF!,B171))</f>
        <v/>
      </c>
      <c r="D171" s="11" t="str">
        <f>IF(B171="","",SUMIFS(D.1[Giá trị hàng tồn cuối kỳ],D.1[Phân loại SP],C171))</f>
        <v/>
      </c>
      <c r="E171" s="11" t="str">
        <f>IF(B171="","",SUMIFS(D.1[Doanh thu],D.1[Phân loại SP],C171))</f>
        <v/>
      </c>
      <c r="F171" s="11" t="str">
        <f>IF(B171="","",SUMIFS(D.1[Lợi nhuận gộp],D.1[Phân loại SP],C171))</f>
        <v/>
      </c>
      <c r="G171" s="21" t="str">
        <f t="shared" si="4"/>
        <v/>
      </c>
      <c r="H171" s="21"/>
      <c r="I171" s="21"/>
      <c r="J171" s="21"/>
    </row>
    <row r="172" spans="2:10" ht="27.75" customHeight="1">
      <c r="B172" s="4" t="str">
        <f>IF(COUNT(#REF!)&gt;=(ROW(A172)-99),ROW(A172)-99,"")</f>
        <v/>
      </c>
      <c r="C172" s="5" t="str">
        <f>IF(B172="","",INDEX(#REF!,B172))</f>
        <v/>
      </c>
      <c r="D172" s="11" t="str">
        <f>IF(B172="","",SUMIFS(D.1[Giá trị hàng tồn cuối kỳ],D.1[Phân loại SP],C172))</f>
        <v/>
      </c>
      <c r="E172" s="11" t="str">
        <f>IF(B172="","",SUMIFS(D.1[Doanh thu],D.1[Phân loại SP],C172))</f>
        <v/>
      </c>
      <c r="F172" s="11" t="str">
        <f>IF(B172="","",SUMIFS(D.1[Lợi nhuận gộp],D.1[Phân loại SP],C172))</f>
        <v/>
      </c>
      <c r="G172" s="21" t="str">
        <f t="shared" si="4"/>
        <v/>
      </c>
      <c r="H172" s="21"/>
      <c r="I172" s="21"/>
      <c r="J172" s="21"/>
    </row>
    <row r="173" spans="2:10" ht="27.75" customHeight="1">
      <c r="B173" s="4" t="str">
        <f>IF(COUNT(#REF!)&gt;=(ROW(A173)-99),ROW(A173)-99,"")</f>
        <v/>
      </c>
      <c r="C173" s="5" t="str">
        <f>IF(B173="","",INDEX(#REF!,B173))</f>
        <v/>
      </c>
      <c r="D173" s="11" t="str">
        <f>IF(B173="","",SUMIFS(D.1[Giá trị hàng tồn cuối kỳ],D.1[Phân loại SP],C173))</f>
        <v/>
      </c>
      <c r="E173" s="11" t="str">
        <f>IF(B173="","",SUMIFS(D.1[Doanh thu],D.1[Phân loại SP],C173))</f>
        <v/>
      </c>
      <c r="F173" s="11" t="str">
        <f>IF(B173="","",SUMIFS(D.1[Lợi nhuận gộp],D.1[Phân loại SP],C173))</f>
        <v/>
      </c>
      <c r="G173" s="21" t="str">
        <f t="shared" si="4"/>
        <v/>
      </c>
      <c r="H173" s="21"/>
      <c r="I173" s="21"/>
      <c r="J173" s="21"/>
    </row>
    <row r="174" spans="2:10" ht="27.75" customHeight="1">
      <c r="B174" s="4" t="str">
        <f>IF(COUNT(#REF!)&gt;=(ROW(A174)-99),ROW(A174)-99,"")</f>
        <v/>
      </c>
      <c r="C174" s="5" t="str">
        <f>IF(B174="","",INDEX(#REF!,B174))</f>
        <v/>
      </c>
      <c r="D174" s="11" t="str">
        <f>IF(B174="","",SUMIFS(D.1[Giá trị hàng tồn cuối kỳ],D.1[Phân loại SP],C174))</f>
        <v/>
      </c>
      <c r="E174" s="11" t="str">
        <f>IF(B174="","",SUMIFS(D.1[Doanh thu],D.1[Phân loại SP],C174))</f>
        <v/>
      </c>
      <c r="F174" s="11" t="str">
        <f>IF(B174="","",SUMIFS(D.1[Lợi nhuận gộp],D.1[Phân loại SP],C174))</f>
        <v/>
      </c>
      <c r="G174" s="21" t="str">
        <f t="shared" si="4"/>
        <v/>
      </c>
      <c r="H174" s="21"/>
      <c r="I174" s="21"/>
      <c r="J174" s="21"/>
    </row>
    <row r="175" spans="2:10" ht="27.75" customHeight="1">
      <c r="B175" s="4" t="str">
        <f>IF(COUNT(#REF!)&gt;=(ROW(A175)-99),ROW(A175)-99,"")</f>
        <v/>
      </c>
      <c r="C175" s="5" t="str">
        <f>IF(B175="","",INDEX(#REF!,B175))</f>
        <v/>
      </c>
      <c r="D175" s="11" t="str">
        <f>IF(B175="","",SUMIFS(D.1[Giá trị hàng tồn cuối kỳ],D.1[Phân loại SP],C175))</f>
        <v/>
      </c>
      <c r="E175" s="11" t="str">
        <f>IF(B175="","",SUMIFS(D.1[Doanh thu],D.1[Phân loại SP],C175))</f>
        <v/>
      </c>
      <c r="F175" s="11" t="str">
        <f>IF(B175="","",SUMIFS(D.1[Lợi nhuận gộp],D.1[Phân loại SP],C175))</f>
        <v/>
      </c>
      <c r="G175" s="21" t="str">
        <f t="shared" si="4"/>
        <v/>
      </c>
      <c r="H175" s="21"/>
      <c r="I175" s="21"/>
      <c r="J175" s="21"/>
    </row>
    <row r="176" spans="2:10" ht="27.75" customHeight="1">
      <c r="B176" s="4" t="str">
        <f>IF(COUNT(#REF!)&gt;=(ROW(A176)-99),ROW(A176)-99,"")</f>
        <v/>
      </c>
      <c r="C176" s="5" t="str">
        <f>IF(B176="","",INDEX(#REF!,B176))</f>
        <v/>
      </c>
      <c r="D176" s="11" t="str">
        <f>IF(B176="","",SUMIFS(D.1[Giá trị hàng tồn cuối kỳ],D.1[Phân loại SP],C176))</f>
        <v/>
      </c>
      <c r="E176" s="11" t="str">
        <f>IF(B176="","",SUMIFS(D.1[Doanh thu],D.1[Phân loại SP],C176))</f>
        <v/>
      </c>
      <c r="F176" s="11" t="str">
        <f>IF(B176="","",SUMIFS(D.1[Lợi nhuận gộp],D.1[Phân loại SP],C176))</f>
        <v/>
      </c>
      <c r="G176" s="21" t="str">
        <f t="shared" si="4"/>
        <v/>
      </c>
      <c r="H176" s="21"/>
      <c r="I176" s="21"/>
      <c r="J176" s="21"/>
    </row>
    <row r="177" spans="2:10" ht="27.75" customHeight="1">
      <c r="B177" s="4" t="str">
        <f>IF(COUNT(#REF!)&gt;=(ROW(A177)-99),ROW(A177)-99,"")</f>
        <v/>
      </c>
      <c r="C177" s="5" t="str">
        <f>IF(B177="","",INDEX(#REF!,B177))</f>
        <v/>
      </c>
      <c r="D177" s="11" t="str">
        <f>IF(B177="","",SUMIFS(D.1[Giá trị hàng tồn cuối kỳ],D.1[Phân loại SP],C177))</f>
        <v/>
      </c>
      <c r="E177" s="11" t="str">
        <f>IF(B177="","",SUMIFS(D.1[Doanh thu],D.1[Phân loại SP],C177))</f>
        <v/>
      </c>
      <c r="F177" s="11" t="str">
        <f>IF(B177="","",SUMIFS(D.1[Lợi nhuận gộp],D.1[Phân loại SP],C177))</f>
        <v/>
      </c>
      <c r="G177" s="21" t="str">
        <f t="shared" si="4"/>
        <v/>
      </c>
      <c r="H177" s="21"/>
      <c r="I177" s="21"/>
      <c r="J177" s="21"/>
    </row>
    <row r="178" spans="2:10" ht="27.75" customHeight="1">
      <c r="B178" s="4" t="str">
        <f>IF(COUNT(#REF!)&gt;=(ROW(A178)-99),ROW(A178)-99,"")</f>
        <v/>
      </c>
      <c r="C178" s="5" t="str">
        <f>IF(B178="","",INDEX(#REF!,B178))</f>
        <v/>
      </c>
      <c r="D178" s="11" t="str">
        <f>IF(B178="","",SUMIFS(D.1[Giá trị hàng tồn cuối kỳ],D.1[Phân loại SP],C178))</f>
        <v/>
      </c>
      <c r="E178" s="11" t="str">
        <f>IF(B178="","",SUMIFS(D.1[Doanh thu],D.1[Phân loại SP],C178))</f>
        <v/>
      </c>
      <c r="F178" s="11" t="str">
        <f>IF(B178="","",SUMIFS(D.1[Lợi nhuận gộp],D.1[Phân loại SP],C178))</f>
        <v/>
      </c>
      <c r="G178" s="21" t="str">
        <f t="shared" si="4"/>
        <v/>
      </c>
      <c r="H178" s="21"/>
      <c r="I178" s="21"/>
      <c r="J178" s="21"/>
    </row>
    <row r="179" spans="2:10" ht="27.75" customHeight="1">
      <c r="B179" s="4" t="str">
        <f>IF(COUNT(#REF!)&gt;=(ROW(A179)-99),ROW(A179)-99,"")</f>
        <v/>
      </c>
      <c r="C179" s="5" t="str">
        <f>IF(B179="","",INDEX(#REF!,B179))</f>
        <v/>
      </c>
      <c r="D179" s="11" t="str">
        <f>IF(B179="","",SUMIFS(D.1[Giá trị hàng tồn cuối kỳ],D.1[Phân loại SP],C179))</f>
        <v/>
      </c>
      <c r="E179" s="11" t="str">
        <f>IF(B179="","",SUMIFS(D.1[Doanh thu],D.1[Phân loại SP],C179))</f>
        <v/>
      </c>
      <c r="F179" s="11" t="str">
        <f>IF(B179="","",SUMIFS(D.1[Lợi nhuận gộp],D.1[Phân loại SP],C179))</f>
        <v/>
      </c>
      <c r="G179" s="21" t="str">
        <f t="shared" si="4"/>
        <v/>
      </c>
      <c r="H179" s="21"/>
      <c r="I179" s="21"/>
      <c r="J179" s="21"/>
    </row>
    <row r="180" spans="2:10" ht="27.75" customHeight="1">
      <c r="B180" s="4" t="str">
        <f>IF(COUNT(#REF!)&gt;=(ROW(A180)-99),ROW(A180)-99,"")</f>
        <v/>
      </c>
      <c r="C180" s="5" t="str">
        <f>IF(B180="","",INDEX(#REF!,B180))</f>
        <v/>
      </c>
      <c r="D180" s="11" t="str">
        <f>IF(B180="","",SUMIFS(D.1[Giá trị hàng tồn cuối kỳ],D.1[Phân loại SP],C180))</f>
        <v/>
      </c>
      <c r="E180" s="11" t="str">
        <f>IF(B180="","",SUMIFS(D.1[Doanh thu],D.1[Phân loại SP],C180))</f>
        <v/>
      </c>
      <c r="F180" s="11" t="str">
        <f>IF(B180="","",SUMIFS(D.1[Lợi nhuận gộp],D.1[Phân loại SP],C180))</f>
        <v/>
      </c>
      <c r="G180" s="21" t="str">
        <f t="shared" si="4"/>
        <v/>
      </c>
      <c r="H180" s="21"/>
      <c r="I180" s="21"/>
      <c r="J180" s="21"/>
    </row>
    <row r="181" spans="2:10" ht="27.75" customHeight="1">
      <c r="B181" s="4" t="str">
        <f>IF(COUNT(#REF!)&gt;=(ROW(A181)-99),ROW(A181)-99,"")</f>
        <v/>
      </c>
      <c r="C181" s="5" t="str">
        <f>IF(B181="","",INDEX(#REF!,B181))</f>
        <v/>
      </c>
      <c r="D181" s="11" t="str">
        <f>IF(B181="","",SUMIFS(D.1[Giá trị hàng tồn cuối kỳ],D.1[Phân loại SP],C181))</f>
        <v/>
      </c>
      <c r="E181" s="11" t="str">
        <f>IF(B181="","",SUMIFS(D.1[Doanh thu],D.1[Phân loại SP],C181))</f>
        <v/>
      </c>
      <c r="F181" s="11" t="str">
        <f>IF(B181="","",SUMIFS(D.1[Lợi nhuận gộp],D.1[Phân loại SP],C181))</f>
        <v/>
      </c>
      <c r="G181" s="21" t="str">
        <f t="shared" si="4"/>
        <v/>
      </c>
      <c r="H181" s="21"/>
      <c r="I181" s="21"/>
      <c r="J181" s="21"/>
    </row>
    <row r="182" spans="2:10" ht="27.75" customHeight="1">
      <c r="B182" s="4" t="str">
        <f>IF(COUNT(#REF!)&gt;=(ROW(A182)-99),ROW(A182)-99,"")</f>
        <v/>
      </c>
      <c r="C182" s="5" t="str">
        <f>IF(B182="","",INDEX(#REF!,B182))</f>
        <v/>
      </c>
      <c r="D182" s="11" t="str">
        <f>IF(B182="","",SUMIFS(D.1[Giá trị hàng tồn cuối kỳ],D.1[Phân loại SP],C182))</f>
        <v/>
      </c>
      <c r="E182" s="11" t="str">
        <f>IF(B182="","",SUMIFS(D.1[Doanh thu],D.1[Phân loại SP],C182))</f>
        <v/>
      </c>
      <c r="F182" s="11" t="str">
        <f>IF(B182="","",SUMIFS(D.1[Lợi nhuận gộp],D.1[Phân loại SP],C182))</f>
        <v/>
      </c>
      <c r="G182" s="21" t="str">
        <f t="shared" si="4"/>
        <v/>
      </c>
      <c r="H182" s="21"/>
      <c r="I182" s="21"/>
      <c r="J182" s="21"/>
    </row>
    <row r="183" spans="2:10" ht="27.75" customHeight="1">
      <c r="B183" s="4" t="str">
        <f>IF(COUNT(#REF!)&gt;=(ROW(A183)-99),ROW(A183)-99,"")</f>
        <v/>
      </c>
      <c r="C183" s="5" t="str">
        <f>IF(B183="","",INDEX(#REF!,B183))</f>
        <v/>
      </c>
      <c r="D183" s="11" t="str">
        <f>IF(B183="","",SUMIFS(D.1[Giá trị hàng tồn cuối kỳ],D.1[Phân loại SP],C183))</f>
        <v/>
      </c>
      <c r="E183" s="11" t="str">
        <f>IF(B183="","",SUMIFS(D.1[Doanh thu],D.1[Phân loại SP],C183))</f>
        <v/>
      </c>
      <c r="F183" s="11" t="str">
        <f>IF(B183="","",SUMIFS(D.1[Lợi nhuận gộp],D.1[Phân loại SP],C183))</f>
        <v/>
      </c>
      <c r="G183" s="21" t="str">
        <f t="shared" si="4"/>
        <v/>
      </c>
      <c r="H183" s="21"/>
      <c r="I183" s="21"/>
      <c r="J183" s="21"/>
    </row>
    <row r="184" spans="2:10" ht="27.75" customHeight="1">
      <c r="B184" s="4" t="str">
        <f>IF(COUNT(#REF!)&gt;=(ROW(A184)-99),ROW(A184)-99,"")</f>
        <v/>
      </c>
      <c r="C184" s="5" t="str">
        <f>IF(B184="","",INDEX(#REF!,B184))</f>
        <v/>
      </c>
      <c r="D184" s="11" t="str">
        <f>IF(B184="","",SUMIFS(D.1[Giá trị hàng tồn cuối kỳ],D.1[Phân loại SP],C184))</f>
        <v/>
      </c>
      <c r="E184" s="11" t="str">
        <f>IF(B184="","",SUMIFS(D.1[Doanh thu],D.1[Phân loại SP],C184))</f>
        <v/>
      </c>
      <c r="F184" s="11" t="str">
        <f>IF(B184="","",SUMIFS(D.1[Lợi nhuận gộp],D.1[Phân loại SP],C184))</f>
        <v/>
      </c>
      <c r="G184" s="21" t="str">
        <f t="shared" si="4"/>
        <v/>
      </c>
      <c r="H184" s="21"/>
      <c r="I184" s="21"/>
      <c r="J184" s="21"/>
    </row>
    <row r="185" spans="2:10" ht="27.75" customHeight="1">
      <c r="B185" s="4" t="str">
        <f>IF(COUNT(#REF!)&gt;=(ROW(A185)-99),ROW(A185)-99,"")</f>
        <v/>
      </c>
      <c r="C185" s="5" t="str">
        <f>IF(B185="","",INDEX(#REF!,B185))</f>
        <v/>
      </c>
      <c r="D185" s="11" t="str">
        <f>IF(B185="","",SUMIFS(D.1[Giá trị hàng tồn cuối kỳ],D.1[Phân loại SP],C185))</f>
        <v/>
      </c>
      <c r="E185" s="11" t="str">
        <f>IF(B185="","",SUMIFS(D.1[Doanh thu],D.1[Phân loại SP],C185))</f>
        <v/>
      </c>
      <c r="F185" s="11" t="str">
        <f>IF(B185="","",SUMIFS(D.1[Lợi nhuận gộp],D.1[Phân loại SP],C185))</f>
        <v/>
      </c>
      <c r="G185" s="21" t="str">
        <f t="shared" si="4"/>
        <v/>
      </c>
      <c r="H185" s="21"/>
      <c r="I185" s="21"/>
      <c r="J185" s="21"/>
    </row>
    <row r="186" spans="2:10" ht="27.75" customHeight="1">
      <c r="B186" s="4" t="str">
        <f>IF(COUNT(#REF!)&gt;=(ROW(A186)-99),ROW(A186)-99,"")</f>
        <v/>
      </c>
      <c r="C186" s="5" t="str">
        <f>IF(B186="","",INDEX(#REF!,B186))</f>
        <v/>
      </c>
      <c r="D186" s="11" t="str">
        <f>IF(B186="","",SUMIFS(D.1[Giá trị hàng tồn cuối kỳ],D.1[Phân loại SP],C186))</f>
        <v/>
      </c>
      <c r="E186" s="11" t="str">
        <f>IF(B186="","",SUMIFS(D.1[Doanh thu],D.1[Phân loại SP],C186))</f>
        <v/>
      </c>
      <c r="F186" s="11" t="str">
        <f>IF(B186="","",SUMIFS(D.1[Lợi nhuận gộp],D.1[Phân loại SP],C186))</f>
        <v/>
      </c>
      <c r="G186" s="21" t="str">
        <f t="shared" si="4"/>
        <v/>
      </c>
      <c r="H186" s="21"/>
      <c r="I186" s="21"/>
      <c r="J186" s="21"/>
    </row>
    <row r="187" spans="2:10" ht="27.75" customHeight="1">
      <c r="B187" s="4" t="str">
        <f>IF(COUNT(#REF!)&gt;=(ROW(A187)-99),ROW(A187)-99,"")</f>
        <v/>
      </c>
      <c r="C187" s="5" t="str">
        <f>IF(B187="","",INDEX(#REF!,B187))</f>
        <v/>
      </c>
      <c r="D187" s="11" t="str">
        <f>IF(B187="","",SUMIFS(D.1[Giá trị hàng tồn cuối kỳ],D.1[Phân loại SP],C187))</f>
        <v/>
      </c>
      <c r="E187" s="11" t="str">
        <f>IF(B187="","",SUMIFS(D.1[Doanh thu],D.1[Phân loại SP],C187))</f>
        <v/>
      </c>
      <c r="F187" s="11" t="str">
        <f>IF(B187="","",SUMIFS(D.1[Lợi nhuận gộp],D.1[Phân loại SP],C187))</f>
        <v/>
      </c>
      <c r="G187" s="21" t="str">
        <f t="shared" si="4"/>
        <v/>
      </c>
      <c r="H187" s="21"/>
      <c r="I187" s="21"/>
      <c r="J187" s="21"/>
    </row>
    <row r="188" spans="2:10" ht="27.75" customHeight="1">
      <c r="B188" s="4" t="str">
        <f>IF(COUNT(#REF!)&gt;=(ROW(A188)-99),ROW(A188)-99,"")</f>
        <v/>
      </c>
      <c r="C188" s="5" t="str">
        <f>IF(B188="","",INDEX(#REF!,B188))</f>
        <v/>
      </c>
      <c r="D188" s="11" t="str">
        <f>IF(B188="","",SUMIFS(D.1[Giá trị hàng tồn cuối kỳ],D.1[Phân loại SP],C188))</f>
        <v/>
      </c>
      <c r="E188" s="11" t="str">
        <f>IF(B188="","",SUMIFS(D.1[Doanh thu],D.1[Phân loại SP],C188))</f>
        <v/>
      </c>
      <c r="F188" s="11" t="str">
        <f>IF(B188="","",SUMIFS(D.1[Lợi nhuận gộp],D.1[Phân loại SP],C188))</f>
        <v/>
      </c>
      <c r="G188" s="21" t="str">
        <f t="shared" si="4"/>
        <v/>
      </c>
      <c r="H188" s="21"/>
      <c r="I188" s="21"/>
      <c r="J188" s="21"/>
    </row>
    <row r="189" spans="2:10" ht="27.75" customHeight="1">
      <c r="B189" s="4" t="str">
        <f>IF(COUNT(#REF!)&gt;=(ROW(A189)-99),ROW(A189)-99,"")</f>
        <v/>
      </c>
      <c r="C189" s="5" t="str">
        <f>IF(B189="","",INDEX(#REF!,B189))</f>
        <v/>
      </c>
      <c r="D189" s="11" t="str">
        <f>IF(B189="","",SUMIFS(D.1[Giá trị hàng tồn cuối kỳ],D.1[Phân loại SP],C189))</f>
        <v/>
      </c>
      <c r="E189" s="11" t="str">
        <f>IF(B189="","",SUMIFS(D.1[Doanh thu],D.1[Phân loại SP],C189))</f>
        <v/>
      </c>
      <c r="F189" s="11" t="str">
        <f>IF(B189="","",SUMIFS(D.1[Lợi nhuận gộp],D.1[Phân loại SP],C189))</f>
        <v/>
      </c>
      <c r="G189" s="21" t="str">
        <f t="shared" si="4"/>
        <v/>
      </c>
      <c r="H189" s="21"/>
      <c r="I189" s="21"/>
      <c r="J189" s="21"/>
    </row>
    <row r="190" spans="2:10" ht="27.75" customHeight="1">
      <c r="B190" s="4" t="str">
        <f>IF(COUNT(#REF!)&gt;=(ROW(A190)-99),ROW(A190)-99,"")</f>
        <v/>
      </c>
      <c r="C190" s="5" t="str">
        <f>IF(B190="","",INDEX(#REF!,B190))</f>
        <v/>
      </c>
      <c r="D190" s="11" t="str">
        <f>IF(B190="","",SUMIFS(D.1[Giá trị hàng tồn cuối kỳ],D.1[Phân loại SP],C190))</f>
        <v/>
      </c>
      <c r="E190" s="11" t="str">
        <f>IF(B190="","",SUMIFS(D.1[Doanh thu],D.1[Phân loại SP],C190))</f>
        <v/>
      </c>
      <c r="F190" s="11" t="str">
        <f>IF(B190="","",SUMIFS(D.1[Lợi nhuận gộp],D.1[Phân loại SP],C190))</f>
        <v/>
      </c>
      <c r="G190" s="21" t="str">
        <f t="shared" si="4"/>
        <v/>
      </c>
      <c r="H190" s="21"/>
      <c r="I190" s="21"/>
      <c r="J190" s="21"/>
    </row>
    <row r="191" spans="2:10" ht="27.75" customHeight="1">
      <c r="B191" s="4" t="str">
        <f>IF(COUNT(#REF!)&gt;=(ROW(A191)-99),ROW(A191)-99,"")</f>
        <v/>
      </c>
      <c r="C191" s="5" t="str">
        <f>IF(B191="","",INDEX(#REF!,B191))</f>
        <v/>
      </c>
      <c r="D191" s="11" t="str">
        <f>IF(B191="","",SUMIFS(D.1[Giá trị hàng tồn cuối kỳ],D.1[Phân loại SP],C191))</f>
        <v/>
      </c>
      <c r="E191" s="11" t="str">
        <f>IF(B191="","",SUMIFS(D.1[Doanh thu],D.1[Phân loại SP],C191))</f>
        <v/>
      </c>
      <c r="F191" s="11" t="str">
        <f>IF(B191="","",SUMIFS(D.1[Lợi nhuận gộp],D.1[Phân loại SP],C191))</f>
        <v/>
      </c>
      <c r="G191" s="21" t="str">
        <f t="shared" si="4"/>
        <v/>
      </c>
      <c r="H191" s="21"/>
      <c r="I191" s="21"/>
      <c r="J191" s="21"/>
    </row>
    <row r="192" spans="2:10" ht="27.75" customHeight="1">
      <c r="B192" s="4" t="str">
        <f>IF(COUNT(#REF!)&gt;=(ROW(A192)-99),ROW(A192)-99,"")</f>
        <v/>
      </c>
      <c r="C192" s="5" t="str">
        <f>IF(B192="","",INDEX(#REF!,B192))</f>
        <v/>
      </c>
      <c r="D192" s="11" t="str">
        <f>IF(B192="","",SUMIFS(D.1[Giá trị hàng tồn cuối kỳ],D.1[Phân loại SP],C192))</f>
        <v/>
      </c>
      <c r="E192" s="11" t="str">
        <f>IF(B192="","",SUMIFS(D.1[Doanh thu],D.1[Phân loại SP],C192))</f>
        <v/>
      </c>
      <c r="F192" s="11" t="str">
        <f>IF(B192="","",SUMIFS(D.1[Lợi nhuận gộp],D.1[Phân loại SP],C192))</f>
        <v/>
      </c>
      <c r="G192" s="21" t="str">
        <f t="shared" si="4"/>
        <v/>
      </c>
      <c r="H192" s="21"/>
      <c r="I192" s="21"/>
      <c r="J192" s="21"/>
    </row>
    <row r="193" spans="2:10" ht="27.75" customHeight="1">
      <c r="B193" s="4" t="str">
        <f>IF(COUNT(#REF!)&gt;=(ROW(A193)-99),ROW(A193)-99,"")</f>
        <v/>
      </c>
      <c r="C193" s="5" t="str">
        <f>IF(B193="","",INDEX(#REF!,B193))</f>
        <v/>
      </c>
      <c r="D193" s="11" t="str">
        <f>IF(B193="","",SUMIFS(D.1[Giá trị hàng tồn cuối kỳ],D.1[Phân loại SP],C193))</f>
        <v/>
      </c>
      <c r="E193" s="11" t="str">
        <f>IF(B193="","",SUMIFS(D.1[Doanh thu],D.1[Phân loại SP],C193))</f>
        <v/>
      </c>
      <c r="F193" s="11" t="str">
        <f>IF(B193="","",SUMIFS(D.1[Lợi nhuận gộp],D.1[Phân loại SP],C193))</f>
        <v/>
      </c>
      <c r="G193" s="21" t="str">
        <f t="shared" si="4"/>
        <v/>
      </c>
      <c r="H193" s="21"/>
      <c r="I193" s="21"/>
      <c r="J193" s="21"/>
    </row>
    <row r="194" spans="2:10" ht="27.75" customHeight="1">
      <c r="B194" s="4" t="str">
        <f>IF(COUNT(#REF!)&gt;=(ROW(A194)-99),ROW(A194)-99,"")</f>
        <v/>
      </c>
      <c r="C194" s="5" t="str">
        <f>IF(B194="","",INDEX(#REF!,B194))</f>
        <v/>
      </c>
      <c r="D194" s="11" t="str">
        <f>IF(B194="","",SUMIFS(D.1[Giá trị hàng tồn cuối kỳ],D.1[Phân loại SP],C194))</f>
        <v/>
      </c>
      <c r="E194" s="11" t="str">
        <f>IF(B194="","",SUMIFS(D.1[Doanh thu],D.1[Phân loại SP],C194))</f>
        <v/>
      </c>
      <c r="F194" s="11" t="str">
        <f>IF(B194="","",SUMIFS(D.1[Lợi nhuận gộp],D.1[Phân loại SP],C194))</f>
        <v/>
      </c>
      <c r="G194" s="21" t="str">
        <f t="shared" si="4"/>
        <v/>
      </c>
      <c r="H194" s="21"/>
      <c r="I194" s="21"/>
      <c r="J194" s="21"/>
    </row>
    <row r="195" spans="2:10" ht="27.75" customHeight="1">
      <c r="B195" s="4" t="str">
        <f>IF(COUNT(#REF!)&gt;=(ROW(A195)-99),ROW(A195)-99,"")</f>
        <v/>
      </c>
      <c r="C195" s="5" t="str">
        <f>IF(B195="","",INDEX(#REF!,B195))</f>
        <v/>
      </c>
      <c r="D195" s="11" t="str">
        <f>IF(B195="","",SUMIFS(D.1[Giá trị hàng tồn cuối kỳ],D.1[Phân loại SP],C195))</f>
        <v/>
      </c>
      <c r="E195" s="11" t="str">
        <f>IF(B195="","",SUMIFS(D.1[Doanh thu],D.1[Phân loại SP],C195))</f>
        <v/>
      </c>
      <c r="F195" s="11" t="str">
        <f>IF(B195="","",SUMIFS(D.1[Lợi nhuận gộp],D.1[Phân loại SP],C195))</f>
        <v/>
      </c>
      <c r="G195" s="21" t="str">
        <f t="shared" si="4"/>
        <v/>
      </c>
      <c r="H195" s="21"/>
      <c r="I195" s="21"/>
      <c r="J195" s="21"/>
    </row>
    <row r="196" spans="2:10" ht="27.75" customHeight="1">
      <c r="B196" s="4" t="str">
        <f>IF(COUNT(#REF!)&gt;=(ROW(A196)-99),ROW(A196)-99,"")</f>
        <v/>
      </c>
      <c r="C196" s="5" t="str">
        <f>IF(B196="","",INDEX(#REF!,B196))</f>
        <v/>
      </c>
      <c r="D196" s="11" t="str">
        <f>IF(B196="","",SUMIFS(D.1[Giá trị hàng tồn cuối kỳ],D.1[Phân loại SP],C196))</f>
        <v/>
      </c>
      <c r="E196" s="11" t="str">
        <f>IF(B196="","",SUMIFS(D.1[Doanh thu],D.1[Phân loại SP],C196))</f>
        <v/>
      </c>
      <c r="F196" s="11" t="str">
        <f>IF(B196="","",SUMIFS(D.1[Lợi nhuận gộp],D.1[Phân loại SP],C196))</f>
        <v/>
      </c>
      <c r="G196" s="21" t="str">
        <f t="shared" si="4"/>
        <v/>
      </c>
      <c r="H196" s="21"/>
      <c r="I196" s="21"/>
      <c r="J196" s="21"/>
    </row>
    <row r="197" spans="2:10" ht="27.75" customHeight="1">
      <c r="B197" s="4" t="str">
        <f>IF(COUNT(#REF!)&gt;=(ROW(A197)-99),ROW(A197)-99,"")</f>
        <v/>
      </c>
      <c r="C197" s="5" t="str">
        <f>IF(B197="","",INDEX(#REF!,B197))</f>
        <v/>
      </c>
      <c r="D197" s="11" t="str">
        <f>IF(B197="","",SUMIFS(D.1[Giá trị hàng tồn cuối kỳ],D.1[Phân loại SP],C197))</f>
        <v/>
      </c>
      <c r="E197" s="11" t="str">
        <f>IF(B197="","",SUMIFS(D.1[Doanh thu],D.1[Phân loại SP],C197))</f>
        <v/>
      </c>
      <c r="F197" s="11" t="str">
        <f>IF(B197="","",SUMIFS(D.1[Lợi nhuận gộp],D.1[Phân loại SP],C197))</f>
        <v/>
      </c>
      <c r="G197" s="21" t="str">
        <f t="shared" si="4"/>
        <v/>
      </c>
      <c r="H197" s="21"/>
      <c r="I197" s="21"/>
      <c r="J197" s="21"/>
    </row>
    <row r="198" spans="2:10" ht="27.75" customHeight="1">
      <c r="B198" s="4" t="str">
        <f>IF(COUNT(#REF!)&gt;=(ROW(A198)-99),ROW(A198)-99,"")</f>
        <v/>
      </c>
      <c r="C198" s="5" t="str">
        <f>IF(B198="","",INDEX(#REF!,B198))</f>
        <v/>
      </c>
      <c r="D198" s="11" t="str">
        <f>IF(B198="","",SUMIFS(D.1[Giá trị hàng tồn cuối kỳ],D.1[Phân loại SP],C198))</f>
        <v/>
      </c>
      <c r="E198" s="11" t="str">
        <f>IF(B198="","",SUMIFS(D.1[Doanh thu],D.1[Phân loại SP],C198))</f>
        <v/>
      </c>
      <c r="F198" s="11" t="str">
        <f>IF(B198="","",SUMIFS(D.1[Lợi nhuận gộp],D.1[Phân loại SP],C198))</f>
        <v/>
      </c>
      <c r="G198" s="21" t="str">
        <f t="shared" si="4"/>
        <v/>
      </c>
      <c r="H198" s="21"/>
      <c r="I198" s="21"/>
      <c r="J198" s="21"/>
    </row>
    <row r="199" spans="2:10" ht="27.75" customHeight="1">
      <c r="B199" s="4" t="str">
        <f>IF(COUNT(#REF!)&gt;=(ROW(A199)-99),ROW(A199)-99,"")</f>
        <v/>
      </c>
      <c r="C199" s="5" t="str">
        <f>IF(B199="","",INDEX(#REF!,B199))</f>
        <v/>
      </c>
      <c r="D199" s="11" t="str">
        <f>IF(B199="","",SUMIFS(D.1[Giá trị hàng tồn cuối kỳ],D.1[Phân loại SP],C199))</f>
        <v/>
      </c>
      <c r="E199" s="11" t="str">
        <f>IF(B199="","",SUMIFS(D.1[Doanh thu],D.1[Phân loại SP],C199))</f>
        <v/>
      </c>
      <c r="F199" s="11" t="str">
        <f>IF(B199="","",SUMIFS(D.1[Lợi nhuận gộp],D.1[Phân loại SP],C199))</f>
        <v/>
      </c>
      <c r="G199" s="21" t="str">
        <f t="shared" si="4"/>
        <v/>
      </c>
      <c r="H199" s="21"/>
      <c r="I199" s="21"/>
      <c r="J199" s="21"/>
    </row>
    <row r="200" spans="2:10" ht="27.75" customHeight="1">
      <c r="B200" s="4" t="str">
        <f>IF(COUNT(#REF!)&gt;=(ROW(A200)-99),ROW(A200)-99,"")</f>
        <v/>
      </c>
      <c r="C200" s="5" t="str">
        <f>IF(B200="","",INDEX(#REF!,B200))</f>
        <v/>
      </c>
      <c r="D200" s="11" t="str">
        <f>IF(B200="","",SUMIFS(D.1[Giá trị hàng tồn cuối kỳ],D.1[Phân loại SP],C200))</f>
        <v/>
      </c>
      <c r="E200" s="11" t="str">
        <f>IF(B200="","",SUMIFS(D.1[Doanh thu],D.1[Phân loại SP],C200))</f>
        <v/>
      </c>
      <c r="F200" s="11" t="str">
        <f>IF(B200="","",SUMIFS(D.1[Lợi nhuận gộp],D.1[Phân loại SP],C200))</f>
        <v/>
      </c>
      <c r="G200" s="21" t="str">
        <f t="shared" si="4"/>
        <v/>
      </c>
      <c r="H200" s="21"/>
      <c r="I200" s="21"/>
      <c r="J200" s="21"/>
    </row>
    <row r="201" spans="2:10" ht="27.75" customHeight="1">
      <c r="B201" s="4" t="str">
        <f>IF(COUNT(#REF!)&gt;=(ROW(A201)-99),ROW(A201)-99,"")</f>
        <v/>
      </c>
      <c r="C201" s="5" t="str">
        <f>IF(B201="","",INDEX(#REF!,B201))</f>
        <v/>
      </c>
      <c r="D201" s="11" t="str">
        <f>IF(B201="","",SUMIFS(D.1[Giá trị hàng tồn cuối kỳ],D.1[Phân loại SP],C201))</f>
        <v/>
      </c>
      <c r="E201" s="11" t="str">
        <f>IF(B201="","",SUMIFS(D.1[Doanh thu],D.1[Phân loại SP],C201))</f>
        <v/>
      </c>
      <c r="F201" s="11" t="str">
        <f>IF(B201="","",SUMIFS(D.1[Lợi nhuận gộp],D.1[Phân loại SP],C201))</f>
        <v/>
      </c>
      <c r="G201" s="21" t="str">
        <f t="shared" si="4"/>
        <v/>
      </c>
      <c r="H201" s="21"/>
      <c r="I201" s="21"/>
      <c r="J201" s="21"/>
    </row>
    <row r="202" spans="2:10" ht="27.75" customHeight="1">
      <c r="B202" s="4" t="str">
        <f>IF(COUNT(#REF!)&gt;=(ROW(A202)-99),ROW(A202)-99,"")</f>
        <v/>
      </c>
      <c r="C202" s="5" t="str">
        <f>IF(B202="","",INDEX(#REF!,B202))</f>
        <v/>
      </c>
      <c r="D202" s="11" t="str">
        <f>IF(B202="","",SUMIFS(D.1[Giá trị hàng tồn cuối kỳ],D.1[Phân loại SP],C202))</f>
        <v/>
      </c>
      <c r="E202" s="11" t="str">
        <f>IF(B202="","",SUMIFS(D.1[Doanh thu],D.1[Phân loại SP],C202))</f>
        <v/>
      </c>
      <c r="F202" s="11" t="str">
        <f>IF(B202="","",SUMIFS(D.1[Lợi nhuận gộp],D.1[Phân loại SP],C202))</f>
        <v/>
      </c>
      <c r="G202" s="21" t="str">
        <f t="shared" si="4"/>
        <v/>
      </c>
      <c r="H202" s="21"/>
      <c r="I202" s="21"/>
      <c r="J202" s="21"/>
    </row>
    <row r="203" spans="2:10" ht="27.75" customHeight="1">
      <c r="B203" s="4" t="str">
        <f>IF(COUNT(#REF!)&gt;=(ROW(A203)-99),ROW(A203)-99,"")</f>
        <v/>
      </c>
      <c r="C203" s="5" t="str">
        <f>IF(B203="","",INDEX(#REF!,B203))</f>
        <v/>
      </c>
      <c r="D203" s="11" t="str">
        <f>IF(B203="","",SUMIFS(D.1[Giá trị hàng tồn cuối kỳ],D.1[Phân loại SP],C203))</f>
        <v/>
      </c>
      <c r="E203" s="11" t="str">
        <f>IF(B203="","",SUMIFS(D.1[Doanh thu],D.1[Phân loại SP],C203))</f>
        <v/>
      </c>
      <c r="F203" s="11" t="str">
        <f>IF(B203="","",SUMIFS(D.1[Lợi nhuận gộp],D.1[Phân loại SP],C203))</f>
        <v/>
      </c>
      <c r="G203" s="21" t="str">
        <f t="shared" si="4"/>
        <v/>
      </c>
      <c r="H203" s="21"/>
      <c r="I203" s="21"/>
      <c r="J203" s="21"/>
    </row>
    <row r="204" spans="2:10" ht="27.75" customHeight="1">
      <c r="B204" s="4" t="str">
        <f>IF(COUNT(#REF!)&gt;=(ROW(A204)-99),ROW(A204)-99,"")</f>
        <v/>
      </c>
      <c r="C204" s="5" t="str">
        <f>IF(B204="","",INDEX(#REF!,B204))</f>
        <v/>
      </c>
      <c r="D204" s="11" t="str">
        <f>IF(B204="","",SUMIFS(D.1[Giá trị hàng tồn cuối kỳ],D.1[Phân loại SP],C204))</f>
        <v/>
      </c>
      <c r="E204" s="11" t="str">
        <f>IF(B204="","",SUMIFS(D.1[Doanh thu],D.1[Phân loại SP],C204))</f>
        <v/>
      </c>
      <c r="F204" s="11" t="str">
        <f>IF(B204="","",SUMIFS(D.1[Lợi nhuận gộp],D.1[Phân loại SP],C204))</f>
        <v/>
      </c>
      <c r="G204" s="21" t="str">
        <f t="shared" si="4"/>
        <v/>
      </c>
      <c r="H204" s="21"/>
      <c r="I204" s="21"/>
      <c r="J204" s="21"/>
    </row>
    <row r="205" spans="2:10" ht="27.75" customHeight="1">
      <c r="B205" s="4" t="str">
        <f>IF(COUNT(#REF!)&gt;=(ROW(A205)-99),ROW(A205)-99,"")</f>
        <v/>
      </c>
      <c r="C205" s="5" t="str">
        <f>IF(B205="","",INDEX(#REF!,B205))</f>
        <v/>
      </c>
      <c r="D205" s="11" t="str">
        <f>IF(B205="","",SUMIFS(D.1[Giá trị hàng tồn cuối kỳ],D.1[Phân loại SP],C205))</f>
        <v/>
      </c>
      <c r="E205" s="11" t="str">
        <f>IF(B205="","",SUMIFS(D.1[Doanh thu],D.1[Phân loại SP],C205))</f>
        <v/>
      </c>
      <c r="F205" s="11" t="str">
        <f>IF(B205="","",SUMIFS(D.1[Lợi nhuận gộp],D.1[Phân loại SP],C205))</f>
        <v/>
      </c>
      <c r="G205" s="21" t="str">
        <f t="shared" si="4"/>
        <v/>
      </c>
      <c r="H205" s="21"/>
      <c r="I205" s="21"/>
      <c r="J205" s="21"/>
    </row>
    <row r="206" spans="2:10" ht="27.75" customHeight="1">
      <c r="B206" s="4" t="str">
        <f>IF(COUNT(#REF!)&gt;=(ROW(A206)-99),ROW(A206)-99,"")</f>
        <v/>
      </c>
      <c r="C206" s="5" t="str">
        <f>IF(B206="","",INDEX(#REF!,B206))</f>
        <v/>
      </c>
      <c r="D206" s="11" t="str">
        <f>IF(B206="","",SUMIFS(D.1[Giá trị hàng tồn cuối kỳ],D.1[Phân loại SP],C206))</f>
        <v/>
      </c>
      <c r="E206" s="11" t="str">
        <f>IF(B206="","",SUMIFS(D.1[Doanh thu],D.1[Phân loại SP],C206))</f>
        <v/>
      </c>
      <c r="F206" s="11" t="str">
        <f>IF(B206="","",SUMIFS(D.1[Lợi nhuận gộp],D.1[Phân loại SP],C206))</f>
        <v/>
      </c>
      <c r="G206" s="21" t="str">
        <f t="shared" si="4"/>
        <v/>
      </c>
      <c r="H206" s="21"/>
      <c r="I206" s="21"/>
      <c r="J206" s="21"/>
    </row>
    <row r="207" spans="2:10" ht="27.75" customHeight="1">
      <c r="B207" s="4" t="str">
        <f>IF(COUNT(#REF!)&gt;=(ROW(A207)-99),ROW(A207)-99,"")</f>
        <v/>
      </c>
      <c r="C207" s="5" t="str">
        <f>IF(B207="","",INDEX(#REF!,B207))</f>
        <v/>
      </c>
      <c r="D207" s="11" t="str">
        <f>IF(B207="","",SUMIFS(D.1[Giá trị hàng tồn cuối kỳ],D.1[Phân loại SP],C207))</f>
        <v/>
      </c>
      <c r="E207" s="11" t="str">
        <f>IF(B207="","",SUMIFS(D.1[Doanh thu],D.1[Phân loại SP],C207))</f>
        <v/>
      </c>
      <c r="F207" s="11" t="str">
        <f>IF(B207="","",SUMIFS(D.1[Lợi nhuận gộp],D.1[Phân loại SP],C207))</f>
        <v/>
      </c>
      <c r="G207" s="21" t="str">
        <f t="shared" si="4"/>
        <v/>
      </c>
      <c r="H207" s="21"/>
      <c r="I207" s="21"/>
      <c r="J207" s="21"/>
    </row>
    <row r="208" spans="2:10" ht="27.75" customHeight="1">
      <c r="B208" s="4" t="str">
        <f>IF(COUNT(#REF!)&gt;=(ROW(A208)-99),ROW(A208)-99,"")</f>
        <v/>
      </c>
      <c r="C208" s="5" t="str">
        <f>IF(B208="","",INDEX(#REF!,B208))</f>
        <v/>
      </c>
      <c r="D208" s="11" t="str">
        <f>IF(B208="","",SUMIFS(D.1[Giá trị hàng tồn cuối kỳ],D.1[Phân loại SP],C208))</f>
        <v/>
      </c>
      <c r="E208" s="11" t="str">
        <f>IF(B208="","",SUMIFS(D.1[Doanh thu],D.1[Phân loại SP],C208))</f>
        <v/>
      </c>
      <c r="F208" s="11" t="str">
        <f>IF(B208="","",SUMIFS(D.1[Lợi nhuận gộp],D.1[Phân loại SP],C208))</f>
        <v/>
      </c>
      <c r="G208" s="21" t="str">
        <f t="shared" si="4"/>
        <v/>
      </c>
      <c r="H208" s="21"/>
      <c r="I208" s="21"/>
      <c r="J208" s="21"/>
    </row>
    <row r="209" spans="2:10" ht="27.75" customHeight="1">
      <c r="B209" s="4" t="str">
        <f>IF(COUNT(#REF!)&gt;=(ROW(A209)-99),ROW(A209)-99,"")</f>
        <v/>
      </c>
      <c r="C209" s="5" t="str">
        <f>IF(B209="","",INDEX(#REF!,B209))</f>
        <v/>
      </c>
      <c r="D209" s="11" t="str">
        <f>IF(B209="","",SUMIFS(D.1[Giá trị hàng tồn cuối kỳ],D.1[Phân loại SP],C209))</f>
        <v/>
      </c>
      <c r="E209" s="11" t="str">
        <f>IF(B209="","",SUMIFS(D.1[Doanh thu],D.1[Phân loại SP],C209))</f>
        <v/>
      </c>
      <c r="F209" s="11" t="str">
        <f>IF(B209="","",SUMIFS(D.1[Lợi nhuận gộp],D.1[Phân loại SP],C209))</f>
        <v/>
      </c>
      <c r="G209" s="21" t="str">
        <f t="shared" si="4"/>
        <v/>
      </c>
      <c r="H209" s="21"/>
      <c r="I209" s="21"/>
      <c r="J209" s="21"/>
    </row>
    <row r="210" spans="2:10" ht="27.75" customHeight="1">
      <c r="B210" s="4" t="str">
        <f>IF(COUNT(#REF!)&gt;=(ROW(A210)-99),ROW(A210)-99,"")</f>
        <v/>
      </c>
      <c r="C210" s="5" t="str">
        <f>IF(B210="","",INDEX(#REF!,B210))</f>
        <v/>
      </c>
      <c r="D210" s="11" t="str">
        <f>IF(B210="","",SUMIFS(D.1[Giá trị hàng tồn cuối kỳ],D.1[Phân loại SP],C210))</f>
        <v/>
      </c>
      <c r="E210" s="11" t="str">
        <f>IF(B210="","",SUMIFS(D.1[Doanh thu],D.1[Phân loại SP],C210))</f>
        <v/>
      </c>
      <c r="F210" s="11" t="str">
        <f>IF(B210="","",SUMIFS(D.1[Lợi nhuận gộp],D.1[Phân loại SP],C210))</f>
        <v/>
      </c>
      <c r="G210" s="21" t="str">
        <f t="shared" si="4"/>
        <v/>
      </c>
      <c r="H210" s="21"/>
      <c r="I210" s="21"/>
      <c r="J210" s="21"/>
    </row>
    <row r="211" spans="2:10" ht="27.75" customHeight="1">
      <c r="B211" s="4" t="str">
        <f>IF(COUNT(#REF!)&gt;=(ROW(A211)-99),ROW(A211)-99,"")</f>
        <v/>
      </c>
      <c r="C211" s="5" t="str">
        <f>IF(B211="","",INDEX(#REF!,B211))</f>
        <v/>
      </c>
      <c r="D211" s="11" t="str">
        <f>IF(B211="","",SUMIFS(D.1[Giá trị hàng tồn cuối kỳ],D.1[Phân loại SP],C211))</f>
        <v/>
      </c>
      <c r="E211" s="11" t="str">
        <f>IF(B211="","",SUMIFS(D.1[Doanh thu],D.1[Phân loại SP],C211))</f>
        <v/>
      </c>
      <c r="F211" s="11" t="str">
        <f>IF(B211="","",SUMIFS(D.1[Lợi nhuận gộp],D.1[Phân loại SP],C211))</f>
        <v/>
      </c>
      <c r="G211" s="21" t="str">
        <f t="shared" si="4"/>
        <v/>
      </c>
      <c r="H211" s="21"/>
      <c r="I211" s="21"/>
      <c r="J211" s="21"/>
    </row>
    <row r="212" spans="2:10" ht="27.75" customHeight="1">
      <c r="B212" s="4" t="str">
        <f>IF(COUNT(#REF!)&gt;=(ROW(A212)-99),ROW(A212)-99,"")</f>
        <v/>
      </c>
      <c r="C212" s="5" t="str">
        <f>IF(B212="","",INDEX(#REF!,B212))</f>
        <v/>
      </c>
      <c r="D212" s="11" t="str">
        <f>IF(B212="","",SUMIFS(D.1[Giá trị hàng tồn cuối kỳ],D.1[Phân loại SP],C212))</f>
        <v/>
      </c>
      <c r="E212" s="11" t="str">
        <f>IF(B212="","",SUMIFS(D.1[Doanh thu],D.1[Phân loại SP],C212))</f>
        <v/>
      </c>
      <c r="F212" s="11" t="str">
        <f>IF(B212="","",SUMIFS(D.1[Lợi nhuận gộp],D.1[Phân loại SP],C212))</f>
        <v/>
      </c>
      <c r="G212" s="21" t="str">
        <f t="shared" si="4"/>
        <v/>
      </c>
      <c r="H212" s="21"/>
      <c r="I212" s="21"/>
      <c r="J212" s="21"/>
    </row>
    <row r="213" spans="2:10" ht="27.75" customHeight="1">
      <c r="B213" s="4" t="str">
        <f>IF(COUNT(#REF!)&gt;=(ROW(A213)-99),ROW(A213)-99,"")</f>
        <v/>
      </c>
      <c r="C213" s="5" t="str">
        <f>IF(B213="","",INDEX(#REF!,B213))</f>
        <v/>
      </c>
      <c r="D213" s="11" t="str">
        <f>IF(B213="","",SUMIFS(D.1[Giá trị hàng tồn cuối kỳ],D.1[Phân loại SP],C213))</f>
        <v/>
      </c>
      <c r="E213" s="11" t="str">
        <f>IF(B213="","",SUMIFS(D.1[Doanh thu],D.1[Phân loại SP],C213))</f>
        <v/>
      </c>
      <c r="F213" s="11" t="str">
        <f>IF(B213="","",SUMIFS(D.1[Lợi nhuận gộp],D.1[Phân loại SP],C213))</f>
        <v/>
      </c>
      <c r="G213" s="21" t="str">
        <f t="shared" si="4"/>
        <v/>
      </c>
      <c r="H213" s="21"/>
      <c r="I213" s="21"/>
      <c r="J213" s="21"/>
    </row>
    <row r="214" spans="2:10" ht="27.75" customHeight="1">
      <c r="B214" s="4" t="str">
        <f>IF(COUNT(#REF!)&gt;=(ROW(A214)-99),ROW(A214)-99,"")</f>
        <v/>
      </c>
      <c r="C214" s="5" t="str">
        <f>IF(B214="","",INDEX(#REF!,B214))</f>
        <v/>
      </c>
      <c r="D214" s="11" t="str">
        <f>IF(B214="","",SUMIFS(D.1[Giá trị hàng tồn cuối kỳ],D.1[Phân loại SP],C214))</f>
        <v/>
      </c>
      <c r="E214" s="11" t="str">
        <f>IF(B214="","",SUMIFS(D.1[Doanh thu],D.1[Phân loại SP],C214))</f>
        <v/>
      </c>
      <c r="F214" s="11" t="str">
        <f>IF(B214="","",SUMIFS(D.1[Lợi nhuận gộp],D.1[Phân loại SP],C214))</f>
        <v/>
      </c>
      <c r="G214" s="21" t="str">
        <f t="shared" si="4"/>
        <v/>
      </c>
      <c r="H214" s="21"/>
      <c r="I214" s="21"/>
      <c r="J214" s="21"/>
    </row>
    <row r="215" spans="2:10" ht="27.75" customHeight="1">
      <c r="B215" s="4" t="str">
        <f>IF(COUNT(#REF!)&gt;=(ROW(A215)-99),ROW(A215)-99,"")</f>
        <v/>
      </c>
      <c r="C215" s="5" t="str">
        <f>IF(B215="","",INDEX(#REF!,B215))</f>
        <v/>
      </c>
      <c r="D215" s="11" t="str">
        <f>IF(B215="","",SUMIFS(D.1[Giá trị hàng tồn cuối kỳ],D.1[Phân loại SP],C215))</f>
        <v/>
      </c>
      <c r="E215" s="11" t="str">
        <f>IF(B215="","",SUMIFS(D.1[Doanh thu],D.1[Phân loại SP],C215))</f>
        <v/>
      </c>
      <c r="F215" s="11" t="str">
        <f>IF(B215="","",SUMIFS(D.1[Lợi nhuận gộp],D.1[Phân loại SP],C215))</f>
        <v/>
      </c>
      <c r="G215" s="21" t="str">
        <f t="shared" si="4"/>
        <v/>
      </c>
      <c r="H215" s="21"/>
      <c r="I215" s="21"/>
      <c r="J215" s="21"/>
    </row>
    <row r="216" spans="2:10" ht="27.75" customHeight="1">
      <c r="B216" s="4" t="str">
        <f>IF(COUNT(#REF!)&gt;=(ROW(A216)-99),ROW(A216)-99,"")</f>
        <v/>
      </c>
      <c r="C216" s="5" t="str">
        <f>IF(B216="","",INDEX(#REF!,B216))</f>
        <v/>
      </c>
      <c r="D216" s="11" t="str">
        <f>IF(B216="","",SUMIFS(D.1[Giá trị hàng tồn cuối kỳ],D.1[Phân loại SP],C216))</f>
        <v/>
      </c>
      <c r="E216" s="11" t="str">
        <f>IF(B216="","",SUMIFS(D.1[Doanh thu],D.1[Phân loại SP],C216))</f>
        <v/>
      </c>
      <c r="F216" s="11" t="str">
        <f>IF(B216="","",SUMIFS(D.1[Lợi nhuận gộp],D.1[Phân loại SP],C216))</f>
        <v/>
      </c>
      <c r="G216" s="21" t="str">
        <f t="shared" si="4"/>
        <v/>
      </c>
      <c r="H216" s="21"/>
      <c r="I216" s="21"/>
      <c r="J216" s="21"/>
    </row>
    <row r="217" spans="2:10" ht="27.75" customHeight="1">
      <c r="B217" s="4" t="str">
        <f>IF(COUNT(#REF!)&gt;=(ROW(A217)-99),ROW(A217)-99,"")</f>
        <v/>
      </c>
      <c r="C217" s="5" t="str">
        <f>IF(B217="","",INDEX(#REF!,B217))</f>
        <v/>
      </c>
      <c r="D217" s="11" t="str">
        <f>IF(B217="","",SUMIFS(D.1[Giá trị hàng tồn cuối kỳ],D.1[Phân loại SP],C217))</f>
        <v/>
      </c>
      <c r="E217" s="11" t="str">
        <f>IF(B217="","",SUMIFS(D.1[Doanh thu],D.1[Phân loại SP],C217))</f>
        <v/>
      </c>
      <c r="F217" s="11" t="str">
        <f>IF(B217="","",SUMIFS(D.1[Lợi nhuận gộp],D.1[Phân loại SP],C217))</f>
        <v/>
      </c>
      <c r="G217" s="21" t="str">
        <f t="shared" si="4"/>
        <v/>
      </c>
      <c r="H217" s="21"/>
      <c r="I217" s="21"/>
      <c r="J217" s="21"/>
    </row>
    <row r="218" spans="2:10" ht="27.75" customHeight="1">
      <c r="B218" s="4" t="str">
        <f>IF(COUNT(#REF!)&gt;=(ROW(A218)-99),ROW(A218)-99,"")</f>
        <v/>
      </c>
      <c r="C218" s="5" t="str">
        <f>IF(B218="","",INDEX(#REF!,B218))</f>
        <v/>
      </c>
      <c r="D218" s="11" t="str">
        <f>IF(B218="","",SUMIFS(D.1[Giá trị hàng tồn cuối kỳ],D.1[Phân loại SP],C218))</f>
        <v/>
      </c>
      <c r="E218" s="11" t="str">
        <f>IF(B218="","",SUMIFS(D.1[Doanh thu],D.1[Phân loại SP],C218))</f>
        <v/>
      </c>
      <c r="F218" s="11" t="str">
        <f>IF(B218="","",SUMIFS(D.1[Lợi nhuận gộp],D.1[Phân loại SP],C218))</f>
        <v/>
      </c>
      <c r="G218" s="21" t="str">
        <f t="shared" si="4"/>
        <v/>
      </c>
      <c r="H218" s="21"/>
      <c r="I218" s="21"/>
      <c r="J218" s="21"/>
    </row>
    <row r="219" spans="2:10" ht="27.75" customHeight="1">
      <c r="B219" s="4" t="str">
        <f>IF(COUNT(#REF!)&gt;=(ROW(A219)-99),ROW(A219)-99,"")</f>
        <v/>
      </c>
      <c r="C219" s="5" t="str">
        <f>IF(B219="","",INDEX(#REF!,B219))</f>
        <v/>
      </c>
      <c r="D219" s="11" t="str">
        <f>IF(B219="","",SUMIFS(D.1[Giá trị hàng tồn cuối kỳ],D.1[Phân loại SP],C219))</f>
        <v/>
      </c>
      <c r="E219" s="11" t="str">
        <f>IF(B219="","",SUMIFS(D.1[Doanh thu],D.1[Phân loại SP],C219))</f>
        <v/>
      </c>
      <c r="F219" s="11" t="str">
        <f>IF(B219="","",SUMIFS(D.1[Lợi nhuận gộp],D.1[Phân loại SP],C219))</f>
        <v/>
      </c>
      <c r="G219" s="21" t="str">
        <f t="shared" si="4"/>
        <v/>
      </c>
      <c r="H219" s="21"/>
      <c r="I219" s="21"/>
      <c r="J219" s="21"/>
    </row>
    <row r="220" spans="2:10" ht="27.75" customHeight="1">
      <c r="B220" s="4" t="str">
        <f>IF(COUNT(#REF!)&gt;=(ROW(A220)-99),ROW(A220)-99,"")</f>
        <v/>
      </c>
      <c r="C220" s="5" t="str">
        <f>IF(B220="","",INDEX(#REF!,B220))</f>
        <v/>
      </c>
      <c r="D220" s="11" t="str">
        <f>IF(B220="","",SUMIFS(D.1[Giá trị hàng tồn cuối kỳ],D.1[Phân loại SP],C220))</f>
        <v/>
      </c>
      <c r="E220" s="11" t="str">
        <f>IF(B220="","",SUMIFS(D.1[Doanh thu],D.1[Phân loại SP],C220))</f>
        <v/>
      </c>
      <c r="F220" s="11" t="str">
        <f>IF(B220="","",SUMIFS(D.1[Lợi nhuận gộp],D.1[Phân loại SP],C220))</f>
        <v/>
      </c>
      <c r="G220" s="21" t="str">
        <f t="shared" si="4"/>
        <v/>
      </c>
      <c r="H220" s="21"/>
      <c r="I220" s="21"/>
      <c r="J220" s="21"/>
    </row>
    <row r="221" spans="2:10" ht="27.75" customHeight="1">
      <c r="B221" s="4" t="str">
        <f>IF(COUNT(#REF!)&gt;=(ROW(A221)-99),ROW(A221)-99,"")</f>
        <v/>
      </c>
      <c r="C221" s="5" t="str">
        <f>IF(B221="","",INDEX(#REF!,B221))</f>
        <v/>
      </c>
      <c r="D221" s="11" t="str">
        <f>IF(B221="","",SUMIFS(D.1[Giá trị hàng tồn cuối kỳ],D.1[Phân loại SP],C221))</f>
        <v/>
      </c>
      <c r="E221" s="11" t="str">
        <f>IF(B221="","",SUMIFS(D.1[Doanh thu],D.1[Phân loại SP],C221))</f>
        <v/>
      </c>
      <c r="F221" s="11" t="str">
        <f>IF(B221="","",SUMIFS(D.1[Lợi nhuận gộp],D.1[Phân loại SP],C221))</f>
        <v/>
      </c>
      <c r="G221" s="21" t="str">
        <f t="shared" si="4"/>
        <v/>
      </c>
      <c r="H221" s="21"/>
      <c r="I221" s="21"/>
      <c r="J221" s="21"/>
    </row>
    <row r="222" spans="2:10" ht="27.75" customHeight="1">
      <c r="B222" s="4" t="str">
        <f>IF(COUNT(#REF!)&gt;=(ROW(A222)-99),ROW(A222)-99,"")</f>
        <v/>
      </c>
      <c r="C222" s="5" t="str">
        <f>IF(B222="","",INDEX(#REF!,B222))</f>
        <v/>
      </c>
      <c r="D222" s="11" t="str">
        <f>IF(B222="","",SUMIFS(D.1[Giá trị hàng tồn cuối kỳ],D.1[Phân loại SP],C222))</f>
        <v/>
      </c>
      <c r="E222" s="11" t="str">
        <f>IF(B222="","",SUMIFS(D.1[Doanh thu],D.1[Phân loại SP],C222))</f>
        <v/>
      </c>
      <c r="F222" s="11" t="str">
        <f>IF(B222="","",SUMIFS(D.1[Lợi nhuận gộp],D.1[Phân loại SP],C222))</f>
        <v/>
      </c>
      <c r="G222" s="21" t="str">
        <f t="shared" si="4"/>
        <v/>
      </c>
      <c r="H222" s="21"/>
      <c r="I222" s="21"/>
      <c r="J222" s="21"/>
    </row>
    <row r="223" spans="2:10" ht="27.75" customHeight="1">
      <c r="B223" s="4" t="str">
        <f>IF(COUNT(#REF!)&gt;=(ROW(A223)-99),ROW(A223)-99,"")</f>
        <v/>
      </c>
      <c r="C223" s="5" t="str">
        <f>IF(B223="","",INDEX(#REF!,B223))</f>
        <v/>
      </c>
      <c r="D223" s="11" t="str">
        <f>IF(B223="","",SUMIFS(D.1[Giá trị hàng tồn cuối kỳ],D.1[Phân loại SP],C223))</f>
        <v/>
      </c>
      <c r="E223" s="11" t="str">
        <f>IF(B223="","",SUMIFS(D.1[Doanh thu],D.1[Phân loại SP],C223))</f>
        <v/>
      </c>
      <c r="F223" s="11" t="str">
        <f>IF(B223="","",SUMIFS(D.1[Lợi nhuận gộp],D.1[Phân loại SP],C223))</f>
        <v/>
      </c>
      <c r="G223" s="21" t="str">
        <f t="shared" si="4"/>
        <v/>
      </c>
      <c r="H223" s="21"/>
      <c r="I223" s="21"/>
      <c r="J223" s="21"/>
    </row>
    <row r="224" spans="2:10" ht="27.75" customHeight="1">
      <c r="B224" s="4" t="str">
        <f>IF(COUNT(#REF!)&gt;=(ROW(A224)-99),ROW(A224)-99,"")</f>
        <v/>
      </c>
      <c r="C224" s="5" t="str">
        <f>IF(B224="","",INDEX(#REF!,B224))</f>
        <v/>
      </c>
      <c r="D224" s="11" t="str">
        <f>IF(B224="","",SUMIFS(D.1[Giá trị hàng tồn cuối kỳ],D.1[Phân loại SP],C224))</f>
        <v/>
      </c>
      <c r="E224" s="11" t="str">
        <f>IF(B224="","",SUMIFS(D.1[Doanh thu],D.1[Phân loại SP],C224))</f>
        <v/>
      </c>
      <c r="F224" s="11" t="str">
        <f>IF(B224="","",SUMIFS(D.1[Lợi nhuận gộp],D.1[Phân loại SP],C224))</f>
        <v/>
      </c>
      <c r="G224" s="21" t="str">
        <f t="shared" si="4"/>
        <v/>
      </c>
      <c r="H224" s="21"/>
      <c r="I224" s="21"/>
      <c r="J224" s="21"/>
    </row>
    <row r="225" spans="2:10" ht="27.75" customHeight="1">
      <c r="B225" s="4" t="str">
        <f>IF(COUNT(#REF!)&gt;=(ROW(A225)-99),ROW(A225)-99,"")</f>
        <v/>
      </c>
      <c r="C225" s="5" t="str">
        <f>IF(B225="","",INDEX(#REF!,B225))</f>
        <v/>
      </c>
      <c r="D225" s="11" t="str">
        <f>IF(B225="","",SUMIFS(D.1[Giá trị hàng tồn cuối kỳ],D.1[Phân loại SP],C225))</f>
        <v/>
      </c>
      <c r="E225" s="11" t="str">
        <f>IF(B225="","",SUMIFS(D.1[Doanh thu],D.1[Phân loại SP],C225))</f>
        <v/>
      </c>
      <c r="F225" s="11" t="str">
        <f>IF(B225="","",SUMIFS(D.1[Lợi nhuận gộp],D.1[Phân loại SP],C225))</f>
        <v/>
      </c>
      <c r="G225" s="21" t="str">
        <f t="shared" ref="G225:G288" si="5">IF(OR(B225="",F225=0),"",RANK(F225,B6LoiNhuanSP))</f>
        <v/>
      </c>
      <c r="H225" s="21"/>
      <c r="I225" s="21"/>
      <c r="J225" s="21"/>
    </row>
    <row r="226" spans="2:10" ht="27.75" customHeight="1">
      <c r="B226" s="4" t="str">
        <f>IF(COUNT(#REF!)&gt;=(ROW(A226)-99),ROW(A226)-99,"")</f>
        <v/>
      </c>
      <c r="C226" s="5" t="str">
        <f>IF(B226="","",INDEX(#REF!,B226))</f>
        <v/>
      </c>
      <c r="D226" s="11" t="str">
        <f>IF(B226="","",SUMIFS(D.1[Giá trị hàng tồn cuối kỳ],D.1[Phân loại SP],C226))</f>
        <v/>
      </c>
      <c r="E226" s="11" t="str">
        <f>IF(B226="","",SUMIFS(D.1[Doanh thu],D.1[Phân loại SP],C226))</f>
        <v/>
      </c>
      <c r="F226" s="11" t="str">
        <f>IF(B226="","",SUMIFS(D.1[Lợi nhuận gộp],D.1[Phân loại SP],C226))</f>
        <v/>
      </c>
      <c r="G226" s="21" t="str">
        <f t="shared" si="5"/>
        <v/>
      </c>
      <c r="H226" s="21"/>
      <c r="I226" s="21"/>
      <c r="J226" s="21"/>
    </row>
    <row r="227" spans="2:10" ht="27.75" customHeight="1">
      <c r="B227" s="4" t="str">
        <f>IF(COUNT(#REF!)&gt;=(ROW(A227)-99),ROW(A227)-99,"")</f>
        <v/>
      </c>
      <c r="C227" s="5" t="str">
        <f>IF(B227="","",INDEX(#REF!,B227))</f>
        <v/>
      </c>
      <c r="D227" s="11" t="str">
        <f>IF(B227="","",SUMIFS(D.1[Giá trị hàng tồn cuối kỳ],D.1[Phân loại SP],C227))</f>
        <v/>
      </c>
      <c r="E227" s="11" t="str">
        <f>IF(B227="","",SUMIFS(D.1[Doanh thu],D.1[Phân loại SP],C227))</f>
        <v/>
      </c>
      <c r="F227" s="11" t="str">
        <f>IF(B227="","",SUMIFS(D.1[Lợi nhuận gộp],D.1[Phân loại SP],C227))</f>
        <v/>
      </c>
      <c r="G227" s="21" t="str">
        <f t="shared" si="5"/>
        <v/>
      </c>
      <c r="H227" s="21"/>
      <c r="I227" s="21"/>
      <c r="J227" s="21"/>
    </row>
    <row r="228" spans="2:10" ht="27.75" customHeight="1">
      <c r="B228" s="4" t="str">
        <f>IF(COUNT(#REF!)&gt;=(ROW(A228)-99),ROW(A228)-99,"")</f>
        <v/>
      </c>
      <c r="C228" s="5" t="str">
        <f>IF(B228="","",INDEX(#REF!,B228))</f>
        <v/>
      </c>
      <c r="D228" s="11" t="str">
        <f>IF(B228="","",SUMIFS(D.1[Giá trị hàng tồn cuối kỳ],D.1[Phân loại SP],C228))</f>
        <v/>
      </c>
      <c r="E228" s="11" t="str">
        <f>IF(B228="","",SUMIFS(D.1[Doanh thu],D.1[Phân loại SP],C228))</f>
        <v/>
      </c>
      <c r="F228" s="11" t="str">
        <f>IF(B228="","",SUMIFS(D.1[Lợi nhuận gộp],D.1[Phân loại SP],C228))</f>
        <v/>
      </c>
      <c r="G228" s="21" t="str">
        <f t="shared" si="5"/>
        <v/>
      </c>
      <c r="H228" s="21"/>
      <c r="I228" s="21"/>
      <c r="J228" s="21"/>
    </row>
    <row r="229" spans="2:10" ht="27.75" customHeight="1">
      <c r="B229" s="4" t="str">
        <f>IF(COUNT(#REF!)&gt;=(ROW(A229)-99),ROW(A229)-99,"")</f>
        <v/>
      </c>
      <c r="C229" s="5" t="str">
        <f>IF(B229="","",INDEX(#REF!,B229))</f>
        <v/>
      </c>
      <c r="D229" s="11" t="str">
        <f>IF(B229="","",SUMIFS(D.1[Giá trị hàng tồn cuối kỳ],D.1[Phân loại SP],C229))</f>
        <v/>
      </c>
      <c r="E229" s="11" t="str">
        <f>IF(B229="","",SUMIFS(D.1[Doanh thu],D.1[Phân loại SP],C229))</f>
        <v/>
      </c>
      <c r="F229" s="11" t="str">
        <f>IF(B229="","",SUMIFS(D.1[Lợi nhuận gộp],D.1[Phân loại SP],C229))</f>
        <v/>
      </c>
      <c r="G229" s="21" t="str">
        <f t="shared" si="5"/>
        <v/>
      </c>
      <c r="H229" s="21"/>
      <c r="I229" s="21"/>
      <c r="J229" s="21"/>
    </row>
    <row r="230" spans="2:10" ht="27.75" customHeight="1">
      <c r="B230" s="4" t="str">
        <f>IF(COUNT(#REF!)&gt;=(ROW(A230)-99),ROW(A230)-99,"")</f>
        <v/>
      </c>
      <c r="C230" s="5" t="str">
        <f>IF(B230="","",INDEX(#REF!,B230))</f>
        <v/>
      </c>
      <c r="D230" s="11" t="str">
        <f>IF(B230="","",SUMIFS(D.1[Giá trị hàng tồn cuối kỳ],D.1[Phân loại SP],C230))</f>
        <v/>
      </c>
      <c r="E230" s="11" t="str">
        <f>IF(B230="","",SUMIFS(D.1[Doanh thu],D.1[Phân loại SP],C230))</f>
        <v/>
      </c>
      <c r="F230" s="11" t="str">
        <f>IF(B230="","",SUMIFS(D.1[Lợi nhuận gộp],D.1[Phân loại SP],C230))</f>
        <v/>
      </c>
      <c r="G230" s="21" t="str">
        <f t="shared" si="5"/>
        <v/>
      </c>
      <c r="H230" s="21"/>
      <c r="I230" s="21"/>
      <c r="J230" s="21"/>
    </row>
    <row r="231" spans="2:10" ht="27.75" customHeight="1">
      <c r="B231" s="4" t="str">
        <f>IF(COUNT(#REF!)&gt;=(ROW(A231)-99),ROW(A231)-99,"")</f>
        <v/>
      </c>
      <c r="C231" s="5" t="str">
        <f>IF(B231="","",INDEX(#REF!,B231))</f>
        <v/>
      </c>
      <c r="D231" s="11" t="str">
        <f>IF(B231="","",SUMIFS(D.1[Giá trị hàng tồn cuối kỳ],D.1[Phân loại SP],C231))</f>
        <v/>
      </c>
      <c r="E231" s="11" t="str">
        <f>IF(B231="","",SUMIFS(D.1[Doanh thu],D.1[Phân loại SP],C231))</f>
        <v/>
      </c>
      <c r="F231" s="11" t="str">
        <f>IF(B231="","",SUMIFS(D.1[Lợi nhuận gộp],D.1[Phân loại SP],C231))</f>
        <v/>
      </c>
      <c r="G231" s="21" t="str">
        <f t="shared" si="5"/>
        <v/>
      </c>
      <c r="H231" s="21"/>
      <c r="I231" s="21"/>
      <c r="J231" s="21"/>
    </row>
    <row r="232" spans="2:10" ht="27.75" customHeight="1">
      <c r="B232" s="4" t="str">
        <f>IF(COUNT(#REF!)&gt;=(ROW(A232)-99),ROW(A232)-99,"")</f>
        <v/>
      </c>
      <c r="C232" s="5" t="str">
        <f>IF(B232="","",INDEX(#REF!,B232))</f>
        <v/>
      </c>
      <c r="D232" s="11" t="str">
        <f>IF(B232="","",SUMIFS(D.1[Giá trị hàng tồn cuối kỳ],D.1[Phân loại SP],C232))</f>
        <v/>
      </c>
      <c r="E232" s="11" t="str">
        <f>IF(B232="","",SUMIFS(D.1[Doanh thu],D.1[Phân loại SP],C232))</f>
        <v/>
      </c>
      <c r="F232" s="11" t="str">
        <f>IF(B232="","",SUMIFS(D.1[Lợi nhuận gộp],D.1[Phân loại SP],C232))</f>
        <v/>
      </c>
      <c r="G232" s="21" t="str">
        <f t="shared" si="5"/>
        <v/>
      </c>
      <c r="H232" s="21"/>
      <c r="I232" s="21"/>
      <c r="J232" s="21"/>
    </row>
    <row r="233" spans="2:10" ht="27.75" customHeight="1">
      <c r="B233" s="4" t="str">
        <f>IF(COUNT(#REF!)&gt;=(ROW(A233)-99),ROW(A233)-99,"")</f>
        <v/>
      </c>
      <c r="C233" s="5" t="str">
        <f>IF(B233="","",INDEX(#REF!,B233))</f>
        <v/>
      </c>
      <c r="D233" s="11" t="str">
        <f>IF(B233="","",SUMIFS(D.1[Giá trị hàng tồn cuối kỳ],D.1[Phân loại SP],C233))</f>
        <v/>
      </c>
      <c r="E233" s="11" t="str">
        <f>IF(B233="","",SUMIFS(D.1[Doanh thu],D.1[Phân loại SP],C233))</f>
        <v/>
      </c>
      <c r="F233" s="11" t="str">
        <f>IF(B233="","",SUMIFS(D.1[Lợi nhuận gộp],D.1[Phân loại SP],C233))</f>
        <v/>
      </c>
      <c r="G233" s="21" t="str">
        <f t="shared" si="5"/>
        <v/>
      </c>
      <c r="H233" s="21"/>
      <c r="I233" s="21"/>
      <c r="J233" s="21"/>
    </row>
    <row r="234" spans="2:10" ht="27.75" customHeight="1">
      <c r="B234" s="4" t="str">
        <f>IF(COUNT(#REF!)&gt;=(ROW(A234)-99),ROW(A234)-99,"")</f>
        <v/>
      </c>
      <c r="C234" s="5" t="str">
        <f>IF(B234="","",INDEX(#REF!,B234))</f>
        <v/>
      </c>
      <c r="D234" s="11" t="str">
        <f>IF(B234="","",SUMIFS(D.1[Giá trị hàng tồn cuối kỳ],D.1[Phân loại SP],C234))</f>
        <v/>
      </c>
      <c r="E234" s="11" t="str">
        <f>IF(B234="","",SUMIFS(D.1[Doanh thu],D.1[Phân loại SP],C234))</f>
        <v/>
      </c>
      <c r="F234" s="11" t="str">
        <f>IF(B234="","",SUMIFS(D.1[Lợi nhuận gộp],D.1[Phân loại SP],C234))</f>
        <v/>
      </c>
      <c r="G234" s="21" t="str">
        <f t="shared" si="5"/>
        <v/>
      </c>
      <c r="H234" s="21"/>
      <c r="I234" s="21"/>
      <c r="J234" s="21"/>
    </row>
    <row r="235" spans="2:10" ht="27.75" customHeight="1">
      <c r="B235" s="4" t="str">
        <f>IF(COUNT(#REF!)&gt;=(ROW(A235)-99),ROW(A235)-99,"")</f>
        <v/>
      </c>
      <c r="C235" s="5" t="str">
        <f>IF(B235="","",INDEX(#REF!,B235))</f>
        <v/>
      </c>
      <c r="D235" s="11" t="str">
        <f>IF(B235="","",SUMIFS(D.1[Giá trị hàng tồn cuối kỳ],D.1[Phân loại SP],C235))</f>
        <v/>
      </c>
      <c r="E235" s="11" t="str">
        <f>IF(B235="","",SUMIFS(D.1[Doanh thu],D.1[Phân loại SP],C235))</f>
        <v/>
      </c>
      <c r="F235" s="11" t="str">
        <f>IF(B235="","",SUMIFS(D.1[Lợi nhuận gộp],D.1[Phân loại SP],C235))</f>
        <v/>
      </c>
      <c r="G235" s="21" t="str">
        <f t="shared" si="5"/>
        <v/>
      </c>
      <c r="H235" s="21"/>
      <c r="I235" s="21"/>
      <c r="J235" s="21"/>
    </row>
    <row r="236" spans="2:10" ht="27.75" customHeight="1">
      <c r="B236" s="4" t="str">
        <f>IF(COUNT(#REF!)&gt;=(ROW(A236)-99),ROW(A236)-99,"")</f>
        <v/>
      </c>
      <c r="C236" s="5" t="str">
        <f>IF(B236="","",INDEX(#REF!,B236))</f>
        <v/>
      </c>
      <c r="D236" s="11" t="str">
        <f>IF(B236="","",SUMIFS(D.1[Giá trị hàng tồn cuối kỳ],D.1[Phân loại SP],C236))</f>
        <v/>
      </c>
      <c r="E236" s="11" t="str">
        <f>IF(B236="","",SUMIFS(D.1[Doanh thu],D.1[Phân loại SP],C236))</f>
        <v/>
      </c>
      <c r="F236" s="11" t="str">
        <f>IF(B236="","",SUMIFS(D.1[Lợi nhuận gộp],D.1[Phân loại SP],C236))</f>
        <v/>
      </c>
      <c r="G236" s="21" t="str">
        <f t="shared" si="5"/>
        <v/>
      </c>
      <c r="H236" s="21"/>
      <c r="I236" s="21"/>
      <c r="J236" s="21"/>
    </row>
    <row r="237" spans="2:10" ht="27.75" customHeight="1">
      <c r="B237" s="4" t="str">
        <f>IF(COUNT(#REF!)&gt;=(ROW(A237)-99),ROW(A237)-99,"")</f>
        <v/>
      </c>
      <c r="C237" s="5" t="str">
        <f>IF(B237="","",INDEX(#REF!,B237))</f>
        <v/>
      </c>
      <c r="D237" s="11" t="str">
        <f>IF(B237="","",SUMIFS(D.1[Giá trị hàng tồn cuối kỳ],D.1[Phân loại SP],C237))</f>
        <v/>
      </c>
      <c r="E237" s="11" t="str">
        <f>IF(B237="","",SUMIFS(D.1[Doanh thu],D.1[Phân loại SP],C237))</f>
        <v/>
      </c>
      <c r="F237" s="11" t="str">
        <f>IF(B237="","",SUMIFS(D.1[Lợi nhuận gộp],D.1[Phân loại SP],C237))</f>
        <v/>
      </c>
      <c r="G237" s="21" t="str">
        <f t="shared" si="5"/>
        <v/>
      </c>
      <c r="H237" s="21"/>
      <c r="I237" s="21"/>
      <c r="J237" s="21"/>
    </row>
    <row r="238" spans="2:10" ht="27.75" customHeight="1">
      <c r="B238" s="4" t="str">
        <f>IF(COUNT(#REF!)&gt;=(ROW(A238)-99),ROW(A238)-99,"")</f>
        <v/>
      </c>
      <c r="C238" s="5" t="str">
        <f>IF(B238="","",INDEX(#REF!,B238))</f>
        <v/>
      </c>
      <c r="D238" s="11" t="str">
        <f>IF(B238="","",SUMIFS(D.1[Giá trị hàng tồn cuối kỳ],D.1[Phân loại SP],C238))</f>
        <v/>
      </c>
      <c r="E238" s="11" t="str">
        <f>IF(B238="","",SUMIFS(D.1[Doanh thu],D.1[Phân loại SP],C238))</f>
        <v/>
      </c>
      <c r="F238" s="11" t="str">
        <f>IF(B238="","",SUMIFS(D.1[Lợi nhuận gộp],D.1[Phân loại SP],C238))</f>
        <v/>
      </c>
      <c r="G238" s="21" t="str">
        <f t="shared" si="5"/>
        <v/>
      </c>
      <c r="H238" s="21"/>
      <c r="I238" s="21"/>
      <c r="J238" s="21"/>
    </row>
    <row r="239" spans="2:10" ht="27.75" customHeight="1">
      <c r="B239" s="4" t="str">
        <f>IF(COUNT(#REF!)&gt;=(ROW(A239)-99),ROW(A239)-99,"")</f>
        <v/>
      </c>
      <c r="C239" s="5" t="str">
        <f>IF(B239="","",INDEX(#REF!,B239))</f>
        <v/>
      </c>
      <c r="D239" s="11" t="str">
        <f>IF(B239="","",SUMIFS(D.1[Giá trị hàng tồn cuối kỳ],D.1[Phân loại SP],C239))</f>
        <v/>
      </c>
      <c r="E239" s="11" t="str">
        <f>IF(B239="","",SUMIFS(D.1[Doanh thu],D.1[Phân loại SP],C239))</f>
        <v/>
      </c>
      <c r="F239" s="11" t="str">
        <f>IF(B239="","",SUMIFS(D.1[Lợi nhuận gộp],D.1[Phân loại SP],C239))</f>
        <v/>
      </c>
      <c r="G239" s="21" t="str">
        <f t="shared" si="5"/>
        <v/>
      </c>
      <c r="H239" s="21"/>
      <c r="I239" s="21"/>
      <c r="J239" s="21"/>
    </row>
    <row r="240" spans="2:10" ht="27.75" customHeight="1">
      <c r="B240" s="4" t="str">
        <f>IF(COUNT(#REF!)&gt;=(ROW(A240)-99),ROW(A240)-99,"")</f>
        <v/>
      </c>
      <c r="C240" s="5" t="str">
        <f>IF(B240="","",INDEX(#REF!,B240))</f>
        <v/>
      </c>
      <c r="D240" s="11" t="str">
        <f>IF(B240="","",SUMIFS(D.1[Giá trị hàng tồn cuối kỳ],D.1[Phân loại SP],C240))</f>
        <v/>
      </c>
      <c r="E240" s="11" t="str">
        <f>IF(B240="","",SUMIFS(D.1[Doanh thu],D.1[Phân loại SP],C240))</f>
        <v/>
      </c>
      <c r="F240" s="11" t="str">
        <f>IF(B240="","",SUMIFS(D.1[Lợi nhuận gộp],D.1[Phân loại SP],C240))</f>
        <v/>
      </c>
      <c r="G240" s="21" t="str">
        <f t="shared" si="5"/>
        <v/>
      </c>
      <c r="H240" s="21"/>
      <c r="I240" s="21"/>
      <c r="J240" s="21"/>
    </row>
    <row r="241" spans="2:10" ht="27.75" customHeight="1">
      <c r="B241" s="4" t="str">
        <f>IF(COUNT(#REF!)&gt;=(ROW(A241)-99),ROW(A241)-99,"")</f>
        <v/>
      </c>
      <c r="C241" s="5" t="str">
        <f>IF(B241="","",INDEX(#REF!,B241))</f>
        <v/>
      </c>
      <c r="D241" s="11" t="str">
        <f>IF(B241="","",SUMIFS(D.1[Giá trị hàng tồn cuối kỳ],D.1[Phân loại SP],C241))</f>
        <v/>
      </c>
      <c r="E241" s="11" t="str">
        <f>IF(B241="","",SUMIFS(D.1[Doanh thu],D.1[Phân loại SP],C241))</f>
        <v/>
      </c>
      <c r="F241" s="11" t="str">
        <f>IF(B241="","",SUMIFS(D.1[Lợi nhuận gộp],D.1[Phân loại SP],C241))</f>
        <v/>
      </c>
      <c r="G241" s="21" t="str">
        <f t="shared" si="5"/>
        <v/>
      </c>
      <c r="H241" s="21"/>
      <c r="I241" s="21"/>
      <c r="J241" s="21"/>
    </row>
    <row r="242" spans="2:10" ht="27.75" customHeight="1">
      <c r="B242" s="4" t="str">
        <f>IF(COUNT(#REF!)&gt;=(ROW(A242)-99),ROW(A242)-99,"")</f>
        <v/>
      </c>
      <c r="C242" s="5" t="str">
        <f>IF(B242="","",INDEX(#REF!,B242))</f>
        <v/>
      </c>
      <c r="D242" s="11" t="str">
        <f>IF(B242="","",SUMIFS(D.1[Giá trị hàng tồn cuối kỳ],D.1[Phân loại SP],C242))</f>
        <v/>
      </c>
      <c r="E242" s="11" t="str">
        <f>IF(B242="","",SUMIFS(D.1[Doanh thu],D.1[Phân loại SP],C242))</f>
        <v/>
      </c>
      <c r="F242" s="11" t="str">
        <f>IF(B242="","",SUMIFS(D.1[Lợi nhuận gộp],D.1[Phân loại SP],C242))</f>
        <v/>
      </c>
      <c r="G242" s="21" t="str">
        <f t="shared" si="5"/>
        <v/>
      </c>
      <c r="H242" s="21"/>
      <c r="I242" s="21"/>
      <c r="J242" s="21"/>
    </row>
    <row r="243" spans="2:10" ht="27.75" customHeight="1">
      <c r="B243" s="4" t="str">
        <f>IF(COUNT(#REF!)&gt;=(ROW(A243)-99),ROW(A243)-99,"")</f>
        <v/>
      </c>
      <c r="C243" s="5" t="str">
        <f>IF(B243="","",INDEX(#REF!,B243))</f>
        <v/>
      </c>
      <c r="D243" s="11" t="str">
        <f>IF(B243="","",SUMIFS(D.1[Giá trị hàng tồn cuối kỳ],D.1[Phân loại SP],C243))</f>
        <v/>
      </c>
      <c r="E243" s="11" t="str">
        <f>IF(B243="","",SUMIFS(D.1[Doanh thu],D.1[Phân loại SP],C243))</f>
        <v/>
      </c>
      <c r="F243" s="11" t="str">
        <f>IF(B243="","",SUMIFS(D.1[Lợi nhuận gộp],D.1[Phân loại SP],C243))</f>
        <v/>
      </c>
      <c r="G243" s="21" t="str">
        <f t="shared" si="5"/>
        <v/>
      </c>
      <c r="H243" s="21"/>
      <c r="I243" s="21"/>
      <c r="J243" s="21"/>
    </row>
    <row r="244" spans="2:10" ht="27.75" customHeight="1">
      <c r="B244" s="4" t="str">
        <f>IF(COUNT(#REF!)&gt;=(ROW(A244)-99),ROW(A244)-99,"")</f>
        <v/>
      </c>
      <c r="C244" s="5" t="str">
        <f>IF(B244="","",INDEX(#REF!,B244))</f>
        <v/>
      </c>
      <c r="D244" s="11" t="str">
        <f>IF(B244="","",SUMIFS(D.1[Giá trị hàng tồn cuối kỳ],D.1[Phân loại SP],C244))</f>
        <v/>
      </c>
      <c r="E244" s="11" t="str">
        <f>IF(B244="","",SUMIFS(D.1[Doanh thu],D.1[Phân loại SP],C244))</f>
        <v/>
      </c>
      <c r="F244" s="11" t="str">
        <f>IF(B244="","",SUMIFS(D.1[Lợi nhuận gộp],D.1[Phân loại SP],C244))</f>
        <v/>
      </c>
      <c r="G244" s="21" t="str">
        <f t="shared" si="5"/>
        <v/>
      </c>
      <c r="H244" s="21"/>
      <c r="I244" s="21"/>
      <c r="J244" s="21"/>
    </row>
    <row r="245" spans="2:10" ht="27.75" customHeight="1">
      <c r="B245" s="4" t="str">
        <f>IF(COUNT(#REF!)&gt;=(ROW(A245)-99),ROW(A245)-99,"")</f>
        <v/>
      </c>
      <c r="C245" s="5" t="str">
        <f>IF(B245="","",INDEX(#REF!,B245))</f>
        <v/>
      </c>
      <c r="D245" s="11" t="str">
        <f>IF(B245="","",SUMIFS(D.1[Giá trị hàng tồn cuối kỳ],D.1[Phân loại SP],C245))</f>
        <v/>
      </c>
      <c r="E245" s="11" t="str">
        <f>IF(B245="","",SUMIFS(D.1[Doanh thu],D.1[Phân loại SP],C245))</f>
        <v/>
      </c>
      <c r="F245" s="11" t="str">
        <f>IF(B245="","",SUMIFS(D.1[Lợi nhuận gộp],D.1[Phân loại SP],C245))</f>
        <v/>
      </c>
      <c r="G245" s="21" t="str">
        <f t="shared" si="5"/>
        <v/>
      </c>
      <c r="H245" s="21"/>
      <c r="I245" s="21"/>
      <c r="J245" s="21"/>
    </row>
    <row r="246" spans="2:10" ht="27.75" customHeight="1">
      <c r="B246" s="4" t="str">
        <f>IF(COUNT(#REF!)&gt;=(ROW(A246)-99),ROW(A246)-99,"")</f>
        <v/>
      </c>
      <c r="C246" s="5" t="str">
        <f>IF(B246="","",INDEX(#REF!,B246))</f>
        <v/>
      </c>
      <c r="D246" s="11" t="str">
        <f>IF(B246="","",SUMIFS(D.1[Giá trị hàng tồn cuối kỳ],D.1[Phân loại SP],C246))</f>
        <v/>
      </c>
      <c r="E246" s="11" t="str">
        <f>IF(B246="","",SUMIFS(D.1[Doanh thu],D.1[Phân loại SP],C246))</f>
        <v/>
      </c>
      <c r="F246" s="11" t="str">
        <f>IF(B246="","",SUMIFS(D.1[Lợi nhuận gộp],D.1[Phân loại SP],C246))</f>
        <v/>
      </c>
      <c r="G246" s="21" t="str">
        <f t="shared" si="5"/>
        <v/>
      </c>
      <c r="H246" s="21"/>
      <c r="I246" s="21"/>
      <c r="J246" s="21"/>
    </row>
    <row r="247" spans="2:10" ht="27.75" customHeight="1">
      <c r="B247" s="4" t="str">
        <f>IF(COUNT(#REF!)&gt;=(ROW(A247)-99),ROW(A247)-99,"")</f>
        <v/>
      </c>
      <c r="C247" s="5" t="str">
        <f>IF(B247="","",INDEX(#REF!,B247))</f>
        <v/>
      </c>
      <c r="D247" s="11" t="str">
        <f>IF(B247="","",SUMIFS(D.1[Giá trị hàng tồn cuối kỳ],D.1[Phân loại SP],C247))</f>
        <v/>
      </c>
      <c r="E247" s="11" t="str">
        <f>IF(B247="","",SUMIFS(D.1[Doanh thu],D.1[Phân loại SP],C247))</f>
        <v/>
      </c>
      <c r="F247" s="11" t="str">
        <f>IF(B247="","",SUMIFS(D.1[Lợi nhuận gộp],D.1[Phân loại SP],C247))</f>
        <v/>
      </c>
      <c r="G247" s="21" t="str">
        <f t="shared" si="5"/>
        <v/>
      </c>
      <c r="H247" s="21"/>
      <c r="I247" s="21"/>
      <c r="J247" s="21"/>
    </row>
    <row r="248" spans="2:10" ht="27.75" customHeight="1">
      <c r="B248" s="4" t="str">
        <f>IF(COUNT(#REF!)&gt;=(ROW(A248)-99),ROW(A248)-99,"")</f>
        <v/>
      </c>
      <c r="C248" s="5" t="str">
        <f>IF(B248="","",INDEX(#REF!,B248))</f>
        <v/>
      </c>
      <c r="D248" s="11" t="str">
        <f>IF(B248="","",SUMIFS(D.1[Giá trị hàng tồn cuối kỳ],D.1[Phân loại SP],C248))</f>
        <v/>
      </c>
      <c r="E248" s="11" t="str">
        <f>IF(B248="","",SUMIFS(D.1[Doanh thu],D.1[Phân loại SP],C248))</f>
        <v/>
      </c>
      <c r="F248" s="11" t="str">
        <f>IF(B248="","",SUMIFS(D.1[Lợi nhuận gộp],D.1[Phân loại SP],C248))</f>
        <v/>
      </c>
      <c r="G248" s="21" t="str">
        <f t="shared" si="5"/>
        <v/>
      </c>
      <c r="H248" s="21"/>
      <c r="I248" s="21"/>
      <c r="J248" s="21"/>
    </row>
    <row r="249" spans="2:10" ht="27.75" customHeight="1">
      <c r="B249" s="4" t="str">
        <f>IF(COUNT(#REF!)&gt;=(ROW(A249)-99),ROW(A249)-99,"")</f>
        <v/>
      </c>
      <c r="C249" s="5" t="str">
        <f>IF(B249="","",INDEX(#REF!,B249))</f>
        <v/>
      </c>
      <c r="D249" s="11" t="str">
        <f>IF(B249="","",SUMIFS(D.1[Giá trị hàng tồn cuối kỳ],D.1[Phân loại SP],C249))</f>
        <v/>
      </c>
      <c r="E249" s="11" t="str">
        <f>IF(B249="","",SUMIFS(D.1[Doanh thu],D.1[Phân loại SP],C249))</f>
        <v/>
      </c>
      <c r="F249" s="11" t="str">
        <f>IF(B249="","",SUMIFS(D.1[Lợi nhuận gộp],D.1[Phân loại SP],C249))</f>
        <v/>
      </c>
      <c r="G249" s="21" t="str">
        <f t="shared" si="5"/>
        <v/>
      </c>
      <c r="H249" s="21"/>
      <c r="I249" s="21"/>
      <c r="J249" s="21"/>
    </row>
    <row r="250" spans="2:10" ht="27.75" customHeight="1">
      <c r="B250" s="4" t="str">
        <f>IF(COUNT(#REF!)&gt;=(ROW(A250)-99),ROW(A250)-99,"")</f>
        <v/>
      </c>
      <c r="C250" s="5" t="str">
        <f>IF(B250="","",INDEX(#REF!,B250))</f>
        <v/>
      </c>
      <c r="D250" s="11" t="str">
        <f>IF(B250="","",SUMIFS(D.1[Giá trị hàng tồn cuối kỳ],D.1[Phân loại SP],C250))</f>
        <v/>
      </c>
      <c r="E250" s="11" t="str">
        <f>IF(B250="","",SUMIFS(D.1[Doanh thu],D.1[Phân loại SP],C250))</f>
        <v/>
      </c>
      <c r="F250" s="11" t="str">
        <f>IF(B250="","",SUMIFS(D.1[Lợi nhuận gộp],D.1[Phân loại SP],C250))</f>
        <v/>
      </c>
      <c r="G250" s="21" t="str">
        <f t="shared" si="5"/>
        <v/>
      </c>
      <c r="H250" s="21"/>
      <c r="I250" s="21"/>
      <c r="J250" s="21"/>
    </row>
    <row r="251" spans="2:10" ht="27.75" customHeight="1">
      <c r="B251" s="4" t="str">
        <f>IF(COUNT(#REF!)&gt;=(ROW(A251)-99),ROW(A251)-99,"")</f>
        <v/>
      </c>
      <c r="C251" s="5" t="str">
        <f>IF(B251="","",INDEX(#REF!,B251))</f>
        <v/>
      </c>
      <c r="D251" s="11" t="str">
        <f>IF(B251="","",SUMIFS(D.1[Giá trị hàng tồn cuối kỳ],D.1[Phân loại SP],C251))</f>
        <v/>
      </c>
      <c r="E251" s="11" t="str">
        <f>IF(B251="","",SUMIFS(D.1[Doanh thu],D.1[Phân loại SP],C251))</f>
        <v/>
      </c>
      <c r="F251" s="11" t="str">
        <f>IF(B251="","",SUMIFS(D.1[Lợi nhuận gộp],D.1[Phân loại SP],C251))</f>
        <v/>
      </c>
      <c r="G251" s="21" t="str">
        <f t="shared" si="5"/>
        <v/>
      </c>
      <c r="H251" s="21"/>
      <c r="I251" s="21"/>
      <c r="J251" s="21"/>
    </row>
    <row r="252" spans="2:10" ht="27.75" customHeight="1">
      <c r="B252" s="4" t="str">
        <f>IF(COUNT(#REF!)&gt;=(ROW(A252)-99),ROW(A252)-99,"")</f>
        <v/>
      </c>
      <c r="C252" s="5" t="str">
        <f>IF(B252="","",INDEX(#REF!,B252))</f>
        <v/>
      </c>
      <c r="D252" s="11" t="str">
        <f>IF(B252="","",SUMIFS(D.1[Giá trị hàng tồn cuối kỳ],D.1[Phân loại SP],C252))</f>
        <v/>
      </c>
      <c r="E252" s="11" t="str">
        <f>IF(B252="","",SUMIFS(D.1[Doanh thu],D.1[Phân loại SP],C252))</f>
        <v/>
      </c>
      <c r="F252" s="11" t="str">
        <f>IF(B252="","",SUMIFS(D.1[Lợi nhuận gộp],D.1[Phân loại SP],C252))</f>
        <v/>
      </c>
      <c r="G252" s="21" t="str">
        <f t="shared" si="5"/>
        <v/>
      </c>
      <c r="H252" s="21"/>
      <c r="I252" s="21"/>
      <c r="J252" s="21"/>
    </row>
    <row r="253" spans="2:10" ht="27.75" customHeight="1">
      <c r="B253" s="4" t="str">
        <f>IF(COUNT(#REF!)&gt;=(ROW(A253)-99),ROW(A253)-99,"")</f>
        <v/>
      </c>
      <c r="C253" s="5" t="str">
        <f>IF(B253="","",INDEX(#REF!,B253))</f>
        <v/>
      </c>
      <c r="D253" s="11" t="str">
        <f>IF(B253="","",SUMIFS(D.1[Giá trị hàng tồn cuối kỳ],D.1[Phân loại SP],C253))</f>
        <v/>
      </c>
      <c r="E253" s="11" t="str">
        <f>IF(B253="","",SUMIFS(D.1[Doanh thu],D.1[Phân loại SP],C253))</f>
        <v/>
      </c>
      <c r="F253" s="11" t="str">
        <f>IF(B253="","",SUMIFS(D.1[Lợi nhuận gộp],D.1[Phân loại SP],C253))</f>
        <v/>
      </c>
      <c r="G253" s="21" t="str">
        <f t="shared" si="5"/>
        <v/>
      </c>
      <c r="H253" s="21"/>
      <c r="I253" s="21"/>
      <c r="J253" s="21"/>
    </row>
    <row r="254" spans="2:10" ht="27.75" customHeight="1">
      <c r="B254" s="4" t="str">
        <f>IF(COUNT(#REF!)&gt;=(ROW(A254)-99),ROW(A254)-99,"")</f>
        <v/>
      </c>
      <c r="C254" s="5" t="str">
        <f>IF(B254="","",INDEX(#REF!,B254))</f>
        <v/>
      </c>
      <c r="D254" s="11" t="str">
        <f>IF(B254="","",SUMIFS(D.1[Giá trị hàng tồn cuối kỳ],D.1[Phân loại SP],C254))</f>
        <v/>
      </c>
      <c r="E254" s="11" t="str">
        <f>IF(B254="","",SUMIFS(D.1[Doanh thu],D.1[Phân loại SP],C254))</f>
        <v/>
      </c>
      <c r="F254" s="11" t="str">
        <f>IF(B254="","",SUMIFS(D.1[Lợi nhuận gộp],D.1[Phân loại SP],C254))</f>
        <v/>
      </c>
      <c r="G254" s="21" t="str">
        <f t="shared" si="5"/>
        <v/>
      </c>
      <c r="H254" s="21"/>
      <c r="I254" s="21"/>
      <c r="J254" s="21"/>
    </row>
    <row r="255" spans="2:10" ht="27.75" customHeight="1">
      <c r="B255" s="4" t="str">
        <f>IF(COUNT(#REF!)&gt;=(ROW(A255)-99),ROW(A255)-99,"")</f>
        <v/>
      </c>
      <c r="C255" s="5" t="str">
        <f>IF(B255="","",INDEX(#REF!,B255))</f>
        <v/>
      </c>
      <c r="D255" s="11" t="str">
        <f>IF(B255="","",SUMIFS(D.1[Giá trị hàng tồn cuối kỳ],D.1[Phân loại SP],C255))</f>
        <v/>
      </c>
      <c r="E255" s="11" t="str">
        <f>IF(B255="","",SUMIFS(D.1[Doanh thu],D.1[Phân loại SP],C255))</f>
        <v/>
      </c>
      <c r="F255" s="11" t="str">
        <f>IF(B255="","",SUMIFS(D.1[Lợi nhuận gộp],D.1[Phân loại SP],C255))</f>
        <v/>
      </c>
      <c r="G255" s="21" t="str">
        <f t="shared" si="5"/>
        <v/>
      </c>
      <c r="H255" s="21"/>
      <c r="I255" s="21"/>
      <c r="J255" s="21"/>
    </row>
    <row r="256" spans="2:10" ht="27.75" customHeight="1">
      <c r="B256" s="4" t="str">
        <f>IF(COUNT(#REF!)&gt;=(ROW(A256)-99),ROW(A256)-99,"")</f>
        <v/>
      </c>
      <c r="C256" s="5" t="str">
        <f>IF(B256="","",INDEX(#REF!,B256))</f>
        <v/>
      </c>
      <c r="D256" s="11" t="str">
        <f>IF(B256="","",SUMIFS(D.1[Giá trị hàng tồn cuối kỳ],D.1[Phân loại SP],C256))</f>
        <v/>
      </c>
      <c r="E256" s="11" t="str">
        <f>IF(B256="","",SUMIFS(D.1[Doanh thu],D.1[Phân loại SP],C256))</f>
        <v/>
      </c>
      <c r="F256" s="11" t="str">
        <f>IF(B256="","",SUMIFS(D.1[Lợi nhuận gộp],D.1[Phân loại SP],C256))</f>
        <v/>
      </c>
      <c r="G256" s="21" t="str">
        <f t="shared" si="5"/>
        <v/>
      </c>
      <c r="H256" s="21"/>
      <c r="I256" s="21"/>
      <c r="J256" s="21"/>
    </row>
    <row r="257" spans="2:10" ht="27.75" customHeight="1">
      <c r="B257" s="4" t="str">
        <f>IF(COUNT(#REF!)&gt;=(ROW(A257)-99),ROW(A257)-99,"")</f>
        <v/>
      </c>
      <c r="C257" s="5" t="str">
        <f>IF(B257="","",INDEX(#REF!,B257))</f>
        <v/>
      </c>
      <c r="D257" s="11" t="str">
        <f>IF(B257="","",SUMIFS(D.1[Giá trị hàng tồn cuối kỳ],D.1[Phân loại SP],C257))</f>
        <v/>
      </c>
      <c r="E257" s="11" t="str">
        <f>IF(B257="","",SUMIFS(D.1[Doanh thu],D.1[Phân loại SP],C257))</f>
        <v/>
      </c>
      <c r="F257" s="11" t="str">
        <f>IF(B257="","",SUMIFS(D.1[Lợi nhuận gộp],D.1[Phân loại SP],C257))</f>
        <v/>
      </c>
      <c r="G257" s="21" t="str">
        <f t="shared" si="5"/>
        <v/>
      </c>
      <c r="H257" s="21"/>
      <c r="I257" s="21"/>
      <c r="J257" s="21"/>
    </row>
    <row r="258" spans="2:10" ht="27.75" customHeight="1">
      <c r="B258" s="4" t="str">
        <f>IF(COUNT(#REF!)&gt;=(ROW(A258)-99),ROW(A258)-99,"")</f>
        <v/>
      </c>
      <c r="C258" s="5" t="str">
        <f>IF(B258="","",INDEX(#REF!,B258))</f>
        <v/>
      </c>
      <c r="D258" s="11" t="str">
        <f>IF(B258="","",SUMIFS(D.1[Giá trị hàng tồn cuối kỳ],D.1[Phân loại SP],C258))</f>
        <v/>
      </c>
      <c r="E258" s="11" t="str">
        <f>IF(B258="","",SUMIFS(D.1[Doanh thu],D.1[Phân loại SP],C258))</f>
        <v/>
      </c>
      <c r="F258" s="11" t="str">
        <f>IF(B258="","",SUMIFS(D.1[Lợi nhuận gộp],D.1[Phân loại SP],C258))</f>
        <v/>
      </c>
      <c r="G258" s="21" t="str">
        <f t="shared" si="5"/>
        <v/>
      </c>
      <c r="H258" s="21"/>
      <c r="I258" s="21"/>
      <c r="J258" s="21"/>
    </row>
    <row r="259" spans="2:10" ht="27.75" customHeight="1">
      <c r="B259" s="4" t="str">
        <f>IF(COUNT(#REF!)&gt;=(ROW(A259)-99),ROW(A259)-99,"")</f>
        <v/>
      </c>
      <c r="C259" s="5" t="str">
        <f>IF(B259="","",INDEX(#REF!,B259))</f>
        <v/>
      </c>
      <c r="D259" s="11" t="str">
        <f>IF(B259="","",SUMIFS(D.1[Giá trị hàng tồn cuối kỳ],D.1[Phân loại SP],C259))</f>
        <v/>
      </c>
      <c r="E259" s="11" t="str">
        <f>IF(B259="","",SUMIFS(D.1[Doanh thu],D.1[Phân loại SP],C259))</f>
        <v/>
      </c>
      <c r="F259" s="11" t="str">
        <f>IF(B259="","",SUMIFS(D.1[Lợi nhuận gộp],D.1[Phân loại SP],C259))</f>
        <v/>
      </c>
      <c r="G259" s="21" t="str">
        <f t="shared" si="5"/>
        <v/>
      </c>
      <c r="H259" s="21"/>
      <c r="I259" s="21"/>
      <c r="J259" s="21"/>
    </row>
    <row r="260" spans="2:10" ht="27.75" customHeight="1">
      <c r="B260" s="4" t="str">
        <f>IF(COUNT(#REF!)&gt;=(ROW(A260)-99),ROW(A260)-99,"")</f>
        <v/>
      </c>
      <c r="C260" s="5" t="str">
        <f>IF(B260="","",INDEX(#REF!,B260))</f>
        <v/>
      </c>
      <c r="D260" s="11" t="str">
        <f>IF(B260="","",SUMIFS(D.1[Giá trị hàng tồn cuối kỳ],D.1[Phân loại SP],C260))</f>
        <v/>
      </c>
      <c r="E260" s="11" t="str">
        <f>IF(B260="","",SUMIFS(D.1[Doanh thu],D.1[Phân loại SP],C260))</f>
        <v/>
      </c>
      <c r="F260" s="11" t="str">
        <f>IF(B260="","",SUMIFS(D.1[Lợi nhuận gộp],D.1[Phân loại SP],C260))</f>
        <v/>
      </c>
      <c r="G260" s="21" t="str">
        <f t="shared" si="5"/>
        <v/>
      </c>
      <c r="H260" s="21"/>
      <c r="I260" s="21"/>
      <c r="J260" s="21"/>
    </row>
    <row r="261" spans="2:10" ht="27.75" customHeight="1">
      <c r="B261" s="4" t="str">
        <f>IF(COUNT(#REF!)&gt;=(ROW(A261)-99),ROW(A261)-99,"")</f>
        <v/>
      </c>
      <c r="C261" s="5" t="str">
        <f>IF(B261="","",INDEX(#REF!,B261))</f>
        <v/>
      </c>
      <c r="D261" s="11" t="str">
        <f>IF(B261="","",SUMIFS(D.1[Giá trị hàng tồn cuối kỳ],D.1[Phân loại SP],C261))</f>
        <v/>
      </c>
      <c r="E261" s="11" t="str">
        <f>IF(B261="","",SUMIFS(D.1[Doanh thu],D.1[Phân loại SP],C261))</f>
        <v/>
      </c>
      <c r="F261" s="11" t="str">
        <f>IF(B261="","",SUMIFS(D.1[Lợi nhuận gộp],D.1[Phân loại SP],C261))</f>
        <v/>
      </c>
      <c r="G261" s="21" t="str">
        <f t="shared" si="5"/>
        <v/>
      </c>
      <c r="H261" s="21"/>
      <c r="I261" s="21"/>
      <c r="J261" s="21"/>
    </row>
    <row r="262" spans="2:10" ht="27.75" customHeight="1">
      <c r="B262" s="4" t="str">
        <f>IF(COUNT(#REF!)&gt;=(ROW(A262)-99),ROW(A262)-99,"")</f>
        <v/>
      </c>
      <c r="C262" s="5" t="str">
        <f>IF(B262="","",INDEX(#REF!,B262))</f>
        <v/>
      </c>
      <c r="D262" s="11" t="str">
        <f>IF(B262="","",SUMIFS(D.1[Giá trị hàng tồn cuối kỳ],D.1[Phân loại SP],C262))</f>
        <v/>
      </c>
      <c r="E262" s="11" t="str">
        <f>IF(B262="","",SUMIFS(D.1[Doanh thu],D.1[Phân loại SP],C262))</f>
        <v/>
      </c>
      <c r="F262" s="11" t="str">
        <f>IF(B262="","",SUMIFS(D.1[Lợi nhuận gộp],D.1[Phân loại SP],C262))</f>
        <v/>
      </c>
      <c r="G262" s="21" t="str">
        <f t="shared" si="5"/>
        <v/>
      </c>
      <c r="H262" s="21"/>
      <c r="I262" s="21"/>
      <c r="J262" s="21"/>
    </row>
    <row r="263" spans="2:10" ht="27.75" customHeight="1">
      <c r="B263" s="4" t="str">
        <f>IF(COUNT(#REF!)&gt;=(ROW(A263)-99),ROW(A263)-99,"")</f>
        <v/>
      </c>
      <c r="C263" s="5" t="str">
        <f>IF(B263="","",INDEX(#REF!,B263))</f>
        <v/>
      </c>
      <c r="D263" s="11" t="str">
        <f>IF(B263="","",SUMIFS(D.1[Giá trị hàng tồn cuối kỳ],D.1[Phân loại SP],C263))</f>
        <v/>
      </c>
      <c r="E263" s="11" t="str">
        <f>IF(B263="","",SUMIFS(D.1[Doanh thu],D.1[Phân loại SP],C263))</f>
        <v/>
      </c>
      <c r="F263" s="11" t="str">
        <f>IF(B263="","",SUMIFS(D.1[Lợi nhuận gộp],D.1[Phân loại SP],C263))</f>
        <v/>
      </c>
      <c r="G263" s="21" t="str">
        <f t="shared" si="5"/>
        <v/>
      </c>
      <c r="H263" s="21"/>
      <c r="I263" s="21"/>
      <c r="J263" s="21"/>
    </row>
    <row r="264" spans="2:10" ht="27.75" customHeight="1">
      <c r="B264" s="4" t="str">
        <f>IF(COUNT(#REF!)&gt;=(ROW(A264)-99),ROW(A264)-99,"")</f>
        <v/>
      </c>
      <c r="C264" s="5" t="str">
        <f>IF(B264="","",INDEX(#REF!,B264))</f>
        <v/>
      </c>
      <c r="D264" s="11" t="str">
        <f>IF(B264="","",SUMIFS(D.1[Giá trị hàng tồn cuối kỳ],D.1[Phân loại SP],C264))</f>
        <v/>
      </c>
      <c r="E264" s="11" t="str">
        <f>IF(B264="","",SUMIFS(D.1[Doanh thu],D.1[Phân loại SP],C264))</f>
        <v/>
      </c>
      <c r="F264" s="11" t="str">
        <f>IF(B264="","",SUMIFS(D.1[Lợi nhuận gộp],D.1[Phân loại SP],C264))</f>
        <v/>
      </c>
      <c r="G264" s="21" t="str">
        <f t="shared" si="5"/>
        <v/>
      </c>
      <c r="H264" s="21"/>
      <c r="I264" s="21"/>
      <c r="J264" s="21"/>
    </row>
    <row r="265" spans="2:10" ht="27.75" customHeight="1">
      <c r="B265" s="4" t="str">
        <f>IF(COUNT(#REF!)&gt;=(ROW(A265)-99),ROW(A265)-99,"")</f>
        <v/>
      </c>
      <c r="C265" s="5" t="str">
        <f>IF(B265="","",INDEX(#REF!,B265))</f>
        <v/>
      </c>
      <c r="D265" s="11" t="str">
        <f>IF(B265="","",SUMIFS(D.1[Giá trị hàng tồn cuối kỳ],D.1[Phân loại SP],C265))</f>
        <v/>
      </c>
      <c r="E265" s="11" t="str">
        <f>IF(B265="","",SUMIFS(D.1[Doanh thu],D.1[Phân loại SP],C265))</f>
        <v/>
      </c>
      <c r="F265" s="11" t="str">
        <f>IF(B265="","",SUMIFS(D.1[Lợi nhuận gộp],D.1[Phân loại SP],C265))</f>
        <v/>
      </c>
      <c r="G265" s="21" t="str">
        <f t="shared" si="5"/>
        <v/>
      </c>
      <c r="H265" s="21"/>
      <c r="I265" s="21"/>
      <c r="J265" s="21"/>
    </row>
    <row r="266" spans="2:10" ht="27.75" customHeight="1">
      <c r="B266" s="4" t="str">
        <f>IF(COUNT(#REF!)&gt;=(ROW(A266)-99),ROW(A266)-99,"")</f>
        <v/>
      </c>
      <c r="C266" s="5" t="str">
        <f>IF(B266="","",INDEX(#REF!,B266))</f>
        <v/>
      </c>
      <c r="D266" s="11" t="str">
        <f>IF(B266="","",SUMIFS(D.1[Giá trị hàng tồn cuối kỳ],D.1[Phân loại SP],C266))</f>
        <v/>
      </c>
      <c r="E266" s="11" t="str">
        <f>IF(B266="","",SUMIFS(D.1[Doanh thu],D.1[Phân loại SP],C266))</f>
        <v/>
      </c>
      <c r="F266" s="11" t="str">
        <f>IF(B266="","",SUMIFS(D.1[Lợi nhuận gộp],D.1[Phân loại SP],C266))</f>
        <v/>
      </c>
      <c r="G266" s="21" t="str">
        <f t="shared" si="5"/>
        <v/>
      </c>
      <c r="H266" s="21"/>
      <c r="I266" s="21"/>
      <c r="J266" s="21"/>
    </row>
    <row r="267" spans="2:10" ht="27.75" customHeight="1">
      <c r="B267" s="4" t="str">
        <f>IF(COUNT(#REF!)&gt;=(ROW(A267)-99),ROW(A267)-99,"")</f>
        <v/>
      </c>
      <c r="C267" s="5" t="str">
        <f>IF(B267="","",INDEX(#REF!,B267))</f>
        <v/>
      </c>
      <c r="D267" s="11" t="str">
        <f>IF(B267="","",SUMIFS(D.1[Giá trị hàng tồn cuối kỳ],D.1[Phân loại SP],C267))</f>
        <v/>
      </c>
      <c r="E267" s="11" t="str">
        <f>IF(B267="","",SUMIFS(D.1[Doanh thu],D.1[Phân loại SP],C267))</f>
        <v/>
      </c>
      <c r="F267" s="11" t="str">
        <f>IF(B267="","",SUMIFS(D.1[Lợi nhuận gộp],D.1[Phân loại SP],C267))</f>
        <v/>
      </c>
      <c r="G267" s="21" t="str">
        <f t="shared" si="5"/>
        <v/>
      </c>
      <c r="H267" s="21"/>
      <c r="I267" s="21"/>
      <c r="J267" s="21"/>
    </row>
    <row r="268" spans="2:10" ht="27.75" customHeight="1">
      <c r="B268" s="4" t="str">
        <f>IF(COUNT(#REF!)&gt;=(ROW(A268)-99),ROW(A268)-99,"")</f>
        <v/>
      </c>
      <c r="C268" s="5" t="str">
        <f>IF(B268="","",INDEX(#REF!,B268))</f>
        <v/>
      </c>
      <c r="D268" s="11" t="str">
        <f>IF(B268="","",SUMIFS(D.1[Giá trị hàng tồn cuối kỳ],D.1[Phân loại SP],C268))</f>
        <v/>
      </c>
      <c r="E268" s="11" t="str">
        <f>IF(B268="","",SUMIFS(D.1[Doanh thu],D.1[Phân loại SP],C268))</f>
        <v/>
      </c>
      <c r="F268" s="11" t="str">
        <f>IF(B268="","",SUMIFS(D.1[Lợi nhuận gộp],D.1[Phân loại SP],C268))</f>
        <v/>
      </c>
      <c r="G268" s="21" t="str">
        <f t="shared" si="5"/>
        <v/>
      </c>
      <c r="H268" s="21"/>
      <c r="I268" s="21"/>
      <c r="J268" s="21"/>
    </row>
    <row r="269" spans="2:10" ht="27.75" customHeight="1">
      <c r="B269" s="4" t="str">
        <f>IF(COUNT(#REF!)&gt;=(ROW(A269)-99),ROW(A269)-99,"")</f>
        <v/>
      </c>
      <c r="C269" s="5" t="str">
        <f>IF(B269="","",INDEX(#REF!,B269))</f>
        <v/>
      </c>
      <c r="D269" s="11" t="str">
        <f>IF(B269="","",SUMIFS(D.1[Giá trị hàng tồn cuối kỳ],D.1[Phân loại SP],C269))</f>
        <v/>
      </c>
      <c r="E269" s="11" t="str">
        <f>IF(B269="","",SUMIFS(D.1[Doanh thu],D.1[Phân loại SP],C269))</f>
        <v/>
      </c>
      <c r="F269" s="11" t="str">
        <f>IF(B269="","",SUMIFS(D.1[Lợi nhuận gộp],D.1[Phân loại SP],C269))</f>
        <v/>
      </c>
      <c r="G269" s="21" t="str">
        <f t="shared" si="5"/>
        <v/>
      </c>
      <c r="H269" s="21"/>
      <c r="I269" s="21"/>
      <c r="J269" s="21"/>
    </row>
    <row r="270" spans="2:10" ht="27.75" customHeight="1">
      <c r="B270" s="4" t="str">
        <f>IF(COUNT(#REF!)&gt;=(ROW(A270)-99),ROW(A270)-99,"")</f>
        <v/>
      </c>
      <c r="C270" s="5" t="str">
        <f>IF(B270="","",INDEX(#REF!,B270))</f>
        <v/>
      </c>
      <c r="D270" s="11" t="str">
        <f>IF(B270="","",SUMIFS(D.1[Giá trị hàng tồn cuối kỳ],D.1[Phân loại SP],C270))</f>
        <v/>
      </c>
      <c r="E270" s="11" t="str">
        <f>IF(B270="","",SUMIFS(D.1[Doanh thu],D.1[Phân loại SP],C270))</f>
        <v/>
      </c>
      <c r="F270" s="11" t="str">
        <f>IF(B270="","",SUMIFS(D.1[Lợi nhuận gộp],D.1[Phân loại SP],C270))</f>
        <v/>
      </c>
      <c r="G270" s="21" t="str">
        <f t="shared" si="5"/>
        <v/>
      </c>
      <c r="H270" s="21"/>
      <c r="I270" s="21"/>
      <c r="J270" s="21"/>
    </row>
    <row r="271" spans="2:10" ht="27.75" customHeight="1">
      <c r="B271" s="4" t="str">
        <f>IF(COUNT(#REF!)&gt;=(ROW(A271)-99),ROW(A271)-99,"")</f>
        <v/>
      </c>
      <c r="C271" s="5" t="str">
        <f>IF(B271="","",INDEX(#REF!,B271))</f>
        <v/>
      </c>
      <c r="D271" s="11" t="str">
        <f>IF(B271="","",SUMIFS(D.1[Giá trị hàng tồn cuối kỳ],D.1[Phân loại SP],C271))</f>
        <v/>
      </c>
      <c r="E271" s="11" t="str">
        <f>IF(B271="","",SUMIFS(D.1[Doanh thu],D.1[Phân loại SP],C271))</f>
        <v/>
      </c>
      <c r="F271" s="11" t="str">
        <f>IF(B271="","",SUMIFS(D.1[Lợi nhuận gộp],D.1[Phân loại SP],C271))</f>
        <v/>
      </c>
      <c r="G271" s="21" t="str">
        <f t="shared" si="5"/>
        <v/>
      </c>
      <c r="H271" s="21"/>
      <c r="I271" s="21"/>
      <c r="J271" s="21"/>
    </row>
    <row r="272" spans="2:10" ht="27.75" customHeight="1">
      <c r="B272" s="4" t="str">
        <f>IF(COUNT(#REF!)&gt;=(ROW(A272)-99),ROW(A272)-99,"")</f>
        <v/>
      </c>
      <c r="C272" s="5" t="str">
        <f>IF(B272="","",INDEX(#REF!,B272))</f>
        <v/>
      </c>
      <c r="D272" s="11" t="str">
        <f>IF(B272="","",SUMIFS(D.1[Giá trị hàng tồn cuối kỳ],D.1[Phân loại SP],C272))</f>
        <v/>
      </c>
      <c r="E272" s="11" t="str">
        <f>IF(B272="","",SUMIFS(D.1[Doanh thu],D.1[Phân loại SP],C272))</f>
        <v/>
      </c>
      <c r="F272" s="11" t="str">
        <f>IF(B272="","",SUMIFS(D.1[Lợi nhuận gộp],D.1[Phân loại SP],C272))</f>
        <v/>
      </c>
      <c r="G272" s="21" t="str">
        <f t="shared" si="5"/>
        <v/>
      </c>
      <c r="H272" s="21"/>
      <c r="I272" s="21"/>
      <c r="J272" s="21"/>
    </row>
    <row r="273" spans="2:10" ht="27.75" customHeight="1">
      <c r="B273" s="4" t="str">
        <f>IF(COUNT(#REF!)&gt;=(ROW(A273)-99),ROW(A273)-99,"")</f>
        <v/>
      </c>
      <c r="C273" s="5" t="str">
        <f>IF(B273="","",INDEX(#REF!,B273))</f>
        <v/>
      </c>
      <c r="D273" s="11" t="str">
        <f>IF(B273="","",SUMIFS(D.1[Giá trị hàng tồn cuối kỳ],D.1[Phân loại SP],C273))</f>
        <v/>
      </c>
      <c r="E273" s="11" t="str">
        <f>IF(B273="","",SUMIFS(D.1[Doanh thu],D.1[Phân loại SP],C273))</f>
        <v/>
      </c>
      <c r="F273" s="11" t="str">
        <f>IF(B273="","",SUMIFS(D.1[Lợi nhuận gộp],D.1[Phân loại SP],C273))</f>
        <v/>
      </c>
      <c r="G273" s="21" t="str">
        <f t="shared" si="5"/>
        <v/>
      </c>
      <c r="H273" s="21"/>
      <c r="I273" s="21"/>
      <c r="J273" s="21"/>
    </row>
    <row r="274" spans="2:10" ht="27.75" customHeight="1">
      <c r="B274" s="4" t="str">
        <f>IF(COUNT(#REF!)&gt;=(ROW(A274)-99),ROW(A274)-99,"")</f>
        <v/>
      </c>
      <c r="C274" s="5" t="str">
        <f>IF(B274="","",INDEX(#REF!,B274))</f>
        <v/>
      </c>
      <c r="D274" s="11" t="str">
        <f>IF(B274="","",SUMIFS(D.1[Giá trị hàng tồn cuối kỳ],D.1[Phân loại SP],C274))</f>
        <v/>
      </c>
      <c r="E274" s="11" t="str">
        <f>IF(B274="","",SUMIFS(D.1[Doanh thu],D.1[Phân loại SP],C274))</f>
        <v/>
      </c>
      <c r="F274" s="11" t="str">
        <f>IF(B274="","",SUMIFS(D.1[Lợi nhuận gộp],D.1[Phân loại SP],C274))</f>
        <v/>
      </c>
      <c r="G274" s="21" t="str">
        <f t="shared" si="5"/>
        <v/>
      </c>
      <c r="H274" s="21"/>
      <c r="I274" s="21"/>
      <c r="J274" s="21"/>
    </row>
    <row r="275" spans="2:10" ht="27.75" customHeight="1">
      <c r="B275" s="4" t="str">
        <f>IF(COUNT(#REF!)&gt;=(ROW(A275)-99),ROW(A275)-99,"")</f>
        <v/>
      </c>
      <c r="C275" s="5" t="str">
        <f>IF(B275="","",INDEX(#REF!,B275))</f>
        <v/>
      </c>
      <c r="D275" s="11" t="str">
        <f>IF(B275="","",SUMIFS(D.1[Giá trị hàng tồn cuối kỳ],D.1[Phân loại SP],C275))</f>
        <v/>
      </c>
      <c r="E275" s="11" t="str">
        <f>IF(B275="","",SUMIFS(D.1[Doanh thu],D.1[Phân loại SP],C275))</f>
        <v/>
      </c>
      <c r="F275" s="11" t="str">
        <f>IF(B275="","",SUMIFS(D.1[Lợi nhuận gộp],D.1[Phân loại SP],C275))</f>
        <v/>
      </c>
      <c r="G275" s="21" t="str">
        <f t="shared" si="5"/>
        <v/>
      </c>
      <c r="H275" s="21"/>
      <c r="I275" s="21"/>
      <c r="J275" s="21"/>
    </row>
    <row r="276" spans="2:10" ht="27.75" customHeight="1">
      <c r="B276" s="4" t="str">
        <f>IF(COUNT(#REF!)&gt;=(ROW(A276)-99),ROW(A276)-99,"")</f>
        <v/>
      </c>
      <c r="C276" s="5" t="str">
        <f>IF(B276="","",INDEX(#REF!,B276))</f>
        <v/>
      </c>
      <c r="D276" s="11" t="str">
        <f>IF(B276="","",SUMIFS(D.1[Giá trị hàng tồn cuối kỳ],D.1[Phân loại SP],C276))</f>
        <v/>
      </c>
      <c r="E276" s="11" t="str">
        <f>IF(B276="","",SUMIFS(D.1[Doanh thu],D.1[Phân loại SP],C276))</f>
        <v/>
      </c>
      <c r="F276" s="11" t="str">
        <f>IF(B276="","",SUMIFS(D.1[Lợi nhuận gộp],D.1[Phân loại SP],C276))</f>
        <v/>
      </c>
      <c r="G276" s="21" t="str">
        <f t="shared" si="5"/>
        <v/>
      </c>
      <c r="H276" s="21"/>
      <c r="I276" s="21"/>
      <c r="J276" s="21"/>
    </row>
    <row r="277" spans="2:10" ht="27.75" customHeight="1">
      <c r="B277" s="4" t="str">
        <f>IF(COUNT(#REF!)&gt;=(ROW(A277)-99),ROW(A277)-99,"")</f>
        <v/>
      </c>
      <c r="C277" s="5" t="str">
        <f>IF(B277="","",INDEX(#REF!,B277))</f>
        <v/>
      </c>
      <c r="D277" s="11" t="str">
        <f>IF(B277="","",SUMIFS(D.1[Giá trị hàng tồn cuối kỳ],D.1[Phân loại SP],C277))</f>
        <v/>
      </c>
      <c r="E277" s="11" t="str">
        <f>IF(B277="","",SUMIFS(D.1[Doanh thu],D.1[Phân loại SP],C277))</f>
        <v/>
      </c>
      <c r="F277" s="11" t="str">
        <f>IF(B277="","",SUMIFS(D.1[Lợi nhuận gộp],D.1[Phân loại SP],C277))</f>
        <v/>
      </c>
      <c r="G277" s="21" t="str">
        <f t="shared" si="5"/>
        <v/>
      </c>
      <c r="H277" s="21"/>
      <c r="I277" s="21"/>
      <c r="J277" s="21"/>
    </row>
    <row r="278" spans="2:10" ht="27.75" customHeight="1">
      <c r="B278" s="4" t="str">
        <f>IF(COUNT(#REF!)&gt;=(ROW(A278)-99),ROW(A278)-99,"")</f>
        <v/>
      </c>
      <c r="C278" s="5" t="str">
        <f>IF(B278="","",INDEX(#REF!,B278))</f>
        <v/>
      </c>
      <c r="D278" s="11" t="str">
        <f>IF(B278="","",SUMIFS(D.1[Giá trị hàng tồn cuối kỳ],D.1[Phân loại SP],C278))</f>
        <v/>
      </c>
      <c r="E278" s="11" t="str">
        <f>IF(B278="","",SUMIFS(D.1[Doanh thu],D.1[Phân loại SP],C278))</f>
        <v/>
      </c>
      <c r="F278" s="11" t="str">
        <f>IF(B278="","",SUMIFS(D.1[Lợi nhuận gộp],D.1[Phân loại SP],C278))</f>
        <v/>
      </c>
      <c r="G278" s="21" t="str">
        <f t="shared" si="5"/>
        <v/>
      </c>
      <c r="H278" s="21"/>
      <c r="I278" s="21"/>
      <c r="J278" s="21"/>
    </row>
    <row r="279" spans="2:10" ht="27.75" customHeight="1">
      <c r="B279" s="4" t="str">
        <f>IF(COUNT(#REF!)&gt;=(ROW(A279)-99),ROW(A279)-99,"")</f>
        <v/>
      </c>
      <c r="C279" s="5" t="str">
        <f>IF(B279="","",INDEX(#REF!,B279))</f>
        <v/>
      </c>
      <c r="D279" s="11" t="str">
        <f>IF(B279="","",SUMIFS(D.1[Giá trị hàng tồn cuối kỳ],D.1[Phân loại SP],C279))</f>
        <v/>
      </c>
      <c r="E279" s="11" t="str">
        <f>IF(B279="","",SUMIFS(D.1[Doanh thu],D.1[Phân loại SP],C279))</f>
        <v/>
      </c>
      <c r="F279" s="11" t="str">
        <f>IF(B279="","",SUMIFS(D.1[Lợi nhuận gộp],D.1[Phân loại SP],C279))</f>
        <v/>
      </c>
      <c r="G279" s="21" t="str">
        <f t="shared" si="5"/>
        <v/>
      </c>
      <c r="H279" s="21"/>
      <c r="I279" s="21"/>
      <c r="J279" s="21"/>
    </row>
    <row r="280" spans="2:10" ht="27.75" customHeight="1">
      <c r="B280" s="4" t="str">
        <f>IF(COUNT(#REF!)&gt;=(ROW(A280)-99),ROW(A280)-99,"")</f>
        <v/>
      </c>
      <c r="C280" s="5" t="str">
        <f>IF(B280="","",INDEX(#REF!,B280))</f>
        <v/>
      </c>
      <c r="D280" s="11" t="str">
        <f>IF(B280="","",SUMIFS(D.1[Giá trị hàng tồn cuối kỳ],D.1[Phân loại SP],C280))</f>
        <v/>
      </c>
      <c r="E280" s="11" t="str">
        <f>IF(B280="","",SUMIFS(D.1[Doanh thu],D.1[Phân loại SP],C280))</f>
        <v/>
      </c>
      <c r="F280" s="11" t="str">
        <f>IF(B280="","",SUMIFS(D.1[Lợi nhuận gộp],D.1[Phân loại SP],C280))</f>
        <v/>
      </c>
      <c r="G280" s="21" t="str">
        <f t="shared" si="5"/>
        <v/>
      </c>
      <c r="H280" s="21"/>
      <c r="I280" s="21"/>
      <c r="J280" s="21"/>
    </row>
    <row r="281" spans="2:10" ht="27.75" customHeight="1">
      <c r="B281" s="4" t="str">
        <f>IF(COUNT(#REF!)&gt;=(ROW(A281)-99),ROW(A281)-99,"")</f>
        <v/>
      </c>
      <c r="C281" s="5" t="str">
        <f>IF(B281="","",INDEX(#REF!,B281))</f>
        <v/>
      </c>
      <c r="D281" s="11" t="str">
        <f>IF(B281="","",SUMIFS(D.1[Giá trị hàng tồn cuối kỳ],D.1[Phân loại SP],C281))</f>
        <v/>
      </c>
      <c r="E281" s="11" t="str">
        <f>IF(B281="","",SUMIFS(D.1[Doanh thu],D.1[Phân loại SP],C281))</f>
        <v/>
      </c>
      <c r="F281" s="11" t="str">
        <f>IF(B281="","",SUMIFS(D.1[Lợi nhuận gộp],D.1[Phân loại SP],C281))</f>
        <v/>
      </c>
      <c r="G281" s="21" t="str">
        <f t="shared" si="5"/>
        <v/>
      </c>
      <c r="H281" s="21"/>
      <c r="I281" s="21"/>
      <c r="J281" s="21"/>
    </row>
    <row r="282" spans="2:10" ht="27.75" customHeight="1">
      <c r="B282" s="4" t="str">
        <f>IF(COUNT(#REF!)&gt;=(ROW(A282)-99),ROW(A282)-99,"")</f>
        <v/>
      </c>
      <c r="C282" s="5" t="str">
        <f>IF(B282="","",INDEX(#REF!,B282))</f>
        <v/>
      </c>
      <c r="D282" s="11" t="str">
        <f>IF(B282="","",SUMIFS(D.1[Giá trị hàng tồn cuối kỳ],D.1[Phân loại SP],C282))</f>
        <v/>
      </c>
      <c r="E282" s="11" t="str">
        <f>IF(B282="","",SUMIFS(D.1[Doanh thu],D.1[Phân loại SP],C282))</f>
        <v/>
      </c>
      <c r="F282" s="11" t="str">
        <f>IF(B282="","",SUMIFS(D.1[Lợi nhuận gộp],D.1[Phân loại SP],C282))</f>
        <v/>
      </c>
      <c r="G282" s="21" t="str">
        <f t="shared" si="5"/>
        <v/>
      </c>
      <c r="H282" s="21"/>
      <c r="I282" s="21"/>
      <c r="J282" s="21"/>
    </row>
    <row r="283" spans="2:10" ht="27.75" customHeight="1">
      <c r="B283" s="4" t="str">
        <f>IF(COUNT(#REF!)&gt;=(ROW(A283)-99),ROW(A283)-99,"")</f>
        <v/>
      </c>
      <c r="C283" s="5" t="str">
        <f>IF(B283="","",INDEX(#REF!,B283))</f>
        <v/>
      </c>
      <c r="D283" s="11" t="str">
        <f>IF(B283="","",SUMIFS(D.1[Giá trị hàng tồn cuối kỳ],D.1[Phân loại SP],C283))</f>
        <v/>
      </c>
      <c r="E283" s="11" t="str">
        <f>IF(B283="","",SUMIFS(D.1[Doanh thu],D.1[Phân loại SP],C283))</f>
        <v/>
      </c>
      <c r="F283" s="11" t="str">
        <f>IF(B283="","",SUMIFS(D.1[Lợi nhuận gộp],D.1[Phân loại SP],C283))</f>
        <v/>
      </c>
      <c r="G283" s="21" t="str">
        <f t="shared" si="5"/>
        <v/>
      </c>
      <c r="H283" s="21"/>
      <c r="I283" s="21"/>
      <c r="J283" s="21"/>
    </row>
    <row r="284" spans="2:10" ht="27.75" customHeight="1">
      <c r="B284" s="4" t="str">
        <f>IF(COUNT(#REF!)&gt;=(ROW(A284)-99),ROW(A284)-99,"")</f>
        <v/>
      </c>
      <c r="C284" s="5" t="str">
        <f>IF(B284="","",INDEX(#REF!,B284))</f>
        <v/>
      </c>
      <c r="D284" s="11" t="str">
        <f>IF(B284="","",SUMIFS(D.1[Giá trị hàng tồn cuối kỳ],D.1[Phân loại SP],C284))</f>
        <v/>
      </c>
      <c r="E284" s="11" t="str">
        <f>IF(B284="","",SUMIFS(D.1[Doanh thu],D.1[Phân loại SP],C284))</f>
        <v/>
      </c>
      <c r="F284" s="11" t="str">
        <f>IF(B284="","",SUMIFS(D.1[Lợi nhuận gộp],D.1[Phân loại SP],C284))</f>
        <v/>
      </c>
      <c r="G284" s="21" t="str">
        <f t="shared" si="5"/>
        <v/>
      </c>
      <c r="H284" s="21"/>
      <c r="I284" s="21"/>
      <c r="J284" s="21"/>
    </row>
    <row r="285" spans="2:10" ht="27.75" customHeight="1">
      <c r="B285" s="4" t="str">
        <f>IF(COUNT(#REF!)&gt;=(ROW(A285)-99),ROW(A285)-99,"")</f>
        <v/>
      </c>
      <c r="C285" s="5" t="str">
        <f>IF(B285="","",INDEX(#REF!,B285))</f>
        <v/>
      </c>
      <c r="D285" s="11" t="str">
        <f>IF(B285="","",SUMIFS(D.1[Giá trị hàng tồn cuối kỳ],D.1[Phân loại SP],C285))</f>
        <v/>
      </c>
      <c r="E285" s="11" t="str">
        <f>IF(B285="","",SUMIFS(D.1[Doanh thu],D.1[Phân loại SP],C285))</f>
        <v/>
      </c>
      <c r="F285" s="11" t="str">
        <f>IF(B285="","",SUMIFS(D.1[Lợi nhuận gộp],D.1[Phân loại SP],C285))</f>
        <v/>
      </c>
      <c r="G285" s="21" t="str">
        <f t="shared" si="5"/>
        <v/>
      </c>
      <c r="H285" s="21"/>
      <c r="I285" s="21"/>
      <c r="J285" s="21"/>
    </row>
    <row r="286" spans="2:10" ht="27.75" customHeight="1">
      <c r="B286" s="4" t="str">
        <f>IF(COUNT(#REF!)&gt;=(ROW(A286)-99),ROW(A286)-99,"")</f>
        <v/>
      </c>
      <c r="C286" s="5" t="str">
        <f>IF(B286="","",INDEX(#REF!,B286))</f>
        <v/>
      </c>
      <c r="D286" s="11" t="str">
        <f>IF(B286="","",SUMIFS(D.1[Giá trị hàng tồn cuối kỳ],D.1[Phân loại SP],C286))</f>
        <v/>
      </c>
      <c r="E286" s="11" t="str">
        <f>IF(B286="","",SUMIFS(D.1[Doanh thu],D.1[Phân loại SP],C286))</f>
        <v/>
      </c>
      <c r="F286" s="11" t="str">
        <f>IF(B286="","",SUMIFS(D.1[Lợi nhuận gộp],D.1[Phân loại SP],C286))</f>
        <v/>
      </c>
      <c r="G286" s="21" t="str">
        <f t="shared" si="5"/>
        <v/>
      </c>
      <c r="H286" s="21"/>
      <c r="I286" s="21"/>
      <c r="J286" s="21"/>
    </row>
    <row r="287" spans="2:10" ht="27.75" customHeight="1">
      <c r="B287" s="4" t="str">
        <f>IF(COUNT(#REF!)&gt;=(ROW(A287)-99),ROW(A287)-99,"")</f>
        <v/>
      </c>
      <c r="C287" s="5" t="str">
        <f>IF(B287="","",INDEX(#REF!,B287))</f>
        <v/>
      </c>
      <c r="D287" s="11" t="str">
        <f>IF(B287="","",SUMIFS(D.1[Giá trị hàng tồn cuối kỳ],D.1[Phân loại SP],C287))</f>
        <v/>
      </c>
      <c r="E287" s="11" t="str">
        <f>IF(B287="","",SUMIFS(D.1[Doanh thu],D.1[Phân loại SP],C287))</f>
        <v/>
      </c>
      <c r="F287" s="11" t="str">
        <f>IF(B287="","",SUMIFS(D.1[Lợi nhuận gộp],D.1[Phân loại SP],C287))</f>
        <v/>
      </c>
      <c r="G287" s="21" t="str">
        <f t="shared" si="5"/>
        <v/>
      </c>
      <c r="H287" s="21"/>
      <c r="I287" s="21"/>
      <c r="J287" s="21"/>
    </row>
    <row r="288" spans="2:10" ht="27.75" customHeight="1">
      <c r="B288" s="4" t="str">
        <f>IF(COUNT(#REF!)&gt;=(ROW(A288)-99),ROW(A288)-99,"")</f>
        <v/>
      </c>
      <c r="C288" s="5" t="str">
        <f>IF(B288="","",INDEX(#REF!,B288))</f>
        <v/>
      </c>
      <c r="D288" s="11" t="str">
        <f>IF(B288="","",SUMIFS(D.1[Giá trị hàng tồn cuối kỳ],D.1[Phân loại SP],C288))</f>
        <v/>
      </c>
      <c r="E288" s="11" t="str">
        <f>IF(B288="","",SUMIFS(D.1[Doanh thu],D.1[Phân loại SP],C288))</f>
        <v/>
      </c>
      <c r="F288" s="11" t="str">
        <f>IF(B288="","",SUMIFS(D.1[Lợi nhuận gộp],D.1[Phân loại SP],C288))</f>
        <v/>
      </c>
      <c r="G288" s="21" t="str">
        <f t="shared" si="5"/>
        <v/>
      </c>
      <c r="H288" s="21"/>
      <c r="I288" s="21"/>
      <c r="J288" s="21"/>
    </row>
    <row r="289" spans="2:10" ht="27.75" customHeight="1">
      <c r="B289" s="4" t="str">
        <f>IF(COUNT(#REF!)&gt;=(ROW(A289)-99),ROW(A289)-99,"")</f>
        <v/>
      </c>
      <c r="C289" s="5" t="str">
        <f>IF(B289="","",INDEX(#REF!,B289))</f>
        <v/>
      </c>
      <c r="D289" s="11" t="str">
        <f>IF(B289="","",SUMIFS(D.1[Giá trị hàng tồn cuối kỳ],D.1[Phân loại SP],C289))</f>
        <v/>
      </c>
      <c r="E289" s="11" t="str">
        <f>IF(B289="","",SUMIFS(D.1[Doanh thu],D.1[Phân loại SP],C289))</f>
        <v/>
      </c>
      <c r="F289" s="11" t="str">
        <f>IF(B289="","",SUMIFS(D.1[Lợi nhuận gộp],D.1[Phân loại SP],C289))</f>
        <v/>
      </c>
      <c r="G289" s="21" t="str">
        <f t="shared" ref="G289:G296" si="6">IF(OR(B289="",F289=0),"",RANK(F289,B6LoiNhuanSP))</f>
        <v/>
      </c>
      <c r="H289" s="21"/>
      <c r="I289" s="21"/>
      <c r="J289" s="21"/>
    </row>
    <row r="290" spans="2:10" ht="27.75" customHeight="1">
      <c r="B290" s="4" t="str">
        <f>IF(COUNT(#REF!)&gt;=(ROW(A290)-99),ROW(A290)-99,"")</f>
        <v/>
      </c>
      <c r="C290" s="5" t="str">
        <f>IF(B290="","",INDEX(#REF!,B290))</f>
        <v/>
      </c>
      <c r="D290" s="11" t="str">
        <f>IF(B290="","",SUMIFS(D.1[Giá trị hàng tồn cuối kỳ],D.1[Phân loại SP],C290))</f>
        <v/>
      </c>
      <c r="E290" s="11" t="str">
        <f>IF(B290="","",SUMIFS(D.1[Doanh thu],D.1[Phân loại SP],C290))</f>
        <v/>
      </c>
      <c r="F290" s="11" t="str">
        <f>IF(B290="","",SUMIFS(D.1[Lợi nhuận gộp],D.1[Phân loại SP],C290))</f>
        <v/>
      </c>
      <c r="G290" s="21" t="str">
        <f t="shared" si="6"/>
        <v/>
      </c>
      <c r="H290" s="21"/>
      <c r="I290" s="21"/>
      <c r="J290" s="21"/>
    </row>
    <row r="291" spans="2:10" ht="27.75" customHeight="1">
      <c r="B291" s="4" t="str">
        <f>IF(COUNT(#REF!)&gt;=(ROW(A291)-99),ROW(A291)-99,"")</f>
        <v/>
      </c>
      <c r="C291" s="5" t="str">
        <f>IF(B291="","",INDEX(#REF!,B291))</f>
        <v/>
      </c>
      <c r="D291" s="11" t="str">
        <f>IF(B291="","",SUMIFS(D.1[Giá trị hàng tồn cuối kỳ],D.1[Phân loại SP],C291))</f>
        <v/>
      </c>
      <c r="E291" s="11" t="str">
        <f>IF(B291="","",SUMIFS(D.1[Doanh thu],D.1[Phân loại SP],C291))</f>
        <v/>
      </c>
      <c r="F291" s="11" t="str">
        <f>IF(B291="","",SUMIFS(D.1[Lợi nhuận gộp],D.1[Phân loại SP],C291))</f>
        <v/>
      </c>
      <c r="G291" s="21" t="str">
        <f t="shared" si="6"/>
        <v/>
      </c>
      <c r="H291" s="21"/>
      <c r="I291" s="21"/>
      <c r="J291" s="21"/>
    </row>
    <row r="292" spans="2:10" ht="27.75" customHeight="1">
      <c r="B292" s="4" t="str">
        <f>IF(COUNT(#REF!)&gt;=(ROW(A292)-99),ROW(A292)-99,"")</f>
        <v/>
      </c>
      <c r="C292" s="5" t="str">
        <f>IF(B292="","",INDEX(#REF!,B292))</f>
        <v/>
      </c>
      <c r="D292" s="11" t="str">
        <f>IF(B292="","",SUMIFS(D.1[Giá trị hàng tồn cuối kỳ],D.1[Phân loại SP],C292))</f>
        <v/>
      </c>
      <c r="E292" s="11" t="str">
        <f>IF(B292="","",SUMIFS(D.1[Doanh thu],D.1[Phân loại SP],C292))</f>
        <v/>
      </c>
      <c r="F292" s="11" t="str">
        <f>IF(B292="","",SUMIFS(D.1[Lợi nhuận gộp],D.1[Phân loại SP],C292))</f>
        <v/>
      </c>
      <c r="G292" s="21" t="str">
        <f t="shared" si="6"/>
        <v/>
      </c>
      <c r="H292" s="21"/>
      <c r="I292" s="21"/>
      <c r="J292" s="21"/>
    </row>
    <row r="293" spans="2:10" ht="27.75" customHeight="1">
      <c r="B293" s="4" t="str">
        <f>IF(COUNT(#REF!)&gt;=(ROW(A293)-99),ROW(A293)-99,"")</f>
        <v/>
      </c>
      <c r="C293" s="5" t="str">
        <f>IF(B293="","",INDEX(#REF!,B293))</f>
        <v/>
      </c>
      <c r="D293" s="11" t="str">
        <f>IF(B293="","",SUMIFS(D.1[Giá trị hàng tồn cuối kỳ],D.1[Phân loại SP],C293))</f>
        <v/>
      </c>
      <c r="E293" s="11" t="str">
        <f>IF(B293="","",SUMIFS(D.1[Doanh thu],D.1[Phân loại SP],C293))</f>
        <v/>
      </c>
      <c r="F293" s="11" t="str">
        <f>IF(B293="","",SUMIFS(D.1[Lợi nhuận gộp],D.1[Phân loại SP],C293))</f>
        <v/>
      </c>
      <c r="G293" s="21" t="str">
        <f t="shared" si="6"/>
        <v/>
      </c>
      <c r="H293" s="21"/>
      <c r="I293" s="21"/>
      <c r="J293" s="21"/>
    </row>
    <row r="294" spans="2:10" ht="27.75" customHeight="1">
      <c r="B294" s="4" t="str">
        <f>IF(COUNT(#REF!)&gt;=(ROW(A294)-99),ROW(A294)-99,"")</f>
        <v/>
      </c>
      <c r="C294" s="5" t="str">
        <f>IF(B294="","",INDEX(#REF!,B294))</f>
        <v/>
      </c>
      <c r="D294" s="11" t="str">
        <f>IF(B294="","",SUMIFS(D.1[Giá trị hàng tồn cuối kỳ],D.1[Phân loại SP],C294))</f>
        <v/>
      </c>
      <c r="E294" s="11" t="str">
        <f>IF(B294="","",SUMIFS(D.1[Doanh thu],D.1[Phân loại SP],C294))</f>
        <v/>
      </c>
      <c r="F294" s="11" t="str">
        <f>IF(B294="","",SUMIFS(D.1[Lợi nhuận gộp],D.1[Phân loại SP],C294))</f>
        <v/>
      </c>
      <c r="G294" s="21" t="str">
        <f t="shared" si="6"/>
        <v/>
      </c>
      <c r="H294" s="21"/>
      <c r="I294" s="21"/>
      <c r="J294" s="21"/>
    </row>
    <row r="295" spans="2:10" ht="27.75" customHeight="1">
      <c r="B295" s="4" t="str">
        <f>IF(COUNT(#REF!)&gt;=(ROW(A295)-99),ROW(A295)-99,"")</f>
        <v/>
      </c>
      <c r="C295" s="5" t="str">
        <f>IF(B295="","",INDEX(#REF!,B295))</f>
        <v/>
      </c>
      <c r="D295" s="11" t="str">
        <f>IF(B295="","",SUMIFS(D.1[Giá trị hàng tồn cuối kỳ],D.1[Phân loại SP],C295))</f>
        <v/>
      </c>
      <c r="E295" s="11" t="str">
        <f>IF(B295="","",SUMIFS(D.1[Doanh thu],D.1[Phân loại SP],C295))</f>
        <v/>
      </c>
      <c r="F295" s="11" t="str">
        <f>IF(B295="","",SUMIFS(D.1[Lợi nhuận gộp],D.1[Phân loại SP],C295))</f>
        <v/>
      </c>
      <c r="G295" s="21" t="str">
        <f t="shared" si="6"/>
        <v/>
      </c>
      <c r="H295" s="21"/>
      <c r="I295" s="21"/>
      <c r="J295" s="21"/>
    </row>
    <row r="296" spans="2:10" ht="27.75" customHeight="1">
      <c r="B296" s="4" t="str">
        <f>IF(COUNT(#REF!)&gt;=(ROW(A296)-99),ROW(A296)-99,"")</f>
        <v/>
      </c>
      <c r="C296" s="5" t="str">
        <f>IF(B296="","",INDEX(#REF!,B296))</f>
        <v/>
      </c>
      <c r="D296" s="11" t="str">
        <f>IF(B296="","",SUMIFS(D.1[Giá trị hàng tồn cuối kỳ],D.1[Phân loại SP],C296))</f>
        <v/>
      </c>
      <c r="E296" s="11" t="str">
        <f>IF(B296="","",SUMIFS(D.1[Doanh thu],D.1[Phân loại SP],C296))</f>
        <v/>
      </c>
      <c r="F296" s="11" t="str">
        <f>IF(B296="","",SUMIFS(D.1[Lợi nhuận gộp],D.1[Phân loại SP],C296))</f>
        <v/>
      </c>
      <c r="G296" s="21" t="str">
        <f t="shared" si="6"/>
        <v/>
      </c>
      <c r="H296" s="21"/>
      <c r="I296" s="21"/>
      <c r="J296" s="21"/>
    </row>
    <row r="300" spans="2:10" ht="27.75" customHeight="1">
      <c r="B300" s="23" t="s">
        <v>103</v>
      </c>
      <c r="C300" s="11"/>
      <c r="D300" s="11"/>
      <c r="E300" s="11"/>
      <c r="F300" s="11"/>
    </row>
    <row r="301" spans="2:10" ht="27.75" customHeight="1">
      <c r="B301" s="24" t="s">
        <v>0</v>
      </c>
      <c r="C301" s="38" t="s">
        <v>104</v>
      </c>
      <c r="D301" s="38" t="s">
        <v>105</v>
      </c>
      <c r="E301" s="38" t="s">
        <v>102</v>
      </c>
      <c r="F301" s="38" t="s">
        <v>73</v>
      </c>
      <c r="G301" s="21" t="s">
        <v>108</v>
      </c>
      <c r="H301" s="21"/>
      <c r="I301" s="21"/>
      <c r="J301" s="21"/>
    </row>
    <row r="302" spans="2:10" ht="27.75" customHeight="1">
      <c r="B302" s="4">
        <f>IF(COUNT(#REF!)&gt;=(ROW(A302)-304),ROW(A302)-304,"")</f>
        <v>-2</v>
      </c>
      <c r="C302" s="5" t="e">
        <f>IF(B302="","",INDEX(#REF!,B302))</f>
        <v>#REF!</v>
      </c>
      <c r="D302" s="11">
        <f>IF(B302="","",SUMIFS(#REF!,#REF!,C302))</f>
        <v>0</v>
      </c>
      <c r="E302" s="11" t="e">
        <f>IF(B302="","",SUMIFS(D.2[Doanh thu],#REF!,C302))</f>
        <v>#REF!</v>
      </c>
      <c r="F302" s="11" t="e">
        <f>IF(B302="","",SUMIFS(D.2[Lợi nhuận gộp],#REF!,C302))</f>
        <v>#REF!</v>
      </c>
      <c r="G302" s="21" t="e">
        <f t="shared" ref="G302:G365" si="7">IF(OR(B302="",F302=0),"",RANK(F302,B6LoiNhuanKH))</f>
        <v>#REF!</v>
      </c>
      <c r="H302" s="21" t="e">
        <f>IF(B302="","",IF(COUNT($G$302:$G$501)&gt;=B302,INDEX(B6TenNhomKH,MATCH(SMALL($G$302:$G$501,B302),$G$302:$G$501,0))," "))</f>
        <v>#REF!</v>
      </c>
      <c r="I302" s="21" t="e">
        <f>IF(OR(H302="",H302=" "),0,INDEX(B6LoiNhuanKH,MATCH(H302,B6TenNhomKH,0)))</f>
        <v>#REF!</v>
      </c>
      <c r="J302" s="21" t="e">
        <f>IF(OR(H302="",H302=" "),0,INDEX(B6DoanhThuKH,MATCH(H302,B6TenNhomKH,0)))</f>
        <v>#REF!</v>
      </c>
    </row>
    <row r="303" spans="2:10" ht="27.75" customHeight="1">
      <c r="B303" s="4">
        <f>IF(COUNT(#REF!)&gt;=(ROW(A303)-304),ROW(A303)-304,"")</f>
        <v>-1</v>
      </c>
      <c r="C303" s="5" t="e">
        <f>IF(B303="","",INDEX(#REF!,B303))</f>
        <v>#REF!</v>
      </c>
      <c r="D303" s="11">
        <f>IF(B303="","",SUMIFS(#REF!,#REF!,C303))</f>
        <v>0</v>
      </c>
      <c r="E303" s="11" t="e">
        <f>IF(B303="","",SUMIFS(D.2[Doanh thu],#REF!,C303))</f>
        <v>#REF!</v>
      </c>
      <c r="F303" s="11" t="e">
        <f>IF(B303="","",SUMIFS(D.2[Lợi nhuận gộp],#REF!,C303))</f>
        <v>#REF!</v>
      </c>
      <c r="G303" s="21" t="e">
        <f t="shared" si="7"/>
        <v>#REF!</v>
      </c>
      <c r="H303" s="21" t="e">
        <f>IF(B303="","",IF(COUNT($G$302:$G$501)&gt;=B303,INDEX(B6TenNhomKH,MATCH(SMALL($G$302:$G$501,B303),$G$302:$G$501,0))," "))</f>
        <v>#REF!</v>
      </c>
      <c r="I303" s="21" t="e">
        <f>IF(OR(H303="",H303=" "),0,INDEX(B6LoiNhuanKH,MATCH(H303,B6TenNhomKH,0)))</f>
        <v>#REF!</v>
      </c>
      <c r="J303" s="21" t="e">
        <f>IF(OR(H303="",H303=" "),0,INDEX(B6DoanhThuKH,MATCH(H303,B6TenNhomKH,0)))</f>
        <v>#REF!</v>
      </c>
    </row>
    <row r="304" spans="2:10" ht="27.75" customHeight="1">
      <c r="B304" s="4">
        <f>IF(COUNT(#REF!)&gt;=(ROW(A304)-304),ROW(A304)-304,"")</f>
        <v>0</v>
      </c>
      <c r="C304" s="5" t="e">
        <f>IF(B304="","",INDEX(#REF!,B304))</f>
        <v>#REF!</v>
      </c>
      <c r="D304" s="11">
        <f>IF(B304="","",SUMIFS(#REF!,#REF!,C304))</f>
        <v>0</v>
      </c>
      <c r="E304" s="11" t="e">
        <f>IF(B304="","",SUMIFS(D.2[Doanh thu],#REF!,C304))</f>
        <v>#REF!</v>
      </c>
      <c r="F304" s="11" t="e">
        <f>IF(B304="","",SUMIFS(D.2[Lợi nhuận gộp],#REF!,C304))</f>
        <v>#REF!</v>
      </c>
      <c r="G304" s="21" t="e">
        <f t="shared" si="7"/>
        <v>#REF!</v>
      </c>
      <c r="H304" s="21" t="e">
        <f>IF(B304="","",IF(COUNT($G$302:$G$501)&gt;=B304,INDEX(B6TenNhomKH,MATCH(SMALL($G$302:$G$501,B304),$G$302:$G$501,0))," "))</f>
        <v>#REF!</v>
      </c>
      <c r="I304" s="21" t="e">
        <f>IF(OR(H304="",H304=" "),0,INDEX(B6LoiNhuanKH,MATCH(H304,B6TenNhomKH,0)))</f>
        <v>#REF!</v>
      </c>
      <c r="J304" s="21" t="e">
        <f>IF(OR(H304="",H304=" "),0,INDEX(B6DoanhThuKH,MATCH(H304,B6TenNhomKH,0)))</f>
        <v>#REF!</v>
      </c>
    </row>
    <row r="305" spans="2:10" ht="27.75" customHeight="1">
      <c r="B305" s="4" t="str">
        <f>IF(COUNT(#REF!)&gt;=(ROW(A305)-304),ROW(A305)-304,"")</f>
        <v/>
      </c>
      <c r="C305" s="5" t="str">
        <f>IF(B305="","",INDEX(#REF!,B305))</f>
        <v/>
      </c>
      <c r="D305" s="11" t="str">
        <f>IF(B305="","",SUMIFS(#REF!,#REF!,C305))</f>
        <v/>
      </c>
      <c r="E305" s="11" t="str">
        <f>IF(B305="","",SUMIFS(D.2[Doanh thu],#REF!,C305))</f>
        <v/>
      </c>
      <c r="F305" s="11" t="str">
        <f>IF(B305="","",SUMIFS(D.2[Lợi nhuận gộp],#REF!,C305))</f>
        <v/>
      </c>
      <c r="G305" s="21" t="str">
        <f t="shared" si="7"/>
        <v/>
      </c>
      <c r="H305" s="21" t="str">
        <f>IF(B305="","",IF(COUNT($G$302:$G$501)&gt;=B305,INDEX(B6TenNhomKH,MATCH(SMALL($G$302:$G$501,B305),$G$302:$G$501,0))," "))</f>
        <v/>
      </c>
      <c r="I305" s="21">
        <f>IF(OR(H305="",H305=" "),0,INDEX(B6LoiNhuanKH,MATCH(H305,B6TenNhomKH,0)))</f>
        <v>0</v>
      </c>
      <c r="J305" s="21">
        <f>IF(OR(H305="",H305=" "),0,INDEX(B6DoanhThuKH,MATCH(H305,B6TenNhomKH,0)))</f>
        <v>0</v>
      </c>
    </row>
    <row r="306" spans="2:10" ht="27.75" customHeight="1">
      <c r="B306" s="4" t="str">
        <f>IF(COUNT(#REF!)&gt;=(ROW(A306)-304),ROW(A306)-304,"")</f>
        <v/>
      </c>
      <c r="C306" s="5" t="str">
        <f>IF(B306="","",INDEX(#REF!,B306))</f>
        <v/>
      </c>
      <c r="D306" s="11" t="str">
        <f>IF(B306="","",SUMIFS(#REF!,#REF!,C306))</f>
        <v/>
      </c>
      <c r="E306" s="11" t="str">
        <f>IF(B306="","",SUMIFS(D.2[Doanh thu],#REF!,C306))</f>
        <v/>
      </c>
      <c r="F306" s="11" t="str">
        <f>IF(B306="","",SUMIFS(D.2[Lợi nhuận gộp],#REF!,C306))</f>
        <v/>
      </c>
      <c r="G306" s="21" t="str">
        <f t="shared" si="7"/>
        <v/>
      </c>
      <c r="H306" s="21" t="str">
        <f>IF(B306="","",IF(COUNT($G$302:$G$501)&gt;=B306,INDEX(B6TenNhomKH,MATCH(SMALL($G$302:$G$501,B306),$G$302:$G$501,0))," "))</f>
        <v/>
      </c>
      <c r="I306" s="21">
        <f>IF(OR(H306="",H306=" "),0,INDEX(B6LoiNhuanKH,MATCH(H306,B6TenNhomKH,0)))</f>
        <v>0</v>
      </c>
      <c r="J306" s="21">
        <f>IF(OR(H306="",H306=" "),0,INDEX(B6DoanhThuKH,MATCH(H306,B6TenNhomKH,0)))</f>
        <v>0</v>
      </c>
    </row>
    <row r="307" spans="2:10" ht="27.75" customHeight="1">
      <c r="B307" s="4" t="str">
        <f>IF(COUNT(#REF!)&gt;=(ROW(A307)-304),ROW(A307)-304,"")</f>
        <v/>
      </c>
      <c r="C307" s="5" t="str">
        <f>IF(B307="","",INDEX(#REF!,B307))</f>
        <v/>
      </c>
      <c r="D307" s="11" t="str">
        <f>IF(B307="","",SUMIFS(#REF!,#REF!,C307))</f>
        <v/>
      </c>
      <c r="E307" s="11" t="str">
        <f>IF(B307="","",SUMIFS(D.2[Doanh thu],#REF!,C307))</f>
        <v/>
      </c>
      <c r="F307" s="11" t="str">
        <f>IF(B307="","",SUMIFS(D.2[Lợi nhuận gộp],#REF!,C307))</f>
        <v/>
      </c>
      <c r="G307" s="21" t="str">
        <f t="shared" si="7"/>
        <v/>
      </c>
      <c r="H307" s="21"/>
      <c r="I307" s="21"/>
      <c r="J307" s="21"/>
    </row>
    <row r="308" spans="2:10" ht="27.75" customHeight="1">
      <c r="B308" s="4" t="str">
        <f>IF(COUNT(#REF!)&gt;=(ROW(A308)-304),ROW(A308)-304,"")</f>
        <v/>
      </c>
      <c r="C308" s="5" t="str">
        <f>IF(B308="","",INDEX(#REF!,B308))</f>
        <v/>
      </c>
      <c r="D308" s="11" t="str">
        <f>IF(B308="","",SUMIFS(#REF!,#REF!,C308))</f>
        <v/>
      </c>
      <c r="E308" s="11" t="str">
        <f>IF(B308="","",SUMIFS(D.2[Doanh thu],#REF!,C308))</f>
        <v/>
      </c>
      <c r="F308" s="11" t="str">
        <f>IF(B308="","",SUMIFS(D.2[Lợi nhuận gộp],#REF!,C308))</f>
        <v/>
      </c>
      <c r="G308" s="21" t="str">
        <f t="shared" si="7"/>
        <v/>
      </c>
      <c r="H308" s="21"/>
      <c r="I308" s="21"/>
      <c r="J308" s="21"/>
    </row>
    <row r="309" spans="2:10" ht="27.75" customHeight="1">
      <c r="B309" s="4" t="str">
        <f>IF(COUNT(#REF!)&gt;=(ROW(A309)-304),ROW(A309)-304,"")</f>
        <v/>
      </c>
      <c r="C309" s="5" t="str">
        <f>IF(B309="","",INDEX(#REF!,B309))</f>
        <v/>
      </c>
      <c r="D309" s="11" t="str">
        <f>IF(B309="","",SUMIFS(#REF!,#REF!,C309))</f>
        <v/>
      </c>
      <c r="E309" s="11" t="str">
        <f>IF(B309="","",SUMIFS(D.2[Doanh thu],#REF!,C309))</f>
        <v/>
      </c>
      <c r="F309" s="11" t="str">
        <f>IF(B309="","",SUMIFS(D.2[Lợi nhuận gộp],#REF!,C309))</f>
        <v/>
      </c>
      <c r="G309" s="21" t="str">
        <f t="shared" si="7"/>
        <v/>
      </c>
      <c r="H309" s="21"/>
      <c r="I309" s="21"/>
      <c r="J309" s="21"/>
    </row>
    <row r="310" spans="2:10" ht="27.75" customHeight="1">
      <c r="B310" s="4" t="str">
        <f>IF(COUNT(#REF!)&gt;=(ROW(A310)-304),ROW(A310)-304,"")</f>
        <v/>
      </c>
      <c r="C310" s="5" t="str">
        <f>IF(B310="","",INDEX(#REF!,B310))</f>
        <v/>
      </c>
      <c r="D310" s="11" t="str">
        <f>IF(B310="","",SUMIFS(#REF!,#REF!,C310))</f>
        <v/>
      </c>
      <c r="E310" s="11" t="str">
        <f>IF(B310="","",SUMIFS(D.2[Doanh thu],#REF!,C310))</f>
        <v/>
      </c>
      <c r="F310" s="11" t="str">
        <f>IF(B310="","",SUMIFS(D.2[Lợi nhuận gộp],#REF!,C310))</f>
        <v/>
      </c>
      <c r="G310" s="21" t="str">
        <f t="shared" si="7"/>
        <v/>
      </c>
      <c r="H310" s="21"/>
      <c r="I310" s="21"/>
      <c r="J310" s="21"/>
    </row>
    <row r="311" spans="2:10" ht="27.75" customHeight="1">
      <c r="B311" s="4" t="str">
        <f>IF(COUNT(#REF!)&gt;=(ROW(A311)-304),ROW(A311)-304,"")</f>
        <v/>
      </c>
      <c r="C311" s="5" t="str">
        <f>IF(B311="","",INDEX(#REF!,B311))</f>
        <v/>
      </c>
      <c r="D311" s="11" t="str">
        <f>IF(B311="","",SUMIFS(#REF!,#REF!,C311))</f>
        <v/>
      </c>
      <c r="E311" s="11" t="str">
        <f>IF(B311="","",SUMIFS(D.2[Doanh thu],#REF!,C311))</f>
        <v/>
      </c>
      <c r="F311" s="11" t="str">
        <f>IF(B311="","",SUMIFS(D.2[Lợi nhuận gộp],#REF!,C311))</f>
        <v/>
      </c>
      <c r="G311" s="21" t="str">
        <f t="shared" si="7"/>
        <v/>
      </c>
      <c r="H311" s="21"/>
      <c r="I311" s="21"/>
      <c r="J311" s="21"/>
    </row>
    <row r="312" spans="2:10" ht="27.75" customHeight="1">
      <c r="B312" s="4" t="str">
        <f>IF(COUNT(#REF!)&gt;=(ROW(A312)-304),ROW(A312)-304,"")</f>
        <v/>
      </c>
      <c r="C312" s="5" t="str">
        <f>IF(B312="","",INDEX(#REF!,B312))</f>
        <v/>
      </c>
      <c r="D312" s="11" t="str">
        <f>IF(B312="","",SUMIFS(#REF!,#REF!,C312))</f>
        <v/>
      </c>
      <c r="E312" s="11" t="str">
        <f>IF(B312="","",SUMIFS(D.2[Doanh thu],#REF!,C312))</f>
        <v/>
      </c>
      <c r="F312" s="11" t="str">
        <f>IF(B312="","",SUMIFS(D.2[Lợi nhuận gộp],#REF!,C312))</f>
        <v/>
      </c>
      <c r="G312" s="21" t="str">
        <f t="shared" si="7"/>
        <v/>
      </c>
      <c r="H312" s="21"/>
      <c r="I312" s="21"/>
      <c r="J312" s="21"/>
    </row>
    <row r="313" spans="2:10" ht="27.75" customHeight="1">
      <c r="B313" s="4" t="str">
        <f>IF(COUNT(#REF!)&gt;=(ROW(A313)-304),ROW(A313)-304,"")</f>
        <v/>
      </c>
      <c r="C313" s="5" t="str">
        <f>IF(B313="","",INDEX(#REF!,B313))</f>
        <v/>
      </c>
      <c r="D313" s="11" t="str">
        <f>IF(B313="","",SUMIFS(#REF!,#REF!,C313))</f>
        <v/>
      </c>
      <c r="E313" s="11" t="str">
        <f>IF(B313="","",SUMIFS(D.2[Doanh thu],#REF!,C313))</f>
        <v/>
      </c>
      <c r="F313" s="11" t="str">
        <f>IF(B313="","",SUMIFS(D.2[Lợi nhuận gộp],#REF!,C313))</f>
        <v/>
      </c>
      <c r="G313" s="21" t="str">
        <f t="shared" si="7"/>
        <v/>
      </c>
      <c r="H313" s="21"/>
      <c r="I313" s="21"/>
      <c r="J313" s="21"/>
    </row>
    <row r="314" spans="2:10" ht="27.75" customHeight="1">
      <c r="B314" s="4" t="str">
        <f>IF(COUNT(#REF!)&gt;=(ROW(A314)-304),ROW(A314)-304,"")</f>
        <v/>
      </c>
      <c r="C314" s="5" t="str">
        <f>IF(B314="","",INDEX(#REF!,B314))</f>
        <v/>
      </c>
      <c r="D314" s="11" t="str">
        <f>IF(B314="","",SUMIFS(#REF!,#REF!,C314))</f>
        <v/>
      </c>
      <c r="E314" s="11" t="str">
        <f>IF(B314="","",SUMIFS(D.2[Doanh thu],#REF!,C314))</f>
        <v/>
      </c>
      <c r="F314" s="11" t="str">
        <f>IF(B314="","",SUMIFS(D.2[Lợi nhuận gộp],#REF!,C314))</f>
        <v/>
      </c>
      <c r="G314" s="21" t="str">
        <f t="shared" si="7"/>
        <v/>
      </c>
      <c r="H314" s="21"/>
      <c r="I314" s="21"/>
      <c r="J314" s="21"/>
    </row>
    <row r="315" spans="2:10" ht="27.75" customHeight="1">
      <c r="B315" s="4" t="str">
        <f>IF(COUNT(#REF!)&gt;=(ROW(A315)-304),ROW(A315)-304,"")</f>
        <v/>
      </c>
      <c r="C315" s="5" t="str">
        <f>IF(B315="","",INDEX(#REF!,B315))</f>
        <v/>
      </c>
      <c r="D315" s="11" t="str">
        <f>IF(B315="","",SUMIFS(#REF!,#REF!,C315))</f>
        <v/>
      </c>
      <c r="E315" s="11" t="str">
        <f>IF(B315="","",SUMIFS(D.2[Doanh thu],#REF!,C315))</f>
        <v/>
      </c>
      <c r="F315" s="11" t="str">
        <f>IF(B315="","",SUMIFS(D.2[Lợi nhuận gộp],#REF!,C315))</f>
        <v/>
      </c>
      <c r="G315" s="21" t="str">
        <f t="shared" si="7"/>
        <v/>
      </c>
      <c r="H315" s="21"/>
      <c r="I315" s="21"/>
      <c r="J315" s="21"/>
    </row>
    <row r="316" spans="2:10" ht="27.75" customHeight="1">
      <c r="B316" s="4" t="str">
        <f>IF(COUNT(#REF!)&gt;=(ROW(A316)-304),ROW(A316)-304,"")</f>
        <v/>
      </c>
      <c r="C316" s="5" t="str">
        <f>IF(B316="","",INDEX(#REF!,B316))</f>
        <v/>
      </c>
      <c r="D316" s="11" t="str">
        <f>IF(B316="","",SUMIFS(#REF!,#REF!,C316))</f>
        <v/>
      </c>
      <c r="E316" s="11" t="str">
        <f>IF(B316="","",SUMIFS(D.2[Doanh thu],#REF!,C316))</f>
        <v/>
      </c>
      <c r="F316" s="11" t="str">
        <f>IF(B316="","",SUMIFS(D.2[Lợi nhuận gộp],#REF!,C316))</f>
        <v/>
      </c>
      <c r="G316" s="21" t="str">
        <f t="shared" si="7"/>
        <v/>
      </c>
      <c r="H316" s="21"/>
      <c r="I316" s="21"/>
      <c r="J316" s="21"/>
    </row>
    <row r="317" spans="2:10" ht="27.75" customHeight="1">
      <c r="B317" s="4" t="str">
        <f>IF(COUNT(#REF!)&gt;=(ROW(A317)-304),ROW(A317)-304,"")</f>
        <v/>
      </c>
      <c r="C317" s="5" t="str">
        <f>IF(B317="","",INDEX(#REF!,B317))</f>
        <v/>
      </c>
      <c r="D317" s="11" t="str">
        <f>IF(B317="","",SUMIFS(#REF!,#REF!,C317))</f>
        <v/>
      </c>
      <c r="E317" s="11" t="str">
        <f>IF(B317="","",SUMIFS(D.2[Doanh thu],#REF!,C317))</f>
        <v/>
      </c>
      <c r="F317" s="11" t="str">
        <f>IF(B317="","",SUMIFS(D.2[Lợi nhuận gộp],#REF!,C317))</f>
        <v/>
      </c>
      <c r="G317" s="21" t="str">
        <f t="shared" si="7"/>
        <v/>
      </c>
      <c r="H317" s="21"/>
      <c r="I317" s="21"/>
      <c r="J317" s="21"/>
    </row>
    <row r="318" spans="2:10" ht="27.75" customHeight="1">
      <c r="B318" s="4" t="str">
        <f>IF(COUNT(#REF!)&gt;=(ROW(A318)-304),ROW(A318)-304,"")</f>
        <v/>
      </c>
      <c r="C318" s="5" t="str">
        <f>IF(B318="","",INDEX(#REF!,B318))</f>
        <v/>
      </c>
      <c r="D318" s="11" t="str">
        <f>IF(B318="","",SUMIFS(#REF!,#REF!,C318))</f>
        <v/>
      </c>
      <c r="E318" s="11" t="str">
        <f>IF(B318="","",SUMIFS(D.2[Doanh thu],#REF!,C318))</f>
        <v/>
      </c>
      <c r="F318" s="11" t="str">
        <f>IF(B318="","",SUMIFS(D.2[Lợi nhuận gộp],#REF!,C318))</f>
        <v/>
      </c>
      <c r="G318" s="21" t="str">
        <f t="shared" si="7"/>
        <v/>
      </c>
      <c r="H318" s="21"/>
      <c r="I318" s="21"/>
      <c r="J318" s="21"/>
    </row>
    <row r="319" spans="2:10" ht="27.75" customHeight="1">
      <c r="B319" s="4" t="str">
        <f>IF(COUNT(#REF!)&gt;=(ROW(A319)-304),ROW(A319)-304,"")</f>
        <v/>
      </c>
      <c r="C319" s="5" t="str">
        <f>IF(B319="","",INDEX(#REF!,B319))</f>
        <v/>
      </c>
      <c r="D319" s="11" t="str">
        <f>IF(B319="","",SUMIFS(#REF!,#REF!,C319))</f>
        <v/>
      </c>
      <c r="E319" s="11" t="str">
        <f>IF(B319="","",SUMIFS(D.2[Doanh thu],#REF!,C319))</f>
        <v/>
      </c>
      <c r="F319" s="11" t="str">
        <f>IF(B319="","",SUMIFS(D.2[Lợi nhuận gộp],#REF!,C319))</f>
        <v/>
      </c>
      <c r="G319" s="21" t="str">
        <f t="shared" si="7"/>
        <v/>
      </c>
      <c r="H319" s="21"/>
      <c r="I319" s="21"/>
      <c r="J319" s="21"/>
    </row>
    <row r="320" spans="2:10" ht="27.75" customHeight="1">
      <c r="B320" s="4" t="str">
        <f>IF(COUNT(#REF!)&gt;=(ROW(A320)-304),ROW(A320)-304,"")</f>
        <v/>
      </c>
      <c r="C320" s="5" t="str">
        <f>IF(B320="","",INDEX(#REF!,B320))</f>
        <v/>
      </c>
      <c r="D320" s="11" t="str">
        <f>IF(B320="","",SUMIFS(#REF!,#REF!,C320))</f>
        <v/>
      </c>
      <c r="E320" s="11" t="str">
        <f>IF(B320="","",SUMIFS(D.2[Doanh thu],#REF!,C320))</f>
        <v/>
      </c>
      <c r="F320" s="11" t="str">
        <f>IF(B320="","",SUMIFS(D.2[Lợi nhuận gộp],#REF!,C320))</f>
        <v/>
      </c>
      <c r="G320" s="21" t="str">
        <f t="shared" si="7"/>
        <v/>
      </c>
      <c r="H320" s="21"/>
      <c r="I320" s="21"/>
      <c r="J320" s="21"/>
    </row>
    <row r="321" spans="2:10" ht="27.75" customHeight="1">
      <c r="B321" s="4" t="str">
        <f>IF(COUNT(#REF!)&gt;=(ROW(A321)-304),ROW(A321)-304,"")</f>
        <v/>
      </c>
      <c r="C321" s="5" t="str">
        <f>IF(B321="","",INDEX(#REF!,B321))</f>
        <v/>
      </c>
      <c r="D321" s="11" t="str">
        <f>IF(B321="","",SUMIFS(#REF!,#REF!,C321))</f>
        <v/>
      </c>
      <c r="E321" s="11" t="str">
        <f>IF(B321="","",SUMIFS(D.2[Doanh thu],#REF!,C321))</f>
        <v/>
      </c>
      <c r="F321" s="11" t="str">
        <f>IF(B321="","",SUMIFS(D.2[Lợi nhuận gộp],#REF!,C321))</f>
        <v/>
      </c>
      <c r="G321" s="21" t="str">
        <f t="shared" si="7"/>
        <v/>
      </c>
      <c r="H321" s="21"/>
      <c r="I321" s="21"/>
      <c r="J321" s="21"/>
    </row>
    <row r="322" spans="2:10" ht="27.75" customHeight="1">
      <c r="B322" s="4" t="str">
        <f>IF(COUNT(#REF!)&gt;=(ROW(A322)-304),ROW(A322)-304,"")</f>
        <v/>
      </c>
      <c r="C322" s="5" t="str">
        <f>IF(B322="","",INDEX(#REF!,B322))</f>
        <v/>
      </c>
      <c r="D322" s="11" t="str">
        <f>IF(B322="","",SUMIFS(#REF!,#REF!,C322))</f>
        <v/>
      </c>
      <c r="E322" s="11" t="str">
        <f>IF(B322="","",SUMIFS(D.2[Doanh thu],#REF!,C322))</f>
        <v/>
      </c>
      <c r="F322" s="11" t="str">
        <f>IF(B322="","",SUMIFS(D.2[Lợi nhuận gộp],#REF!,C322))</f>
        <v/>
      </c>
      <c r="G322" s="21" t="str">
        <f t="shared" si="7"/>
        <v/>
      </c>
      <c r="H322" s="21"/>
      <c r="I322" s="21"/>
      <c r="J322" s="21"/>
    </row>
    <row r="323" spans="2:10" ht="27.75" customHeight="1">
      <c r="B323" s="4" t="str">
        <f>IF(COUNT(#REF!)&gt;=(ROW(A323)-304),ROW(A323)-304,"")</f>
        <v/>
      </c>
      <c r="C323" s="5" t="str">
        <f>IF(B323="","",INDEX(#REF!,B323))</f>
        <v/>
      </c>
      <c r="D323" s="11" t="str">
        <f>IF(B323="","",SUMIFS(#REF!,#REF!,C323))</f>
        <v/>
      </c>
      <c r="E323" s="11" t="str">
        <f>IF(B323="","",SUMIFS(D.2[Doanh thu],#REF!,C323))</f>
        <v/>
      </c>
      <c r="F323" s="11" t="str">
        <f>IF(B323="","",SUMIFS(D.2[Lợi nhuận gộp],#REF!,C323))</f>
        <v/>
      </c>
      <c r="G323" s="21" t="str">
        <f t="shared" si="7"/>
        <v/>
      </c>
      <c r="H323" s="21"/>
      <c r="I323" s="21"/>
      <c r="J323" s="21"/>
    </row>
    <row r="324" spans="2:10" ht="27.75" customHeight="1">
      <c r="B324" s="4" t="str">
        <f>IF(COUNT(#REF!)&gt;=(ROW(A324)-304),ROW(A324)-304,"")</f>
        <v/>
      </c>
      <c r="C324" s="5" t="str">
        <f>IF(B324="","",INDEX(#REF!,B324))</f>
        <v/>
      </c>
      <c r="D324" s="11" t="str">
        <f>IF(B324="","",SUMIFS(#REF!,#REF!,C324))</f>
        <v/>
      </c>
      <c r="E324" s="11" t="str">
        <f>IF(B324="","",SUMIFS(D.2[Doanh thu],#REF!,C324))</f>
        <v/>
      </c>
      <c r="F324" s="11" t="str">
        <f>IF(B324="","",SUMIFS(D.2[Lợi nhuận gộp],#REF!,C324))</f>
        <v/>
      </c>
      <c r="G324" s="21" t="str">
        <f t="shared" si="7"/>
        <v/>
      </c>
      <c r="H324" s="21"/>
      <c r="I324" s="21"/>
      <c r="J324" s="21"/>
    </row>
    <row r="325" spans="2:10" ht="27.75" customHeight="1">
      <c r="B325" s="4" t="str">
        <f>IF(COUNT(#REF!)&gt;=(ROW(A325)-304),ROW(A325)-304,"")</f>
        <v/>
      </c>
      <c r="C325" s="5" t="str">
        <f>IF(B325="","",INDEX(#REF!,B325))</f>
        <v/>
      </c>
      <c r="D325" s="11" t="str">
        <f>IF(B325="","",SUMIFS(#REF!,#REF!,C325))</f>
        <v/>
      </c>
      <c r="E325" s="11" t="str">
        <f>IF(B325="","",SUMIFS(D.2[Doanh thu],#REF!,C325))</f>
        <v/>
      </c>
      <c r="F325" s="11" t="str">
        <f>IF(B325="","",SUMIFS(D.2[Lợi nhuận gộp],#REF!,C325))</f>
        <v/>
      </c>
      <c r="G325" s="21" t="str">
        <f t="shared" si="7"/>
        <v/>
      </c>
      <c r="H325" s="21"/>
      <c r="I325" s="21"/>
      <c r="J325" s="21"/>
    </row>
    <row r="326" spans="2:10" ht="27.75" customHeight="1">
      <c r="B326" s="4" t="str">
        <f>IF(COUNT(#REF!)&gt;=(ROW(A326)-304),ROW(A326)-304,"")</f>
        <v/>
      </c>
      <c r="C326" s="5" t="str">
        <f>IF(B326="","",INDEX(#REF!,B326))</f>
        <v/>
      </c>
      <c r="D326" s="11" t="str">
        <f>IF(B326="","",SUMIFS(#REF!,#REF!,C326))</f>
        <v/>
      </c>
      <c r="E326" s="11" t="str">
        <f>IF(B326="","",SUMIFS(D.2[Doanh thu],#REF!,C326))</f>
        <v/>
      </c>
      <c r="F326" s="11" t="str">
        <f>IF(B326="","",SUMIFS(D.2[Lợi nhuận gộp],#REF!,C326))</f>
        <v/>
      </c>
      <c r="G326" s="21" t="str">
        <f t="shared" si="7"/>
        <v/>
      </c>
      <c r="H326" s="21"/>
      <c r="I326" s="21"/>
      <c r="J326" s="21"/>
    </row>
    <row r="327" spans="2:10" ht="27.75" customHeight="1">
      <c r="B327" s="4" t="str">
        <f>IF(COUNT(#REF!)&gt;=(ROW(A327)-304),ROW(A327)-304,"")</f>
        <v/>
      </c>
      <c r="C327" s="5" t="str">
        <f>IF(B327="","",INDEX(#REF!,B327))</f>
        <v/>
      </c>
      <c r="D327" s="11" t="str">
        <f>IF(B327="","",SUMIFS(#REF!,#REF!,C327))</f>
        <v/>
      </c>
      <c r="E327" s="11" t="str">
        <f>IF(B327="","",SUMIFS(D.2[Doanh thu],#REF!,C327))</f>
        <v/>
      </c>
      <c r="F327" s="11" t="str">
        <f>IF(B327="","",SUMIFS(D.2[Lợi nhuận gộp],#REF!,C327))</f>
        <v/>
      </c>
      <c r="G327" s="21" t="str">
        <f t="shared" si="7"/>
        <v/>
      </c>
      <c r="H327" s="21"/>
      <c r="I327" s="21"/>
      <c r="J327" s="21"/>
    </row>
    <row r="328" spans="2:10" ht="27.75" customHeight="1">
      <c r="B328" s="4" t="str">
        <f>IF(COUNT(#REF!)&gt;=(ROW(A328)-304),ROW(A328)-304,"")</f>
        <v/>
      </c>
      <c r="C328" s="5" t="str">
        <f>IF(B328="","",INDEX(#REF!,B328))</f>
        <v/>
      </c>
      <c r="D328" s="11" t="str">
        <f>IF(B328="","",SUMIFS(#REF!,#REF!,C328))</f>
        <v/>
      </c>
      <c r="E328" s="11" t="str">
        <f>IF(B328="","",SUMIFS(D.2[Doanh thu],#REF!,C328))</f>
        <v/>
      </c>
      <c r="F328" s="11" t="str">
        <f>IF(B328="","",SUMIFS(D.2[Lợi nhuận gộp],#REF!,C328))</f>
        <v/>
      </c>
      <c r="G328" s="21" t="str">
        <f t="shared" si="7"/>
        <v/>
      </c>
      <c r="H328" s="21"/>
      <c r="I328" s="21"/>
      <c r="J328" s="21"/>
    </row>
    <row r="329" spans="2:10" ht="27.75" customHeight="1">
      <c r="B329" s="4" t="str">
        <f>IF(COUNT(#REF!)&gt;=(ROW(A329)-304),ROW(A329)-304,"")</f>
        <v/>
      </c>
      <c r="C329" s="5" t="str">
        <f>IF(B329="","",INDEX(#REF!,B329))</f>
        <v/>
      </c>
      <c r="D329" s="11" t="str">
        <f>IF(B329="","",SUMIFS(#REF!,#REF!,C329))</f>
        <v/>
      </c>
      <c r="E329" s="11" t="str">
        <f>IF(B329="","",SUMIFS(D.2[Doanh thu],#REF!,C329))</f>
        <v/>
      </c>
      <c r="F329" s="11" t="str">
        <f>IF(B329="","",SUMIFS(D.2[Lợi nhuận gộp],#REF!,C329))</f>
        <v/>
      </c>
      <c r="G329" s="21" t="str">
        <f t="shared" si="7"/>
        <v/>
      </c>
      <c r="H329" s="21"/>
      <c r="I329" s="21"/>
      <c r="J329" s="21"/>
    </row>
    <row r="330" spans="2:10" ht="27.75" customHeight="1">
      <c r="B330" s="4" t="str">
        <f>IF(COUNT(#REF!)&gt;=(ROW(A330)-304),ROW(A330)-304,"")</f>
        <v/>
      </c>
      <c r="C330" s="5" t="str">
        <f>IF(B330="","",INDEX(#REF!,B330))</f>
        <v/>
      </c>
      <c r="D330" s="11" t="str">
        <f>IF(B330="","",SUMIFS(#REF!,#REF!,C330))</f>
        <v/>
      </c>
      <c r="E330" s="11" t="str">
        <f>IF(B330="","",SUMIFS(D.2[Doanh thu],#REF!,C330))</f>
        <v/>
      </c>
      <c r="F330" s="11" t="str">
        <f>IF(B330="","",SUMIFS(D.2[Lợi nhuận gộp],#REF!,C330))</f>
        <v/>
      </c>
      <c r="G330" s="21" t="str">
        <f t="shared" si="7"/>
        <v/>
      </c>
      <c r="H330" s="21"/>
      <c r="I330" s="21"/>
      <c r="J330" s="21"/>
    </row>
    <row r="331" spans="2:10" ht="27.75" customHeight="1">
      <c r="B331" s="4" t="str">
        <f>IF(COUNT(#REF!)&gt;=(ROW(A331)-304),ROW(A331)-304,"")</f>
        <v/>
      </c>
      <c r="C331" s="5" t="str">
        <f>IF(B331="","",INDEX(#REF!,B331))</f>
        <v/>
      </c>
      <c r="D331" s="11" t="str">
        <f>IF(B331="","",SUMIFS(#REF!,#REF!,C331))</f>
        <v/>
      </c>
      <c r="E331" s="11" t="str">
        <f>IF(B331="","",SUMIFS(D.2[Doanh thu],#REF!,C331))</f>
        <v/>
      </c>
      <c r="F331" s="11" t="str">
        <f>IF(B331="","",SUMIFS(D.2[Lợi nhuận gộp],#REF!,C331))</f>
        <v/>
      </c>
      <c r="G331" s="21" t="str">
        <f t="shared" si="7"/>
        <v/>
      </c>
      <c r="H331" s="21"/>
      <c r="I331" s="21"/>
      <c r="J331" s="21"/>
    </row>
    <row r="332" spans="2:10" ht="27.75" customHeight="1">
      <c r="B332" s="4" t="str">
        <f>IF(COUNT(#REF!)&gt;=(ROW(A332)-304),ROW(A332)-304,"")</f>
        <v/>
      </c>
      <c r="C332" s="5" t="str">
        <f>IF(B332="","",INDEX(#REF!,B332))</f>
        <v/>
      </c>
      <c r="D332" s="11" t="str">
        <f>IF(B332="","",SUMIFS(#REF!,#REF!,C332))</f>
        <v/>
      </c>
      <c r="E332" s="11" t="str">
        <f>IF(B332="","",SUMIFS(D.2[Doanh thu],#REF!,C332))</f>
        <v/>
      </c>
      <c r="F332" s="11" t="str">
        <f>IF(B332="","",SUMIFS(D.2[Lợi nhuận gộp],#REF!,C332))</f>
        <v/>
      </c>
      <c r="G332" s="21" t="str">
        <f t="shared" si="7"/>
        <v/>
      </c>
      <c r="H332" s="21"/>
      <c r="I332" s="21"/>
      <c r="J332" s="21"/>
    </row>
    <row r="333" spans="2:10" ht="27.75" customHeight="1">
      <c r="B333" s="4" t="str">
        <f>IF(COUNT(#REF!)&gt;=(ROW(A333)-304),ROW(A333)-304,"")</f>
        <v/>
      </c>
      <c r="C333" s="5" t="str">
        <f>IF(B333="","",INDEX(#REF!,B333))</f>
        <v/>
      </c>
      <c r="D333" s="11" t="str">
        <f>IF(B333="","",SUMIFS(#REF!,#REF!,C333))</f>
        <v/>
      </c>
      <c r="E333" s="11" t="str">
        <f>IF(B333="","",SUMIFS(D.2[Doanh thu],#REF!,C333))</f>
        <v/>
      </c>
      <c r="F333" s="11" t="str">
        <f>IF(B333="","",SUMIFS(D.2[Lợi nhuận gộp],#REF!,C333))</f>
        <v/>
      </c>
      <c r="G333" s="21" t="str">
        <f t="shared" si="7"/>
        <v/>
      </c>
      <c r="H333" s="21"/>
      <c r="I333" s="21"/>
      <c r="J333" s="21"/>
    </row>
    <row r="334" spans="2:10" ht="27.75" customHeight="1">
      <c r="B334" s="4" t="str">
        <f>IF(COUNT(#REF!)&gt;=(ROW(A334)-304),ROW(A334)-304,"")</f>
        <v/>
      </c>
      <c r="C334" s="5" t="str">
        <f>IF(B334="","",INDEX(#REF!,B334))</f>
        <v/>
      </c>
      <c r="D334" s="11" t="str">
        <f>IF(B334="","",SUMIFS(#REF!,#REF!,C334))</f>
        <v/>
      </c>
      <c r="E334" s="11" t="str">
        <f>IF(B334="","",SUMIFS(D.2[Doanh thu],#REF!,C334))</f>
        <v/>
      </c>
      <c r="F334" s="11" t="str">
        <f>IF(B334="","",SUMIFS(D.2[Lợi nhuận gộp],#REF!,C334))</f>
        <v/>
      </c>
      <c r="G334" s="21" t="str">
        <f t="shared" si="7"/>
        <v/>
      </c>
      <c r="H334" s="21"/>
      <c r="I334" s="21"/>
      <c r="J334" s="21"/>
    </row>
    <row r="335" spans="2:10" ht="27.75" customHeight="1">
      <c r="B335" s="4" t="str">
        <f>IF(COUNT(#REF!)&gt;=(ROW(A335)-304),ROW(A335)-304,"")</f>
        <v/>
      </c>
      <c r="C335" s="5" t="str">
        <f>IF(B335="","",INDEX(#REF!,B335))</f>
        <v/>
      </c>
      <c r="D335" s="11" t="str">
        <f>IF(B335="","",SUMIFS(#REF!,#REF!,C335))</f>
        <v/>
      </c>
      <c r="E335" s="11" t="str">
        <f>IF(B335="","",SUMIFS(D.2[Doanh thu],#REF!,C335))</f>
        <v/>
      </c>
      <c r="F335" s="11" t="str">
        <f>IF(B335="","",SUMIFS(D.2[Lợi nhuận gộp],#REF!,C335))</f>
        <v/>
      </c>
      <c r="G335" s="21" t="str">
        <f t="shared" si="7"/>
        <v/>
      </c>
      <c r="H335" s="21"/>
      <c r="I335" s="21"/>
      <c r="J335" s="21"/>
    </row>
    <row r="336" spans="2:10" ht="27.75" customHeight="1">
      <c r="B336" s="4" t="str">
        <f>IF(COUNT(#REF!)&gt;=(ROW(A336)-304),ROW(A336)-304,"")</f>
        <v/>
      </c>
      <c r="C336" s="5" t="str">
        <f>IF(B336="","",INDEX(#REF!,B336))</f>
        <v/>
      </c>
      <c r="D336" s="11" t="str">
        <f>IF(B336="","",SUMIFS(#REF!,#REF!,C336))</f>
        <v/>
      </c>
      <c r="E336" s="11" t="str">
        <f>IF(B336="","",SUMIFS(D.2[Doanh thu],#REF!,C336))</f>
        <v/>
      </c>
      <c r="F336" s="11" t="str">
        <f>IF(B336="","",SUMIFS(D.2[Lợi nhuận gộp],#REF!,C336))</f>
        <v/>
      </c>
      <c r="G336" s="21" t="str">
        <f t="shared" si="7"/>
        <v/>
      </c>
      <c r="H336" s="21"/>
      <c r="I336" s="21"/>
      <c r="J336" s="21"/>
    </row>
    <row r="337" spans="2:10" ht="27.75" customHeight="1">
      <c r="B337" s="4" t="str">
        <f>IF(COUNT(#REF!)&gt;=(ROW(A337)-304),ROW(A337)-304,"")</f>
        <v/>
      </c>
      <c r="C337" s="5" t="str">
        <f>IF(B337="","",INDEX(#REF!,B337))</f>
        <v/>
      </c>
      <c r="D337" s="11" t="str">
        <f>IF(B337="","",SUMIFS(#REF!,#REF!,C337))</f>
        <v/>
      </c>
      <c r="E337" s="11" t="str">
        <f>IF(B337="","",SUMIFS(D.2[Doanh thu],#REF!,C337))</f>
        <v/>
      </c>
      <c r="F337" s="11" t="str">
        <f>IF(B337="","",SUMIFS(D.2[Lợi nhuận gộp],#REF!,C337))</f>
        <v/>
      </c>
      <c r="G337" s="21" t="str">
        <f t="shared" si="7"/>
        <v/>
      </c>
      <c r="H337" s="21"/>
      <c r="I337" s="21"/>
      <c r="J337" s="21"/>
    </row>
    <row r="338" spans="2:10" ht="27.75" customHeight="1">
      <c r="B338" s="4" t="str">
        <f>IF(COUNT(#REF!)&gt;=(ROW(A338)-304),ROW(A338)-304,"")</f>
        <v/>
      </c>
      <c r="C338" s="5" t="str">
        <f>IF(B338="","",INDEX(#REF!,B338))</f>
        <v/>
      </c>
      <c r="D338" s="11" t="str">
        <f>IF(B338="","",SUMIFS(#REF!,#REF!,C338))</f>
        <v/>
      </c>
      <c r="E338" s="11" t="str">
        <f>IF(B338="","",SUMIFS(D.2[Doanh thu],#REF!,C338))</f>
        <v/>
      </c>
      <c r="F338" s="11" t="str">
        <f>IF(B338="","",SUMIFS(D.2[Lợi nhuận gộp],#REF!,C338))</f>
        <v/>
      </c>
      <c r="G338" s="21" t="str">
        <f t="shared" si="7"/>
        <v/>
      </c>
      <c r="H338" s="21"/>
      <c r="I338" s="21"/>
      <c r="J338" s="21"/>
    </row>
    <row r="339" spans="2:10" ht="27.75" customHeight="1">
      <c r="B339" s="4" t="str">
        <f>IF(COUNT(#REF!)&gt;=(ROW(A339)-304),ROW(A339)-304,"")</f>
        <v/>
      </c>
      <c r="C339" s="5" t="str">
        <f>IF(B339="","",INDEX(#REF!,B339))</f>
        <v/>
      </c>
      <c r="D339" s="11" t="str">
        <f>IF(B339="","",SUMIFS(#REF!,#REF!,C339))</f>
        <v/>
      </c>
      <c r="E339" s="11" t="str">
        <f>IF(B339="","",SUMIFS(D.2[Doanh thu],#REF!,C339))</f>
        <v/>
      </c>
      <c r="F339" s="11" t="str">
        <f>IF(B339="","",SUMIFS(D.2[Lợi nhuận gộp],#REF!,C339))</f>
        <v/>
      </c>
      <c r="G339" s="21" t="str">
        <f t="shared" si="7"/>
        <v/>
      </c>
      <c r="H339" s="21"/>
      <c r="I339" s="21"/>
      <c r="J339" s="21"/>
    </row>
    <row r="340" spans="2:10" ht="27.75" customHeight="1">
      <c r="B340" s="4" t="str">
        <f>IF(COUNT(#REF!)&gt;=(ROW(A340)-304),ROW(A340)-304,"")</f>
        <v/>
      </c>
      <c r="C340" s="5" t="str">
        <f>IF(B340="","",INDEX(#REF!,B340))</f>
        <v/>
      </c>
      <c r="D340" s="11" t="str">
        <f>IF(B340="","",SUMIFS(#REF!,#REF!,C340))</f>
        <v/>
      </c>
      <c r="E340" s="11" t="str">
        <f>IF(B340="","",SUMIFS(D.2[Doanh thu],#REF!,C340))</f>
        <v/>
      </c>
      <c r="F340" s="11" t="str">
        <f>IF(B340="","",SUMIFS(D.2[Lợi nhuận gộp],#REF!,C340))</f>
        <v/>
      </c>
      <c r="G340" s="21" t="str">
        <f t="shared" si="7"/>
        <v/>
      </c>
      <c r="H340" s="21"/>
      <c r="I340" s="21"/>
      <c r="J340" s="21"/>
    </row>
    <row r="341" spans="2:10" ht="27.75" customHeight="1">
      <c r="B341" s="4" t="str">
        <f>IF(COUNT(#REF!)&gt;=(ROW(A341)-304),ROW(A341)-304,"")</f>
        <v/>
      </c>
      <c r="C341" s="5" t="str">
        <f>IF(B341="","",INDEX(#REF!,B341))</f>
        <v/>
      </c>
      <c r="D341" s="11" t="str">
        <f>IF(B341="","",SUMIFS(#REF!,#REF!,C341))</f>
        <v/>
      </c>
      <c r="E341" s="11" t="str">
        <f>IF(B341="","",SUMIFS(D.2[Doanh thu],#REF!,C341))</f>
        <v/>
      </c>
      <c r="F341" s="11" t="str">
        <f>IF(B341="","",SUMIFS(D.2[Lợi nhuận gộp],#REF!,C341))</f>
        <v/>
      </c>
      <c r="G341" s="21" t="str">
        <f t="shared" si="7"/>
        <v/>
      </c>
      <c r="H341" s="21"/>
      <c r="I341" s="21"/>
      <c r="J341" s="21"/>
    </row>
    <row r="342" spans="2:10" ht="27.75" customHeight="1">
      <c r="B342" s="4" t="str">
        <f>IF(COUNT(#REF!)&gt;=(ROW(A342)-304),ROW(A342)-304,"")</f>
        <v/>
      </c>
      <c r="C342" s="5" t="str">
        <f>IF(B342="","",INDEX(#REF!,B342))</f>
        <v/>
      </c>
      <c r="D342" s="11" t="str">
        <f>IF(B342="","",SUMIFS(#REF!,#REF!,C342))</f>
        <v/>
      </c>
      <c r="E342" s="11" t="str">
        <f>IF(B342="","",SUMIFS(D.2[Doanh thu],#REF!,C342))</f>
        <v/>
      </c>
      <c r="F342" s="11" t="str">
        <f>IF(B342="","",SUMIFS(D.2[Lợi nhuận gộp],#REF!,C342))</f>
        <v/>
      </c>
      <c r="G342" s="21" t="str">
        <f t="shared" si="7"/>
        <v/>
      </c>
      <c r="H342" s="21"/>
      <c r="I342" s="21"/>
      <c r="J342" s="21"/>
    </row>
    <row r="343" spans="2:10" ht="27.75" customHeight="1">
      <c r="B343" s="4" t="str">
        <f>IF(COUNT(#REF!)&gt;=(ROW(A343)-304),ROW(A343)-304,"")</f>
        <v/>
      </c>
      <c r="C343" s="5" t="str">
        <f>IF(B343="","",INDEX(#REF!,B343))</f>
        <v/>
      </c>
      <c r="D343" s="11" t="str">
        <f>IF(B343="","",SUMIFS(#REF!,#REF!,C343))</f>
        <v/>
      </c>
      <c r="E343" s="11" t="str">
        <f>IF(B343="","",SUMIFS(D.2[Doanh thu],#REF!,C343))</f>
        <v/>
      </c>
      <c r="F343" s="11" t="str">
        <f>IF(B343="","",SUMIFS(D.2[Lợi nhuận gộp],#REF!,C343))</f>
        <v/>
      </c>
      <c r="G343" s="21" t="str">
        <f t="shared" si="7"/>
        <v/>
      </c>
      <c r="H343" s="21"/>
      <c r="I343" s="21"/>
      <c r="J343" s="21"/>
    </row>
    <row r="344" spans="2:10" ht="27.75" customHeight="1">
      <c r="B344" s="4" t="str">
        <f>IF(COUNT(#REF!)&gt;=(ROW(A344)-304),ROW(A344)-304,"")</f>
        <v/>
      </c>
      <c r="C344" s="5" t="str">
        <f>IF(B344="","",INDEX(#REF!,B344))</f>
        <v/>
      </c>
      <c r="D344" s="11" t="str">
        <f>IF(B344="","",SUMIFS(#REF!,#REF!,C344))</f>
        <v/>
      </c>
      <c r="E344" s="11" t="str">
        <f>IF(B344="","",SUMIFS(D.2[Doanh thu],#REF!,C344))</f>
        <v/>
      </c>
      <c r="F344" s="11" t="str">
        <f>IF(B344="","",SUMIFS(D.2[Lợi nhuận gộp],#REF!,C344))</f>
        <v/>
      </c>
      <c r="G344" s="21" t="str">
        <f t="shared" si="7"/>
        <v/>
      </c>
      <c r="H344" s="21"/>
      <c r="I344" s="21"/>
      <c r="J344" s="21"/>
    </row>
    <row r="345" spans="2:10" ht="27.75" customHeight="1">
      <c r="B345" s="4" t="str">
        <f>IF(COUNT(#REF!)&gt;=(ROW(A345)-304),ROW(A345)-304,"")</f>
        <v/>
      </c>
      <c r="C345" s="5" t="str">
        <f>IF(B345="","",INDEX(#REF!,B345))</f>
        <v/>
      </c>
      <c r="D345" s="11" t="str">
        <f>IF(B345="","",SUMIFS(#REF!,#REF!,C345))</f>
        <v/>
      </c>
      <c r="E345" s="11" t="str">
        <f>IF(B345="","",SUMIFS(D.2[Doanh thu],#REF!,C345))</f>
        <v/>
      </c>
      <c r="F345" s="11" t="str">
        <f>IF(B345="","",SUMIFS(D.2[Lợi nhuận gộp],#REF!,C345))</f>
        <v/>
      </c>
      <c r="G345" s="21" t="str">
        <f t="shared" si="7"/>
        <v/>
      </c>
      <c r="H345" s="21"/>
      <c r="I345" s="21"/>
      <c r="J345" s="21"/>
    </row>
    <row r="346" spans="2:10" ht="27.75" customHeight="1">
      <c r="B346" s="4" t="str">
        <f>IF(COUNT(#REF!)&gt;=(ROW(A346)-304),ROW(A346)-304,"")</f>
        <v/>
      </c>
      <c r="C346" s="5" t="str">
        <f>IF(B346="","",INDEX(#REF!,B346))</f>
        <v/>
      </c>
      <c r="D346" s="11" t="str">
        <f>IF(B346="","",SUMIFS(#REF!,#REF!,C346))</f>
        <v/>
      </c>
      <c r="E346" s="11" t="str">
        <f>IF(B346="","",SUMIFS(D.2[Doanh thu],#REF!,C346))</f>
        <v/>
      </c>
      <c r="F346" s="11" t="str">
        <f>IF(B346="","",SUMIFS(D.2[Lợi nhuận gộp],#REF!,C346))</f>
        <v/>
      </c>
      <c r="G346" s="21" t="str">
        <f t="shared" si="7"/>
        <v/>
      </c>
      <c r="H346" s="21"/>
      <c r="I346" s="21"/>
      <c r="J346" s="21"/>
    </row>
    <row r="347" spans="2:10" ht="27.75" customHeight="1">
      <c r="B347" s="4" t="str">
        <f>IF(COUNT(#REF!)&gt;=(ROW(A347)-304),ROW(A347)-304,"")</f>
        <v/>
      </c>
      <c r="C347" s="5" t="str">
        <f>IF(B347="","",INDEX(#REF!,B347))</f>
        <v/>
      </c>
      <c r="D347" s="11" t="str">
        <f>IF(B347="","",SUMIFS(#REF!,#REF!,C347))</f>
        <v/>
      </c>
      <c r="E347" s="11" t="str">
        <f>IF(B347="","",SUMIFS(D.2[Doanh thu],#REF!,C347))</f>
        <v/>
      </c>
      <c r="F347" s="11" t="str">
        <f>IF(B347="","",SUMIFS(D.2[Lợi nhuận gộp],#REF!,C347))</f>
        <v/>
      </c>
      <c r="G347" s="21" t="str">
        <f t="shared" si="7"/>
        <v/>
      </c>
      <c r="H347" s="21"/>
      <c r="I347" s="21"/>
      <c r="J347" s="21"/>
    </row>
    <row r="348" spans="2:10" ht="27.75" customHeight="1">
      <c r="B348" s="4" t="str">
        <f>IF(COUNT(#REF!)&gt;=(ROW(A348)-304),ROW(A348)-304,"")</f>
        <v/>
      </c>
      <c r="C348" s="5" t="str">
        <f>IF(B348="","",INDEX(#REF!,B348))</f>
        <v/>
      </c>
      <c r="D348" s="11" t="str">
        <f>IF(B348="","",SUMIFS(#REF!,#REF!,C348))</f>
        <v/>
      </c>
      <c r="E348" s="11" t="str">
        <f>IF(B348="","",SUMIFS(D.2[Doanh thu],#REF!,C348))</f>
        <v/>
      </c>
      <c r="F348" s="11" t="str">
        <f>IF(B348="","",SUMIFS(D.2[Lợi nhuận gộp],#REF!,C348))</f>
        <v/>
      </c>
      <c r="G348" s="21" t="str">
        <f t="shared" si="7"/>
        <v/>
      </c>
      <c r="H348" s="21"/>
      <c r="I348" s="21"/>
      <c r="J348" s="21"/>
    </row>
    <row r="349" spans="2:10" ht="27.75" customHeight="1">
      <c r="B349" s="4" t="str">
        <f>IF(COUNT(#REF!)&gt;=(ROW(A349)-304),ROW(A349)-304,"")</f>
        <v/>
      </c>
      <c r="C349" s="5" t="str">
        <f>IF(B349="","",INDEX(#REF!,B349))</f>
        <v/>
      </c>
      <c r="D349" s="11" t="str">
        <f>IF(B349="","",SUMIFS(#REF!,#REF!,C349))</f>
        <v/>
      </c>
      <c r="E349" s="11" t="str">
        <f>IF(B349="","",SUMIFS(D.2[Doanh thu],#REF!,C349))</f>
        <v/>
      </c>
      <c r="F349" s="11" t="str">
        <f>IF(B349="","",SUMIFS(D.2[Lợi nhuận gộp],#REF!,C349))</f>
        <v/>
      </c>
      <c r="G349" s="21" t="str">
        <f t="shared" si="7"/>
        <v/>
      </c>
      <c r="H349" s="21"/>
      <c r="I349" s="21"/>
      <c r="J349" s="21"/>
    </row>
    <row r="350" spans="2:10" ht="27.75" customHeight="1">
      <c r="B350" s="4" t="str">
        <f>IF(COUNT(#REF!)&gt;=(ROW(A350)-304),ROW(A350)-304,"")</f>
        <v/>
      </c>
      <c r="C350" s="5" t="str">
        <f>IF(B350="","",INDEX(#REF!,B350))</f>
        <v/>
      </c>
      <c r="D350" s="11" t="str">
        <f>IF(B350="","",SUMIFS(#REF!,#REF!,C350))</f>
        <v/>
      </c>
      <c r="E350" s="11" t="str">
        <f>IF(B350="","",SUMIFS(D.2[Doanh thu],#REF!,C350))</f>
        <v/>
      </c>
      <c r="F350" s="11" t="str">
        <f>IF(B350="","",SUMIFS(D.2[Lợi nhuận gộp],#REF!,C350))</f>
        <v/>
      </c>
      <c r="G350" s="21" t="str">
        <f t="shared" si="7"/>
        <v/>
      </c>
      <c r="H350" s="21"/>
      <c r="I350" s="21"/>
      <c r="J350" s="21"/>
    </row>
    <row r="351" spans="2:10" ht="27.75" customHeight="1">
      <c r="B351" s="4" t="str">
        <f>IF(COUNT(#REF!)&gt;=(ROW(A351)-304),ROW(A351)-304,"")</f>
        <v/>
      </c>
      <c r="C351" s="5" t="str">
        <f>IF(B351="","",INDEX(#REF!,B351))</f>
        <v/>
      </c>
      <c r="D351" s="11" t="str">
        <f>IF(B351="","",SUMIFS(#REF!,#REF!,C351))</f>
        <v/>
      </c>
      <c r="E351" s="11" t="str">
        <f>IF(B351="","",SUMIFS(D.2[Doanh thu],#REF!,C351))</f>
        <v/>
      </c>
      <c r="F351" s="11" t="str">
        <f>IF(B351="","",SUMIFS(D.2[Lợi nhuận gộp],#REF!,C351))</f>
        <v/>
      </c>
      <c r="G351" s="21" t="str">
        <f t="shared" si="7"/>
        <v/>
      </c>
      <c r="H351" s="21"/>
      <c r="I351" s="21"/>
      <c r="J351" s="21"/>
    </row>
    <row r="352" spans="2:10" ht="27.75" customHeight="1">
      <c r="B352" s="4" t="str">
        <f>IF(COUNT(#REF!)&gt;=(ROW(A352)-304),ROW(A352)-304,"")</f>
        <v/>
      </c>
      <c r="C352" s="5" t="str">
        <f>IF(B352="","",INDEX(#REF!,B352))</f>
        <v/>
      </c>
      <c r="D352" s="11" t="str">
        <f>IF(B352="","",SUMIFS(#REF!,#REF!,C352))</f>
        <v/>
      </c>
      <c r="E352" s="11" t="str">
        <f>IF(B352="","",SUMIFS(D.2[Doanh thu],#REF!,C352))</f>
        <v/>
      </c>
      <c r="F352" s="11" t="str">
        <f>IF(B352="","",SUMIFS(D.2[Lợi nhuận gộp],#REF!,C352))</f>
        <v/>
      </c>
      <c r="G352" s="21" t="str">
        <f t="shared" si="7"/>
        <v/>
      </c>
      <c r="H352" s="21"/>
      <c r="I352" s="21"/>
      <c r="J352" s="21"/>
    </row>
    <row r="353" spans="2:10" ht="27.75" customHeight="1">
      <c r="B353" s="4" t="str">
        <f>IF(COUNT(#REF!)&gt;=(ROW(A353)-304),ROW(A353)-304,"")</f>
        <v/>
      </c>
      <c r="C353" s="5" t="str">
        <f>IF(B353="","",INDEX(#REF!,B353))</f>
        <v/>
      </c>
      <c r="D353" s="11" t="str">
        <f>IF(B353="","",SUMIFS(#REF!,#REF!,C353))</f>
        <v/>
      </c>
      <c r="E353" s="11" t="str">
        <f>IF(B353="","",SUMIFS(D.2[Doanh thu],#REF!,C353))</f>
        <v/>
      </c>
      <c r="F353" s="11" t="str">
        <f>IF(B353="","",SUMIFS(D.2[Lợi nhuận gộp],#REF!,C353))</f>
        <v/>
      </c>
      <c r="G353" s="21" t="str">
        <f t="shared" si="7"/>
        <v/>
      </c>
      <c r="H353" s="21"/>
      <c r="I353" s="21"/>
      <c r="J353" s="21"/>
    </row>
    <row r="354" spans="2:10" ht="27.75" customHeight="1">
      <c r="B354" s="4" t="str">
        <f>IF(COUNT(#REF!)&gt;=(ROW(A354)-304),ROW(A354)-304,"")</f>
        <v/>
      </c>
      <c r="C354" s="5" t="str">
        <f>IF(B354="","",INDEX(#REF!,B354))</f>
        <v/>
      </c>
      <c r="D354" s="11" t="str">
        <f>IF(B354="","",SUMIFS(#REF!,#REF!,C354))</f>
        <v/>
      </c>
      <c r="E354" s="11" t="str">
        <f>IF(B354="","",SUMIFS(D.2[Doanh thu],#REF!,C354))</f>
        <v/>
      </c>
      <c r="F354" s="11" t="str">
        <f>IF(B354="","",SUMIFS(D.2[Lợi nhuận gộp],#REF!,C354))</f>
        <v/>
      </c>
      <c r="G354" s="21" t="str">
        <f t="shared" si="7"/>
        <v/>
      </c>
      <c r="H354" s="21"/>
      <c r="I354" s="21"/>
      <c r="J354" s="21"/>
    </row>
    <row r="355" spans="2:10" ht="27.75" customHeight="1">
      <c r="B355" s="4" t="str">
        <f>IF(COUNT(#REF!)&gt;=(ROW(A355)-304),ROW(A355)-304,"")</f>
        <v/>
      </c>
      <c r="C355" s="5" t="str">
        <f>IF(B355="","",INDEX(#REF!,B355))</f>
        <v/>
      </c>
      <c r="D355" s="11" t="str">
        <f>IF(B355="","",SUMIFS(#REF!,#REF!,C355))</f>
        <v/>
      </c>
      <c r="E355" s="11" t="str">
        <f>IF(B355="","",SUMIFS(D.2[Doanh thu],#REF!,C355))</f>
        <v/>
      </c>
      <c r="F355" s="11" t="str">
        <f>IF(B355="","",SUMIFS(D.2[Lợi nhuận gộp],#REF!,C355))</f>
        <v/>
      </c>
      <c r="G355" s="21" t="str">
        <f t="shared" si="7"/>
        <v/>
      </c>
      <c r="H355" s="21"/>
      <c r="I355" s="21"/>
      <c r="J355" s="21"/>
    </row>
    <row r="356" spans="2:10" ht="27.75" customHeight="1">
      <c r="B356" s="4" t="str">
        <f>IF(COUNT(#REF!)&gt;=(ROW(A356)-304),ROW(A356)-304,"")</f>
        <v/>
      </c>
      <c r="C356" s="5" t="str">
        <f>IF(B356="","",INDEX(#REF!,B356))</f>
        <v/>
      </c>
      <c r="D356" s="11" t="str">
        <f>IF(B356="","",SUMIFS(#REF!,#REF!,C356))</f>
        <v/>
      </c>
      <c r="E356" s="11" t="str">
        <f>IF(B356="","",SUMIFS(D.2[Doanh thu],#REF!,C356))</f>
        <v/>
      </c>
      <c r="F356" s="11" t="str">
        <f>IF(B356="","",SUMIFS(D.2[Lợi nhuận gộp],#REF!,C356))</f>
        <v/>
      </c>
      <c r="G356" s="21" t="str">
        <f t="shared" si="7"/>
        <v/>
      </c>
      <c r="H356" s="21"/>
      <c r="I356" s="21"/>
      <c r="J356" s="21"/>
    </row>
    <row r="357" spans="2:10" ht="27.75" customHeight="1">
      <c r="B357" s="4" t="str">
        <f>IF(COUNT(#REF!)&gt;=(ROW(A357)-304),ROW(A357)-304,"")</f>
        <v/>
      </c>
      <c r="C357" s="5" t="str">
        <f>IF(B357="","",INDEX(#REF!,B357))</f>
        <v/>
      </c>
      <c r="D357" s="11" t="str">
        <f>IF(B357="","",SUMIFS(#REF!,#REF!,C357))</f>
        <v/>
      </c>
      <c r="E357" s="11" t="str">
        <f>IF(B357="","",SUMIFS(D.2[Doanh thu],#REF!,C357))</f>
        <v/>
      </c>
      <c r="F357" s="11" t="str">
        <f>IF(B357="","",SUMIFS(D.2[Lợi nhuận gộp],#REF!,C357))</f>
        <v/>
      </c>
      <c r="G357" s="21" t="str">
        <f t="shared" si="7"/>
        <v/>
      </c>
      <c r="H357" s="21"/>
      <c r="I357" s="21"/>
      <c r="J357" s="21"/>
    </row>
    <row r="358" spans="2:10" ht="27.75" customHeight="1">
      <c r="B358" s="4" t="str">
        <f>IF(COUNT(#REF!)&gt;=(ROW(A358)-304),ROW(A358)-304,"")</f>
        <v/>
      </c>
      <c r="C358" s="5" t="str">
        <f>IF(B358="","",INDEX(#REF!,B358))</f>
        <v/>
      </c>
      <c r="D358" s="11" t="str">
        <f>IF(B358="","",SUMIFS(#REF!,#REF!,C358))</f>
        <v/>
      </c>
      <c r="E358" s="11" t="str">
        <f>IF(B358="","",SUMIFS(D.2[Doanh thu],#REF!,C358))</f>
        <v/>
      </c>
      <c r="F358" s="11" t="str">
        <f>IF(B358="","",SUMIFS(D.2[Lợi nhuận gộp],#REF!,C358))</f>
        <v/>
      </c>
      <c r="G358" s="21" t="str">
        <f t="shared" si="7"/>
        <v/>
      </c>
      <c r="H358" s="21"/>
      <c r="I358" s="21"/>
      <c r="J358" s="21"/>
    </row>
    <row r="359" spans="2:10" ht="27.75" customHeight="1">
      <c r="B359" s="4" t="str">
        <f>IF(COUNT(#REF!)&gt;=(ROW(A359)-304),ROW(A359)-304,"")</f>
        <v/>
      </c>
      <c r="C359" s="5" t="str">
        <f>IF(B359="","",INDEX(#REF!,B359))</f>
        <v/>
      </c>
      <c r="D359" s="11" t="str">
        <f>IF(B359="","",SUMIFS(#REF!,#REF!,C359))</f>
        <v/>
      </c>
      <c r="E359" s="11" t="str">
        <f>IF(B359="","",SUMIFS(D.2[Doanh thu],#REF!,C359))</f>
        <v/>
      </c>
      <c r="F359" s="11" t="str">
        <f>IF(B359="","",SUMIFS(D.2[Lợi nhuận gộp],#REF!,C359))</f>
        <v/>
      </c>
      <c r="G359" s="21" t="str">
        <f t="shared" si="7"/>
        <v/>
      </c>
      <c r="H359" s="21"/>
      <c r="I359" s="21"/>
      <c r="J359" s="21"/>
    </row>
    <row r="360" spans="2:10" ht="27.75" customHeight="1">
      <c r="B360" s="4" t="str">
        <f>IF(COUNT(#REF!)&gt;=(ROW(A360)-304),ROW(A360)-304,"")</f>
        <v/>
      </c>
      <c r="C360" s="5" t="str">
        <f>IF(B360="","",INDEX(#REF!,B360))</f>
        <v/>
      </c>
      <c r="D360" s="11" t="str">
        <f>IF(B360="","",SUMIFS(#REF!,#REF!,C360))</f>
        <v/>
      </c>
      <c r="E360" s="11" t="str">
        <f>IF(B360="","",SUMIFS(D.2[Doanh thu],#REF!,C360))</f>
        <v/>
      </c>
      <c r="F360" s="11" t="str">
        <f>IF(B360="","",SUMIFS(D.2[Lợi nhuận gộp],#REF!,C360))</f>
        <v/>
      </c>
      <c r="G360" s="21" t="str">
        <f t="shared" si="7"/>
        <v/>
      </c>
      <c r="H360" s="21"/>
      <c r="I360" s="21"/>
      <c r="J360" s="21"/>
    </row>
    <row r="361" spans="2:10" ht="27.75" customHeight="1">
      <c r="B361" s="4" t="str">
        <f>IF(COUNT(#REF!)&gt;=(ROW(A361)-304),ROW(A361)-304,"")</f>
        <v/>
      </c>
      <c r="C361" s="5" t="str">
        <f>IF(B361="","",INDEX(#REF!,B361))</f>
        <v/>
      </c>
      <c r="D361" s="11" t="str">
        <f>IF(B361="","",SUMIFS(#REF!,#REF!,C361))</f>
        <v/>
      </c>
      <c r="E361" s="11" t="str">
        <f>IF(B361="","",SUMIFS(D.2[Doanh thu],#REF!,C361))</f>
        <v/>
      </c>
      <c r="F361" s="11" t="str">
        <f>IF(B361="","",SUMIFS(D.2[Lợi nhuận gộp],#REF!,C361))</f>
        <v/>
      </c>
      <c r="G361" s="21" t="str">
        <f t="shared" si="7"/>
        <v/>
      </c>
      <c r="H361" s="21"/>
      <c r="I361" s="21"/>
      <c r="J361" s="21"/>
    </row>
    <row r="362" spans="2:10" ht="27.75" customHeight="1">
      <c r="B362" s="4" t="str">
        <f>IF(COUNT(#REF!)&gt;=(ROW(A362)-304),ROW(A362)-304,"")</f>
        <v/>
      </c>
      <c r="C362" s="5" t="str">
        <f>IF(B362="","",INDEX(#REF!,B362))</f>
        <v/>
      </c>
      <c r="D362" s="11" t="str">
        <f>IF(B362="","",SUMIFS(#REF!,#REF!,C362))</f>
        <v/>
      </c>
      <c r="E362" s="11" t="str">
        <f>IF(B362="","",SUMIFS(D.2[Doanh thu],#REF!,C362))</f>
        <v/>
      </c>
      <c r="F362" s="11" t="str">
        <f>IF(B362="","",SUMIFS(D.2[Lợi nhuận gộp],#REF!,C362))</f>
        <v/>
      </c>
      <c r="G362" s="21" t="str">
        <f t="shared" si="7"/>
        <v/>
      </c>
      <c r="H362" s="21"/>
      <c r="I362" s="21"/>
      <c r="J362" s="21"/>
    </row>
    <row r="363" spans="2:10" ht="27.75" customHeight="1">
      <c r="B363" s="4" t="str">
        <f>IF(COUNT(#REF!)&gt;=(ROW(A363)-304),ROW(A363)-304,"")</f>
        <v/>
      </c>
      <c r="C363" s="5" t="str">
        <f>IF(B363="","",INDEX(#REF!,B363))</f>
        <v/>
      </c>
      <c r="D363" s="11" t="str">
        <f>IF(B363="","",SUMIFS(#REF!,#REF!,C363))</f>
        <v/>
      </c>
      <c r="E363" s="11" t="str">
        <f>IF(B363="","",SUMIFS(D.2[Doanh thu],#REF!,C363))</f>
        <v/>
      </c>
      <c r="F363" s="11" t="str">
        <f>IF(B363="","",SUMIFS(D.2[Lợi nhuận gộp],#REF!,C363))</f>
        <v/>
      </c>
      <c r="G363" s="21" t="str">
        <f t="shared" si="7"/>
        <v/>
      </c>
      <c r="H363" s="21"/>
      <c r="I363" s="21"/>
      <c r="J363" s="21"/>
    </row>
    <row r="364" spans="2:10" ht="27.75" customHeight="1">
      <c r="B364" s="4" t="str">
        <f>IF(COUNT(#REF!)&gt;=(ROW(A364)-304),ROW(A364)-304,"")</f>
        <v/>
      </c>
      <c r="C364" s="5" t="str">
        <f>IF(B364="","",INDEX(#REF!,B364))</f>
        <v/>
      </c>
      <c r="D364" s="11" t="str">
        <f>IF(B364="","",SUMIFS(#REF!,#REF!,C364))</f>
        <v/>
      </c>
      <c r="E364" s="11" t="str">
        <f>IF(B364="","",SUMIFS(D.2[Doanh thu],#REF!,C364))</f>
        <v/>
      </c>
      <c r="F364" s="11" t="str">
        <f>IF(B364="","",SUMIFS(D.2[Lợi nhuận gộp],#REF!,C364))</f>
        <v/>
      </c>
      <c r="G364" s="21" t="str">
        <f t="shared" si="7"/>
        <v/>
      </c>
      <c r="H364" s="21"/>
      <c r="I364" s="21"/>
      <c r="J364" s="21"/>
    </row>
    <row r="365" spans="2:10" ht="27.75" customHeight="1">
      <c r="B365" s="4" t="str">
        <f>IF(COUNT(#REF!)&gt;=(ROW(A365)-304),ROW(A365)-304,"")</f>
        <v/>
      </c>
      <c r="C365" s="5" t="str">
        <f>IF(B365="","",INDEX(#REF!,B365))</f>
        <v/>
      </c>
      <c r="D365" s="11" t="str">
        <f>IF(B365="","",SUMIFS(#REF!,#REF!,C365))</f>
        <v/>
      </c>
      <c r="E365" s="11" t="str">
        <f>IF(B365="","",SUMIFS(D.2[Doanh thu],#REF!,C365))</f>
        <v/>
      </c>
      <c r="F365" s="11" t="str">
        <f>IF(B365="","",SUMIFS(D.2[Lợi nhuận gộp],#REF!,C365))</f>
        <v/>
      </c>
      <c r="G365" s="21" t="str">
        <f t="shared" si="7"/>
        <v/>
      </c>
      <c r="H365" s="21"/>
      <c r="I365" s="21"/>
      <c r="J365" s="21"/>
    </row>
    <row r="366" spans="2:10" ht="27.75" customHeight="1">
      <c r="B366" s="4" t="str">
        <f>IF(COUNT(#REF!)&gt;=(ROW(A366)-304),ROW(A366)-304,"")</f>
        <v/>
      </c>
      <c r="C366" s="5" t="str">
        <f>IF(B366="","",INDEX(#REF!,B366))</f>
        <v/>
      </c>
      <c r="D366" s="11" t="str">
        <f>IF(B366="","",SUMIFS(#REF!,#REF!,C366))</f>
        <v/>
      </c>
      <c r="E366" s="11" t="str">
        <f>IF(B366="","",SUMIFS(D.2[Doanh thu],#REF!,C366))</f>
        <v/>
      </c>
      <c r="F366" s="11" t="str">
        <f>IF(B366="","",SUMIFS(D.2[Lợi nhuận gộp],#REF!,C366))</f>
        <v/>
      </c>
      <c r="G366" s="21" t="str">
        <f t="shared" ref="G366:G429" si="8">IF(OR(B366="",F366=0),"",RANK(F366,B6LoiNhuanKH))</f>
        <v/>
      </c>
      <c r="H366" s="21"/>
      <c r="I366" s="21"/>
      <c r="J366" s="21"/>
    </row>
    <row r="367" spans="2:10" ht="27.75" customHeight="1">
      <c r="B367" s="4" t="str">
        <f>IF(COUNT(#REF!)&gt;=(ROW(A367)-304),ROW(A367)-304,"")</f>
        <v/>
      </c>
      <c r="C367" s="5" t="str">
        <f>IF(B367="","",INDEX(#REF!,B367))</f>
        <v/>
      </c>
      <c r="D367" s="11" t="str">
        <f>IF(B367="","",SUMIFS(#REF!,#REF!,C367))</f>
        <v/>
      </c>
      <c r="E367" s="11" t="str">
        <f>IF(B367="","",SUMIFS(D.2[Doanh thu],#REF!,C367))</f>
        <v/>
      </c>
      <c r="F367" s="11" t="str">
        <f>IF(B367="","",SUMIFS(D.2[Lợi nhuận gộp],#REF!,C367))</f>
        <v/>
      </c>
      <c r="G367" s="21" t="str">
        <f t="shared" si="8"/>
        <v/>
      </c>
      <c r="H367" s="21"/>
      <c r="I367" s="21"/>
      <c r="J367" s="21"/>
    </row>
    <row r="368" spans="2:10" ht="27.75" customHeight="1">
      <c r="B368" s="4" t="str">
        <f>IF(COUNT(#REF!)&gt;=(ROW(A368)-304),ROW(A368)-304,"")</f>
        <v/>
      </c>
      <c r="C368" s="5" t="str">
        <f>IF(B368="","",INDEX(#REF!,B368))</f>
        <v/>
      </c>
      <c r="D368" s="11" t="str">
        <f>IF(B368="","",SUMIFS(#REF!,#REF!,C368))</f>
        <v/>
      </c>
      <c r="E368" s="11" t="str">
        <f>IF(B368="","",SUMIFS(D.2[Doanh thu],#REF!,C368))</f>
        <v/>
      </c>
      <c r="F368" s="11" t="str">
        <f>IF(B368="","",SUMIFS(D.2[Lợi nhuận gộp],#REF!,C368))</f>
        <v/>
      </c>
      <c r="G368" s="21" t="str">
        <f t="shared" si="8"/>
        <v/>
      </c>
      <c r="H368" s="21"/>
      <c r="I368" s="21"/>
      <c r="J368" s="21"/>
    </row>
    <row r="369" spans="2:10" ht="27.75" customHeight="1">
      <c r="B369" s="4" t="str">
        <f>IF(COUNT(#REF!)&gt;=(ROW(A369)-304),ROW(A369)-304,"")</f>
        <v/>
      </c>
      <c r="C369" s="5" t="str">
        <f>IF(B369="","",INDEX(#REF!,B369))</f>
        <v/>
      </c>
      <c r="D369" s="11" t="str">
        <f>IF(B369="","",SUMIFS(#REF!,#REF!,C369))</f>
        <v/>
      </c>
      <c r="E369" s="11" t="str">
        <f>IF(B369="","",SUMIFS(D.2[Doanh thu],#REF!,C369))</f>
        <v/>
      </c>
      <c r="F369" s="11" t="str">
        <f>IF(B369="","",SUMIFS(D.2[Lợi nhuận gộp],#REF!,C369))</f>
        <v/>
      </c>
      <c r="G369" s="21" t="str">
        <f t="shared" si="8"/>
        <v/>
      </c>
      <c r="H369" s="21"/>
      <c r="I369" s="21"/>
      <c r="J369" s="21"/>
    </row>
    <row r="370" spans="2:10" ht="27.75" customHeight="1">
      <c r="B370" s="4" t="str">
        <f>IF(COUNT(#REF!)&gt;=(ROW(A370)-304),ROW(A370)-304,"")</f>
        <v/>
      </c>
      <c r="C370" s="5" t="str">
        <f>IF(B370="","",INDEX(#REF!,B370))</f>
        <v/>
      </c>
      <c r="D370" s="11" t="str">
        <f>IF(B370="","",SUMIFS(#REF!,#REF!,C370))</f>
        <v/>
      </c>
      <c r="E370" s="11" t="str">
        <f>IF(B370="","",SUMIFS(D.2[Doanh thu],#REF!,C370))</f>
        <v/>
      </c>
      <c r="F370" s="11" t="str">
        <f>IF(B370="","",SUMIFS(D.2[Lợi nhuận gộp],#REF!,C370))</f>
        <v/>
      </c>
      <c r="G370" s="21" t="str">
        <f t="shared" si="8"/>
        <v/>
      </c>
      <c r="H370" s="21"/>
      <c r="I370" s="21"/>
      <c r="J370" s="21"/>
    </row>
    <row r="371" spans="2:10" ht="27.75" customHeight="1">
      <c r="B371" s="4" t="str">
        <f>IF(COUNT(#REF!)&gt;=(ROW(A371)-304),ROW(A371)-304,"")</f>
        <v/>
      </c>
      <c r="C371" s="5" t="str">
        <f>IF(B371="","",INDEX(#REF!,B371))</f>
        <v/>
      </c>
      <c r="D371" s="11" t="str">
        <f>IF(B371="","",SUMIFS(#REF!,#REF!,C371))</f>
        <v/>
      </c>
      <c r="E371" s="11" t="str">
        <f>IF(B371="","",SUMIFS(D.2[Doanh thu],#REF!,C371))</f>
        <v/>
      </c>
      <c r="F371" s="11" t="str">
        <f>IF(B371="","",SUMIFS(D.2[Lợi nhuận gộp],#REF!,C371))</f>
        <v/>
      </c>
      <c r="G371" s="21" t="str">
        <f t="shared" si="8"/>
        <v/>
      </c>
      <c r="H371" s="21"/>
      <c r="I371" s="21"/>
      <c r="J371" s="21"/>
    </row>
    <row r="372" spans="2:10" ht="27.75" customHeight="1">
      <c r="B372" s="4" t="str">
        <f>IF(COUNT(#REF!)&gt;=(ROW(A372)-304),ROW(A372)-304,"")</f>
        <v/>
      </c>
      <c r="C372" s="5" t="str">
        <f>IF(B372="","",INDEX(#REF!,B372))</f>
        <v/>
      </c>
      <c r="D372" s="11" t="str">
        <f>IF(B372="","",SUMIFS(#REF!,#REF!,C372))</f>
        <v/>
      </c>
      <c r="E372" s="11" t="str">
        <f>IF(B372="","",SUMIFS(D.2[Doanh thu],#REF!,C372))</f>
        <v/>
      </c>
      <c r="F372" s="11" t="str">
        <f>IF(B372="","",SUMIFS(D.2[Lợi nhuận gộp],#REF!,C372))</f>
        <v/>
      </c>
      <c r="G372" s="21" t="str">
        <f t="shared" si="8"/>
        <v/>
      </c>
      <c r="H372" s="21"/>
      <c r="I372" s="21"/>
      <c r="J372" s="21"/>
    </row>
    <row r="373" spans="2:10" ht="27.75" customHeight="1">
      <c r="B373" s="4" t="str">
        <f>IF(COUNT(#REF!)&gt;=(ROW(A373)-304),ROW(A373)-304,"")</f>
        <v/>
      </c>
      <c r="C373" s="5" t="str">
        <f>IF(B373="","",INDEX(#REF!,B373))</f>
        <v/>
      </c>
      <c r="D373" s="11" t="str">
        <f>IF(B373="","",SUMIFS(#REF!,#REF!,C373))</f>
        <v/>
      </c>
      <c r="E373" s="11" t="str">
        <f>IF(B373="","",SUMIFS(D.2[Doanh thu],#REF!,C373))</f>
        <v/>
      </c>
      <c r="F373" s="11" t="str">
        <f>IF(B373="","",SUMIFS(D.2[Lợi nhuận gộp],#REF!,C373))</f>
        <v/>
      </c>
      <c r="G373" s="21" t="str">
        <f t="shared" si="8"/>
        <v/>
      </c>
      <c r="H373" s="21"/>
      <c r="I373" s="21"/>
      <c r="J373" s="21"/>
    </row>
    <row r="374" spans="2:10" ht="27.75" customHeight="1">
      <c r="B374" s="4" t="str">
        <f>IF(COUNT(#REF!)&gt;=(ROW(A374)-304),ROW(A374)-304,"")</f>
        <v/>
      </c>
      <c r="C374" s="5" t="str">
        <f>IF(B374="","",INDEX(#REF!,B374))</f>
        <v/>
      </c>
      <c r="D374" s="11" t="str">
        <f>IF(B374="","",SUMIFS(#REF!,#REF!,C374))</f>
        <v/>
      </c>
      <c r="E374" s="11" t="str">
        <f>IF(B374="","",SUMIFS(D.2[Doanh thu],#REF!,C374))</f>
        <v/>
      </c>
      <c r="F374" s="11" t="str">
        <f>IF(B374="","",SUMIFS(D.2[Lợi nhuận gộp],#REF!,C374))</f>
        <v/>
      </c>
      <c r="G374" s="21" t="str">
        <f t="shared" si="8"/>
        <v/>
      </c>
      <c r="H374" s="21"/>
      <c r="I374" s="21"/>
      <c r="J374" s="21"/>
    </row>
    <row r="375" spans="2:10" ht="27.75" customHeight="1">
      <c r="B375" s="4" t="str">
        <f>IF(COUNT(#REF!)&gt;=(ROW(A375)-304),ROW(A375)-304,"")</f>
        <v/>
      </c>
      <c r="C375" s="5" t="str">
        <f>IF(B375="","",INDEX(#REF!,B375))</f>
        <v/>
      </c>
      <c r="D375" s="11" t="str">
        <f>IF(B375="","",SUMIFS(#REF!,#REF!,C375))</f>
        <v/>
      </c>
      <c r="E375" s="11" t="str">
        <f>IF(B375="","",SUMIFS(D.2[Doanh thu],#REF!,C375))</f>
        <v/>
      </c>
      <c r="F375" s="11" t="str">
        <f>IF(B375="","",SUMIFS(D.2[Lợi nhuận gộp],#REF!,C375))</f>
        <v/>
      </c>
      <c r="G375" s="21" t="str">
        <f t="shared" si="8"/>
        <v/>
      </c>
      <c r="H375" s="21"/>
      <c r="I375" s="21"/>
      <c r="J375" s="21"/>
    </row>
    <row r="376" spans="2:10" ht="27.75" customHeight="1">
      <c r="B376" s="4" t="str">
        <f>IF(COUNT(#REF!)&gt;=(ROW(A376)-304),ROW(A376)-304,"")</f>
        <v/>
      </c>
      <c r="C376" s="5" t="str">
        <f>IF(B376="","",INDEX(#REF!,B376))</f>
        <v/>
      </c>
      <c r="D376" s="11" t="str">
        <f>IF(B376="","",SUMIFS(#REF!,#REF!,C376))</f>
        <v/>
      </c>
      <c r="E376" s="11" t="str">
        <f>IF(B376="","",SUMIFS(D.2[Doanh thu],#REF!,C376))</f>
        <v/>
      </c>
      <c r="F376" s="11" t="str">
        <f>IF(B376="","",SUMIFS(D.2[Lợi nhuận gộp],#REF!,C376))</f>
        <v/>
      </c>
      <c r="G376" s="21" t="str">
        <f t="shared" si="8"/>
        <v/>
      </c>
      <c r="H376" s="21"/>
      <c r="I376" s="21"/>
      <c r="J376" s="21"/>
    </row>
    <row r="377" spans="2:10" ht="27.75" customHeight="1">
      <c r="B377" s="4" t="str">
        <f>IF(COUNT(#REF!)&gt;=(ROW(A377)-304),ROW(A377)-304,"")</f>
        <v/>
      </c>
      <c r="C377" s="5" t="str">
        <f>IF(B377="","",INDEX(#REF!,B377))</f>
        <v/>
      </c>
      <c r="D377" s="11" t="str">
        <f>IF(B377="","",SUMIFS(#REF!,#REF!,C377))</f>
        <v/>
      </c>
      <c r="E377" s="11" t="str">
        <f>IF(B377="","",SUMIFS(D.2[Doanh thu],#REF!,C377))</f>
        <v/>
      </c>
      <c r="F377" s="11" t="str">
        <f>IF(B377="","",SUMIFS(D.2[Lợi nhuận gộp],#REF!,C377))</f>
        <v/>
      </c>
      <c r="G377" s="21" t="str">
        <f t="shared" si="8"/>
        <v/>
      </c>
      <c r="H377" s="21"/>
      <c r="I377" s="21"/>
      <c r="J377" s="21"/>
    </row>
    <row r="378" spans="2:10" ht="27.75" customHeight="1">
      <c r="B378" s="4" t="str">
        <f>IF(COUNT(#REF!)&gt;=(ROW(A378)-304),ROW(A378)-304,"")</f>
        <v/>
      </c>
      <c r="C378" s="5" t="str">
        <f>IF(B378="","",INDEX(#REF!,B378))</f>
        <v/>
      </c>
      <c r="D378" s="11" t="str">
        <f>IF(B378="","",SUMIFS(#REF!,#REF!,C378))</f>
        <v/>
      </c>
      <c r="E378" s="11" t="str">
        <f>IF(B378="","",SUMIFS(D.2[Doanh thu],#REF!,C378))</f>
        <v/>
      </c>
      <c r="F378" s="11" t="str">
        <f>IF(B378="","",SUMIFS(D.2[Lợi nhuận gộp],#REF!,C378))</f>
        <v/>
      </c>
      <c r="G378" s="21" t="str">
        <f t="shared" si="8"/>
        <v/>
      </c>
      <c r="H378" s="21"/>
      <c r="I378" s="21"/>
      <c r="J378" s="21"/>
    </row>
    <row r="379" spans="2:10" ht="27.75" customHeight="1">
      <c r="B379" s="4" t="str">
        <f>IF(COUNT(#REF!)&gt;=(ROW(A379)-304),ROW(A379)-304,"")</f>
        <v/>
      </c>
      <c r="C379" s="5" t="str">
        <f>IF(B379="","",INDEX(#REF!,B379))</f>
        <v/>
      </c>
      <c r="D379" s="11" t="str">
        <f>IF(B379="","",SUMIFS(#REF!,#REF!,C379))</f>
        <v/>
      </c>
      <c r="E379" s="11" t="str">
        <f>IF(B379="","",SUMIFS(D.2[Doanh thu],#REF!,C379))</f>
        <v/>
      </c>
      <c r="F379" s="11" t="str">
        <f>IF(B379="","",SUMIFS(D.2[Lợi nhuận gộp],#REF!,C379))</f>
        <v/>
      </c>
      <c r="G379" s="21" t="str">
        <f t="shared" si="8"/>
        <v/>
      </c>
      <c r="H379" s="21"/>
      <c r="I379" s="21"/>
      <c r="J379" s="21"/>
    </row>
    <row r="380" spans="2:10" ht="27.75" customHeight="1">
      <c r="B380" s="4" t="str">
        <f>IF(COUNT(#REF!)&gt;=(ROW(A380)-304),ROW(A380)-304,"")</f>
        <v/>
      </c>
      <c r="C380" s="5" t="str">
        <f>IF(B380="","",INDEX(#REF!,B380))</f>
        <v/>
      </c>
      <c r="D380" s="11" t="str">
        <f>IF(B380="","",SUMIFS(#REF!,#REF!,C380))</f>
        <v/>
      </c>
      <c r="E380" s="11" t="str">
        <f>IF(B380="","",SUMIFS(D.2[Doanh thu],#REF!,C380))</f>
        <v/>
      </c>
      <c r="F380" s="11" t="str">
        <f>IF(B380="","",SUMIFS(D.2[Lợi nhuận gộp],#REF!,C380))</f>
        <v/>
      </c>
      <c r="G380" s="21" t="str">
        <f t="shared" si="8"/>
        <v/>
      </c>
      <c r="H380" s="21"/>
      <c r="I380" s="21"/>
      <c r="J380" s="21"/>
    </row>
    <row r="381" spans="2:10" ht="27.75" customHeight="1">
      <c r="B381" s="4" t="str">
        <f>IF(COUNT(#REF!)&gt;=(ROW(A381)-304),ROW(A381)-304,"")</f>
        <v/>
      </c>
      <c r="C381" s="5" t="str">
        <f>IF(B381="","",INDEX(#REF!,B381))</f>
        <v/>
      </c>
      <c r="D381" s="11" t="str">
        <f>IF(B381="","",SUMIFS(#REF!,#REF!,C381))</f>
        <v/>
      </c>
      <c r="E381" s="11" t="str">
        <f>IF(B381="","",SUMIFS(D.2[Doanh thu],#REF!,C381))</f>
        <v/>
      </c>
      <c r="F381" s="11" t="str">
        <f>IF(B381="","",SUMIFS(D.2[Lợi nhuận gộp],#REF!,C381))</f>
        <v/>
      </c>
      <c r="G381" s="21" t="str">
        <f t="shared" si="8"/>
        <v/>
      </c>
      <c r="H381" s="21"/>
      <c r="I381" s="21"/>
      <c r="J381" s="21"/>
    </row>
    <row r="382" spans="2:10" ht="27.75" customHeight="1">
      <c r="B382" s="4" t="str">
        <f>IF(COUNT(#REF!)&gt;=(ROW(A382)-304),ROW(A382)-304,"")</f>
        <v/>
      </c>
      <c r="C382" s="5" t="str">
        <f>IF(B382="","",INDEX(#REF!,B382))</f>
        <v/>
      </c>
      <c r="D382" s="11" t="str">
        <f>IF(B382="","",SUMIFS(#REF!,#REF!,C382))</f>
        <v/>
      </c>
      <c r="E382" s="11" t="str">
        <f>IF(B382="","",SUMIFS(D.2[Doanh thu],#REF!,C382))</f>
        <v/>
      </c>
      <c r="F382" s="11" t="str">
        <f>IF(B382="","",SUMIFS(D.2[Lợi nhuận gộp],#REF!,C382))</f>
        <v/>
      </c>
      <c r="G382" s="21" t="str">
        <f t="shared" si="8"/>
        <v/>
      </c>
      <c r="H382" s="21"/>
      <c r="I382" s="21"/>
      <c r="J382" s="21"/>
    </row>
    <row r="383" spans="2:10" ht="27.75" customHeight="1">
      <c r="B383" s="4" t="str">
        <f>IF(COUNT(#REF!)&gt;=(ROW(A383)-304),ROW(A383)-304,"")</f>
        <v/>
      </c>
      <c r="C383" s="5" t="str">
        <f>IF(B383="","",INDEX(#REF!,B383))</f>
        <v/>
      </c>
      <c r="D383" s="11" t="str">
        <f>IF(B383="","",SUMIFS(#REF!,#REF!,C383))</f>
        <v/>
      </c>
      <c r="E383" s="11" t="str">
        <f>IF(B383="","",SUMIFS(D.2[Doanh thu],#REF!,C383))</f>
        <v/>
      </c>
      <c r="F383" s="11" t="str">
        <f>IF(B383="","",SUMIFS(D.2[Lợi nhuận gộp],#REF!,C383))</f>
        <v/>
      </c>
      <c r="G383" s="21" t="str">
        <f t="shared" si="8"/>
        <v/>
      </c>
      <c r="H383" s="21"/>
      <c r="I383" s="21"/>
      <c r="J383" s="21"/>
    </row>
    <row r="384" spans="2:10" ht="27.75" customHeight="1">
      <c r="B384" s="4" t="str">
        <f>IF(COUNT(#REF!)&gt;=(ROW(A384)-304),ROW(A384)-304,"")</f>
        <v/>
      </c>
      <c r="C384" s="5" t="str">
        <f>IF(B384="","",INDEX(#REF!,B384))</f>
        <v/>
      </c>
      <c r="D384" s="11" t="str">
        <f>IF(B384="","",SUMIFS(#REF!,#REF!,C384))</f>
        <v/>
      </c>
      <c r="E384" s="11" t="str">
        <f>IF(B384="","",SUMIFS(D.2[Doanh thu],#REF!,C384))</f>
        <v/>
      </c>
      <c r="F384" s="11" t="str">
        <f>IF(B384="","",SUMIFS(D.2[Lợi nhuận gộp],#REF!,C384))</f>
        <v/>
      </c>
      <c r="G384" s="21" t="str">
        <f t="shared" si="8"/>
        <v/>
      </c>
      <c r="H384" s="21"/>
      <c r="I384" s="21"/>
      <c r="J384" s="21"/>
    </row>
    <row r="385" spans="2:10" ht="27.75" customHeight="1">
      <c r="B385" s="4" t="str">
        <f>IF(COUNT(#REF!)&gt;=(ROW(A385)-304),ROW(A385)-304,"")</f>
        <v/>
      </c>
      <c r="C385" s="5" t="str">
        <f>IF(B385="","",INDEX(#REF!,B385))</f>
        <v/>
      </c>
      <c r="D385" s="11" t="str">
        <f>IF(B385="","",SUMIFS(#REF!,#REF!,C385))</f>
        <v/>
      </c>
      <c r="E385" s="11" t="str">
        <f>IF(B385="","",SUMIFS(D.2[Doanh thu],#REF!,C385))</f>
        <v/>
      </c>
      <c r="F385" s="11" t="str">
        <f>IF(B385="","",SUMIFS(D.2[Lợi nhuận gộp],#REF!,C385))</f>
        <v/>
      </c>
      <c r="G385" s="21" t="str">
        <f t="shared" si="8"/>
        <v/>
      </c>
      <c r="H385" s="21"/>
      <c r="I385" s="21"/>
      <c r="J385" s="21"/>
    </row>
    <row r="386" spans="2:10" ht="27.75" customHeight="1">
      <c r="B386" s="4" t="str">
        <f>IF(COUNT(#REF!)&gt;=(ROW(A386)-304),ROW(A386)-304,"")</f>
        <v/>
      </c>
      <c r="C386" s="5" t="str">
        <f>IF(B386="","",INDEX(#REF!,B386))</f>
        <v/>
      </c>
      <c r="D386" s="11" t="str">
        <f>IF(B386="","",SUMIFS(#REF!,#REF!,C386))</f>
        <v/>
      </c>
      <c r="E386" s="11" t="str">
        <f>IF(B386="","",SUMIFS(D.2[Doanh thu],#REF!,C386))</f>
        <v/>
      </c>
      <c r="F386" s="11" t="str">
        <f>IF(B386="","",SUMIFS(D.2[Lợi nhuận gộp],#REF!,C386))</f>
        <v/>
      </c>
      <c r="G386" s="21" t="str">
        <f t="shared" si="8"/>
        <v/>
      </c>
      <c r="H386" s="21"/>
      <c r="I386" s="21"/>
      <c r="J386" s="21"/>
    </row>
    <row r="387" spans="2:10" ht="27.75" customHeight="1">
      <c r="B387" s="4" t="str">
        <f>IF(COUNT(#REF!)&gt;=(ROW(A387)-304),ROW(A387)-304,"")</f>
        <v/>
      </c>
      <c r="C387" s="5" t="str">
        <f>IF(B387="","",INDEX(#REF!,B387))</f>
        <v/>
      </c>
      <c r="D387" s="11" t="str">
        <f>IF(B387="","",SUMIFS(#REF!,#REF!,C387))</f>
        <v/>
      </c>
      <c r="E387" s="11" t="str">
        <f>IF(B387="","",SUMIFS(D.2[Doanh thu],#REF!,C387))</f>
        <v/>
      </c>
      <c r="F387" s="11" t="str">
        <f>IF(B387="","",SUMIFS(D.2[Lợi nhuận gộp],#REF!,C387))</f>
        <v/>
      </c>
      <c r="G387" s="21" t="str">
        <f t="shared" si="8"/>
        <v/>
      </c>
      <c r="H387" s="21"/>
      <c r="I387" s="21"/>
      <c r="J387" s="21"/>
    </row>
    <row r="388" spans="2:10" ht="27.75" customHeight="1">
      <c r="B388" s="4" t="str">
        <f>IF(COUNT(#REF!)&gt;=(ROW(A388)-304),ROW(A388)-304,"")</f>
        <v/>
      </c>
      <c r="C388" s="5" t="str">
        <f>IF(B388="","",INDEX(#REF!,B388))</f>
        <v/>
      </c>
      <c r="D388" s="11" t="str">
        <f>IF(B388="","",SUMIFS(#REF!,#REF!,C388))</f>
        <v/>
      </c>
      <c r="E388" s="11" t="str">
        <f>IF(B388="","",SUMIFS(D.2[Doanh thu],#REF!,C388))</f>
        <v/>
      </c>
      <c r="F388" s="11" t="str">
        <f>IF(B388="","",SUMIFS(D.2[Lợi nhuận gộp],#REF!,C388))</f>
        <v/>
      </c>
      <c r="G388" s="21" t="str">
        <f t="shared" si="8"/>
        <v/>
      </c>
      <c r="H388" s="21"/>
      <c r="I388" s="21"/>
      <c r="J388" s="21"/>
    </row>
    <row r="389" spans="2:10" ht="27.75" customHeight="1">
      <c r="B389" s="4" t="str">
        <f>IF(COUNT(#REF!)&gt;=(ROW(A389)-304),ROW(A389)-304,"")</f>
        <v/>
      </c>
      <c r="C389" s="5" t="str">
        <f>IF(B389="","",INDEX(#REF!,B389))</f>
        <v/>
      </c>
      <c r="D389" s="11" t="str">
        <f>IF(B389="","",SUMIFS(#REF!,#REF!,C389))</f>
        <v/>
      </c>
      <c r="E389" s="11" t="str">
        <f>IF(B389="","",SUMIFS(D.2[Doanh thu],#REF!,C389))</f>
        <v/>
      </c>
      <c r="F389" s="11" t="str">
        <f>IF(B389="","",SUMIFS(D.2[Lợi nhuận gộp],#REF!,C389))</f>
        <v/>
      </c>
      <c r="G389" s="21" t="str">
        <f t="shared" si="8"/>
        <v/>
      </c>
      <c r="H389" s="21"/>
      <c r="I389" s="21"/>
      <c r="J389" s="21"/>
    </row>
    <row r="390" spans="2:10" ht="27.75" customHeight="1">
      <c r="B390" s="4" t="str">
        <f>IF(COUNT(#REF!)&gt;=(ROW(A390)-304),ROW(A390)-304,"")</f>
        <v/>
      </c>
      <c r="C390" s="5" t="str">
        <f>IF(B390="","",INDEX(#REF!,B390))</f>
        <v/>
      </c>
      <c r="D390" s="11" t="str">
        <f>IF(B390="","",SUMIFS(#REF!,#REF!,C390))</f>
        <v/>
      </c>
      <c r="E390" s="11" t="str">
        <f>IF(B390="","",SUMIFS(D.2[Doanh thu],#REF!,C390))</f>
        <v/>
      </c>
      <c r="F390" s="11" t="str">
        <f>IF(B390="","",SUMIFS(D.2[Lợi nhuận gộp],#REF!,C390))</f>
        <v/>
      </c>
      <c r="G390" s="21" t="str">
        <f t="shared" si="8"/>
        <v/>
      </c>
      <c r="H390" s="21"/>
      <c r="I390" s="21"/>
      <c r="J390" s="21"/>
    </row>
    <row r="391" spans="2:10" ht="27.75" customHeight="1">
      <c r="B391" s="4" t="str">
        <f>IF(COUNT(#REF!)&gt;=(ROW(A391)-304),ROW(A391)-304,"")</f>
        <v/>
      </c>
      <c r="C391" s="5" t="str">
        <f>IF(B391="","",INDEX(#REF!,B391))</f>
        <v/>
      </c>
      <c r="D391" s="11" t="str">
        <f>IF(B391="","",SUMIFS(#REF!,#REF!,C391))</f>
        <v/>
      </c>
      <c r="E391" s="11" t="str">
        <f>IF(B391="","",SUMIFS(D.2[Doanh thu],#REF!,C391))</f>
        <v/>
      </c>
      <c r="F391" s="11" t="str">
        <f>IF(B391="","",SUMIFS(D.2[Lợi nhuận gộp],#REF!,C391))</f>
        <v/>
      </c>
      <c r="G391" s="21" t="str">
        <f t="shared" si="8"/>
        <v/>
      </c>
      <c r="H391" s="21"/>
      <c r="I391" s="21"/>
      <c r="J391" s="21"/>
    </row>
    <row r="392" spans="2:10" ht="27.75" customHeight="1">
      <c r="B392" s="4" t="str">
        <f>IF(COUNT(#REF!)&gt;=(ROW(A392)-304),ROW(A392)-304,"")</f>
        <v/>
      </c>
      <c r="C392" s="5" t="str">
        <f>IF(B392="","",INDEX(#REF!,B392))</f>
        <v/>
      </c>
      <c r="D392" s="11" t="str">
        <f>IF(B392="","",SUMIFS(#REF!,#REF!,C392))</f>
        <v/>
      </c>
      <c r="E392" s="11" t="str">
        <f>IF(B392="","",SUMIFS(D.2[Doanh thu],#REF!,C392))</f>
        <v/>
      </c>
      <c r="F392" s="11" t="str">
        <f>IF(B392="","",SUMIFS(D.2[Lợi nhuận gộp],#REF!,C392))</f>
        <v/>
      </c>
      <c r="G392" s="21" t="str">
        <f t="shared" si="8"/>
        <v/>
      </c>
      <c r="H392" s="21"/>
      <c r="I392" s="21"/>
      <c r="J392" s="21"/>
    </row>
    <row r="393" spans="2:10" ht="27.75" customHeight="1">
      <c r="B393" s="4" t="str">
        <f>IF(COUNT(#REF!)&gt;=(ROW(A393)-304),ROW(A393)-304,"")</f>
        <v/>
      </c>
      <c r="C393" s="5" t="str">
        <f>IF(B393="","",INDEX(#REF!,B393))</f>
        <v/>
      </c>
      <c r="D393" s="11" t="str">
        <f>IF(B393="","",SUMIFS(#REF!,#REF!,C393))</f>
        <v/>
      </c>
      <c r="E393" s="11" t="str">
        <f>IF(B393="","",SUMIFS(D.2[Doanh thu],#REF!,C393))</f>
        <v/>
      </c>
      <c r="F393" s="11" t="str">
        <f>IF(B393="","",SUMIFS(D.2[Lợi nhuận gộp],#REF!,C393))</f>
        <v/>
      </c>
      <c r="G393" s="21" t="str">
        <f t="shared" si="8"/>
        <v/>
      </c>
      <c r="H393" s="21"/>
      <c r="I393" s="21"/>
      <c r="J393" s="21"/>
    </row>
    <row r="394" spans="2:10" ht="27.75" customHeight="1">
      <c r="B394" s="4" t="str">
        <f>IF(COUNT(#REF!)&gt;=(ROW(A394)-304),ROW(A394)-304,"")</f>
        <v/>
      </c>
      <c r="C394" s="5" t="str">
        <f>IF(B394="","",INDEX(#REF!,B394))</f>
        <v/>
      </c>
      <c r="D394" s="11" t="str">
        <f>IF(B394="","",SUMIFS(#REF!,#REF!,C394))</f>
        <v/>
      </c>
      <c r="E394" s="11" t="str">
        <f>IF(B394="","",SUMIFS(D.2[Doanh thu],#REF!,C394))</f>
        <v/>
      </c>
      <c r="F394" s="11" t="str">
        <f>IF(B394="","",SUMIFS(D.2[Lợi nhuận gộp],#REF!,C394))</f>
        <v/>
      </c>
      <c r="G394" s="21" t="str">
        <f t="shared" si="8"/>
        <v/>
      </c>
      <c r="H394" s="21"/>
      <c r="I394" s="21"/>
      <c r="J394" s="21"/>
    </row>
    <row r="395" spans="2:10" ht="27.75" customHeight="1">
      <c r="B395" s="4" t="str">
        <f>IF(COUNT(#REF!)&gt;=(ROW(A395)-304),ROW(A395)-304,"")</f>
        <v/>
      </c>
      <c r="C395" s="5" t="str">
        <f>IF(B395="","",INDEX(#REF!,B395))</f>
        <v/>
      </c>
      <c r="D395" s="11" t="str">
        <f>IF(B395="","",SUMIFS(#REF!,#REF!,C395))</f>
        <v/>
      </c>
      <c r="E395" s="11" t="str">
        <f>IF(B395="","",SUMIFS(D.2[Doanh thu],#REF!,C395))</f>
        <v/>
      </c>
      <c r="F395" s="11" t="str">
        <f>IF(B395="","",SUMIFS(D.2[Lợi nhuận gộp],#REF!,C395))</f>
        <v/>
      </c>
      <c r="G395" s="21" t="str">
        <f t="shared" si="8"/>
        <v/>
      </c>
      <c r="H395" s="21"/>
      <c r="I395" s="21"/>
      <c r="J395" s="21"/>
    </row>
    <row r="396" spans="2:10" ht="27.75" customHeight="1">
      <c r="B396" s="4" t="str">
        <f>IF(COUNT(#REF!)&gt;=(ROW(A396)-304),ROW(A396)-304,"")</f>
        <v/>
      </c>
      <c r="C396" s="5" t="str">
        <f>IF(B396="","",INDEX(#REF!,B396))</f>
        <v/>
      </c>
      <c r="D396" s="11" t="str">
        <f>IF(B396="","",SUMIFS(#REF!,#REF!,C396))</f>
        <v/>
      </c>
      <c r="E396" s="11" t="str">
        <f>IF(B396="","",SUMIFS(D.2[Doanh thu],#REF!,C396))</f>
        <v/>
      </c>
      <c r="F396" s="11" t="str">
        <f>IF(B396="","",SUMIFS(D.2[Lợi nhuận gộp],#REF!,C396))</f>
        <v/>
      </c>
      <c r="G396" s="21" t="str">
        <f t="shared" si="8"/>
        <v/>
      </c>
      <c r="H396" s="21"/>
      <c r="I396" s="21"/>
      <c r="J396" s="21"/>
    </row>
    <row r="397" spans="2:10" ht="27.75" customHeight="1">
      <c r="B397" s="4" t="str">
        <f>IF(COUNT(#REF!)&gt;=(ROW(A397)-304),ROW(A397)-304,"")</f>
        <v/>
      </c>
      <c r="C397" s="5" t="str">
        <f>IF(B397="","",INDEX(#REF!,B397))</f>
        <v/>
      </c>
      <c r="D397" s="11" t="str">
        <f>IF(B397="","",SUMIFS(#REF!,#REF!,C397))</f>
        <v/>
      </c>
      <c r="E397" s="11" t="str">
        <f>IF(B397="","",SUMIFS(D.2[Doanh thu],#REF!,C397))</f>
        <v/>
      </c>
      <c r="F397" s="11" t="str">
        <f>IF(B397="","",SUMIFS(D.2[Lợi nhuận gộp],#REF!,C397))</f>
        <v/>
      </c>
      <c r="G397" s="21" t="str">
        <f t="shared" si="8"/>
        <v/>
      </c>
      <c r="H397" s="21"/>
      <c r="I397" s="21"/>
      <c r="J397" s="21"/>
    </row>
    <row r="398" spans="2:10" ht="27.75" customHeight="1">
      <c r="B398" s="4" t="str">
        <f>IF(COUNT(#REF!)&gt;=(ROW(A398)-304),ROW(A398)-304,"")</f>
        <v/>
      </c>
      <c r="C398" s="5" t="str">
        <f>IF(B398="","",INDEX(#REF!,B398))</f>
        <v/>
      </c>
      <c r="D398" s="11" t="str">
        <f>IF(B398="","",SUMIFS(#REF!,#REF!,C398))</f>
        <v/>
      </c>
      <c r="E398" s="11" t="str">
        <f>IF(B398="","",SUMIFS(D.2[Doanh thu],#REF!,C398))</f>
        <v/>
      </c>
      <c r="F398" s="11" t="str">
        <f>IF(B398="","",SUMIFS(D.2[Lợi nhuận gộp],#REF!,C398))</f>
        <v/>
      </c>
      <c r="G398" s="21" t="str">
        <f t="shared" si="8"/>
        <v/>
      </c>
      <c r="H398" s="21"/>
      <c r="I398" s="21"/>
      <c r="J398" s="21"/>
    </row>
    <row r="399" spans="2:10" ht="27.75" customHeight="1">
      <c r="B399" s="4" t="str">
        <f>IF(COUNT(#REF!)&gt;=(ROW(A399)-304),ROW(A399)-304,"")</f>
        <v/>
      </c>
      <c r="C399" s="5" t="str">
        <f>IF(B399="","",INDEX(#REF!,B399))</f>
        <v/>
      </c>
      <c r="D399" s="11" t="str">
        <f>IF(B399="","",SUMIFS(#REF!,#REF!,C399))</f>
        <v/>
      </c>
      <c r="E399" s="11" t="str">
        <f>IF(B399="","",SUMIFS(D.2[Doanh thu],#REF!,C399))</f>
        <v/>
      </c>
      <c r="F399" s="11" t="str">
        <f>IF(B399="","",SUMIFS(D.2[Lợi nhuận gộp],#REF!,C399))</f>
        <v/>
      </c>
      <c r="G399" s="21" t="str">
        <f t="shared" si="8"/>
        <v/>
      </c>
      <c r="H399" s="21"/>
      <c r="I399" s="21"/>
      <c r="J399" s="21"/>
    </row>
    <row r="400" spans="2:10" ht="27.75" customHeight="1">
      <c r="B400" s="4" t="str">
        <f>IF(COUNT(#REF!)&gt;=(ROW(A400)-304),ROW(A400)-304,"")</f>
        <v/>
      </c>
      <c r="C400" s="5" t="str">
        <f>IF(B400="","",INDEX(#REF!,B400))</f>
        <v/>
      </c>
      <c r="D400" s="11" t="str">
        <f>IF(B400="","",SUMIFS(#REF!,#REF!,C400))</f>
        <v/>
      </c>
      <c r="E400" s="11" t="str">
        <f>IF(B400="","",SUMIFS(D.2[Doanh thu],#REF!,C400))</f>
        <v/>
      </c>
      <c r="F400" s="11" t="str">
        <f>IF(B400="","",SUMIFS(D.2[Lợi nhuận gộp],#REF!,C400))</f>
        <v/>
      </c>
      <c r="G400" s="21" t="str">
        <f t="shared" si="8"/>
        <v/>
      </c>
      <c r="H400" s="21"/>
      <c r="I400" s="21"/>
      <c r="J400" s="21"/>
    </row>
    <row r="401" spans="2:10" ht="27.75" customHeight="1">
      <c r="B401" s="4" t="str">
        <f>IF(COUNT(#REF!)&gt;=(ROW(A401)-304),ROW(A401)-304,"")</f>
        <v/>
      </c>
      <c r="C401" s="5" t="str">
        <f>IF(B401="","",INDEX(#REF!,B401))</f>
        <v/>
      </c>
      <c r="D401" s="11" t="str">
        <f>IF(B401="","",SUMIFS(#REF!,#REF!,C401))</f>
        <v/>
      </c>
      <c r="E401" s="11" t="str">
        <f>IF(B401="","",SUMIFS(D.2[Doanh thu],#REF!,C401))</f>
        <v/>
      </c>
      <c r="F401" s="11" t="str">
        <f>IF(B401="","",SUMIFS(D.2[Lợi nhuận gộp],#REF!,C401))</f>
        <v/>
      </c>
      <c r="G401" s="21" t="str">
        <f t="shared" si="8"/>
        <v/>
      </c>
      <c r="H401" s="21"/>
      <c r="I401" s="21"/>
      <c r="J401" s="21"/>
    </row>
    <row r="402" spans="2:10" ht="27.75" customHeight="1">
      <c r="B402" s="4" t="str">
        <f>IF(COUNT(#REF!)&gt;=(ROW(A402)-304),ROW(A402)-304,"")</f>
        <v/>
      </c>
      <c r="C402" s="5" t="str">
        <f>IF(B402="","",INDEX(#REF!,B402))</f>
        <v/>
      </c>
      <c r="D402" s="11" t="str">
        <f>IF(B402="","",SUMIFS(#REF!,#REF!,C402))</f>
        <v/>
      </c>
      <c r="E402" s="11" t="str">
        <f>IF(B402="","",SUMIFS(D.2[Doanh thu],#REF!,C402))</f>
        <v/>
      </c>
      <c r="F402" s="11" t="str">
        <f>IF(B402="","",SUMIFS(D.2[Lợi nhuận gộp],#REF!,C402))</f>
        <v/>
      </c>
      <c r="G402" s="21" t="str">
        <f t="shared" si="8"/>
        <v/>
      </c>
      <c r="H402" s="21"/>
      <c r="I402" s="21"/>
      <c r="J402" s="21"/>
    </row>
    <row r="403" spans="2:10" ht="27.75" customHeight="1">
      <c r="B403" s="4" t="str">
        <f>IF(COUNT(#REF!)&gt;=(ROW(A403)-304),ROW(A403)-304,"")</f>
        <v/>
      </c>
      <c r="C403" s="5" t="str">
        <f>IF(B403="","",INDEX(#REF!,B403))</f>
        <v/>
      </c>
      <c r="D403" s="11" t="str">
        <f>IF(B403="","",SUMIFS(#REF!,#REF!,C403))</f>
        <v/>
      </c>
      <c r="E403" s="11" t="str">
        <f>IF(B403="","",SUMIFS(D.2[Doanh thu],#REF!,C403))</f>
        <v/>
      </c>
      <c r="F403" s="11" t="str">
        <f>IF(B403="","",SUMIFS(D.2[Lợi nhuận gộp],#REF!,C403))</f>
        <v/>
      </c>
      <c r="G403" s="21" t="str">
        <f t="shared" si="8"/>
        <v/>
      </c>
      <c r="H403" s="21"/>
      <c r="I403" s="21"/>
      <c r="J403" s="21"/>
    </row>
    <row r="404" spans="2:10" ht="27.75" customHeight="1">
      <c r="B404" s="4" t="str">
        <f>IF(COUNT(#REF!)&gt;=(ROW(A404)-304),ROW(A404)-304,"")</f>
        <v/>
      </c>
      <c r="C404" s="5" t="str">
        <f>IF(B404="","",INDEX(#REF!,B404))</f>
        <v/>
      </c>
      <c r="D404" s="11" t="str">
        <f>IF(B404="","",SUMIFS(#REF!,#REF!,C404))</f>
        <v/>
      </c>
      <c r="E404" s="11" t="str">
        <f>IF(B404="","",SUMIFS(D.2[Doanh thu],#REF!,C404))</f>
        <v/>
      </c>
      <c r="F404" s="11" t="str">
        <f>IF(B404="","",SUMIFS(D.2[Lợi nhuận gộp],#REF!,C404))</f>
        <v/>
      </c>
      <c r="G404" s="21" t="str">
        <f t="shared" si="8"/>
        <v/>
      </c>
      <c r="H404" s="21"/>
      <c r="I404" s="21"/>
      <c r="J404" s="21"/>
    </row>
    <row r="405" spans="2:10" ht="27.75" customHeight="1">
      <c r="B405" s="4" t="str">
        <f>IF(COUNT(#REF!)&gt;=(ROW(A405)-304),ROW(A405)-304,"")</f>
        <v/>
      </c>
      <c r="C405" s="5" t="str">
        <f>IF(B405="","",INDEX(#REF!,B405))</f>
        <v/>
      </c>
      <c r="D405" s="11" t="str">
        <f>IF(B405="","",SUMIFS(#REF!,#REF!,C405))</f>
        <v/>
      </c>
      <c r="E405" s="11" t="str">
        <f>IF(B405="","",SUMIFS(D.2[Doanh thu],#REF!,C405))</f>
        <v/>
      </c>
      <c r="F405" s="11" t="str">
        <f>IF(B405="","",SUMIFS(D.2[Lợi nhuận gộp],#REF!,C405))</f>
        <v/>
      </c>
      <c r="G405" s="21" t="str">
        <f t="shared" si="8"/>
        <v/>
      </c>
      <c r="H405" s="21"/>
      <c r="I405" s="21"/>
      <c r="J405" s="21"/>
    </row>
    <row r="406" spans="2:10" ht="27.75" customHeight="1">
      <c r="B406" s="4" t="str">
        <f>IF(COUNT(#REF!)&gt;=(ROW(A406)-304),ROW(A406)-304,"")</f>
        <v/>
      </c>
      <c r="C406" s="5" t="str">
        <f>IF(B406="","",INDEX(#REF!,B406))</f>
        <v/>
      </c>
      <c r="D406" s="11" t="str">
        <f>IF(B406="","",SUMIFS(#REF!,#REF!,C406))</f>
        <v/>
      </c>
      <c r="E406" s="11" t="str">
        <f>IF(B406="","",SUMIFS(D.2[Doanh thu],#REF!,C406))</f>
        <v/>
      </c>
      <c r="F406" s="11" t="str">
        <f>IF(B406="","",SUMIFS(D.2[Lợi nhuận gộp],#REF!,C406))</f>
        <v/>
      </c>
      <c r="G406" s="21" t="str">
        <f t="shared" si="8"/>
        <v/>
      </c>
      <c r="H406" s="21"/>
      <c r="I406" s="21"/>
      <c r="J406" s="21"/>
    </row>
    <row r="407" spans="2:10" ht="27.75" customHeight="1">
      <c r="B407" s="4" t="str">
        <f>IF(COUNT(#REF!)&gt;=(ROW(A407)-304),ROW(A407)-304,"")</f>
        <v/>
      </c>
      <c r="C407" s="5" t="str">
        <f>IF(B407="","",INDEX(#REF!,B407))</f>
        <v/>
      </c>
      <c r="D407" s="11" t="str">
        <f>IF(B407="","",SUMIFS(#REF!,#REF!,C407))</f>
        <v/>
      </c>
      <c r="E407" s="11" t="str">
        <f>IF(B407="","",SUMIFS(D.2[Doanh thu],#REF!,C407))</f>
        <v/>
      </c>
      <c r="F407" s="11" t="str">
        <f>IF(B407="","",SUMIFS(D.2[Lợi nhuận gộp],#REF!,C407))</f>
        <v/>
      </c>
      <c r="G407" s="21" t="str">
        <f t="shared" si="8"/>
        <v/>
      </c>
      <c r="H407" s="21"/>
      <c r="I407" s="21"/>
      <c r="J407" s="21"/>
    </row>
    <row r="408" spans="2:10" ht="27.75" customHeight="1">
      <c r="B408" s="4" t="str">
        <f>IF(COUNT(#REF!)&gt;=(ROW(A408)-304),ROW(A408)-304,"")</f>
        <v/>
      </c>
      <c r="C408" s="5" t="str">
        <f>IF(B408="","",INDEX(#REF!,B408))</f>
        <v/>
      </c>
      <c r="D408" s="11" t="str">
        <f>IF(B408="","",SUMIFS(#REF!,#REF!,C408))</f>
        <v/>
      </c>
      <c r="E408" s="11" t="str">
        <f>IF(B408="","",SUMIFS(D.2[Doanh thu],#REF!,C408))</f>
        <v/>
      </c>
      <c r="F408" s="11" t="str">
        <f>IF(B408="","",SUMIFS(D.2[Lợi nhuận gộp],#REF!,C408))</f>
        <v/>
      </c>
      <c r="G408" s="21" t="str">
        <f t="shared" si="8"/>
        <v/>
      </c>
      <c r="H408" s="21"/>
      <c r="I408" s="21"/>
      <c r="J408" s="21"/>
    </row>
    <row r="409" spans="2:10" ht="27.75" customHeight="1">
      <c r="B409" s="4" t="str">
        <f>IF(COUNT(#REF!)&gt;=(ROW(A409)-304),ROW(A409)-304,"")</f>
        <v/>
      </c>
      <c r="C409" s="5" t="str">
        <f>IF(B409="","",INDEX(#REF!,B409))</f>
        <v/>
      </c>
      <c r="D409" s="11" t="str">
        <f>IF(B409="","",SUMIFS(#REF!,#REF!,C409))</f>
        <v/>
      </c>
      <c r="E409" s="11" t="str">
        <f>IF(B409="","",SUMIFS(D.2[Doanh thu],#REF!,C409))</f>
        <v/>
      </c>
      <c r="F409" s="11" t="str">
        <f>IF(B409="","",SUMIFS(D.2[Lợi nhuận gộp],#REF!,C409))</f>
        <v/>
      </c>
      <c r="G409" s="21" t="str">
        <f t="shared" si="8"/>
        <v/>
      </c>
      <c r="H409" s="21"/>
      <c r="I409" s="21"/>
      <c r="J409" s="21"/>
    </row>
    <row r="410" spans="2:10" ht="27.75" customHeight="1">
      <c r="B410" s="4" t="str">
        <f>IF(COUNT(#REF!)&gt;=(ROW(A410)-304),ROW(A410)-304,"")</f>
        <v/>
      </c>
      <c r="C410" s="5" t="str">
        <f>IF(B410="","",INDEX(#REF!,B410))</f>
        <v/>
      </c>
      <c r="D410" s="11" t="str">
        <f>IF(B410="","",SUMIFS(#REF!,#REF!,C410))</f>
        <v/>
      </c>
      <c r="E410" s="11" t="str">
        <f>IF(B410="","",SUMIFS(D.2[Doanh thu],#REF!,C410))</f>
        <v/>
      </c>
      <c r="F410" s="11" t="str">
        <f>IF(B410="","",SUMIFS(D.2[Lợi nhuận gộp],#REF!,C410))</f>
        <v/>
      </c>
      <c r="G410" s="21" t="str">
        <f t="shared" si="8"/>
        <v/>
      </c>
      <c r="H410" s="21"/>
      <c r="I410" s="21"/>
      <c r="J410" s="21"/>
    </row>
    <row r="411" spans="2:10" ht="27.75" customHeight="1">
      <c r="B411" s="4" t="str">
        <f>IF(COUNT(#REF!)&gt;=(ROW(A411)-304),ROW(A411)-304,"")</f>
        <v/>
      </c>
      <c r="C411" s="5" t="str">
        <f>IF(B411="","",INDEX(#REF!,B411))</f>
        <v/>
      </c>
      <c r="D411" s="11" t="str">
        <f>IF(B411="","",SUMIFS(#REF!,#REF!,C411))</f>
        <v/>
      </c>
      <c r="E411" s="11" t="str">
        <f>IF(B411="","",SUMIFS(D.2[Doanh thu],#REF!,C411))</f>
        <v/>
      </c>
      <c r="F411" s="11" t="str">
        <f>IF(B411="","",SUMIFS(D.2[Lợi nhuận gộp],#REF!,C411))</f>
        <v/>
      </c>
      <c r="G411" s="21" t="str">
        <f t="shared" si="8"/>
        <v/>
      </c>
      <c r="H411" s="21"/>
      <c r="I411" s="21"/>
      <c r="J411" s="21"/>
    </row>
    <row r="412" spans="2:10" ht="27.75" customHeight="1">
      <c r="B412" s="4" t="str">
        <f>IF(COUNT(#REF!)&gt;=(ROW(A412)-304),ROW(A412)-304,"")</f>
        <v/>
      </c>
      <c r="C412" s="5" t="str">
        <f>IF(B412="","",INDEX(#REF!,B412))</f>
        <v/>
      </c>
      <c r="D412" s="11" t="str">
        <f>IF(B412="","",SUMIFS(#REF!,#REF!,C412))</f>
        <v/>
      </c>
      <c r="E412" s="11" t="str">
        <f>IF(B412="","",SUMIFS(D.2[Doanh thu],#REF!,C412))</f>
        <v/>
      </c>
      <c r="F412" s="11" t="str">
        <f>IF(B412="","",SUMIFS(D.2[Lợi nhuận gộp],#REF!,C412))</f>
        <v/>
      </c>
      <c r="G412" s="21" t="str">
        <f t="shared" si="8"/>
        <v/>
      </c>
      <c r="H412" s="21"/>
      <c r="I412" s="21"/>
      <c r="J412" s="21"/>
    </row>
    <row r="413" spans="2:10" ht="27.75" customHeight="1">
      <c r="B413" s="4" t="str">
        <f>IF(COUNT(#REF!)&gt;=(ROW(A413)-304),ROW(A413)-304,"")</f>
        <v/>
      </c>
      <c r="C413" s="5" t="str">
        <f>IF(B413="","",INDEX(#REF!,B413))</f>
        <v/>
      </c>
      <c r="D413" s="11" t="str">
        <f>IF(B413="","",SUMIFS(#REF!,#REF!,C413))</f>
        <v/>
      </c>
      <c r="E413" s="11" t="str">
        <f>IF(B413="","",SUMIFS(D.2[Doanh thu],#REF!,C413))</f>
        <v/>
      </c>
      <c r="F413" s="11" t="str">
        <f>IF(B413="","",SUMIFS(D.2[Lợi nhuận gộp],#REF!,C413))</f>
        <v/>
      </c>
      <c r="G413" s="21" t="str">
        <f t="shared" si="8"/>
        <v/>
      </c>
      <c r="H413" s="21"/>
      <c r="I413" s="21"/>
      <c r="J413" s="21"/>
    </row>
    <row r="414" spans="2:10" ht="27.75" customHeight="1">
      <c r="B414" s="4" t="str">
        <f>IF(COUNT(#REF!)&gt;=(ROW(A414)-304),ROW(A414)-304,"")</f>
        <v/>
      </c>
      <c r="C414" s="5" t="str">
        <f>IF(B414="","",INDEX(#REF!,B414))</f>
        <v/>
      </c>
      <c r="D414" s="11" t="str">
        <f>IF(B414="","",SUMIFS(#REF!,#REF!,C414))</f>
        <v/>
      </c>
      <c r="E414" s="11" t="str">
        <f>IF(B414="","",SUMIFS(D.2[Doanh thu],#REF!,C414))</f>
        <v/>
      </c>
      <c r="F414" s="11" t="str">
        <f>IF(B414="","",SUMIFS(D.2[Lợi nhuận gộp],#REF!,C414))</f>
        <v/>
      </c>
      <c r="G414" s="21" t="str">
        <f t="shared" si="8"/>
        <v/>
      </c>
      <c r="H414" s="21"/>
      <c r="I414" s="21"/>
      <c r="J414" s="21"/>
    </row>
    <row r="415" spans="2:10" ht="27.75" customHeight="1">
      <c r="B415" s="4" t="str">
        <f>IF(COUNT(#REF!)&gt;=(ROW(A415)-304),ROW(A415)-304,"")</f>
        <v/>
      </c>
      <c r="C415" s="5" t="str">
        <f>IF(B415="","",INDEX(#REF!,B415))</f>
        <v/>
      </c>
      <c r="D415" s="11" t="str">
        <f>IF(B415="","",SUMIFS(#REF!,#REF!,C415))</f>
        <v/>
      </c>
      <c r="E415" s="11" t="str">
        <f>IF(B415="","",SUMIFS(D.2[Doanh thu],#REF!,C415))</f>
        <v/>
      </c>
      <c r="F415" s="11" t="str">
        <f>IF(B415="","",SUMIFS(D.2[Lợi nhuận gộp],#REF!,C415))</f>
        <v/>
      </c>
      <c r="G415" s="21" t="str">
        <f t="shared" si="8"/>
        <v/>
      </c>
      <c r="H415" s="21"/>
      <c r="I415" s="21"/>
      <c r="J415" s="21"/>
    </row>
    <row r="416" spans="2:10" ht="27.75" customHeight="1">
      <c r="B416" s="4" t="str">
        <f>IF(COUNT(#REF!)&gt;=(ROW(A416)-304),ROW(A416)-304,"")</f>
        <v/>
      </c>
      <c r="C416" s="5" t="str">
        <f>IF(B416="","",INDEX(#REF!,B416))</f>
        <v/>
      </c>
      <c r="D416" s="11" t="str">
        <f>IF(B416="","",SUMIFS(#REF!,#REF!,C416))</f>
        <v/>
      </c>
      <c r="E416" s="11" t="str">
        <f>IF(B416="","",SUMIFS(D.2[Doanh thu],#REF!,C416))</f>
        <v/>
      </c>
      <c r="F416" s="11" t="str">
        <f>IF(B416="","",SUMIFS(D.2[Lợi nhuận gộp],#REF!,C416))</f>
        <v/>
      </c>
      <c r="G416" s="21" t="str">
        <f t="shared" si="8"/>
        <v/>
      </c>
      <c r="H416" s="21"/>
      <c r="I416" s="21"/>
      <c r="J416" s="21"/>
    </row>
    <row r="417" spans="2:10" ht="27.75" customHeight="1">
      <c r="B417" s="4" t="str">
        <f>IF(COUNT(#REF!)&gt;=(ROW(A417)-304),ROW(A417)-304,"")</f>
        <v/>
      </c>
      <c r="C417" s="5" t="str">
        <f>IF(B417="","",INDEX(#REF!,B417))</f>
        <v/>
      </c>
      <c r="D417" s="11" t="str">
        <f>IF(B417="","",SUMIFS(#REF!,#REF!,C417))</f>
        <v/>
      </c>
      <c r="E417" s="11" t="str">
        <f>IF(B417="","",SUMIFS(D.2[Doanh thu],#REF!,C417))</f>
        <v/>
      </c>
      <c r="F417" s="11" t="str">
        <f>IF(B417="","",SUMIFS(D.2[Lợi nhuận gộp],#REF!,C417))</f>
        <v/>
      </c>
      <c r="G417" s="21" t="str">
        <f t="shared" si="8"/>
        <v/>
      </c>
      <c r="H417" s="21"/>
      <c r="I417" s="21"/>
      <c r="J417" s="21"/>
    </row>
    <row r="418" spans="2:10" ht="27.75" customHeight="1">
      <c r="B418" s="4" t="str">
        <f>IF(COUNT(#REF!)&gt;=(ROW(A418)-304),ROW(A418)-304,"")</f>
        <v/>
      </c>
      <c r="C418" s="5" t="str">
        <f>IF(B418="","",INDEX(#REF!,B418))</f>
        <v/>
      </c>
      <c r="D418" s="11" t="str">
        <f>IF(B418="","",SUMIFS(#REF!,#REF!,C418))</f>
        <v/>
      </c>
      <c r="E418" s="11" t="str">
        <f>IF(B418="","",SUMIFS(D.2[Doanh thu],#REF!,C418))</f>
        <v/>
      </c>
      <c r="F418" s="11" t="str">
        <f>IF(B418="","",SUMIFS(D.2[Lợi nhuận gộp],#REF!,C418))</f>
        <v/>
      </c>
      <c r="G418" s="21" t="str">
        <f t="shared" si="8"/>
        <v/>
      </c>
      <c r="H418" s="21"/>
      <c r="I418" s="21"/>
      <c r="J418" s="21"/>
    </row>
    <row r="419" spans="2:10" ht="27.75" customHeight="1">
      <c r="B419" s="4" t="str">
        <f>IF(COUNT(#REF!)&gt;=(ROW(A419)-304),ROW(A419)-304,"")</f>
        <v/>
      </c>
      <c r="C419" s="5" t="str">
        <f>IF(B419="","",INDEX(#REF!,B419))</f>
        <v/>
      </c>
      <c r="D419" s="11" t="str">
        <f>IF(B419="","",SUMIFS(#REF!,#REF!,C419))</f>
        <v/>
      </c>
      <c r="E419" s="11" t="str">
        <f>IF(B419="","",SUMIFS(D.2[Doanh thu],#REF!,C419))</f>
        <v/>
      </c>
      <c r="F419" s="11" t="str">
        <f>IF(B419="","",SUMIFS(D.2[Lợi nhuận gộp],#REF!,C419))</f>
        <v/>
      </c>
      <c r="G419" s="21" t="str">
        <f t="shared" si="8"/>
        <v/>
      </c>
      <c r="H419" s="21"/>
      <c r="I419" s="21"/>
      <c r="J419" s="21"/>
    </row>
    <row r="420" spans="2:10" ht="27.75" customHeight="1">
      <c r="B420" s="4" t="str">
        <f>IF(COUNT(#REF!)&gt;=(ROW(A420)-304),ROW(A420)-304,"")</f>
        <v/>
      </c>
      <c r="C420" s="5" t="str">
        <f>IF(B420="","",INDEX(#REF!,B420))</f>
        <v/>
      </c>
      <c r="D420" s="11" t="str">
        <f>IF(B420="","",SUMIFS(#REF!,#REF!,C420))</f>
        <v/>
      </c>
      <c r="E420" s="11" t="str">
        <f>IF(B420="","",SUMIFS(D.2[Doanh thu],#REF!,C420))</f>
        <v/>
      </c>
      <c r="F420" s="11" t="str">
        <f>IF(B420="","",SUMIFS(D.2[Lợi nhuận gộp],#REF!,C420))</f>
        <v/>
      </c>
      <c r="G420" s="21" t="str">
        <f t="shared" si="8"/>
        <v/>
      </c>
      <c r="H420" s="21"/>
      <c r="I420" s="21"/>
      <c r="J420" s="21"/>
    </row>
    <row r="421" spans="2:10" ht="27.75" customHeight="1">
      <c r="B421" s="4" t="str">
        <f>IF(COUNT(#REF!)&gt;=(ROW(A421)-304),ROW(A421)-304,"")</f>
        <v/>
      </c>
      <c r="C421" s="5" t="str">
        <f>IF(B421="","",INDEX(#REF!,B421))</f>
        <v/>
      </c>
      <c r="D421" s="11" t="str">
        <f>IF(B421="","",SUMIFS(#REF!,#REF!,C421))</f>
        <v/>
      </c>
      <c r="E421" s="11" t="str">
        <f>IF(B421="","",SUMIFS(D.2[Doanh thu],#REF!,C421))</f>
        <v/>
      </c>
      <c r="F421" s="11" t="str">
        <f>IF(B421="","",SUMIFS(D.2[Lợi nhuận gộp],#REF!,C421))</f>
        <v/>
      </c>
      <c r="G421" s="21" t="str">
        <f t="shared" si="8"/>
        <v/>
      </c>
      <c r="H421" s="21"/>
      <c r="I421" s="21"/>
      <c r="J421" s="21"/>
    </row>
    <row r="422" spans="2:10" ht="27.75" customHeight="1">
      <c r="B422" s="4" t="str">
        <f>IF(COUNT(#REF!)&gt;=(ROW(A422)-304),ROW(A422)-304,"")</f>
        <v/>
      </c>
      <c r="C422" s="5" t="str">
        <f>IF(B422="","",INDEX(#REF!,B422))</f>
        <v/>
      </c>
      <c r="D422" s="11" t="str">
        <f>IF(B422="","",SUMIFS(#REF!,#REF!,C422))</f>
        <v/>
      </c>
      <c r="E422" s="11" t="str">
        <f>IF(B422="","",SUMIFS(D.2[Doanh thu],#REF!,C422))</f>
        <v/>
      </c>
      <c r="F422" s="11" t="str">
        <f>IF(B422="","",SUMIFS(D.2[Lợi nhuận gộp],#REF!,C422))</f>
        <v/>
      </c>
      <c r="G422" s="21" t="str">
        <f t="shared" si="8"/>
        <v/>
      </c>
      <c r="H422" s="21"/>
      <c r="I422" s="21"/>
      <c r="J422" s="21"/>
    </row>
    <row r="423" spans="2:10" ht="27.75" customHeight="1">
      <c r="B423" s="4" t="str">
        <f>IF(COUNT(#REF!)&gt;=(ROW(A423)-304),ROW(A423)-304,"")</f>
        <v/>
      </c>
      <c r="C423" s="5" t="str">
        <f>IF(B423="","",INDEX(#REF!,B423))</f>
        <v/>
      </c>
      <c r="D423" s="11" t="str">
        <f>IF(B423="","",SUMIFS(#REF!,#REF!,C423))</f>
        <v/>
      </c>
      <c r="E423" s="11" t="str">
        <f>IF(B423="","",SUMIFS(D.2[Doanh thu],#REF!,C423))</f>
        <v/>
      </c>
      <c r="F423" s="11" t="str">
        <f>IF(B423="","",SUMIFS(D.2[Lợi nhuận gộp],#REF!,C423))</f>
        <v/>
      </c>
      <c r="G423" s="21" t="str">
        <f t="shared" si="8"/>
        <v/>
      </c>
      <c r="H423" s="21"/>
      <c r="I423" s="21"/>
      <c r="J423" s="21"/>
    </row>
    <row r="424" spans="2:10" ht="27.75" customHeight="1">
      <c r="B424" s="4" t="str">
        <f>IF(COUNT(#REF!)&gt;=(ROW(A424)-304),ROW(A424)-304,"")</f>
        <v/>
      </c>
      <c r="C424" s="5" t="str">
        <f>IF(B424="","",INDEX(#REF!,B424))</f>
        <v/>
      </c>
      <c r="D424" s="11" t="str">
        <f>IF(B424="","",SUMIFS(#REF!,#REF!,C424))</f>
        <v/>
      </c>
      <c r="E424" s="11" t="str">
        <f>IF(B424="","",SUMIFS(D.2[Doanh thu],#REF!,C424))</f>
        <v/>
      </c>
      <c r="F424" s="11" t="str">
        <f>IF(B424="","",SUMIFS(D.2[Lợi nhuận gộp],#REF!,C424))</f>
        <v/>
      </c>
      <c r="G424" s="21" t="str">
        <f t="shared" si="8"/>
        <v/>
      </c>
      <c r="H424" s="21"/>
      <c r="I424" s="21"/>
      <c r="J424" s="21"/>
    </row>
    <row r="425" spans="2:10" ht="27.75" customHeight="1">
      <c r="B425" s="4" t="str">
        <f>IF(COUNT(#REF!)&gt;=(ROW(A425)-304),ROW(A425)-304,"")</f>
        <v/>
      </c>
      <c r="C425" s="5" t="str">
        <f>IF(B425="","",INDEX(#REF!,B425))</f>
        <v/>
      </c>
      <c r="D425" s="11" t="str">
        <f>IF(B425="","",SUMIFS(#REF!,#REF!,C425))</f>
        <v/>
      </c>
      <c r="E425" s="11" t="str">
        <f>IF(B425="","",SUMIFS(D.2[Doanh thu],#REF!,C425))</f>
        <v/>
      </c>
      <c r="F425" s="11" t="str">
        <f>IF(B425="","",SUMIFS(D.2[Lợi nhuận gộp],#REF!,C425))</f>
        <v/>
      </c>
      <c r="G425" s="21" t="str">
        <f t="shared" si="8"/>
        <v/>
      </c>
      <c r="H425" s="21"/>
      <c r="I425" s="21"/>
      <c r="J425" s="21"/>
    </row>
    <row r="426" spans="2:10" ht="27.75" customHeight="1">
      <c r="B426" s="4" t="str">
        <f>IF(COUNT(#REF!)&gt;=(ROW(A426)-304),ROW(A426)-304,"")</f>
        <v/>
      </c>
      <c r="C426" s="5" t="str">
        <f>IF(B426="","",INDEX(#REF!,B426))</f>
        <v/>
      </c>
      <c r="D426" s="11" t="str">
        <f>IF(B426="","",SUMIFS(#REF!,#REF!,C426))</f>
        <v/>
      </c>
      <c r="E426" s="11" t="str">
        <f>IF(B426="","",SUMIFS(D.2[Doanh thu],#REF!,C426))</f>
        <v/>
      </c>
      <c r="F426" s="11" t="str">
        <f>IF(B426="","",SUMIFS(D.2[Lợi nhuận gộp],#REF!,C426))</f>
        <v/>
      </c>
      <c r="G426" s="21" t="str">
        <f t="shared" si="8"/>
        <v/>
      </c>
      <c r="H426" s="21"/>
      <c r="I426" s="21"/>
      <c r="J426" s="21"/>
    </row>
    <row r="427" spans="2:10" ht="27.75" customHeight="1">
      <c r="B427" s="4" t="str">
        <f>IF(COUNT(#REF!)&gt;=(ROW(A427)-304),ROW(A427)-304,"")</f>
        <v/>
      </c>
      <c r="C427" s="5" t="str">
        <f>IF(B427="","",INDEX(#REF!,B427))</f>
        <v/>
      </c>
      <c r="D427" s="11" t="str">
        <f>IF(B427="","",SUMIFS(#REF!,#REF!,C427))</f>
        <v/>
      </c>
      <c r="E427" s="11" t="str">
        <f>IF(B427="","",SUMIFS(D.2[Doanh thu],#REF!,C427))</f>
        <v/>
      </c>
      <c r="F427" s="11" t="str">
        <f>IF(B427="","",SUMIFS(D.2[Lợi nhuận gộp],#REF!,C427))</f>
        <v/>
      </c>
      <c r="G427" s="21" t="str">
        <f t="shared" si="8"/>
        <v/>
      </c>
      <c r="H427" s="21"/>
      <c r="I427" s="21"/>
      <c r="J427" s="21"/>
    </row>
    <row r="428" spans="2:10" ht="27.75" customHeight="1">
      <c r="B428" s="4" t="str">
        <f>IF(COUNT(#REF!)&gt;=(ROW(A428)-304),ROW(A428)-304,"")</f>
        <v/>
      </c>
      <c r="C428" s="5" t="str">
        <f>IF(B428="","",INDEX(#REF!,B428))</f>
        <v/>
      </c>
      <c r="D428" s="11" t="str">
        <f>IF(B428="","",SUMIFS(#REF!,#REF!,C428))</f>
        <v/>
      </c>
      <c r="E428" s="11" t="str">
        <f>IF(B428="","",SUMIFS(D.2[Doanh thu],#REF!,C428))</f>
        <v/>
      </c>
      <c r="F428" s="11" t="str">
        <f>IF(B428="","",SUMIFS(D.2[Lợi nhuận gộp],#REF!,C428))</f>
        <v/>
      </c>
      <c r="G428" s="21" t="str">
        <f t="shared" si="8"/>
        <v/>
      </c>
      <c r="H428" s="21"/>
      <c r="I428" s="21"/>
      <c r="J428" s="21"/>
    </row>
    <row r="429" spans="2:10" ht="27.75" customHeight="1">
      <c r="B429" s="4" t="str">
        <f>IF(COUNT(#REF!)&gt;=(ROW(A429)-304),ROW(A429)-304,"")</f>
        <v/>
      </c>
      <c r="C429" s="5" t="str">
        <f>IF(B429="","",INDEX(#REF!,B429))</f>
        <v/>
      </c>
      <c r="D429" s="11" t="str">
        <f>IF(B429="","",SUMIFS(#REF!,#REF!,C429))</f>
        <v/>
      </c>
      <c r="E429" s="11" t="str">
        <f>IF(B429="","",SUMIFS(D.2[Doanh thu],#REF!,C429))</f>
        <v/>
      </c>
      <c r="F429" s="11" t="str">
        <f>IF(B429="","",SUMIFS(D.2[Lợi nhuận gộp],#REF!,C429))</f>
        <v/>
      </c>
      <c r="G429" s="21" t="str">
        <f t="shared" si="8"/>
        <v/>
      </c>
      <c r="H429" s="21"/>
      <c r="I429" s="21"/>
      <c r="J429" s="21"/>
    </row>
    <row r="430" spans="2:10" ht="27.75" customHeight="1">
      <c r="B430" s="4" t="str">
        <f>IF(COUNT(#REF!)&gt;=(ROW(A430)-304),ROW(A430)-304,"")</f>
        <v/>
      </c>
      <c r="C430" s="5" t="str">
        <f>IF(B430="","",INDEX(#REF!,B430))</f>
        <v/>
      </c>
      <c r="D430" s="11" t="str">
        <f>IF(B430="","",SUMIFS(#REF!,#REF!,C430))</f>
        <v/>
      </c>
      <c r="E430" s="11" t="str">
        <f>IF(B430="","",SUMIFS(D.2[Doanh thu],#REF!,C430))</f>
        <v/>
      </c>
      <c r="F430" s="11" t="str">
        <f>IF(B430="","",SUMIFS(D.2[Lợi nhuận gộp],#REF!,C430))</f>
        <v/>
      </c>
      <c r="G430" s="21" t="str">
        <f t="shared" ref="G430:G493" si="9">IF(OR(B430="",F430=0),"",RANK(F430,B6LoiNhuanKH))</f>
        <v/>
      </c>
      <c r="H430" s="21"/>
      <c r="I430" s="21"/>
      <c r="J430" s="21"/>
    </row>
    <row r="431" spans="2:10" ht="27.75" customHeight="1">
      <c r="B431" s="4" t="str">
        <f>IF(COUNT(#REF!)&gt;=(ROW(A431)-304),ROW(A431)-304,"")</f>
        <v/>
      </c>
      <c r="C431" s="5" t="str">
        <f>IF(B431="","",INDEX(#REF!,B431))</f>
        <v/>
      </c>
      <c r="D431" s="11" t="str">
        <f>IF(B431="","",SUMIFS(#REF!,#REF!,C431))</f>
        <v/>
      </c>
      <c r="E431" s="11" t="str">
        <f>IF(B431="","",SUMIFS(D.2[Doanh thu],#REF!,C431))</f>
        <v/>
      </c>
      <c r="F431" s="11" t="str">
        <f>IF(B431="","",SUMIFS(D.2[Lợi nhuận gộp],#REF!,C431))</f>
        <v/>
      </c>
      <c r="G431" s="21" t="str">
        <f t="shared" si="9"/>
        <v/>
      </c>
      <c r="H431" s="21"/>
      <c r="I431" s="21"/>
      <c r="J431" s="21"/>
    </row>
    <row r="432" spans="2:10" ht="27.75" customHeight="1">
      <c r="B432" s="4" t="str">
        <f>IF(COUNT(#REF!)&gt;=(ROW(A432)-304),ROW(A432)-304,"")</f>
        <v/>
      </c>
      <c r="C432" s="5" t="str">
        <f>IF(B432="","",INDEX(#REF!,B432))</f>
        <v/>
      </c>
      <c r="D432" s="11" t="str">
        <f>IF(B432="","",SUMIFS(#REF!,#REF!,C432))</f>
        <v/>
      </c>
      <c r="E432" s="11" t="str">
        <f>IF(B432="","",SUMIFS(D.2[Doanh thu],#REF!,C432))</f>
        <v/>
      </c>
      <c r="F432" s="11" t="str">
        <f>IF(B432="","",SUMIFS(D.2[Lợi nhuận gộp],#REF!,C432))</f>
        <v/>
      </c>
      <c r="G432" s="21" t="str">
        <f t="shared" si="9"/>
        <v/>
      </c>
      <c r="H432" s="21"/>
      <c r="I432" s="21"/>
      <c r="J432" s="21"/>
    </row>
    <row r="433" spans="2:10" ht="27.75" customHeight="1">
      <c r="B433" s="4" t="str">
        <f>IF(COUNT(#REF!)&gt;=(ROW(A433)-304),ROW(A433)-304,"")</f>
        <v/>
      </c>
      <c r="C433" s="5" t="str">
        <f>IF(B433="","",INDEX(#REF!,B433))</f>
        <v/>
      </c>
      <c r="D433" s="11" t="str">
        <f>IF(B433="","",SUMIFS(#REF!,#REF!,C433))</f>
        <v/>
      </c>
      <c r="E433" s="11" t="str">
        <f>IF(B433="","",SUMIFS(D.2[Doanh thu],#REF!,C433))</f>
        <v/>
      </c>
      <c r="F433" s="11" t="str">
        <f>IF(B433="","",SUMIFS(D.2[Lợi nhuận gộp],#REF!,C433))</f>
        <v/>
      </c>
      <c r="G433" s="21" t="str">
        <f t="shared" si="9"/>
        <v/>
      </c>
      <c r="H433" s="21"/>
      <c r="I433" s="21"/>
      <c r="J433" s="21"/>
    </row>
    <row r="434" spans="2:10" ht="27.75" customHeight="1">
      <c r="B434" s="4" t="str">
        <f>IF(COUNT(#REF!)&gt;=(ROW(A434)-304),ROW(A434)-304,"")</f>
        <v/>
      </c>
      <c r="C434" s="5" t="str">
        <f>IF(B434="","",INDEX(#REF!,B434))</f>
        <v/>
      </c>
      <c r="D434" s="11" t="str">
        <f>IF(B434="","",SUMIFS(#REF!,#REF!,C434))</f>
        <v/>
      </c>
      <c r="E434" s="11" t="str">
        <f>IF(B434="","",SUMIFS(D.2[Doanh thu],#REF!,C434))</f>
        <v/>
      </c>
      <c r="F434" s="11" t="str">
        <f>IF(B434="","",SUMIFS(D.2[Lợi nhuận gộp],#REF!,C434))</f>
        <v/>
      </c>
      <c r="G434" s="21" t="str">
        <f t="shared" si="9"/>
        <v/>
      </c>
      <c r="H434" s="21"/>
      <c r="I434" s="21"/>
      <c r="J434" s="21"/>
    </row>
    <row r="435" spans="2:10" ht="27.75" customHeight="1">
      <c r="B435" s="4" t="str">
        <f>IF(COUNT(#REF!)&gt;=(ROW(A435)-304),ROW(A435)-304,"")</f>
        <v/>
      </c>
      <c r="C435" s="5" t="str">
        <f>IF(B435="","",INDEX(#REF!,B435))</f>
        <v/>
      </c>
      <c r="D435" s="11" t="str">
        <f>IF(B435="","",SUMIFS(#REF!,#REF!,C435))</f>
        <v/>
      </c>
      <c r="E435" s="11" t="str">
        <f>IF(B435="","",SUMIFS(D.2[Doanh thu],#REF!,C435))</f>
        <v/>
      </c>
      <c r="F435" s="11" t="str">
        <f>IF(B435="","",SUMIFS(D.2[Lợi nhuận gộp],#REF!,C435))</f>
        <v/>
      </c>
      <c r="G435" s="21" t="str">
        <f t="shared" si="9"/>
        <v/>
      </c>
      <c r="H435" s="21"/>
      <c r="I435" s="21"/>
      <c r="J435" s="21"/>
    </row>
    <row r="436" spans="2:10" ht="27.75" customHeight="1">
      <c r="B436" s="4" t="str">
        <f>IF(COUNT(#REF!)&gt;=(ROW(A436)-304),ROW(A436)-304,"")</f>
        <v/>
      </c>
      <c r="C436" s="5" t="str">
        <f>IF(B436="","",INDEX(#REF!,B436))</f>
        <v/>
      </c>
      <c r="D436" s="11" t="str">
        <f>IF(B436="","",SUMIFS(#REF!,#REF!,C436))</f>
        <v/>
      </c>
      <c r="E436" s="11" t="str">
        <f>IF(B436="","",SUMIFS(D.2[Doanh thu],#REF!,C436))</f>
        <v/>
      </c>
      <c r="F436" s="11" t="str">
        <f>IF(B436="","",SUMIFS(D.2[Lợi nhuận gộp],#REF!,C436))</f>
        <v/>
      </c>
      <c r="G436" s="21" t="str">
        <f t="shared" si="9"/>
        <v/>
      </c>
      <c r="H436" s="21"/>
      <c r="I436" s="21"/>
      <c r="J436" s="21"/>
    </row>
    <row r="437" spans="2:10" ht="27.75" customHeight="1">
      <c r="B437" s="4" t="str">
        <f>IF(COUNT(#REF!)&gt;=(ROW(A437)-304),ROW(A437)-304,"")</f>
        <v/>
      </c>
      <c r="C437" s="5" t="str">
        <f>IF(B437="","",INDEX(#REF!,B437))</f>
        <v/>
      </c>
      <c r="D437" s="11" t="str">
        <f>IF(B437="","",SUMIFS(#REF!,#REF!,C437))</f>
        <v/>
      </c>
      <c r="E437" s="11" t="str">
        <f>IF(B437="","",SUMIFS(D.2[Doanh thu],#REF!,C437))</f>
        <v/>
      </c>
      <c r="F437" s="11" t="str">
        <f>IF(B437="","",SUMIFS(D.2[Lợi nhuận gộp],#REF!,C437))</f>
        <v/>
      </c>
      <c r="G437" s="21" t="str">
        <f t="shared" si="9"/>
        <v/>
      </c>
      <c r="H437" s="21"/>
      <c r="I437" s="21"/>
      <c r="J437" s="21"/>
    </row>
    <row r="438" spans="2:10" ht="27.75" customHeight="1">
      <c r="B438" s="4" t="str">
        <f>IF(COUNT(#REF!)&gt;=(ROW(A438)-304),ROW(A438)-304,"")</f>
        <v/>
      </c>
      <c r="C438" s="5" t="str">
        <f>IF(B438="","",INDEX(#REF!,B438))</f>
        <v/>
      </c>
      <c r="D438" s="11" t="str">
        <f>IF(B438="","",SUMIFS(#REF!,#REF!,C438))</f>
        <v/>
      </c>
      <c r="E438" s="11" t="str">
        <f>IF(B438="","",SUMIFS(D.2[Doanh thu],#REF!,C438))</f>
        <v/>
      </c>
      <c r="F438" s="11" t="str">
        <f>IF(B438="","",SUMIFS(D.2[Lợi nhuận gộp],#REF!,C438))</f>
        <v/>
      </c>
      <c r="G438" s="21" t="str">
        <f t="shared" si="9"/>
        <v/>
      </c>
      <c r="H438" s="21"/>
      <c r="I438" s="21"/>
      <c r="J438" s="21"/>
    </row>
    <row r="439" spans="2:10" ht="27.75" customHeight="1">
      <c r="B439" s="4" t="str">
        <f>IF(COUNT(#REF!)&gt;=(ROW(A439)-304),ROW(A439)-304,"")</f>
        <v/>
      </c>
      <c r="C439" s="5" t="str">
        <f>IF(B439="","",INDEX(#REF!,B439))</f>
        <v/>
      </c>
      <c r="D439" s="11" t="str">
        <f>IF(B439="","",SUMIFS(#REF!,#REF!,C439))</f>
        <v/>
      </c>
      <c r="E439" s="11" t="str">
        <f>IF(B439="","",SUMIFS(D.2[Doanh thu],#REF!,C439))</f>
        <v/>
      </c>
      <c r="F439" s="11" t="str">
        <f>IF(B439="","",SUMIFS(D.2[Lợi nhuận gộp],#REF!,C439))</f>
        <v/>
      </c>
      <c r="G439" s="21" t="str">
        <f t="shared" si="9"/>
        <v/>
      </c>
      <c r="H439" s="21"/>
      <c r="I439" s="21"/>
      <c r="J439" s="21"/>
    </row>
    <row r="440" spans="2:10" ht="27.75" customHeight="1">
      <c r="B440" s="4" t="str">
        <f>IF(COUNT(#REF!)&gt;=(ROW(A440)-304),ROW(A440)-304,"")</f>
        <v/>
      </c>
      <c r="C440" s="5" t="str">
        <f>IF(B440="","",INDEX(#REF!,B440))</f>
        <v/>
      </c>
      <c r="D440" s="11" t="str">
        <f>IF(B440="","",SUMIFS(#REF!,#REF!,C440))</f>
        <v/>
      </c>
      <c r="E440" s="11" t="str">
        <f>IF(B440="","",SUMIFS(D.2[Doanh thu],#REF!,C440))</f>
        <v/>
      </c>
      <c r="F440" s="11" t="str">
        <f>IF(B440="","",SUMIFS(D.2[Lợi nhuận gộp],#REF!,C440))</f>
        <v/>
      </c>
      <c r="G440" s="21" t="str">
        <f t="shared" si="9"/>
        <v/>
      </c>
      <c r="H440" s="21"/>
      <c r="I440" s="21"/>
      <c r="J440" s="21"/>
    </row>
    <row r="441" spans="2:10" ht="27.75" customHeight="1">
      <c r="B441" s="4" t="str">
        <f>IF(COUNT(#REF!)&gt;=(ROW(A441)-304),ROW(A441)-304,"")</f>
        <v/>
      </c>
      <c r="C441" s="5" t="str">
        <f>IF(B441="","",INDEX(#REF!,B441))</f>
        <v/>
      </c>
      <c r="D441" s="11" t="str">
        <f>IF(B441="","",SUMIFS(#REF!,#REF!,C441))</f>
        <v/>
      </c>
      <c r="E441" s="11" t="str">
        <f>IF(B441="","",SUMIFS(D.2[Doanh thu],#REF!,C441))</f>
        <v/>
      </c>
      <c r="F441" s="11" t="str">
        <f>IF(B441="","",SUMIFS(D.2[Lợi nhuận gộp],#REF!,C441))</f>
        <v/>
      </c>
      <c r="G441" s="21" t="str">
        <f t="shared" si="9"/>
        <v/>
      </c>
      <c r="H441" s="21"/>
      <c r="I441" s="21"/>
      <c r="J441" s="21"/>
    </row>
    <row r="442" spans="2:10" ht="27.75" customHeight="1">
      <c r="B442" s="4" t="str">
        <f>IF(COUNT(#REF!)&gt;=(ROW(A442)-304),ROW(A442)-304,"")</f>
        <v/>
      </c>
      <c r="C442" s="5" t="str">
        <f>IF(B442="","",INDEX(#REF!,B442))</f>
        <v/>
      </c>
      <c r="D442" s="11" t="str">
        <f>IF(B442="","",SUMIFS(#REF!,#REF!,C442))</f>
        <v/>
      </c>
      <c r="E442" s="11" t="str">
        <f>IF(B442="","",SUMIFS(D.2[Doanh thu],#REF!,C442))</f>
        <v/>
      </c>
      <c r="F442" s="11" t="str">
        <f>IF(B442="","",SUMIFS(D.2[Lợi nhuận gộp],#REF!,C442))</f>
        <v/>
      </c>
      <c r="G442" s="21" t="str">
        <f t="shared" si="9"/>
        <v/>
      </c>
      <c r="H442" s="21"/>
      <c r="I442" s="21"/>
      <c r="J442" s="21"/>
    </row>
    <row r="443" spans="2:10" ht="27.75" customHeight="1">
      <c r="B443" s="4" t="str">
        <f>IF(COUNT(#REF!)&gt;=(ROW(A443)-304),ROW(A443)-304,"")</f>
        <v/>
      </c>
      <c r="C443" s="5" t="str">
        <f>IF(B443="","",INDEX(#REF!,B443))</f>
        <v/>
      </c>
      <c r="D443" s="11" t="str">
        <f>IF(B443="","",SUMIFS(#REF!,#REF!,C443))</f>
        <v/>
      </c>
      <c r="E443" s="11" t="str">
        <f>IF(B443="","",SUMIFS(D.2[Doanh thu],#REF!,C443))</f>
        <v/>
      </c>
      <c r="F443" s="11" t="str">
        <f>IF(B443="","",SUMIFS(D.2[Lợi nhuận gộp],#REF!,C443))</f>
        <v/>
      </c>
      <c r="G443" s="21" t="str">
        <f t="shared" si="9"/>
        <v/>
      </c>
      <c r="H443" s="21"/>
      <c r="I443" s="21"/>
      <c r="J443" s="21"/>
    </row>
    <row r="444" spans="2:10" ht="27.75" customHeight="1">
      <c r="B444" s="4" t="str">
        <f>IF(COUNT(#REF!)&gt;=(ROW(A444)-304),ROW(A444)-304,"")</f>
        <v/>
      </c>
      <c r="C444" s="5" t="str">
        <f>IF(B444="","",INDEX(#REF!,B444))</f>
        <v/>
      </c>
      <c r="D444" s="11" t="str">
        <f>IF(B444="","",SUMIFS(#REF!,#REF!,C444))</f>
        <v/>
      </c>
      <c r="E444" s="11" t="str">
        <f>IF(B444="","",SUMIFS(D.2[Doanh thu],#REF!,C444))</f>
        <v/>
      </c>
      <c r="F444" s="11" t="str">
        <f>IF(B444="","",SUMIFS(D.2[Lợi nhuận gộp],#REF!,C444))</f>
        <v/>
      </c>
      <c r="G444" s="21" t="str">
        <f t="shared" si="9"/>
        <v/>
      </c>
      <c r="H444" s="21"/>
      <c r="I444" s="21"/>
      <c r="J444" s="21"/>
    </row>
    <row r="445" spans="2:10" ht="27.75" customHeight="1">
      <c r="B445" s="4" t="str">
        <f>IF(COUNT(#REF!)&gt;=(ROW(A445)-304),ROW(A445)-304,"")</f>
        <v/>
      </c>
      <c r="C445" s="5" t="str">
        <f>IF(B445="","",INDEX(#REF!,B445))</f>
        <v/>
      </c>
      <c r="D445" s="11" t="str">
        <f>IF(B445="","",SUMIFS(#REF!,#REF!,C445))</f>
        <v/>
      </c>
      <c r="E445" s="11" t="str">
        <f>IF(B445="","",SUMIFS(D.2[Doanh thu],#REF!,C445))</f>
        <v/>
      </c>
      <c r="F445" s="11" t="str">
        <f>IF(B445="","",SUMIFS(D.2[Lợi nhuận gộp],#REF!,C445))</f>
        <v/>
      </c>
      <c r="G445" s="21" t="str">
        <f t="shared" si="9"/>
        <v/>
      </c>
      <c r="H445" s="21"/>
      <c r="I445" s="21"/>
      <c r="J445" s="21"/>
    </row>
    <row r="446" spans="2:10" ht="27.75" customHeight="1">
      <c r="B446" s="4" t="str">
        <f>IF(COUNT(#REF!)&gt;=(ROW(A446)-304),ROW(A446)-304,"")</f>
        <v/>
      </c>
      <c r="C446" s="5" t="str">
        <f>IF(B446="","",INDEX(#REF!,B446))</f>
        <v/>
      </c>
      <c r="D446" s="11" t="str">
        <f>IF(B446="","",SUMIFS(#REF!,#REF!,C446))</f>
        <v/>
      </c>
      <c r="E446" s="11" t="str">
        <f>IF(B446="","",SUMIFS(D.2[Doanh thu],#REF!,C446))</f>
        <v/>
      </c>
      <c r="F446" s="11" t="str">
        <f>IF(B446="","",SUMIFS(D.2[Lợi nhuận gộp],#REF!,C446))</f>
        <v/>
      </c>
      <c r="G446" s="21" t="str">
        <f t="shared" si="9"/>
        <v/>
      </c>
      <c r="H446" s="21"/>
      <c r="I446" s="21"/>
      <c r="J446" s="21"/>
    </row>
    <row r="447" spans="2:10" ht="27.75" customHeight="1">
      <c r="B447" s="4" t="str">
        <f>IF(COUNT(#REF!)&gt;=(ROW(A447)-304),ROW(A447)-304,"")</f>
        <v/>
      </c>
      <c r="C447" s="5" t="str">
        <f>IF(B447="","",INDEX(#REF!,B447))</f>
        <v/>
      </c>
      <c r="D447" s="11" t="str">
        <f>IF(B447="","",SUMIFS(#REF!,#REF!,C447))</f>
        <v/>
      </c>
      <c r="E447" s="11" t="str">
        <f>IF(B447="","",SUMIFS(D.2[Doanh thu],#REF!,C447))</f>
        <v/>
      </c>
      <c r="F447" s="11" t="str">
        <f>IF(B447="","",SUMIFS(D.2[Lợi nhuận gộp],#REF!,C447))</f>
        <v/>
      </c>
      <c r="G447" s="21" t="str">
        <f t="shared" si="9"/>
        <v/>
      </c>
      <c r="H447" s="21"/>
      <c r="I447" s="21"/>
      <c r="J447" s="21"/>
    </row>
    <row r="448" spans="2:10" ht="27.75" customHeight="1">
      <c r="B448" s="4" t="str">
        <f>IF(COUNT(#REF!)&gt;=(ROW(A448)-304),ROW(A448)-304,"")</f>
        <v/>
      </c>
      <c r="C448" s="5" t="str">
        <f>IF(B448="","",INDEX(#REF!,B448))</f>
        <v/>
      </c>
      <c r="D448" s="11" t="str">
        <f>IF(B448="","",SUMIFS(#REF!,#REF!,C448))</f>
        <v/>
      </c>
      <c r="E448" s="11" t="str">
        <f>IF(B448="","",SUMIFS(D.2[Doanh thu],#REF!,C448))</f>
        <v/>
      </c>
      <c r="F448" s="11" t="str">
        <f>IF(B448="","",SUMIFS(D.2[Lợi nhuận gộp],#REF!,C448))</f>
        <v/>
      </c>
      <c r="G448" s="21" t="str">
        <f t="shared" si="9"/>
        <v/>
      </c>
      <c r="H448" s="21"/>
      <c r="I448" s="21"/>
      <c r="J448" s="21"/>
    </row>
    <row r="449" spans="2:10" ht="27.75" customHeight="1">
      <c r="B449" s="4" t="str">
        <f>IF(COUNT(#REF!)&gt;=(ROW(A449)-304),ROW(A449)-304,"")</f>
        <v/>
      </c>
      <c r="C449" s="5" t="str">
        <f>IF(B449="","",INDEX(#REF!,B449))</f>
        <v/>
      </c>
      <c r="D449" s="11" t="str">
        <f>IF(B449="","",SUMIFS(#REF!,#REF!,C449))</f>
        <v/>
      </c>
      <c r="E449" s="11" t="str">
        <f>IF(B449="","",SUMIFS(D.2[Doanh thu],#REF!,C449))</f>
        <v/>
      </c>
      <c r="F449" s="11" t="str">
        <f>IF(B449="","",SUMIFS(D.2[Lợi nhuận gộp],#REF!,C449))</f>
        <v/>
      </c>
      <c r="G449" s="21" t="str">
        <f t="shared" si="9"/>
        <v/>
      </c>
      <c r="H449" s="21"/>
      <c r="I449" s="21"/>
      <c r="J449" s="21"/>
    </row>
    <row r="450" spans="2:10" ht="27.75" customHeight="1">
      <c r="B450" s="4" t="str">
        <f>IF(COUNT(#REF!)&gt;=(ROW(A450)-304),ROW(A450)-304,"")</f>
        <v/>
      </c>
      <c r="C450" s="5" t="str">
        <f>IF(B450="","",INDEX(#REF!,B450))</f>
        <v/>
      </c>
      <c r="D450" s="11" t="str">
        <f>IF(B450="","",SUMIFS(#REF!,#REF!,C450))</f>
        <v/>
      </c>
      <c r="E450" s="11" t="str">
        <f>IF(B450="","",SUMIFS(D.2[Doanh thu],#REF!,C450))</f>
        <v/>
      </c>
      <c r="F450" s="11" t="str">
        <f>IF(B450="","",SUMIFS(D.2[Lợi nhuận gộp],#REF!,C450))</f>
        <v/>
      </c>
      <c r="G450" s="21" t="str">
        <f t="shared" si="9"/>
        <v/>
      </c>
      <c r="H450" s="21"/>
      <c r="I450" s="21"/>
      <c r="J450" s="21"/>
    </row>
    <row r="451" spans="2:10" ht="27.75" customHeight="1">
      <c r="B451" s="4" t="str">
        <f>IF(COUNT(#REF!)&gt;=(ROW(A451)-304),ROW(A451)-304,"")</f>
        <v/>
      </c>
      <c r="C451" s="5" t="str">
        <f>IF(B451="","",INDEX(#REF!,B451))</f>
        <v/>
      </c>
      <c r="D451" s="11" t="str">
        <f>IF(B451="","",SUMIFS(#REF!,#REF!,C451))</f>
        <v/>
      </c>
      <c r="E451" s="11" t="str">
        <f>IF(B451="","",SUMIFS(D.2[Doanh thu],#REF!,C451))</f>
        <v/>
      </c>
      <c r="F451" s="11" t="str">
        <f>IF(B451="","",SUMIFS(D.2[Lợi nhuận gộp],#REF!,C451))</f>
        <v/>
      </c>
      <c r="G451" s="21" t="str">
        <f t="shared" si="9"/>
        <v/>
      </c>
      <c r="H451" s="21"/>
      <c r="I451" s="21"/>
      <c r="J451" s="21"/>
    </row>
    <row r="452" spans="2:10" ht="27.75" customHeight="1">
      <c r="B452" s="4" t="str">
        <f>IF(COUNT(#REF!)&gt;=(ROW(A452)-304),ROW(A452)-304,"")</f>
        <v/>
      </c>
      <c r="C452" s="5" t="str">
        <f>IF(B452="","",INDEX(#REF!,B452))</f>
        <v/>
      </c>
      <c r="D452" s="11" t="str">
        <f>IF(B452="","",SUMIFS(#REF!,#REF!,C452))</f>
        <v/>
      </c>
      <c r="E452" s="11" t="str">
        <f>IF(B452="","",SUMIFS(D.2[Doanh thu],#REF!,C452))</f>
        <v/>
      </c>
      <c r="F452" s="11" t="str">
        <f>IF(B452="","",SUMIFS(D.2[Lợi nhuận gộp],#REF!,C452))</f>
        <v/>
      </c>
      <c r="G452" s="21" t="str">
        <f t="shared" si="9"/>
        <v/>
      </c>
      <c r="H452" s="21"/>
      <c r="I452" s="21"/>
      <c r="J452" s="21"/>
    </row>
    <row r="453" spans="2:10" ht="27.75" customHeight="1">
      <c r="B453" s="4" t="str">
        <f>IF(COUNT(#REF!)&gt;=(ROW(A453)-304),ROW(A453)-304,"")</f>
        <v/>
      </c>
      <c r="C453" s="5" t="str">
        <f>IF(B453="","",INDEX(#REF!,B453))</f>
        <v/>
      </c>
      <c r="D453" s="11" t="str">
        <f>IF(B453="","",SUMIFS(#REF!,#REF!,C453))</f>
        <v/>
      </c>
      <c r="E453" s="11" t="str">
        <f>IF(B453="","",SUMIFS(D.2[Doanh thu],#REF!,C453))</f>
        <v/>
      </c>
      <c r="F453" s="11" t="str">
        <f>IF(B453="","",SUMIFS(D.2[Lợi nhuận gộp],#REF!,C453))</f>
        <v/>
      </c>
      <c r="G453" s="21" t="str">
        <f t="shared" si="9"/>
        <v/>
      </c>
      <c r="H453" s="21"/>
      <c r="I453" s="21"/>
      <c r="J453" s="21"/>
    </row>
    <row r="454" spans="2:10" ht="27.75" customHeight="1">
      <c r="B454" s="4" t="str">
        <f>IF(COUNT(#REF!)&gt;=(ROW(A454)-304),ROW(A454)-304,"")</f>
        <v/>
      </c>
      <c r="C454" s="5" t="str">
        <f>IF(B454="","",INDEX(#REF!,B454))</f>
        <v/>
      </c>
      <c r="D454" s="11" t="str">
        <f>IF(B454="","",SUMIFS(#REF!,#REF!,C454))</f>
        <v/>
      </c>
      <c r="E454" s="11" t="str">
        <f>IF(B454="","",SUMIFS(D.2[Doanh thu],#REF!,C454))</f>
        <v/>
      </c>
      <c r="F454" s="11" t="str">
        <f>IF(B454="","",SUMIFS(D.2[Lợi nhuận gộp],#REF!,C454))</f>
        <v/>
      </c>
      <c r="G454" s="21" t="str">
        <f t="shared" si="9"/>
        <v/>
      </c>
      <c r="H454" s="21"/>
      <c r="I454" s="21"/>
      <c r="J454" s="21"/>
    </row>
    <row r="455" spans="2:10" ht="27.75" customHeight="1">
      <c r="B455" s="4" t="str">
        <f>IF(COUNT(#REF!)&gt;=(ROW(A455)-304),ROW(A455)-304,"")</f>
        <v/>
      </c>
      <c r="C455" s="5" t="str">
        <f>IF(B455="","",INDEX(#REF!,B455))</f>
        <v/>
      </c>
      <c r="D455" s="11" t="str">
        <f>IF(B455="","",SUMIFS(#REF!,#REF!,C455))</f>
        <v/>
      </c>
      <c r="E455" s="11" t="str">
        <f>IF(B455="","",SUMIFS(D.2[Doanh thu],#REF!,C455))</f>
        <v/>
      </c>
      <c r="F455" s="11" t="str">
        <f>IF(B455="","",SUMIFS(D.2[Lợi nhuận gộp],#REF!,C455))</f>
        <v/>
      </c>
      <c r="G455" s="21" t="str">
        <f t="shared" si="9"/>
        <v/>
      </c>
      <c r="H455" s="21"/>
      <c r="I455" s="21"/>
      <c r="J455" s="21"/>
    </row>
    <row r="456" spans="2:10" ht="27.75" customHeight="1">
      <c r="B456" s="4" t="str">
        <f>IF(COUNT(#REF!)&gt;=(ROW(A456)-304),ROW(A456)-304,"")</f>
        <v/>
      </c>
      <c r="C456" s="5" t="str">
        <f>IF(B456="","",INDEX(#REF!,B456))</f>
        <v/>
      </c>
      <c r="D456" s="11" t="str">
        <f>IF(B456="","",SUMIFS(#REF!,#REF!,C456))</f>
        <v/>
      </c>
      <c r="E456" s="11" t="str">
        <f>IF(B456="","",SUMIFS(D.2[Doanh thu],#REF!,C456))</f>
        <v/>
      </c>
      <c r="F456" s="11" t="str">
        <f>IF(B456="","",SUMIFS(D.2[Lợi nhuận gộp],#REF!,C456))</f>
        <v/>
      </c>
      <c r="G456" s="21" t="str">
        <f t="shared" si="9"/>
        <v/>
      </c>
      <c r="H456" s="21"/>
      <c r="I456" s="21"/>
      <c r="J456" s="21"/>
    </row>
    <row r="457" spans="2:10" ht="27.75" customHeight="1">
      <c r="B457" s="4" t="str">
        <f>IF(COUNT(#REF!)&gt;=(ROW(A457)-304),ROW(A457)-304,"")</f>
        <v/>
      </c>
      <c r="C457" s="5" t="str">
        <f>IF(B457="","",INDEX(#REF!,B457))</f>
        <v/>
      </c>
      <c r="D457" s="11" t="str">
        <f>IF(B457="","",SUMIFS(#REF!,#REF!,C457))</f>
        <v/>
      </c>
      <c r="E457" s="11" t="str">
        <f>IF(B457="","",SUMIFS(D.2[Doanh thu],#REF!,C457))</f>
        <v/>
      </c>
      <c r="F457" s="11" t="str">
        <f>IF(B457="","",SUMIFS(D.2[Lợi nhuận gộp],#REF!,C457))</f>
        <v/>
      </c>
      <c r="G457" s="21" t="str">
        <f t="shared" si="9"/>
        <v/>
      </c>
      <c r="H457" s="21"/>
      <c r="I457" s="21"/>
      <c r="J457" s="21"/>
    </row>
    <row r="458" spans="2:10" ht="27.75" customHeight="1">
      <c r="B458" s="4" t="str">
        <f>IF(COUNT(#REF!)&gt;=(ROW(A458)-304),ROW(A458)-304,"")</f>
        <v/>
      </c>
      <c r="C458" s="5" t="str">
        <f>IF(B458="","",INDEX(#REF!,B458))</f>
        <v/>
      </c>
      <c r="D458" s="11" t="str">
        <f>IF(B458="","",SUMIFS(#REF!,#REF!,C458))</f>
        <v/>
      </c>
      <c r="E458" s="11" t="str">
        <f>IF(B458="","",SUMIFS(D.2[Doanh thu],#REF!,C458))</f>
        <v/>
      </c>
      <c r="F458" s="11" t="str">
        <f>IF(B458="","",SUMIFS(D.2[Lợi nhuận gộp],#REF!,C458))</f>
        <v/>
      </c>
      <c r="G458" s="21" t="str">
        <f t="shared" si="9"/>
        <v/>
      </c>
      <c r="H458" s="21"/>
      <c r="I458" s="21"/>
      <c r="J458" s="21"/>
    </row>
    <row r="459" spans="2:10" ht="27.75" customHeight="1">
      <c r="B459" s="4" t="str">
        <f>IF(COUNT(#REF!)&gt;=(ROW(A459)-304),ROW(A459)-304,"")</f>
        <v/>
      </c>
      <c r="C459" s="5" t="str">
        <f>IF(B459="","",INDEX(#REF!,B459))</f>
        <v/>
      </c>
      <c r="D459" s="11" t="str">
        <f>IF(B459="","",SUMIFS(#REF!,#REF!,C459))</f>
        <v/>
      </c>
      <c r="E459" s="11" t="str">
        <f>IF(B459="","",SUMIFS(D.2[Doanh thu],#REF!,C459))</f>
        <v/>
      </c>
      <c r="F459" s="11" t="str">
        <f>IF(B459="","",SUMIFS(D.2[Lợi nhuận gộp],#REF!,C459))</f>
        <v/>
      </c>
      <c r="G459" s="21" t="str">
        <f t="shared" si="9"/>
        <v/>
      </c>
      <c r="H459" s="21"/>
      <c r="I459" s="21"/>
      <c r="J459" s="21"/>
    </row>
    <row r="460" spans="2:10" ht="27.75" customHeight="1">
      <c r="B460" s="4" t="str">
        <f>IF(COUNT(#REF!)&gt;=(ROW(A460)-304),ROW(A460)-304,"")</f>
        <v/>
      </c>
      <c r="C460" s="5" t="str">
        <f>IF(B460="","",INDEX(#REF!,B460))</f>
        <v/>
      </c>
      <c r="D460" s="11" t="str">
        <f>IF(B460="","",SUMIFS(#REF!,#REF!,C460))</f>
        <v/>
      </c>
      <c r="E460" s="11" t="str">
        <f>IF(B460="","",SUMIFS(D.2[Doanh thu],#REF!,C460))</f>
        <v/>
      </c>
      <c r="F460" s="11" t="str">
        <f>IF(B460="","",SUMIFS(D.2[Lợi nhuận gộp],#REF!,C460))</f>
        <v/>
      </c>
      <c r="G460" s="21" t="str">
        <f t="shared" si="9"/>
        <v/>
      </c>
      <c r="H460" s="21"/>
      <c r="I460" s="21"/>
      <c r="J460" s="21"/>
    </row>
    <row r="461" spans="2:10" ht="27.75" customHeight="1">
      <c r="B461" s="4" t="str">
        <f>IF(COUNT(#REF!)&gt;=(ROW(A461)-304),ROW(A461)-304,"")</f>
        <v/>
      </c>
      <c r="C461" s="5" t="str">
        <f>IF(B461="","",INDEX(#REF!,B461))</f>
        <v/>
      </c>
      <c r="D461" s="11" t="str">
        <f>IF(B461="","",SUMIFS(#REF!,#REF!,C461))</f>
        <v/>
      </c>
      <c r="E461" s="11" t="str">
        <f>IF(B461="","",SUMIFS(D.2[Doanh thu],#REF!,C461))</f>
        <v/>
      </c>
      <c r="F461" s="11" t="str">
        <f>IF(B461="","",SUMIFS(D.2[Lợi nhuận gộp],#REF!,C461))</f>
        <v/>
      </c>
      <c r="G461" s="21" t="str">
        <f t="shared" si="9"/>
        <v/>
      </c>
      <c r="H461" s="21"/>
      <c r="I461" s="21"/>
      <c r="J461" s="21"/>
    </row>
    <row r="462" spans="2:10" ht="27.75" customHeight="1">
      <c r="B462" s="4" t="str">
        <f>IF(COUNT(#REF!)&gt;=(ROW(A462)-304),ROW(A462)-304,"")</f>
        <v/>
      </c>
      <c r="C462" s="5" t="str">
        <f>IF(B462="","",INDEX(#REF!,B462))</f>
        <v/>
      </c>
      <c r="D462" s="11" t="str">
        <f>IF(B462="","",SUMIFS(#REF!,#REF!,C462))</f>
        <v/>
      </c>
      <c r="E462" s="11" t="str">
        <f>IF(B462="","",SUMIFS(D.2[Doanh thu],#REF!,C462))</f>
        <v/>
      </c>
      <c r="F462" s="11" t="str">
        <f>IF(B462="","",SUMIFS(D.2[Lợi nhuận gộp],#REF!,C462))</f>
        <v/>
      </c>
      <c r="G462" s="21" t="str">
        <f t="shared" si="9"/>
        <v/>
      </c>
      <c r="H462" s="21"/>
      <c r="I462" s="21"/>
      <c r="J462" s="21"/>
    </row>
    <row r="463" spans="2:10" ht="27.75" customHeight="1">
      <c r="B463" s="4" t="str">
        <f>IF(COUNT(#REF!)&gt;=(ROW(A463)-304),ROW(A463)-304,"")</f>
        <v/>
      </c>
      <c r="C463" s="5" t="str">
        <f>IF(B463="","",INDEX(#REF!,B463))</f>
        <v/>
      </c>
      <c r="D463" s="11" t="str">
        <f>IF(B463="","",SUMIFS(#REF!,#REF!,C463))</f>
        <v/>
      </c>
      <c r="E463" s="11" t="str">
        <f>IF(B463="","",SUMIFS(D.2[Doanh thu],#REF!,C463))</f>
        <v/>
      </c>
      <c r="F463" s="11" t="str">
        <f>IF(B463="","",SUMIFS(D.2[Lợi nhuận gộp],#REF!,C463))</f>
        <v/>
      </c>
      <c r="G463" s="21" t="str">
        <f t="shared" si="9"/>
        <v/>
      </c>
      <c r="H463" s="21"/>
      <c r="I463" s="21"/>
      <c r="J463" s="21"/>
    </row>
    <row r="464" spans="2:10" ht="27.75" customHeight="1">
      <c r="B464" s="4" t="str">
        <f>IF(COUNT(#REF!)&gt;=(ROW(A464)-304),ROW(A464)-304,"")</f>
        <v/>
      </c>
      <c r="C464" s="5" t="str">
        <f>IF(B464="","",INDEX(#REF!,B464))</f>
        <v/>
      </c>
      <c r="D464" s="11" t="str">
        <f>IF(B464="","",SUMIFS(#REF!,#REF!,C464))</f>
        <v/>
      </c>
      <c r="E464" s="11" t="str">
        <f>IF(B464="","",SUMIFS(D.2[Doanh thu],#REF!,C464))</f>
        <v/>
      </c>
      <c r="F464" s="11" t="str">
        <f>IF(B464="","",SUMIFS(D.2[Lợi nhuận gộp],#REF!,C464))</f>
        <v/>
      </c>
      <c r="G464" s="21" t="str">
        <f t="shared" si="9"/>
        <v/>
      </c>
      <c r="H464" s="21"/>
      <c r="I464" s="21"/>
      <c r="J464" s="21"/>
    </row>
    <row r="465" spans="2:10" ht="27.75" customHeight="1">
      <c r="B465" s="4" t="str">
        <f>IF(COUNT(#REF!)&gt;=(ROW(A465)-304),ROW(A465)-304,"")</f>
        <v/>
      </c>
      <c r="C465" s="5" t="str">
        <f>IF(B465="","",INDEX(#REF!,B465))</f>
        <v/>
      </c>
      <c r="D465" s="11" t="str">
        <f>IF(B465="","",SUMIFS(#REF!,#REF!,C465))</f>
        <v/>
      </c>
      <c r="E465" s="11" t="str">
        <f>IF(B465="","",SUMIFS(D.2[Doanh thu],#REF!,C465))</f>
        <v/>
      </c>
      <c r="F465" s="11" t="str">
        <f>IF(B465="","",SUMIFS(D.2[Lợi nhuận gộp],#REF!,C465))</f>
        <v/>
      </c>
      <c r="G465" s="21" t="str">
        <f t="shared" si="9"/>
        <v/>
      </c>
      <c r="H465" s="21"/>
      <c r="I465" s="21"/>
      <c r="J465" s="21"/>
    </row>
    <row r="466" spans="2:10" ht="27.75" customHeight="1">
      <c r="B466" s="4" t="str">
        <f>IF(COUNT(#REF!)&gt;=(ROW(A466)-304),ROW(A466)-304,"")</f>
        <v/>
      </c>
      <c r="C466" s="5" t="str">
        <f>IF(B466="","",INDEX(#REF!,B466))</f>
        <v/>
      </c>
      <c r="D466" s="11" t="str">
        <f>IF(B466="","",SUMIFS(#REF!,#REF!,C466))</f>
        <v/>
      </c>
      <c r="E466" s="11" t="str">
        <f>IF(B466="","",SUMIFS(D.2[Doanh thu],#REF!,C466))</f>
        <v/>
      </c>
      <c r="F466" s="11" t="str">
        <f>IF(B466="","",SUMIFS(D.2[Lợi nhuận gộp],#REF!,C466))</f>
        <v/>
      </c>
      <c r="G466" s="21" t="str">
        <f t="shared" si="9"/>
        <v/>
      </c>
      <c r="H466" s="21"/>
      <c r="I466" s="21"/>
      <c r="J466" s="21"/>
    </row>
    <row r="467" spans="2:10" ht="27.75" customHeight="1">
      <c r="B467" s="4" t="str">
        <f>IF(COUNT(#REF!)&gt;=(ROW(A467)-304),ROW(A467)-304,"")</f>
        <v/>
      </c>
      <c r="C467" s="5" t="str">
        <f>IF(B467="","",INDEX(#REF!,B467))</f>
        <v/>
      </c>
      <c r="D467" s="11" t="str">
        <f>IF(B467="","",SUMIFS(#REF!,#REF!,C467))</f>
        <v/>
      </c>
      <c r="E467" s="11" t="str">
        <f>IF(B467="","",SUMIFS(D.2[Doanh thu],#REF!,C467))</f>
        <v/>
      </c>
      <c r="F467" s="11" t="str">
        <f>IF(B467="","",SUMIFS(D.2[Lợi nhuận gộp],#REF!,C467))</f>
        <v/>
      </c>
      <c r="G467" s="21" t="str">
        <f t="shared" si="9"/>
        <v/>
      </c>
      <c r="H467" s="21"/>
      <c r="I467" s="21"/>
      <c r="J467" s="21"/>
    </row>
    <row r="468" spans="2:10" ht="27.75" customHeight="1">
      <c r="B468" s="4" t="str">
        <f>IF(COUNT(#REF!)&gt;=(ROW(A468)-304),ROW(A468)-304,"")</f>
        <v/>
      </c>
      <c r="C468" s="5" t="str">
        <f>IF(B468="","",INDEX(#REF!,B468))</f>
        <v/>
      </c>
      <c r="D468" s="11" t="str">
        <f>IF(B468="","",SUMIFS(#REF!,#REF!,C468))</f>
        <v/>
      </c>
      <c r="E468" s="11" t="str">
        <f>IF(B468="","",SUMIFS(D.2[Doanh thu],#REF!,C468))</f>
        <v/>
      </c>
      <c r="F468" s="11" t="str">
        <f>IF(B468="","",SUMIFS(D.2[Lợi nhuận gộp],#REF!,C468))</f>
        <v/>
      </c>
      <c r="G468" s="21" t="str">
        <f t="shared" si="9"/>
        <v/>
      </c>
      <c r="H468" s="21"/>
      <c r="I468" s="21"/>
      <c r="J468" s="21"/>
    </row>
    <row r="469" spans="2:10" ht="27.75" customHeight="1">
      <c r="B469" s="4" t="str">
        <f>IF(COUNT(#REF!)&gt;=(ROW(A469)-304),ROW(A469)-304,"")</f>
        <v/>
      </c>
      <c r="C469" s="5" t="str">
        <f>IF(B469="","",INDEX(#REF!,B469))</f>
        <v/>
      </c>
      <c r="D469" s="11" t="str">
        <f>IF(B469="","",SUMIFS(#REF!,#REF!,C469))</f>
        <v/>
      </c>
      <c r="E469" s="11" t="str">
        <f>IF(B469="","",SUMIFS(D.2[Doanh thu],#REF!,C469))</f>
        <v/>
      </c>
      <c r="F469" s="11" t="str">
        <f>IF(B469="","",SUMIFS(D.2[Lợi nhuận gộp],#REF!,C469))</f>
        <v/>
      </c>
      <c r="G469" s="21" t="str">
        <f t="shared" si="9"/>
        <v/>
      </c>
      <c r="H469" s="21"/>
      <c r="I469" s="21"/>
      <c r="J469" s="21"/>
    </row>
    <row r="470" spans="2:10" ht="27.75" customHeight="1">
      <c r="B470" s="4" t="str">
        <f>IF(COUNT(#REF!)&gt;=(ROW(A470)-304),ROW(A470)-304,"")</f>
        <v/>
      </c>
      <c r="C470" s="5" t="str">
        <f>IF(B470="","",INDEX(#REF!,B470))</f>
        <v/>
      </c>
      <c r="D470" s="11" t="str">
        <f>IF(B470="","",SUMIFS(#REF!,#REF!,C470))</f>
        <v/>
      </c>
      <c r="E470" s="11" t="str">
        <f>IF(B470="","",SUMIFS(D.2[Doanh thu],#REF!,C470))</f>
        <v/>
      </c>
      <c r="F470" s="11" t="str">
        <f>IF(B470="","",SUMIFS(D.2[Lợi nhuận gộp],#REF!,C470))</f>
        <v/>
      </c>
      <c r="G470" s="21" t="str">
        <f t="shared" si="9"/>
        <v/>
      </c>
      <c r="H470" s="21"/>
      <c r="I470" s="21"/>
      <c r="J470" s="21"/>
    </row>
    <row r="471" spans="2:10" ht="27.75" customHeight="1">
      <c r="B471" s="4" t="str">
        <f>IF(COUNT(#REF!)&gt;=(ROW(A471)-304),ROW(A471)-304,"")</f>
        <v/>
      </c>
      <c r="C471" s="5" t="str">
        <f>IF(B471="","",INDEX(#REF!,B471))</f>
        <v/>
      </c>
      <c r="D471" s="11" t="str">
        <f>IF(B471="","",SUMIFS(#REF!,#REF!,C471))</f>
        <v/>
      </c>
      <c r="E471" s="11" t="str">
        <f>IF(B471="","",SUMIFS(D.2[Doanh thu],#REF!,C471))</f>
        <v/>
      </c>
      <c r="F471" s="11" t="str">
        <f>IF(B471="","",SUMIFS(D.2[Lợi nhuận gộp],#REF!,C471))</f>
        <v/>
      </c>
      <c r="G471" s="21" t="str">
        <f t="shared" si="9"/>
        <v/>
      </c>
      <c r="H471" s="21"/>
      <c r="I471" s="21"/>
      <c r="J471" s="21"/>
    </row>
    <row r="472" spans="2:10" ht="27.75" customHeight="1">
      <c r="B472" s="4" t="str">
        <f>IF(COUNT(#REF!)&gt;=(ROW(A472)-304),ROW(A472)-304,"")</f>
        <v/>
      </c>
      <c r="C472" s="5" t="str">
        <f>IF(B472="","",INDEX(#REF!,B472))</f>
        <v/>
      </c>
      <c r="D472" s="11" t="str">
        <f>IF(B472="","",SUMIFS(#REF!,#REF!,C472))</f>
        <v/>
      </c>
      <c r="E472" s="11" t="str">
        <f>IF(B472="","",SUMIFS(D.2[Doanh thu],#REF!,C472))</f>
        <v/>
      </c>
      <c r="F472" s="11" t="str">
        <f>IF(B472="","",SUMIFS(D.2[Lợi nhuận gộp],#REF!,C472))</f>
        <v/>
      </c>
      <c r="G472" s="21" t="str">
        <f t="shared" si="9"/>
        <v/>
      </c>
      <c r="H472" s="21"/>
      <c r="I472" s="21"/>
      <c r="J472" s="21"/>
    </row>
    <row r="473" spans="2:10" ht="27.75" customHeight="1">
      <c r="B473" s="4" t="str">
        <f>IF(COUNT(#REF!)&gt;=(ROW(A473)-304),ROW(A473)-304,"")</f>
        <v/>
      </c>
      <c r="C473" s="5" t="str">
        <f>IF(B473="","",INDEX(#REF!,B473))</f>
        <v/>
      </c>
      <c r="D473" s="11" t="str">
        <f>IF(B473="","",SUMIFS(#REF!,#REF!,C473))</f>
        <v/>
      </c>
      <c r="E473" s="11" t="str">
        <f>IF(B473="","",SUMIFS(D.2[Doanh thu],#REF!,C473))</f>
        <v/>
      </c>
      <c r="F473" s="11" t="str">
        <f>IF(B473="","",SUMIFS(D.2[Lợi nhuận gộp],#REF!,C473))</f>
        <v/>
      </c>
      <c r="G473" s="21" t="str">
        <f t="shared" si="9"/>
        <v/>
      </c>
      <c r="H473" s="21"/>
      <c r="I473" s="21"/>
      <c r="J473" s="21"/>
    </row>
    <row r="474" spans="2:10" ht="27.75" customHeight="1">
      <c r="B474" s="4" t="str">
        <f>IF(COUNT(#REF!)&gt;=(ROW(A474)-304),ROW(A474)-304,"")</f>
        <v/>
      </c>
      <c r="C474" s="5" t="str">
        <f>IF(B474="","",INDEX(#REF!,B474))</f>
        <v/>
      </c>
      <c r="D474" s="11" t="str">
        <f>IF(B474="","",SUMIFS(#REF!,#REF!,C474))</f>
        <v/>
      </c>
      <c r="E474" s="11" t="str">
        <f>IF(B474="","",SUMIFS(D.2[Doanh thu],#REF!,C474))</f>
        <v/>
      </c>
      <c r="F474" s="11" t="str">
        <f>IF(B474="","",SUMIFS(D.2[Lợi nhuận gộp],#REF!,C474))</f>
        <v/>
      </c>
      <c r="G474" s="21" t="str">
        <f t="shared" si="9"/>
        <v/>
      </c>
      <c r="H474" s="21"/>
      <c r="I474" s="21"/>
      <c r="J474" s="21"/>
    </row>
    <row r="475" spans="2:10" ht="27.75" customHeight="1">
      <c r="B475" s="4" t="str">
        <f>IF(COUNT(#REF!)&gt;=(ROW(A475)-304),ROW(A475)-304,"")</f>
        <v/>
      </c>
      <c r="C475" s="5" t="str">
        <f>IF(B475="","",INDEX(#REF!,B475))</f>
        <v/>
      </c>
      <c r="D475" s="11" t="str">
        <f>IF(B475="","",SUMIFS(#REF!,#REF!,C475))</f>
        <v/>
      </c>
      <c r="E475" s="11" t="str">
        <f>IF(B475="","",SUMIFS(D.2[Doanh thu],#REF!,C475))</f>
        <v/>
      </c>
      <c r="F475" s="11" t="str">
        <f>IF(B475="","",SUMIFS(D.2[Lợi nhuận gộp],#REF!,C475))</f>
        <v/>
      </c>
      <c r="G475" s="21" t="str">
        <f t="shared" si="9"/>
        <v/>
      </c>
      <c r="H475" s="21"/>
      <c r="I475" s="21"/>
      <c r="J475" s="21"/>
    </row>
    <row r="476" spans="2:10" ht="27.75" customHeight="1">
      <c r="B476" s="4" t="str">
        <f>IF(COUNT(#REF!)&gt;=(ROW(A476)-304),ROW(A476)-304,"")</f>
        <v/>
      </c>
      <c r="C476" s="5" t="str">
        <f>IF(B476="","",INDEX(#REF!,B476))</f>
        <v/>
      </c>
      <c r="D476" s="11" t="str">
        <f>IF(B476="","",SUMIFS(#REF!,#REF!,C476))</f>
        <v/>
      </c>
      <c r="E476" s="11" t="str">
        <f>IF(B476="","",SUMIFS(D.2[Doanh thu],#REF!,C476))</f>
        <v/>
      </c>
      <c r="F476" s="11" t="str">
        <f>IF(B476="","",SUMIFS(D.2[Lợi nhuận gộp],#REF!,C476))</f>
        <v/>
      </c>
      <c r="G476" s="21" t="str">
        <f t="shared" si="9"/>
        <v/>
      </c>
      <c r="H476" s="21"/>
      <c r="I476" s="21"/>
      <c r="J476" s="21"/>
    </row>
    <row r="477" spans="2:10" ht="27.75" customHeight="1">
      <c r="B477" s="4" t="str">
        <f>IF(COUNT(#REF!)&gt;=(ROW(A477)-304),ROW(A477)-304,"")</f>
        <v/>
      </c>
      <c r="C477" s="5" t="str">
        <f>IF(B477="","",INDEX(#REF!,B477))</f>
        <v/>
      </c>
      <c r="D477" s="11" t="str">
        <f>IF(B477="","",SUMIFS(#REF!,#REF!,C477))</f>
        <v/>
      </c>
      <c r="E477" s="11" t="str">
        <f>IF(B477="","",SUMIFS(D.2[Doanh thu],#REF!,C477))</f>
        <v/>
      </c>
      <c r="F477" s="11" t="str">
        <f>IF(B477="","",SUMIFS(D.2[Lợi nhuận gộp],#REF!,C477))</f>
        <v/>
      </c>
      <c r="G477" s="21" t="str">
        <f t="shared" si="9"/>
        <v/>
      </c>
      <c r="H477" s="21"/>
      <c r="I477" s="21"/>
      <c r="J477" s="21"/>
    </row>
    <row r="478" spans="2:10" ht="27.75" customHeight="1">
      <c r="B478" s="4" t="str">
        <f>IF(COUNT(#REF!)&gt;=(ROW(A478)-304),ROW(A478)-304,"")</f>
        <v/>
      </c>
      <c r="C478" s="5" t="str">
        <f>IF(B478="","",INDEX(#REF!,B478))</f>
        <v/>
      </c>
      <c r="D478" s="11" t="str">
        <f>IF(B478="","",SUMIFS(#REF!,#REF!,C478))</f>
        <v/>
      </c>
      <c r="E478" s="11" t="str">
        <f>IF(B478="","",SUMIFS(D.2[Doanh thu],#REF!,C478))</f>
        <v/>
      </c>
      <c r="F478" s="11" t="str">
        <f>IF(B478="","",SUMIFS(D.2[Lợi nhuận gộp],#REF!,C478))</f>
        <v/>
      </c>
      <c r="G478" s="21" t="str">
        <f t="shared" si="9"/>
        <v/>
      </c>
      <c r="H478" s="21"/>
      <c r="I478" s="21"/>
      <c r="J478" s="21"/>
    </row>
    <row r="479" spans="2:10" ht="27.75" customHeight="1">
      <c r="B479" s="4" t="str">
        <f>IF(COUNT(#REF!)&gt;=(ROW(A479)-304),ROW(A479)-304,"")</f>
        <v/>
      </c>
      <c r="C479" s="5" t="str">
        <f>IF(B479="","",INDEX(#REF!,B479))</f>
        <v/>
      </c>
      <c r="D479" s="11" t="str">
        <f>IF(B479="","",SUMIFS(#REF!,#REF!,C479))</f>
        <v/>
      </c>
      <c r="E479" s="11" t="str">
        <f>IF(B479="","",SUMIFS(D.2[Doanh thu],#REF!,C479))</f>
        <v/>
      </c>
      <c r="F479" s="11" t="str">
        <f>IF(B479="","",SUMIFS(D.2[Lợi nhuận gộp],#REF!,C479))</f>
        <v/>
      </c>
      <c r="G479" s="21" t="str">
        <f t="shared" si="9"/>
        <v/>
      </c>
      <c r="H479" s="21"/>
      <c r="I479" s="21"/>
      <c r="J479" s="21"/>
    </row>
    <row r="480" spans="2:10" ht="27.75" customHeight="1">
      <c r="B480" s="4" t="str">
        <f>IF(COUNT(#REF!)&gt;=(ROW(A480)-304),ROW(A480)-304,"")</f>
        <v/>
      </c>
      <c r="C480" s="5" t="str">
        <f>IF(B480="","",INDEX(#REF!,B480))</f>
        <v/>
      </c>
      <c r="D480" s="11" t="str">
        <f>IF(B480="","",SUMIFS(#REF!,#REF!,C480))</f>
        <v/>
      </c>
      <c r="E480" s="11" t="str">
        <f>IF(B480="","",SUMIFS(D.2[Doanh thu],#REF!,C480))</f>
        <v/>
      </c>
      <c r="F480" s="11" t="str">
        <f>IF(B480="","",SUMIFS(D.2[Lợi nhuận gộp],#REF!,C480))</f>
        <v/>
      </c>
      <c r="G480" s="21" t="str">
        <f t="shared" si="9"/>
        <v/>
      </c>
      <c r="H480" s="21"/>
      <c r="I480" s="21"/>
      <c r="J480" s="21"/>
    </row>
    <row r="481" spans="2:10" ht="27.75" customHeight="1">
      <c r="B481" s="4" t="str">
        <f>IF(COUNT(#REF!)&gt;=(ROW(A481)-304),ROW(A481)-304,"")</f>
        <v/>
      </c>
      <c r="C481" s="5" t="str">
        <f>IF(B481="","",INDEX(#REF!,B481))</f>
        <v/>
      </c>
      <c r="D481" s="11" t="str">
        <f>IF(B481="","",SUMIFS(#REF!,#REF!,C481))</f>
        <v/>
      </c>
      <c r="E481" s="11" t="str">
        <f>IF(B481="","",SUMIFS(D.2[Doanh thu],#REF!,C481))</f>
        <v/>
      </c>
      <c r="F481" s="11" t="str">
        <f>IF(B481="","",SUMIFS(D.2[Lợi nhuận gộp],#REF!,C481))</f>
        <v/>
      </c>
      <c r="G481" s="21" t="str">
        <f t="shared" si="9"/>
        <v/>
      </c>
      <c r="H481" s="21"/>
      <c r="I481" s="21"/>
      <c r="J481" s="21"/>
    </row>
    <row r="482" spans="2:10" ht="27.75" customHeight="1">
      <c r="B482" s="4" t="str">
        <f>IF(COUNT(#REF!)&gt;=(ROW(A482)-304),ROW(A482)-304,"")</f>
        <v/>
      </c>
      <c r="C482" s="5" t="str">
        <f>IF(B482="","",INDEX(#REF!,B482))</f>
        <v/>
      </c>
      <c r="D482" s="11" t="str">
        <f>IF(B482="","",SUMIFS(#REF!,#REF!,C482))</f>
        <v/>
      </c>
      <c r="E482" s="11" t="str">
        <f>IF(B482="","",SUMIFS(D.2[Doanh thu],#REF!,C482))</f>
        <v/>
      </c>
      <c r="F482" s="11" t="str">
        <f>IF(B482="","",SUMIFS(D.2[Lợi nhuận gộp],#REF!,C482))</f>
        <v/>
      </c>
      <c r="G482" s="21" t="str">
        <f t="shared" si="9"/>
        <v/>
      </c>
      <c r="H482" s="21"/>
      <c r="I482" s="21"/>
      <c r="J482" s="21"/>
    </row>
    <row r="483" spans="2:10" ht="27.75" customHeight="1">
      <c r="B483" s="4" t="str">
        <f>IF(COUNT(#REF!)&gt;=(ROW(A483)-304),ROW(A483)-304,"")</f>
        <v/>
      </c>
      <c r="C483" s="5" t="str">
        <f>IF(B483="","",INDEX(#REF!,B483))</f>
        <v/>
      </c>
      <c r="D483" s="11" t="str">
        <f>IF(B483="","",SUMIFS(#REF!,#REF!,C483))</f>
        <v/>
      </c>
      <c r="E483" s="11" t="str">
        <f>IF(B483="","",SUMIFS(D.2[Doanh thu],#REF!,C483))</f>
        <v/>
      </c>
      <c r="F483" s="11" t="str">
        <f>IF(B483="","",SUMIFS(D.2[Lợi nhuận gộp],#REF!,C483))</f>
        <v/>
      </c>
      <c r="G483" s="21" t="str">
        <f t="shared" si="9"/>
        <v/>
      </c>
      <c r="H483" s="21"/>
      <c r="I483" s="21"/>
      <c r="J483" s="21"/>
    </row>
    <row r="484" spans="2:10" ht="27.75" customHeight="1">
      <c r="B484" s="4" t="str">
        <f>IF(COUNT(#REF!)&gt;=(ROW(A484)-304),ROW(A484)-304,"")</f>
        <v/>
      </c>
      <c r="C484" s="5" t="str">
        <f>IF(B484="","",INDEX(#REF!,B484))</f>
        <v/>
      </c>
      <c r="D484" s="11" t="str">
        <f>IF(B484="","",SUMIFS(#REF!,#REF!,C484))</f>
        <v/>
      </c>
      <c r="E484" s="11" t="str">
        <f>IF(B484="","",SUMIFS(D.2[Doanh thu],#REF!,C484))</f>
        <v/>
      </c>
      <c r="F484" s="11" t="str">
        <f>IF(B484="","",SUMIFS(D.2[Lợi nhuận gộp],#REF!,C484))</f>
        <v/>
      </c>
      <c r="G484" s="21" t="str">
        <f t="shared" si="9"/>
        <v/>
      </c>
      <c r="H484" s="21"/>
      <c r="I484" s="21"/>
      <c r="J484" s="21"/>
    </row>
    <row r="485" spans="2:10" ht="27.75" customHeight="1">
      <c r="B485" s="4" t="str">
        <f>IF(COUNT(#REF!)&gt;=(ROW(A485)-304),ROW(A485)-304,"")</f>
        <v/>
      </c>
      <c r="C485" s="5" t="str">
        <f>IF(B485="","",INDEX(#REF!,B485))</f>
        <v/>
      </c>
      <c r="D485" s="11" t="str">
        <f>IF(B485="","",SUMIFS(#REF!,#REF!,C485))</f>
        <v/>
      </c>
      <c r="E485" s="11" t="str">
        <f>IF(B485="","",SUMIFS(D.2[Doanh thu],#REF!,C485))</f>
        <v/>
      </c>
      <c r="F485" s="11" t="str">
        <f>IF(B485="","",SUMIFS(D.2[Lợi nhuận gộp],#REF!,C485))</f>
        <v/>
      </c>
      <c r="G485" s="21" t="str">
        <f t="shared" si="9"/>
        <v/>
      </c>
      <c r="H485" s="21"/>
      <c r="I485" s="21"/>
      <c r="J485" s="21"/>
    </row>
    <row r="486" spans="2:10" ht="27.75" customHeight="1">
      <c r="B486" s="4" t="str">
        <f>IF(COUNT(#REF!)&gt;=(ROW(A486)-304),ROW(A486)-304,"")</f>
        <v/>
      </c>
      <c r="C486" s="5" t="str">
        <f>IF(B486="","",INDEX(#REF!,B486))</f>
        <v/>
      </c>
      <c r="D486" s="11" t="str">
        <f>IF(B486="","",SUMIFS(#REF!,#REF!,C486))</f>
        <v/>
      </c>
      <c r="E486" s="11" t="str">
        <f>IF(B486="","",SUMIFS(D.2[Doanh thu],#REF!,C486))</f>
        <v/>
      </c>
      <c r="F486" s="11" t="str">
        <f>IF(B486="","",SUMIFS(D.2[Lợi nhuận gộp],#REF!,C486))</f>
        <v/>
      </c>
      <c r="G486" s="21" t="str">
        <f t="shared" si="9"/>
        <v/>
      </c>
      <c r="H486" s="21"/>
      <c r="I486" s="21"/>
      <c r="J486" s="21"/>
    </row>
    <row r="487" spans="2:10" ht="27.75" customHeight="1">
      <c r="B487" s="4" t="str">
        <f>IF(COUNT(#REF!)&gt;=(ROW(A487)-304),ROW(A487)-304,"")</f>
        <v/>
      </c>
      <c r="C487" s="5" t="str">
        <f>IF(B487="","",INDEX(#REF!,B487))</f>
        <v/>
      </c>
      <c r="D487" s="11" t="str">
        <f>IF(B487="","",SUMIFS(#REF!,#REF!,C487))</f>
        <v/>
      </c>
      <c r="E487" s="11" t="str">
        <f>IF(B487="","",SUMIFS(D.2[Doanh thu],#REF!,C487))</f>
        <v/>
      </c>
      <c r="F487" s="11" t="str">
        <f>IF(B487="","",SUMIFS(D.2[Lợi nhuận gộp],#REF!,C487))</f>
        <v/>
      </c>
      <c r="G487" s="21" t="str">
        <f t="shared" si="9"/>
        <v/>
      </c>
      <c r="H487" s="21"/>
      <c r="I487" s="21"/>
      <c r="J487" s="21"/>
    </row>
    <row r="488" spans="2:10" ht="27.75" customHeight="1">
      <c r="B488" s="4" t="str">
        <f>IF(COUNT(#REF!)&gt;=(ROW(A488)-304),ROW(A488)-304,"")</f>
        <v/>
      </c>
      <c r="C488" s="5" t="str">
        <f>IF(B488="","",INDEX(#REF!,B488))</f>
        <v/>
      </c>
      <c r="D488" s="11" t="str">
        <f>IF(B488="","",SUMIFS(#REF!,#REF!,C488))</f>
        <v/>
      </c>
      <c r="E488" s="11" t="str">
        <f>IF(B488="","",SUMIFS(D.2[Doanh thu],#REF!,C488))</f>
        <v/>
      </c>
      <c r="F488" s="11" t="str">
        <f>IF(B488="","",SUMIFS(D.2[Lợi nhuận gộp],#REF!,C488))</f>
        <v/>
      </c>
      <c r="G488" s="21" t="str">
        <f t="shared" si="9"/>
        <v/>
      </c>
      <c r="H488" s="21"/>
      <c r="I488" s="21"/>
      <c r="J488" s="21"/>
    </row>
    <row r="489" spans="2:10" ht="27.75" customHeight="1">
      <c r="B489" s="4" t="str">
        <f>IF(COUNT(#REF!)&gt;=(ROW(A489)-304),ROW(A489)-304,"")</f>
        <v/>
      </c>
      <c r="C489" s="5" t="str">
        <f>IF(B489="","",INDEX(#REF!,B489))</f>
        <v/>
      </c>
      <c r="D489" s="11" t="str">
        <f>IF(B489="","",SUMIFS(#REF!,#REF!,C489))</f>
        <v/>
      </c>
      <c r="E489" s="11" t="str">
        <f>IF(B489="","",SUMIFS(D.2[Doanh thu],#REF!,C489))</f>
        <v/>
      </c>
      <c r="F489" s="11" t="str">
        <f>IF(B489="","",SUMIFS(D.2[Lợi nhuận gộp],#REF!,C489))</f>
        <v/>
      </c>
      <c r="G489" s="21" t="str">
        <f t="shared" si="9"/>
        <v/>
      </c>
      <c r="H489" s="21"/>
      <c r="I489" s="21"/>
      <c r="J489" s="21"/>
    </row>
    <row r="490" spans="2:10" ht="27.75" customHeight="1">
      <c r="B490" s="4" t="str">
        <f>IF(COUNT(#REF!)&gt;=(ROW(A490)-304),ROW(A490)-304,"")</f>
        <v/>
      </c>
      <c r="C490" s="5" t="str">
        <f>IF(B490="","",INDEX(#REF!,B490))</f>
        <v/>
      </c>
      <c r="D490" s="11" t="str">
        <f>IF(B490="","",SUMIFS(#REF!,#REF!,C490))</f>
        <v/>
      </c>
      <c r="E490" s="11" t="str">
        <f>IF(B490="","",SUMIFS(D.2[Doanh thu],#REF!,C490))</f>
        <v/>
      </c>
      <c r="F490" s="11" t="str">
        <f>IF(B490="","",SUMIFS(D.2[Lợi nhuận gộp],#REF!,C490))</f>
        <v/>
      </c>
      <c r="G490" s="21" t="str">
        <f t="shared" si="9"/>
        <v/>
      </c>
      <c r="H490" s="21"/>
      <c r="I490" s="21"/>
      <c r="J490" s="21"/>
    </row>
    <row r="491" spans="2:10" ht="27.75" customHeight="1">
      <c r="B491" s="4" t="str">
        <f>IF(COUNT(#REF!)&gt;=(ROW(A491)-304),ROW(A491)-304,"")</f>
        <v/>
      </c>
      <c r="C491" s="5" t="str">
        <f>IF(B491="","",INDEX(#REF!,B491))</f>
        <v/>
      </c>
      <c r="D491" s="11" t="str">
        <f>IF(B491="","",SUMIFS(#REF!,#REF!,C491))</f>
        <v/>
      </c>
      <c r="E491" s="11" t="str">
        <f>IF(B491="","",SUMIFS(D.2[Doanh thu],#REF!,C491))</f>
        <v/>
      </c>
      <c r="F491" s="11" t="str">
        <f>IF(B491="","",SUMIFS(D.2[Lợi nhuận gộp],#REF!,C491))</f>
        <v/>
      </c>
      <c r="G491" s="21" t="str">
        <f t="shared" si="9"/>
        <v/>
      </c>
      <c r="H491" s="21"/>
      <c r="I491" s="21"/>
      <c r="J491" s="21"/>
    </row>
    <row r="492" spans="2:10" ht="27.75" customHeight="1">
      <c r="B492" s="4" t="str">
        <f>IF(COUNT(#REF!)&gt;=(ROW(A492)-304),ROW(A492)-304,"")</f>
        <v/>
      </c>
      <c r="C492" s="5" t="str">
        <f>IF(B492="","",INDEX(#REF!,B492))</f>
        <v/>
      </c>
      <c r="D492" s="11" t="str">
        <f>IF(B492="","",SUMIFS(#REF!,#REF!,C492))</f>
        <v/>
      </c>
      <c r="E492" s="11" t="str">
        <f>IF(B492="","",SUMIFS(D.2[Doanh thu],#REF!,C492))</f>
        <v/>
      </c>
      <c r="F492" s="11" t="str">
        <f>IF(B492="","",SUMIFS(D.2[Lợi nhuận gộp],#REF!,C492))</f>
        <v/>
      </c>
      <c r="G492" s="21" t="str">
        <f t="shared" si="9"/>
        <v/>
      </c>
      <c r="H492" s="21"/>
      <c r="I492" s="21"/>
      <c r="J492" s="21"/>
    </row>
    <row r="493" spans="2:10" ht="27.75" customHeight="1">
      <c r="B493" s="4" t="str">
        <f>IF(COUNT(#REF!)&gt;=(ROW(A493)-304),ROW(A493)-304,"")</f>
        <v/>
      </c>
      <c r="C493" s="5" t="str">
        <f>IF(B493="","",INDEX(#REF!,B493))</f>
        <v/>
      </c>
      <c r="D493" s="11" t="str">
        <f>IF(B493="","",SUMIFS(#REF!,#REF!,C493))</f>
        <v/>
      </c>
      <c r="E493" s="11" t="str">
        <f>IF(B493="","",SUMIFS(D.2[Doanh thu],#REF!,C493))</f>
        <v/>
      </c>
      <c r="F493" s="11" t="str">
        <f>IF(B493="","",SUMIFS(D.2[Lợi nhuận gộp],#REF!,C493))</f>
        <v/>
      </c>
      <c r="G493" s="21" t="str">
        <f t="shared" si="9"/>
        <v/>
      </c>
      <c r="H493" s="21"/>
      <c r="I493" s="21"/>
      <c r="J493" s="21"/>
    </row>
    <row r="494" spans="2:10" ht="27.75" customHeight="1">
      <c r="B494" s="4" t="str">
        <f>IF(COUNT(#REF!)&gt;=(ROW(A494)-304),ROW(A494)-304,"")</f>
        <v/>
      </c>
      <c r="C494" s="5" t="str">
        <f>IF(B494="","",INDEX(#REF!,B494))</f>
        <v/>
      </c>
      <c r="D494" s="11" t="str">
        <f>IF(B494="","",SUMIFS(#REF!,#REF!,C494))</f>
        <v/>
      </c>
      <c r="E494" s="11" t="str">
        <f>IF(B494="","",SUMIFS(D.2[Doanh thu],#REF!,C494))</f>
        <v/>
      </c>
      <c r="F494" s="11" t="str">
        <f>IF(B494="","",SUMIFS(D.2[Lợi nhuận gộp],#REF!,C494))</f>
        <v/>
      </c>
      <c r="G494" s="21" t="str">
        <f t="shared" ref="G494:G501" si="10">IF(OR(B494="",F494=0),"",RANK(F494,B6LoiNhuanKH))</f>
        <v/>
      </c>
      <c r="H494" s="21"/>
      <c r="I494" s="21"/>
      <c r="J494" s="21"/>
    </row>
    <row r="495" spans="2:10" ht="27.75" customHeight="1">
      <c r="B495" s="4" t="str">
        <f>IF(COUNT(#REF!)&gt;=(ROW(A495)-304),ROW(A495)-304,"")</f>
        <v/>
      </c>
      <c r="C495" s="5" t="str">
        <f>IF(B495="","",INDEX(#REF!,B495))</f>
        <v/>
      </c>
      <c r="D495" s="11" t="str">
        <f>IF(B495="","",SUMIFS(#REF!,#REF!,C495))</f>
        <v/>
      </c>
      <c r="E495" s="11" t="str">
        <f>IF(B495="","",SUMIFS(D.2[Doanh thu],#REF!,C495))</f>
        <v/>
      </c>
      <c r="F495" s="11" t="str">
        <f>IF(B495="","",SUMIFS(D.2[Lợi nhuận gộp],#REF!,C495))</f>
        <v/>
      </c>
      <c r="G495" s="21" t="str">
        <f t="shared" si="10"/>
        <v/>
      </c>
      <c r="H495" s="21"/>
      <c r="I495" s="21"/>
      <c r="J495" s="21"/>
    </row>
    <row r="496" spans="2:10" ht="27.75" customHeight="1">
      <c r="B496" s="4" t="str">
        <f>IF(COUNT(#REF!)&gt;=(ROW(A496)-304),ROW(A496)-304,"")</f>
        <v/>
      </c>
      <c r="C496" s="5" t="str">
        <f>IF(B496="","",INDEX(#REF!,B496))</f>
        <v/>
      </c>
      <c r="D496" s="11" t="str">
        <f>IF(B496="","",SUMIFS(#REF!,#REF!,C496))</f>
        <v/>
      </c>
      <c r="E496" s="11" t="str">
        <f>IF(B496="","",SUMIFS(D.2[Doanh thu],#REF!,C496))</f>
        <v/>
      </c>
      <c r="F496" s="11" t="str">
        <f>IF(B496="","",SUMIFS(D.2[Lợi nhuận gộp],#REF!,C496))</f>
        <v/>
      </c>
      <c r="G496" s="21" t="str">
        <f t="shared" si="10"/>
        <v/>
      </c>
      <c r="H496" s="21"/>
      <c r="I496" s="21"/>
      <c r="J496" s="21"/>
    </row>
    <row r="497" spans="2:11" ht="27.75" customHeight="1">
      <c r="B497" s="4" t="str">
        <f>IF(COUNT(#REF!)&gt;=(ROW(A497)-304),ROW(A497)-304,"")</f>
        <v/>
      </c>
      <c r="C497" s="5" t="str">
        <f>IF(B497="","",INDEX(#REF!,B497))</f>
        <v/>
      </c>
      <c r="D497" s="11" t="str">
        <f>IF(B497="","",SUMIFS(#REF!,#REF!,C497))</f>
        <v/>
      </c>
      <c r="E497" s="11" t="str">
        <f>IF(B497="","",SUMIFS(D.2[Doanh thu],#REF!,C497))</f>
        <v/>
      </c>
      <c r="F497" s="11" t="str">
        <f>IF(B497="","",SUMIFS(D.2[Lợi nhuận gộp],#REF!,C497))</f>
        <v/>
      </c>
      <c r="G497" s="21" t="str">
        <f t="shared" si="10"/>
        <v/>
      </c>
      <c r="H497" s="21"/>
      <c r="I497" s="21"/>
      <c r="J497" s="21"/>
    </row>
    <row r="498" spans="2:11" ht="27.75" customHeight="1">
      <c r="B498" s="4" t="str">
        <f>IF(COUNT(#REF!)&gt;=(ROW(A498)-304),ROW(A498)-304,"")</f>
        <v/>
      </c>
      <c r="C498" s="5" t="str">
        <f>IF(B498="","",INDEX(#REF!,B498))</f>
        <v/>
      </c>
      <c r="D498" s="11" t="str">
        <f>IF(B498="","",SUMIFS(#REF!,#REF!,C498))</f>
        <v/>
      </c>
      <c r="E498" s="11" t="str">
        <f>IF(B498="","",SUMIFS(D.2[Doanh thu],#REF!,C498))</f>
        <v/>
      </c>
      <c r="F498" s="11" t="str">
        <f>IF(B498="","",SUMIFS(D.2[Lợi nhuận gộp],#REF!,C498))</f>
        <v/>
      </c>
      <c r="G498" s="21" t="str">
        <f t="shared" si="10"/>
        <v/>
      </c>
      <c r="H498" s="21"/>
      <c r="I498" s="21"/>
      <c r="J498" s="21"/>
    </row>
    <row r="499" spans="2:11" ht="27.75" customHeight="1">
      <c r="B499" s="4" t="str">
        <f>IF(COUNT(#REF!)&gt;=(ROW(A499)-304),ROW(A499)-304,"")</f>
        <v/>
      </c>
      <c r="C499" s="5" t="str">
        <f>IF(B499="","",INDEX(#REF!,B499))</f>
        <v/>
      </c>
      <c r="D499" s="11" t="str">
        <f>IF(B499="","",SUMIFS(#REF!,#REF!,C499))</f>
        <v/>
      </c>
      <c r="E499" s="11" t="str">
        <f>IF(B499="","",SUMIFS(D.2[Doanh thu],#REF!,C499))</f>
        <v/>
      </c>
      <c r="F499" s="11" t="str">
        <f>IF(B499="","",SUMIFS(D.2[Lợi nhuận gộp],#REF!,C499))</f>
        <v/>
      </c>
      <c r="G499" s="21" t="str">
        <f t="shared" si="10"/>
        <v/>
      </c>
      <c r="H499" s="21"/>
      <c r="I499" s="21"/>
      <c r="J499" s="21"/>
    </row>
    <row r="500" spans="2:11" ht="27.75" customHeight="1">
      <c r="B500" s="4" t="str">
        <f>IF(COUNT(#REF!)&gt;=(ROW(A500)-304),ROW(A500)-304,"")</f>
        <v/>
      </c>
      <c r="C500" s="5" t="str">
        <f>IF(B500="","",INDEX(#REF!,B500))</f>
        <v/>
      </c>
      <c r="D500" s="11" t="str">
        <f>IF(B500="","",SUMIFS(#REF!,#REF!,C500))</f>
        <v/>
      </c>
      <c r="E500" s="11" t="str">
        <f>IF(B500="","",SUMIFS(D.2[Doanh thu],#REF!,C500))</f>
        <v/>
      </c>
      <c r="F500" s="11" t="str">
        <f>IF(B500="","",SUMIFS(D.2[Lợi nhuận gộp],#REF!,C500))</f>
        <v/>
      </c>
      <c r="G500" s="21" t="str">
        <f t="shared" si="10"/>
        <v/>
      </c>
      <c r="H500" s="21"/>
      <c r="I500" s="21"/>
      <c r="J500" s="21"/>
    </row>
    <row r="501" spans="2:11" ht="27.75" customHeight="1">
      <c r="B501" s="4" t="str">
        <f>IF(COUNT(#REF!)&gt;=(ROW(A501)-304),ROW(A501)-304,"")</f>
        <v/>
      </c>
      <c r="C501" s="5" t="str">
        <f>IF(B501="","",INDEX(#REF!,B501))</f>
        <v/>
      </c>
      <c r="D501" s="11" t="str">
        <f>IF(B501="","",SUMIFS(#REF!,#REF!,C501))</f>
        <v/>
      </c>
      <c r="E501" s="11" t="str">
        <f>IF(B501="","",SUMIFS(D.2[Doanh thu],#REF!,C501))</f>
        <v/>
      </c>
      <c r="F501" s="11" t="str">
        <f>IF(B501="","",SUMIFS(D.2[Lợi nhuận gộp],#REF!,C501))</f>
        <v/>
      </c>
      <c r="G501" s="21" t="str">
        <f t="shared" si="10"/>
        <v/>
      </c>
      <c r="H501" s="21"/>
      <c r="I501" s="21"/>
      <c r="J501" s="21"/>
    </row>
    <row r="505" spans="2:11" ht="27.75" customHeight="1">
      <c r="B505" s="23" t="s">
        <v>106</v>
      </c>
      <c r="C505" s="11"/>
      <c r="D505" s="11"/>
      <c r="E505" s="11"/>
      <c r="F505" s="11"/>
    </row>
    <row r="506" spans="2:11" ht="27.75" customHeight="1">
      <c r="B506" s="24" t="s">
        <v>0</v>
      </c>
      <c r="C506" s="38" t="s">
        <v>107</v>
      </c>
      <c r="D506" s="38" t="s">
        <v>102</v>
      </c>
      <c r="E506" s="38" t="s">
        <v>73</v>
      </c>
      <c r="F506" s="21"/>
      <c r="G506" s="21" t="s">
        <v>108</v>
      </c>
      <c r="H506" s="21" t="s">
        <v>109</v>
      </c>
      <c r="I506" s="21" t="s">
        <v>73</v>
      </c>
      <c r="J506" s="21" t="s">
        <v>61</v>
      </c>
      <c r="K506" s="21"/>
    </row>
    <row r="507" spans="2:11" ht="27.75" customHeight="1">
      <c r="B507" s="4">
        <f>IF(COUNT(#REF!)&gt;=(ROW(A507)-509),ROW(A507)-509,"")</f>
        <v>-2</v>
      </c>
      <c r="C507" s="5" t="e">
        <f>IF(B507="","",INDEX(#REF!,B507))</f>
        <v>#REF!</v>
      </c>
      <c r="D507" s="11" t="e">
        <f>IF(B507="","",SUMIFS(D.2[Doanh thu],#REF!,C507))</f>
        <v>#REF!</v>
      </c>
      <c r="E507" s="11" t="e">
        <f>IF(B507="","",SUMIFS(D.2[Lợi nhuận gộp],#REF!,C507))</f>
        <v>#REF!</v>
      </c>
      <c r="F507" s="21"/>
      <c r="G507" s="21" t="e">
        <f t="shared" ref="G507:G570" si="11">IF(OR(B507="",E507=0),"",RANK(E507,B6LoiNhuanGopNVBH))</f>
        <v>#REF!</v>
      </c>
      <c r="H507" s="21" t="e">
        <f>IF(B507="","",IF(COUNT($G$507:$G$706)&gt;=B507,INDEX(B6TenNVBH,MATCH(SMALL($G$507:$G$706,B507),$G$507:$G$706,0))," "))</f>
        <v>#REF!</v>
      </c>
      <c r="I507" s="21" t="e">
        <f>IF(OR(H507="",H507=" "),0,INDEX(B6LoiNhuanGopNVBH,MATCH(H507,B6TenNVBH,0)))</f>
        <v>#REF!</v>
      </c>
      <c r="J507" s="21" t="e">
        <f>IF(OR(H507="",H507=" "),0,INDEX(B6DoanhThuNVBH,MATCH(H507,B6TenNVBH,0)))</f>
        <v>#REF!</v>
      </c>
      <c r="K507" s="21"/>
    </row>
    <row r="508" spans="2:11" ht="27.75" customHeight="1">
      <c r="B508" s="4">
        <f>IF(COUNT(#REF!)&gt;=(ROW(A508)-509),ROW(A508)-509,"")</f>
        <v>-1</v>
      </c>
      <c r="C508" s="5" t="e">
        <f>IF(B508="","",INDEX(#REF!,B508))</f>
        <v>#REF!</v>
      </c>
      <c r="D508" s="11" t="e">
        <f>IF(B508="","",SUMIFS(D.2[Doanh thu],#REF!,C508))</f>
        <v>#REF!</v>
      </c>
      <c r="E508" s="11" t="e">
        <f>IF(B508="","",SUMIFS(D.2[Lợi nhuận gộp],#REF!,C508))</f>
        <v>#REF!</v>
      </c>
      <c r="F508" s="21"/>
      <c r="G508" s="21" t="e">
        <f t="shared" si="11"/>
        <v>#REF!</v>
      </c>
      <c r="H508" s="21" t="e">
        <f>IF(B508="","",IF(COUNT($G$507:$G$706)&gt;=B508,INDEX(B6TenNVBH,MATCH(SMALL($G$507:$G$706,B508),$G$507:$G$706,0))," "))</f>
        <v>#REF!</v>
      </c>
      <c r="I508" s="21" t="e">
        <f>IF(OR(H508="",H508=" "),0,INDEX(B6LoiNhuanGopNVBH,MATCH(H508,B6TenNVBH,0)))</f>
        <v>#REF!</v>
      </c>
      <c r="J508" s="21" t="e">
        <f>IF(OR(H508="",H508=" "),0,INDEX(B6DoanhThuNVBH,MATCH(H508,B6TenNVBH,0)))</f>
        <v>#REF!</v>
      </c>
      <c r="K508" s="21"/>
    </row>
    <row r="509" spans="2:11" ht="27.75" customHeight="1">
      <c r="B509" s="4">
        <f>IF(COUNT(#REF!)&gt;=(ROW(A509)-509),ROW(A509)-509,"")</f>
        <v>0</v>
      </c>
      <c r="C509" s="5" t="e">
        <f>IF(B509="","",INDEX(#REF!,B509))</f>
        <v>#REF!</v>
      </c>
      <c r="D509" s="11" t="e">
        <f>IF(B509="","",SUMIFS(D.2[Doanh thu],#REF!,C509))</f>
        <v>#REF!</v>
      </c>
      <c r="E509" s="11" t="e">
        <f>IF(B509="","",SUMIFS(D.2[Lợi nhuận gộp],#REF!,C509))</f>
        <v>#REF!</v>
      </c>
      <c r="F509" s="21"/>
      <c r="G509" s="21" t="e">
        <f t="shared" si="11"/>
        <v>#REF!</v>
      </c>
      <c r="H509" s="21" t="e">
        <f>IF(B509="","",IF(COUNT($G$507:$G$706)&gt;=B509,INDEX(B6TenNVBH,MATCH(SMALL($G$507:$G$706,B509),$G$507:$G$706,0))," "))</f>
        <v>#REF!</v>
      </c>
      <c r="I509" s="21" t="e">
        <f>IF(OR(H509="",H509=" "),0,INDEX(B6LoiNhuanGopNVBH,MATCH(H509,B6TenNVBH,0)))</f>
        <v>#REF!</v>
      </c>
      <c r="J509" s="21" t="e">
        <f>IF(OR(H509="",H509=" "),0,INDEX(B6DoanhThuNVBH,MATCH(H509,B6TenNVBH,0)))</f>
        <v>#REF!</v>
      </c>
      <c r="K509" s="21"/>
    </row>
    <row r="510" spans="2:11" ht="27.75" customHeight="1">
      <c r="B510" s="4" t="str">
        <f>IF(COUNT(#REF!)&gt;=(ROW(A510)-509),ROW(A510)-509,"")</f>
        <v/>
      </c>
      <c r="C510" s="5" t="str">
        <f>IF(B510="","",INDEX(#REF!,B510))</f>
        <v/>
      </c>
      <c r="D510" s="11" t="str">
        <f>IF(B510="","",SUMIFS(D.2[Doanh thu],#REF!,C510))</f>
        <v/>
      </c>
      <c r="E510" s="11" t="str">
        <f>IF(B510="","",SUMIFS(D.2[Lợi nhuận gộp],#REF!,C510))</f>
        <v/>
      </c>
      <c r="F510" s="21"/>
      <c r="G510" s="21" t="str">
        <f t="shared" si="11"/>
        <v/>
      </c>
      <c r="H510" s="21" t="str">
        <f>IF(B510="","",IF(COUNT($G$507:$G$706)&gt;=B510,INDEX(B6TenNVBH,MATCH(SMALL($G$507:$G$706,B510),$G$507:$G$706,0))," "))</f>
        <v/>
      </c>
      <c r="I510" s="21">
        <f>IF(OR(H510="",H510=" "),0,INDEX(B6LoiNhuanGopNVBH,MATCH(H510,B6TenNVBH,0)))</f>
        <v>0</v>
      </c>
      <c r="J510" s="21">
        <f>IF(OR(H510="",H510=" "),0,INDEX(B6DoanhThuNVBH,MATCH(H510,B6TenNVBH,0)))</f>
        <v>0</v>
      </c>
      <c r="K510" s="21"/>
    </row>
    <row r="511" spans="2:11" ht="27.75" customHeight="1">
      <c r="B511" s="4" t="str">
        <f>IF(COUNT(#REF!)&gt;=(ROW(A511)-509),ROW(A511)-509,"")</f>
        <v/>
      </c>
      <c r="C511" s="5" t="str">
        <f>IF(B511="","",INDEX(#REF!,B511))</f>
        <v/>
      </c>
      <c r="D511" s="11" t="str">
        <f>IF(B511="","",SUMIFS(D.2[Doanh thu],#REF!,C511))</f>
        <v/>
      </c>
      <c r="E511" s="11" t="str">
        <f>IF(B511="","",SUMIFS(D.2[Lợi nhuận gộp],#REF!,C511))</f>
        <v/>
      </c>
      <c r="F511" s="21"/>
      <c r="G511" s="21" t="str">
        <f t="shared" si="11"/>
        <v/>
      </c>
      <c r="H511" s="21" t="str">
        <f>IF(B511="","",IF(COUNT($G$507:$G$706)&gt;=B511,INDEX(B6TenNVBH,MATCH(SMALL($G$507:$G$706,B511),$G$507:$G$706,0))," "))</f>
        <v/>
      </c>
      <c r="I511" s="21">
        <f>IF(OR(H511="",H511=" "),0,INDEX(B6LoiNhuanGopNVBH,MATCH(H511,B6TenNVBH,0)))</f>
        <v>0</v>
      </c>
      <c r="J511" s="21">
        <f>IF(OR(H511="",H511=" "),0,INDEX(B6DoanhThuNVBH,MATCH(H511,B6TenNVBH,0)))</f>
        <v>0</v>
      </c>
      <c r="K511" s="21"/>
    </row>
    <row r="512" spans="2:11" ht="27.75" customHeight="1">
      <c r="B512" s="4" t="str">
        <f>IF(COUNT(#REF!)&gt;=(ROW(A512)-509),ROW(A512)-509,"")</f>
        <v/>
      </c>
      <c r="C512" s="5" t="str">
        <f>IF(B512="","",INDEX(#REF!,B512))</f>
        <v/>
      </c>
      <c r="D512" s="11" t="str">
        <f>IF(B512="","",SUMIFS(D.2[Doanh thu],#REF!,C512))</f>
        <v/>
      </c>
      <c r="E512" s="11" t="str">
        <f>IF(B512="","",SUMIFS(D.2[Lợi nhuận gộp],#REF!,C512))</f>
        <v/>
      </c>
      <c r="F512" s="21"/>
      <c r="G512" s="21" t="str">
        <f t="shared" si="11"/>
        <v/>
      </c>
      <c r="H512" s="21"/>
      <c r="I512" s="21"/>
      <c r="J512" s="21"/>
      <c r="K512" s="21"/>
    </row>
    <row r="513" spans="2:11" ht="27.75" customHeight="1">
      <c r="B513" s="4" t="str">
        <f>IF(COUNT(#REF!)&gt;=(ROW(A513)-509),ROW(A513)-509,"")</f>
        <v/>
      </c>
      <c r="C513" s="5" t="str">
        <f>IF(B513="","",INDEX(#REF!,B513))</f>
        <v/>
      </c>
      <c r="D513" s="11" t="str">
        <f>IF(B513="","",SUMIFS(D.2[Doanh thu],#REF!,C513))</f>
        <v/>
      </c>
      <c r="E513" s="11" t="str">
        <f>IF(B513="","",SUMIFS(D.2[Lợi nhuận gộp],#REF!,C513))</f>
        <v/>
      </c>
      <c r="F513" s="21"/>
      <c r="G513" s="21" t="str">
        <f t="shared" si="11"/>
        <v/>
      </c>
      <c r="H513" s="21"/>
      <c r="I513" s="21"/>
      <c r="J513" s="21"/>
      <c r="K513" s="21"/>
    </row>
    <row r="514" spans="2:11" ht="27.75" customHeight="1">
      <c r="B514" s="4" t="str">
        <f>IF(COUNT(#REF!)&gt;=(ROW(A514)-509),ROW(A514)-509,"")</f>
        <v/>
      </c>
      <c r="C514" s="5" t="str">
        <f>IF(B514="","",INDEX(#REF!,B514))</f>
        <v/>
      </c>
      <c r="D514" s="11" t="str">
        <f>IF(B514="","",SUMIFS(D.2[Doanh thu],#REF!,C514))</f>
        <v/>
      </c>
      <c r="E514" s="11" t="str">
        <f>IF(B514="","",SUMIFS(D.2[Lợi nhuận gộp],#REF!,C514))</f>
        <v/>
      </c>
      <c r="F514" s="21"/>
      <c r="G514" s="21" t="str">
        <f t="shared" si="11"/>
        <v/>
      </c>
      <c r="H514" s="21"/>
      <c r="I514" s="21"/>
      <c r="J514" s="21"/>
      <c r="K514" s="21"/>
    </row>
    <row r="515" spans="2:11" ht="27.75" customHeight="1">
      <c r="B515" s="4" t="str">
        <f>IF(COUNT(#REF!)&gt;=(ROW(A515)-509),ROW(A515)-509,"")</f>
        <v/>
      </c>
      <c r="C515" s="5" t="str">
        <f>IF(B515="","",INDEX(#REF!,B515))</f>
        <v/>
      </c>
      <c r="D515" s="11" t="str">
        <f>IF(B515="","",SUMIFS(D.2[Doanh thu],#REF!,C515))</f>
        <v/>
      </c>
      <c r="E515" s="11" t="str">
        <f>IF(B515="","",SUMIFS(D.2[Lợi nhuận gộp],#REF!,C515))</f>
        <v/>
      </c>
      <c r="F515" s="21"/>
      <c r="G515" s="21" t="str">
        <f t="shared" si="11"/>
        <v/>
      </c>
      <c r="H515" s="21"/>
      <c r="I515" s="21"/>
      <c r="J515" s="21"/>
      <c r="K515" s="21"/>
    </row>
    <row r="516" spans="2:11" ht="27.75" customHeight="1">
      <c r="B516" s="4" t="str">
        <f>IF(COUNT(#REF!)&gt;=(ROW(A516)-509),ROW(A516)-509,"")</f>
        <v/>
      </c>
      <c r="C516" s="5" t="str">
        <f>IF(B516="","",INDEX(#REF!,B516))</f>
        <v/>
      </c>
      <c r="D516" s="11" t="str">
        <f>IF(B516="","",SUMIFS(D.2[Doanh thu],#REF!,C516))</f>
        <v/>
      </c>
      <c r="E516" s="11" t="str">
        <f>IF(B516="","",SUMIFS(D.2[Lợi nhuận gộp],#REF!,C516))</f>
        <v/>
      </c>
      <c r="F516" s="21"/>
      <c r="G516" s="21" t="str">
        <f t="shared" si="11"/>
        <v/>
      </c>
      <c r="H516" s="21"/>
      <c r="I516" s="21"/>
      <c r="J516" s="21"/>
      <c r="K516" s="21"/>
    </row>
    <row r="517" spans="2:11" ht="27.75" customHeight="1">
      <c r="B517" s="4" t="str">
        <f>IF(COUNT(#REF!)&gt;=(ROW(A517)-509),ROW(A517)-509,"")</f>
        <v/>
      </c>
      <c r="C517" s="5" t="str">
        <f>IF(B517="","",INDEX(#REF!,B517))</f>
        <v/>
      </c>
      <c r="D517" s="11" t="str">
        <f>IF(B517="","",SUMIFS(D.2[Doanh thu],#REF!,C517))</f>
        <v/>
      </c>
      <c r="E517" s="11" t="str">
        <f>IF(B517="","",SUMIFS(D.2[Lợi nhuận gộp],#REF!,C517))</f>
        <v/>
      </c>
      <c r="F517" s="21"/>
      <c r="G517" s="21" t="str">
        <f t="shared" si="11"/>
        <v/>
      </c>
      <c r="H517" s="21"/>
      <c r="I517" s="21"/>
      <c r="J517" s="21"/>
      <c r="K517" s="21"/>
    </row>
    <row r="518" spans="2:11" ht="27.75" customHeight="1">
      <c r="B518" s="4" t="str">
        <f>IF(COUNT(#REF!)&gt;=(ROW(A518)-509),ROW(A518)-509,"")</f>
        <v/>
      </c>
      <c r="C518" s="5" t="str">
        <f>IF(B518="","",INDEX(#REF!,B518))</f>
        <v/>
      </c>
      <c r="D518" s="11" t="str">
        <f>IF(B518="","",SUMIFS(D.2[Doanh thu],#REF!,C518))</f>
        <v/>
      </c>
      <c r="E518" s="11" t="str">
        <f>IF(B518="","",SUMIFS(D.2[Lợi nhuận gộp],#REF!,C518))</f>
        <v/>
      </c>
      <c r="F518" s="21"/>
      <c r="G518" s="21" t="str">
        <f t="shared" si="11"/>
        <v/>
      </c>
      <c r="H518" s="21"/>
      <c r="I518" s="21"/>
      <c r="J518" s="21"/>
      <c r="K518" s="21"/>
    </row>
    <row r="519" spans="2:11" ht="27.75" customHeight="1">
      <c r="B519" s="4" t="str">
        <f>IF(COUNT(#REF!)&gt;=(ROW(A519)-509),ROW(A519)-509,"")</f>
        <v/>
      </c>
      <c r="C519" s="5" t="str">
        <f>IF(B519="","",INDEX(#REF!,B519))</f>
        <v/>
      </c>
      <c r="D519" s="11" t="str">
        <f>IF(B519="","",SUMIFS(D.2[Doanh thu],#REF!,C519))</f>
        <v/>
      </c>
      <c r="E519" s="11" t="str">
        <f>IF(B519="","",SUMIFS(D.2[Lợi nhuận gộp],#REF!,C519))</f>
        <v/>
      </c>
      <c r="F519" s="21"/>
      <c r="G519" s="21" t="str">
        <f t="shared" si="11"/>
        <v/>
      </c>
      <c r="H519" s="21"/>
      <c r="I519" s="21"/>
      <c r="J519" s="21"/>
      <c r="K519" s="21"/>
    </row>
    <row r="520" spans="2:11" ht="27.75" customHeight="1">
      <c r="B520" s="4" t="str">
        <f>IF(COUNT(#REF!)&gt;=(ROW(A520)-509),ROW(A520)-509,"")</f>
        <v/>
      </c>
      <c r="C520" s="5" t="str">
        <f>IF(B520="","",INDEX(#REF!,B520))</f>
        <v/>
      </c>
      <c r="D520" s="11" t="str">
        <f>IF(B520="","",SUMIFS(D.2[Doanh thu],#REF!,C520))</f>
        <v/>
      </c>
      <c r="E520" s="11" t="str">
        <f>IF(B520="","",SUMIFS(D.2[Lợi nhuận gộp],#REF!,C520))</f>
        <v/>
      </c>
      <c r="F520" s="21"/>
      <c r="G520" s="21" t="str">
        <f t="shared" si="11"/>
        <v/>
      </c>
      <c r="H520" s="21"/>
      <c r="I520" s="21"/>
      <c r="J520" s="21"/>
      <c r="K520" s="21"/>
    </row>
    <row r="521" spans="2:11" ht="27.75" customHeight="1">
      <c r="B521" s="4" t="str">
        <f>IF(COUNT(#REF!)&gt;=(ROW(A521)-509),ROW(A521)-509,"")</f>
        <v/>
      </c>
      <c r="C521" s="5" t="str">
        <f>IF(B521="","",INDEX(#REF!,B521))</f>
        <v/>
      </c>
      <c r="D521" s="11" t="str">
        <f>IF(B521="","",SUMIFS(D.2[Doanh thu],#REF!,C521))</f>
        <v/>
      </c>
      <c r="E521" s="11" t="str">
        <f>IF(B521="","",SUMIFS(D.2[Lợi nhuận gộp],#REF!,C521))</f>
        <v/>
      </c>
      <c r="F521" s="21"/>
      <c r="G521" s="21" t="str">
        <f t="shared" si="11"/>
        <v/>
      </c>
      <c r="H521" s="21"/>
      <c r="I521" s="21"/>
      <c r="J521" s="21"/>
      <c r="K521" s="21"/>
    </row>
    <row r="522" spans="2:11" ht="27.75" customHeight="1">
      <c r="B522" s="4" t="str">
        <f>IF(COUNT(#REF!)&gt;=(ROW(A522)-509),ROW(A522)-509,"")</f>
        <v/>
      </c>
      <c r="C522" s="5" t="str">
        <f>IF(B522="","",INDEX(#REF!,B522))</f>
        <v/>
      </c>
      <c r="D522" s="11" t="str">
        <f>IF(B522="","",SUMIFS(D.2[Doanh thu],#REF!,C522))</f>
        <v/>
      </c>
      <c r="E522" s="11" t="str">
        <f>IF(B522="","",SUMIFS(D.2[Lợi nhuận gộp],#REF!,C522))</f>
        <v/>
      </c>
      <c r="F522" s="21"/>
      <c r="G522" s="21" t="str">
        <f t="shared" si="11"/>
        <v/>
      </c>
      <c r="H522" s="21"/>
      <c r="I522" s="21"/>
      <c r="J522" s="21"/>
      <c r="K522" s="21"/>
    </row>
    <row r="523" spans="2:11" ht="27.75" customHeight="1">
      <c r="B523" s="4" t="str">
        <f>IF(COUNT(#REF!)&gt;=(ROW(A523)-509),ROW(A523)-509,"")</f>
        <v/>
      </c>
      <c r="C523" s="5" t="str">
        <f>IF(B523="","",INDEX(#REF!,B523))</f>
        <v/>
      </c>
      <c r="D523" s="11" t="str">
        <f>IF(B523="","",SUMIFS(D.2[Doanh thu],#REF!,C523))</f>
        <v/>
      </c>
      <c r="E523" s="11" t="str">
        <f>IF(B523="","",SUMIFS(D.2[Lợi nhuận gộp],#REF!,C523))</f>
        <v/>
      </c>
      <c r="F523" s="21"/>
      <c r="G523" s="21" t="str">
        <f t="shared" si="11"/>
        <v/>
      </c>
      <c r="H523" s="21"/>
      <c r="I523" s="21"/>
      <c r="J523" s="21"/>
      <c r="K523" s="21"/>
    </row>
    <row r="524" spans="2:11" ht="27.75" customHeight="1">
      <c r="B524" s="4" t="str">
        <f>IF(COUNT(#REF!)&gt;=(ROW(A524)-509),ROW(A524)-509,"")</f>
        <v/>
      </c>
      <c r="C524" s="5" t="str">
        <f>IF(B524="","",INDEX(#REF!,B524))</f>
        <v/>
      </c>
      <c r="D524" s="11" t="str">
        <f>IF(B524="","",SUMIFS(D.2[Doanh thu],#REF!,C524))</f>
        <v/>
      </c>
      <c r="E524" s="11" t="str">
        <f>IF(B524="","",SUMIFS(D.2[Lợi nhuận gộp],#REF!,C524))</f>
        <v/>
      </c>
      <c r="F524" s="21"/>
      <c r="G524" s="21" t="str">
        <f t="shared" si="11"/>
        <v/>
      </c>
      <c r="H524" s="21"/>
      <c r="I524" s="21"/>
      <c r="J524" s="21"/>
      <c r="K524" s="21"/>
    </row>
    <row r="525" spans="2:11" ht="27.75" customHeight="1">
      <c r="B525" s="4" t="str">
        <f>IF(COUNT(#REF!)&gt;=(ROW(A525)-509),ROW(A525)-509,"")</f>
        <v/>
      </c>
      <c r="C525" s="5" t="str">
        <f>IF(B525="","",INDEX(#REF!,B525))</f>
        <v/>
      </c>
      <c r="D525" s="11" t="str">
        <f>IF(B525="","",SUMIFS(D.2[Doanh thu],#REF!,C525))</f>
        <v/>
      </c>
      <c r="E525" s="11" t="str">
        <f>IF(B525="","",SUMIFS(D.2[Lợi nhuận gộp],#REF!,C525))</f>
        <v/>
      </c>
      <c r="F525" s="21"/>
      <c r="G525" s="21" t="str">
        <f t="shared" si="11"/>
        <v/>
      </c>
      <c r="H525" s="21"/>
      <c r="I525" s="21"/>
      <c r="J525" s="21"/>
      <c r="K525" s="21"/>
    </row>
    <row r="526" spans="2:11" ht="27.75" customHeight="1">
      <c r="B526" s="4" t="str">
        <f>IF(COUNT(#REF!)&gt;=(ROW(A526)-509),ROW(A526)-509,"")</f>
        <v/>
      </c>
      <c r="C526" s="5" t="str">
        <f>IF(B526="","",INDEX(#REF!,B526))</f>
        <v/>
      </c>
      <c r="D526" s="11" t="str">
        <f>IF(B526="","",SUMIFS(D.2[Doanh thu],#REF!,C526))</f>
        <v/>
      </c>
      <c r="E526" s="11" t="str">
        <f>IF(B526="","",SUMIFS(D.2[Lợi nhuận gộp],#REF!,C526))</f>
        <v/>
      </c>
      <c r="F526" s="21"/>
      <c r="G526" s="21" t="str">
        <f t="shared" si="11"/>
        <v/>
      </c>
      <c r="H526" s="21"/>
      <c r="I526" s="21"/>
      <c r="J526" s="21"/>
      <c r="K526" s="21"/>
    </row>
    <row r="527" spans="2:11" ht="27.75" customHeight="1">
      <c r="B527" s="4" t="str">
        <f>IF(COUNT(#REF!)&gt;=(ROW(A527)-509),ROW(A527)-509,"")</f>
        <v/>
      </c>
      <c r="C527" s="5" t="str">
        <f>IF(B527="","",INDEX(#REF!,B527))</f>
        <v/>
      </c>
      <c r="D527" s="11" t="str">
        <f>IF(B527="","",SUMIFS(D.2[Doanh thu],#REF!,C527))</f>
        <v/>
      </c>
      <c r="E527" s="11" t="str">
        <f>IF(B527="","",SUMIFS(D.2[Lợi nhuận gộp],#REF!,C527))</f>
        <v/>
      </c>
      <c r="F527" s="21"/>
      <c r="G527" s="21" t="str">
        <f t="shared" si="11"/>
        <v/>
      </c>
      <c r="H527" s="21"/>
      <c r="I527" s="21"/>
      <c r="J527" s="21"/>
      <c r="K527" s="21"/>
    </row>
    <row r="528" spans="2:11" ht="27.75" customHeight="1">
      <c r="B528" s="4" t="str">
        <f>IF(COUNT(#REF!)&gt;=(ROW(A528)-509),ROW(A528)-509,"")</f>
        <v/>
      </c>
      <c r="C528" s="5" t="str">
        <f>IF(B528="","",INDEX(#REF!,B528))</f>
        <v/>
      </c>
      <c r="D528" s="11" t="str">
        <f>IF(B528="","",SUMIFS(D.2[Doanh thu],#REF!,C528))</f>
        <v/>
      </c>
      <c r="E528" s="11" t="str">
        <f>IF(B528="","",SUMIFS(D.2[Lợi nhuận gộp],#REF!,C528))</f>
        <v/>
      </c>
      <c r="F528" s="21"/>
      <c r="G528" s="21" t="str">
        <f t="shared" si="11"/>
        <v/>
      </c>
      <c r="H528" s="21"/>
      <c r="I528" s="21"/>
      <c r="J528" s="21"/>
      <c r="K528" s="21"/>
    </row>
    <row r="529" spans="2:11" ht="27.75" customHeight="1">
      <c r="B529" s="4" t="str">
        <f>IF(COUNT(#REF!)&gt;=(ROW(A529)-509),ROW(A529)-509,"")</f>
        <v/>
      </c>
      <c r="C529" s="5" t="str">
        <f>IF(B529="","",INDEX(#REF!,B529))</f>
        <v/>
      </c>
      <c r="D529" s="11" t="str">
        <f>IF(B529="","",SUMIFS(D.2[Doanh thu],#REF!,C529))</f>
        <v/>
      </c>
      <c r="E529" s="11" t="str">
        <f>IF(B529="","",SUMIFS(D.2[Lợi nhuận gộp],#REF!,C529))</f>
        <v/>
      </c>
      <c r="F529" s="21"/>
      <c r="G529" s="21" t="str">
        <f t="shared" si="11"/>
        <v/>
      </c>
      <c r="H529" s="21"/>
      <c r="I529" s="21"/>
      <c r="J529" s="21"/>
      <c r="K529" s="21"/>
    </row>
    <row r="530" spans="2:11" ht="27.75" customHeight="1">
      <c r="B530" s="4" t="str">
        <f>IF(COUNT(#REF!)&gt;=(ROW(A530)-509),ROW(A530)-509,"")</f>
        <v/>
      </c>
      <c r="C530" s="5" t="str">
        <f>IF(B530="","",INDEX(#REF!,B530))</f>
        <v/>
      </c>
      <c r="D530" s="11" t="str">
        <f>IF(B530="","",SUMIFS(D.2[Doanh thu],#REF!,C530))</f>
        <v/>
      </c>
      <c r="E530" s="11" t="str">
        <f>IF(B530="","",SUMIFS(D.2[Lợi nhuận gộp],#REF!,C530))</f>
        <v/>
      </c>
      <c r="F530" s="21"/>
      <c r="G530" s="21" t="str">
        <f t="shared" si="11"/>
        <v/>
      </c>
      <c r="H530" s="21"/>
      <c r="I530" s="21"/>
      <c r="J530" s="21"/>
      <c r="K530" s="21"/>
    </row>
    <row r="531" spans="2:11" ht="27.75" customHeight="1">
      <c r="B531" s="4" t="str">
        <f>IF(COUNT(#REF!)&gt;=(ROW(A531)-509),ROW(A531)-509,"")</f>
        <v/>
      </c>
      <c r="C531" s="5" t="str">
        <f>IF(B531="","",INDEX(#REF!,B531))</f>
        <v/>
      </c>
      <c r="D531" s="11" t="str">
        <f>IF(B531="","",SUMIFS(D.2[Doanh thu],#REF!,C531))</f>
        <v/>
      </c>
      <c r="E531" s="11" t="str">
        <f>IF(B531="","",SUMIFS(D.2[Lợi nhuận gộp],#REF!,C531))</f>
        <v/>
      </c>
      <c r="F531" s="21"/>
      <c r="G531" s="21" t="str">
        <f t="shared" si="11"/>
        <v/>
      </c>
      <c r="H531" s="21"/>
      <c r="I531" s="21"/>
      <c r="J531" s="21"/>
      <c r="K531" s="21"/>
    </row>
    <row r="532" spans="2:11" ht="27.75" customHeight="1">
      <c r="B532" s="4" t="str">
        <f>IF(COUNT(#REF!)&gt;=(ROW(A532)-509),ROW(A532)-509,"")</f>
        <v/>
      </c>
      <c r="C532" s="5" t="str">
        <f>IF(B532="","",INDEX(#REF!,B532))</f>
        <v/>
      </c>
      <c r="D532" s="11" t="str">
        <f>IF(B532="","",SUMIFS(D.2[Doanh thu],#REF!,C532))</f>
        <v/>
      </c>
      <c r="E532" s="11" t="str">
        <f>IF(B532="","",SUMIFS(D.2[Lợi nhuận gộp],#REF!,C532))</f>
        <v/>
      </c>
      <c r="F532" s="21"/>
      <c r="G532" s="21" t="str">
        <f t="shared" si="11"/>
        <v/>
      </c>
      <c r="H532" s="21"/>
      <c r="I532" s="21"/>
      <c r="J532" s="21"/>
      <c r="K532" s="21"/>
    </row>
    <row r="533" spans="2:11" ht="27.75" customHeight="1">
      <c r="B533" s="4" t="str">
        <f>IF(COUNT(#REF!)&gt;=(ROW(A533)-509),ROW(A533)-509,"")</f>
        <v/>
      </c>
      <c r="C533" s="5" t="str">
        <f>IF(B533="","",INDEX(#REF!,B533))</f>
        <v/>
      </c>
      <c r="D533" s="11" t="str">
        <f>IF(B533="","",SUMIFS(D.2[Doanh thu],#REF!,C533))</f>
        <v/>
      </c>
      <c r="E533" s="11" t="str">
        <f>IF(B533="","",SUMIFS(D.2[Lợi nhuận gộp],#REF!,C533))</f>
        <v/>
      </c>
      <c r="F533" s="21"/>
      <c r="G533" s="21" t="str">
        <f t="shared" si="11"/>
        <v/>
      </c>
      <c r="H533" s="21"/>
      <c r="I533" s="21"/>
      <c r="J533" s="21"/>
      <c r="K533" s="21"/>
    </row>
    <row r="534" spans="2:11" ht="27.75" customHeight="1">
      <c r="B534" s="4" t="str">
        <f>IF(COUNT(#REF!)&gt;=(ROW(A534)-509),ROW(A534)-509,"")</f>
        <v/>
      </c>
      <c r="C534" s="5" t="str">
        <f>IF(B534="","",INDEX(#REF!,B534))</f>
        <v/>
      </c>
      <c r="D534" s="11" t="str">
        <f>IF(B534="","",SUMIFS(D.2[Doanh thu],#REF!,C534))</f>
        <v/>
      </c>
      <c r="E534" s="11" t="str">
        <f>IF(B534="","",SUMIFS(D.2[Lợi nhuận gộp],#REF!,C534))</f>
        <v/>
      </c>
      <c r="F534" s="21"/>
      <c r="G534" s="21" t="str">
        <f t="shared" si="11"/>
        <v/>
      </c>
      <c r="H534" s="21"/>
      <c r="I534" s="21"/>
      <c r="J534" s="21"/>
      <c r="K534" s="21"/>
    </row>
    <row r="535" spans="2:11" ht="27.75" customHeight="1">
      <c r="B535" s="4" t="str">
        <f>IF(COUNT(#REF!)&gt;=(ROW(A535)-509),ROW(A535)-509,"")</f>
        <v/>
      </c>
      <c r="C535" s="5" t="str">
        <f>IF(B535="","",INDEX(#REF!,B535))</f>
        <v/>
      </c>
      <c r="D535" s="11" t="str">
        <f>IF(B535="","",SUMIFS(D.2[Doanh thu],#REF!,C535))</f>
        <v/>
      </c>
      <c r="E535" s="11" t="str">
        <f>IF(B535="","",SUMIFS(D.2[Lợi nhuận gộp],#REF!,C535))</f>
        <v/>
      </c>
      <c r="F535" s="21"/>
      <c r="G535" s="21" t="str">
        <f t="shared" si="11"/>
        <v/>
      </c>
      <c r="H535" s="21"/>
      <c r="I535" s="21"/>
      <c r="J535" s="21"/>
      <c r="K535" s="21"/>
    </row>
    <row r="536" spans="2:11" ht="27.75" customHeight="1">
      <c r="B536" s="4" t="str">
        <f>IF(COUNT(#REF!)&gt;=(ROW(A536)-509),ROW(A536)-509,"")</f>
        <v/>
      </c>
      <c r="C536" s="5" t="str">
        <f>IF(B536="","",INDEX(#REF!,B536))</f>
        <v/>
      </c>
      <c r="D536" s="11" t="str">
        <f>IF(B536="","",SUMIFS(D.2[Doanh thu],#REF!,C536))</f>
        <v/>
      </c>
      <c r="E536" s="11" t="str">
        <f>IF(B536="","",SUMIFS(D.2[Lợi nhuận gộp],#REF!,C536))</f>
        <v/>
      </c>
      <c r="F536" s="21"/>
      <c r="G536" s="21" t="str">
        <f t="shared" si="11"/>
        <v/>
      </c>
      <c r="H536" s="21"/>
      <c r="I536" s="21"/>
      <c r="J536" s="21"/>
      <c r="K536" s="21"/>
    </row>
    <row r="537" spans="2:11" ht="27.75" customHeight="1">
      <c r="B537" s="4" t="str">
        <f>IF(COUNT(#REF!)&gt;=(ROW(A537)-509),ROW(A537)-509,"")</f>
        <v/>
      </c>
      <c r="C537" s="5" t="str">
        <f>IF(B537="","",INDEX(#REF!,B537))</f>
        <v/>
      </c>
      <c r="D537" s="11" t="str">
        <f>IF(B537="","",SUMIFS(D.2[Doanh thu],#REF!,C537))</f>
        <v/>
      </c>
      <c r="E537" s="11" t="str">
        <f>IF(B537="","",SUMIFS(D.2[Lợi nhuận gộp],#REF!,C537))</f>
        <v/>
      </c>
      <c r="F537" s="21"/>
      <c r="G537" s="21" t="str">
        <f t="shared" si="11"/>
        <v/>
      </c>
      <c r="H537" s="21"/>
      <c r="I537" s="21"/>
      <c r="J537" s="21"/>
      <c r="K537" s="21"/>
    </row>
    <row r="538" spans="2:11" ht="27.75" customHeight="1">
      <c r="B538" s="4" t="str">
        <f>IF(COUNT(#REF!)&gt;=(ROW(A538)-509),ROW(A538)-509,"")</f>
        <v/>
      </c>
      <c r="C538" s="5" t="str">
        <f>IF(B538="","",INDEX(#REF!,B538))</f>
        <v/>
      </c>
      <c r="D538" s="11" t="str">
        <f>IF(B538="","",SUMIFS(D.2[Doanh thu],#REF!,C538))</f>
        <v/>
      </c>
      <c r="E538" s="11" t="str">
        <f>IF(B538="","",SUMIFS(D.2[Lợi nhuận gộp],#REF!,C538))</f>
        <v/>
      </c>
      <c r="F538" s="21"/>
      <c r="G538" s="21" t="str">
        <f t="shared" si="11"/>
        <v/>
      </c>
      <c r="H538" s="21"/>
      <c r="I538" s="21"/>
      <c r="J538" s="21"/>
      <c r="K538" s="21"/>
    </row>
    <row r="539" spans="2:11" ht="27.75" customHeight="1">
      <c r="B539" s="4" t="str">
        <f>IF(COUNT(#REF!)&gt;=(ROW(A539)-509),ROW(A539)-509,"")</f>
        <v/>
      </c>
      <c r="C539" s="5" t="str">
        <f>IF(B539="","",INDEX(#REF!,B539))</f>
        <v/>
      </c>
      <c r="D539" s="11" t="str">
        <f>IF(B539="","",SUMIFS(D.2[Doanh thu],#REF!,C539))</f>
        <v/>
      </c>
      <c r="E539" s="11" t="str">
        <f>IF(B539="","",SUMIFS(D.2[Lợi nhuận gộp],#REF!,C539))</f>
        <v/>
      </c>
      <c r="F539" s="21"/>
      <c r="G539" s="21" t="str">
        <f t="shared" si="11"/>
        <v/>
      </c>
      <c r="H539" s="21"/>
      <c r="I539" s="21"/>
      <c r="J539" s="21"/>
      <c r="K539" s="21"/>
    </row>
    <row r="540" spans="2:11" ht="27.75" customHeight="1">
      <c r="B540" s="4" t="str">
        <f>IF(COUNT(#REF!)&gt;=(ROW(A540)-509),ROW(A540)-509,"")</f>
        <v/>
      </c>
      <c r="C540" s="5" t="str">
        <f>IF(B540="","",INDEX(#REF!,B540))</f>
        <v/>
      </c>
      <c r="D540" s="11" t="str">
        <f>IF(B540="","",SUMIFS(D.2[Doanh thu],#REF!,C540))</f>
        <v/>
      </c>
      <c r="E540" s="11" t="str">
        <f>IF(B540="","",SUMIFS(D.2[Lợi nhuận gộp],#REF!,C540))</f>
        <v/>
      </c>
      <c r="F540" s="21"/>
      <c r="G540" s="21" t="str">
        <f t="shared" si="11"/>
        <v/>
      </c>
      <c r="H540" s="21"/>
      <c r="I540" s="21"/>
      <c r="J540" s="21"/>
      <c r="K540" s="21"/>
    </row>
    <row r="541" spans="2:11" ht="27.75" customHeight="1">
      <c r="B541" s="4" t="str">
        <f>IF(COUNT(#REF!)&gt;=(ROW(A541)-509),ROW(A541)-509,"")</f>
        <v/>
      </c>
      <c r="C541" s="5" t="str">
        <f>IF(B541="","",INDEX(#REF!,B541))</f>
        <v/>
      </c>
      <c r="D541" s="11" t="str">
        <f>IF(B541="","",SUMIFS(D.2[Doanh thu],#REF!,C541))</f>
        <v/>
      </c>
      <c r="E541" s="11" t="str">
        <f>IF(B541="","",SUMIFS(D.2[Lợi nhuận gộp],#REF!,C541))</f>
        <v/>
      </c>
      <c r="F541" s="21"/>
      <c r="G541" s="21" t="str">
        <f t="shared" si="11"/>
        <v/>
      </c>
      <c r="H541" s="21"/>
      <c r="I541" s="21"/>
      <c r="J541" s="21"/>
      <c r="K541" s="21"/>
    </row>
    <row r="542" spans="2:11" ht="27.75" customHeight="1">
      <c r="B542" s="4" t="str">
        <f>IF(COUNT(#REF!)&gt;=(ROW(A542)-509),ROW(A542)-509,"")</f>
        <v/>
      </c>
      <c r="C542" s="5" t="str">
        <f>IF(B542="","",INDEX(#REF!,B542))</f>
        <v/>
      </c>
      <c r="D542" s="11" t="str">
        <f>IF(B542="","",SUMIFS(D.2[Doanh thu],#REF!,C542))</f>
        <v/>
      </c>
      <c r="E542" s="11" t="str">
        <f>IF(B542="","",SUMIFS(D.2[Lợi nhuận gộp],#REF!,C542))</f>
        <v/>
      </c>
      <c r="F542" s="21"/>
      <c r="G542" s="21" t="str">
        <f t="shared" si="11"/>
        <v/>
      </c>
      <c r="H542" s="21"/>
      <c r="I542" s="21"/>
      <c r="J542" s="21"/>
      <c r="K542" s="21"/>
    </row>
    <row r="543" spans="2:11" ht="27.75" customHeight="1">
      <c r="B543" s="4" t="str">
        <f>IF(COUNT(#REF!)&gt;=(ROW(A543)-509),ROW(A543)-509,"")</f>
        <v/>
      </c>
      <c r="C543" s="5" t="str">
        <f>IF(B543="","",INDEX(#REF!,B543))</f>
        <v/>
      </c>
      <c r="D543" s="11" t="str">
        <f>IF(B543="","",SUMIFS(D.2[Doanh thu],#REF!,C543))</f>
        <v/>
      </c>
      <c r="E543" s="11" t="str">
        <f>IF(B543="","",SUMIFS(D.2[Lợi nhuận gộp],#REF!,C543))</f>
        <v/>
      </c>
      <c r="F543" s="21"/>
      <c r="G543" s="21" t="str">
        <f t="shared" si="11"/>
        <v/>
      </c>
      <c r="H543" s="21"/>
      <c r="I543" s="21"/>
      <c r="J543" s="21"/>
      <c r="K543" s="21"/>
    </row>
    <row r="544" spans="2:11" ht="27.75" customHeight="1">
      <c r="B544" s="4" t="str">
        <f>IF(COUNT(#REF!)&gt;=(ROW(A544)-509),ROW(A544)-509,"")</f>
        <v/>
      </c>
      <c r="C544" s="5" t="str">
        <f>IF(B544="","",INDEX(#REF!,B544))</f>
        <v/>
      </c>
      <c r="D544" s="11" t="str">
        <f>IF(B544="","",SUMIFS(D.2[Doanh thu],#REF!,C544))</f>
        <v/>
      </c>
      <c r="E544" s="11" t="str">
        <f>IF(B544="","",SUMIFS(D.2[Lợi nhuận gộp],#REF!,C544))</f>
        <v/>
      </c>
      <c r="F544" s="21"/>
      <c r="G544" s="21" t="str">
        <f t="shared" si="11"/>
        <v/>
      </c>
      <c r="H544" s="21"/>
      <c r="I544" s="21"/>
      <c r="J544" s="21"/>
      <c r="K544" s="21"/>
    </row>
    <row r="545" spans="2:11" ht="27.75" customHeight="1">
      <c r="B545" s="4" t="str">
        <f>IF(COUNT(#REF!)&gt;=(ROW(A545)-509),ROW(A545)-509,"")</f>
        <v/>
      </c>
      <c r="C545" s="5" t="str">
        <f>IF(B545="","",INDEX(#REF!,B545))</f>
        <v/>
      </c>
      <c r="D545" s="11" t="str">
        <f>IF(B545="","",SUMIFS(D.2[Doanh thu],#REF!,C545))</f>
        <v/>
      </c>
      <c r="E545" s="11" t="str">
        <f>IF(B545="","",SUMIFS(D.2[Lợi nhuận gộp],#REF!,C545))</f>
        <v/>
      </c>
      <c r="F545" s="21"/>
      <c r="G545" s="21" t="str">
        <f t="shared" si="11"/>
        <v/>
      </c>
      <c r="H545" s="21"/>
      <c r="I545" s="21"/>
      <c r="J545" s="21"/>
      <c r="K545" s="21"/>
    </row>
    <row r="546" spans="2:11" ht="27.75" customHeight="1">
      <c r="B546" s="4" t="str">
        <f>IF(COUNT(#REF!)&gt;=(ROW(A546)-509),ROW(A546)-509,"")</f>
        <v/>
      </c>
      <c r="C546" s="5" t="str">
        <f>IF(B546="","",INDEX(#REF!,B546))</f>
        <v/>
      </c>
      <c r="D546" s="11" t="str">
        <f>IF(B546="","",SUMIFS(D.2[Doanh thu],#REF!,C546))</f>
        <v/>
      </c>
      <c r="E546" s="11" t="str">
        <f>IF(B546="","",SUMIFS(D.2[Lợi nhuận gộp],#REF!,C546))</f>
        <v/>
      </c>
      <c r="F546" s="21"/>
      <c r="G546" s="21" t="str">
        <f t="shared" si="11"/>
        <v/>
      </c>
      <c r="H546" s="21"/>
      <c r="I546" s="21"/>
      <c r="J546" s="21"/>
      <c r="K546" s="21"/>
    </row>
    <row r="547" spans="2:11" ht="27.75" customHeight="1">
      <c r="B547" s="4" t="str">
        <f>IF(COUNT(#REF!)&gt;=(ROW(A547)-509),ROW(A547)-509,"")</f>
        <v/>
      </c>
      <c r="C547" s="5" t="str">
        <f>IF(B547="","",INDEX(#REF!,B547))</f>
        <v/>
      </c>
      <c r="D547" s="11" t="str">
        <f>IF(B547="","",SUMIFS(D.2[Doanh thu],#REF!,C547))</f>
        <v/>
      </c>
      <c r="E547" s="11" t="str">
        <f>IF(B547="","",SUMIFS(D.2[Lợi nhuận gộp],#REF!,C547))</f>
        <v/>
      </c>
      <c r="F547" s="21"/>
      <c r="G547" s="21" t="str">
        <f t="shared" si="11"/>
        <v/>
      </c>
      <c r="H547" s="21"/>
      <c r="I547" s="21"/>
      <c r="J547" s="21"/>
      <c r="K547" s="21"/>
    </row>
    <row r="548" spans="2:11" ht="27.75" customHeight="1">
      <c r="B548" s="4" t="str">
        <f>IF(COUNT(#REF!)&gt;=(ROW(A548)-509),ROW(A548)-509,"")</f>
        <v/>
      </c>
      <c r="C548" s="5" t="str">
        <f>IF(B548="","",INDEX(#REF!,B548))</f>
        <v/>
      </c>
      <c r="D548" s="11" t="str">
        <f>IF(B548="","",SUMIFS(D.2[Doanh thu],#REF!,C548))</f>
        <v/>
      </c>
      <c r="E548" s="11" t="str">
        <f>IF(B548="","",SUMIFS(D.2[Lợi nhuận gộp],#REF!,C548))</f>
        <v/>
      </c>
      <c r="F548" s="21"/>
      <c r="G548" s="21" t="str">
        <f t="shared" si="11"/>
        <v/>
      </c>
      <c r="H548" s="21"/>
      <c r="I548" s="21"/>
      <c r="J548" s="21"/>
      <c r="K548" s="21"/>
    </row>
    <row r="549" spans="2:11" ht="27.75" customHeight="1">
      <c r="B549" s="4" t="str">
        <f>IF(COUNT(#REF!)&gt;=(ROW(A549)-509),ROW(A549)-509,"")</f>
        <v/>
      </c>
      <c r="C549" s="5" t="str">
        <f>IF(B549="","",INDEX(#REF!,B549))</f>
        <v/>
      </c>
      <c r="D549" s="11" t="str">
        <f>IF(B549="","",SUMIFS(D.2[Doanh thu],#REF!,C549))</f>
        <v/>
      </c>
      <c r="E549" s="11" t="str">
        <f>IF(B549="","",SUMIFS(D.2[Lợi nhuận gộp],#REF!,C549))</f>
        <v/>
      </c>
      <c r="F549" s="21"/>
      <c r="G549" s="21" t="str">
        <f t="shared" si="11"/>
        <v/>
      </c>
      <c r="H549" s="21"/>
      <c r="I549" s="21"/>
      <c r="J549" s="21"/>
      <c r="K549" s="21"/>
    </row>
    <row r="550" spans="2:11" ht="27.75" customHeight="1">
      <c r="B550" s="4" t="str">
        <f>IF(COUNT(#REF!)&gt;=(ROW(A550)-509),ROW(A550)-509,"")</f>
        <v/>
      </c>
      <c r="C550" s="5" t="str">
        <f>IF(B550="","",INDEX(#REF!,B550))</f>
        <v/>
      </c>
      <c r="D550" s="11" t="str">
        <f>IF(B550="","",SUMIFS(D.2[Doanh thu],#REF!,C550))</f>
        <v/>
      </c>
      <c r="E550" s="11" t="str">
        <f>IF(B550="","",SUMIFS(D.2[Lợi nhuận gộp],#REF!,C550))</f>
        <v/>
      </c>
      <c r="F550" s="21"/>
      <c r="G550" s="21" t="str">
        <f t="shared" si="11"/>
        <v/>
      </c>
      <c r="H550" s="21"/>
      <c r="I550" s="21"/>
      <c r="J550" s="21"/>
      <c r="K550" s="21"/>
    </row>
    <row r="551" spans="2:11" ht="27.75" customHeight="1">
      <c r="B551" s="4" t="str">
        <f>IF(COUNT(#REF!)&gt;=(ROW(A551)-509),ROW(A551)-509,"")</f>
        <v/>
      </c>
      <c r="C551" s="5" t="str">
        <f>IF(B551="","",INDEX(#REF!,B551))</f>
        <v/>
      </c>
      <c r="D551" s="11" t="str">
        <f>IF(B551="","",SUMIFS(D.2[Doanh thu],#REF!,C551))</f>
        <v/>
      </c>
      <c r="E551" s="11" t="str">
        <f>IF(B551="","",SUMIFS(D.2[Lợi nhuận gộp],#REF!,C551))</f>
        <v/>
      </c>
      <c r="F551" s="21"/>
      <c r="G551" s="21" t="str">
        <f t="shared" si="11"/>
        <v/>
      </c>
      <c r="H551" s="21"/>
      <c r="I551" s="21"/>
      <c r="J551" s="21"/>
      <c r="K551" s="21"/>
    </row>
    <row r="552" spans="2:11" ht="27.75" customHeight="1">
      <c r="B552" s="4" t="str">
        <f>IF(COUNT(#REF!)&gt;=(ROW(A552)-509),ROW(A552)-509,"")</f>
        <v/>
      </c>
      <c r="C552" s="5" t="str">
        <f>IF(B552="","",INDEX(#REF!,B552))</f>
        <v/>
      </c>
      <c r="D552" s="11" t="str">
        <f>IF(B552="","",SUMIFS(D.2[Doanh thu],#REF!,C552))</f>
        <v/>
      </c>
      <c r="E552" s="11" t="str">
        <f>IF(B552="","",SUMIFS(D.2[Lợi nhuận gộp],#REF!,C552))</f>
        <v/>
      </c>
      <c r="F552" s="21"/>
      <c r="G552" s="21" t="str">
        <f t="shared" si="11"/>
        <v/>
      </c>
      <c r="H552" s="21"/>
      <c r="I552" s="21"/>
      <c r="J552" s="21"/>
      <c r="K552" s="21"/>
    </row>
    <row r="553" spans="2:11" ht="27.75" customHeight="1">
      <c r="B553" s="4" t="str">
        <f>IF(COUNT(#REF!)&gt;=(ROW(A553)-509),ROW(A553)-509,"")</f>
        <v/>
      </c>
      <c r="C553" s="5" t="str">
        <f>IF(B553="","",INDEX(#REF!,B553))</f>
        <v/>
      </c>
      <c r="D553" s="11" t="str">
        <f>IF(B553="","",SUMIFS(D.2[Doanh thu],#REF!,C553))</f>
        <v/>
      </c>
      <c r="E553" s="11" t="str">
        <f>IF(B553="","",SUMIFS(D.2[Lợi nhuận gộp],#REF!,C553))</f>
        <v/>
      </c>
      <c r="F553" s="21"/>
      <c r="G553" s="21" t="str">
        <f t="shared" si="11"/>
        <v/>
      </c>
      <c r="H553" s="21"/>
      <c r="I553" s="21"/>
      <c r="J553" s="21"/>
      <c r="K553" s="21"/>
    </row>
    <row r="554" spans="2:11" ht="27.75" customHeight="1">
      <c r="B554" s="4" t="str">
        <f>IF(COUNT(#REF!)&gt;=(ROW(A554)-509),ROW(A554)-509,"")</f>
        <v/>
      </c>
      <c r="C554" s="5" t="str">
        <f>IF(B554="","",INDEX(#REF!,B554))</f>
        <v/>
      </c>
      <c r="D554" s="11" t="str">
        <f>IF(B554="","",SUMIFS(D.2[Doanh thu],#REF!,C554))</f>
        <v/>
      </c>
      <c r="E554" s="11" t="str">
        <f>IF(B554="","",SUMIFS(D.2[Lợi nhuận gộp],#REF!,C554))</f>
        <v/>
      </c>
      <c r="F554" s="21"/>
      <c r="G554" s="21" t="str">
        <f t="shared" si="11"/>
        <v/>
      </c>
      <c r="H554" s="21"/>
      <c r="I554" s="21"/>
      <c r="J554" s="21"/>
      <c r="K554" s="21"/>
    </row>
    <row r="555" spans="2:11" ht="27.75" customHeight="1">
      <c r="B555" s="4" t="str">
        <f>IF(COUNT(#REF!)&gt;=(ROW(A555)-509),ROW(A555)-509,"")</f>
        <v/>
      </c>
      <c r="C555" s="5" t="str">
        <f>IF(B555="","",INDEX(#REF!,B555))</f>
        <v/>
      </c>
      <c r="D555" s="11" t="str">
        <f>IF(B555="","",SUMIFS(D.2[Doanh thu],#REF!,C555))</f>
        <v/>
      </c>
      <c r="E555" s="11" t="str">
        <f>IF(B555="","",SUMIFS(D.2[Lợi nhuận gộp],#REF!,C555))</f>
        <v/>
      </c>
      <c r="F555" s="21"/>
      <c r="G555" s="21" t="str">
        <f t="shared" si="11"/>
        <v/>
      </c>
      <c r="H555" s="21"/>
      <c r="I555" s="21"/>
      <c r="J555" s="21"/>
      <c r="K555" s="21"/>
    </row>
    <row r="556" spans="2:11" ht="27.75" customHeight="1">
      <c r="B556" s="4" t="str">
        <f>IF(COUNT(#REF!)&gt;=(ROW(A556)-509),ROW(A556)-509,"")</f>
        <v/>
      </c>
      <c r="C556" s="5" t="str">
        <f>IF(B556="","",INDEX(#REF!,B556))</f>
        <v/>
      </c>
      <c r="D556" s="11" t="str">
        <f>IF(B556="","",SUMIFS(D.2[Doanh thu],#REF!,C556))</f>
        <v/>
      </c>
      <c r="E556" s="11" t="str">
        <f>IF(B556="","",SUMIFS(D.2[Lợi nhuận gộp],#REF!,C556))</f>
        <v/>
      </c>
      <c r="F556" s="21"/>
      <c r="G556" s="21" t="str">
        <f t="shared" si="11"/>
        <v/>
      </c>
      <c r="H556" s="21"/>
      <c r="I556" s="21"/>
      <c r="J556" s="21"/>
      <c r="K556" s="21"/>
    </row>
    <row r="557" spans="2:11" ht="27.75" customHeight="1">
      <c r="B557" s="4" t="str">
        <f>IF(COUNT(#REF!)&gt;=(ROW(A557)-509),ROW(A557)-509,"")</f>
        <v/>
      </c>
      <c r="C557" s="5" t="str">
        <f>IF(B557="","",INDEX(#REF!,B557))</f>
        <v/>
      </c>
      <c r="D557" s="11" t="str">
        <f>IF(B557="","",SUMIFS(D.2[Doanh thu],#REF!,C557))</f>
        <v/>
      </c>
      <c r="E557" s="11" t="str">
        <f>IF(B557="","",SUMIFS(D.2[Lợi nhuận gộp],#REF!,C557))</f>
        <v/>
      </c>
      <c r="F557" s="21"/>
      <c r="G557" s="21" t="str">
        <f t="shared" si="11"/>
        <v/>
      </c>
      <c r="H557" s="21"/>
      <c r="I557" s="21"/>
      <c r="J557" s="21"/>
      <c r="K557" s="21"/>
    </row>
    <row r="558" spans="2:11" ht="27.75" customHeight="1">
      <c r="B558" s="4" t="str">
        <f>IF(COUNT(#REF!)&gt;=(ROW(A558)-509),ROW(A558)-509,"")</f>
        <v/>
      </c>
      <c r="C558" s="5" t="str">
        <f>IF(B558="","",INDEX(#REF!,B558))</f>
        <v/>
      </c>
      <c r="D558" s="11" t="str">
        <f>IF(B558="","",SUMIFS(D.2[Doanh thu],#REF!,C558))</f>
        <v/>
      </c>
      <c r="E558" s="11" t="str">
        <f>IF(B558="","",SUMIFS(D.2[Lợi nhuận gộp],#REF!,C558))</f>
        <v/>
      </c>
      <c r="F558" s="21"/>
      <c r="G558" s="21" t="str">
        <f t="shared" si="11"/>
        <v/>
      </c>
      <c r="H558" s="21"/>
      <c r="I558" s="21"/>
      <c r="J558" s="21"/>
      <c r="K558" s="21"/>
    </row>
    <row r="559" spans="2:11" ht="27.75" customHeight="1">
      <c r="B559" s="4" t="str">
        <f>IF(COUNT(#REF!)&gt;=(ROW(A559)-509),ROW(A559)-509,"")</f>
        <v/>
      </c>
      <c r="C559" s="5" t="str">
        <f>IF(B559="","",INDEX(#REF!,B559))</f>
        <v/>
      </c>
      <c r="D559" s="11" t="str">
        <f>IF(B559="","",SUMIFS(D.2[Doanh thu],#REF!,C559))</f>
        <v/>
      </c>
      <c r="E559" s="11" t="str">
        <f>IF(B559="","",SUMIFS(D.2[Lợi nhuận gộp],#REF!,C559))</f>
        <v/>
      </c>
      <c r="F559" s="21"/>
      <c r="G559" s="21" t="str">
        <f t="shared" si="11"/>
        <v/>
      </c>
      <c r="H559" s="21"/>
      <c r="I559" s="21"/>
      <c r="J559" s="21"/>
      <c r="K559" s="21"/>
    </row>
    <row r="560" spans="2:11" ht="27.75" customHeight="1">
      <c r="B560" s="4" t="str">
        <f>IF(COUNT(#REF!)&gt;=(ROW(A560)-509),ROW(A560)-509,"")</f>
        <v/>
      </c>
      <c r="C560" s="5" t="str">
        <f>IF(B560="","",INDEX(#REF!,B560))</f>
        <v/>
      </c>
      <c r="D560" s="11" t="str">
        <f>IF(B560="","",SUMIFS(D.2[Doanh thu],#REF!,C560))</f>
        <v/>
      </c>
      <c r="E560" s="11" t="str">
        <f>IF(B560="","",SUMIFS(D.2[Lợi nhuận gộp],#REF!,C560))</f>
        <v/>
      </c>
      <c r="F560" s="21"/>
      <c r="G560" s="21" t="str">
        <f t="shared" si="11"/>
        <v/>
      </c>
      <c r="H560" s="21"/>
      <c r="I560" s="21"/>
      <c r="J560" s="21"/>
      <c r="K560" s="21"/>
    </row>
    <row r="561" spans="2:11" ht="27.75" customHeight="1">
      <c r="B561" s="4" t="str">
        <f>IF(COUNT(#REF!)&gt;=(ROW(A561)-509),ROW(A561)-509,"")</f>
        <v/>
      </c>
      <c r="C561" s="5" t="str">
        <f>IF(B561="","",INDEX(#REF!,B561))</f>
        <v/>
      </c>
      <c r="D561" s="11" t="str">
        <f>IF(B561="","",SUMIFS(D.2[Doanh thu],#REF!,C561))</f>
        <v/>
      </c>
      <c r="E561" s="11" t="str">
        <f>IF(B561="","",SUMIFS(D.2[Lợi nhuận gộp],#REF!,C561))</f>
        <v/>
      </c>
      <c r="F561" s="21"/>
      <c r="G561" s="21" t="str">
        <f t="shared" si="11"/>
        <v/>
      </c>
      <c r="H561" s="21"/>
      <c r="I561" s="21"/>
      <c r="J561" s="21"/>
      <c r="K561" s="21"/>
    </row>
    <row r="562" spans="2:11" ht="27.75" customHeight="1">
      <c r="B562" s="4" t="str">
        <f>IF(COUNT(#REF!)&gt;=(ROW(A562)-509),ROW(A562)-509,"")</f>
        <v/>
      </c>
      <c r="C562" s="5" t="str">
        <f>IF(B562="","",INDEX(#REF!,B562))</f>
        <v/>
      </c>
      <c r="D562" s="11" t="str">
        <f>IF(B562="","",SUMIFS(D.2[Doanh thu],#REF!,C562))</f>
        <v/>
      </c>
      <c r="E562" s="11" t="str">
        <f>IF(B562="","",SUMIFS(D.2[Lợi nhuận gộp],#REF!,C562))</f>
        <v/>
      </c>
      <c r="F562" s="21"/>
      <c r="G562" s="21" t="str">
        <f t="shared" si="11"/>
        <v/>
      </c>
      <c r="H562" s="21"/>
      <c r="I562" s="21"/>
      <c r="J562" s="21"/>
      <c r="K562" s="21"/>
    </row>
    <row r="563" spans="2:11" ht="27.75" customHeight="1">
      <c r="B563" s="4" t="str">
        <f>IF(COUNT(#REF!)&gt;=(ROW(A563)-509),ROW(A563)-509,"")</f>
        <v/>
      </c>
      <c r="C563" s="5" t="str">
        <f>IF(B563="","",INDEX(#REF!,B563))</f>
        <v/>
      </c>
      <c r="D563" s="11" t="str">
        <f>IF(B563="","",SUMIFS(D.2[Doanh thu],#REF!,C563))</f>
        <v/>
      </c>
      <c r="E563" s="11" t="str">
        <f>IF(B563="","",SUMIFS(D.2[Lợi nhuận gộp],#REF!,C563))</f>
        <v/>
      </c>
      <c r="F563" s="21"/>
      <c r="G563" s="21" t="str">
        <f t="shared" si="11"/>
        <v/>
      </c>
      <c r="H563" s="21"/>
      <c r="I563" s="21"/>
      <c r="J563" s="21"/>
      <c r="K563" s="21"/>
    </row>
    <row r="564" spans="2:11" ht="27.75" customHeight="1">
      <c r="B564" s="4" t="str">
        <f>IF(COUNT(#REF!)&gt;=(ROW(A564)-509),ROW(A564)-509,"")</f>
        <v/>
      </c>
      <c r="C564" s="5" t="str">
        <f>IF(B564="","",INDEX(#REF!,B564))</f>
        <v/>
      </c>
      <c r="D564" s="11" t="str">
        <f>IF(B564="","",SUMIFS(D.2[Doanh thu],#REF!,C564))</f>
        <v/>
      </c>
      <c r="E564" s="11" t="str">
        <f>IF(B564="","",SUMIFS(D.2[Lợi nhuận gộp],#REF!,C564))</f>
        <v/>
      </c>
      <c r="F564" s="21"/>
      <c r="G564" s="21" t="str">
        <f t="shared" si="11"/>
        <v/>
      </c>
      <c r="H564" s="21"/>
      <c r="I564" s="21"/>
      <c r="J564" s="21"/>
      <c r="K564" s="21"/>
    </row>
    <row r="565" spans="2:11" ht="27.75" customHeight="1">
      <c r="B565" s="4" t="str">
        <f>IF(COUNT(#REF!)&gt;=(ROW(A565)-509),ROW(A565)-509,"")</f>
        <v/>
      </c>
      <c r="C565" s="5" t="str">
        <f>IF(B565="","",INDEX(#REF!,B565))</f>
        <v/>
      </c>
      <c r="D565" s="11" t="str">
        <f>IF(B565="","",SUMIFS(D.2[Doanh thu],#REF!,C565))</f>
        <v/>
      </c>
      <c r="E565" s="11" t="str">
        <f>IF(B565="","",SUMIFS(D.2[Lợi nhuận gộp],#REF!,C565))</f>
        <v/>
      </c>
      <c r="F565" s="21"/>
      <c r="G565" s="21" t="str">
        <f t="shared" si="11"/>
        <v/>
      </c>
      <c r="H565" s="21"/>
      <c r="I565" s="21"/>
      <c r="J565" s="21"/>
      <c r="K565" s="21"/>
    </row>
    <row r="566" spans="2:11" ht="27.75" customHeight="1">
      <c r="B566" s="4" t="str">
        <f>IF(COUNT(#REF!)&gt;=(ROW(A566)-509),ROW(A566)-509,"")</f>
        <v/>
      </c>
      <c r="C566" s="5" t="str">
        <f>IF(B566="","",INDEX(#REF!,B566))</f>
        <v/>
      </c>
      <c r="D566" s="11" t="str">
        <f>IF(B566="","",SUMIFS(D.2[Doanh thu],#REF!,C566))</f>
        <v/>
      </c>
      <c r="E566" s="11" t="str">
        <f>IF(B566="","",SUMIFS(D.2[Lợi nhuận gộp],#REF!,C566))</f>
        <v/>
      </c>
      <c r="F566" s="21"/>
      <c r="G566" s="21" t="str">
        <f t="shared" si="11"/>
        <v/>
      </c>
      <c r="H566" s="21"/>
      <c r="I566" s="21"/>
      <c r="J566" s="21"/>
      <c r="K566" s="21"/>
    </row>
    <row r="567" spans="2:11" ht="27.75" customHeight="1">
      <c r="B567" s="4" t="str">
        <f>IF(COUNT(#REF!)&gt;=(ROW(A567)-509),ROW(A567)-509,"")</f>
        <v/>
      </c>
      <c r="C567" s="5" t="str">
        <f>IF(B567="","",INDEX(#REF!,B567))</f>
        <v/>
      </c>
      <c r="D567" s="11" t="str">
        <f>IF(B567="","",SUMIFS(D.2[Doanh thu],#REF!,C567))</f>
        <v/>
      </c>
      <c r="E567" s="11" t="str">
        <f>IF(B567="","",SUMIFS(D.2[Lợi nhuận gộp],#REF!,C567))</f>
        <v/>
      </c>
      <c r="F567" s="21"/>
      <c r="G567" s="21" t="str">
        <f t="shared" si="11"/>
        <v/>
      </c>
      <c r="H567" s="21"/>
      <c r="I567" s="21"/>
      <c r="J567" s="21"/>
      <c r="K567" s="21"/>
    </row>
    <row r="568" spans="2:11" ht="27.75" customHeight="1">
      <c r="B568" s="4" t="str">
        <f>IF(COUNT(#REF!)&gt;=(ROW(A568)-509),ROW(A568)-509,"")</f>
        <v/>
      </c>
      <c r="C568" s="5" t="str">
        <f>IF(B568="","",INDEX(#REF!,B568))</f>
        <v/>
      </c>
      <c r="D568" s="11" t="str">
        <f>IF(B568="","",SUMIFS(D.2[Doanh thu],#REF!,C568))</f>
        <v/>
      </c>
      <c r="E568" s="11" t="str">
        <f>IF(B568="","",SUMIFS(D.2[Lợi nhuận gộp],#REF!,C568))</f>
        <v/>
      </c>
      <c r="F568" s="21"/>
      <c r="G568" s="21" t="str">
        <f t="shared" si="11"/>
        <v/>
      </c>
      <c r="H568" s="21"/>
      <c r="I568" s="21"/>
      <c r="J568" s="21"/>
      <c r="K568" s="21"/>
    </row>
    <row r="569" spans="2:11" ht="27.75" customHeight="1">
      <c r="B569" s="4" t="str">
        <f>IF(COUNT(#REF!)&gt;=(ROW(A569)-509),ROW(A569)-509,"")</f>
        <v/>
      </c>
      <c r="C569" s="5" t="str">
        <f>IF(B569="","",INDEX(#REF!,B569))</f>
        <v/>
      </c>
      <c r="D569" s="11" t="str">
        <f>IF(B569="","",SUMIFS(D.2[Doanh thu],#REF!,C569))</f>
        <v/>
      </c>
      <c r="E569" s="11" t="str">
        <f>IF(B569="","",SUMIFS(D.2[Lợi nhuận gộp],#REF!,C569))</f>
        <v/>
      </c>
      <c r="F569" s="21"/>
      <c r="G569" s="21" t="str">
        <f t="shared" si="11"/>
        <v/>
      </c>
      <c r="H569" s="21"/>
      <c r="I569" s="21"/>
      <c r="J569" s="21"/>
      <c r="K569" s="21"/>
    </row>
    <row r="570" spans="2:11" ht="27.75" customHeight="1">
      <c r="B570" s="4" t="str">
        <f>IF(COUNT(#REF!)&gt;=(ROW(A570)-509),ROW(A570)-509,"")</f>
        <v/>
      </c>
      <c r="C570" s="5" t="str">
        <f>IF(B570="","",INDEX(#REF!,B570))</f>
        <v/>
      </c>
      <c r="D570" s="11" t="str">
        <f>IF(B570="","",SUMIFS(D.2[Doanh thu],#REF!,C570))</f>
        <v/>
      </c>
      <c r="E570" s="11" t="str">
        <f>IF(B570="","",SUMIFS(D.2[Lợi nhuận gộp],#REF!,C570))</f>
        <v/>
      </c>
      <c r="F570" s="21"/>
      <c r="G570" s="21" t="str">
        <f t="shared" si="11"/>
        <v/>
      </c>
      <c r="H570" s="21"/>
      <c r="I570" s="21"/>
      <c r="J570" s="21"/>
      <c r="K570" s="21"/>
    </row>
    <row r="571" spans="2:11" ht="27.75" customHeight="1">
      <c r="B571" s="4" t="str">
        <f>IF(COUNT(#REF!)&gt;=(ROW(A571)-509),ROW(A571)-509,"")</f>
        <v/>
      </c>
      <c r="C571" s="5" t="str">
        <f>IF(B571="","",INDEX(#REF!,B571))</f>
        <v/>
      </c>
      <c r="D571" s="11" t="str">
        <f>IF(B571="","",SUMIFS(D.2[Doanh thu],#REF!,C571))</f>
        <v/>
      </c>
      <c r="E571" s="11" t="str">
        <f>IF(B571="","",SUMIFS(D.2[Lợi nhuận gộp],#REF!,C571))</f>
        <v/>
      </c>
      <c r="F571" s="21"/>
      <c r="G571" s="21" t="str">
        <f t="shared" ref="G571:G634" si="12">IF(OR(B571="",E571=0),"",RANK(E571,B6LoiNhuanGopNVBH))</f>
        <v/>
      </c>
      <c r="H571" s="21"/>
      <c r="I571" s="21"/>
      <c r="J571" s="21"/>
      <c r="K571" s="21"/>
    </row>
    <row r="572" spans="2:11" ht="27.75" customHeight="1">
      <c r="B572" s="4" t="str">
        <f>IF(COUNT(#REF!)&gt;=(ROW(A572)-509),ROW(A572)-509,"")</f>
        <v/>
      </c>
      <c r="C572" s="5" t="str">
        <f>IF(B572="","",INDEX(#REF!,B572))</f>
        <v/>
      </c>
      <c r="D572" s="11" t="str">
        <f>IF(B572="","",SUMIFS(D.2[Doanh thu],#REF!,C572))</f>
        <v/>
      </c>
      <c r="E572" s="11" t="str">
        <f>IF(B572="","",SUMIFS(D.2[Lợi nhuận gộp],#REF!,C572))</f>
        <v/>
      </c>
      <c r="F572" s="21"/>
      <c r="G572" s="21" t="str">
        <f t="shared" si="12"/>
        <v/>
      </c>
      <c r="H572" s="21"/>
      <c r="I572" s="21"/>
      <c r="J572" s="21"/>
      <c r="K572" s="21"/>
    </row>
    <row r="573" spans="2:11" ht="27.75" customHeight="1">
      <c r="B573" s="4" t="str">
        <f>IF(COUNT(#REF!)&gt;=(ROW(A573)-509),ROW(A573)-509,"")</f>
        <v/>
      </c>
      <c r="C573" s="5" t="str">
        <f>IF(B573="","",INDEX(#REF!,B573))</f>
        <v/>
      </c>
      <c r="D573" s="11" t="str">
        <f>IF(B573="","",SUMIFS(D.2[Doanh thu],#REF!,C573))</f>
        <v/>
      </c>
      <c r="E573" s="11" t="str">
        <f>IF(B573="","",SUMIFS(D.2[Lợi nhuận gộp],#REF!,C573))</f>
        <v/>
      </c>
      <c r="F573" s="21"/>
      <c r="G573" s="21" t="str">
        <f t="shared" si="12"/>
        <v/>
      </c>
      <c r="H573" s="21"/>
      <c r="I573" s="21"/>
      <c r="J573" s="21"/>
      <c r="K573" s="21"/>
    </row>
    <row r="574" spans="2:11" ht="27.75" customHeight="1">
      <c r="B574" s="4" t="str">
        <f>IF(COUNT(#REF!)&gt;=(ROW(A574)-509),ROW(A574)-509,"")</f>
        <v/>
      </c>
      <c r="C574" s="5" t="str">
        <f>IF(B574="","",INDEX(#REF!,B574))</f>
        <v/>
      </c>
      <c r="D574" s="11" t="str">
        <f>IF(B574="","",SUMIFS(D.2[Doanh thu],#REF!,C574))</f>
        <v/>
      </c>
      <c r="E574" s="11" t="str">
        <f>IF(B574="","",SUMIFS(D.2[Lợi nhuận gộp],#REF!,C574))</f>
        <v/>
      </c>
      <c r="F574" s="21"/>
      <c r="G574" s="21" t="str">
        <f t="shared" si="12"/>
        <v/>
      </c>
      <c r="H574" s="21"/>
      <c r="I574" s="21"/>
      <c r="J574" s="21"/>
      <c r="K574" s="21"/>
    </row>
    <row r="575" spans="2:11" ht="27.75" customHeight="1">
      <c r="B575" s="4" t="str">
        <f>IF(COUNT(#REF!)&gt;=(ROW(A575)-509),ROW(A575)-509,"")</f>
        <v/>
      </c>
      <c r="C575" s="5" t="str">
        <f>IF(B575="","",INDEX(#REF!,B575))</f>
        <v/>
      </c>
      <c r="D575" s="11" t="str">
        <f>IF(B575="","",SUMIFS(D.2[Doanh thu],#REF!,C575))</f>
        <v/>
      </c>
      <c r="E575" s="11" t="str">
        <f>IF(B575="","",SUMIFS(D.2[Lợi nhuận gộp],#REF!,C575))</f>
        <v/>
      </c>
      <c r="F575" s="21"/>
      <c r="G575" s="21" t="str">
        <f t="shared" si="12"/>
        <v/>
      </c>
      <c r="H575" s="21"/>
      <c r="I575" s="21"/>
      <c r="J575" s="21"/>
      <c r="K575" s="21"/>
    </row>
    <row r="576" spans="2:11" ht="27.75" customHeight="1">
      <c r="B576" s="4" t="str">
        <f>IF(COUNT(#REF!)&gt;=(ROW(A576)-509),ROW(A576)-509,"")</f>
        <v/>
      </c>
      <c r="C576" s="5" t="str">
        <f>IF(B576="","",INDEX(#REF!,B576))</f>
        <v/>
      </c>
      <c r="D576" s="11" t="str">
        <f>IF(B576="","",SUMIFS(D.2[Doanh thu],#REF!,C576))</f>
        <v/>
      </c>
      <c r="E576" s="11" t="str">
        <f>IF(B576="","",SUMIFS(D.2[Lợi nhuận gộp],#REF!,C576))</f>
        <v/>
      </c>
      <c r="F576" s="21"/>
      <c r="G576" s="21" t="str">
        <f t="shared" si="12"/>
        <v/>
      </c>
      <c r="H576" s="21"/>
      <c r="I576" s="21"/>
      <c r="J576" s="21"/>
      <c r="K576" s="21"/>
    </row>
    <row r="577" spans="2:11" ht="27.75" customHeight="1">
      <c r="B577" s="4" t="str">
        <f>IF(COUNT(#REF!)&gt;=(ROW(A577)-509),ROW(A577)-509,"")</f>
        <v/>
      </c>
      <c r="C577" s="5" t="str">
        <f>IF(B577="","",INDEX(#REF!,B577))</f>
        <v/>
      </c>
      <c r="D577" s="11" t="str">
        <f>IF(B577="","",SUMIFS(D.2[Doanh thu],#REF!,C577))</f>
        <v/>
      </c>
      <c r="E577" s="11" t="str">
        <f>IF(B577="","",SUMIFS(D.2[Lợi nhuận gộp],#REF!,C577))</f>
        <v/>
      </c>
      <c r="F577" s="21"/>
      <c r="G577" s="21" t="str">
        <f t="shared" si="12"/>
        <v/>
      </c>
      <c r="H577" s="21"/>
      <c r="I577" s="21"/>
      <c r="J577" s="21"/>
      <c r="K577" s="21"/>
    </row>
    <row r="578" spans="2:11" ht="27.75" customHeight="1">
      <c r="B578" s="4" t="str">
        <f>IF(COUNT(#REF!)&gt;=(ROW(A578)-509),ROW(A578)-509,"")</f>
        <v/>
      </c>
      <c r="C578" s="5" t="str">
        <f>IF(B578="","",INDEX(#REF!,B578))</f>
        <v/>
      </c>
      <c r="D578" s="11" t="str">
        <f>IF(B578="","",SUMIFS(D.2[Doanh thu],#REF!,C578))</f>
        <v/>
      </c>
      <c r="E578" s="11" t="str">
        <f>IF(B578="","",SUMIFS(D.2[Lợi nhuận gộp],#REF!,C578))</f>
        <v/>
      </c>
      <c r="F578" s="21"/>
      <c r="G578" s="21" t="str">
        <f t="shared" si="12"/>
        <v/>
      </c>
      <c r="H578" s="21"/>
      <c r="I578" s="21"/>
      <c r="J578" s="21"/>
      <c r="K578" s="21"/>
    </row>
    <row r="579" spans="2:11" ht="27.75" customHeight="1">
      <c r="B579" s="4" t="str">
        <f>IF(COUNT(#REF!)&gt;=(ROW(A579)-509),ROW(A579)-509,"")</f>
        <v/>
      </c>
      <c r="C579" s="5" t="str">
        <f>IF(B579="","",INDEX(#REF!,B579))</f>
        <v/>
      </c>
      <c r="D579" s="11" t="str">
        <f>IF(B579="","",SUMIFS(D.2[Doanh thu],#REF!,C579))</f>
        <v/>
      </c>
      <c r="E579" s="11" t="str">
        <f>IF(B579="","",SUMIFS(D.2[Lợi nhuận gộp],#REF!,C579))</f>
        <v/>
      </c>
      <c r="F579" s="21"/>
      <c r="G579" s="21" t="str">
        <f t="shared" si="12"/>
        <v/>
      </c>
      <c r="H579" s="21"/>
      <c r="I579" s="21"/>
      <c r="J579" s="21"/>
      <c r="K579" s="21"/>
    </row>
    <row r="580" spans="2:11" ht="27.75" customHeight="1">
      <c r="B580" s="4" t="str">
        <f>IF(COUNT(#REF!)&gt;=(ROW(A580)-509),ROW(A580)-509,"")</f>
        <v/>
      </c>
      <c r="C580" s="5" t="str">
        <f>IF(B580="","",INDEX(#REF!,B580))</f>
        <v/>
      </c>
      <c r="D580" s="11" t="str">
        <f>IF(B580="","",SUMIFS(D.2[Doanh thu],#REF!,C580))</f>
        <v/>
      </c>
      <c r="E580" s="11" t="str">
        <f>IF(B580="","",SUMIFS(D.2[Lợi nhuận gộp],#REF!,C580))</f>
        <v/>
      </c>
      <c r="F580" s="21"/>
      <c r="G580" s="21" t="str">
        <f t="shared" si="12"/>
        <v/>
      </c>
      <c r="H580" s="21"/>
      <c r="I580" s="21"/>
      <c r="J580" s="21"/>
      <c r="K580" s="21"/>
    </row>
    <row r="581" spans="2:11" ht="27.75" customHeight="1">
      <c r="B581" s="4" t="str">
        <f>IF(COUNT(#REF!)&gt;=(ROW(A581)-509),ROW(A581)-509,"")</f>
        <v/>
      </c>
      <c r="C581" s="5" t="str">
        <f>IF(B581="","",INDEX(#REF!,B581))</f>
        <v/>
      </c>
      <c r="D581" s="11" t="str">
        <f>IF(B581="","",SUMIFS(D.2[Doanh thu],#REF!,C581))</f>
        <v/>
      </c>
      <c r="E581" s="11" t="str">
        <f>IF(B581="","",SUMIFS(D.2[Lợi nhuận gộp],#REF!,C581))</f>
        <v/>
      </c>
      <c r="F581" s="21"/>
      <c r="G581" s="21" t="str">
        <f t="shared" si="12"/>
        <v/>
      </c>
      <c r="H581" s="21"/>
      <c r="I581" s="21"/>
      <c r="J581" s="21"/>
      <c r="K581" s="21"/>
    </row>
    <row r="582" spans="2:11" ht="27.75" customHeight="1">
      <c r="B582" s="4" t="str">
        <f>IF(COUNT(#REF!)&gt;=(ROW(A582)-509),ROW(A582)-509,"")</f>
        <v/>
      </c>
      <c r="C582" s="5" t="str">
        <f>IF(B582="","",INDEX(#REF!,B582))</f>
        <v/>
      </c>
      <c r="D582" s="11" t="str">
        <f>IF(B582="","",SUMIFS(D.2[Doanh thu],#REF!,C582))</f>
        <v/>
      </c>
      <c r="E582" s="11" t="str">
        <f>IF(B582="","",SUMIFS(D.2[Lợi nhuận gộp],#REF!,C582))</f>
        <v/>
      </c>
      <c r="F582" s="21"/>
      <c r="G582" s="21" t="str">
        <f t="shared" si="12"/>
        <v/>
      </c>
      <c r="H582" s="21"/>
      <c r="I582" s="21"/>
      <c r="J582" s="21"/>
      <c r="K582" s="21"/>
    </row>
    <row r="583" spans="2:11" ht="27.75" customHeight="1">
      <c r="B583" s="4" t="str">
        <f>IF(COUNT(#REF!)&gt;=(ROW(A583)-509),ROW(A583)-509,"")</f>
        <v/>
      </c>
      <c r="C583" s="5" t="str">
        <f>IF(B583="","",INDEX(#REF!,B583))</f>
        <v/>
      </c>
      <c r="D583" s="11" t="str">
        <f>IF(B583="","",SUMIFS(D.2[Doanh thu],#REF!,C583))</f>
        <v/>
      </c>
      <c r="E583" s="11" t="str">
        <f>IF(B583="","",SUMIFS(D.2[Lợi nhuận gộp],#REF!,C583))</f>
        <v/>
      </c>
      <c r="F583" s="21"/>
      <c r="G583" s="21" t="str">
        <f t="shared" si="12"/>
        <v/>
      </c>
      <c r="H583" s="21"/>
      <c r="I583" s="21"/>
      <c r="J583" s="21"/>
      <c r="K583" s="21"/>
    </row>
    <row r="584" spans="2:11" ht="27.75" customHeight="1">
      <c r="B584" s="4" t="str">
        <f>IF(COUNT(#REF!)&gt;=(ROW(A584)-509),ROW(A584)-509,"")</f>
        <v/>
      </c>
      <c r="C584" s="5" t="str">
        <f>IF(B584="","",INDEX(#REF!,B584))</f>
        <v/>
      </c>
      <c r="D584" s="11" t="str">
        <f>IF(B584="","",SUMIFS(D.2[Doanh thu],#REF!,C584))</f>
        <v/>
      </c>
      <c r="E584" s="11" t="str">
        <f>IF(B584="","",SUMIFS(D.2[Lợi nhuận gộp],#REF!,C584))</f>
        <v/>
      </c>
      <c r="F584" s="21"/>
      <c r="G584" s="21" t="str">
        <f t="shared" si="12"/>
        <v/>
      </c>
      <c r="H584" s="21"/>
      <c r="I584" s="21"/>
      <c r="J584" s="21"/>
      <c r="K584" s="21"/>
    </row>
    <row r="585" spans="2:11" ht="27.75" customHeight="1">
      <c r="B585" s="4" t="str">
        <f>IF(COUNT(#REF!)&gt;=(ROW(A585)-509),ROW(A585)-509,"")</f>
        <v/>
      </c>
      <c r="C585" s="5" t="str">
        <f>IF(B585="","",INDEX(#REF!,B585))</f>
        <v/>
      </c>
      <c r="D585" s="11" t="str">
        <f>IF(B585="","",SUMIFS(D.2[Doanh thu],#REF!,C585))</f>
        <v/>
      </c>
      <c r="E585" s="11" t="str">
        <f>IF(B585="","",SUMIFS(D.2[Lợi nhuận gộp],#REF!,C585))</f>
        <v/>
      </c>
      <c r="F585" s="21"/>
      <c r="G585" s="21" t="str">
        <f t="shared" si="12"/>
        <v/>
      </c>
      <c r="H585" s="21"/>
      <c r="I585" s="21"/>
      <c r="J585" s="21"/>
      <c r="K585" s="21"/>
    </row>
    <row r="586" spans="2:11" ht="27.75" customHeight="1">
      <c r="B586" s="4" t="str">
        <f>IF(COUNT(#REF!)&gt;=(ROW(A586)-509),ROW(A586)-509,"")</f>
        <v/>
      </c>
      <c r="C586" s="5" t="str">
        <f>IF(B586="","",INDEX(#REF!,B586))</f>
        <v/>
      </c>
      <c r="D586" s="11" t="str">
        <f>IF(B586="","",SUMIFS(D.2[Doanh thu],#REF!,C586))</f>
        <v/>
      </c>
      <c r="E586" s="11" t="str">
        <f>IF(B586="","",SUMIFS(D.2[Lợi nhuận gộp],#REF!,C586))</f>
        <v/>
      </c>
      <c r="F586" s="21"/>
      <c r="G586" s="21" t="str">
        <f t="shared" si="12"/>
        <v/>
      </c>
      <c r="H586" s="21"/>
      <c r="I586" s="21"/>
      <c r="J586" s="21"/>
      <c r="K586" s="21"/>
    </row>
    <row r="587" spans="2:11" ht="27.75" customHeight="1">
      <c r="B587" s="4" t="str">
        <f>IF(COUNT(#REF!)&gt;=(ROW(A587)-509),ROW(A587)-509,"")</f>
        <v/>
      </c>
      <c r="C587" s="5" t="str">
        <f>IF(B587="","",INDEX(#REF!,B587))</f>
        <v/>
      </c>
      <c r="D587" s="11" t="str">
        <f>IF(B587="","",SUMIFS(D.2[Doanh thu],#REF!,C587))</f>
        <v/>
      </c>
      <c r="E587" s="11" t="str">
        <f>IF(B587="","",SUMIFS(D.2[Lợi nhuận gộp],#REF!,C587))</f>
        <v/>
      </c>
      <c r="F587" s="21"/>
      <c r="G587" s="21" t="str">
        <f t="shared" si="12"/>
        <v/>
      </c>
      <c r="H587" s="21"/>
      <c r="I587" s="21"/>
      <c r="J587" s="21"/>
      <c r="K587" s="21"/>
    </row>
    <row r="588" spans="2:11" ht="27.75" customHeight="1">
      <c r="B588" s="4" t="str">
        <f>IF(COUNT(#REF!)&gt;=(ROW(A588)-509),ROW(A588)-509,"")</f>
        <v/>
      </c>
      <c r="C588" s="5" t="str">
        <f>IF(B588="","",INDEX(#REF!,B588))</f>
        <v/>
      </c>
      <c r="D588" s="11" t="str">
        <f>IF(B588="","",SUMIFS(D.2[Doanh thu],#REF!,C588))</f>
        <v/>
      </c>
      <c r="E588" s="11" t="str">
        <f>IF(B588="","",SUMIFS(D.2[Lợi nhuận gộp],#REF!,C588))</f>
        <v/>
      </c>
      <c r="F588" s="21"/>
      <c r="G588" s="21" t="str">
        <f t="shared" si="12"/>
        <v/>
      </c>
      <c r="H588" s="21"/>
      <c r="I588" s="21"/>
      <c r="J588" s="21"/>
      <c r="K588" s="21"/>
    </row>
    <row r="589" spans="2:11" ht="27.75" customHeight="1">
      <c r="B589" s="4" t="str">
        <f>IF(COUNT(#REF!)&gt;=(ROW(A589)-509),ROW(A589)-509,"")</f>
        <v/>
      </c>
      <c r="C589" s="5" t="str">
        <f>IF(B589="","",INDEX(#REF!,B589))</f>
        <v/>
      </c>
      <c r="D589" s="11" t="str">
        <f>IF(B589="","",SUMIFS(D.2[Doanh thu],#REF!,C589))</f>
        <v/>
      </c>
      <c r="E589" s="11" t="str">
        <f>IF(B589="","",SUMIFS(D.2[Lợi nhuận gộp],#REF!,C589))</f>
        <v/>
      </c>
      <c r="F589" s="21"/>
      <c r="G589" s="21" t="str">
        <f t="shared" si="12"/>
        <v/>
      </c>
      <c r="H589" s="21"/>
      <c r="I589" s="21"/>
      <c r="J589" s="21"/>
      <c r="K589" s="21"/>
    </row>
    <row r="590" spans="2:11" ht="27.75" customHeight="1">
      <c r="B590" s="4" t="str">
        <f>IF(COUNT(#REF!)&gt;=(ROW(A590)-509),ROW(A590)-509,"")</f>
        <v/>
      </c>
      <c r="C590" s="5" t="str">
        <f>IF(B590="","",INDEX(#REF!,B590))</f>
        <v/>
      </c>
      <c r="D590" s="11" t="str">
        <f>IF(B590="","",SUMIFS(D.2[Doanh thu],#REF!,C590))</f>
        <v/>
      </c>
      <c r="E590" s="11" t="str">
        <f>IF(B590="","",SUMIFS(D.2[Lợi nhuận gộp],#REF!,C590))</f>
        <v/>
      </c>
      <c r="F590" s="21"/>
      <c r="G590" s="21" t="str">
        <f t="shared" si="12"/>
        <v/>
      </c>
      <c r="H590" s="21"/>
      <c r="I590" s="21"/>
      <c r="J590" s="21"/>
      <c r="K590" s="21"/>
    </row>
    <row r="591" spans="2:11" ht="27.75" customHeight="1">
      <c r="B591" s="4" t="str">
        <f>IF(COUNT(#REF!)&gt;=(ROW(A591)-509),ROW(A591)-509,"")</f>
        <v/>
      </c>
      <c r="C591" s="5" t="str">
        <f>IF(B591="","",INDEX(#REF!,B591))</f>
        <v/>
      </c>
      <c r="D591" s="11" t="str">
        <f>IF(B591="","",SUMIFS(D.2[Doanh thu],#REF!,C591))</f>
        <v/>
      </c>
      <c r="E591" s="11" t="str">
        <f>IF(B591="","",SUMIFS(D.2[Lợi nhuận gộp],#REF!,C591))</f>
        <v/>
      </c>
      <c r="F591" s="21"/>
      <c r="G591" s="21" t="str">
        <f t="shared" si="12"/>
        <v/>
      </c>
      <c r="H591" s="21"/>
      <c r="I591" s="21"/>
      <c r="J591" s="21"/>
      <c r="K591" s="21"/>
    </row>
    <row r="592" spans="2:11" ht="27.75" customHeight="1">
      <c r="B592" s="4" t="str">
        <f>IF(COUNT(#REF!)&gt;=(ROW(A592)-509),ROW(A592)-509,"")</f>
        <v/>
      </c>
      <c r="C592" s="5" t="str">
        <f>IF(B592="","",INDEX(#REF!,B592))</f>
        <v/>
      </c>
      <c r="D592" s="11" t="str">
        <f>IF(B592="","",SUMIFS(D.2[Doanh thu],#REF!,C592))</f>
        <v/>
      </c>
      <c r="E592" s="11" t="str">
        <f>IF(B592="","",SUMIFS(D.2[Lợi nhuận gộp],#REF!,C592))</f>
        <v/>
      </c>
      <c r="F592" s="21"/>
      <c r="G592" s="21" t="str">
        <f t="shared" si="12"/>
        <v/>
      </c>
      <c r="H592" s="21"/>
      <c r="I592" s="21"/>
      <c r="J592" s="21"/>
      <c r="K592" s="21"/>
    </row>
    <row r="593" spans="2:11" ht="27.75" customHeight="1">
      <c r="B593" s="4" t="str">
        <f>IF(COUNT(#REF!)&gt;=(ROW(A593)-509),ROW(A593)-509,"")</f>
        <v/>
      </c>
      <c r="C593" s="5" t="str">
        <f>IF(B593="","",INDEX(#REF!,B593))</f>
        <v/>
      </c>
      <c r="D593" s="11" t="str">
        <f>IF(B593="","",SUMIFS(D.2[Doanh thu],#REF!,C593))</f>
        <v/>
      </c>
      <c r="E593" s="11" t="str">
        <f>IF(B593="","",SUMIFS(D.2[Lợi nhuận gộp],#REF!,C593))</f>
        <v/>
      </c>
      <c r="F593" s="21"/>
      <c r="G593" s="21" t="str">
        <f t="shared" si="12"/>
        <v/>
      </c>
      <c r="H593" s="21"/>
      <c r="I593" s="21"/>
      <c r="J593" s="21"/>
      <c r="K593" s="21"/>
    </row>
    <row r="594" spans="2:11" ht="27.75" customHeight="1">
      <c r="B594" s="4" t="str">
        <f>IF(COUNT(#REF!)&gt;=(ROW(A594)-509),ROW(A594)-509,"")</f>
        <v/>
      </c>
      <c r="C594" s="5" t="str">
        <f>IF(B594="","",INDEX(#REF!,B594))</f>
        <v/>
      </c>
      <c r="D594" s="11" t="str">
        <f>IF(B594="","",SUMIFS(D.2[Doanh thu],#REF!,C594))</f>
        <v/>
      </c>
      <c r="E594" s="11" t="str">
        <f>IF(B594="","",SUMIFS(D.2[Lợi nhuận gộp],#REF!,C594))</f>
        <v/>
      </c>
      <c r="F594" s="21"/>
      <c r="G594" s="21" t="str">
        <f t="shared" si="12"/>
        <v/>
      </c>
      <c r="H594" s="21"/>
      <c r="I594" s="21"/>
      <c r="J594" s="21"/>
      <c r="K594" s="21"/>
    </row>
    <row r="595" spans="2:11" ht="27.75" customHeight="1">
      <c r="B595" s="4" t="str">
        <f>IF(COUNT(#REF!)&gt;=(ROW(A595)-509),ROW(A595)-509,"")</f>
        <v/>
      </c>
      <c r="C595" s="5" t="str">
        <f>IF(B595="","",INDEX(#REF!,B595))</f>
        <v/>
      </c>
      <c r="D595" s="11" t="str">
        <f>IF(B595="","",SUMIFS(D.2[Doanh thu],#REF!,C595))</f>
        <v/>
      </c>
      <c r="E595" s="11" t="str">
        <f>IF(B595="","",SUMIFS(D.2[Lợi nhuận gộp],#REF!,C595))</f>
        <v/>
      </c>
      <c r="F595" s="21"/>
      <c r="G595" s="21" t="str">
        <f t="shared" si="12"/>
        <v/>
      </c>
      <c r="H595" s="21"/>
      <c r="I595" s="21"/>
      <c r="J595" s="21"/>
      <c r="K595" s="21"/>
    </row>
    <row r="596" spans="2:11" ht="27.75" customHeight="1">
      <c r="B596" s="4" t="str">
        <f>IF(COUNT(#REF!)&gt;=(ROW(A596)-509),ROW(A596)-509,"")</f>
        <v/>
      </c>
      <c r="C596" s="5" t="str">
        <f>IF(B596="","",INDEX(#REF!,B596))</f>
        <v/>
      </c>
      <c r="D596" s="11" t="str">
        <f>IF(B596="","",SUMIFS(D.2[Doanh thu],#REF!,C596))</f>
        <v/>
      </c>
      <c r="E596" s="11" t="str">
        <f>IF(B596="","",SUMIFS(D.2[Lợi nhuận gộp],#REF!,C596))</f>
        <v/>
      </c>
      <c r="F596" s="21"/>
      <c r="G596" s="21" t="str">
        <f t="shared" si="12"/>
        <v/>
      </c>
      <c r="H596" s="21"/>
      <c r="I596" s="21"/>
      <c r="J596" s="21"/>
      <c r="K596" s="21"/>
    </row>
    <row r="597" spans="2:11" ht="27.75" customHeight="1">
      <c r="B597" s="4" t="str">
        <f>IF(COUNT(#REF!)&gt;=(ROW(A597)-509),ROW(A597)-509,"")</f>
        <v/>
      </c>
      <c r="C597" s="5" t="str">
        <f>IF(B597="","",INDEX(#REF!,B597))</f>
        <v/>
      </c>
      <c r="D597" s="11" t="str">
        <f>IF(B597="","",SUMIFS(D.2[Doanh thu],#REF!,C597))</f>
        <v/>
      </c>
      <c r="E597" s="11" t="str">
        <f>IF(B597="","",SUMIFS(D.2[Lợi nhuận gộp],#REF!,C597))</f>
        <v/>
      </c>
      <c r="F597" s="21"/>
      <c r="G597" s="21" t="str">
        <f t="shared" si="12"/>
        <v/>
      </c>
      <c r="H597" s="21"/>
      <c r="I597" s="21"/>
      <c r="J597" s="21"/>
      <c r="K597" s="21"/>
    </row>
    <row r="598" spans="2:11" ht="27.75" customHeight="1">
      <c r="B598" s="4" t="str">
        <f>IF(COUNT(#REF!)&gt;=(ROW(A598)-509),ROW(A598)-509,"")</f>
        <v/>
      </c>
      <c r="C598" s="5" t="str">
        <f>IF(B598="","",INDEX(#REF!,B598))</f>
        <v/>
      </c>
      <c r="D598" s="11" t="str">
        <f>IF(B598="","",SUMIFS(D.2[Doanh thu],#REF!,C598))</f>
        <v/>
      </c>
      <c r="E598" s="11" t="str">
        <f>IF(B598="","",SUMIFS(D.2[Lợi nhuận gộp],#REF!,C598))</f>
        <v/>
      </c>
      <c r="F598" s="21"/>
      <c r="G598" s="21" t="str">
        <f t="shared" si="12"/>
        <v/>
      </c>
      <c r="H598" s="21"/>
      <c r="I598" s="21"/>
      <c r="J598" s="21"/>
      <c r="K598" s="21"/>
    </row>
    <row r="599" spans="2:11" ht="27.75" customHeight="1">
      <c r="B599" s="4" t="str">
        <f>IF(COUNT(#REF!)&gt;=(ROW(A599)-509),ROW(A599)-509,"")</f>
        <v/>
      </c>
      <c r="C599" s="5" t="str">
        <f>IF(B599="","",INDEX(#REF!,B599))</f>
        <v/>
      </c>
      <c r="D599" s="11" t="str">
        <f>IF(B599="","",SUMIFS(D.2[Doanh thu],#REF!,C599))</f>
        <v/>
      </c>
      <c r="E599" s="11" t="str">
        <f>IF(B599="","",SUMIFS(D.2[Lợi nhuận gộp],#REF!,C599))</f>
        <v/>
      </c>
      <c r="F599" s="21"/>
      <c r="G599" s="21" t="str">
        <f t="shared" si="12"/>
        <v/>
      </c>
      <c r="H599" s="21"/>
      <c r="I599" s="21"/>
      <c r="J599" s="21"/>
      <c r="K599" s="21"/>
    </row>
    <row r="600" spans="2:11" ht="27.75" customHeight="1">
      <c r="B600" s="4" t="str">
        <f>IF(COUNT(#REF!)&gt;=(ROW(A600)-509),ROW(A600)-509,"")</f>
        <v/>
      </c>
      <c r="C600" s="5" t="str">
        <f>IF(B600="","",INDEX(#REF!,B600))</f>
        <v/>
      </c>
      <c r="D600" s="11" t="str">
        <f>IF(B600="","",SUMIFS(D.2[Doanh thu],#REF!,C600))</f>
        <v/>
      </c>
      <c r="E600" s="11" t="str">
        <f>IF(B600="","",SUMIFS(D.2[Lợi nhuận gộp],#REF!,C600))</f>
        <v/>
      </c>
      <c r="F600" s="21"/>
      <c r="G600" s="21" t="str">
        <f t="shared" si="12"/>
        <v/>
      </c>
      <c r="H600" s="21"/>
      <c r="I600" s="21"/>
      <c r="J600" s="21"/>
      <c r="K600" s="21"/>
    </row>
    <row r="601" spans="2:11" ht="27.75" customHeight="1">
      <c r="B601" s="4" t="str">
        <f>IF(COUNT(#REF!)&gt;=(ROW(A601)-509),ROW(A601)-509,"")</f>
        <v/>
      </c>
      <c r="C601" s="5" t="str">
        <f>IF(B601="","",INDEX(#REF!,B601))</f>
        <v/>
      </c>
      <c r="D601" s="11" t="str">
        <f>IF(B601="","",SUMIFS(D.2[Doanh thu],#REF!,C601))</f>
        <v/>
      </c>
      <c r="E601" s="11" t="str">
        <f>IF(B601="","",SUMIFS(D.2[Lợi nhuận gộp],#REF!,C601))</f>
        <v/>
      </c>
      <c r="F601" s="21"/>
      <c r="G601" s="21" t="str">
        <f t="shared" si="12"/>
        <v/>
      </c>
      <c r="H601" s="21"/>
      <c r="I601" s="21"/>
      <c r="J601" s="21"/>
      <c r="K601" s="21"/>
    </row>
    <row r="602" spans="2:11" ht="27.75" customHeight="1">
      <c r="B602" s="4" t="str">
        <f>IF(COUNT(#REF!)&gt;=(ROW(A602)-509),ROW(A602)-509,"")</f>
        <v/>
      </c>
      <c r="C602" s="5" t="str">
        <f>IF(B602="","",INDEX(#REF!,B602))</f>
        <v/>
      </c>
      <c r="D602" s="11" t="str">
        <f>IF(B602="","",SUMIFS(D.2[Doanh thu],#REF!,C602))</f>
        <v/>
      </c>
      <c r="E602" s="11" t="str">
        <f>IF(B602="","",SUMIFS(D.2[Lợi nhuận gộp],#REF!,C602))</f>
        <v/>
      </c>
      <c r="F602" s="21"/>
      <c r="G602" s="21" t="str">
        <f t="shared" si="12"/>
        <v/>
      </c>
      <c r="H602" s="21"/>
      <c r="I602" s="21"/>
      <c r="J602" s="21"/>
      <c r="K602" s="21"/>
    </row>
    <row r="603" spans="2:11" ht="27.75" customHeight="1">
      <c r="B603" s="4" t="str">
        <f>IF(COUNT(#REF!)&gt;=(ROW(A603)-509),ROW(A603)-509,"")</f>
        <v/>
      </c>
      <c r="C603" s="5" t="str">
        <f>IF(B603="","",INDEX(#REF!,B603))</f>
        <v/>
      </c>
      <c r="D603" s="11" t="str">
        <f>IF(B603="","",SUMIFS(D.2[Doanh thu],#REF!,C603))</f>
        <v/>
      </c>
      <c r="E603" s="11" t="str">
        <f>IF(B603="","",SUMIFS(D.2[Lợi nhuận gộp],#REF!,C603))</f>
        <v/>
      </c>
      <c r="F603" s="21"/>
      <c r="G603" s="21" t="str">
        <f t="shared" si="12"/>
        <v/>
      </c>
      <c r="H603" s="21"/>
      <c r="I603" s="21"/>
      <c r="J603" s="21"/>
      <c r="K603" s="21"/>
    </row>
    <row r="604" spans="2:11" ht="27.75" customHeight="1">
      <c r="B604" s="4" t="str">
        <f>IF(COUNT(#REF!)&gt;=(ROW(A604)-509),ROW(A604)-509,"")</f>
        <v/>
      </c>
      <c r="C604" s="5" t="str">
        <f>IF(B604="","",INDEX(#REF!,B604))</f>
        <v/>
      </c>
      <c r="D604" s="11" t="str">
        <f>IF(B604="","",SUMIFS(D.2[Doanh thu],#REF!,C604))</f>
        <v/>
      </c>
      <c r="E604" s="11" t="str">
        <f>IF(B604="","",SUMIFS(D.2[Lợi nhuận gộp],#REF!,C604))</f>
        <v/>
      </c>
      <c r="F604" s="21"/>
      <c r="G604" s="21" t="str">
        <f t="shared" si="12"/>
        <v/>
      </c>
      <c r="H604" s="21"/>
      <c r="I604" s="21"/>
      <c r="J604" s="21"/>
      <c r="K604" s="21"/>
    </row>
    <row r="605" spans="2:11" ht="27.75" customHeight="1">
      <c r="B605" s="4" t="str">
        <f>IF(COUNT(#REF!)&gt;=(ROW(A605)-509),ROW(A605)-509,"")</f>
        <v/>
      </c>
      <c r="C605" s="5" t="str">
        <f>IF(B605="","",INDEX(#REF!,B605))</f>
        <v/>
      </c>
      <c r="D605" s="11" t="str">
        <f>IF(B605="","",SUMIFS(D.2[Doanh thu],#REF!,C605))</f>
        <v/>
      </c>
      <c r="E605" s="11" t="str">
        <f>IF(B605="","",SUMIFS(D.2[Lợi nhuận gộp],#REF!,C605))</f>
        <v/>
      </c>
      <c r="F605" s="21"/>
      <c r="G605" s="21" t="str">
        <f t="shared" si="12"/>
        <v/>
      </c>
      <c r="H605" s="21"/>
      <c r="I605" s="21"/>
      <c r="J605" s="21"/>
      <c r="K605" s="21"/>
    </row>
    <row r="606" spans="2:11" ht="27.75" customHeight="1">
      <c r="B606" s="4" t="str">
        <f>IF(COUNT(#REF!)&gt;=(ROW(A606)-509),ROW(A606)-509,"")</f>
        <v/>
      </c>
      <c r="C606" s="5" t="str">
        <f>IF(B606="","",INDEX(#REF!,B606))</f>
        <v/>
      </c>
      <c r="D606" s="11" t="str">
        <f>IF(B606="","",SUMIFS(D.2[Doanh thu],#REF!,C606))</f>
        <v/>
      </c>
      <c r="E606" s="11" t="str">
        <f>IF(B606="","",SUMIFS(D.2[Lợi nhuận gộp],#REF!,C606))</f>
        <v/>
      </c>
      <c r="F606" s="21"/>
      <c r="G606" s="21" t="str">
        <f t="shared" si="12"/>
        <v/>
      </c>
      <c r="H606" s="21"/>
      <c r="I606" s="21"/>
      <c r="J606" s="21"/>
      <c r="K606" s="21"/>
    </row>
    <row r="607" spans="2:11" ht="27.75" customHeight="1">
      <c r="B607" s="4" t="str">
        <f>IF(COUNT(#REF!)&gt;=(ROW(A607)-509),ROW(A607)-509,"")</f>
        <v/>
      </c>
      <c r="C607" s="5" t="str">
        <f>IF(B607="","",INDEX(#REF!,B607))</f>
        <v/>
      </c>
      <c r="D607" s="11" t="str">
        <f>IF(B607="","",SUMIFS(D.2[Doanh thu],#REF!,C607))</f>
        <v/>
      </c>
      <c r="E607" s="11" t="str">
        <f>IF(B607="","",SUMIFS(D.2[Lợi nhuận gộp],#REF!,C607))</f>
        <v/>
      </c>
      <c r="F607" s="21"/>
      <c r="G607" s="21" t="str">
        <f t="shared" si="12"/>
        <v/>
      </c>
      <c r="H607" s="21"/>
      <c r="I607" s="21"/>
      <c r="J607" s="21"/>
      <c r="K607" s="21"/>
    </row>
    <row r="608" spans="2:11" ht="27.75" customHeight="1">
      <c r="B608" s="4" t="str">
        <f>IF(COUNT(#REF!)&gt;=(ROW(A608)-509),ROW(A608)-509,"")</f>
        <v/>
      </c>
      <c r="C608" s="5" t="str">
        <f>IF(B608="","",INDEX(#REF!,B608))</f>
        <v/>
      </c>
      <c r="D608" s="11" t="str">
        <f>IF(B608="","",SUMIFS(D.2[Doanh thu],#REF!,C608))</f>
        <v/>
      </c>
      <c r="E608" s="11" t="str">
        <f>IF(B608="","",SUMIFS(D.2[Lợi nhuận gộp],#REF!,C608))</f>
        <v/>
      </c>
      <c r="F608" s="21"/>
      <c r="G608" s="21" t="str">
        <f t="shared" si="12"/>
        <v/>
      </c>
      <c r="H608" s="21"/>
      <c r="I608" s="21"/>
      <c r="J608" s="21"/>
      <c r="K608" s="21"/>
    </row>
    <row r="609" spans="2:11" ht="27.75" customHeight="1">
      <c r="B609" s="4" t="str">
        <f>IF(COUNT(#REF!)&gt;=(ROW(A609)-509),ROW(A609)-509,"")</f>
        <v/>
      </c>
      <c r="C609" s="5" t="str">
        <f>IF(B609="","",INDEX(#REF!,B609))</f>
        <v/>
      </c>
      <c r="D609" s="11" t="str">
        <f>IF(B609="","",SUMIFS(D.2[Doanh thu],#REF!,C609))</f>
        <v/>
      </c>
      <c r="E609" s="11" t="str">
        <f>IF(B609="","",SUMIFS(D.2[Lợi nhuận gộp],#REF!,C609))</f>
        <v/>
      </c>
      <c r="F609" s="21"/>
      <c r="G609" s="21" t="str">
        <f t="shared" si="12"/>
        <v/>
      </c>
      <c r="H609" s="21"/>
      <c r="I609" s="21"/>
      <c r="J609" s="21"/>
      <c r="K609" s="21"/>
    </row>
    <row r="610" spans="2:11" ht="27.75" customHeight="1">
      <c r="B610" s="4" t="str">
        <f>IF(COUNT(#REF!)&gt;=(ROW(A610)-509),ROW(A610)-509,"")</f>
        <v/>
      </c>
      <c r="C610" s="5" t="str">
        <f>IF(B610="","",INDEX(#REF!,B610))</f>
        <v/>
      </c>
      <c r="D610" s="11" t="str">
        <f>IF(B610="","",SUMIFS(D.2[Doanh thu],#REF!,C610))</f>
        <v/>
      </c>
      <c r="E610" s="11" t="str">
        <f>IF(B610="","",SUMIFS(D.2[Lợi nhuận gộp],#REF!,C610))</f>
        <v/>
      </c>
      <c r="F610" s="21"/>
      <c r="G610" s="21" t="str">
        <f t="shared" si="12"/>
        <v/>
      </c>
      <c r="H610" s="21"/>
      <c r="I610" s="21"/>
      <c r="J610" s="21"/>
      <c r="K610" s="21"/>
    </row>
    <row r="611" spans="2:11" ht="27.75" customHeight="1">
      <c r="B611" s="4" t="str">
        <f>IF(COUNT(#REF!)&gt;=(ROW(A611)-509),ROW(A611)-509,"")</f>
        <v/>
      </c>
      <c r="C611" s="5" t="str">
        <f>IF(B611="","",INDEX(#REF!,B611))</f>
        <v/>
      </c>
      <c r="D611" s="11" t="str">
        <f>IF(B611="","",SUMIFS(D.2[Doanh thu],#REF!,C611))</f>
        <v/>
      </c>
      <c r="E611" s="11" t="str">
        <f>IF(B611="","",SUMIFS(D.2[Lợi nhuận gộp],#REF!,C611))</f>
        <v/>
      </c>
      <c r="F611" s="21"/>
      <c r="G611" s="21" t="str">
        <f t="shared" si="12"/>
        <v/>
      </c>
      <c r="H611" s="21"/>
      <c r="I611" s="21"/>
      <c r="J611" s="21"/>
      <c r="K611" s="21"/>
    </row>
    <row r="612" spans="2:11" ht="27.75" customHeight="1">
      <c r="B612" s="4" t="str">
        <f>IF(COUNT(#REF!)&gt;=(ROW(A612)-509),ROW(A612)-509,"")</f>
        <v/>
      </c>
      <c r="C612" s="5" t="str">
        <f>IF(B612="","",INDEX(#REF!,B612))</f>
        <v/>
      </c>
      <c r="D612" s="11" t="str">
        <f>IF(B612="","",SUMIFS(D.2[Doanh thu],#REF!,C612))</f>
        <v/>
      </c>
      <c r="E612" s="11" t="str">
        <f>IF(B612="","",SUMIFS(D.2[Lợi nhuận gộp],#REF!,C612))</f>
        <v/>
      </c>
      <c r="F612" s="21"/>
      <c r="G612" s="21" t="str">
        <f t="shared" si="12"/>
        <v/>
      </c>
      <c r="H612" s="21"/>
      <c r="I612" s="21"/>
      <c r="J612" s="21"/>
      <c r="K612" s="21"/>
    </row>
    <row r="613" spans="2:11" ht="27.75" customHeight="1">
      <c r="B613" s="4" t="str">
        <f>IF(COUNT(#REF!)&gt;=(ROW(A613)-509),ROW(A613)-509,"")</f>
        <v/>
      </c>
      <c r="C613" s="5" t="str">
        <f>IF(B613="","",INDEX(#REF!,B613))</f>
        <v/>
      </c>
      <c r="D613" s="11" t="str">
        <f>IF(B613="","",SUMIFS(D.2[Doanh thu],#REF!,C613))</f>
        <v/>
      </c>
      <c r="E613" s="11" t="str">
        <f>IF(B613="","",SUMIFS(D.2[Lợi nhuận gộp],#REF!,C613))</f>
        <v/>
      </c>
      <c r="F613" s="21"/>
      <c r="G613" s="21" t="str">
        <f t="shared" si="12"/>
        <v/>
      </c>
      <c r="H613" s="21"/>
      <c r="I613" s="21"/>
      <c r="J613" s="21"/>
      <c r="K613" s="21"/>
    </row>
    <row r="614" spans="2:11" ht="27.75" customHeight="1">
      <c r="B614" s="4" t="str">
        <f>IF(COUNT(#REF!)&gt;=(ROW(A614)-509),ROW(A614)-509,"")</f>
        <v/>
      </c>
      <c r="C614" s="5" t="str">
        <f>IF(B614="","",INDEX(#REF!,B614))</f>
        <v/>
      </c>
      <c r="D614" s="11" t="str">
        <f>IF(B614="","",SUMIFS(D.2[Doanh thu],#REF!,C614))</f>
        <v/>
      </c>
      <c r="E614" s="11" t="str">
        <f>IF(B614="","",SUMIFS(D.2[Lợi nhuận gộp],#REF!,C614))</f>
        <v/>
      </c>
      <c r="F614" s="21"/>
      <c r="G614" s="21" t="str">
        <f t="shared" si="12"/>
        <v/>
      </c>
      <c r="H614" s="21"/>
      <c r="I614" s="21"/>
      <c r="J614" s="21"/>
      <c r="K614" s="21"/>
    </row>
    <row r="615" spans="2:11" ht="27.75" customHeight="1">
      <c r="B615" s="4" t="str">
        <f>IF(COUNT(#REF!)&gt;=(ROW(A615)-509),ROW(A615)-509,"")</f>
        <v/>
      </c>
      <c r="C615" s="5" t="str">
        <f>IF(B615="","",INDEX(#REF!,B615))</f>
        <v/>
      </c>
      <c r="D615" s="11" t="str">
        <f>IF(B615="","",SUMIFS(D.2[Doanh thu],#REF!,C615))</f>
        <v/>
      </c>
      <c r="E615" s="11" t="str">
        <f>IF(B615="","",SUMIFS(D.2[Lợi nhuận gộp],#REF!,C615))</f>
        <v/>
      </c>
      <c r="F615" s="21"/>
      <c r="G615" s="21" t="str">
        <f t="shared" si="12"/>
        <v/>
      </c>
      <c r="H615" s="21"/>
      <c r="I615" s="21"/>
      <c r="J615" s="21"/>
      <c r="K615" s="21"/>
    </row>
    <row r="616" spans="2:11" ht="27.75" customHeight="1">
      <c r="B616" s="4" t="str">
        <f>IF(COUNT(#REF!)&gt;=(ROW(A616)-509),ROW(A616)-509,"")</f>
        <v/>
      </c>
      <c r="C616" s="5" t="str">
        <f>IF(B616="","",INDEX(#REF!,B616))</f>
        <v/>
      </c>
      <c r="D616" s="11" t="str">
        <f>IF(B616="","",SUMIFS(D.2[Doanh thu],#REF!,C616))</f>
        <v/>
      </c>
      <c r="E616" s="11" t="str">
        <f>IF(B616="","",SUMIFS(D.2[Lợi nhuận gộp],#REF!,C616))</f>
        <v/>
      </c>
      <c r="F616" s="21"/>
      <c r="G616" s="21" t="str">
        <f t="shared" si="12"/>
        <v/>
      </c>
      <c r="H616" s="21"/>
      <c r="I616" s="21"/>
      <c r="J616" s="21"/>
      <c r="K616" s="21"/>
    </row>
    <row r="617" spans="2:11" ht="27.75" customHeight="1">
      <c r="B617" s="4" t="str">
        <f>IF(COUNT(#REF!)&gt;=(ROW(A617)-509),ROW(A617)-509,"")</f>
        <v/>
      </c>
      <c r="C617" s="5" t="str">
        <f>IF(B617="","",INDEX(#REF!,B617))</f>
        <v/>
      </c>
      <c r="D617" s="11" t="str">
        <f>IF(B617="","",SUMIFS(D.2[Doanh thu],#REF!,C617))</f>
        <v/>
      </c>
      <c r="E617" s="11" t="str">
        <f>IF(B617="","",SUMIFS(D.2[Lợi nhuận gộp],#REF!,C617))</f>
        <v/>
      </c>
      <c r="F617" s="21"/>
      <c r="G617" s="21" t="str">
        <f t="shared" si="12"/>
        <v/>
      </c>
      <c r="H617" s="21"/>
      <c r="I617" s="21"/>
      <c r="J617" s="21"/>
      <c r="K617" s="21"/>
    </row>
    <row r="618" spans="2:11" ht="27.75" customHeight="1">
      <c r="B618" s="4" t="str">
        <f>IF(COUNT(#REF!)&gt;=(ROW(A618)-509),ROW(A618)-509,"")</f>
        <v/>
      </c>
      <c r="C618" s="5" t="str">
        <f>IF(B618="","",INDEX(#REF!,B618))</f>
        <v/>
      </c>
      <c r="D618" s="11" t="str">
        <f>IF(B618="","",SUMIFS(D.2[Doanh thu],#REF!,C618))</f>
        <v/>
      </c>
      <c r="E618" s="11" t="str">
        <f>IF(B618="","",SUMIFS(D.2[Lợi nhuận gộp],#REF!,C618))</f>
        <v/>
      </c>
      <c r="F618" s="21"/>
      <c r="G618" s="21" t="str">
        <f t="shared" si="12"/>
        <v/>
      </c>
      <c r="H618" s="21"/>
      <c r="I618" s="21"/>
      <c r="J618" s="21"/>
      <c r="K618" s="21"/>
    </row>
    <row r="619" spans="2:11" ht="27.75" customHeight="1">
      <c r="B619" s="4" t="str">
        <f>IF(COUNT(#REF!)&gt;=(ROW(A619)-509),ROW(A619)-509,"")</f>
        <v/>
      </c>
      <c r="C619" s="5" t="str">
        <f>IF(B619="","",INDEX(#REF!,B619))</f>
        <v/>
      </c>
      <c r="D619" s="11" t="str">
        <f>IF(B619="","",SUMIFS(D.2[Doanh thu],#REF!,C619))</f>
        <v/>
      </c>
      <c r="E619" s="11" t="str">
        <f>IF(B619="","",SUMIFS(D.2[Lợi nhuận gộp],#REF!,C619))</f>
        <v/>
      </c>
      <c r="F619" s="21"/>
      <c r="G619" s="21" t="str">
        <f t="shared" si="12"/>
        <v/>
      </c>
      <c r="H619" s="21"/>
      <c r="I619" s="21"/>
      <c r="J619" s="21"/>
      <c r="K619" s="21"/>
    </row>
    <row r="620" spans="2:11" ht="27.75" customHeight="1">
      <c r="B620" s="4" t="str">
        <f>IF(COUNT(#REF!)&gt;=(ROW(A620)-509),ROW(A620)-509,"")</f>
        <v/>
      </c>
      <c r="C620" s="5" t="str">
        <f>IF(B620="","",INDEX(#REF!,B620))</f>
        <v/>
      </c>
      <c r="D620" s="11" t="str">
        <f>IF(B620="","",SUMIFS(D.2[Doanh thu],#REF!,C620))</f>
        <v/>
      </c>
      <c r="E620" s="11" t="str">
        <f>IF(B620="","",SUMIFS(D.2[Lợi nhuận gộp],#REF!,C620))</f>
        <v/>
      </c>
      <c r="F620" s="21"/>
      <c r="G620" s="21" t="str">
        <f t="shared" si="12"/>
        <v/>
      </c>
      <c r="H620" s="21"/>
      <c r="I620" s="21"/>
      <c r="J620" s="21"/>
      <c r="K620" s="21"/>
    </row>
    <row r="621" spans="2:11" ht="27.75" customHeight="1">
      <c r="B621" s="4" t="str">
        <f>IF(COUNT(#REF!)&gt;=(ROW(A621)-509),ROW(A621)-509,"")</f>
        <v/>
      </c>
      <c r="C621" s="5" t="str">
        <f>IF(B621="","",INDEX(#REF!,B621))</f>
        <v/>
      </c>
      <c r="D621" s="11" t="str">
        <f>IF(B621="","",SUMIFS(D.2[Doanh thu],#REF!,C621))</f>
        <v/>
      </c>
      <c r="E621" s="11" t="str">
        <f>IF(B621="","",SUMIFS(D.2[Lợi nhuận gộp],#REF!,C621))</f>
        <v/>
      </c>
      <c r="F621" s="21"/>
      <c r="G621" s="21" t="str">
        <f t="shared" si="12"/>
        <v/>
      </c>
      <c r="H621" s="21"/>
      <c r="I621" s="21"/>
      <c r="J621" s="21"/>
      <c r="K621" s="21"/>
    </row>
    <row r="622" spans="2:11" ht="27.75" customHeight="1">
      <c r="B622" s="4" t="str">
        <f>IF(COUNT(#REF!)&gt;=(ROW(A622)-509),ROW(A622)-509,"")</f>
        <v/>
      </c>
      <c r="C622" s="5" t="str">
        <f>IF(B622="","",INDEX(#REF!,B622))</f>
        <v/>
      </c>
      <c r="D622" s="11" t="str">
        <f>IF(B622="","",SUMIFS(D.2[Doanh thu],#REF!,C622))</f>
        <v/>
      </c>
      <c r="E622" s="11" t="str">
        <f>IF(B622="","",SUMIFS(D.2[Lợi nhuận gộp],#REF!,C622))</f>
        <v/>
      </c>
      <c r="F622" s="21"/>
      <c r="G622" s="21" t="str">
        <f t="shared" si="12"/>
        <v/>
      </c>
      <c r="H622" s="21"/>
      <c r="I622" s="21"/>
      <c r="J622" s="21"/>
      <c r="K622" s="21"/>
    </row>
    <row r="623" spans="2:11" ht="27.75" customHeight="1">
      <c r="B623" s="4" t="str">
        <f>IF(COUNT(#REF!)&gt;=(ROW(A623)-509),ROW(A623)-509,"")</f>
        <v/>
      </c>
      <c r="C623" s="5" t="str">
        <f>IF(B623="","",INDEX(#REF!,B623))</f>
        <v/>
      </c>
      <c r="D623" s="11" t="str">
        <f>IF(B623="","",SUMIFS(D.2[Doanh thu],#REF!,C623))</f>
        <v/>
      </c>
      <c r="E623" s="11" t="str">
        <f>IF(B623="","",SUMIFS(D.2[Lợi nhuận gộp],#REF!,C623))</f>
        <v/>
      </c>
      <c r="F623" s="21"/>
      <c r="G623" s="21" t="str">
        <f t="shared" si="12"/>
        <v/>
      </c>
      <c r="H623" s="21"/>
      <c r="I623" s="21"/>
      <c r="J623" s="21"/>
      <c r="K623" s="21"/>
    </row>
    <row r="624" spans="2:11" ht="27.75" customHeight="1">
      <c r="B624" s="4" t="str">
        <f>IF(COUNT(#REF!)&gt;=(ROW(A624)-509),ROW(A624)-509,"")</f>
        <v/>
      </c>
      <c r="C624" s="5" t="str">
        <f>IF(B624="","",INDEX(#REF!,B624))</f>
        <v/>
      </c>
      <c r="D624" s="11" t="str">
        <f>IF(B624="","",SUMIFS(D.2[Doanh thu],#REF!,C624))</f>
        <v/>
      </c>
      <c r="E624" s="11" t="str">
        <f>IF(B624="","",SUMIFS(D.2[Lợi nhuận gộp],#REF!,C624))</f>
        <v/>
      </c>
      <c r="F624" s="21"/>
      <c r="G624" s="21" t="str">
        <f t="shared" si="12"/>
        <v/>
      </c>
      <c r="H624" s="21"/>
      <c r="I624" s="21"/>
      <c r="J624" s="21"/>
      <c r="K624" s="21"/>
    </row>
    <row r="625" spans="2:11" ht="27.75" customHeight="1">
      <c r="B625" s="4" t="str">
        <f>IF(COUNT(#REF!)&gt;=(ROW(A625)-509),ROW(A625)-509,"")</f>
        <v/>
      </c>
      <c r="C625" s="5" t="str">
        <f>IF(B625="","",INDEX(#REF!,B625))</f>
        <v/>
      </c>
      <c r="D625" s="11" t="str">
        <f>IF(B625="","",SUMIFS(D.2[Doanh thu],#REF!,C625))</f>
        <v/>
      </c>
      <c r="E625" s="11" t="str">
        <f>IF(B625="","",SUMIFS(D.2[Lợi nhuận gộp],#REF!,C625))</f>
        <v/>
      </c>
      <c r="F625" s="21"/>
      <c r="G625" s="21" t="str">
        <f t="shared" si="12"/>
        <v/>
      </c>
      <c r="H625" s="21"/>
      <c r="I625" s="21"/>
      <c r="J625" s="21"/>
      <c r="K625" s="21"/>
    </row>
    <row r="626" spans="2:11" ht="27.75" customHeight="1">
      <c r="B626" s="4" t="str">
        <f>IF(COUNT(#REF!)&gt;=(ROW(A626)-509),ROW(A626)-509,"")</f>
        <v/>
      </c>
      <c r="C626" s="5" t="str">
        <f>IF(B626="","",INDEX(#REF!,B626))</f>
        <v/>
      </c>
      <c r="D626" s="11" t="str">
        <f>IF(B626="","",SUMIFS(D.2[Doanh thu],#REF!,C626))</f>
        <v/>
      </c>
      <c r="E626" s="11" t="str">
        <f>IF(B626="","",SUMIFS(D.2[Lợi nhuận gộp],#REF!,C626))</f>
        <v/>
      </c>
      <c r="F626" s="21"/>
      <c r="G626" s="21" t="str">
        <f t="shared" si="12"/>
        <v/>
      </c>
      <c r="H626" s="21"/>
      <c r="I626" s="21"/>
      <c r="J626" s="21"/>
      <c r="K626" s="21"/>
    </row>
    <row r="627" spans="2:11" ht="27.75" customHeight="1">
      <c r="B627" s="4" t="str">
        <f>IF(COUNT(#REF!)&gt;=(ROW(A627)-509),ROW(A627)-509,"")</f>
        <v/>
      </c>
      <c r="C627" s="5" t="str">
        <f>IF(B627="","",INDEX(#REF!,B627))</f>
        <v/>
      </c>
      <c r="D627" s="11" t="str">
        <f>IF(B627="","",SUMIFS(D.2[Doanh thu],#REF!,C627))</f>
        <v/>
      </c>
      <c r="E627" s="11" t="str">
        <f>IF(B627="","",SUMIFS(D.2[Lợi nhuận gộp],#REF!,C627))</f>
        <v/>
      </c>
      <c r="F627" s="21"/>
      <c r="G627" s="21" t="str">
        <f t="shared" si="12"/>
        <v/>
      </c>
      <c r="H627" s="21"/>
      <c r="I627" s="21"/>
      <c r="J627" s="21"/>
      <c r="K627" s="21"/>
    </row>
    <row r="628" spans="2:11" ht="27.75" customHeight="1">
      <c r="B628" s="4" t="str">
        <f>IF(COUNT(#REF!)&gt;=(ROW(A628)-509),ROW(A628)-509,"")</f>
        <v/>
      </c>
      <c r="C628" s="5" t="str">
        <f>IF(B628="","",INDEX(#REF!,B628))</f>
        <v/>
      </c>
      <c r="D628" s="11" t="str">
        <f>IF(B628="","",SUMIFS(D.2[Doanh thu],#REF!,C628))</f>
        <v/>
      </c>
      <c r="E628" s="11" t="str">
        <f>IF(B628="","",SUMIFS(D.2[Lợi nhuận gộp],#REF!,C628))</f>
        <v/>
      </c>
      <c r="F628" s="21"/>
      <c r="G628" s="21" t="str">
        <f t="shared" si="12"/>
        <v/>
      </c>
      <c r="H628" s="21"/>
      <c r="I628" s="21"/>
      <c r="J628" s="21"/>
      <c r="K628" s="21"/>
    </row>
    <row r="629" spans="2:11" ht="27.75" customHeight="1">
      <c r="B629" s="4" t="str">
        <f>IF(COUNT(#REF!)&gt;=(ROW(A629)-509),ROW(A629)-509,"")</f>
        <v/>
      </c>
      <c r="C629" s="5" t="str">
        <f>IF(B629="","",INDEX(#REF!,B629))</f>
        <v/>
      </c>
      <c r="D629" s="11" t="str">
        <f>IF(B629="","",SUMIFS(D.2[Doanh thu],#REF!,C629))</f>
        <v/>
      </c>
      <c r="E629" s="11" t="str">
        <f>IF(B629="","",SUMIFS(D.2[Lợi nhuận gộp],#REF!,C629))</f>
        <v/>
      </c>
      <c r="F629" s="21"/>
      <c r="G629" s="21" t="str">
        <f t="shared" si="12"/>
        <v/>
      </c>
      <c r="H629" s="21"/>
      <c r="I629" s="21"/>
      <c r="J629" s="21"/>
      <c r="K629" s="21"/>
    </row>
    <row r="630" spans="2:11" ht="27.75" customHeight="1">
      <c r="B630" s="4" t="str">
        <f>IF(COUNT(#REF!)&gt;=(ROW(A630)-509),ROW(A630)-509,"")</f>
        <v/>
      </c>
      <c r="C630" s="5" t="str">
        <f>IF(B630="","",INDEX(#REF!,B630))</f>
        <v/>
      </c>
      <c r="D630" s="11" t="str">
        <f>IF(B630="","",SUMIFS(D.2[Doanh thu],#REF!,C630))</f>
        <v/>
      </c>
      <c r="E630" s="11" t="str">
        <f>IF(B630="","",SUMIFS(D.2[Lợi nhuận gộp],#REF!,C630))</f>
        <v/>
      </c>
      <c r="F630" s="21"/>
      <c r="G630" s="21" t="str">
        <f t="shared" si="12"/>
        <v/>
      </c>
      <c r="H630" s="21"/>
      <c r="I630" s="21"/>
      <c r="J630" s="21"/>
      <c r="K630" s="21"/>
    </row>
    <row r="631" spans="2:11" ht="27.75" customHeight="1">
      <c r="B631" s="4" t="str">
        <f>IF(COUNT(#REF!)&gt;=(ROW(A631)-509),ROW(A631)-509,"")</f>
        <v/>
      </c>
      <c r="C631" s="5" t="str">
        <f>IF(B631="","",INDEX(#REF!,B631))</f>
        <v/>
      </c>
      <c r="D631" s="11" t="str">
        <f>IF(B631="","",SUMIFS(D.2[Doanh thu],#REF!,C631))</f>
        <v/>
      </c>
      <c r="E631" s="11" t="str">
        <f>IF(B631="","",SUMIFS(D.2[Lợi nhuận gộp],#REF!,C631))</f>
        <v/>
      </c>
      <c r="F631" s="21"/>
      <c r="G631" s="21" t="str">
        <f t="shared" si="12"/>
        <v/>
      </c>
      <c r="H631" s="21"/>
      <c r="I631" s="21"/>
      <c r="J631" s="21"/>
      <c r="K631" s="21"/>
    </row>
    <row r="632" spans="2:11" ht="27.75" customHeight="1">
      <c r="B632" s="4" t="str">
        <f>IF(COUNT(#REF!)&gt;=(ROW(A632)-509),ROW(A632)-509,"")</f>
        <v/>
      </c>
      <c r="C632" s="5" t="str">
        <f>IF(B632="","",INDEX(#REF!,B632))</f>
        <v/>
      </c>
      <c r="D632" s="11" t="str">
        <f>IF(B632="","",SUMIFS(D.2[Doanh thu],#REF!,C632))</f>
        <v/>
      </c>
      <c r="E632" s="11" t="str">
        <f>IF(B632="","",SUMIFS(D.2[Lợi nhuận gộp],#REF!,C632))</f>
        <v/>
      </c>
      <c r="F632" s="21"/>
      <c r="G632" s="21" t="str">
        <f t="shared" si="12"/>
        <v/>
      </c>
      <c r="H632" s="21"/>
      <c r="I632" s="21"/>
      <c r="J632" s="21"/>
      <c r="K632" s="21"/>
    </row>
    <row r="633" spans="2:11" ht="27.75" customHeight="1">
      <c r="B633" s="4" t="str">
        <f>IF(COUNT(#REF!)&gt;=(ROW(A633)-509),ROW(A633)-509,"")</f>
        <v/>
      </c>
      <c r="C633" s="5" t="str">
        <f>IF(B633="","",INDEX(#REF!,B633))</f>
        <v/>
      </c>
      <c r="D633" s="11" t="str">
        <f>IF(B633="","",SUMIFS(D.2[Doanh thu],#REF!,C633))</f>
        <v/>
      </c>
      <c r="E633" s="11" t="str">
        <f>IF(B633="","",SUMIFS(D.2[Lợi nhuận gộp],#REF!,C633))</f>
        <v/>
      </c>
      <c r="F633" s="21"/>
      <c r="G633" s="21" t="str">
        <f t="shared" si="12"/>
        <v/>
      </c>
      <c r="H633" s="21"/>
      <c r="I633" s="21"/>
      <c r="J633" s="21"/>
      <c r="K633" s="21"/>
    </row>
    <row r="634" spans="2:11" ht="27.75" customHeight="1">
      <c r="B634" s="4" t="str">
        <f>IF(COUNT(#REF!)&gt;=(ROW(A634)-509),ROW(A634)-509,"")</f>
        <v/>
      </c>
      <c r="C634" s="5" t="str">
        <f>IF(B634="","",INDEX(#REF!,B634))</f>
        <v/>
      </c>
      <c r="D634" s="11" t="str">
        <f>IF(B634="","",SUMIFS(D.2[Doanh thu],#REF!,C634))</f>
        <v/>
      </c>
      <c r="E634" s="11" t="str">
        <f>IF(B634="","",SUMIFS(D.2[Lợi nhuận gộp],#REF!,C634))</f>
        <v/>
      </c>
      <c r="F634" s="21"/>
      <c r="G634" s="21" t="str">
        <f t="shared" si="12"/>
        <v/>
      </c>
      <c r="H634" s="21"/>
      <c r="I634" s="21"/>
      <c r="J634" s="21"/>
      <c r="K634" s="21"/>
    </row>
    <row r="635" spans="2:11" ht="27.75" customHeight="1">
      <c r="B635" s="4" t="str">
        <f>IF(COUNT(#REF!)&gt;=(ROW(A635)-509),ROW(A635)-509,"")</f>
        <v/>
      </c>
      <c r="C635" s="5" t="str">
        <f>IF(B635="","",INDEX(#REF!,B635))</f>
        <v/>
      </c>
      <c r="D635" s="11" t="str">
        <f>IF(B635="","",SUMIFS(D.2[Doanh thu],#REF!,C635))</f>
        <v/>
      </c>
      <c r="E635" s="11" t="str">
        <f>IF(B635="","",SUMIFS(D.2[Lợi nhuận gộp],#REF!,C635))</f>
        <v/>
      </c>
      <c r="F635" s="21"/>
      <c r="G635" s="21" t="str">
        <f t="shared" ref="G635:G698" si="13">IF(OR(B635="",E635=0),"",RANK(E635,B6LoiNhuanGopNVBH))</f>
        <v/>
      </c>
      <c r="H635" s="21"/>
      <c r="I635" s="21"/>
      <c r="J635" s="21"/>
      <c r="K635" s="21"/>
    </row>
    <row r="636" spans="2:11" ht="27.75" customHeight="1">
      <c r="B636" s="4" t="str">
        <f>IF(COUNT(#REF!)&gt;=(ROW(A636)-509),ROW(A636)-509,"")</f>
        <v/>
      </c>
      <c r="C636" s="5" t="str">
        <f>IF(B636="","",INDEX(#REF!,B636))</f>
        <v/>
      </c>
      <c r="D636" s="11" t="str">
        <f>IF(B636="","",SUMIFS(D.2[Doanh thu],#REF!,C636))</f>
        <v/>
      </c>
      <c r="E636" s="11" t="str">
        <f>IF(B636="","",SUMIFS(D.2[Lợi nhuận gộp],#REF!,C636))</f>
        <v/>
      </c>
      <c r="F636" s="21"/>
      <c r="G636" s="21" t="str">
        <f t="shared" si="13"/>
        <v/>
      </c>
      <c r="H636" s="21"/>
      <c r="I636" s="21"/>
      <c r="J636" s="21"/>
      <c r="K636" s="21"/>
    </row>
    <row r="637" spans="2:11" ht="27.75" customHeight="1">
      <c r="B637" s="4" t="str">
        <f>IF(COUNT(#REF!)&gt;=(ROW(A637)-509),ROW(A637)-509,"")</f>
        <v/>
      </c>
      <c r="C637" s="5" t="str">
        <f>IF(B637="","",INDEX(#REF!,B637))</f>
        <v/>
      </c>
      <c r="D637" s="11" t="str">
        <f>IF(B637="","",SUMIFS(D.2[Doanh thu],#REF!,C637))</f>
        <v/>
      </c>
      <c r="E637" s="11" t="str">
        <f>IF(B637="","",SUMIFS(D.2[Lợi nhuận gộp],#REF!,C637))</f>
        <v/>
      </c>
      <c r="F637" s="21"/>
      <c r="G637" s="21" t="str">
        <f t="shared" si="13"/>
        <v/>
      </c>
      <c r="H637" s="21"/>
      <c r="I637" s="21"/>
      <c r="J637" s="21"/>
      <c r="K637" s="21"/>
    </row>
    <row r="638" spans="2:11" ht="27.75" customHeight="1">
      <c r="B638" s="4" t="str">
        <f>IF(COUNT(#REF!)&gt;=(ROW(A638)-509),ROW(A638)-509,"")</f>
        <v/>
      </c>
      <c r="C638" s="5" t="str">
        <f>IF(B638="","",INDEX(#REF!,B638))</f>
        <v/>
      </c>
      <c r="D638" s="11" t="str">
        <f>IF(B638="","",SUMIFS(D.2[Doanh thu],#REF!,C638))</f>
        <v/>
      </c>
      <c r="E638" s="11" t="str">
        <f>IF(B638="","",SUMIFS(D.2[Lợi nhuận gộp],#REF!,C638))</f>
        <v/>
      </c>
      <c r="F638" s="21"/>
      <c r="G638" s="21" t="str">
        <f t="shared" si="13"/>
        <v/>
      </c>
      <c r="H638" s="21"/>
      <c r="I638" s="21"/>
      <c r="J638" s="21"/>
      <c r="K638" s="21"/>
    </row>
    <row r="639" spans="2:11" ht="27.75" customHeight="1">
      <c r="B639" s="4" t="str">
        <f>IF(COUNT(#REF!)&gt;=(ROW(A639)-509),ROW(A639)-509,"")</f>
        <v/>
      </c>
      <c r="C639" s="5" t="str">
        <f>IF(B639="","",INDEX(#REF!,B639))</f>
        <v/>
      </c>
      <c r="D639" s="11" t="str">
        <f>IF(B639="","",SUMIFS(D.2[Doanh thu],#REF!,C639))</f>
        <v/>
      </c>
      <c r="E639" s="11" t="str">
        <f>IF(B639="","",SUMIFS(D.2[Lợi nhuận gộp],#REF!,C639))</f>
        <v/>
      </c>
      <c r="F639" s="21"/>
      <c r="G639" s="21" t="str">
        <f t="shared" si="13"/>
        <v/>
      </c>
      <c r="H639" s="21"/>
      <c r="I639" s="21"/>
      <c r="J639" s="21"/>
      <c r="K639" s="21"/>
    </row>
    <row r="640" spans="2:11" ht="27.75" customHeight="1">
      <c r="B640" s="4" t="str">
        <f>IF(COUNT(#REF!)&gt;=(ROW(A640)-509),ROW(A640)-509,"")</f>
        <v/>
      </c>
      <c r="C640" s="5" t="str">
        <f>IF(B640="","",INDEX(#REF!,B640))</f>
        <v/>
      </c>
      <c r="D640" s="11" t="str">
        <f>IF(B640="","",SUMIFS(D.2[Doanh thu],#REF!,C640))</f>
        <v/>
      </c>
      <c r="E640" s="11" t="str">
        <f>IF(B640="","",SUMIFS(D.2[Lợi nhuận gộp],#REF!,C640))</f>
        <v/>
      </c>
      <c r="F640" s="21"/>
      <c r="G640" s="21" t="str">
        <f t="shared" si="13"/>
        <v/>
      </c>
      <c r="H640" s="21"/>
      <c r="I640" s="21"/>
      <c r="J640" s="21"/>
      <c r="K640" s="21"/>
    </row>
    <row r="641" spans="2:11" ht="27.75" customHeight="1">
      <c r="B641" s="4" t="str">
        <f>IF(COUNT(#REF!)&gt;=(ROW(A641)-509),ROW(A641)-509,"")</f>
        <v/>
      </c>
      <c r="C641" s="5" t="str">
        <f>IF(B641="","",INDEX(#REF!,B641))</f>
        <v/>
      </c>
      <c r="D641" s="11" t="str">
        <f>IF(B641="","",SUMIFS(D.2[Doanh thu],#REF!,C641))</f>
        <v/>
      </c>
      <c r="E641" s="11" t="str">
        <f>IF(B641="","",SUMIFS(D.2[Lợi nhuận gộp],#REF!,C641))</f>
        <v/>
      </c>
      <c r="F641" s="21"/>
      <c r="G641" s="21" t="str">
        <f t="shared" si="13"/>
        <v/>
      </c>
      <c r="H641" s="21"/>
      <c r="I641" s="21"/>
      <c r="J641" s="21"/>
      <c r="K641" s="21"/>
    </row>
    <row r="642" spans="2:11" ht="27.75" customHeight="1">
      <c r="B642" s="4" t="str">
        <f>IF(COUNT(#REF!)&gt;=(ROW(A642)-509),ROW(A642)-509,"")</f>
        <v/>
      </c>
      <c r="C642" s="5" t="str">
        <f>IF(B642="","",INDEX(#REF!,B642))</f>
        <v/>
      </c>
      <c r="D642" s="11" t="str">
        <f>IF(B642="","",SUMIFS(D.2[Doanh thu],#REF!,C642))</f>
        <v/>
      </c>
      <c r="E642" s="11" t="str">
        <f>IF(B642="","",SUMIFS(D.2[Lợi nhuận gộp],#REF!,C642))</f>
        <v/>
      </c>
      <c r="F642" s="21"/>
      <c r="G642" s="21" t="str">
        <f t="shared" si="13"/>
        <v/>
      </c>
      <c r="H642" s="21"/>
      <c r="I642" s="21"/>
      <c r="J642" s="21"/>
      <c r="K642" s="21"/>
    </row>
    <row r="643" spans="2:11" ht="27.75" customHeight="1">
      <c r="B643" s="4" t="str">
        <f>IF(COUNT(#REF!)&gt;=(ROW(A643)-509),ROW(A643)-509,"")</f>
        <v/>
      </c>
      <c r="C643" s="5" t="str">
        <f>IF(B643="","",INDEX(#REF!,B643))</f>
        <v/>
      </c>
      <c r="D643" s="11" t="str">
        <f>IF(B643="","",SUMIFS(D.2[Doanh thu],#REF!,C643))</f>
        <v/>
      </c>
      <c r="E643" s="11" t="str">
        <f>IF(B643="","",SUMIFS(D.2[Lợi nhuận gộp],#REF!,C643))</f>
        <v/>
      </c>
      <c r="F643" s="21"/>
      <c r="G643" s="21" t="str">
        <f t="shared" si="13"/>
        <v/>
      </c>
      <c r="H643" s="21"/>
      <c r="I643" s="21"/>
      <c r="J643" s="21"/>
      <c r="K643" s="21"/>
    </row>
    <row r="644" spans="2:11" ht="27.75" customHeight="1">
      <c r="B644" s="4" t="str">
        <f>IF(COUNT(#REF!)&gt;=(ROW(A644)-509),ROW(A644)-509,"")</f>
        <v/>
      </c>
      <c r="C644" s="5" t="str">
        <f>IF(B644="","",INDEX(#REF!,B644))</f>
        <v/>
      </c>
      <c r="D644" s="11" t="str">
        <f>IF(B644="","",SUMIFS(D.2[Doanh thu],#REF!,C644))</f>
        <v/>
      </c>
      <c r="E644" s="11" t="str">
        <f>IF(B644="","",SUMIFS(D.2[Lợi nhuận gộp],#REF!,C644))</f>
        <v/>
      </c>
      <c r="F644" s="21"/>
      <c r="G644" s="21" t="str">
        <f t="shared" si="13"/>
        <v/>
      </c>
      <c r="H644" s="21"/>
      <c r="I644" s="21"/>
      <c r="J644" s="21"/>
      <c r="K644" s="21"/>
    </row>
    <row r="645" spans="2:11" ht="27.75" customHeight="1">
      <c r="B645" s="4" t="str">
        <f>IF(COUNT(#REF!)&gt;=(ROW(A645)-509),ROW(A645)-509,"")</f>
        <v/>
      </c>
      <c r="C645" s="5" t="str">
        <f>IF(B645="","",INDEX(#REF!,B645))</f>
        <v/>
      </c>
      <c r="D645" s="11" t="str">
        <f>IF(B645="","",SUMIFS(D.2[Doanh thu],#REF!,C645))</f>
        <v/>
      </c>
      <c r="E645" s="11" t="str">
        <f>IF(B645="","",SUMIFS(D.2[Lợi nhuận gộp],#REF!,C645))</f>
        <v/>
      </c>
      <c r="F645" s="21"/>
      <c r="G645" s="21" t="str">
        <f t="shared" si="13"/>
        <v/>
      </c>
      <c r="H645" s="21"/>
      <c r="I645" s="21"/>
      <c r="J645" s="21"/>
      <c r="K645" s="21"/>
    </row>
    <row r="646" spans="2:11" ht="27.75" customHeight="1">
      <c r="B646" s="4" t="str">
        <f>IF(COUNT(#REF!)&gt;=(ROW(A646)-509),ROW(A646)-509,"")</f>
        <v/>
      </c>
      <c r="C646" s="5" t="str">
        <f>IF(B646="","",INDEX(#REF!,B646))</f>
        <v/>
      </c>
      <c r="D646" s="11" t="str">
        <f>IF(B646="","",SUMIFS(D.2[Doanh thu],#REF!,C646))</f>
        <v/>
      </c>
      <c r="E646" s="11" t="str">
        <f>IF(B646="","",SUMIFS(D.2[Lợi nhuận gộp],#REF!,C646))</f>
        <v/>
      </c>
      <c r="F646" s="21"/>
      <c r="G646" s="21" t="str">
        <f t="shared" si="13"/>
        <v/>
      </c>
      <c r="H646" s="21"/>
      <c r="I646" s="21"/>
      <c r="J646" s="21"/>
      <c r="K646" s="21"/>
    </row>
    <row r="647" spans="2:11" ht="27.75" customHeight="1">
      <c r="B647" s="4" t="str">
        <f>IF(COUNT(#REF!)&gt;=(ROW(A647)-509),ROW(A647)-509,"")</f>
        <v/>
      </c>
      <c r="C647" s="5" t="str">
        <f>IF(B647="","",INDEX(#REF!,B647))</f>
        <v/>
      </c>
      <c r="D647" s="11" t="str">
        <f>IF(B647="","",SUMIFS(D.2[Doanh thu],#REF!,C647))</f>
        <v/>
      </c>
      <c r="E647" s="11" t="str">
        <f>IF(B647="","",SUMIFS(D.2[Lợi nhuận gộp],#REF!,C647))</f>
        <v/>
      </c>
      <c r="F647" s="21"/>
      <c r="G647" s="21" t="str">
        <f t="shared" si="13"/>
        <v/>
      </c>
      <c r="H647" s="21"/>
      <c r="I647" s="21"/>
      <c r="J647" s="21"/>
      <c r="K647" s="21"/>
    </row>
    <row r="648" spans="2:11" ht="27.75" customHeight="1">
      <c r="B648" s="4" t="str">
        <f>IF(COUNT(#REF!)&gt;=(ROW(A648)-509),ROW(A648)-509,"")</f>
        <v/>
      </c>
      <c r="C648" s="5" t="str">
        <f>IF(B648="","",INDEX(#REF!,B648))</f>
        <v/>
      </c>
      <c r="D648" s="11" t="str">
        <f>IF(B648="","",SUMIFS(D.2[Doanh thu],#REF!,C648))</f>
        <v/>
      </c>
      <c r="E648" s="11" t="str">
        <f>IF(B648="","",SUMIFS(D.2[Lợi nhuận gộp],#REF!,C648))</f>
        <v/>
      </c>
      <c r="F648" s="21"/>
      <c r="G648" s="21" t="str">
        <f t="shared" si="13"/>
        <v/>
      </c>
      <c r="H648" s="21"/>
      <c r="I648" s="21"/>
      <c r="J648" s="21"/>
      <c r="K648" s="21"/>
    </row>
    <row r="649" spans="2:11" ht="27.75" customHeight="1">
      <c r="B649" s="4" t="str">
        <f>IF(COUNT(#REF!)&gt;=(ROW(A649)-509),ROW(A649)-509,"")</f>
        <v/>
      </c>
      <c r="C649" s="5" t="str">
        <f>IF(B649="","",INDEX(#REF!,B649))</f>
        <v/>
      </c>
      <c r="D649" s="11" t="str">
        <f>IF(B649="","",SUMIFS(D.2[Doanh thu],#REF!,C649))</f>
        <v/>
      </c>
      <c r="E649" s="11" t="str">
        <f>IF(B649="","",SUMIFS(D.2[Lợi nhuận gộp],#REF!,C649))</f>
        <v/>
      </c>
      <c r="F649" s="21"/>
      <c r="G649" s="21" t="str">
        <f t="shared" si="13"/>
        <v/>
      </c>
      <c r="H649" s="21"/>
      <c r="I649" s="21"/>
      <c r="J649" s="21"/>
      <c r="K649" s="21"/>
    </row>
    <row r="650" spans="2:11" ht="27.75" customHeight="1">
      <c r="B650" s="4" t="str">
        <f>IF(COUNT(#REF!)&gt;=(ROW(A650)-509),ROW(A650)-509,"")</f>
        <v/>
      </c>
      <c r="C650" s="5" t="str">
        <f>IF(B650="","",INDEX(#REF!,B650))</f>
        <v/>
      </c>
      <c r="D650" s="11" t="str">
        <f>IF(B650="","",SUMIFS(D.2[Doanh thu],#REF!,C650))</f>
        <v/>
      </c>
      <c r="E650" s="11" t="str">
        <f>IF(B650="","",SUMIFS(D.2[Lợi nhuận gộp],#REF!,C650))</f>
        <v/>
      </c>
      <c r="F650" s="21"/>
      <c r="G650" s="21" t="str">
        <f t="shared" si="13"/>
        <v/>
      </c>
      <c r="H650" s="21"/>
      <c r="I650" s="21"/>
      <c r="J650" s="21"/>
      <c r="K650" s="21"/>
    </row>
    <row r="651" spans="2:11" ht="27.75" customHeight="1">
      <c r="B651" s="4" t="str">
        <f>IF(COUNT(#REF!)&gt;=(ROW(A651)-509),ROW(A651)-509,"")</f>
        <v/>
      </c>
      <c r="C651" s="5" t="str">
        <f>IF(B651="","",INDEX(#REF!,B651))</f>
        <v/>
      </c>
      <c r="D651" s="11" t="str">
        <f>IF(B651="","",SUMIFS(D.2[Doanh thu],#REF!,C651))</f>
        <v/>
      </c>
      <c r="E651" s="11" t="str">
        <f>IF(B651="","",SUMIFS(D.2[Lợi nhuận gộp],#REF!,C651))</f>
        <v/>
      </c>
      <c r="F651" s="21"/>
      <c r="G651" s="21" t="str">
        <f t="shared" si="13"/>
        <v/>
      </c>
      <c r="H651" s="21"/>
      <c r="I651" s="21"/>
      <c r="J651" s="21"/>
      <c r="K651" s="21"/>
    </row>
    <row r="652" spans="2:11" ht="27.75" customHeight="1">
      <c r="B652" s="4" t="str">
        <f>IF(COUNT(#REF!)&gt;=(ROW(A652)-509),ROW(A652)-509,"")</f>
        <v/>
      </c>
      <c r="C652" s="5" t="str">
        <f>IF(B652="","",INDEX(#REF!,B652))</f>
        <v/>
      </c>
      <c r="D652" s="11" t="str">
        <f>IF(B652="","",SUMIFS(D.2[Doanh thu],#REF!,C652))</f>
        <v/>
      </c>
      <c r="E652" s="11" t="str">
        <f>IF(B652="","",SUMIFS(D.2[Lợi nhuận gộp],#REF!,C652))</f>
        <v/>
      </c>
      <c r="F652" s="21"/>
      <c r="G652" s="21" t="str">
        <f t="shared" si="13"/>
        <v/>
      </c>
      <c r="H652" s="21"/>
      <c r="I652" s="21"/>
      <c r="J652" s="21"/>
      <c r="K652" s="21"/>
    </row>
    <row r="653" spans="2:11" ht="27.75" customHeight="1">
      <c r="B653" s="4" t="str">
        <f>IF(COUNT(#REF!)&gt;=(ROW(A653)-509),ROW(A653)-509,"")</f>
        <v/>
      </c>
      <c r="C653" s="5" t="str">
        <f>IF(B653="","",INDEX(#REF!,B653))</f>
        <v/>
      </c>
      <c r="D653" s="11" t="str">
        <f>IF(B653="","",SUMIFS(D.2[Doanh thu],#REF!,C653))</f>
        <v/>
      </c>
      <c r="E653" s="11" t="str">
        <f>IF(B653="","",SUMIFS(D.2[Lợi nhuận gộp],#REF!,C653))</f>
        <v/>
      </c>
      <c r="F653" s="21"/>
      <c r="G653" s="21" t="str">
        <f t="shared" si="13"/>
        <v/>
      </c>
      <c r="H653" s="21"/>
      <c r="I653" s="21"/>
      <c r="J653" s="21"/>
      <c r="K653" s="21"/>
    </row>
    <row r="654" spans="2:11" ht="27.75" customHeight="1">
      <c r="B654" s="4" t="str">
        <f>IF(COUNT(#REF!)&gt;=(ROW(A654)-509),ROW(A654)-509,"")</f>
        <v/>
      </c>
      <c r="C654" s="5" t="str">
        <f>IF(B654="","",INDEX(#REF!,B654))</f>
        <v/>
      </c>
      <c r="D654" s="11" t="str">
        <f>IF(B654="","",SUMIFS(D.2[Doanh thu],#REF!,C654))</f>
        <v/>
      </c>
      <c r="E654" s="11" t="str">
        <f>IF(B654="","",SUMIFS(D.2[Lợi nhuận gộp],#REF!,C654))</f>
        <v/>
      </c>
      <c r="F654" s="21"/>
      <c r="G654" s="21" t="str">
        <f t="shared" si="13"/>
        <v/>
      </c>
      <c r="H654" s="21"/>
      <c r="I654" s="21"/>
      <c r="J654" s="21"/>
      <c r="K654" s="21"/>
    </row>
    <row r="655" spans="2:11" ht="27.75" customHeight="1">
      <c r="B655" s="4" t="str">
        <f>IF(COUNT(#REF!)&gt;=(ROW(A655)-509),ROW(A655)-509,"")</f>
        <v/>
      </c>
      <c r="C655" s="5" t="str">
        <f>IF(B655="","",INDEX(#REF!,B655))</f>
        <v/>
      </c>
      <c r="D655" s="11" t="str">
        <f>IF(B655="","",SUMIFS(D.2[Doanh thu],#REF!,C655))</f>
        <v/>
      </c>
      <c r="E655" s="11" t="str">
        <f>IF(B655="","",SUMIFS(D.2[Lợi nhuận gộp],#REF!,C655))</f>
        <v/>
      </c>
      <c r="F655" s="21"/>
      <c r="G655" s="21" t="str">
        <f t="shared" si="13"/>
        <v/>
      </c>
      <c r="H655" s="21"/>
      <c r="I655" s="21"/>
      <c r="J655" s="21"/>
      <c r="K655" s="21"/>
    </row>
    <row r="656" spans="2:11" ht="27.75" customHeight="1">
      <c r="B656" s="4" t="str">
        <f>IF(COUNT(#REF!)&gt;=(ROW(A656)-509),ROW(A656)-509,"")</f>
        <v/>
      </c>
      <c r="C656" s="5" t="str">
        <f>IF(B656="","",INDEX(#REF!,B656))</f>
        <v/>
      </c>
      <c r="D656" s="11" t="str">
        <f>IF(B656="","",SUMIFS(D.2[Doanh thu],#REF!,C656))</f>
        <v/>
      </c>
      <c r="E656" s="11" t="str">
        <f>IF(B656="","",SUMIFS(D.2[Lợi nhuận gộp],#REF!,C656))</f>
        <v/>
      </c>
      <c r="F656" s="21"/>
      <c r="G656" s="21" t="str">
        <f t="shared" si="13"/>
        <v/>
      </c>
      <c r="H656" s="21"/>
      <c r="I656" s="21"/>
      <c r="J656" s="21"/>
      <c r="K656" s="21"/>
    </row>
    <row r="657" spans="2:11" ht="27.75" customHeight="1">
      <c r="B657" s="4" t="str">
        <f>IF(COUNT(#REF!)&gt;=(ROW(A657)-509),ROW(A657)-509,"")</f>
        <v/>
      </c>
      <c r="C657" s="5" t="str">
        <f>IF(B657="","",INDEX(#REF!,B657))</f>
        <v/>
      </c>
      <c r="D657" s="11" t="str">
        <f>IF(B657="","",SUMIFS(D.2[Doanh thu],#REF!,C657))</f>
        <v/>
      </c>
      <c r="E657" s="11" t="str">
        <f>IF(B657="","",SUMIFS(D.2[Lợi nhuận gộp],#REF!,C657))</f>
        <v/>
      </c>
      <c r="F657" s="21"/>
      <c r="G657" s="21" t="str">
        <f t="shared" si="13"/>
        <v/>
      </c>
      <c r="H657" s="21"/>
      <c r="I657" s="21"/>
      <c r="J657" s="21"/>
      <c r="K657" s="21"/>
    </row>
    <row r="658" spans="2:11" ht="27.75" customHeight="1">
      <c r="B658" s="4" t="str">
        <f>IF(COUNT(#REF!)&gt;=(ROW(A658)-509),ROW(A658)-509,"")</f>
        <v/>
      </c>
      <c r="C658" s="5" t="str">
        <f>IF(B658="","",INDEX(#REF!,B658))</f>
        <v/>
      </c>
      <c r="D658" s="11" t="str">
        <f>IF(B658="","",SUMIFS(D.2[Doanh thu],#REF!,C658))</f>
        <v/>
      </c>
      <c r="E658" s="11" t="str">
        <f>IF(B658="","",SUMIFS(D.2[Lợi nhuận gộp],#REF!,C658))</f>
        <v/>
      </c>
      <c r="F658" s="21"/>
      <c r="G658" s="21" t="str">
        <f t="shared" si="13"/>
        <v/>
      </c>
      <c r="H658" s="21"/>
      <c r="I658" s="21"/>
      <c r="J658" s="21"/>
      <c r="K658" s="21"/>
    </row>
    <row r="659" spans="2:11" ht="27.75" customHeight="1">
      <c r="B659" s="4" t="str">
        <f>IF(COUNT(#REF!)&gt;=(ROW(A659)-509),ROW(A659)-509,"")</f>
        <v/>
      </c>
      <c r="C659" s="5" t="str">
        <f>IF(B659="","",INDEX(#REF!,B659))</f>
        <v/>
      </c>
      <c r="D659" s="11" t="str">
        <f>IF(B659="","",SUMIFS(D.2[Doanh thu],#REF!,C659))</f>
        <v/>
      </c>
      <c r="E659" s="11" t="str">
        <f>IF(B659="","",SUMIFS(D.2[Lợi nhuận gộp],#REF!,C659))</f>
        <v/>
      </c>
      <c r="F659" s="21"/>
      <c r="G659" s="21" t="str">
        <f t="shared" si="13"/>
        <v/>
      </c>
      <c r="H659" s="21"/>
      <c r="I659" s="21"/>
      <c r="J659" s="21"/>
      <c r="K659" s="21"/>
    </row>
    <row r="660" spans="2:11" ht="27.75" customHeight="1">
      <c r="B660" s="4" t="str">
        <f>IF(COUNT(#REF!)&gt;=(ROW(A660)-509),ROW(A660)-509,"")</f>
        <v/>
      </c>
      <c r="C660" s="5" t="str">
        <f>IF(B660="","",INDEX(#REF!,B660))</f>
        <v/>
      </c>
      <c r="D660" s="11" t="str">
        <f>IF(B660="","",SUMIFS(D.2[Doanh thu],#REF!,C660))</f>
        <v/>
      </c>
      <c r="E660" s="11" t="str">
        <f>IF(B660="","",SUMIFS(D.2[Lợi nhuận gộp],#REF!,C660))</f>
        <v/>
      </c>
      <c r="F660" s="21"/>
      <c r="G660" s="21" t="str">
        <f t="shared" si="13"/>
        <v/>
      </c>
      <c r="H660" s="21"/>
      <c r="I660" s="21"/>
      <c r="J660" s="21"/>
      <c r="K660" s="21"/>
    </row>
    <row r="661" spans="2:11" ht="27.75" customHeight="1">
      <c r="B661" s="4" t="str">
        <f>IF(COUNT(#REF!)&gt;=(ROW(A661)-509),ROW(A661)-509,"")</f>
        <v/>
      </c>
      <c r="C661" s="5" t="str">
        <f>IF(B661="","",INDEX(#REF!,B661))</f>
        <v/>
      </c>
      <c r="D661" s="11" t="str">
        <f>IF(B661="","",SUMIFS(D.2[Doanh thu],#REF!,C661))</f>
        <v/>
      </c>
      <c r="E661" s="11" t="str">
        <f>IF(B661="","",SUMIFS(D.2[Lợi nhuận gộp],#REF!,C661))</f>
        <v/>
      </c>
      <c r="F661" s="21"/>
      <c r="G661" s="21" t="str">
        <f t="shared" si="13"/>
        <v/>
      </c>
      <c r="H661" s="21"/>
      <c r="I661" s="21"/>
      <c r="J661" s="21"/>
      <c r="K661" s="21"/>
    </row>
    <row r="662" spans="2:11" ht="27.75" customHeight="1">
      <c r="B662" s="4" t="str">
        <f>IF(COUNT(#REF!)&gt;=(ROW(A662)-509),ROW(A662)-509,"")</f>
        <v/>
      </c>
      <c r="C662" s="5" t="str">
        <f>IF(B662="","",INDEX(#REF!,B662))</f>
        <v/>
      </c>
      <c r="D662" s="11" t="str">
        <f>IF(B662="","",SUMIFS(D.2[Doanh thu],#REF!,C662))</f>
        <v/>
      </c>
      <c r="E662" s="11" t="str">
        <f>IF(B662="","",SUMIFS(D.2[Lợi nhuận gộp],#REF!,C662))</f>
        <v/>
      </c>
      <c r="F662" s="21"/>
      <c r="G662" s="21" t="str">
        <f t="shared" si="13"/>
        <v/>
      </c>
      <c r="H662" s="21"/>
      <c r="I662" s="21"/>
      <c r="J662" s="21"/>
      <c r="K662" s="21"/>
    </row>
    <row r="663" spans="2:11" ht="27.75" customHeight="1">
      <c r="B663" s="4" t="str">
        <f>IF(COUNT(#REF!)&gt;=(ROW(A663)-509),ROW(A663)-509,"")</f>
        <v/>
      </c>
      <c r="C663" s="5" t="str">
        <f>IF(B663="","",INDEX(#REF!,B663))</f>
        <v/>
      </c>
      <c r="D663" s="11" t="str">
        <f>IF(B663="","",SUMIFS(D.2[Doanh thu],#REF!,C663))</f>
        <v/>
      </c>
      <c r="E663" s="11" t="str">
        <f>IF(B663="","",SUMIFS(D.2[Lợi nhuận gộp],#REF!,C663))</f>
        <v/>
      </c>
      <c r="F663" s="21"/>
      <c r="G663" s="21" t="str">
        <f t="shared" si="13"/>
        <v/>
      </c>
      <c r="H663" s="21"/>
      <c r="I663" s="21"/>
      <c r="J663" s="21"/>
      <c r="K663" s="21"/>
    </row>
    <row r="664" spans="2:11" ht="27.75" customHeight="1">
      <c r="B664" s="4" t="str">
        <f>IF(COUNT(#REF!)&gt;=(ROW(A664)-509),ROW(A664)-509,"")</f>
        <v/>
      </c>
      <c r="C664" s="5" t="str">
        <f>IF(B664="","",INDEX(#REF!,B664))</f>
        <v/>
      </c>
      <c r="D664" s="11" t="str">
        <f>IF(B664="","",SUMIFS(D.2[Doanh thu],#REF!,C664))</f>
        <v/>
      </c>
      <c r="E664" s="11" t="str">
        <f>IF(B664="","",SUMIFS(D.2[Lợi nhuận gộp],#REF!,C664))</f>
        <v/>
      </c>
      <c r="F664" s="21"/>
      <c r="G664" s="21" t="str">
        <f t="shared" si="13"/>
        <v/>
      </c>
      <c r="H664" s="21"/>
      <c r="I664" s="21"/>
      <c r="J664" s="21"/>
      <c r="K664" s="21"/>
    </row>
    <row r="665" spans="2:11" ht="27.75" customHeight="1">
      <c r="B665" s="4" t="str">
        <f>IF(COUNT(#REF!)&gt;=(ROW(A665)-509),ROW(A665)-509,"")</f>
        <v/>
      </c>
      <c r="C665" s="5" t="str">
        <f>IF(B665="","",INDEX(#REF!,B665))</f>
        <v/>
      </c>
      <c r="D665" s="11" t="str">
        <f>IF(B665="","",SUMIFS(D.2[Doanh thu],#REF!,C665))</f>
        <v/>
      </c>
      <c r="E665" s="11" t="str">
        <f>IF(B665="","",SUMIFS(D.2[Lợi nhuận gộp],#REF!,C665))</f>
        <v/>
      </c>
      <c r="F665" s="21"/>
      <c r="G665" s="21" t="str">
        <f t="shared" si="13"/>
        <v/>
      </c>
      <c r="H665" s="21"/>
      <c r="I665" s="21"/>
      <c r="J665" s="21"/>
      <c r="K665" s="21"/>
    </row>
    <row r="666" spans="2:11" ht="27.75" customHeight="1">
      <c r="B666" s="4" t="str">
        <f>IF(COUNT(#REF!)&gt;=(ROW(A666)-509),ROW(A666)-509,"")</f>
        <v/>
      </c>
      <c r="C666" s="5" t="str">
        <f>IF(B666="","",INDEX(#REF!,B666))</f>
        <v/>
      </c>
      <c r="D666" s="11" t="str">
        <f>IF(B666="","",SUMIFS(D.2[Doanh thu],#REF!,C666))</f>
        <v/>
      </c>
      <c r="E666" s="11" t="str">
        <f>IF(B666="","",SUMIFS(D.2[Lợi nhuận gộp],#REF!,C666))</f>
        <v/>
      </c>
      <c r="F666" s="21"/>
      <c r="G666" s="21" t="str">
        <f t="shared" si="13"/>
        <v/>
      </c>
      <c r="H666" s="21"/>
      <c r="I666" s="21"/>
      <c r="J666" s="21"/>
      <c r="K666" s="21"/>
    </row>
    <row r="667" spans="2:11" ht="27.75" customHeight="1">
      <c r="B667" s="4" t="str">
        <f>IF(COUNT(#REF!)&gt;=(ROW(A667)-509),ROW(A667)-509,"")</f>
        <v/>
      </c>
      <c r="C667" s="5" t="str">
        <f>IF(B667="","",INDEX(#REF!,B667))</f>
        <v/>
      </c>
      <c r="D667" s="11" t="str">
        <f>IF(B667="","",SUMIFS(D.2[Doanh thu],#REF!,C667))</f>
        <v/>
      </c>
      <c r="E667" s="11" t="str">
        <f>IF(B667="","",SUMIFS(D.2[Lợi nhuận gộp],#REF!,C667))</f>
        <v/>
      </c>
      <c r="F667" s="21"/>
      <c r="G667" s="21" t="str">
        <f t="shared" si="13"/>
        <v/>
      </c>
      <c r="H667" s="21"/>
      <c r="I667" s="21"/>
      <c r="J667" s="21"/>
      <c r="K667" s="21"/>
    </row>
    <row r="668" spans="2:11" ht="27.75" customHeight="1">
      <c r="B668" s="4" t="str">
        <f>IF(COUNT(#REF!)&gt;=(ROW(A668)-509),ROW(A668)-509,"")</f>
        <v/>
      </c>
      <c r="C668" s="5" t="str">
        <f>IF(B668="","",INDEX(#REF!,B668))</f>
        <v/>
      </c>
      <c r="D668" s="11" t="str">
        <f>IF(B668="","",SUMIFS(D.2[Doanh thu],#REF!,C668))</f>
        <v/>
      </c>
      <c r="E668" s="11" t="str">
        <f>IF(B668="","",SUMIFS(D.2[Lợi nhuận gộp],#REF!,C668))</f>
        <v/>
      </c>
      <c r="F668" s="21"/>
      <c r="G668" s="21" t="str">
        <f t="shared" si="13"/>
        <v/>
      </c>
      <c r="H668" s="21"/>
      <c r="I668" s="21"/>
      <c r="J668" s="21"/>
      <c r="K668" s="21"/>
    </row>
    <row r="669" spans="2:11" ht="27.75" customHeight="1">
      <c r="B669" s="4" t="str">
        <f>IF(COUNT(#REF!)&gt;=(ROW(A669)-509),ROW(A669)-509,"")</f>
        <v/>
      </c>
      <c r="C669" s="5" t="str">
        <f>IF(B669="","",INDEX(#REF!,B669))</f>
        <v/>
      </c>
      <c r="D669" s="11" t="str">
        <f>IF(B669="","",SUMIFS(D.2[Doanh thu],#REF!,C669))</f>
        <v/>
      </c>
      <c r="E669" s="11" t="str">
        <f>IF(B669="","",SUMIFS(D.2[Lợi nhuận gộp],#REF!,C669))</f>
        <v/>
      </c>
      <c r="F669" s="21"/>
      <c r="G669" s="21" t="str">
        <f t="shared" si="13"/>
        <v/>
      </c>
      <c r="H669" s="21"/>
      <c r="I669" s="21"/>
      <c r="J669" s="21"/>
      <c r="K669" s="21"/>
    </row>
    <row r="670" spans="2:11" ht="27.75" customHeight="1">
      <c r="B670" s="4" t="str">
        <f>IF(COUNT(#REF!)&gt;=(ROW(A670)-509),ROW(A670)-509,"")</f>
        <v/>
      </c>
      <c r="C670" s="5" t="str">
        <f>IF(B670="","",INDEX(#REF!,B670))</f>
        <v/>
      </c>
      <c r="D670" s="11" t="str">
        <f>IF(B670="","",SUMIFS(D.2[Doanh thu],#REF!,C670))</f>
        <v/>
      </c>
      <c r="E670" s="11" t="str">
        <f>IF(B670="","",SUMIFS(D.2[Lợi nhuận gộp],#REF!,C670))</f>
        <v/>
      </c>
      <c r="F670" s="21"/>
      <c r="G670" s="21" t="str">
        <f t="shared" si="13"/>
        <v/>
      </c>
      <c r="H670" s="21"/>
      <c r="I670" s="21"/>
      <c r="J670" s="21"/>
      <c r="K670" s="21"/>
    </row>
    <row r="671" spans="2:11" ht="27.75" customHeight="1">
      <c r="B671" s="4" t="str">
        <f>IF(COUNT(#REF!)&gt;=(ROW(A671)-509),ROW(A671)-509,"")</f>
        <v/>
      </c>
      <c r="C671" s="5" t="str">
        <f>IF(B671="","",INDEX(#REF!,B671))</f>
        <v/>
      </c>
      <c r="D671" s="11" t="str">
        <f>IF(B671="","",SUMIFS(D.2[Doanh thu],#REF!,C671))</f>
        <v/>
      </c>
      <c r="E671" s="11" t="str">
        <f>IF(B671="","",SUMIFS(D.2[Lợi nhuận gộp],#REF!,C671))</f>
        <v/>
      </c>
      <c r="F671" s="21"/>
      <c r="G671" s="21" t="str">
        <f t="shared" si="13"/>
        <v/>
      </c>
      <c r="H671" s="21"/>
      <c r="I671" s="21"/>
      <c r="J671" s="21"/>
      <c r="K671" s="21"/>
    </row>
    <row r="672" spans="2:11" ht="27.75" customHeight="1">
      <c r="B672" s="4" t="str">
        <f>IF(COUNT(#REF!)&gt;=(ROW(A672)-509),ROW(A672)-509,"")</f>
        <v/>
      </c>
      <c r="C672" s="5" t="str">
        <f>IF(B672="","",INDEX(#REF!,B672))</f>
        <v/>
      </c>
      <c r="D672" s="11" t="str">
        <f>IF(B672="","",SUMIFS(D.2[Doanh thu],#REF!,C672))</f>
        <v/>
      </c>
      <c r="E672" s="11" t="str">
        <f>IF(B672="","",SUMIFS(D.2[Lợi nhuận gộp],#REF!,C672))</f>
        <v/>
      </c>
      <c r="F672" s="21"/>
      <c r="G672" s="21" t="str">
        <f t="shared" si="13"/>
        <v/>
      </c>
      <c r="H672" s="21"/>
      <c r="I672" s="21"/>
      <c r="J672" s="21"/>
      <c r="K672" s="21"/>
    </row>
    <row r="673" spans="2:11" ht="27.75" customHeight="1">
      <c r="B673" s="4" t="str">
        <f>IF(COUNT(#REF!)&gt;=(ROW(A673)-509),ROW(A673)-509,"")</f>
        <v/>
      </c>
      <c r="C673" s="5" t="str">
        <f>IF(B673="","",INDEX(#REF!,B673))</f>
        <v/>
      </c>
      <c r="D673" s="11" t="str">
        <f>IF(B673="","",SUMIFS(D.2[Doanh thu],#REF!,C673))</f>
        <v/>
      </c>
      <c r="E673" s="11" t="str">
        <f>IF(B673="","",SUMIFS(D.2[Lợi nhuận gộp],#REF!,C673))</f>
        <v/>
      </c>
      <c r="F673" s="21"/>
      <c r="G673" s="21" t="str">
        <f t="shared" si="13"/>
        <v/>
      </c>
      <c r="H673" s="21"/>
      <c r="I673" s="21"/>
      <c r="J673" s="21"/>
      <c r="K673" s="21"/>
    </row>
    <row r="674" spans="2:11" ht="27.75" customHeight="1">
      <c r="B674" s="4" t="str">
        <f>IF(COUNT(#REF!)&gt;=(ROW(A674)-509),ROW(A674)-509,"")</f>
        <v/>
      </c>
      <c r="C674" s="5" t="str">
        <f>IF(B674="","",INDEX(#REF!,B674))</f>
        <v/>
      </c>
      <c r="D674" s="11" t="str">
        <f>IF(B674="","",SUMIFS(D.2[Doanh thu],#REF!,C674))</f>
        <v/>
      </c>
      <c r="E674" s="11" t="str">
        <f>IF(B674="","",SUMIFS(D.2[Lợi nhuận gộp],#REF!,C674))</f>
        <v/>
      </c>
      <c r="F674" s="21"/>
      <c r="G674" s="21" t="str">
        <f t="shared" si="13"/>
        <v/>
      </c>
      <c r="H674" s="21"/>
      <c r="I674" s="21"/>
      <c r="J674" s="21"/>
      <c r="K674" s="21"/>
    </row>
    <row r="675" spans="2:11" ht="27.75" customHeight="1">
      <c r="B675" s="4" t="str">
        <f>IF(COUNT(#REF!)&gt;=(ROW(A675)-509),ROW(A675)-509,"")</f>
        <v/>
      </c>
      <c r="C675" s="5" t="str">
        <f>IF(B675="","",INDEX(#REF!,B675))</f>
        <v/>
      </c>
      <c r="D675" s="11" t="str">
        <f>IF(B675="","",SUMIFS(D.2[Doanh thu],#REF!,C675))</f>
        <v/>
      </c>
      <c r="E675" s="11" t="str">
        <f>IF(B675="","",SUMIFS(D.2[Lợi nhuận gộp],#REF!,C675))</f>
        <v/>
      </c>
      <c r="F675" s="21"/>
      <c r="G675" s="21" t="str">
        <f t="shared" si="13"/>
        <v/>
      </c>
      <c r="H675" s="21"/>
      <c r="I675" s="21"/>
      <c r="J675" s="21"/>
      <c r="K675" s="21"/>
    </row>
    <row r="676" spans="2:11" ht="27.75" customHeight="1">
      <c r="B676" s="4" t="str">
        <f>IF(COUNT(#REF!)&gt;=(ROW(A676)-509),ROW(A676)-509,"")</f>
        <v/>
      </c>
      <c r="C676" s="5" t="str">
        <f>IF(B676="","",INDEX(#REF!,B676))</f>
        <v/>
      </c>
      <c r="D676" s="11" t="str">
        <f>IF(B676="","",SUMIFS(D.2[Doanh thu],#REF!,C676))</f>
        <v/>
      </c>
      <c r="E676" s="11" t="str">
        <f>IF(B676="","",SUMIFS(D.2[Lợi nhuận gộp],#REF!,C676))</f>
        <v/>
      </c>
      <c r="F676" s="21"/>
      <c r="G676" s="21" t="str">
        <f t="shared" si="13"/>
        <v/>
      </c>
      <c r="H676" s="21"/>
      <c r="I676" s="21"/>
      <c r="J676" s="21"/>
      <c r="K676" s="21"/>
    </row>
    <row r="677" spans="2:11" ht="27.75" customHeight="1">
      <c r="B677" s="4" t="str">
        <f>IF(COUNT(#REF!)&gt;=(ROW(A677)-509),ROW(A677)-509,"")</f>
        <v/>
      </c>
      <c r="C677" s="5" t="str">
        <f>IF(B677="","",INDEX(#REF!,B677))</f>
        <v/>
      </c>
      <c r="D677" s="11" t="str">
        <f>IF(B677="","",SUMIFS(D.2[Doanh thu],#REF!,C677))</f>
        <v/>
      </c>
      <c r="E677" s="11" t="str">
        <f>IF(B677="","",SUMIFS(D.2[Lợi nhuận gộp],#REF!,C677))</f>
        <v/>
      </c>
      <c r="F677" s="21"/>
      <c r="G677" s="21" t="str">
        <f t="shared" si="13"/>
        <v/>
      </c>
      <c r="H677" s="21"/>
      <c r="I677" s="21"/>
      <c r="J677" s="21"/>
      <c r="K677" s="21"/>
    </row>
    <row r="678" spans="2:11" ht="27.75" customHeight="1">
      <c r="B678" s="4" t="str">
        <f>IF(COUNT(#REF!)&gt;=(ROW(A678)-509),ROW(A678)-509,"")</f>
        <v/>
      </c>
      <c r="C678" s="5" t="str">
        <f>IF(B678="","",INDEX(#REF!,B678))</f>
        <v/>
      </c>
      <c r="D678" s="11" t="str">
        <f>IF(B678="","",SUMIFS(D.2[Doanh thu],#REF!,C678))</f>
        <v/>
      </c>
      <c r="E678" s="11" t="str">
        <f>IF(B678="","",SUMIFS(D.2[Lợi nhuận gộp],#REF!,C678))</f>
        <v/>
      </c>
      <c r="F678" s="21"/>
      <c r="G678" s="21" t="str">
        <f t="shared" si="13"/>
        <v/>
      </c>
      <c r="H678" s="21"/>
      <c r="I678" s="21"/>
      <c r="J678" s="21"/>
      <c r="K678" s="21"/>
    </row>
    <row r="679" spans="2:11" ht="27.75" customHeight="1">
      <c r="B679" s="4" t="str">
        <f>IF(COUNT(#REF!)&gt;=(ROW(A679)-509),ROW(A679)-509,"")</f>
        <v/>
      </c>
      <c r="C679" s="5" t="str">
        <f>IF(B679="","",INDEX(#REF!,B679))</f>
        <v/>
      </c>
      <c r="D679" s="11" t="str">
        <f>IF(B679="","",SUMIFS(D.2[Doanh thu],#REF!,C679))</f>
        <v/>
      </c>
      <c r="E679" s="11" t="str">
        <f>IF(B679="","",SUMIFS(D.2[Lợi nhuận gộp],#REF!,C679))</f>
        <v/>
      </c>
      <c r="F679" s="21"/>
      <c r="G679" s="21" t="str">
        <f t="shared" si="13"/>
        <v/>
      </c>
      <c r="H679" s="21"/>
      <c r="I679" s="21"/>
      <c r="J679" s="21"/>
      <c r="K679" s="21"/>
    </row>
    <row r="680" spans="2:11" ht="27.75" customHeight="1">
      <c r="B680" s="4" t="str">
        <f>IF(COUNT(#REF!)&gt;=(ROW(A680)-509),ROW(A680)-509,"")</f>
        <v/>
      </c>
      <c r="C680" s="5" t="str">
        <f>IF(B680="","",INDEX(#REF!,B680))</f>
        <v/>
      </c>
      <c r="D680" s="11" t="str">
        <f>IF(B680="","",SUMIFS(D.2[Doanh thu],#REF!,C680))</f>
        <v/>
      </c>
      <c r="E680" s="11" t="str">
        <f>IF(B680="","",SUMIFS(D.2[Lợi nhuận gộp],#REF!,C680))</f>
        <v/>
      </c>
      <c r="F680" s="21"/>
      <c r="G680" s="21" t="str">
        <f t="shared" si="13"/>
        <v/>
      </c>
      <c r="H680" s="21"/>
      <c r="I680" s="21"/>
      <c r="J680" s="21"/>
      <c r="K680" s="21"/>
    </row>
    <row r="681" spans="2:11" ht="27.75" customHeight="1">
      <c r="B681" s="4" t="str">
        <f>IF(COUNT(#REF!)&gt;=(ROW(A681)-509),ROW(A681)-509,"")</f>
        <v/>
      </c>
      <c r="C681" s="5" t="str">
        <f>IF(B681="","",INDEX(#REF!,B681))</f>
        <v/>
      </c>
      <c r="D681" s="11" t="str">
        <f>IF(B681="","",SUMIFS(D.2[Doanh thu],#REF!,C681))</f>
        <v/>
      </c>
      <c r="E681" s="11" t="str">
        <f>IF(B681="","",SUMIFS(D.2[Lợi nhuận gộp],#REF!,C681))</f>
        <v/>
      </c>
      <c r="F681" s="21"/>
      <c r="G681" s="21" t="str">
        <f t="shared" si="13"/>
        <v/>
      </c>
      <c r="H681" s="21"/>
      <c r="I681" s="21"/>
      <c r="J681" s="21"/>
      <c r="K681" s="21"/>
    </row>
    <row r="682" spans="2:11" ht="27.75" customHeight="1">
      <c r="B682" s="4" t="str">
        <f>IF(COUNT(#REF!)&gt;=(ROW(A682)-509),ROW(A682)-509,"")</f>
        <v/>
      </c>
      <c r="C682" s="5" t="str">
        <f>IF(B682="","",INDEX(#REF!,B682))</f>
        <v/>
      </c>
      <c r="D682" s="11" t="str">
        <f>IF(B682="","",SUMIFS(D.2[Doanh thu],#REF!,C682))</f>
        <v/>
      </c>
      <c r="E682" s="11" t="str">
        <f>IF(B682="","",SUMIFS(D.2[Lợi nhuận gộp],#REF!,C682))</f>
        <v/>
      </c>
      <c r="F682" s="21"/>
      <c r="G682" s="21" t="str">
        <f t="shared" si="13"/>
        <v/>
      </c>
      <c r="H682" s="21"/>
      <c r="I682" s="21"/>
      <c r="J682" s="21"/>
      <c r="K682" s="21"/>
    </row>
    <row r="683" spans="2:11" ht="27.75" customHeight="1">
      <c r="B683" s="4" t="str">
        <f>IF(COUNT(#REF!)&gt;=(ROW(A683)-509),ROW(A683)-509,"")</f>
        <v/>
      </c>
      <c r="C683" s="5" t="str">
        <f>IF(B683="","",INDEX(#REF!,B683))</f>
        <v/>
      </c>
      <c r="D683" s="11" t="str">
        <f>IF(B683="","",SUMIFS(D.2[Doanh thu],#REF!,C683))</f>
        <v/>
      </c>
      <c r="E683" s="11" t="str">
        <f>IF(B683="","",SUMIFS(D.2[Lợi nhuận gộp],#REF!,C683))</f>
        <v/>
      </c>
      <c r="F683" s="21"/>
      <c r="G683" s="21" t="str">
        <f t="shared" si="13"/>
        <v/>
      </c>
      <c r="H683" s="21"/>
      <c r="I683" s="21"/>
      <c r="J683" s="21"/>
      <c r="K683" s="21"/>
    </row>
    <row r="684" spans="2:11" ht="27.75" customHeight="1">
      <c r="B684" s="4" t="str">
        <f>IF(COUNT(#REF!)&gt;=(ROW(A684)-509),ROW(A684)-509,"")</f>
        <v/>
      </c>
      <c r="C684" s="5" t="str">
        <f>IF(B684="","",INDEX(#REF!,B684))</f>
        <v/>
      </c>
      <c r="D684" s="11" t="str">
        <f>IF(B684="","",SUMIFS(D.2[Doanh thu],#REF!,C684))</f>
        <v/>
      </c>
      <c r="E684" s="11" t="str">
        <f>IF(B684="","",SUMIFS(D.2[Lợi nhuận gộp],#REF!,C684))</f>
        <v/>
      </c>
      <c r="F684" s="21"/>
      <c r="G684" s="21" t="str">
        <f t="shared" si="13"/>
        <v/>
      </c>
      <c r="H684" s="21"/>
      <c r="I684" s="21"/>
      <c r="J684" s="21"/>
      <c r="K684" s="21"/>
    </row>
    <row r="685" spans="2:11" ht="27.75" customHeight="1">
      <c r="B685" s="4" t="str">
        <f>IF(COUNT(#REF!)&gt;=(ROW(A685)-509),ROW(A685)-509,"")</f>
        <v/>
      </c>
      <c r="C685" s="5" t="str">
        <f>IF(B685="","",INDEX(#REF!,B685))</f>
        <v/>
      </c>
      <c r="D685" s="11" t="str">
        <f>IF(B685="","",SUMIFS(D.2[Doanh thu],#REF!,C685))</f>
        <v/>
      </c>
      <c r="E685" s="11" t="str">
        <f>IF(B685="","",SUMIFS(D.2[Lợi nhuận gộp],#REF!,C685))</f>
        <v/>
      </c>
      <c r="F685" s="21"/>
      <c r="G685" s="21" t="str">
        <f t="shared" si="13"/>
        <v/>
      </c>
      <c r="H685" s="21"/>
      <c r="I685" s="21"/>
      <c r="J685" s="21"/>
      <c r="K685" s="21"/>
    </row>
    <row r="686" spans="2:11" ht="27.75" customHeight="1">
      <c r="B686" s="4" t="str">
        <f>IF(COUNT(#REF!)&gt;=(ROW(A686)-509),ROW(A686)-509,"")</f>
        <v/>
      </c>
      <c r="C686" s="5" t="str">
        <f>IF(B686="","",INDEX(#REF!,B686))</f>
        <v/>
      </c>
      <c r="D686" s="11" t="str">
        <f>IF(B686="","",SUMIFS(D.2[Doanh thu],#REF!,C686))</f>
        <v/>
      </c>
      <c r="E686" s="11" t="str">
        <f>IF(B686="","",SUMIFS(D.2[Lợi nhuận gộp],#REF!,C686))</f>
        <v/>
      </c>
      <c r="F686" s="21"/>
      <c r="G686" s="21" t="str">
        <f t="shared" si="13"/>
        <v/>
      </c>
      <c r="H686" s="21"/>
      <c r="I686" s="21"/>
      <c r="J686" s="21"/>
      <c r="K686" s="21"/>
    </row>
    <row r="687" spans="2:11" ht="27.75" customHeight="1">
      <c r="B687" s="4" t="str">
        <f>IF(COUNT(#REF!)&gt;=(ROW(A687)-509),ROW(A687)-509,"")</f>
        <v/>
      </c>
      <c r="C687" s="5" t="str">
        <f>IF(B687="","",INDEX(#REF!,B687))</f>
        <v/>
      </c>
      <c r="D687" s="11" t="str">
        <f>IF(B687="","",SUMIFS(D.2[Doanh thu],#REF!,C687))</f>
        <v/>
      </c>
      <c r="E687" s="11" t="str">
        <f>IF(B687="","",SUMIFS(D.2[Lợi nhuận gộp],#REF!,C687))</f>
        <v/>
      </c>
      <c r="F687" s="21"/>
      <c r="G687" s="21" t="str">
        <f t="shared" si="13"/>
        <v/>
      </c>
      <c r="H687" s="21"/>
      <c r="I687" s="21"/>
      <c r="J687" s="21"/>
      <c r="K687" s="21"/>
    </row>
    <row r="688" spans="2:11" ht="27.75" customHeight="1">
      <c r="B688" s="4" t="str">
        <f>IF(COUNT(#REF!)&gt;=(ROW(A688)-509),ROW(A688)-509,"")</f>
        <v/>
      </c>
      <c r="C688" s="5" t="str">
        <f>IF(B688="","",INDEX(#REF!,B688))</f>
        <v/>
      </c>
      <c r="D688" s="11" t="str">
        <f>IF(B688="","",SUMIFS(D.2[Doanh thu],#REF!,C688))</f>
        <v/>
      </c>
      <c r="E688" s="11" t="str">
        <f>IF(B688="","",SUMIFS(D.2[Lợi nhuận gộp],#REF!,C688))</f>
        <v/>
      </c>
      <c r="F688" s="21"/>
      <c r="G688" s="21" t="str">
        <f t="shared" si="13"/>
        <v/>
      </c>
      <c r="H688" s="21"/>
      <c r="I688" s="21"/>
      <c r="J688" s="21"/>
      <c r="K688" s="21"/>
    </row>
    <row r="689" spans="2:11" ht="27.75" customHeight="1">
      <c r="B689" s="4" t="str">
        <f>IF(COUNT(#REF!)&gt;=(ROW(A689)-509),ROW(A689)-509,"")</f>
        <v/>
      </c>
      <c r="C689" s="5" t="str">
        <f>IF(B689="","",INDEX(#REF!,B689))</f>
        <v/>
      </c>
      <c r="D689" s="11" t="str">
        <f>IF(B689="","",SUMIFS(D.2[Doanh thu],#REF!,C689))</f>
        <v/>
      </c>
      <c r="E689" s="11" t="str">
        <f>IF(B689="","",SUMIFS(D.2[Lợi nhuận gộp],#REF!,C689))</f>
        <v/>
      </c>
      <c r="F689" s="21"/>
      <c r="G689" s="21" t="str">
        <f t="shared" si="13"/>
        <v/>
      </c>
      <c r="H689" s="21"/>
      <c r="I689" s="21"/>
      <c r="J689" s="21"/>
      <c r="K689" s="21"/>
    </row>
    <row r="690" spans="2:11" ht="27.75" customHeight="1">
      <c r="B690" s="4" t="str">
        <f>IF(COUNT(#REF!)&gt;=(ROW(A690)-509),ROW(A690)-509,"")</f>
        <v/>
      </c>
      <c r="C690" s="5" t="str">
        <f>IF(B690="","",INDEX(#REF!,B690))</f>
        <v/>
      </c>
      <c r="D690" s="11" t="str">
        <f>IF(B690="","",SUMIFS(D.2[Doanh thu],#REF!,C690))</f>
        <v/>
      </c>
      <c r="E690" s="11" t="str">
        <f>IF(B690="","",SUMIFS(D.2[Lợi nhuận gộp],#REF!,C690))</f>
        <v/>
      </c>
      <c r="F690" s="21"/>
      <c r="G690" s="21" t="str">
        <f t="shared" si="13"/>
        <v/>
      </c>
      <c r="H690" s="21"/>
      <c r="I690" s="21"/>
      <c r="J690" s="21"/>
      <c r="K690" s="21"/>
    </row>
    <row r="691" spans="2:11" ht="27.75" customHeight="1">
      <c r="B691" s="4" t="str">
        <f>IF(COUNT(#REF!)&gt;=(ROW(A691)-509),ROW(A691)-509,"")</f>
        <v/>
      </c>
      <c r="C691" s="5" t="str">
        <f>IF(B691="","",INDEX(#REF!,B691))</f>
        <v/>
      </c>
      <c r="D691" s="11" t="str">
        <f>IF(B691="","",SUMIFS(D.2[Doanh thu],#REF!,C691))</f>
        <v/>
      </c>
      <c r="E691" s="11" t="str">
        <f>IF(B691="","",SUMIFS(D.2[Lợi nhuận gộp],#REF!,C691))</f>
        <v/>
      </c>
      <c r="F691" s="21"/>
      <c r="G691" s="21" t="str">
        <f t="shared" si="13"/>
        <v/>
      </c>
      <c r="H691" s="21"/>
      <c r="I691" s="21"/>
      <c r="J691" s="21"/>
      <c r="K691" s="21"/>
    </row>
    <row r="692" spans="2:11" ht="27.75" customHeight="1">
      <c r="B692" s="4" t="str">
        <f>IF(COUNT(#REF!)&gt;=(ROW(A692)-509),ROW(A692)-509,"")</f>
        <v/>
      </c>
      <c r="C692" s="5" t="str">
        <f>IF(B692="","",INDEX(#REF!,B692))</f>
        <v/>
      </c>
      <c r="D692" s="11" t="str">
        <f>IF(B692="","",SUMIFS(D.2[Doanh thu],#REF!,C692))</f>
        <v/>
      </c>
      <c r="E692" s="11" t="str">
        <f>IF(B692="","",SUMIFS(D.2[Lợi nhuận gộp],#REF!,C692))</f>
        <v/>
      </c>
      <c r="F692" s="21"/>
      <c r="G692" s="21" t="str">
        <f t="shared" si="13"/>
        <v/>
      </c>
      <c r="H692" s="21"/>
      <c r="I692" s="21"/>
      <c r="J692" s="21"/>
      <c r="K692" s="21"/>
    </row>
    <row r="693" spans="2:11" ht="27.75" customHeight="1">
      <c r="B693" s="4" t="str">
        <f>IF(COUNT(#REF!)&gt;=(ROW(A693)-509),ROW(A693)-509,"")</f>
        <v/>
      </c>
      <c r="C693" s="5" t="str">
        <f>IF(B693="","",INDEX(#REF!,B693))</f>
        <v/>
      </c>
      <c r="D693" s="11" t="str">
        <f>IF(B693="","",SUMIFS(D.2[Doanh thu],#REF!,C693))</f>
        <v/>
      </c>
      <c r="E693" s="11" t="str">
        <f>IF(B693="","",SUMIFS(D.2[Lợi nhuận gộp],#REF!,C693))</f>
        <v/>
      </c>
      <c r="F693" s="21"/>
      <c r="G693" s="21" t="str">
        <f t="shared" si="13"/>
        <v/>
      </c>
      <c r="H693" s="21"/>
      <c r="I693" s="21"/>
      <c r="J693" s="21"/>
      <c r="K693" s="21"/>
    </row>
    <row r="694" spans="2:11" ht="27.75" customHeight="1">
      <c r="B694" s="4" t="str">
        <f>IF(COUNT(#REF!)&gt;=(ROW(A694)-509),ROW(A694)-509,"")</f>
        <v/>
      </c>
      <c r="C694" s="5" t="str">
        <f>IF(B694="","",INDEX(#REF!,B694))</f>
        <v/>
      </c>
      <c r="D694" s="11" t="str">
        <f>IF(B694="","",SUMIFS(D.2[Doanh thu],#REF!,C694))</f>
        <v/>
      </c>
      <c r="E694" s="11" t="str">
        <f>IF(B694="","",SUMIFS(D.2[Lợi nhuận gộp],#REF!,C694))</f>
        <v/>
      </c>
      <c r="F694" s="21"/>
      <c r="G694" s="21" t="str">
        <f t="shared" si="13"/>
        <v/>
      </c>
      <c r="H694" s="21"/>
      <c r="I694" s="21"/>
      <c r="J694" s="21"/>
      <c r="K694" s="21"/>
    </row>
    <row r="695" spans="2:11" ht="27.75" customHeight="1">
      <c r="B695" s="4" t="str">
        <f>IF(COUNT(#REF!)&gt;=(ROW(A695)-509),ROW(A695)-509,"")</f>
        <v/>
      </c>
      <c r="C695" s="5" t="str">
        <f>IF(B695="","",INDEX(#REF!,B695))</f>
        <v/>
      </c>
      <c r="D695" s="11" t="str">
        <f>IF(B695="","",SUMIFS(D.2[Doanh thu],#REF!,C695))</f>
        <v/>
      </c>
      <c r="E695" s="11" t="str">
        <f>IF(B695="","",SUMIFS(D.2[Lợi nhuận gộp],#REF!,C695))</f>
        <v/>
      </c>
      <c r="F695" s="21"/>
      <c r="G695" s="21" t="str">
        <f t="shared" si="13"/>
        <v/>
      </c>
      <c r="H695" s="21"/>
      <c r="I695" s="21"/>
      <c r="J695" s="21"/>
      <c r="K695" s="21"/>
    </row>
    <row r="696" spans="2:11" ht="27.75" customHeight="1">
      <c r="B696" s="4" t="str">
        <f>IF(COUNT(#REF!)&gt;=(ROW(A696)-509),ROW(A696)-509,"")</f>
        <v/>
      </c>
      <c r="C696" s="5" t="str">
        <f>IF(B696="","",INDEX(#REF!,B696))</f>
        <v/>
      </c>
      <c r="D696" s="11" t="str">
        <f>IF(B696="","",SUMIFS(D.2[Doanh thu],#REF!,C696))</f>
        <v/>
      </c>
      <c r="E696" s="11" t="str">
        <f>IF(B696="","",SUMIFS(D.2[Lợi nhuận gộp],#REF!,C696))</f>
        <v/>
      </c>
      <c r="F696" s="21"/>
      <c r="G696" s="21" t="str">
        <f t="shared" si="13"/>
        <v/>
      </c>
      <c r="H696" s="21"/>
      <c r="I696" s="21"/>
      <c r="J696" s="21"/>
      <c r="K696" s="21"/>
    </row>
    <row r="697" spans="2:11" ht="27.75" customHeight="1">
      <c r="B697" s="4" t="str">
        <f>IF(COUNT(#REF!)&gt;=(ROW(A697)-509),ROW(A697)-509,"")</f>
        <v/>
      </c>
      <c r="C697" s="5" t="str">
        <f>IF(B697="","",INDEX(#REF!,B697))</f>
        <v/>
      </c>
      <c r="D697" s="11" t="str">
        <f>IF(B697="","",SUMIFS(D.2[Doanh thu],#REF!,C697))</f>
        <v/>
      </c>
      <c r="E697" s="11" t="str">
        <f>IF(B697="","",SUMIFS(D.2[Lợi nhuận gộp],#REF!,C697))</f>
        <v/>
      </c>
      <c r="F697" s="21"/>
      <c r="G697" s="21" t="str">
        <f t="shared" si="13"/>
        <v/>
      </c>
      <c r="H697" s="21"/>
      <c r="I697" s="21"/>
      <c r="J697" s="21"/>
      <c r="K697" s="21"/>
    </row>
    <row r="698" spans="2:11" ht="27.75" customHeight="1">
      <c r="B698" s="4" t="str">
        <f>IF(COUNT(#REF!)&gt;=(ROW(A698)-509),ROW(A698)-509,"")</f>
        <v/>
      </c>
      <c r="C698" s="5" t="str">
        <f>IF(B698="","",INDEX(#REF!,B698))</f>
        <v/>
      </c>
      <c r="D698" s="11" t="str">
        <f>IF(B698="","",SUMIFS(D.2[Doanh thu],#REF!,C698))</f>
        <v/>
      </c>
      <c r="E698" s="11" t="str">
        <f>IF(B698="","",SUMIFS(D.2[Lợi nhuận gộp],#REF!,C698))</f>
        <v/>
      </c>
      <c r="F698" s="21"/>
      <c r="G698" s="21" t="str">
        <f t="shared" si="13"/>
        <v/>
      </c>
      <c r="H698" s="21"/>
      <c r="I698" s="21"/>
      <c r="J698" s="21"/>
      <c r="K698" s="21"/>
    </row>
    <row r="699" spans="2:11" ht="27.75" customHeight="1">
      <c r="B699" s="4" t="str">
        <f>IF(COUNT(#REF!)&gt;=(ROW(A699)-509),ROW(A699)-509,"")</f>
        <v/>
      </c>
      <c r="C699" s="5" t="str">
        <f>IF(B699="","",INDEX(#REF!,B699))</f>
        <v/>
      </c>
      <c r="D699" s="11" t="str">
        <f>IF(B699="","",SUMIFS(D.2[Doanh thu],#REF!,C699))</f>
        <v/>
      </c>
      <c r="E699" s="11" t="str">
        <f>IF(B699="","",SUMIFS(D.2[Lợi nhuận gộp],#REF!,C699))</f>
        <v/>
      </c>
      <c r="F699" s="21"/>
      <c r="G699" s="21" t="str">
        <f t="shared" ref="G699:G706" si="14">IF(OR(B699="",E699=0),"",RANK(E699,B6LoiNhuanGopNVBH))</f>
        <v/>
      </c>
      <c r="H699" s="21"/>
      <c r="I699" s="21"/>
      <c r="J699" s="21"/>
      <c r="K699" s="21"/>
    </row>
    <row r="700" spans="2:11" ht="27.75" customHeight="1">
      <c r="B700" s="4" t="str">
        <f>IF(COUNT(#REF!)&gt;=(ROW(A700)-509),ROW(A700)-509,"")</f>
        <v/>
      </c>
      <c r="C700" s="5" t="str">
        <f>IF(B700="","",INDEX(#REF!,B700))</f>
        <v/>
      </c>
      <c r="D700" s="11" t="str">
        <f>IF(B700="","",SUMIFS(D.2[Doanh thu],#REF!,C700))</f>
        <v/>
      </c>
      <c r="E700" s="11" t="str">
        <f>IF(B700="","",SUMIFS(D.2[Lợi nhuận gộp],#REF!,C700))</f>
        <v/>
      </c>
      <c r="F700" s="21"/>
      <c r="G700" s="21" t="str">
        <f t="shared" si="14"/>
        <v/>
      </c>
      <c r="H700" s="21"/>
      <c r="I700" s="21"/>
      <c r="J700" s="21"/>
      <c r="K700" s="21"/>
    </row>
    <row r="701" spans="2:11" ht="27.75" customHeight="1">
      <c r="B701" s="4" t="str">
        <f>IF(COUNT(#REF!)&gt;=(ROW(A701)-509),ROW(A701)-509,"")</f>
        <v/>
      </c>
      <c r="C701" s="5" t="str">
        <f>IF(B701="","",INDEX(#REF!,B701))</f>
        <v/>
      </c>
      <c r="D701" s="11" t="str">
        <f>IF(B701="","",SUMIFS(D.2[Doanh thu],#REF!,C701))</f>
        <v/>
      </c>
      <c r="E701" s="11" t="str">
        <f>IF(B701="","",SUMIFS(D.2[Lợi nhuận gộp],#REF!,C701))</f>
        <v/>
      </c>
      <c r="F701" s="21"/>
      <c r="G701" s="21" t="str">
        <f t="shared" si="14"/>
        <v/>
      </c>
      <c r="H701" s="21"/>
      <c r="I701" s="21"/>
      <c r="J701" s="21"/>
      <c r="K701" s="21"/>
    </row>
    <row r="702" spans="2:11" ht="27.75" customHeight="1">
      <c r="B702" s="4" t="str">
        <f>IF(COUNT(#REF!)&gt;=(ROW(A702)-509),ROW(A702)-509,"")</f>
        <v/>
      </c>
      <c r="C702" s="5" t="str">
        <f>IF(B702="","",INDEX(#REF!,B702))</f>
        <v/>
      </c>
      <c r="D702" s="11" t="str">
        <f>IF(B702="","",SUMIFS(D.2[Doanh thu],#REF!,C702))</f>
        <v/>
      </c>
      <c r="E702" s="11" t="str">
        <f>IF(B702="","",SUMIFS(D.2[Lợi nhuận gộp],#REF!,C702))</f>
        <v/>
      </c>
      <c r="F702" s="21"/>
      <c r="G702" s="21" t="str">
        <f t="shared" si="14"/>
        <v/>
      </c>
      <c r="H702" s="21"/>
      <c r="I702" s="21"/>
      <c r="J702" s="21"/>
      <c r="K702" s="21"/>
    </row>
    <row r="703" spans="2:11" ht="27.75" customHeight="1">
      <c r="B703" s="4" t="str">
        <f>IF(COUNT(#REF!)&gt;=(ROW(A703)-509),ROW(A703)-509,"")</f>
        <v/>
      </c>
      <c r="C703" s="5" t="str">
        <f>IF(B703="","",INDEX(#REF!,B703))</f>
        <v/>
      </c>
      <c r="D703" s="11" t="str">
        <f>IF(B703="","",SUMIFS(D.2[Doanh thu],#REF!,C703))</f>
        <v/>
      </c>
      <c r="E703" s="11" t="str">
        <f>IF(B703="","",SUMIFS(D.2[Lợi nhuận gộp],#REF!,C703))</f>
        <v/>
      </c>
      <c r="F703" s="21"/>
      <c r="G703" s="21" t="str">
        <f t="shared" si="14"/>
        <v/>
      </c>
      <c r="H703" s="21"/>
      <c r="I703" s="21"/>
      <c r="J703" s="21"/>
      <c r="K703" s="21"/>
    </row>
    <row r="704" spans="2:11" ht="27.75" customHeight="1">
      <c r="B704" s="4" t="str">
        <f>IF(COUNT(#REF!)&gt;=(ROW(A704)-509),ROW(A704)-509,"")</f>
        <v/>
      </c>
      <c r="C704" s="5" t="str">
        <f>IF(B704="","",INDEX(#REF!,B704))</f>
        <v/>
      </c>
      <c r="D704" s="11" t="str">
        <f>IF(B704="","",SUMIFS(D.2[Doanh thu],#REF!,C704))</f>
        <v/>
      </c>
      <c r="E704" s="11" t="str">
        <f>IF(B704="","",SUMIFS(D.2[Lợi nhuận gộp],#REF!,C704))</f>
        <v/>
      </c>
      <c r="F704" s="21"/>
      <c r="G704" s="21" t="str">
        <f t="shared" si="14"/>
        <v/>
      </c>
      <c r="H704" s="21"/>
      <c r="I704" s="21"/>
      <c r="J704" s="21"/>
      <c r="K704" s="21"/>
    </row>
    <row r="705" spans="2:11" ht="27.75" customHeight="1">
      <c r="B705" s="4" t="str">
        <f>IF(COUNT(#REF!)&gt;=(ROW(A705)-509),ROW(A705)-509,"")</f>
        <v/>
      </c>
      <c r="C705" s="5" t="str">
        <f>IF(B705="","",INDEX(#REF!,B705))</f>
        <v/>
      </c>
      <c r="D705" s="11" t="str">
        <f>IF(B705="","",SUMIFS(D.2[Doanh thu],#REF!,C705))</f>
        <v/>
      </c>
      <c r="E705" s="11" t="str">
        <f>IF(B705="","",SUMIFS(D.2[Lợi nhuận gộp],#REF!,C705))</f>
        <v/>
      </c>
      <c r="F705" s="21"/>
      <c r="G705" s="21" t="str">
        <f t="shared" si="14"/>
        <v/>
      </c>
      <c r="H705" s="21"/>
      <c r="I705" s="21"/>
      <c r="J705" s="21"/>
      <c r="K705" s="21"/>
    </row>
    <row r="706" spans="2:11" ht="27.75" customHeight="1">
      <c r="B706" s="4" t="str">
        <f>IF(COUNT(#REF!)&gt;=(ROW(A706)-509),ROW(A706)-509,"")</f>
        <v/>
      </c>
      <c r="C706" s="5" t="str">
        <f>IF(B706="","",INDEX(#REF!,B706))</f>
        <v/>
      </c>
      <c r="D706" s="11" t="str">
        <f>IF(B706="","",SUMIFS(D.2[Doanh thu],#REF!,C706))</f>
        <v/>
      </c>
      <c r="E706" s="11" t="str">
        <f>IF(B706="","",SUMIFS(D.2[Lợi nhuận gộp],#REF!,C706))</f>
        <v/>
      </c>
      <c r="F706" s="21"/>
      <c r="G706" s="21" t="str">
        <f t="shared" si="14"/>
        <v/>
      </c>
      <c r="H706" s="21"/>
      <c r="I706" s="21"/>
      <c r="J706" s="21"/>
      <c r="K706" s="21"/>
    </row>
  </sheetData>
  <sheetProtection password="CA33" sheet="1" formatCells="0" insertHyperlinks="0" autoFilter="0" pivotTables="0"/>
  <conditionalFormatting sqref="B6:D23">
    <cfRule type="expression" dxfId="8" priority="7">
      <formula>$C6=$F$5</formula>
    </cfRule>
    <cfRule type="expression" dxfId="7" priority="8">
      <formula>MOD($B6,2)=0</formula>
    </cfRule>
    <cfRule type="expression" dxfId="6" priority="9">
      <formula>$B6&lt;&gt;""</formula>
    </cfRule>
  </conditionalFormatting>
  <conditionalFormatting sqref="B97:F296">
    <cfRule type="expression" dxfId="5" priority="5">
      <formula>MOD($B97,2)=0</formula>
    </cfRule>
    <cfRule type="expression" dxfId="4" priority="6">
      <formula>$B97&lt;&gt;""</formula>
    </cfRule>
  </conditionalFormatting>
  <conditionalFormatting sqref="B302:F501">
    <cfRule type="expression" dxfId="3" priority="3">
      <formula>MOD($B302,2)=0</formula>
    </cfRule>
    <cfRule type="expression" dxfId="2" priority="4">
      <formula>$B302&lt;&gt;""</formula>
    </cfRule>
  </conditionalFormatting>
  <conditionalFormatting sqref="B507:E706">
    <cfRule type="expression" dxfId="1" priority="1">
      <formula>MOD($B507,2)=0</formula>
    </cfRule>
    <cfRule type="expression" dxfId="0" priority="2">
      <formula>$B507&lt;&gt;""</formula>
    </cfRule>
  </conditionalFormatting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22</vt:i4>
      </vt:variant>
    </vt:vector>
  </HeadingPairs>
  <TitlesOfParts>
    <vt:vector size="31" baseType="lpstr">
      <vt:lpstr>All</vt:lpstr>
      <vt:lpstr>Thông Tin Chung</vt:lpstr>
      <vt:lpstr>Danh Sách Sản Phẩm</vt:lpstr>
      <vt:lpstr>Danh Sách Khách Hàng</vt:lpstr>
      <vt:lpstr>Danh Sách Nhà Cung Cấp</vt:lpstr>
      <vt:lpstr>Mua Hàng Và Trả Tiền</vt:lpstr>
      <vt:lpstr>Bán Hàng Và Thu Tiền</vt:lpstr>
      <vt:lpstr>Nghiệp Vụ Khác</vt:lpstr>
      <vt:lpstr>Báo Cáo Tổng Hợp</vt:lpstr>
      <vt:lpstr>'Báo Cáo Tổng Hợp'!B2MaTuyen</vt:lpstr>
      <vt:lpstr>B2MaTuyen</vt:lpstr>
      <vt:lpstr>'Báo Cáo Tổng Hợp'!B6DoanhThuKH</vt:lpstr>
      <vt:lpstr>'Báo Cáo Tổng Hợp'!B6DoanhThuNVBH</vt:lpstr>
      <vt:lpstr>'Báo Cáo Tổng Hợp'!B6DoanhThuSP</vt:lpstr>
      <vt:lpstr>'Báo Cáo Tổng Hợp'!B6LoiNhuanGopNVBH</vt:lpstr>
      <vt:lpstr>'Báo Cáo Tổng Hợp'!B6LoiNhuanKH</vt:lpstr>
      <vt:lpstr>'Báo Cáo Tổng Hợp'!B6LoiNhuanSP</vt:lpstr>
      <vt:lpstr>'Báo Cáo Tổng Hợp'!B6STTNhomKH</vt:lpstr>
      <vt:lpstr>'Báo Cáo Tổng Hợp'!B6STTNVBH</vt:lpstr>
      <vt:lpstr>'Báo Cáo Tổng Hợp'!B6STTSP</vt:lpstr>
      <vt:lpstr>'Báo Cáo Tổng Hợp'!B6TenNhomKH</vt:lpstr>
      <vt:lpstr>'Báo Cáo Tổng Hợp'!B6TenNVBH</vt:lpstr>
      <vt:lpstr>'Báo Cáo Tổng Hợp'!B6TenSP</vt:lpstr>
      <vt:lpstr>'Báo Cáo Tổng Hợp'!D.1TenSanPham</vt:lpstr>
      <vt:lpstr>D.1TenSanPham</vt:lpstr>
      <vt:lpstr>'Báo Cáo Tổng Hợp'!D.2TenKhachHang</vt:lpstr>
      <vt:lpstr>D.2TenKhachHang</vt:lpstr>
      <vt:lpstr>'Báo Cáo Tổng Hợp'!D.3TenNhaCungCap</vt:lpstr>
      <vt:lpstr>D.3TenNhaCungCap</vt:lpstr>
      <vt:lpstr>NgayBatDau</vt:lpstr>
      <vt:lpstr>NgayKetThuc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T3</dc:creator>
  <cp:lastModifiedBy>dell</cp:lastModifiedBy>
  <cp:lastPrinted>2015-05-17T17:44:54Z</cp:lastPrinted>
  <dcterms:created xsi:type="dcterms:W3CDTF">2015-05-06T00:45:23Z</dcterms:created>
  <dcterms:modified xsi:type="dcterms:W3CDTF">2018-08-09T08:26:02Z</dcterms:modified>
</cp:coreProperties>
</file>